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739\Desktop\ST 540 Applied Bayesian Analysis\Final Project\Data for Project\"/>
    </mc:Choice>
  </mc:AlternateContent>
  <xr:revisionPtr revIDLastSave="0" documentId="13_ncr:1_{E9565229-9E80-4431-AB3B-ED16535F6DB4}" xr6:coauthVersionLast="45" xr6:coauthVersionMax="45" xr10:uidLastSave="{00000000-0000-0000-0000-000000000000}"/>
  <bookViews>
    <workbookView xWindow="28680" yWindow="-120" windowWidth="29040" windowHeight="17640" xr2:uid="{52B27AC6-1C76-4316-8134-00C57E02547F}"/>
  </bookViews>
  <sheets>
    <sheet name="DataConsolidation" sheetId="1" r:id="rId1"/>
    <sheet name="StateLookup" sheetId="3" r:id="rId2"/>
    <sheet name="CovidTracking" sheetId="2" r:id="rId3"/>
    <sheet name="Mobility" sheetId="4" r:id="rId4"/>
    <sheet name="Pop and Pop Den" sheetId="5" r:id="rId5"/>
    <sheet name="Unemployment" sheetId="6" r:id="rId6"/>
    <sheet name="MedianAge" sheetId="8" r:id="rId7"/>
    <sheet name="StateActions" sheetId="9" r:id="rId8"/>
    <sheet name="DatesEachStateReach10Deaths" sheetId="10" r:id="rId9"/>
  </sheets>
  <definedNames>
    <definedName name="_xlnm._FilterDatabase" localSheetId="2" hidden="1">CovidTracking!$A$1:$H$2509</definedName>
    <definedName name="_xlnm._FilterDatabase" localSheetId="0" hidden="1">DataConsolidation!$A$1:$AN$2092</definedName>
    <definedName name="_xlnm._FilterDatabase" localSheetId="8" hidden="1">DatesEachStateReach10Deaths!$A$1:$C$45</definedName>
    <definedName name="_xlnm._FilterDatabase" localSheetId="6" hidden="1">MedianAge!$A$1:$C$52</definedName>
    <definedName name="_xlnm._FilterDatabase" localSheetId="3" hidden="1">Mobility!$B$1:$M$2908</definedName>
    <definedName name="_xlnm._FilterDatabase" localSheetId="4" hidden="1">'Pop and Pop Den'!$A$1:$D$53</definedName>
    <definedName name="_xlnm._FilterDatabase" localSheetId="7" hidden="1">StateActions!$L$1:$O$52</definedName>
    <definedName name="_xlnm._FilterDatabase" localSheetId="5" hidden="1">Unemployment!$H$1:$K$52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947" i="1" l="1"/>
  <c r="AN1386" i="1"/>
  <c r="AN1642" i="1"/>
  <c r="AN1755" i="1"/>
  <c r="AN1787" i="1"/>
  <c r="AN1819" i="1"/>
  <c r="AN1851" i="1"/>
  <c r="AN1883" i="1"/>
  <c r="AN1915" i="1"/>
  <c r="AN1947" i="1"/>
  <c r="AN1979" i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N82" i="1" s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N110" i="1" s="1"/>
  <c r="AM111" i="1"/>
  <c r="AN111" i="1" s="1"/>
  <c r="AM112" i="1"/>
  <c r="AN112" i="1" s="1"/>
  <c r="AM113" i="1"/>
  <c r="AN113" i="1" s="1"/>
  <c r="AM114" i="1"/>
  <c r="AN114" i="1" s="1"/>
  <c r="AM115" i="1"/>
  <c r="AN115" i="1" s="1"/>
  <c r="AM116" i="1"/>
  <c r="AN116" i="1" s="1"/>
  <c r="AM117" i="1"/>
  <c r="AN117" i="1" s="1"/>
  <c r="AM118" i="1"/>
  <c r="AN118" i="1" s="1"/>
  <c r="AM119" i="1"/>
  <c r="AN119" i="1" s="1"/>
  <c r="AM120" i="1"/>
  <c r="AN120" i="1" s="1"/>
  <c r="AM121" i="1"/>
  <c r="AN121" i="1" s="1"/>
  <c r="AM122" i="1"/>
  <c r="AN122" i="1" s="1"/>
  <c r="AM123" i="1"/>
  <c r="AN123" i="1" s="1"/>
  <c r="AM124" i="1"/>
  <c r="AN124" i="1" s="1"/>
  <c r="AM125" i="1"/>
  <c r="AN125" i="1" s="1"/>
  <c r="AM126" i="1"/>
  <c r="AN126" i="1" s="1"/>
  <c r="AM127" i="1"/>
  <c r="AN127" i="1" s="1"/>
  <c r="AM128" i="1"/>
  <c r="AN128" i="1" s="1"/>
  <c r="AM129" i="1"/>
  <c r="AN129" i="1" s="1"/>
  <c r="AM130" i="1"/>
  <c r="AN130" i="1" s="1"/>
  <c r="AM131" i="1"/>
  <c r="AN131" i="1" s="1"/>
  <c r="AM132" i="1"/>
  <c r="AN132" i="1" s="1"/>
  <c r="AM133" i="1"/>
  <c r="AN133" i="1" s="1"/>
  <c r="AM134" i="1"/>
  <c r="AN134" i="1" s="1"/>
  <c r="AM135" i="1"/>
  <c r="AN135" i="1" s="1"/>
  <c r="AM136" i="1"/>
  <c r="AN136" i="1" s="1"/>
  <c r="AM137" i="1"/>
  <c r="AN137" i="1" s="1"/>
  <c r="AM138" i="1"/>
  <c r="AN138" i="1" s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N158" i="1" s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N181" i="1" s="1"/>
  <c r="AM182" i="1"/>
  <c r="AN182" i="1" s="1"/>
  <c r="AM183" i="1"/>
  <c r="AN183" i="1" s="1"/>
  <c r="AM184" i="1"/>
  <c r="AN184" i="1" s="1"/>
  <c r="AM185" i="1"/>
  <c r="AN185" i="1" s="1"/>
  <c r="AM186" i="1"/>
  <c r="AN186" i="1" s="1"/>
  <c r="AM187" i="1"/>
  <c r="AN187" i="1" s="1"/>
  <c r="AM188" i="1"/>
  <c r="AN188" i="1" s="1"/>
  <c r="AM189" i="1"/>
  <c r="AN189" i="1" s="1"/>
  <c r="AM190" i="1"/>
  <c r="AN190" i="1" s="1"/>
  <c r="AM191" i="1"/>
  <c r="AN191" i="1" s="1"/>
  <c r="AM192" i="1"/>
  <c r="AN192" i="1" s="1"/>
  <c r="AM193" i="1"/>
  <c r="AN193" i="1" s="1"/>
  <c r="AM194" i="1"/>
  <c r="AN194" i="1" s="1"/>
  <c r="AM195" i="1"/>
  <c r="AN195" i="1" s="1"/>
  <c r="AM196" i="1"/>
  <c r="AN196" i="1" s="1"/>
  <c r="AM197" i="1"/>
  <c r="AN197" i="1" s="1"/>
  <c r="AM198" i="1"/>
  <c r="AN198" i="1" s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N215" i="1" s="1"/>
  <c r="AM216" i="1"/>
  <c r="AN216" i="1" s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N229" i="1" s="1"/>
  <c r="AM230" i="1"/>
  <c r="AN230" i="1" s="1"/>
  <c r="AM231" i="1"/>
  <c r="AN231" i="1" s="1"/>
  <c r="AM232" i="1"/>
  <c r="AN232" i="1" s="1"/>
  <c r="AM233" i="1"/>
  <c r="AN233" i="1" s="1"/>
  <c r="AM234" i="1"/>
  <c r="AN234" i="1" s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N241" i="1" s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N255" i="1" s="1"/>
  <c r="AM256" i="1"/>
  <c r="AN256" i="1" s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N353" i="1" s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68" i="1"/>
  <c r="AN368" i="1" s="1"/>
  <c r="AM369" i="1"/>
  <c r="AN369" i="1" s="1"/>
  <c r="AM370" i="1"/>
  <c r="AN370" i="1" s="1"/>
  <c r="AM371" i="1"/>
  <c r="AN371" i="1" s="1"/>
  <c r="AM372" i="1"/>
  <c r="AN372" i="1" s="1"/>
  <c r="AM373" i="1"/>
  <c r="AN373" i="1" s="1"/>
  <c r="AM374" i="1"/>
  <c r="AN374" i="1" s="1"/>
  <c r="AM375" i="1"/>
  <c r="AN375" i="1" s="1"/>
  <c r="AM376" i="1"/>
  <c r="AN376" i="1" s="1"/>
  <c r="AM377" i="1"/>
  <c r="AN377" i="1" s="1"/>
  <c r="AM378" i="1"/>
  <c r="AN378" i="1" s="1"/>
  <c r="AM379" i="1"/>
  <c r="AN379" i="1" s="1"/>
  <c r="AM380" i="1"/>
  <c r="AN380" i="1" s="1"/>
  <c r="AM381" i="1"/>
  <c r="AN381" i="1" s="1"/>
  <c r="AM382" i="1"/>
  <c r="AN382" i="1" s="1"/>
  <c r="AM383" i="1"/>
  <c r="AN383" i="1" s="1"/>
  <c r="AM384" i="1"/>
  <c r="AN384" i="1" s="1"/>
  <c r="AM385" i="1"/>
  <c r="AN385" i="1" s="1"/>
  <c r="AM386" i="1"/>
  <c r="AN386" i="1" s="1"/>
  <c r="AM387" i="1"/>
  <c r="AN387" i="1" s="1"/>
  <c r="AM388" i="1"/>
  <c r="AN388" i="1" s="1"/>
  <c r="AM389" i="1"/>
  <c r="AN389" i="1" s="1"/>
  <c r="AM390" i="1"/>
  <c r="AN390" i="1" s="1"/>
  <c r="AM391" i="1"/>
  <c r="AN391" i="1" s="1"/>
  <c r="AM392" i="1"/>
  <c r="AN392" i="1" s="1"/>
  <c r="AM393" i="1"/>
  <c r="AN393" i="1" s="1"/>
  <c r="AM394" i="1"/>
  <c r="AN394" i="1" s="1"/>
  <c r="AM395" i="1"/>
  <c r="AN395" i="1" s="1"/>
  <c r="AM396" i="1"/>
  <c r="AN396" i="1" s="1"/>
  <c r="AM397" i="1"/>
  <c r="AN397" i="1" s="1"/>
  <c r="AM398" i="1"/>
  <c r="AN398" i="1" s="1"/>
  <c r="AM399" i="1"/>
  <c r="AN399" i="1" s="1"/>
  <c r="AM400" i="1"/>
  <c r="AN400" i="1" s="1"/>
  <c r="AM401" i="1"/>
  <c r="AN401" i="1" s="1"/>
  <c r="AM402" i="1"/>
  <c r="AN402" i="1" s="1"/>
  <c r="AM403" i="1"/>
  <c r="AN403" i="1" s="1"/>
  <c r="AM404" i="1"/>
  <c r="AN404" i="1" s="1"/>
  <c r="AM405" i="1"/>
  <c r="AN405" i="1" s="1"/>
  <c r="AM406" i="1"/>
  <c r="AN406" i="1" s="1"/>
  <c r="AM407" i="1"/>
  <c r="AN407" i="1" s="1"/>
  <c r="AM408" i="1"/>
  <c r="AN408" i="1" s="1"/>
  <c r="AM409" i="1"/>
  <c r="AN409" i="1" s="1"/>
  <c r="AM410" i="1"/>
  <c r="AN410" i="1" s="1"/>
  <c r="AM411" i="1"/>
  <c r="AN411" i="1" s="1"/>
  <c r="AM412" i="1"/>
  <c r="AN412" i="1" s="1"/>
  <c r="AM413" i="1"/>
  <c r="AN413" i="1" s="1"/>
  <c r="AM414" i="1"/>
  <c r="AN414" i="1" s="1"/>
  <c r="AM415" i="1"/>
  <c r="AN415" i="1" s="1"/>
  <c r="AM416" i="1"/>
  <c r="AN416" i="1" s="1"/>
  <c r="AM417" i="1"/>
  <c r="AN417" i="1" s="1"/>
  <c r="AM418" i="1"/>
  <c r="AN418" i="1" s="1"/>
  <c r="AM419" i="1"/>
  <c r="AN419" i="1" s="1"/>
  <c r="AM420" i="1"/>
  <c r="AN420" i="1" s="1"/>
  <c r="AM421" i="1"/>
  <c r="AN421" i="1" s="1"/>
  <c r="AM422" i="1"/>
  <c r="AN422" i="1" s="1"/>
  <c r="AM423" i="1"/>
  <c r="AN423" i="1" s="1"/>
  <c r="AM424" i="1"/>
  <c r="AN424" i="1" s="1"/>
  <c r="AM425" i="1"/>
  <c r="AN425" i="1" s="1"/>
  <c r="AM426" i="1"/>
  <c r="AN426" i="1" s="1"/>
  <c r="AM427" i="1"/>
  <c r="AN427" i="1" s="1"/>
  <c r="AM428" i="1"/>
  <c r="AN428" i="1" s="1"/>
  <c r="AM429" i="1"/>
  <c r="AN429" i="1" s="1"/>
  <c r="AM430" i="1"/>
  <c r="AN430" i="1" s="1"/>
  <c r="AM431" i="1"/>
  <c r="AN431" i="1" s="1"/>
  <c r="AM432" i="1"/>
  <c r="AN432" i="1" s="1"/>
  <c r="AM433" i="1"/>
  <c r="AN433" i="1" s="1"/>
  <c r="AM434" i="1"/>
  <c r="AN434" i="1" s="1"/>
  <c r="AM435" i="1"/>
  <c r="AN435" i="1" s="1"/>
  <c r="AM436" i="1"/>
  <c r="AN436" i="1" s="1"/>
  <c r="AM437" i="1"/>
  <c r="AN437" i="1" s="1"/>
  <c r="AM438" i="1"/>
  <c r="AN438" i="1" s="1"/>
  <c r="AM439" i="1"/>
  <c r="AN439" i="1" s="1"/>
  <c r="AM440" i="1"/>
  <c r="AN440" i="1" s="1"/>
  <c r="AM441" i="1"/>
  <c r="AN441" i="1" s="1"/>
  <c r="AM442" i="1"/>
  <c r="AN442" i="1" s="1"/>
  <c r="AM443" i="1"/>
  <c r="AN443" i="1" s="1"/>
  <c r="AM444" i="1"/>
  <c r="AN444" i="1" s="1"/>
  <c r="AM445" i="1"/>
  <c r="AN445" i="1" s="1"/>
  <c r="AM446" i="1"/>
  <c r="AN446" i="1" s="1"/>
  <c r="AM447" i="1"/>
  <c r="AN447" i="1" s="1"/>
  <c r="AM448" i="1"/>
  <c r="AN448" i="1" s="1"/>
  <c r="AM449" i="1"/>
  <c r="AN449" i="1" s="1"/>
  <c r="AM450" i="1"/>
  <c r="AN450" i="1" s="1"/>
  <c r="AM451" i="1"/>
  <c r="AN451" i="1" s="1"/>
  <c r="AM452" i="1"/>
  <c r="AN452" i="1" s="1"/>
  <c r="AM494" i="1"/>
  <c r="AN494" i="1" s="1"/>
  <c r="AM495" i="1"/>
  <c r="AN495" i="1" s="1"/>
  <c r="AM496" i="1"/>
  <c r="AN496" i="1" s="1"/>
  <c r="AM497" i="1"/>
  <c r="AN497" i="1" s="1"/>
  <c r="AM498" i="1"/>
  <c r="AN498" i="1" s="1"/>
  <c r="AM499" i="1"/>
  <c r="AN499" i="1" s="1"/>
  <c r="AM500" i="1"/>
  <c r="AN500" i="1" s="1"/>
  <c r="AM501" i="1"/>
  <c r="AN501" i="1" s="1"/>
  <c r="AM502" i="1"/>
  <c r="AN502" i="1" s="1"/>
  <c r="AM503" i="1"/>
  <c r="AN503" i="1" s="1"/>
  <c r="AM504" i="1"/>
  <c r="AN504" i="1" s="1"/>
  <c r="AM505" i="1"/>
  <c r="AN505" i="1" s="1"/>
  <c r="AM506" i="1"/>
  <c r="AN506" i="1" s="1"/>
  <c r="AM507" i="1"/>
  <c r="AN507" i="1" s="1"/>
  <c r="AM508" i="1"/>
  <c r="AN508" i="1" s="1"/>
  <c r="AM509" i="1"/>
  <c r="AN509" i="1" s="1"/>
  <c r="AM510" i="1"/>
  <c r="AN510" i="1" s="1"/>
  <c r="AM511" i="1"/>
  <c r="AN511" i="1" s="1"/>
  <c r="AM512" i="1"/>
  <c r="AN512" i="1" s="1"/>
  <c r="AM513" i="1"/>
  <c r="AN513" i="1" s="1"/>
  <c r="AM514" i="1"/>
  <c r="AN514" i="1" s="1"/>
  <c r="AM515" i="1"/>
  <c r="AN515" i="1" s="1"/>
  <c r="AM516" i="1"/>
  <c r="AN516" i="1" s="1"/>
  <c r="AM517" i="1"/>
  <c r="AN517" i="1" s="1"/>
  <c r="AM518" i="1"/>
  <c r="AN518" i="1" s="1"/>
  <c r="AM519" i="1"/>
  <c r="AN519" i="1" s="1"/>
  <c r="AM520" i="1"/>
  <c r="AN520" i="1" s="1"/>
  <c r="AM521" i="1"/>
  <c r="AN521" i="1" s="1"/>
  <c r="AM522" i="1"/>
  <c r="AN522" i="1" s="1"/>
  <c r="AM523" i="1"/>
  <c r="AN523" i="1" s="1"/>
  <c r="AM524" i="1"/>
  <c r="AN524" i="1" s="1"/>
  <c r="AM525" i="1"/>
  <c r="AN525" i="1" s="1"/>
  <c r="AM526" i="1"/>
  <c r="AN526" i="1" s="1"/>
  <c r="AM527" i="1"/>
  <c r="AN527" i="1" s="1"/>
  <c r="AM528" i="1"/>
  <c r="AN528" i="1" s="1"/>
  <c r="AM529" i="1"/>
  <c r="AN529" i="1" s="1"/>
  <c r="AM530" i="1"/>
  <c r="AN530" i="1" s="1"/>
  <c r="AM531" i="1"/>
  <c r="AN531" i="1" s="1"/>
  <c r="AM532" i="1"/>
  <c r="AN532" i="1" s="1"/>
  <c r="AM533" i="1"/>
  <c r="AN533" i="1" s="1"/>
  <c r="AM534" i="1"/>
  <c r="AN534" i="1" s="1"/>
  <c r="AM535" i="1"/>
  <c r="AN535" i="1" s="1"/>
  <c r="AM536" i="1"/>
  <c r="AN536" i="1" s="1"/>
  <c r="AM537" i="1"/>
  <c r="AN537" i="1" s="1"/>
  <c r="AM538" i="1"/>
  <c r="AN538" i="1" s="1"/>
  <c r="AM539" i="1"/>
  <c r="AN539" i="1" s="1"/>
  <c r="AM540" i="1"/>
  <c r="AN540" i="1" s="1"/>
  <c r="AM541" i="1"/>
  <c r="AN541" i="1" s="1"/>
  <c r="AM542" i="1"/>
  <c r="AN542" i="1" s="1"/>
  <c r="AM543" i="1"/>
  <c r="AN543" i="1" s="1"/>
  <c r="AM544" i="1"/>
  <c r="AN544" i="1" s="1"/>
  <c r="AM545" i="1"/>
  <c r="AN545" i="1" s="1"/>
  <c r="AM546" i="1"/>
  <c r="AN546" i="1" s="1"/>
  <c r="AM547" i="1"/>
  <c r="AN547" i="1" s="1"/>
  <c r="AM548" i="1"/>
  <c r="AN548" i="1" s="1"/>
  <c r="AM549" i="1"/>
  <c r="AN549" i="1" s="1"/>
  <c r="AM550" i="1"/>
  <c r="AN550" i="1" s="1"/>
  <c r="AM551" i="1"/>
  <c r="AN551" i="1" s="1"/>
  <c r="AM552" i="1"/>
  <c r="AN552" i="1" s="1"/>
  <c r="AM553" i="1"/>
  <c r="AN553" i="1" s="1"/>
  <c r="AM554" i="1"/>
  <c r="AN554" i="1" s="1"/>
  <c r="AM555" i="1"/>
  <c r="AN555" i="1" s="1"/>
  <c r="AM556" i="1"/>
  <c r="AN556" i="1" s="1"/>
  <c r="AM557" i="1"/>
  <c r="AN557" i="1" s="1"/>
  <c r="AM558" i="1"/>
  <c r="AN558" i="1" s="1"/>
  <c r="AM559" i="1"/>
  <c r="AN559" i="1" s="1"/>
  <c r="AM560" i="1"/>
  <c r="AN560" i="1" s="1"/>
  <c r="AM561" i="1"/>
  <c r="AN561" i="1" s="1"/>
  <c r="AM562" i="1"/>
  <c r="AN562" i="1" s="1"/>
  <c r="AM563" i="1"/>
  <c r="AN563" i="1" s="1"/>
  <c r="AM564" i="1"/>
  <c r="AN564" i="1" s="1"/>
  <c r="AM565" i="1"/>
  <c r="AN565" i="1" s="1"/>
  <c r="AM566" i="1"/>
  <c r="AN566" i="1" s="1"/>
  <c r="AM567" i="1"/>
  <c r="AN567" i="1" s="1"/>
  <c r="AM568" i="1"/>
  <c r="AN568" i="1" s="1"/>
  <c r="AM569" i="1"/>
  <c r="AN569" i="1" s="1"/>
  <c r="AM570" i="1"/>
  <c r="AN570" i="1" s="1"/>
  <c r="AM571" i="1"/>
  <c r="AN571" i="1" s="1"/>
  <c r="AM572" i="1"/>
  <c r="AN572" i="1" s="1"/>
  <c r="AM573" i="1"/>
  <c r="AN573" i="1" s="1"/>
  <c r="AM574" i="1"/>
  <c r="AN574" i="1" s="1"/>
  <c r="AM575" i="1"/>
  <c r="AN575" i="1" s="1"/>
  <c r="AM576" i="1"/>
  <c r="AN576" i="1" s="1"/>
  <c r="AM577" i="1"/>
  <c r="AN577" i="1" s="1"/>
  <c r="AM578" i="1"/>
  <c r="AN578" i="1" s="1"/>
  <c r="AM579" i="1"/>
  <c r="AN579" i="1" s="1"/>
  <c r="AM580" i="1"/>
  <c r="AN580" i="1" s="1"/>
  <c r="AM581" i="1"/>
  <c r="AN581" i="1" s="1"/>
  <c r="AM582" i="1"/>
  <c r="AN582" i="1" s="1"/>
  <c r="AM583" i="1"/>
  <c r="AN583" i="1" s="1"/>
  <c r="AM584" i="1"/>
  <c r="AN584" i="1" s="1"/>
  <c r="AM585" i="1"/>
  <c r="AN585" i="1" s="1"/>
  <c r="AM586" i="1"/>
  <c r="AN586" i="1" s="1"/>
  <c r="AM587" i="1"/>
  <c r="AN587" i="1" s="1"/>
  <c r="AM588" i="1"/>
  <c r="AN588" i="1" s="1"/>
  <c r="AM589" i="1"/>
  <c r="AN589" i="1" s="1"/>
  <c r="AM590" i="1"/>
  <c r="AN590" i="1" s="1"/>
  <c r="AM591" i="1"/>
  <c r="AN591" i="1" s="1"/>
  <c r="AM592" i="1"/>
  <c r="AN592" i="1" s="1"/>
  <c r="AM593" i="1"/>
  <c r="AN593" i="1" s="1"/>
  <c r="AM594" i="1"/>
  <c r="AN594" i="1" s="1"/>
  <c r="AM595" i="1"/>
  <c r="AN595" i="1" s="1"/>
  <c r="AM596" i="1"/>
  <c r="AN596" i="1" s="1"/>
  <c r="AM597" i="1"/>
  <c r="AN597" i="1" s="1"/>
  <c r="AM598" i="1"/>
  <c r="AN598" i="1" s="1"/>
  <c r="AM599" i="1"/>
  <c r="AN599" i="1" s="1"/>
  <c r="AM600" i="1"/>
  <c r="AN600" i="1" s="1"/>
  <c r="AM601" i="1"/>
  <c r="AN601" i="1" s="1"/>
  <c r="AM602" i="1"/>
  <c r="AN602" i="1" s="1"/>
  <c r="AM603" i="1"/>
  <c r="AN603" i="1" s="1"/>
  <c r="AM604" i="1"/>
  <c r="AN604" i="1" s="1"/>
  <c r="AM605" i="1"/>
  <c r="AN605" i="1" s="1"/>
  <c r="AM606" i="1"/>
  <c r="AN606" i="1" s="1"/>
  <c r="AM607" i="1"/>
  <c r="AN607" i="1" s="1"/>
  <c r="AM608" i="1"/>
  <c r="AN608" i="1" s="1"/>
  <c r="AM609" i="1"/>
  <c r="AN609" i="1" s="1"/>
  <c r="AM610" i="1"/>
  <c r="AN610" i="1" s="1"/>
  <c r="AM611" i="1"/>
  <c r="AN611" i="1" s="1"/>
  <c r="AM612" i="1"/>
  <c r="AN612" i="1" s="1"/>
  <c r="AM613" i="1"/>
  <c r="AN613" i="1" s="1"/>
  <c r="AM614" i="1"/>
  <c r="AN614" i="1" s="1"/>
  <c r="AM615" i="1"/>
  <c r="AN615" i="1" s="1"/>
  <c r="AM616" i="1"/>
  <c r="AN616" i="1" s="1"/>
  <c r="AM617" i="1"/>
  <c r="AN617" i="1" s="1"/>
  <c r="AM618" i="1"/>
  <c r="AN618" i="1" s="1"/>
  <c r="AM619" i="1"/>
  <c r="AN619" i="1" s="1"/>
  <c r="AM620" i="1"/>
  <c r="AN620" i="1" s="1"/>
  <c r="AM621" i="1"/>
  <c r="AN621" i="1" s="1"/>
  <c r="AM622" i="1"/>
  <c r="AN622" i="1" s="1"/>
  <c r="AM623" i="1"/>
  <c r="AN623" i="1" s="1"/>
  <c r="AM624" i="1"/>
  <c r="AN624" i="1" s="1"/>
  <c r="AM625" i="1"/>
  <c r="AN625" i="1" s="1"/>
  <c r="AM626" i="1"/>
  <c r="AN626" i="1" s="1"/>
  <c r="AM627" i="1"/>
  <c r="AN627" i="1" s="1"/>
  <c r="AM628" i="1"/>
  <c r="AN628" i="1" s="1"/>
  <c r="AM629" i="1"/>
  <c r="AN629" i="1" s="1"/>
  <c r="AM630" i="1"/>
  <c r="AN630" i="1" s="1"/>
  <c r="AM631" i="1"/>
  <c r="AN631" i="1" s="1"/>
  <c r="AM632" i="1"/>
  <c r="AN632" i="1" s="1"/>
  <c r="AM633" i="1"/>
  <c r="AN633" i="1" s="1"/>
  <c r="AM634" i="1"/>
  <c r="AN634" i="1" s="1"/>
  <c r="AM635" i="1"/>
  <c r="AN635" i="1" s="1"/>
  <c r="AM636" i="1"/>
  <c r="AN636" i="1" s="1"/>
  <c r="AM637" i="1"/>
  <c r="AN637" i="1" s="1"/>
  <c r="AM638" i="1"/>
  <c r="AN638" i="1" s="1"/>
  <c r="AM639" i="1"/>
  <c r="AN639" i="1" s="1"/>
  <c r="AM640" i="1"/>
  <c r="AN640" i="1" s="1"/>
  <c r="AM641" i="1"/>
  <c r="AN641" i="1" s="1"/>
  <c r="AM642" i="1"/>
  <c r="AN642" i="1" s="1"/>
  <c r="AM643" i="1"/>
  <c r="AN643" i="1" s="1"/>
  <c r="AM644" i="1"/>
  <c r="AN644" i="1" s="1"/>
  <c r="AM645" i="1"/>
  <c r="AN645" i="1" s="1"/>
  <c r="AM646" i="1"/>
  <c r="AN646" i="1" s="1"/>
  <c r="AM647" i="1"/>
  <c r="AN647" i="1" s="1"/>
  <c r="AM648" i="1"/>
  <c r="AN648" i="1" s="1"/>
  <c r="AM649" i="1"/>
  <c r="AN649" i="1" s="1"/>
  <c r="AM650" i="1"/>
  <c r="AN650" i="1" s="1"/>
  <c r="AM651" i="1"/>
  <c r="AN651" i="1" s="1"/>
  <c r="AM652" i="1"/>
  <c r="AN652" i="1" s="1"/>
  <c r="AM653" i="1"/>
  <c r="AN653" i="1" s="1"/>
  <c r="AM654" i="1"/>
  <c r="AN654" i="1" s="1"/>
  <c r="AM655" i="1"/>
  <c r="AN655" i="1" s="1"/>
  <c r="AM656" i="1"/>
  <c r="AN656" i="1" s="1"/>
  <c r="AM657" i="1"/>
  <c r="AN657" i="1" s="1"/>
  <c r="AM658" i="1"/>
  <c r="AN658" i="1" s="1"/>
  <c r="AM659" i="1"/>
  <c r="AN659" i="1" s="1"/>
  <c r="AM660" i="1"/>
  <c r="AN660" i="1" s="1"/>
  <c r="AM661" i="1"/>
  <c r="AN661" i="1" s="1"/>
  <c r="AM662" i="1"/>
  <c r="AN662" i="1" s="1"/>
  <c r="AM663" i="1"/>
  <c r="AN663" i="1" s="1"/>
  <c r="AM664" i="1"/>
  <c r="AN664" i="1" s="1"/>
  <c r="AM665" i="1"/>
  <c r="AN665" i="1" s="1"/>
  <c r="AM666" i="1"/>
  <c r="AN666" i="1" s="1"/>
  <c r="AM667" i="1"/>
  <c r="AN667" i="1" s="1"/>
  <c r="AM668" i="1"/>
  <c r="AN668" i="1" s="1"/>
  <c r="AM669" i="1"/>
  <c r="AN669" i="1" s="1"/>
  <c r="AM670" i="1"/>
  <c r="AN670" i="1" s="1"/>
  <c r="AM671" i="1"/>
  <c r="AN671" i="1" s="1"/>
  <c r="AM672" i="1"/>
  <c r="AN672" i="1" s="1"/>
  <c r="AM673" i="1"/>
  <c r="AN673" i="1" s="1"/>
  <c r="AM674" i="1"/>
  <c r="AN674" i="1" s="1"/>
  <c r="AM675" i="1"/>
  <c r="AN675" i="1" s="1"/>
  <c r="AM676" i="1"/>
  <c r="AN676" i="1" s="1"/>
  <c r="AM677" i="1"/>
  <c r="AN677" i="1" s="1"/>
  <c r="AM678" i="1"/>
  <c r="AN678" i="1" s="1"/>
  <c r="AM679" i="1"/>
  <c r="AN679" i="1" s="1"/>
  <c r="AM680" i="1"/>
  <c r="AN680" i="1" s="1"/>
  <c r="AM681" i="1"/>
  <c r="AN681" i="1" s="1"/>
  <c r="AM682" i="1"/>
  <c r="AN682" i="1" s="1"/>
  <c r="AM683" i="1"/>
  <c r="AN683" i="1" s="1"/>
  <c r="AM684" i="1"/>
  <c r="AN684" i="1" s="1"/>
  <c r="AM685" i="1"/>
  <c r="AN685" i="1" s="1"/>
  <c r="AM686" i="1"/>
  <c r="AN686" i="1" s="1"/>
  <c r="AM687" i="1"/>
  <c r="AN687" i="1" s="1"/>
  <c r="AM688" i="1"/>
  <c r="AN688" i="1" s="1"/>
  <c r="AM689" i="1"/>
  <c r="AN689" i="1" s="1"/>
  <c r="AM690" i="1"/>
  <c r="AN690" i="1" s="1"/>
  <c r="AM691" i="1"/>
  <c r="AN691" i="1" s="1"/>
  <c r="AM692" i="1"/>
  <c r="AN692" i="1" s="1"/>
  <c r="AM693" i="1"/>
  <c r="AN693" i="1" s="1"/>
  <c r="AM694" i="1"/>
  <c r="AN694" i="1" s="1"/>
  <c r="AM695" i="1"/>
  <c r="AN695" i="1" s="1"/>
  <c r="AM696" i="1"/>
  <c r="AN696" i="1" s="1"/>
  <c r="AM697" i="1"/>
  <c r="AN697" i="1" s="1"/>
  <c r="AM698" i="1"/>
  <c r="AN698" i="1" s="1"/>
  <c r="AM699" i="1"/>
  <c r="AN699" i="1" s="1"/>
  <c r="AM700" i="1"/>
  <c r="AN700" i="1" s="1"/>
  <c r="AM701" i="1"/>
  <c r="AN701" i="1" s="1"/>
  <c r="AM702" i="1"/>
  <c r="AN702" i="1" s="1"/>
  <c r="AM703" i="1"/>
  <c r="AN703" i="1" s="1"/>
  <c r="AM704" i="1"/>
  <c r="AN704" i="1" s="1"/>
  <c r="AM705" i="1"/>
  <c r="AN705" i="1" s="1"/>
  <c r="AM706" i="1"/>
  <c r="AN706" i="1" s="1"/>
  <c r="AM707" i="1"/>
  <c r="AN707" i="1" s="1"/>
  <c r="AM708" i="1"/>
  <c r="AN708" i="1" s="1"/>
  <c r="AM709" i="1"/>
  <c r="AN709" i="1" s="1"/>
  <c r="AM710" i="1"/>
  <c r="AN710" i="1" s="1"/>
  <c r="AM711" i="1"/>
  <c r="AN711" i="1" s="1"/>
  <c r="AM712" i="1"/>
  <c r="AN712" i="1" s="1"/>
  <c r="AM713" i="1"/>
  <c r="AN713" i="1" s="1"/>
  <c r="AM714" i="1"/>
  <c r="AN714" i="1" s="1"/>
  <c r="AM715" i="1"/>
  <c r="AN715" i="1" s="1"/>
  <c r="AM716" i="1"/>
  <c r="AN716" i="1" s="1"/>
  <c r="AM717" i="1"/>
  <c r="AN717" i="1" s="1"/>
  <c r="AM718" i="1"/>
  <c r="AN718" i="1" s="1"/>
  <c r="AM719" i="1"/>
  <c r="AN719" i="1" s="1"/>
  <c r="AM720" i="1"/>
  <c r="AN720" i="1" s="1"/>
  <c r="AM721" i="1"/>
  <c r="AN721" i="1" s="1"/>
  <c r="AM722" i="1"/>
  <c r="AN722" i="1" s="1"/>
  <c r="AM723" i="1"/>
  <c r="AN723" i="1" s="1"/>
  <c r="AM724" i="1"/>
  <c r="AN724" i="1" s="1"/>
  <c r="AM725" i="1"/>
  <c r="AN725" i="1" s="1"/>
  <c r="AM726" i="1"/>
  <c r="AN726" i="1" s="1"/>
  <c r="AM727" i="1"/>
  <c r="AN727" i="1" s="1"/>
  <c r="AM728" i="1"/>
  <c r="AN728" i="1" s="1"/>
  <c r="AM729" i="1"/>
  <c r="AN729" i="1" s="1"/>
  <c r="AM730" i="1"/>
  <c r="AN730" i="1" s="1"/>
  <c r="AM731" i="1"/>
  <c r="AN731" i="1" s="1"/>
  <c r="AM732" i="1"/>
  <c r="AN732" i="1" s="1"/>
  <c r="AM733" i="1"/>
  <c r="AN733" i="1" s="1"/>
  <c r="AM734" i="1"/>
  <c r="AN734" i="1" s="1"/>
  <c r="AM735" i="1"/>
  <c r="AN735" i="1" s="1"/>
  <c r="AM736" i="1"/>
  <c r="AN736" i="1" s="1"/>
  <c r="AM737" i="1"/>
  <c r="AN737" i="1" s="1"/>
  <c r="AM738" i="1"/>
  <c r="AN738" i="1" s="1"/>
  <c r="AM739" i="1"/>
  <c r="AN739" i="1" s="1"/>
  <c r="AM740" i="1"/>
  <c r="AN740" i="1" s="1"/>
  <c r="AM741" i="1"/>
  <c r="AN741" i="1" s="1"/>
  <c r="AM742" i="1"/>
  <c r="AN742" i="1" s="1"/>
  <c r="AM743" i="1"/>
  <c r="AN743" i="1" s="1"/>
  <c r="AM744" i="1"/>
  <c r="AN744" i="1" s="1"/>
  <c r="AM745" i="1"/>
  <c r="AN745" i="1" s="1"/>
  <c r="AM746" i="1"/>
  <c r="AN746" i="1" s="1"/>
  <c r="AM747" i="1"/>
  <c r="AN747" i="1" s="1"/>
  <c r="AM748" i="1"/>
  <c r="AN748" i="1" s="1"/>
  <c r="AM749" i="1"/>
  <c r="AN749" i="1" s="1"/>
  <c r="AM750" i="1"/>
  <c r="AN750" i="1" s="1"/>
  <c r="AM751" i="1"/>
  <c r="AN751" i="1" s="1"/>
  <c r="AM752" i="1"/>
  <c r="AN752" i="1" s="1"/>
  <c r="AM753" i="1"/>
  <c r="AN753" i="1" s="1"/>
  <c r="AM754" i="1"/>
  <c r="AN754" i="1" s="1"/>
  <c r="AM755" i="1"/>
  <c r="AN755" i="1" s="1"/>
  <c r="AM756" i="1"/>
  <c r="AN756" i="1" s="1"/>
  <c r="AM757" i="1"/>
  <c r="AN757" i="1" s="1"/>
  <c r="AM758" i="1"/>
  <c r="AN758" i="1" s="1"/>
  <c r="AM759" i="1"/>
  <c r="AN759" i="1" s="1"/>
  <c r="AM760" i="1"/>
  <c r="AN760" i="1" s="1"/>
  <c r="AM761" i="1"/>
  <c r="AN761" i="1" s="1"/>
  <c r="AM762" i="1"/>
  <c r="AN762" i="1" s="1"/>
  <c r="AM763" i="1"/>
  <c r="AN763" i="1" s="1"/>
  <c r="AM764" i="1"/>
  <c r="AN764" i="1" s="1"/>
  <c r="AM765" i="1"/>
  <c r="AN765" i="1" s="1"/>
  <c r="AM766" i="1"/>
  <c r="AN766" i="1" s="1"/>
  <c r="AM767" i="1"/>
  <c r="AN767" i="1" s="1"/>
  <c r="AM768" i="1"/>
  <c r="AN768" i="1" s="1"/>
  <c r="AM769" i="1"/>
  <c r="AN769" i="1" s="1"/>
  <c r="AM770" i="1"/>
  <c r="AN770" i="1" s="1"/>
  <c r="AM771" i="1"/>
  <c r="AN771" i="1" s="1"/>
  <c r="AM772" i="1"/>
  <c r="AN772" i="1" s="1"/>
  <c r="AM773" i="1"/>
  <c r="AN773" i="1" s="1"/>
  <c r="AM774" i="1"/>
  <c r="AN774" i="1" s="1"/>
  <c r="AM775" i="1"/>
  <c r="AN775" i="1" s="1"/>
  <c r="AM776" i="1"/>
  <c r="AN776" i="1" s="1"/>
  <c r="AM777" i="1"/>
  <c r="AN777" i="1" s="1"/>
  <c r="AM778" i="1"/>
  <c r="AN778" i="1" s="1"/>
  <c r="AM779" i="1"/>
  <c r="AN779" i="1" s="1"/>
  <c r="AM780" i="1"/>
  <c r="AN780" i="1" s="1"/>
  <c r="AM781" i="1"/>
  <c r="AN781" i="1" s="1"/>
  <c r="AM782" i="1"/>
  <c r="AN782" i="1" s="1"/>
  <c r="AM783" i="1"/>
  <c r="AN783" i="1" s="1"/>
  <c r="AM784" i="1"/>
  <c r="AN784" i="1" s="1"/>
  <c r="AM785" i="1"/>
  <c r="AN785" i="1" s="1"/>
  <c r="AM786" i="1"/>
  <c r="AN786" i="1" s="1"/>
  <c r="AM787" i="1"/>
  <c r="AN787" i="1" s="1"/>
  <c r="AM788" i="1"/>
  <c r="AN788" i="1" s="1"/>
  <c r="AM789" i="1"/>
  <c r="AN789" i="1" s="1"/>
  <c r="AM790" i="1"/>
  <c r="AN790" i="1" s="1"/>
  <c r="AM791" i="1"/>
  <c r="AN791" i="1" s="1"/>
  <c r="AM792" i="1"/>
  <c r="AN792" i="1" s="1"/>
  <c r="AM793" i="1"/>
  <c r="AN793" i="1" s="1"/>
  <c r="AM794" i="1"/>
  <c r="AN794" i="1" s="1"/>
  <c r="AM795" i="1"/>
  <c r="AN795" i="1" s="1"/>
  <c r="AM796" i="1"/>
  <c r="AN796" i="1" s="1"/>
  <c r="AM797" i="1"/>
  <c r="AN797" i="1" s="1"/>
  <c r="AM798" i="1"/>
  <c r="AN798" i="1" s="1"/>
  <c r="AM799" i="1"/>
  <c r="AN799" i="1" s="1"/>
  <c r="AM800" i="1"/>
  <c r="AN800" i="1" s="1"/>
  <c r="AM801" i="1"/>
  <c r="AN801" i="1" s="1"/>
  <c r="AM802" i="1"/>
  <c r="AN802" i="1" s="1"/>
  <c r="AM803" i="1"/>
  <c r="AN803" i="1" s="1"/>
  <c r="AM804" i="1"/>
  <c r="AN804" i="1" s="1"/>
  <c r="AM805" i="1"/>
  <c r="AN805" i="1" s="1"/>
  <c r="AM806" i="1"/>
  <c r="AN806" i="1" s="1"/>
  <c r="AM807" i="1"/>
  <c r="AN807" i="1" s="1"/>
  <c r="AM808" i="1"/>
  <c r="AN808" i="1" s="1"/>
  <c r="AM809" i="1"/>
  <c r="AN809" i="1" s="1"/>
  <c r="AM810" i="1"/>
  <c r="AN810" i="1" s="1"/>
  <c r="AM811" i="1"/>
  <c r="AN811" i="1" s="1"/>
  <c r="AM812" i="1"/>
  <c r="AN812" i="1" s="1"/>
  <c r="AM813" i="1"/>
  <c r="AN813" i="1" s="1"/>
  <c r="AM814" i="1"/>
  <c r="AN814" i="1" s="1"/>
  <c r="AM815" i="1"/>
  <c r="AN815" i="1" s="1"/>
  <c r="AM816" i="1"/>
  <c r="AN816" i="1" s="1"/>
  <c r="AM817" i="1"/>
  <c r="AN817" i="1" s="1"/>
  <c r="AM818" i="1"/>
  <c r="AN818" i="1" s="1"/>
  <c r="AM819" i="1"/>
  <c r="AN819" i="1" s="1"/>
  <c r="AM820" i="1"/>
  <c r="AN820" i="1" s="1"/>
  <c r="AM821" i="1"/>
  <c r="AN821" i="1" s="1"/>
  <c r="AM822" i="1"/>
  <c r="AN822" i="1" s="1"/>
  <c r="AM823" i="1"/>
  <c r="AN823" i="1" s="1"/>
  <c r="AM824" i="1"/>
  <c r="AN824" i="1" s="1"/>
  <c r="AM825" i="1"/>
  <c r="AN825" i="1" s="1"/>
  <c r="AM826" i="1"/>
  <c r="AN826" i="1" s="1"/>
  <c r="AM827" i="1"/>
  <c r="AN827" i="1" s="1"/>
  <c r="AM828" i="1"/>
  <c r="AN828" i="1" s="1"/>
  <c r="AM829" i="1"/>
  <c r="AN829" i="1" s="1"/>
  <c r="AM830" i="1"/>
  <c r="AN830" i="1" s="1"/>
  <c r="AM831" i="1"/>
  <c r="AN831" i="1" s="1"/>
  <c r="AM832" i="1"/>
  <c r="AN832" i="1" s="1"/>
  <c r="AM833" i="1"/>
  <c r="AN833" i="1" s="1"/>
  <c r="AM834" i="1"/>
  <c r="AN834" i="1" s="1"/>
  <c r="AM835" i="1"/>
  <c r="AN835" i="1" s="1"/>
  <c r="AM836" i="1"/>
  <c r="AN836" i="1" s="1"/>
  <c r="AM837" i="1"/>
  <c r="AN837" i="1" s="1"/>
  <c r="AM838" i="1"/>
  <c r="AN838" i="1" s="1"/>
  <c r="AM839" i="1"/>
  <c r="AN839" i="1" s="1"/>
  <c r="AM840" i="1"/>
  <c r="AN840" i="1" s="1"/>
  <c r="AM841" i="1"/>
  <c r="AN841" i="1" s="1"/>
  <c r="AM842" i="1"/>
  <c r="AN842" i="1" s="1"/>
  <c r="AM843" i="1"/>
  <c r="AN843" i="1" s="1"/>
  <c r="AM844" i="1"/>
  <c r="AN844" i="1" s="1"/>
  <c r="AM845" i="1"/>
  <c r="AN845" i="1" s="1"/>
  <c r="AM846" i="1"/>
  <c r="AN846" i="1" s="1"/>
  <c r="AM847" i="1"/>
  <c r="AN847" i="1" s="1"/>
  <c r="AM848" i="1"/>
  <c r="AN848" i="1" s="1"/>
  <c r="AM849" i="1"/>
  <c r="AN849" i="1" s="1"/>
  <c r="AM850" i="1"/>
  <c r="AN850" i="1" s="1"/>
  <c r="AM851" i="1"/>
  <c r="AN851" i="1" s="1"/>
  <c r="AM852" i="1"/>
  <c r="AN852" i="1" s="1"/>
  <c r="AM853" i="1"/>
  <c r="AN853" i="1" s="1"/>
  <c r="AM854" i="1"/>
  <c r="AN854" i="1" s="1"/>
  <c r="AM855" i="1"/>
  <c r="AN855" i="1" s="1"/>
  <c r="AM856" i="1"/>
  <c r="AN856" i="1" s="1"/>
  <c r="AM857" i="1"/>
  <c r="AN857" i="1" s="1"/>
  <c r="AM858" i="1"/>
  <c r="AN858" i="1" s="1"/>
  <c r="AM859" i="1"/>
  <c r="AN859" i="1" s="1"/>
  <c r="AM860" i="1"/>
  <c r="AN860" i="1" s="1"/>
  <c r="AM861" i="1"/>
  <c r="AN861" i="1" s="1"/>
  <c r="AM862" i="1"/>
  <c r="AN862" i="1" s="1"/>
  <c r="AM863" i="1"/>
  <c r="AN863" i="1" s="1"/>
  <c r="AM864" i="1"/>
  <c r="AN864" i="1" s="1"/>
  <c r="AM865" i="1"/>
  <c r="AN865" i="1" s="1"/>
  <c r="AM866" i="1"/>
  <c r="AN866" i="1" s="1"/>
  <c r="AM867" i="1"/>
  <c r="AN867" i="1" s="1"/>
  <c r="AM868" i="1"/>
  <c r="AN868" i="1" s="1"/>
  <c r="AM869" i="1"/>
  <c r="AN869" i="1" s="1"/>
  <c r="AM870" i="1"/>
  <c r="AN870" i="1" s="1"/>
  <c r="AM871" i="1"/>
  <c r="AN871" i="1" s="1"/>
  <c r="AM872" i="1"/>
  <c r="AN872" i="1" s="1"/>
  <c r="AM873" i="1"/>
  <c r="AN873" i="1" s="1"/>
  <c r="AM874" i="1"/>
  <c r="AN874" i="1" s="1"/>
  <c r="AM875" i="1"/>
  <c r="AN875" i="1" s="1"/>
  <c r="AM876" i="1"/>
  <c r="AN876" i="1" s="1"/>
  <c r="AM877" i="1"/>
  <c r="AN877" i="1" s="1"/>
  <c r="AM878" i="1"/>
  <c r="AN878" i="1" s="1"/>
  <c r="AM879" i="1"/>
  <c r="AN879" i="1" s="1"/>
  <c r="AM880" i="1"/>
  <c r="AN880" i="1" s="1"/>
  <c r="AM881" i="1"/>
  <c r="AN881" i="1" s="1"/>
  <c r="AM882" i="1"/>
  <c r="AN882" i="1" s="1"/>
  <c r="AM883" i="1"/>
  <c r="AN883" i="1" s="1"/>
  <c r="AM884" i="1"/>
  <c r="AN884" i="1" s="1"/>
  <c r="AM885" i="1"/>
  <c r="AN885" i="1" s="1"/>
  <c r="AM886" i="1"/>
  <c r="AN886" i="1" s="1"/>
  <c r="AM887" i="1"/>
  <c r="AN887" i="1" s="1"/>
  <c r="AM888" i="1"/>
  <c r="AN888" i="1" s="1"/>
  <c r="AM889" i="1"/>
  <c r="AN889" i="1" s="1"/>
  <c r="AM890" i="1"/>
  <c r="AN890" i="1" s="1"/>
  <c r="AM891" i="1"/>
  <c r="AN891" i="1" s="1"/>
  <c r="AM892" i="1"/>
  <c r="AN892" i="1" s="1"/>
  <c r="AM893" i="1"/>
  <c r="AN893" i="1" s="1"/>
  <c r="AM894" i="1"/>
  <c r="AN894" i="1" s="1"/>
  <c r="AM895" i="1"/>
  <c r="AN895" i="1" s="1"/>
  <c r="AM896" i="1"/>
  <c r="AN896" i="1" s="1"/>
  <c r="AM897" i="1"/>
  <c r="AN897" i="1" s="1"/>
  <c r="AM898" i="1"/>
  <c r="AN898" i="1" s="1"/>
  <c r="AM899" i="1"/>
  <c r="AN899" i="1" s="1"/>
  <c r="AM900" i="1"/>
  <c r="AN900" i="1" s="1"/>
  <c r="AM901" i="1"/>
  <c r="AN901" i="1" s="1"/>
  <c r="AM902" i="1"/>
  <c r="AN902" i="1" s="1"/>
  <c r="AM903" i="1"/>
  <c r="AN903" i="1" s="1"/>
  <c r="AM904" i="1"/>
  <c r="AN904" i="1" s="1"/>
  <c r="AM905" i="1"/>
  <c r="AN905" i="1" s="1"/>
  <c r="AM906" i="1"/>
  <c r="AN906" i="1" s="1"/>
  <c r="AM907" i="1"/>
  <c r="AN907" i="1" s="1"/>
  <c r="AM908" i="1"/>
  <c r="AN908" i="1" s="1"/>
  <c r="AM909" i="1"/>
  <c r="AN909" i="1" s="1"/>
  <c r="AM910" i="1"/>
  <c r="AN910" i="1" s="1"/>
  <c r="AM911" i="1"/>
  <c r="AN911" i="1" s="1"/>
  <c r="AM912" i="1"/>
  <c r="AN912" i="1" s="1"/>
  <c r="AM913" i="1"/>
  <c r="AN913" i="1" s="1"/>
  <c r="AM914" i="1"/>
  <c r="AN914" i="1" s="1"/>
  <c r="AM915" i="1"/>
  <c r="AN915" i="1" s="1"/>
  <c r="AM916" i="1"/>
  <c r="AN916" i="1" s="1"/>
  <c r="AM917" i="1"/>
  <c r="AN917" i="1" s="1"/>
  <c r="AM918" i="1"/>
  <c r="AN918" i="1" s="1"/>
  <c r="AM919" i="1"/>
  <c r="AN919" i="1" s="1"/>
  <c r="AM920" i="1"/>
  <c r="AN920" i="1" s="1"/>
  <c r="AM921" i="1"/>
  <c r="AN921" i="1" s="1"/>
  <c r="AM922" i="1"/>
  <c r="AN922" i="1" s="1"/>
  <c r="AM923" i="1"/>
  <c r="AN923" i="1" s="1"/>
  <c r="AM924" i="1"/>
  <c r="AN924" i="1" s="1"/>
  <c r="AM925" i="1"/>
  <c r="AN925" i="1" s="1"/>
  <c r="AM926" i="1"/>
  <c r="AN926" i="1" s="1"/>
  <c r="AM927" i="1"/>
  <c r="AN927" i="1" s="1"/>
  <c r="AM928" i="1"/>
  <c r="AN928" i="1" s="1"/>
  <c r="AM929" i="1"/>
  <c r="AN929" i="1" s="1"/>
  <c r="AM930" i="1"/>
  <c r="AN930" i="1" s="1"/>
  <c r="AM931" i="1"/>
  <c r="AN931" i="1" s="1"/>
  <c r="AM932" i="1"/>
  <c r="AN932" i="1" s="1"/>
  <c r="AM933" i="1"/>
  <c r="AN933" i="1" s="1"/>
  <c r="AM934" i="1"/>
  <c r="AN934" i="1" s="1"/>
  <c r="AM935" i="1"/>
  <c r="AN935" i="1" s="1"/>
  <c r="AM936" i="1"/>
  <c r="AN936" i="1" s="1"/>
  <c r="AM937" i="1"/>
  <c r="AN937" i="1" s="1"/>
  <c r="AM938" i="1"/>
  <c r="AN938" i="1" s="1"/>
  <c r="AM939" i="1"/>
  <c r="AN939" i="1" s="1"/>
  <c r="AM940" i="1"/>
  <c r="AN940" i="1" s="1"/>
  <c r="AM941" i="1"/>
  <c r="AN941" i="1" s="1"/>
  <c r="AM942" i="1"/>
  <c r="AN942" i="1" s="1"/>
  <c r="AM943" i="1"/>
  <c r="AN943" i="1" s="1"/>
  <c r="AM944" i="1"/>
  <c r="AN944" i="1" s="1"/>
  <c r="AM945" i="1"/>
  <c r="AN945" i="1" s="1"/>
  <c r="AM946" i="1"/>
  <c r="AN946" i="1" s="1"/>
  <c r="AM947" i="1"/>
  <c r="AM948" i="1"/>
  <c r="AN948" i="1" s="1"/>
  <c r="AM949" i="1"/>
  <c r="AN949" i="1" s="1"/>
  <c r="AM950" i="1"/>
  <c r="AN950" i="1" s="1"/>
  <c r="AM951" i="1"/>
  <c r="AN951" i="1" s="1"/>
  <c r="AM952" i="1"/>
  <c r="AN952" i="1" s="1"/>
  <c r="AM953" i="1"/>
  <c r="AN953" i="1" s="1"/>
  <c r="AM954" i="1"/>
  <c r="AN954" i="1" s="1"/>
  <c r="AM955" i="1"/>
  <c r="AN955" i="1" s="1"/>
  <c r="AM956" i="1"/>
  <c r="AN956" i="1" s="1"/>
  <c r="AM957" i="1"/>
  <c r="AN957" i="1" s="1"/>
  <c r="AM958" i="1"/>
  <c r="AN958" i="1" s="1"/>
  <c r="AM959" i="1"/>
  <c r="AN959" i="1" s="1"/>
  <c r="AM960" i="1"/>
  <c r="AN960" i="1" s="1"/>
  <c r="AM961" i="1"/>
  <c r="AN961" i="1" s="1"/>
  <c r="AM962" i="1"/>
  <c r="AN962" i="1" s="1"/>
  <c r="AM963" i="1"/>
  <c r="AN963" i="1" s="1"/>
  <c r="AM964" i="1"/>
  <c r="AN964" i="1" s="1"/>
  <c r="AM965" i="1"/>
  <c r="AN965" i="1" s="1"/>
  <c r="AM966" i="1"/>
  <c r="AN966" i="1" s="1"/>
  <c r="AM967" i="1"/>
  <c r="AN967" i="1" s="1"/>
  <c r="AM968" i="1"/>
  <c r="AN968" i="1" s="1"/>
  <c r="AM969" i="1"/>
  <c r="AN969" i="1" s="1"/>
  <c r="AM970" i="1"/>
  <c r="AN970" i="1" s="1"/>
  <c r="AM971" i="1"/>
  <c r="AN971" i="1" s="1"/>
  <c r="AM972" i="1"/>
  <c r="AN972" i="1" s="1"/>
  <c r="AM973" i="1"/>
  <c r="AN973" i="1" s="1"/>
  <c r="AM974" i="1"/>
  <c r="AN974" i="1" s="1"/>
  <c r="AM975" i="1"/>
  <c r="AN975" i="1" s="1"/>
  <c r="AM976" i="1"/>
  <c r="AN976" i="1" s="1"/>
  <c r="AM977" i="1"/>
  <c r="AN977" i="1" s="1"/>
  <c r="AM978" i="1"/>
  <c r="AN978" i="1" s="1"/>
  <c r="AM979" i="1"/>
  <c r="AN979" i="1" s="1"/>
  <c r="AM980" i="1"/>
  <c r="AN980" i="1" s="1"/>
  <c r="AM981" i="1"/>
  <c r="AN981" i="1" s="1"/>
  <c r="AM982" i="1"/>
  <c r="AN982" i="1" s="1"/>
  <c r="AM983" i="1"/>
  <c r="AN983" i="1" s="1"/>
  <c r="AM984" i="1"/>
  <c r="AN984" i="1" s="1"/>
  <c r="AM985" i="1"/>
  <c r="AN985" i="1" s="1"/>
  <c r="AM986" i="1"/>
  <c r="AN986" i="1" s="1"/>
  <c r="AM987" i="1"/>
  <c r="AN987" i="1" s="1"/>
  <c r="AM988" i="1"/>
  <c r="AN988" i="1" s="1"/>
  <c r="AM989" i="1"/>
  <c r="AN989" i="1" s="1"/>
  <c r="AM990" i="1"/>
  <c r="AN990" i="1" s="1"/>
  <c r="AM991" i="1"/>
  <c r="AN991" i="1" s="1"/>
  <c r="AM992" i="1"/>
  <c r="AN992" i="1" s="1"/>
  <c r="AM993" i="1"/>
  <c r="AN993" i="1" s="1"/>
  <c r="AM994" i="1"/>
  <c r="AN994" i="1" s="1"/>
  <c r="AM995" i="1"/>
  <c r="AN995" i="1" s="1"/>
  <c r="AM996" i="1"/>
  <c r="AN996" i="1" s="1"/>
  <c r="AM997" i="1"/>
  <c r="AN997" i="1" s="1"/>
  <c r="AM998" i="1"/>
  <c r="AN998" i="1" s="1"/>
  <c r="AM999" i="1"/>
  <c r="AN999" i="1" s="1"/>
  <c r="AM1000" i="1"/>
  <c r="AN1000" i="1" s="1"/>
  <c r="AM1001" i="1"/>
  <c r="AN1001" i="1" s="1"/>
  <c r="AM1002" i="1"/>
  <c r="AN1002" i="1" s="1"/>
  <c r="AM1003" i="1"/>
  <c r="AN1003" i="1" s="1"/>
  <c r="AM1004" i="1"/>
  <c r="AN1004" i="1" s="1"/>
  <c r="AM1005" i="1"/>
  <c r="AN1005" i="1" s="1"/>
  <c r="AM1006" i="1"/>
  <c r="AN1006" i="1" s="1"/>
  <c r="AM1007" i="1"/>
  <c r="AN1007" i="1" s="1"/>
  <c r="AM1008" i="1"/>
  <c r="AN1008" i="1" s="1"/>
  <c r="AM1009" i="1"/>
  <c r="AN1009" i="1" s="1"/>
  <c r="AM1010" i="1"/>
  <c r="AN1010" i="1" s="1"/>
  <c r="AM1011" i="1"/>
  <c r="AN1011" i="1" s="1"/>
  <c r="AM1012" i="1"/>
  <c r="AN1012" i="1" s="1"/>
  <c r="AM1013" i="1"/>
  <c r="AN1013" i="1" s="1"/>
  <c r="AM1014" i="1"/>
  <c r="AN1014" i="1" s="1"/>
  <c r="AM1015" i="1"/>
  <c r="AN1015" i="1" s="1"/>
  <c r="AM1016" i="1"/>
  <c r="AN1016" i="1" s="1"/>
  <c r="AM1017" i="1"/>
  <c r="AN1017" i="1" s="1"/>
  <c r="AM1018" i="1"/>
  <c r="AN1018" i="1" s="1"/>
  <c r="AM1019" i="1"/>
  <c r="AN1019" i="1" s="1"/>
  <c r="AM1020" i="1"/>
  <c r="AN1020" i="1" s="1"/>
  <c r="AM1021" i="1"/>
  <c r="AN1021" i="1" s="1"/>
  <c r="AM1022" i="1"/>
  <c r="AN1022" i="1" s="1"/>
  <c r="AM1023" i="1"/>
  <c r="AN1023" i="1" s="1"/>
  <c r="AM1024" i="1"/>
  <c r="AN1024" i="1" s="1"/>
  <c r="AM1025" i="1"/>
  <c r="AN1025" i="1" s="1"/>
  <c r="AM1026" i="1"/>
  <c r="AN1026" i="1" s="1"/>
  <c r="AM1027" i="1"/>
  <c r="AN1027" i="1" s="1"/>
  <c r="AM1028" i="1"/>
  <c r="AN1028" i="1" s="1"/>
  <c r="AM1029" i="1"/>
  <c r="AN1029" i="1" s="1"/>
  <c r="AM1030" i="1"/>
  <c r="AN1030" i="1" s="1"/>
  <c r="AM1031" i="1"/>
  <c r="AN1031" i="1" s="1"/>
  <c r="AM1032" i="1"/>
  <c r="AN1032" i="1" s="1"/>
  <c r="AM1033" i="1"/>
  <c r="AN1033" i="1" s="1"/>
  <c r="AM1034" i="1"/>
  <c r="AN1034" i="1" s="1"/>
  <c r="AM1035" i="1"/>
  <c r="AN1035" i="1" s="1"/>
  <c r="AM1036" i="1"/>
  <c r="AN1036" i="1" s="1"/>
  <c r="AM1037" i="1"/>
  <c r="AN1037" i="1" s="1"/>
  <c r="AM1038" i="1"/>
  <c r="AN1038" i="1" s="1"/>
  <c r="AM1039" i="1"/>
  <c r="AN1039" i="1" s="1"/>
  <c r="AM1040" i="1"/>
  <c r="AN1040" i="1" s="1"/>
  <c r="AM1041" i="1"/>
  <c r="AN1041" i="1" s="1"/>
  <c r="AM1042" i="1"/>
  <c r="AN1042" i="1" s="1"/>
  <c r="AM1043" i="1"/>
  <c r="AN1043" i="1" s="1"/>
  <c r="AM1044" i="1"/>
  <c r="AN1044" i="1" s="1"/>
  <c r="AM1045" i="1"/>
  <c r="AN1045" i="1" s="1"/>
  <c r="AM1046" i="1"/>
  <c r="AN1046" i="1" s="1"/>
  <c r="AM1047" i="1"/>
  <c r="AN1047" i="1" s="1"/>
  <c r="AM1048" i="1"/>
  <c r="AN1048" i="1" s="1"/>
  <c r="AM1049" i="1"/>
  <c r="AN1049" i="1" s="1"/>
  <c r="AM1050" i="1"/>
  <c r="AN1050" i="1" s="1"/>
  <c r="AM1051" i="1"/>
  <c r="AN1051" i="1" s="1"/>
  <c r="AM1052" i="1"/>
  <c r="AN1052" i="1" s="1"/>
  <c r="AM1053" i="1"/>
  <c r="AN1053" i="1" s="1"/>
  <c r="AM1054" i="1"/>
  <c r="AN1054" i="1" s="1"/>
  <c r="AM1055" i="1"/>
  <c r="AN1055" i="1" s="1"/>
  <c r="AM1056" i="1"/>
  <c r="AN1056" i="1" s="1"/>
  <c r="AM1057" i="1"/>
  <c r="AN1057" i="1" s="1"/>
  <c r="AM1058" i="1"/>
  <c r="AN1058" i="1" s="1"/>
  <c r="AM1059" i="1"/>
  <c r="AN1059" i="1" s="1"/>
  <c r="AM1060" i="1"/>
  <c r="AN1060" i="1" s="1"/>
  <c r="AM1061" i="1"/>
  <c r="AN1061" i="1" s="1"/>
  <c r="AM1062" i="1"/>
  <c r="AN1062" i="1" s="1"/>
  <c r="AM1063" i="1"/>
  <c r="AN1063" i="1" s="1"/>
  <c r="AM1064" i="1"/>
  <c r="AN1064" i="1" s="1"/>
  <c r="AM1065" i="1"/>
  <c r="AN1065" i="1" s="1"/>
  <c r="AM1066" i="1"/>
  <c r="AN1066" i="1" s="1"/>
  <c r="AM1067" i="1"/>
  <c r="AN1067" i="1" s="1"/>
  <c r="AM1109" i="1"/>
  <c r="AN1109" i="1" s="1"/>
  <c r="AM1110" i="1"/>
  <c r="AN1110" i="1" s="1"/>
  <c r="AM1111" i="1"/>
  <c r="AN1111" i="1" s="1"/>
  <c r="AM1112" i="1"/>
  <c r="AN1112" i="1" s="1"/>
  <c r="AM1113" i="1"/>
  <c r="AN1113" i="1" s="1"/>
  <c r="AM1114" i="1"/>
  <c r="AN1114" i="1" s="1"/>
  <c r="AM1115" i="1"/>
  <c r="AN1115" i="1" s="1"/>
  <c r="AM1116" i="1"/>
  <c r="AN1116" i="1" s="1"/>
  <c r="AM1117" i="1"/>
  <c r="AN1117" i="1" s="1"/>
  <c r="AM1118" i="1"/>
  <c r="AN1118" i="1" s="1"/>
  <c r="AM1119" i="1"/>
  <c r="AN1119" i="1" s="1"/>
  <c r="AM1120" i="1"/>
  <c r="AN1120" i="1" s="1"/>
  <c r="AM1121" i="1"/>
  <c r="AN1121" i="1" s="1"/>
  <c r="AM1122" i="1"/>
  <c r="AN1122" i="1" s="1"/>
  <c r="AM1123" i="1"/>
  <c r="AN1123" i="1" s="1"/>
  <c r="AM1124" i="1"/>
  <c r="AN1124" i="1" s="1"/>
  <c r="AM1125" i="1"/>
  <c r="AN1125" i="1" s="1"/>
  <c r="AM1126" i="1"/>
  <c r="AN1126" i="1" s="1"/>
  <c r="AM1127" i="1"/>
  <c r="AN1127" i="1" s="1"/>
  <c r="AM1128" i="1"/>
  <c r="AN1128" i="1" s="1"/>
  <c r="AM1129" i="1"/>
  <c r="AN1129" i="1" s="1"/>
  <c r="AM1130" i="1"/>
  <c r="AN1130" i="1" s="1"/>
  <c r="AM1131" i="1"/>
  <c r="AN1131" i="1" s="1"/>
  <c r="AM1132" i="1"/>
  <c r="AN1132" i="1" s="1"/>
  <c r="AM1133" i="1"/>
  <c r="AN1133" i="1" s="1"/>
  <c r="AM1134" i="1"/>
  <c r="AN1134" i="1" s="1"/>
  <c r="AM1135" i="1"/>
  <c r="AN1135" i="1" s="1"/>
  <c r="AM1136" i="1"/>
  <c r="AN1136" i="1" s="1"/>
  <c r="AM1137" i="1"/>
  <c r="AN1137" i="1" s="1"/>
  <c r="AM1138" i="1"/>
  <c r="AN1138" i="1" s="1"/>
  <c r="AM1139" i="1"/>
  <c r="AN1139" i="1" s="1"/>
  <c r="AM1140" i="1"/>
  <c r="AN1140" i="1" s="1"/>
  <c r="AM1141" i="1"/>
  <c r="AN1141" i="1" s="1"/>
  <c r="AM1142" i="1"/>
  <c r="AN1142" i="1" s="1"/>
  <c r="AM1143" i="1"/>
  <c r="AN1143" i="1" s="1"/>
  <c r="AM1144" i="1"/>
  <c r="AN1144" i="1" s="1"/>
  <c r="AM1145" i="1"/>
  <c r="AN1145" i="1" s="1"/>
  <c r="AM1146" i="1"/>
  <c r="AN1146" i="1" s="1"/>
  <c r="AM1147" i="1"/>
  <c r="AN1147" i="1" s="1"/>
  <c r="AM1148" i="1"/>
  <c r="AN1148" i="1" s="1"/>
  <c r="AM1149" i="1"/>
  <c r="AN1149" i="1" s="1"/>
  <c r="AM1191" i="1"/>
  <c r="AN1191" i="1" s="1"/>
  <c r="AM1192" i="1"/>
  <c r="AN1192" i="1" s="1"/>
  <c r="AM1193" i="1"/>
  <c r="AN1193" i="1" s="1"/>
  <c r="AM1194" i="1"/>
  <c r="AN1194" i="1" s="1"/>
  <c r="AM1195" i="1"/>
  <c r="AN1195" i="1" s="1"/>
  <c r="AM1196" i="1"/>
  <c r="AN1196" i="1" s="1"/>
  <c r="AM1197" i="1"/>
  <c r="AN1197" i="1" s="1"/>
  <c r="AM1198" i="1"/>
  <c r="AN1198" i="1" s="1"/>
  <c r="AM1199" i="1"/>
  <c r="AN1199" i="1" s="1"/>
  <c r="AM1200" i="1"/>
  <c r="AN1200" i="1" s="1"/>
  <c r="AM1201" i="1"/>
  <c r="AN1201" i="1" s="1"/>
  <c r="AM1202" i="1"/>
  <c r="AN1202" i="1" s="1"/>
  <c r="AM1203" i="1"/>
  <c r="AN1203" i="1" s="1"/>
  <c r="AM1204" i="1"/>
  <c r="AN1204" i="1" s="1"/>
  <c r="AM1205" i="1"/>
  <c r="AN1205" i="1" s="1"/>
  <c r="AM1206" i="1"/>
  <c r="AN1206" i="1" s="1"/>
  <c r="AM1207" i="1"/>
  <c r="AN1207" i="1" s="1"/>
  <c r="AM1208" i="1"/>
  <c r="AN1208" i="1" s="1"/>
  <c r="AM1209" i="1"/>
  <c r="AN1209" i="1" s="1"/>
  <c r="AM1210" i="1"/>
  <c r="AN1210" i="1" s="1"/>
  <c r="AM1211" i="1"/>
  <c r="AN1211" i="1" s="1"/>
  <c r="AM1212" i="1"/>
  <c r="AN1212" i="1" s="1"/>
  <c r="AM1213" i="1"/>
  <c r="AN1213" i="1" s="1"/>
  <c r="AM1214" i="1"/>
  <c r="AN1214" i="1" s="1"/>
  <c r="AM1215" i="1"/>
  <c r="AN1215" i="1" s="1"/>
  <c r="AM1216" i="1"/>
  <c r="AN1216" i="1" s="1"/>
  <c r="AM1217" i="1"/>
  <c r="AN1217" i="1" s="1"/>
  <c r="AM1218" i="1"/>
  <c r="AN1218" i="1" s="1"/>
  <c r="AM1219" i="1"/>
  <c r="AN1219" i="1" s="1"/>
  <c r="AM1220" i="1"/>
  <c r="AN1220" i="1" s="1"/>
  <c r="AM1221" i="1"/>
  <c r="AN1221" i="1" s="1"/>
  <c r="AM1222" i="1"/>
  <c r="AN1222" i="1" s="1"/>
  <c r="AM1223" i="1"/>
  <c r="AN1223" i="1" s="1"/>
  <c r="AM1224" i="1"/>
  <c r="AN1224" i="1" s="1"/>
  <c r="AM1225" i="1"/>
  <c r="AN1225" i="1" s="1"/>
  <c r="AM1226" i="1"/>
  <c r="AN1226" i="1" s="1"/>
  <c r="AM1227" i="1"/>
  <c r="AN1227" i="1" s="1"/>
  <c r="AM1228" i="1"/>
  <c r="AN1228" i="1" s="1"/>
  <c r="AM1229" i="1"/>
  <c r="AN1229" i="1" s="1"/>
  <c r="AM1230" i="1"/>
  <c r="AN1230" i="1" s="1"/>
  <c r="AM1231" i="1"/>
  <c r="AN1231" i="1" s="1"/>
  <c r="AM1232" i="1"/>
  <c r="AN1232" i="1" s="1"/>
  <c r="AM1233" i="1"/>
  <c r="AN1233" i="1" s="1"/>
  <c r="AM1234" i="1"/>
  <c r="AN1234" i="1" s="1"/>
  <c r="AM1235" i="1"/>
  <c r="AN1235" i="1" s="1"/>
  <c r="AM1236" i="1"/>
  <c r="AN1236" i="1" s="1"/>
  <c r="AM1237" i="1"/>
  <c r="AN1237" i="1" s="1"/>
  <c r="AM1238" i="1"/>
  <c r="AN1238" i="1" s="1"/>
  <c r="AM1239" i="1"/>
  <c r="AN1239" i="1" s="1"/>
  <c r="AM1240" i="1"/>
  <c r="AN1240" i="1" s="1"/>
  <c r="AM1241" i="1"/>
  <c r="AN1241" i="1" s="1"/>
  <c r="AM1242" i="1"/>
  <c r="AN1242" i="1" s="1"/>
  <c r="AM1243" i="1"/>
  <c r="AN1243" i="1" s="1"/>
  <c r="AM1244" i="1"/>
  <c r="AN1244" i="1" s="1"/>
  <c r="AM1245" i="1"/>
  <c r="AN1245" i="1" s="1"/>
  <c r="AM1246" i="1"/>
  <c r="AN1246" i="1" s="1"/>
  <c r="AM1247" i="1"/>
  <c r="AN1247" i="1" s="1"/>
  <c r="AM1248" i="1"/>
  <c r="AN1248" i="1" s="1"/>
  <c r="AM1249" i="1"/>
  <c r="AN1249" i="1" s="1"/>
  <c r="AM1250" i="1"/>
  <c r="AN1250" i="1" s="1"/>
  <c r="AM1251" i="1"/>
  <c r="AN1251" i="1" s="1"/>
  <c r="AM1252" i="1"/>
  <c r="AN1252" i="1" s="1"/>
  <c r="AM1253" i="1"/>
  <c r="AN1253" i="1" s="1"/>
  <c r="AM1254" i="1"/>
  <c r="AN1254" i="1" s="1"/>
  <c r="AM1255" i="1"/>
  <c r="AN1255" i="1" s="1"/>
  <c r="AM1256" i="1"/>
  <c r="AN1256" i="1" s="1"/>
  <c r="AM1257" i="1"/>
  <c r="AN1257" i="1" s="1"/>
  <c r="AM1258" i="1"/>
  <c r="AN1258" i="1" s="1"/>
  <c r="AM1259" i="1"/>
  <c r="AN1259" i="1" s="1"/>
  <c r="AM1260" i="1"/>
  <c r="AN1260" i="1" s="1"/>
  <c r="AM1261" i="1"/>
  <c r="AN1261" i="1" s="1"/>
  <c r="AM1262" i="1"/>
  <c r="AN1262" i="1" s="1"/>
  <c r="AM1263" i="1"/>
  <c r="AN1263" i="1" s="1"/>
  <c r="AM1264" i="1"/>
  <c r="AN1264" i="1" s="1"/>
  <c r="AM1265" i="1"/>
  <c r="AN1265" i="1" s="1"/>
  <c r="AM1266" i="1"/>
  <c r="AN1266" i="1" s="1"/>
  <c r="AM1267" i="1"/>
  <c r="AN1267" i="1" s="1"/>
  <c r="AM1268" i="1"/>
  <c r="AN1268" i="1" s="1"/>
  <c r="AM1269" i="1"/>
  <c r="AN1269" i="1" s="1"/>
  <c r="AM1270" i="1"/>
  <c r="AN1270" i="1" s="1"/>
  <c r="AM1271" i="1"/>
  <c r="AN1271" i="1" s="1"/>
  <c r="AM1272" i="1"/>
  <c r="AN1272" i="1" s="1"/>
  <c r="AM1273" i="1"/>
  <c r="AN1273" i="1" s="1"/>
  <c r="AM1274" i="1"/>
  <c r="AN1274" i="1" s="1"/>
  <c r="AM1275" i="1"/>
  <c r="AN1275" i="1" s="1"/>
  <c r="AM1276" i="1"/>
  <c r="AN1276" i="1" s="1"/>
  <c r="AM1277" i="1"/>
  <c r="AN1277" i="1" s="1"/>
  <c r="AM1278" i="1"/>
  <c r="AN1278" i="1" s="1"/>
  <c r="AM1279" i="1"/>
  <c r="AN1279" i="1" s="1"/>
  <c r="AM1280" i="1"/>
  <c r="AN1280" i="1" s="1"/>
  <c r="AM1281" i="1"/>
  <c r="AN1281" i="1" s="1"/>
  <c r="AM1282" i="1"/>
  <c r="AN1282" i="1" s="1"/>
  <c r="AM1283" i="1"/>
  <c r="AN1283" i="1" s="1"/>
  <c r="AM1284" i="1"/>
  <c r="AN1284" i="1" s="1"/>
  <c r="AM1285" i="1"/>
  <c r="AN1285" i="1" s="1"/>
  <c r="AM1286" i="1"/>
  <c r="AN1286" i="1" s="1"/>
  <c r="AM1287" i="1"/>
  <c r="AN1287" i="1" s="1"/>
  <c r="AM1288" i="1"/>
  <c r="AN1288" i="1" s="1"/>
  <c r="AM1289" i="1"/>
  <c r="AN1289" i="1" s="1"/>
  <c r="AM1290" i="1"/>
  <c r="AN1290" i="1" s="1"/>
  <c r="AM1291" i="1"/>
  <c r="AN1291" i="1" s="1"/>
  <c r="AM1292" i="1"/>
  <c r="AN1292" i="1" s="1"/>
  <c r="AM1293" i="1"/>
  <c r="AN1293" i="1" s="1"/>
  <c r="AM1294" i="1"/>
  <c r="AN1294" i="1" s="1"/>
  <c r="AM1295" i="1"/>
  <c r="AN1295" i="1" s="1"/>
  <c r="AM1296" i="1"/>
  <c r="AN1296" i="1" s="1"/>
  <c r="AM1297" i="1"/>
  <c r="AN1297" i="1" s="1"/>
  <c r="AM1298" i="1"/>
  <c r="AN1298" i="1" s="1"/>
  <c r="AM1299" i="1"/>
  <c r="AN1299" i="1" s="1"/>
  <c r="AM1300" i="1"/>
  <c r="AN1300" i="1" s="1"/>
  <c r="AM1301" i="1"/>
  <c r="AN1301" i="1" s="1"/>
  <c r="AM1302" i="1"/>
  <c r="AN1302" i="1" s="1"/>
  <c r="AM1303" i="1"/>
  <c r="AN1303" i="1" s="1"/>
  <c r="AM1304" i="1"/>
  <c r="AN1304" i="1" s="1"/>
  <c r="AM1305" i="1"/>
  <c r="AN1305" i="1" s="1"/>
  <c r="AM1306" i="1"/>
  <c r="AN1306" i="1" s="1"/>
  <c r="AM1307" i="1"/>
  <c r="AN1307" i="1" s="1"/>
  <c r="AM1308" i="1"/>
  <c r="AN1308" i="1" s="1"/>
  <c r="AM1309" i="1"/>
  <c r="AN1309" i="1" s="1"/>
  <c r="AM1310" i="1"/>
  <c r="AN1310" i="1" s="1"/>
  <c r="AM1311" i="1"/>
  <c r="AN1311" i="1" s="1"/>
  <c r="AM1312" i="1"/>
  <c r="AN1312" i="1" s="1"/>
  <c r="AM1313" i="1"/>
  <c r="AN1313" i="1" s="1"/>
  <c r="AM1314" i="1"/>
  <c r="AN1314" i="1" s="1"/>
  <c r="AM1315" i="1"/>
  <c r="AN1315" i="1" s="1"/>
  <c r="AM1316" i="1"/>
  <c r="AN1316" i="1" s="1"/>
  <c r="AM1317" i="1"/>
  <c r="AN1317" i="1" s="1"/>
  <c r="AM1318" i="1"/>
  <c r="AN1318" i="1" s="1"/>
  <c r="AM1319" i="1"/>
  <c r="AN1319" i="1" s="1"/>
  <c r="AM1320" i="1"/>
  <c r="AN1320" i="1" s="1"/>
  <c r="AM1321" i="1"/>
  <c r="AN1321" i="1" s="1"/>
  <c r="AM1322" i="1"/>
  <c r="AN1322" i="1" s="1"/>
  <c r="AM1323" i="1"/>
  <c r="AN1323" i="1" s="1"/>
  <c r="AM1324" i="1"/>
  <c r="AN1324" i="1" s="1"/>
  <c r="AM1325" i="1"/>
  <c r="AN1325" i="1" s="1"/>
  <c r="AM1326" i="1"/>
  <c r="AN1326" i="1" s="1"/>
  <c r="AM1327" i="1"/>
  <c r="AN1327" i="1" s="1"/>
  <c r="AM1328" i="1"/>
  <c r="AN1328" i="1" s="1"/>
  <c r="AM1329" i="1"/>
  <c r="AN1329" i="1" s="1"/>
  <c r="AM1330" i="1"/>
  <c r="AN1330" i="1" s="1"/>
  <c r="AM1331" i="1"/>
  <c r="AN1331" i="1" s="1"/>
  <c r="AM1332" i="1"/>
  <c r="AN1332" i="1" s="1"/>
  <c r="AM1333" i="1"/>
  <c r="AN1333" i="1" s="1"/>
  <c r="AM1334" i="1"/>
  <c r="AN1334" i="1" s="1"/>
  <c r="AM1335" i="1"/>
  <c r="AN1335" i="1" s="1"/>
  <c r="AM1336" i="1"/>
  <c r="AN1336" i="1" s="1"/>
  <c r="AM1337" i="1"/>
  <c r="AN1337" i="1" s="1"/>
  <c r="AM1338" i="1"/>
  <c r="AN1338" i="1" s="1"/>
  <c r="AM1339" i="1"/>
  <c r="AN1339" i="1" s="1"/>
  <c r="AM1340" i="1"/>
  <c r="AN1340" i="1" s="1"/>
  <c r="AM1341" i="1"/>
  <c r="AN1341" i="1" s="1"/>
  <c r="AM1342" i="1"/>
  <c r="AN1342" i="1" s="1"/>
  <c r="AM1343" i="1"/>
  <c r="AN1343" i="1" s="1"/>
  <c r="AM1344" i="1"/>
  <c r="AN1344" i="1" s="1"/>
  <c r="AM1345" i="1"/>
  <c r="AN1345" i="1" s="1"/>
  <c r="AM1346" i="1"/>
  <c r="AN1346" i="1" s="1"/>
  <c r="AM1347" i="1"/>
  <c r="AN1347" i="1" s="1"/>
  <c r="AM1348" i="1"/>
  <c r="AN1348" i="1" s="1"/>
  <c r="AM1349" i="1"/>
  <c r="AN1349" i="1" s="1"/>
  <c r="AM1350" i="1"/>
  <c r="AN1350" i="1" s="1"/>
  <c r="AM1351" i="1"/>
  <c r="AN1351" i="1" s="1"/>
  <c r="AM1352" i="1"/>
  <c r="AN1352" i="1" s="1"/>
  <c r="AM1353" i="1"/>
  <c r="AN1353" i="1" s="1"/>
  <c r="AM1354" i="1"/>
  <c r="AN1354" i="1" s="1"/>
  <c r="AM1355" i="1"/>
  <c r="AN1355" i="1" s="1"/>
  <c r="AM1356" i="1"/>
  <c r="AN1356" i="1" s="1"/>
  <c r="AM1357" i="1"/>
  <c r="AN1357" i="1" s="1"/>
  <c r="AM1358" i="1"/>
  <c r="AN1358" i="1" s="1"/>
  <c r="AM1359" i="1"/>
  <c r="AN1359" i="1" s="1"/>
  <c r="AM1360" i="1"/>
  <c r="AN1360" i="1" s="1"/>
  <c r="AM1361" i="1"/>
  <c r="AN1361" i="1" s="1"/>
  <c r="AM1362" i="1"/>
  <c r="AN1362" i="1" s="1"/>
  <c r="AM1363" i="1"/>
  <c r="AN1363" i="1" s="1"/>
  <c r="AM1364" i="1"/>
  <c r="AN1364" i="1" s="1"/>
  <c r="AM1365" i="1"/>
  <c r="AN1365" i="1" s="1"/>
  <c r="AM1366" i="1"/>
  <c r="AN1366" i="1" s="1"/>
  <c r="AM1367" i="1"/>
  <c r="AN1367" i="1" s="1"/>
  <c r="AM1368" i="1"/>
  <c r="AN1368" i="1" s="1"/>
  <c r="AM1369" i="1"/>
  <c r="AN1369" i="1" s="1"/>
  <c r="AM1370" i="1"/>
  <c r="AN1370" i="1" s="1"/>
  <c r="AM1371" i="1"/>
  <c r="AN1371" i="1" s="1"/>
  <c r="AM1372" i="1"/>
  <c r="AN1372" i="1" s="1"/>
  <c r="AM1373" i="1"/>
  <c r="AN1373" i="1" s="1"/>
  <c r="AM1374" i="1"/>
  <c r="AN1374" i="1" s="1"/>
  <c r="AM1375" i="1"/>
  <c r="AN1375" i="1" s="1"/>
  <c r="AM1376" i="1"/>
  <c r="AN1376" i="1" s="1"/>
  <c r="AM1377" i="1"/>
  <c r="AN1377" i="1" s="1"/>
  <c r="AM1378" i="1"/>
  <c r="AN1378" i="1" s="1"/>
  <c r="AM1379" i="1"/>
  <c r="AN1379" i="1" s="1"/>
  <c r="AM1380" i="1"/>
  <c r="AN1380" i="1" s="1"/>
  <c r="AM1381" i="1"/>
  <c r="AN1381" i="1" s="1"/>
  <c r="AM1382" i="1"/>
  <c r="AN1382" i="1" s="1"/>
  <c r="AM1383" i="1"/>
  <c r="AN1383" i="1" s="1"/>
  <c r="AM1384" i="1"/>
  <c r="AN1384" i="1" s="1"/>
  <c r="AM1385" i="1"/>
  <c r="AN1385" i="1" s="1"/>
  <c r="AM1386" i="1"/>
  <c r="AM1387" i="1"/>
  <c r="AN1387" i="1" s="1"/>
  <c r="AM1388" i="1"/>
  <c r="AN1388" i="1" s="1"/>
  <c r="AM1389" i="1"/>
  <c r="AN1389" i="1" s="1"/>
  <c r="AM1390" i="1"/>
  <c r="AN1390" i="1" s="1"/>
  <c r="AM1391" i="1"/>
  <c r="AN1391" i="1" s="1"/>
  <c r="AM1392" i="1"/>
  <c r="AN1392" i="1" s="1"/>
  <c r="AM1393" i="1"/>
  <c r="AN1393" i="1" s="1"/>
  <c r="AM1394" i="1"/>
  <c r="AN1394" i="1" s="1"/>
  <c r="AM1395" i="1"/>
  <c r="AN1395" i="1" s="1"/>
  <c r="AM1396" i="1"/>
  <c r="AN1396" i="1" s="1"/>
  <c r="AM1397" i="1"/>
  <c r="AN1397" i="1" s="1"/>
  <c r="AM1398" i="1"/>
  <c r="AN1398" i="1" s="1"/>
  <c r="AM1399" i="1"/>
  <c r="AN1399" i="1" s="1"/>
  <c r="AM1400" i="1"/>
  <c r="AN1400" i="1" s="1"/>
  <c r="AM1401" i="1"/>
  <c r="AN1401" i="1" s="1"/>
  <c r="AM1402" i="1"/>
  <c r="AN1402" i="1" s="1"/>
  <c r="AM1403" i="1"/>
  <c r="AN1403" i="1" s="1"/>
  <c r="AM1404" i="1"/>
  <c r="AN1404" i="1" s="1"/>
  <c r="AM1405" i="1"/>
  <c r="AN1405" i="1" s="1"/>
  <c r="AM1406" i="1"/>
  <c r="AN1406" i="1" s="1"/>
  <c r="AM1407" i="1"/>
  <c r="AN1407" i="1" s="1"/>
  <c r="AM1408" i="1"/>
  <c r="AN1408" i="1" s="1"/>
  <c r="AM1409" i="1"/>
  <c r="AN1409" i="1" s="1"/>
  <c r="AM1410" i="1"/>
  <c r="AN1410" i="1" s="1"/>
  <c r="AM1411" i="1"/>
  <c r="AN1411" i="1" s="1"/>
  <c r="AM1412" i="1"/>
  <c r="AN1412" i="1" s="1"/>
  <c r="AM1413" i="1"/>
  <c r="AN1413" i="1" s="1"/>
  <c r="AM1414" i="1"/>
  <c r="AN1414" i="1" s="1"/>
  <c r="AM1415" i="1"/>
  <c r="AN1415" i="1" s="1"/>
  <c r="AM1416" i="1"/>
  <c r="AN1416" i="1" s="1"/>
  <c r="AM1417" i="1"/>
  <c r="AN1417" i="1" s="1"/>
  <c r="AM1418" i="1"/>
  <c r="AN1418" i="1" s="1"/>
  <c r="AM1419" i="1"/>
  <c r="AN1419" i="1" s="1"/>
  <c r="AM1420" i="1"/>
  <c r="AN1420" i="1" s="1"/>
  <c r="AM1421" i="1"/>
  <c r="AN1421" i="1" s="1"/>
  <c r="AM1422" i="1"/>
  <c r="AN1422" i="1" s="1"/>
  <c r="AM1423" i="1"/>
  <c r="AN1423" i="1" s="1"/>
  <c r="AM1424" i="1"/>
  <c r="AN1424" i="1" s="1"/>
  <c r="AM1425" i="1"/>
  <c r="AN1425" i="1" s="1"/>
  <c r="AM1426" i="1"/>
  <c r="AN1426" i="1" s="1"/>
  <c r="AM1427" i="1"/>
  <c r="AN1427" i="1" s="1"/>
  <c r="AM1428" i="1"/>
  <c r="AN1428" i="1" s="1"/>
  <c r="AM1429" i="1"/>
  <c r="AN1429" i="1" s="1"/>
  <c r="AM1430" i="1"/>
  <c r="AN1430" i="1" s="1"/>
  <c r="AM1431" i="1"/>
  <c r="AN1431" i="1" s="1"/>
  <c r="AM1432" i="1"/>
  <c r="AN1432" i="1" s="1"/>
  <c r="AM1433" i="1"/>
  <c r="AN1433" i="1" s="1"/>
  <c r="AM1434" i="1"/>
  <c r="AN1434" i="1" s="1"/>
  <c r="AM1435" i="1"/>
  <c r="AN1435" i="1" s="1"/>
  <c r="AM1436" i="1"/>
  <c r="AN1436" i="1" s="1"/>
  <c r="AM1437" i="1"/>
  <c r="AN1437" i="1" s="1"/>
  <c r="AM1438" i="1"/>
  <c r="AN1438" i="1" s="1"/>
  <c r="AM1439" i="1"/>
  <c r="AN1439" i="1" s="1"/>
  <c r="AM1440" i="1"/>
  <c r="AN1440" i="1" s="1"/>
  <c r="AM1441" i="1"/>
  <c r="AN1441" i="1" s="1"/>
  <c r="AM1442" i="1"/>
  <c r="AN1442" i="1" s="1"/>
  <c r="AM1443" i="1"/>
  <c r="AN1443" i="1" s="1"/>
  <c r="AM1444" i="1"/>
  <c r="AN1444" i="1" s="1"/>
  <c r="AM1445" i="1"/>
  <c r="AN1445" i="1" s="1"/>
  <c r="AM1446" i="1"/>
  <c r="AN1446" i="1" s="1"/>
  <c r="AM1447" i="1"/>
  <c r="AN1447" i="1" s="1"/>
  <c r="AM1448" i="1"/>
  <c r="AN1448" i="1" s="1"/>
  <c r="AM1449" i="1"/>
  <c r="AN1449" i="1" s="1"/>
  <c r="AM1450" i="1"/>
  <c r="AN1450" i="1" s="1"/>
  <c r="AM1451" i="1"/>
  <c r="AN1451" i="1" s="1"/>
  <c r="AM1452" i="1"/>
  <c r="AN1452" i="1" s="1"/>
  <c r="AM1453" i="1"/>
  <c r="AN1453" i="1" s="1"/>
  <c r="AM1454" i="1"/>
  <c r="AN1454" i="1" s="1"/>
  <c r="AM1455" i="1"/>
  <c r="AN1455" i="1" s="1"/>
  <c r="AM1456" i="1"/>
  <c r="AN1456" i="1" s="1"/>
  <c r="AM1457" i="1"/>
  <c r="AN1457" i="1" s="1"/>
  <c r="AM1458" i="1"/>
  <c r="AN1458" i="1" s="1"/>
  <c r="AM1459" i="1"/>
  <c r="AN1459" i="1" s="1"/>
  <c r="AM1460" i="1"/>
  <c r="AN1460" i="1" s="1"/>
  <c r="AM1461" i="1"/>
  <c r="AN1461" i="1" s="1"/>
  <c r="AM1462" i="1"/>
  <c r="AN1462" i="1" s="1"/>
  <c r="AM1463" i="1"/>
  <c r="AN1463" i="1" s="1"/>
  <c r="AM1464" i="1"/>
  <c r="AN1464" i="1" s="1"/>
  <c r="AM1465" i="1"/>
  <c r="AN1465" i="1" s="1"/>
  <c r="AM1466" i="1"/>
  <c r="AN1466" i="1" s="1"/>
  <c r="AM1467" i="1"/>
  <c r="AN1467" i="1" s="1"/>
  <c r="AM1468" i="1"/>
  <c r="AN1468" i="1" s="1"/>
  <c r="AM1469" i="1"/>
  <c r="AN1469" i="1" s="1"/>
  <c r="AM1470" i="1"/>
  <c r="AN1470" i="1" s="1"/>
  <c r="AM1471" i="1"/>
  <c r="AN1471" i="1" s="1"/>
  <c r="AM1472" i="1"/>
  <c r="AN1472" i="1" s="1"/>
  <c r="AM1473" i="1"/>
  <c r="AN1473" i="1" s="1"/>
  <c r="AM1474" i="1"/>
  <c r="AN1474" i="1" s="1"/>
  <c r="AM1475" i="1"/>
  <c r="AN1475" i="1" s="1"/>
  <c r="AM1476" i="1"/>
  <c r="AN1476" i="1" s="1"/>
  <c r="AM1477" i="1"/>
  <c r="AN1477" i="1" s="1"/>
  <c r="AM1478" i="1"/>
  <c r="AN1478" i="1" s="1"/>
  <c r="AM1479" i="1"/>
  <c r="AN1479" i="1" s="1"/>
  <c r="AM1480" i="1"/>
  <c r="AN1480" i="1" s="1"/>
  <c r="AM1481" i="1"/>
  <c r="AN1481" i="1" s="1"/>
  <c r="AM1482" i="1"/>
  <c r="AN1482" i="1" s="1"/>
  <c r="AM1483" i="1"/>
  <c r="AN1483" i="1" s="1"/>
  <c r="AM1484" i="1"/>
  <c r="AN1484" i="1" s="1"/>
  <c r="AM1485" i="1"/>
  <c r="AN1485" i="1" s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491" i="1"/>
  <c r="AN1491" i="1" s="1"/>
  <c r="AM1492" i="1"/>
  <c r="AN1492" i="1" s="1"/>
  <c r="AM1493" i="1"/>
  <c r="AN1493" i="1" s="1"/>
  <c r="AM1494" i="1"/>
  <c r="AN1494" i="1" s="1"/>
  <c r="AM1495" i="1"/>
  <c r="AN1495" i="1" s="1"/>
  <c r="AM1496" i="1"/>
  <c r="AN1496" i="1" s="1"/>
  <c r="AM1497" i="1"/>
  <c r="AN1497" i="1" s="1"/>
  <c r="AM1498" i="1"/>
  <c r="AN1498" i="1" s="1"/>
  <c r="AM1499" i="1"/>
  <c r="AN1499" i="1" s="1"/>
  <c r="AM1500" i="1"/>
  <c r="AN1500" i="1" s="1"/>
  <c r="AM1501" i="1"/>
  <c r="AN1501" i="1" s="1"/>
  <c r="AM1502" i="1"/>
  <c r="AN1502" i="1" s="1"/>
  <c r="AM1503" i="1"/>
  <c r="AN1503" i="1" s="1"/>
  <c r="AM1504" i="1"/>
  <c r="AN1504" i="1" s="1"/>
  <c r="AM1505" i="1"/>
  <c r="AN1505" i="1" s="1"/>
  <c r="AM1506" i="1"/>
  <c r="AN1506" i="1" s="1"/>
  <c r="AM1507" i="1"/>
  <c r="AN1507" i="1" s="1"/>
  <c r="AM1508" i="1"/>
  <c r="AN1508" i="1" s="1"/>
  <c r="AM1509" i="1"/>
  <c r="AN1509" i="1" s="1"/>
  <c r="AM1510" i="1"/>
  <c r="AN1510" i="1" s="1"/>
  <c r="AM1511" i="1"/>
  <c r="AN1511" i="1" s="1"/>
  <c r="AM1512" i="1"/>
  <c r="AN1512" i="1" s="1"/>
  <c r="AM1513" i="1"/>
  <c r="AN1513" i="1" s="1"/>
  <c r="AM1514" i="1"/>
  <c r="AN1514" i="1" s="1"/>
  <c r="AM1515" i="1"/>
  <c r="AN1515" i="1" s="1"/>
  <c r="AM1516" i="1"/>
  <c r="AN1516" i="1" s="1"/>
  <c r="AM1517" i="1"/>
  <c r="AN1517" i="1" s="1"/>
  <c r="AM1518" i="1"/>
  <c r="AN1518" i="1" s="1"/>
  <c r="AM1519" i="1"/>
  <c r="AN1519" i="1" s="1"/>
  <c r="AM1520" i="1"/>
  <c r="AN1520" i="1" s="1"/>
  <c r="AM1521" i="1"/>
  <c r="AN1521" i="1" s="1"/>
  <c r="AM1522" i="1"/>
  <c r="AN1522" i="1" s="1"/>
  <c r="AM1523" i="1"/>
  <c r="AN1523" i="1" s="1"/>
  <c r="AM1524" i="1"/>
  <c r="AN1524" i="1" s="1"/>
  <c r="AM1525" i="1"/>
  <c r="AN1525" i="1" s="1"/>
  <c r="AM1526" i="1"/>
  <c r="AN1526" i="1" s="1"/>
  <c r="AM1527" i="1"/>
  <c r="AN1527" i="1" s="1"/>
  <c r="AM1528" i="1"/>
  <c r="AN1528" i="1" s="1"/>
  <c r="AM1529" i="1"/>
  <c r="AN1529" i="1" s="1"/>
  <c r="AM1530" i="1"/>
  <c r="AN1530" i="1" s="1"/>
  <c r="AM1531" i="1"/>
  <c r="AN1531" i="1" s="1"/>
  <c r="AM1532" i="1"/>
  <c r="AN1532" i="1" s="1"/>
  <c r="AM1533" i="1"/>
  <c r="AN1533" i="1" s="1"/>
  <c r="AM1534" i="1"/>
  <c r="AN1534" i="1" s="1"/>
  <c r="AM1535" i="1"/>
  <c r="AN1535" i="1" s="1"/>
  <c r="AM1536" i="1"/>
  <c r="AN1536" i="1" s="1"/>
  <c r="AM1537" i="1"/>
  <c r="AN1537" i="1" s="1"/>
  <c r="AM1538" i="1"/>
  <c r="AN1538" i="1" s="1"/>
  <c r="AM1539" i="1"/>
  <c r="AN1539" i="1" s="1"/>
  <c r="AM1540" i="1"/>
  <c r="AN1540" i="1" s="1"/>
  <c r="AM1541" i="1"/>
  <c r="AN1541" i="1" s="1"/>
  <c r="AM1542" i="1"/>
  <c r="AN1542" i="1" s="1"/>
  <c r="AM1543" i="1"/>
  <c r="AN1543" i="1" s="1"/>
  <c r="AM1544" i="1"/>
  <c r="AN1544" i="1" s="1"/>
  <c r="AM1545" i="1"/>
  <c r="AN1545" i="1" s="1"/>
  <c r="AM1546" i="1"/>
  <c r="AN1546" i="1" s="1"/>
  <c r="AM1547" i="1"/>
  <c r="AN1547" i="1" s="1"/>
  <c r="AM1548" i="1"/>
  <c r="AN1548" i="1" s="1"/>
  <c r="AM1549" i="1"/>
  <c r="AN1549" i="1" s="1"/>
  <c r="AM1550" i="1"/>
  <c r="AN1550" i="1" s="1"/>
  <c r="AM1551" i="1"/>
  <c r="AN1551" i="1" s="1"/>
  <c r="AM1552" i="1"/>
  <c r="AN1552" i="1" s="1"/>
  <c r="AM1553" i="1"/>
  <c r="AN1553" i="1" s="1"/>
  <c r="AM1554" i="1"/>
  <c r="AN1554" i="1" s="1"/>
  <c r="AM1555" i="1"/>
  <c r="AN1555" i="1" s="1"/>
  <c r="AM1556" i="1"/>
  <c r="AN1556" i="1" s="1"/>
  <c r="AM1557" i="1"/>
  <c r="AN1557" i="1" s="1"/>
  <c r="AM1558" i="1"/>
  <c r="AN1558" i="1" s="1"/>
  <c r="AM1559" i="1"/>
  <c r="AN1559" i="1" s="1"/>
  <c r="AM1560" i="1"/>
  <c r="AN1560" i="1" s="1"/>
  <c r="AM1561" i="1"/>
  <c r="AN1561" i="1" s="1"/>
  <c r="AM1562" i="1"/>
  <c r="AN1562" i="1" s="1"/>
  <c r="AM1563" i="1"/>
  <c r="AN1563" i="1" s="1"/>
  <c r="AM1564" i="1"/>
  <c r="AN1564" i="1" s="1"/>
  <c r="AM1565" i="1"/>
  <c r="AN1565" i="1" s="1"/>
  <c r="AM1566" i="1"/>
  <c r="AN1566" i="1" s="1"/>
  <c r="AM1567" i="1"/>
  <c r="AN1567" i="1" s="1"/>
  <c r="AM1568" i="1"/>
  <c r="AN1568" i="1" s="1"/>
  <c r="AM1569" i="1"/>
  <c r="AN1569" i="1" s="1"/>
  <c r="AM1570" i="1"/>
  <c r="AN1570" i="1" s="1"/>
  <c r="AM1571" i="1"/>
  <c r="AN1571" i="1" s="1"/>
  <c r="AM1572" i="1"/>
  <c r="AN1572" i="1" s="1"/>
  <c r="AM1573" i="1"/>
  <c r="AN1573" i="1" s="1"/>
  <c r="AM1574" i="1"/>
  <c r="AN1574" i="1" s="1"/>
  <c r="AM1575" i="1"/>
  <c r="AN1575" i="1" s="1"/>
  <c r="AM1576" i="1"/>
  <c r="AN1576" i="1" s="1"/>
  <c r="AM1577" i="1"/>
  <c r="AN1577" i="1" s="1"/>
  <c r="AM1578" i="1"/>
  <c r="AN1578" i="1" s="1"/>
  <c r="AM1579" i="1"/>
  <c r="AN1579" i="1" s="1"/>
  <c r="AM1580" i="1"/>
  <c r="AN1580" i="1" s="1"/>
  <c r="AM1581" i="1"/>
  <c r="AN1581" i="1" s="1"/>
  <c r="AM1582" i="1"/>
  <c r="AN1582" i="1" s="1"/>
  <c r="AM1583" i="1"/>
  <c r="AN1583" i="1" s="1"/>
  <c r="AM1584" i="1"/>
  <c r="AN1584" i="1" s="1"/>
  <c r="AM1585" i="1"/>
  <c r="AN1585" i="1" s="1"/>
  <c r="AM1586" i="1"/>
  <c r="AN1586" i="1" s="1"/>
  <c r="AM1587" i="1"/>
  <c r="AN1587" i="1" s="1"/>
  <c r="AM1588" i="1"/>
  <c r="AN1588" i="1" s="1"/>
  <c r="AM1589" i="1"/>
  <c r="AN1589" i="1" s="1"/>
  <c r="AM1590" i="1"/>
  <c r="AN1590" i="1" s="1"/>
  <c r="AM1591" i="1"/>
  <c r="AN1591" i="1" s="1"/>
  <c r="AM1592" i="1"/>
  <c r="AN1592" i="1" s="1"/>
  <c r="AM1593" i="1"/>
  <c r="AN1593" i="1" s="1"/>
  <c r="AM1594" i="1"/>
  <c r="AN1594" i="1" s="1"/>
  <c r="AM1595" i="1"/>
  <c r="AN1595" i="1" s="1"/>
  <c r="AM1596" i="1"/>
  <c r="AN1596" i="1" s="1"/>
  <c r="AM1597" i="1"/>
  <c r="AN1597" i="1" s="1"/>
  <c r="AM1598" i="1"/>
  <c r="AN1598" i="1" s="1"/>
  <c r="AM1599" i="1"/>
  <c r="AN1599" i="1" s="1"/>
  <c r="AM1600" i="1"/>
  <c r="AN1600" i="1" s="1"/>
  <c r="AM1601" i="1"/>
  <c r="AN1601" i="1" s="1"/>
  <c r="AM1602" i="1"/>
  <c r="AN1602" i="1" s="1"/>
  <c r="AM1603" i="1"/>
  <c r="AN1603" i="1" s="1"/>
  <c r="AM1604" i="1"/>
  <c r="AN1604" i="1" s="1"/>
  <c r="AM1605" i="1"/>
  <c r="AN1605" i="1" s="1"/>
  <c r="AM1606" i="1"/>
  <c r="AN1606" i="1" s="1"/>
  <c r="AM1607" i="1"/>
  <c r="AN1607" i="1" s="1"/>
  <c r="AM1608" i="1"/>
  <c r="AN1608" i="1" s="1"/>
  <c r="AM1609" i="1"/>
  <c r="AN1609" i="1" s="1"/>
  <c r="AM1610" i="1"/>
  <c r="AN1610" i="1" s="1"/>
  <c r="AM1611" i="1"/>
  <c r="AN1611" i="1" s="1"/>
  <c r="AM1612" i="1"/>
  <c r="AN1612" i="1" s="1"/>
  <c r="AM1613" i="1"/>
  <c r="AN1613" i="1" s="1"/>
  <c r="AM1614" i="1"/>
  <c r="AN1614" i="1" s="1"/>
  <c r="AM1615" i="1"/>
  <c r="AN1615" i="1" s="1"/>
  <c r="AM1616" i="1"/>
  <c r="AN1616" i="1" s="1"/>
  <c r="AM1617" i="1"/>
  <c r="AN1617" i="1" s="1"/>
  <c r="AM1618" i="1"/>
  <c r="AN1618" i="1" s="1"/>
  <c r="AM1619" i="1"/>
  <c r="AN1619" i="1" s="1"/>
  <c r="AM1620" i="1"/>
  <c r="AN1620" i="1" s="1"/>
  <c r="AM1621" i="1"/>
  <c r="AN1621" i="1" s="1"/>
  <c r="AM1622" i="1"/>
  <c r="AN1622" i="1" s="1"/>
  <c r="AM1623" i="1"/>
  <c r="AN1623" i="1" s="1"/>
  <c r="AM1624" i="1"/>
  <c r="AN1624" i="1" s="1"/>
  <c r="AM1625" i="1"/>
  <c r="AN1625" i="1" s="1"/>
  <c r="AM1626" i="1"/>
  <c r="AN1626" i="1" s="1"/>
  <c r="AM1627" i="1"/>
  <c r="AN1627" i="1" s="1"/>
  <c r="AM1628" i="1"/>
  <c r="AN1628" i="1" s="1"/>
  <c r="AM1629" i="1"/>
  <c r="AN1629" i="1" s="1"/>
  <c r="AM1630" i="1"/>
  <c r="AN1630" i="1" s="1"/>
  <c r="AM1631" i="1"/>
  <c r="AN1631" i="1" s="1"/>
  <c r="AM1632" i="1"/>
  <c r="AN1632" i="1" s="1"/>
  <c r="AM1633" i="1"/>
  <c r="AN1633" i="1" s="1"/>
  <c r="AM1634" i="1"/>
  <c r="AN1634" i="1" s="1"/>
  <c r="AM1635" i="1"/>
  <c r="AN1635" i="1" s="1"/>
  <c r="AM1636" i="1"/>
  <c r="AN1636" i="1" s="1"/>
  <c r="AM1637" i="1"/>
  <c r="AN1637" i="1" s="1"/>
  <c r="AM1638" i="1"/>
  <c r="AN1638" i="1" s="1"/>
  <c r="AM1639" i="1"/>
  <c r="AN1639" i="1" s="1"/>
  <c r="AM1640" i="1"/>
  <c r="AN1640" i="1" s="1"/>
  <c r="AM1641" i="1"/>
  <c r="AN1641" i="1" s="1"/>
  <c r="AM1642" i="1"/>
  <c r="AM1643" i="1"/>
  <c r="AN1643" i="1" s="1"/>
  <c r="AM1644" i="1"/>
  <c r="AN1644" i="1" s="1"/>
  <c r="AM1645" i="1"/>
  <c r="AN1645" i="1" s="1"/>
  <c r="AM1646" i="1"/>
  <c r="AN1646" i="1" s="1"/>
  <c r="AM1647" i="1"/>
  <c r="AN1647" i="1" s="1"/>
  <c r="AM1648" i="1"/>
  <c r="AN1648" i="1" s="1"/>
  <c r="AM1649" i="1"/>
  <c r="AN1649" i="1" s="1"/>
  <c r="AM1650" i="1"/>
  <c r="AN1650" i="1" s="1"/>
  <c r="AM1651" i="1"/>
  <c r="AN1651" i="1" s="1"/>
  <c r="AM1652" i="1"/>
  <c r="AN1652" i="1" s="1"/>
  <c r="AM1653" i="1"/>
  <c r="AN1653" i="1" s="1"/>
  <c r="AM1654" i="1"/>
  <c r="AN1654" i="1" s="1"/>
  <c r="AM1655" i="1"/>
  <c r="AN1655" i="1" s="1"/>
  <c r="AM1656" i="1"/>
  <c r="AN1656" i="1" s="1"/>
  <c r="AM1657" i="1"/>
  <c r="AN1657" i="1" s="1"/>
  <c r="AM1658" i="1"/>
  <c r="AN1658" i="1" s="1"/>
  <c r="AM1659" i="1"/>
  <c r="AN1659" i="1" s="1"/>
  <c r="AM1660" i="1"/>
  <c r="AN1660" i="1" s="1"/>
  <c r="AM1661" i="1"/>
  <c r="AN1661" i="1" s="1"/>
  <c r="AM1662" i="1"/>
  <c r="AN1662" i="1" s="1"/>
  <c r="AM1663" i="1"/>
  <c r="AN1663" i="1" s="1"/>
  <c r="AM1664" i="1"/>
  <c r="AN1664" i="1" s="1"/>
  <c r="AM1665" i="1"/>
  <c r="AN1665" i="1" s="1"/>
  <c r="AM1666" i="1"/>
  <c r="AN1666" i="1" s="1"/>
  <c r="AM1667" i="1"/>
  <c r="AN1667" i="1" s="1"/>
  <c r="AM1668" i="1"/>
  <c r="AN1668" i="1" s="1"/>
  <c r="AM1669" i="1"/>
  <c r="AN1669" i="1" s="1"/>
  <c r="AM1670" i="1"/>
  <c r="AN1670" i="1" s="1"/>
  <c r="AM1671" i="1"/>
  <c r="AN1671" i="1" s="1"/>
  <c r="AM1672" i="1"/>
  <c r="AN1672" i="1" s="1"/>
  <c r="AM1673" i="1"/>
  <c r="AN1673" i="1" s="1"/>
  <c r="AM1674" i="1"/>
  <c r="AN1674" i="1" s="1"/>
  <c r="AM1675" i="1"/>
  <c r="AN1675" i="1" s="1"/>
  <c r="AM1676" i="1"/>
  <c r="AN1676" i="1" s="1"/>
  <c r="AM1677" i="1"/>
  <c r="AN1677" i="1" s="1"/>
  <c r="AM1678" i="1"/>
  <c r="AN1678" i="1" s="1"/>
  <c r="AM1679" i="1"/>
  <c r="AN1679" i="1" s="1"/>
  <c r="AM1680" i="1"/>
  <c r="AN1680" i="1" s="1"/>
  <c r="AM1681" i="1"/>
  <c r="AN1681" i="1" s="1"/>
  <c r="AM1682" i="1"/>
  <c r="AN1682" i="1" s="1"/>
  <c r="AM1724" i="1"/>
  <c r="AN1724" i="1" s="1"/>
  <c r="AM1725" i="1"/>
  <c r="AN1725" i="1" s="1"/>
  <c r="AM1726" i="1"/>
  <c r="AN1726" i="1" s="1"/>
  <c r="AM1727" i="1"/>
  <c r="AN1727" i="1" s="1"/>
  <c r="AM1728" i="1"/>
  <c r="AN1728" i="1" s="1"/>
  <c r="AM1729" i="1"/>
  <c r="AN1729" i="1" s="1"/>
  <c r="AM1730" i="1"/>
  <c r="AN1730" i="1" s="1"/>
  <c r="AM1731" i="1"/>
  <c r="AN1731" i="1" s="1"/>
  <c r="AM1732" i="1"/>
  <c r="AN1732" i="1" s="1"/>
  <c r="AM1733" i="1"/>
  <c r="AN1733" i="1" s="1"/>
  <c r="AM1734" i="1"/>
  <c r="AN1734" i="1" s="1"/>
  <c r="AM1735" i="1"/>
  <c r="AN1735" i="1" s="1"/>
  <c r="AM1736" i="1"/>
  <c r="AN1736" i="1" s="1"/>
  <c r="AM1737" i="1"/>
  <c r="AN1737" i="1" s="1"/>
  <c r="AM1738" i="1"/>
  <c r="AN1738" i="1" s="1"/>
  <c r="AM1739" i="1"/>
  <c r="AN1739" i="1" s="1"/>
  <c r="AM1740" i="1"/>
  <c r="AN1740" i="1" s="1"/>
  <c r="AM1741" i="1"/>
  <c r="AN1741" i="1" s="1"/>
  <c r="AM1742" i="1"/>
  <c r="AN1742" i="1" s="1"/>
  <c r="AM1743" i="1"/>
  <c r="AN1743" i="1" s="1"/>
  <c r="AM1744" i="1"/>
  <c r="AN1744" i="1" s="1"/>
  <c r="AM1745" i="1"/>
  <c r="AN1745" i="1" s="1"/>
  <c r="AM1746" i="1"/>
  <c r="AN1746" i="1" s="1"/>
  <c r="AM1747" i="1"/>
  <c r="AN1747" i="1" s="1"/>
  <c r="AM1748" i="1"/>
  <c r="AN1748" i="1" s="1"/>
  <c r="AM1749" i="1"/>
  <c r="AN1749" i="1" s="1"/>
  <c r="AM1750" i="1"/>
  <c r="AN1750" i="1" s="1"/>
  <c r="AM1751" i="1"/>
  <c r="AN1751" i="1" s="1"/>
  <c r="AM1752" i="1"/>
  <c r="AN1752" i="1" s="1"/>
  <c r="AM1753" i="1"/>
  <c r="AN1753" i="1" s="1"/>
  <c r="AM1754" i="1"/>
  <c r="AN1754" i="1" s="1"/>
  <c r="AM1755" i="1"/>
  <c r="AM1756" i="1"/>
  <c r="AN1756" i="1" s="1"/>
  <c r="AM1757" i="1"/>
  <c r="AN1757" i="1" s="1"/>
  <c r="AM1758" i="1"/>
  <c r="AN1758" i="1" s="1"/>
  <c r="AM1759" i="1"/>
  <c r="AN1759" i="1" s="1"/>
  <c r="AM1760" i="1"/>
  <c r="AN1760" i="1" s="1"/>
  <c r="AM1761" i="1"/>
  <c r="AN1761" i="1" s="1"/>
  <c r="AM1762" i="1"/>
  <c r="AN1762" i="1" s="1"/>
  <c r="AM1763" i="1"/>
  <c r="AN1763" i="1" s="1"/>
  <c r="AM1764" i="1"/>
  <c r="AN1764" i="1" s="1"/>
  <c r="AM1765" i="1"/>
  <c r="AN1765" i="1" s="1"/>
  <c r="AM1766" i="1"/>
  <c r="AN1766" i="1" s="1"/>
  <c r="AM1767" i="1"/>
  <c r="AN1767" i="1" s="1"/>
  <c r="AM1768" i="1"/>
  <c r="AN1768" i="1" s="1"/>
  <c r="AM1769" i="1"/>
  <c r="AN1769" i="1" s="1"/>
  <c r="AM1770" i="1"/>
  <c r="AN1770" i="1" s="1"/>
  <c r="AM1771" i="1"/>
  <c r="AN1771" i="1" s="1"/>
  <c r="AM1772" i="1"/>
  <c r="AN1772" i="1" s="1"/>
  <c r="AM1773" i="1"/>
  <c r="AN1773" i="1" s="1"/>
  <c r="AM1774" i="1"/>
  <c r="AN1774" i="1" s="1"/>
  <c r="AM1775" i="1"/>
  <c r="AN1775" i="1" s="1"/>
  <c r="AM1776" i="1"/>
  <c r="AN1776" i="1" s="1"/>
  <c r="AM1777" i="1"/>
  <c r="AN1777" i="1" s="1"/>
  <c r="AM1778" i="1"/>
  <c r="AN1778" i="1" s="1"/>
  <c r="AM1779" i="1"/>
  <c r="AN1779" i="1" s="1"/>
  <c r="AM1780" i="1"/>
  <c r="AN1780" i="1" s="1"/>
  <c r="AM1781" i="1"/>
  <c r="AN1781" i="1" s="1"/>
  <c r="AM1782" i="1"/>
  <c r="AN1782" i="1" s="1"/>
  <c r="AM1783" i="1"/>
  <c r="AN1783" i="1" s="1"/>
  <c r="AM1784" i="1"/>
  <c r="AN1784" i="1" s="1"/>
  <c r="AM1785" i="1"/>
  <c r="AN1785" i="1" s="1"/>
  <c r="AM1786" i="1"/>
  <c r="AN1786" i="1" s="1"/>
  <c r="AM1787" i="1"/>
  <c r="AM1788" i="1"/>
  <c r="AN1788" i="1" s="1"/>
  <c r="AM1789" i="1"/>
  <c r="AN1789" i="1" s="1"/>
  <c r="AM1790" i="1"/>
  <c r="AN1790" i="1" s="1"/>
  <c r="AM1791" i="1"/>
  <c r="AN1791" i="1" s="1"/>
  <c r="AM1792" i="1"/>
  <c r="AN1792" i="1" s="1"/>
  <c r="AM1793" i="1"/>
  <c r="AN1793" i="1" s="1"/>
  <c r="AM1794" i="1"/>
  <c r="AN1794" i="1" s="1"/>
  <c r="AM1795" i="1"/>
  <c r="AN1795" i="1" s="1"/>
  <c r="AM1796" i="1"/>
  <c r="AN1796" i="1" s="1"/>
  <c r="AM1797" i="1"/>
  <c r="AN1797" i="1" s="1"/>
  <c r="AM1798" i="1"/>
  <c r="AN1798" i="1" s="1"/>
  <c r="AM1799" i="1"/>
  <c r="AN1799" i="1" s="1"/>
  <c r="AM1800" i="1"/>
  <c r="AN1800" i="1" s="1"/>
  <c r="AM1801" i="1"/>
  <c r="AN1801" i="1" s="1"/>
  <c r="AM1802" i="1"/>
  <c r="AN1802" i="1" s="1"/>
  <c r="AM1803" i="1"/>
  <c r="AN1803" i="1" s="1"/>
  <c r="AM1804" i="1"/>
  <c r="AN1804" i="1" s="1"/>
  <c r="AM1805" i="1"/>
  <c r="AN1805" i="1" s="1"/>
  <c r="AM1806" i="1"/>
  <c r="AN1806" i="1" s="1"/>
  <c r="AM1807" i="1"/>
  <c r="AN1807" i="1" s="1"/>
  <c r="AM1808" i="1"/>
  <c r="AN1808" i="1" s="1"/>
  <c r="AM1809" i="1"/>
  <c r="AN1809" i="1" s="1"/>
  <c r="AM1810" i="1"/>
  <c r="AN1810" i="1" s="1"/>
  <c r="AM1811" i="1"/>
  <c r="AN1811" i="1" s="1"/>
  <c r="AM1812" i="1"/>
  <c r="AN1812" i="1" s="1"/>
  <c r="AM1813" i="1"/>
  <c r="AN1813" i="1" s="1"/>
  <c r="AM1814" i="1"/>
  <c r="AN1814" i="1" s="1"/>
  <c r="AM1815" i="1"/>
  <c r="AN1815" i="1" s="1"/>
  <c r="AM1816" i="1"/>
  <c r="AN1816" i="1" s="1"/>
  <c r="AM1817" i="1"/>
  <c r="AN1817" i="1" s="1"/>
  <c r="AM1818" i="1"/>
  <c r="AN1818" i="1" s="1"/>
  <c r="AM1819" i="1"/>
  <c r="AM1820" i="1"/>
  <c r="AN1820" i="1" s="1"/>
  <c r="AM1821" i="1"/>
  <c r="AN1821" i="1" s="1"/>
  <c r="AM1822" i="1"/>
  <c r="AN1822" i="1" s="1"/>
  <c r="AM1823" i="1"/>
  <c r="AN1823" i="1" s="1"/>
  <c r="AM1824" i="1"/>
  <c r="AN1824" i="1" s="1"/>
  <c r="AM1825" i="1"/>
  <c r="AN1825" i="1" s="1"/>
  <c r="AM1826" i="1"/>
  <c r="AN1826" i="1" s="1"/>
  <c r="AM1827" i="1"/>
  <c r="AN1827" i="1" s="1"/>
  <c r="AM1828" i="1"/>
  <c r="AN1828" i="1" s="1"/>
  <c r="AM1829" i="1"/>
  <c r="AN1829" i="1" s="1"/>
  <c r="AM1830" i="1"/>
  <c r="AN1830" i="1" s="1"/>
  <c r="AM1831" i="1"/>
  <c r="AN1831" i="1" s="1"/>
  <c r="AM1832" i="1"/>
  <c r="AN1832" i="1" s="1"/>
  <c r="AM1833" i="1"/>
  <c r="AN1833" i="1" s="1"/>
  <c r="AM1834" i="1"/>
  <c r="AN1834" i="1" s="1"/>
  <c r="AM1835" i="1"/>
  <c r="AN1835" i="1" s="1"/>
  <c r="AM1836" i="1"/>
  <c r="AN1836" i="1" s="1"/>
  <c r="AM1837" i="1"/>
  <c r="AN1837" i="1" s="1"/>
  <c r="AM1838" i="1"/>
  <c r="AN1838" i="1" s="1"/>
  <c r="AM1839" i="1"/>
  <c r="AN1839" i="1" s="1"/>
  <c r="AM1840" i="1"/>
  <c r="AN1840" i="1" s="1"/>
  <c r="AM1841" i="1"/>
  <c r="AN1841" i="1" s="1"/>
  <c r="AM1842" i="1"/>
  <c r="AN1842" i="1" s="1"/>
  <c r="AM1843" i="1"/>
  <c r="AN1843" i="1" s="1"/>
  <c r="AM1844" i="1"/>
  <c r="AN1844" i="1" s="1"/>
  <c r="AM1845" i="1"/>
  <c r="AN1845" i="1" s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1851" i="1"/>
  <c r="AM1852" i="1"/>
  <c r="AN1852" i="1" s="1"/>
  <c r="AM1853" i="1"/>
  <c r="AN1853" i="1" s="1"/>
  <c r="AM1854" i="1"/>
  <c r="AN1854" i="1" s="1"/>
  <c r="AM1855" i="1"/>
  <c r="AN1855" i="1" s="1"/>
  <c r="AM1856" i="1"/>
  <c r="AN1856" i="1" s="1"/>
  <c r="AM1857" i="1"/>
  <c r="AN1857" i="1" s="1"/>
  <c r="AM1858" i="1"/>
  <c r="AN1858" i="1" s="1"/>
  <c r="AM1859" i="1"/>
  <c r="AN1859" i="1" s="1"/>
  <c r="AM1860" i="1"/>
  <c r="AN1860" i="1" s="1"/>
  <c r="AM1861" i="1"/>
  <c r="AN1861" i="1" s="1"/>
  <c r="AM1862" i="1"/>
  <c r="AN1862" i="1" s="1"/>
  <c r="AM1863" i="1"/>
  <c r="AN1863" i="1" s="1"/>
  <c r="AM1864" i="1"/>
  <c r="AN1864" i="1" s="1"/>
  <c r="AM1865" i="1"/>
  <c r="AN1865" i="1" s="1"/>
  <c r="AM1866" i="1"/>
  <c r="AN1866" i="1" s="1"/>
  <c r="AM1867" i="1"/>
  <c r="AN1867" i="1" s="1"/>
  <c r="AM1868" i="1"/>
  <c r="AN1868" i="1" s="1"/>
  <c r="AM1869" i="1"/>
  <c r="AN1869" i="1" s="1"/>
  <c r="AM1870" i="1"/>
  <c r="AN1870" i="1" s="1"/>
  <c r="AM1871" i="1"/>
  <c r="AN1871" i="1" s="1"/>
  <c r="AM1872" i="1"/>
  <c r="AN1872" i="1" s="1"/>
  <c r="AM1873" i="1"/>
  <c r="AN1873" i="1" s="1"/>
  <c r="AM1874" i="1"/>
  <c r="AN1874" i="1" s="1"/>
  <c r="AM1875" i="1"/>
  <c r="AN1875" i="1" s="1"/>
  <c r="AM1876" i="1"/>
  <c r="AN1876" i="1" s="1"/>
  <c r="AM1877" i="1"/>
  <c r="AN1877" i="1" s="1"/>
  <c r="AM1878" i="1"/>
  <c r="AN1878" i="1" s="1"/>
  <c r="AM1879" i="1"/>
  <c r="AN1879" i="1" s="1"/>
  <c r="AM1880" i="1"/>
  <c r="AN1880" i="1" s="1"/>
  <c r="AM1881" i="1"/>
  <c r="AN1881" i="1" s="1"/>
  <c r="AM1882" i="1"/>
  <c r="AN1882" i="1" s="1"/>
  <c r="AM1883" i="1"/>
  <c r="AM1884" i="1"/>
  <c r="AN1884" i="1" s="1"/>
  <c r="AM1885" i="1"/>
  <c r="AN1885" i="1" s="1"/>
  <c r="AM1886" i="1"/>
  <c r="AN1886" i="1" s="1"/>
  <c r="AM1887" i="1"/>
  <c r="AN1887" i="1" s="1"/>
  <c r="AM1888" i="1"/>
  <c r="AN1888" i="1" s="1"/>
  <c r="AM1889" i="1"/>
  <c r="AN1889" i="1" s="1"/>
  <c r="AM1890" i="1"/>
  <c r="AN1890" i="1" s="1"/>
  <c r="AM1891" i="1"/>
  <c r="AN1891" i="1" s="1"/>
  <c r="AM1892" i="1"/>
  <c r="AN1892" i="1" s="1"/>
  <c r="AM1893" i="1"/>
  <c r="AN1893" i="1" s="1"/>
  <c r="AM1894" i="1"/>
  <c r="AN1894" i="1" s="1"/>
  <c r="AM1895" i="1"/>
  <c r="AN1895" i="1" s="1"/>
  <c r="AM1896" i="1"/>
  <c r="AN1896" i="1" s="1"/>
  <c r="AM1897" i="1"/>
  <c r="AN1897" i="1" s="1"/>
  <c r="AM1898" i="1"/>
  <c r="AN1898" i="1" s="1"/>
  <c r="AM1899" i="1"/>
  <c r="AN1899" i="1" s="1"/>
  <c r="AM1900" i="1"/>
  <c r="AN1900" i="1" s="1"/>
  <c r="AM1901" i="1"/>
  <c r="AN1901" i="1" s="1"/>
  <c r="AM1902" i="1"/>
  <c r="AN1902" i="1" s="1"/>
  <c r="AM1903" i="1"/>
  <c r="AN1903" i="1" s="1"/>
  <c r="AM1904" i="1"/>
  <c r="AN1904" i="1" s="1"/>
  <c r="AM1905" i="1"/>
  <c r="AN1905" i="1" s="1"/>
  <c r="AM1906" i="1"/>
  <c r="AN1906" i="1" s="1"/>
  <c r="AM1907" i="1"/>
  <c r="AN1907" i="1" s="1"/>
  <c r="AM1908" i="1"/>
  <c r="AN1908" i="1" s="1"/>
  <c r="AM1909" i="1"/>
  <c r="AN1909" i="1" s="1"/>
  <c r="AM1910" i="1"/>
  <c r="AN1910" i="1" s="1"/>
  <c r="AM1911" i="1"/>
  <c r="AN1911" i="1" s="1"/>
  <c r="AM1912" i="1"/>
  <c r="AN1912" i="1" s="1"/>
  <c r="AM1913" i="1"/>
  <c r="AN1913" i="1" s="1"/>
  <c r="AM1914" i="1"/>
  <c r="AN1914" i="1" s="1"/>
  <c r="AM1915" i="1"/>
  <c r="AM1916" i="1"/>
  <c r="AN1916" i="1" s="1"/>
  <c r="AM1917" i="1"/>
  <c r="AN1917" i="1" s="1"/>
  <c r="AM1918" i="1"/>
  <c r="AN1918" i="1" s="1"/>
  <c r="AM1919" i="1"/>
  <c r="AN1919" i="1" s="1"/>
  <c r="AM1920" i="1"/>
  <c r="AN1920" i="1" s="1"/>
  <c r="AM1921" i="1"/>
  <c r="AN1921" i="1" s="1"/>
  <c r="AM1922" i="1"/>
  <c r="AN1922" i="1" s="1"/>
  <c r="AM1923" i="1"/>
  <c r="AN1923" i="1" s="1"/>
  <c r="AM1924" i="1"/>
  <c r="AN1924" i="1" s="1"/>
  <c r="AM1925" i="1"/>
  <c r="AN1925" i="1" s="1"/>
  <c r="AM1926" i="1"/>
  <c r="AN1926" i="1" s="1"/>
  <c r="AM1927" i="1"/>
  <c r="AN1927" i="1" s="1"/>
  <c r="AM1928" i="1"/>
  <c r="AN1928" i="1" s="1"/>
  <c r="AM1929" i="1"/>
  <c r="AN1929" i="1" s="1"/>
  <c r="AM1930" i="1"/>
  <c r="AN1930" i="1" s="1"/>
  <c r="AM1931" i="1"/>
  <c r="AN1931" i="1" s="1"/>
  <c r="AM1932" i="1"/>
  <c r="AN1932" i="1" s="1"/>
  <c r="AM1933" i="1"/>
  <c r="AN1933" i="1" s="1"/>
  <c r="AM1934" i="1"/>
  <c r="AN1934" i="1" s="1"/>
  <c r="AM1935" i="1"/>
  <c r="AN1935" i="1" s="1"/>
  <c r="AM1936" i="1"/>
  <c r="AN1936" i="1" s="1"/>
  <c r="AM1937" i="1"/>
  <c r="AN1937" i="1" s="1"/>
  <c r="AM1938" i="1"/>
  <c r="AN1938" i="1" s="1"/>
  <c r="AM1939" i="1"/>
  <c r="AN1939" i="1" s="1"/>
  <c r="AM1940" i="1"/>
  <c r="AN1940" i="1" s="1"/>
  <c r="AM1941" i="1"/>
  <c r="AN1941" i="1" s="1"/>
  <c r="AM1942" i="1"/>
  <c r="AN1942" i="1" s="1"/>
  <c r="AM1943" i="1"/>
  <c r="AN1943" i="1" s="1"/>
  <c r="AM1944" i="1"/>
  <c r="AN1944" i="1" s="1"/>
  <c r="AM1945" i="1"/>
  <c r="AN1945" i="1" s="1"/>
  <c r="AM1946" i="1"/>
  <c r="AN1946" i="1" s="1"/>
  <c r="AM1947" i="1"/>
  <c r="AM1948" i="1"/>
  <c r="AN1948" i="1" s="1"/>
  <c r="AM1949" i="1"/>
  <c r="AN1949" i="1" s="1"/>
  <c r="AM1950" i="1"/>
  <c r="AN1950" i="1" s="1"/>
  <c r="AM1951" i="1"/>
  <c r="AN1951" i="1" s="1"/>
  <c r="AM1952" i="1"/>
  <c r="AN1952" i="1" s="1"/>
  <c r="AM1953" i="1"/>
  <c r="AN1953" i="1" s="1"/>
  <c r="AM1954" i="1"/>
  <c r="AN1954" i="1" s="1"/>
  <c r="AM1955" i="1"/>
  <c r="AN1955" i="1" s="1"/>
  <c r="AM1956" i="1"/>
  <c r="AN1956" i="1" s="1"/>
  <c r="AM1957" i="1"/>
  <c r="AN1957" i="1" s="1"/>
  <c r="AM1958" i="1"/>
  <c r="AN1958" i="1" s="1"/>
  <c r="AM1959" i="1"/>
  <c r="AN1959" i="1" s="1"/>
  <c r="AM1960" i="1"/>
  <c r="AN1960" i="1" s="1"/>
  <c r="AM1961" i="1"/>
  <c r="AN1961" i="1" s="1"/>
  <c r="AM1962" i="1"/>
  <c r="AN1962" i="1" s="1"/>
  <c r="AM1963" i="1"/>
  <c r="AN1963" i="1" s="1"/>
  <c r="AM1964" i="1"/>
  <c r="AN1964" i="1" s="1"/>
  <c r="AM1965" i="1"/>
  <c r="AN1965" i="1" s="1"/>
  <c r="AM1966" i="1"/>
  <c r="AN1966" i="1" s="1"/>
  <c r="AM1967" i="1"/>
  <c r="AN1967" i="1" s="1"/>
  <c r="AM1968" i="1"/>
  <c r="AN1968" i="1" s="1"/>
  <c r="AM1969" i="1"/>
  <c r="AN1969" i="1" s="1"/>
  <c r="AM1970" i="1"/>
  <c r="AN1970" i="1" s="1"/>
  <c r="AM1971" i="1"/>
  <c r="AN1971" i="1" s="1"/>
  <c r="AM1972" i="1"/>
  <c r="AN1972" i="1" s="1"/>
  <c r="AM1973" i="1"/>
  <c r="AN1973" i="1" s="1"/>
  <c r="AM1974" i="1"/>
  <c r="AN1974" i="1" s="1"/>
  <c r="AM1975" i="1"/>
  <c r="AN1975" i="1" s="1"/>
  <c r="AM1976" i="1"/>
  <c r="AN1976" i="1" s="1"/>
  <c r="AM1977" i="1"/>
  <c r="AN1977" i="1" s="1"/>
  <c r="AM1978" i="1"/>
  <c r="AN1978" i="1" s="1"/>
  <c r="AM1979" i="1"/>
  <c r="AM1980" i="1"/>
  <c r="AN1980" i="1" s="1"/>
  <c r="AM1981" i="1"/>
  <c r="AN1981" i="1" s="1"/>
  <c r="AM1982" i="1"/>
  <c r="AN1982" i="1" s="1"/>
  <c r="AM1983" i="1"/>
  <c r="AN1983" i="1" s="1"/>
  <c r="AM1984" i="1"/>
  <c r="AN1984" i="1" s="1"/>
  <c r="AM1985" i="1"/>
  <c r="AN1985" i="1" s="1"/>
  <c r="AM1986" i="1"/>
  <c r="AN1986" i="1" s="1"/>
  <c r="AM1987" i="1"/>
  <c r="AN1987" i="1" s="1"/>
  <c r="AM1988" i="1"/>
  <c r="AN1988" i="1" s="1"/>
  <c r="AM1989" i="1"/>
  <c r="AN1989" i="1" s="1"/>
  <c r="AM1990" i="1"/>
  <c r="AN1990" i="1" s="1"/>
  <c r="AM1991" i="1"/>
  <c r="AN1991" i="1" s="1"/>
  <c r="AM1992" i="1"/>
  <c r="AN1992" i="1" s="1"/>
  <c r="AM1993" i="1"/>
  <c r="AN1993" i="1" s="1"/>
  <c r="AM1994" i="1"/>
  <c r="AN1994" i="1" s="1"/>
  <c r="AM1995" i="1"/>
  <c r="AN1995" i="1" s="1"/>
  <c r="AM1996" i="1"/>
  <c r="AN1996" i="1" s="1"/>
  <c r="AM1997" i="1"/>
  <c r="AN1997" i="1" s="1"/>
  <c r="AM1998" i="1"/>
  <c r="AN1998" i="1" s="1"/>
  <c r="AM1999" i="1"/>
  <c r="AN1999" i="1" s="1"/>
  <c r="AM2000" i="1"/>
  <c r="AN2000" i="1" s="1"/>
  <c r="AM2001" i="1"/>
  <c r="AN2001" i="1" s="1"/>
  <c r="AM2002" i="1"/>
  <c r="AN2002" i="1" s="1"/>
  <c r="AM2003" i="1"/>
  <c r="AN2003" i="1" s="1"/>
  <c r="AM2004" i="1"/>
  <c r="AN2004" i="1" s="1"/>
  <c r="AM2005" i="1"/>
  <c r="AN2005" i="1" s="1"/>
  <c r="AM2006" i="1"/>
  <c r="AN2006" i="1" s="1"/>
  <c r="AM2007" i="1"/>
  <c r="AN2007" i="1" s="1"/>
  <c r="AM2008" i="1"/>
  <c r="AN2008" i="1" s="1"/>
  <c r="AM2009" i="1"/>
  <c r="AN2009" i="1" s="1"/>
  <c r="AM2010" i="1"/>
  <c r="AN2010" i="1" s="1"/>
  <c r="AC3" i="1" l="1"/>
  <c r="AF3" i="1" s="1"/>
  <c r="AC4" i="1"/>
  <c r="AF4" i="1" s="1"/>
  <c r="AC5" i="1"/>
  <c r="AF5" i="1" s="1"/>
  <c r="AC6" i="1"/>
  <c r="AF6" i="1" s="1"/>
  <c r="AC7" i="1"/>
  <c r="AF7" i="1" s="1"/>
  <c r="AC8" i="1"/>
  <c r="AF8" i="1" s="1"/>
  <c r="AC9" i="1"/>
  <c r="AF9" i="1" s="1"/>
  <c r="AC10" i="1"/>
  <c r="AF10" i="1" s="1"/>
  <c r="AC11" i="1"/>
  <c r="AF11" i="1" s="1"/>
  <c r="AC12" i="1"/>
  <c r="AF12" i="1" s="1"/>
  <c r="AC13" i="1"/>
  <c r="AF13" i="1" s="1"/>
  <c r="AC14" i="1"/>
  <c r="AF14" i="1" s="1"/>
  <c r="AC15" i="1"/>
  <c r="AF15" i="1" s="1"/>
  <c r="AC16" i="1"/>
  <c r="AF16" i="1" s="1"/>
  <c r="AC17" i="1"/>
  <c r="AF17" i="1" s="1"/>
  <c r="AC18" i="1"/>
  <c r="AF18" i="1" s="1"/>
  <c r="AC19" i="1"/>
  <c r="AF19" i="1" s="1"/>
  <c r="AC20" i="1"/>
  <c r="AF20" i="1" s="1"/>
  <c r="AC21" i="1"/>
  <c r="AF21" i="1" s="1"/>
  <c r="AC22" i="1"/>
  <c r="AF22" i="1" s="1"/>
  <c r="AC23" i="1"/>
  <c r="AF23" i="1" s="1"/>
  <c r="AC24" i="1"/>
  <c r="AF24" i="1" s="1"/>
  <c r="AC25" i="1"/>
  <c r="AF25" i="1" s="1"/>
  <c r="AC26" i="1"/>
  <c r="AF26" i="1" s="1"/>
  <c r="AC27" i="1"/>
  <c r="AF27" i="1" s="1"/>
  <c r="AC28" i="1"/>
  <c r="AF28" i="1" s="1"/>
  <c r="AC29" i="1"/>
  <c r="AF29" i="1" s="1"/>
  <c r="AC30" i="1"/>
  <c r="AF30" i="1" s="1"/>
  <c r="AC31" i="1"/>
  <c r="AF31" i="1" s="1"/>
  <c r="AC32" i="1"/>
  <c r="AF32" i="1" s="1"/>
  <c r="AC33" i="1"/>
  <c r="AF33" i="1" s="1"/>
  <c r="AC34" i="1"/>
  <c r="AF34" i="1" s="1"/>
  <c r="AC35" i="1"/>
  <c r="AF35" i="1" s="1"/>
  <c r="AC36" i="1"/>
  <c r="AF36" i="1" s="1"/>
  <c r="AC37" i="1"/>
  <c r="AF37" i="1" s="1"/>
  <c r="AC38" i="1"/>
  <c r="AF38" i="1" s="1"/>
  <c r="AC39" i="1"/>
  <c r="AF39" i="1" s="1"/>
  <c r="AC40" i="1"/>
  <c r="AF40" i="1" s="1"/>
  <c r="AC41" i="1"/>
  <c r="AF41" i="1" s="1"/>
  <c r="AC42" i="1"/>
  <c r="AF42" i="1" s="1"/>
  <c r="AC43" i="1"/>
  <c r="AF43" i="1" s="1"/>
  <c r="AC44" i="1"/>
  <c r="AF44" i="1" s="1"/>
  <c r="AC45" i="1"/>
  <c r="AF45" i="1" s="1"/>
  <c r="AC46" i="1"/>
  <c r="AF46" i="1" s="1"/>
  <c r="AC47" i="1"/>
  <c r="AF47" i="1" s="1"/>
  <c r="AC48" i="1"/>
  <c r="AF48" i="1" s="1"/>
  <c r="AC49" i="1"/>
  <c r="AF49" i="1" s="1"/>
  <c r="AC50" i="1"/>
  <c r="AF50" i="1" s="1"/>
  <c r="AC51" i="1"/>
  <c r="AF51" i="1" s="1"/>
  <c r="AC52" i="1"/>
  <c r="AF52" i="1" s="1"/>
  <c r="AC53" i="1"/>
  <c r="AF53" i="1" s="1"/>
  <c r="AC54" i="1"/>
  <c r="AF54" i="1" s="1"/>
  <c r="AC55" i="1"/>
  <c r="AF55" i="1" s="1"/>
  <c r="AC56" i="1"/>
  <c r="AF56" i="1" s="1"/>
  <c r="AC57" i="1"/>
  <c r="AF57" i="1" s="1"/>
  <c r="AC58" i="1"/>
  <c r="AF58" i="1" s="1"/>
  <c r="AC59" i="1"/>
  <c r="AF59" i="1" s="1"/>
  <c r="AC60" i="1"/>
  <c r="AF60" i="1" s="1"/>
  <c r="AC61" i="1"/>
  <c r="AF61" i="1" s="1"/>
  <c r="AC62" i="1"/>
  <c r="AF62" i="1" s="1"/>
  <c r="AC63" i="1"/>
  <c r="AF63" i="1" s="1"/>
  <c r="AC64" i="1"/>
  <c r="AF64" i="1" s="1"/>
  <c r="AC65" i="1"/>
  <c r="AF65" i="1" s="1"/>
  <c r="AC66" i="1"/>
  <c r="AF66" i="1" s="1"/>
  <c r="AC67" i="1"/>
  <c r="AF67" i="1" s="1"/>
  <c r="AC68" i="1"/>
  <c r="AF68" i="1" s="1"/>
  <c r="AC69" i="1"/>
  <c r="AF69" i="1" s="1"/>
  <c r="AC70" i="1"/>
  <c r="AF70" i="1" s="1"/>
  <c r="AC71" i="1"/>
  <c r="AF71" i="1" s="1"/>
  <c r="AC72" i="1"/>
  <c r="AF72" i="1" s="1"/>
  <c r="AC73" i="1"/>
  <c r="AF73" i="1" s="1"/>
  <c r="AC74" i="1"/>
  <c r="AF74" i="1" s="1"/>
  <c r="AC75" i="1"/>
  <c r="AF75" i="1" s="1"/>
  <c r="AC76" i="1"/>
  <c r="AF76" i="1" s="1"/>
  <c r="AC77" i="1"/>
  <c r="AF77" i="1" s="1"/>
  <c r="AC78" i="1"/>
  <c r="AF78" i="1" s="1"/>
  <c r="AC79" i="1"/>
  <c r="AF79" i="1" s="1"/>
  <c r="AC80" i="1"/>
  <c r="AF80" i="1" s="1"/>
  <c r="AC81" i="1"/>
  <c r="AF81" i="1" s="1"/>
  <c r="AC82" i="1"/>
  <c r="AF82" i="1" s="1"/>
  <c r="AC83" i="1"/>
  <c r="AF83" i="1" s="1"/>
  <c r="AC84" i="1"/>
  <c r="AF84" i="1" s="1"/>
  <c r="AC85" i="1"/>
  <c r="AF85" i="1" s="1"/>
  <c r="AC86" i="1"/>
  <c r="AF86" i="1" s="1"/>
  <c r="AC87" i="1"/>
  <c r="AF87" i="1" s="1"/>
  <c r="AC88" i="1"/>
  <c r="AF88" i="1" s="1"/>
  <c r="AC89" i="1"/>
  <c r="AF89" i="1" s="1"/>
  <c r="AC90" i="1"/>
  <c r="AF90" i="1" s="1"/>
  <c r="AC91" i="1"/>
  <c r="AF91" i="1" s="1"/>
  <c r="AC92" i="1"/>
  <c r="AF92" i="1" s="1"/>
  <c r="AC93" i="1"/>
  <c r="AF93" i="1" s="1"/>
  <c r="AC94" i="1"/>
  <c r="AF94" i="1" s="1"/>
  <c r="AC95" i="1"/>
  <c r="AF95" i="1" s="1"/>
  <c r="AC96" i="1"/>
  <c r="AF96" i="1" s="1"/>
  <c r="AC97" i="1"/>
  <c r="AF97" i="1" s="1"/>
  <c r="AC98" i="1"/>
  <c r="AF98" i="1" s="1"/>
  <c r="AC99" i="1"/>
  <c r="AF99" i="1" s="1"/>
  <c r="AC100" i="1"/>
  <c r="AF100" i="1" s="1"/>
  <c r="AC101" i="1"/>
  <c r="AF101" i="1" s="1"/>
  <c r="AC102" i="1"/>
  <c r="AF102" i="1" s="1"/>
  <c r="AC103" i="1"/>
  <c r="AF103" i="1" s="1"/>
  <c r="AC104" i="1"/>
  <c r="AF104" i="1" s="1"/>
  <c r="AC105" i="1"/>
  <c r="AF105" i="1" s="1"/>
  <c r="AC106" i="1"/>
  <c r="AF106" i="1" s="1"/>
  <c r="AC107" i="1"/>
  <c r="AF107" i="1" s="1"/>
  <c r="AC108" i="1"/>
  <c r="AF108" i="1" s="1"/>
  <c r="AC109" i="1"/>
  <c r="AF109" i="1" s="1"/>
  <c r="AC110" i="1"/>
  <c r="AF110" i="1" s="1"/>
  <c r="AC111" i="1"/>
  <c r="AF111" i="1" s="1"/>
  <c r="AC112" i="1"/>
  <c r="AF112" i="1" s="1"/>
  <c r="AC113" i="1"/>
  <c r="AF113" i="1" s="1"/>
  <c r="AC114" i="1"/>
  <c r="AF114" i="1" s="1"/>
  <c r="AC115" i="1"/>
  <c r="AF115" i="1" s="1"/>
  <c r="AC116" i="1"/>
  <c r="AF116" i="1" s="1"/>
  <c r="AC117" i="1"/>
  <c r="AF117" i="1" s="1"/>
  <c r="AC118" i="1"/>
  <c r="AF118" i="1" s="1"/>
  <c r="AC119" i="1"/>
  <c r="AF119" i="1" s="1"/>
  <c r="AC120" i="1"/>
  <c r="AF120" i="1" s="1"/>
  <c r="AC121" i="1"/>
  <c r="AF121" i="1" s="1"/>
  <c r="AC122" i="1"/>
  <c r="AF122" i="1" s="1"/>
  <c r="AC123" i="1"/>
  <c r="AF123" i="1" s="1"/>
  <c r="AC124" i="1"/>
  <c r="AF124" i="1" s="1"/>
  <c r="AC125" i="1"/>
  <c r="AF125" i="1" s="1"/>
  <c r="AC126" i="1"/>
  <c r="AF126" i="1" s="1"/>
  <c r="AC127" i="1"/>
  <c r="AF127" i="1" s="1"/>
  <c r="AC128" i="1"/>
  <c r="AF128" i="1" s="1"/>
  <c r="AC129" i="1"/>
  <c r="AF129" i="1" s="1"/>
  <c r="AC130" i="1"/>
  <c r="AF130" i="1" s="1"/>
  <c r="AC131" i="1"/>
  <c r="AF131" i="1" s="1"/>
  <c r="AC132" i="1"/>
  <c r="AF132" i="1" s="1"/>
  <c r="AC133" i="1"/>
  <c r="AF133" i="1" s="1"/>
  <c r="AC134" i="1"/>
  <c r="AF134" i="1" s="1"/>
  <c r="AC135" i="1"/>
  <c r="AF135" i="1" s="1"/>
  <c r="AC136" i="1"/>
  <c r="AF136" i="1" s="1"/>
  <c r="AC137" i="1"/>
  <c r="AF137" i="1" s="1"/>
  <c r="AC138" i="1"/>
  <c r="AF138" i="1" s="1"/>
  <c r="AC139" i="1"/>
  <c r="AF139" i="1" s="1"/>
  <c r="AC140" i="1"/>
  <c r="AF140" i="1" s="1"/>
  <c r="AC141" i="1"/>
  <c r="AF141" i="1" s="1"/>
  <c r="AC142" i="1"/>
  <c r="AF142" i="1" s="1"/>
  <c r="AC143" i="1"/>
  <c r="AF143" i="1" s="1"/>
  <c r="AC144" i="1"/>
  <c r="AF144" i="1" s="1"/>
  <c r="AC145" i="1"/>
  <c r="AF145" i="1" s="1"/>
  <c r="AC146" i="1"/>
  <c r="AF146" i="1" s="1"/>
  <c r="AC147" i="1"/>
  <c r="AF147" i="1" s="1"/>
  <c r="AC148" i="1"/>
  <c r="AF148" i="1" s="1"/>
  <c r="AC149" i="1"/>
  <c r="AF149" i="1" s="1"/>
  <c r="AC150" i="1"/>
  <c r="AF150" i="1" s="1"/>
  <c r="AC151" i="1"/>
  <c r="AF151" i="1" s="1"/>
  <c r="AC152" i="1"/>
  <c r="AF152" i="1" s="1"/>
  <c r="AC153" i="1"/>
  <c r="AF153" i="1" s="1"/>
  <c r="AC154" i="1"/>
  <c r="AF154" i="1" s="1"/>
  <c r="AC155" i="1"/>
  <c r="AF155" i="1" s="1"/>
  <c r="AC156" i="1"/>
  <c r="AF156" i="1" s="1"/>
  <c r="AC157" i="1"/>
  <c r="AF157" i="1" s="1"/>
  <c r="AC158" i="1"/>
  <c r="AF158" i="1" s="1"/>
  <c r="AC159" i="1"/>
  <c r="AF159" i="1" s="1"/>
  <c r="AC160" i="1"/>
  <c r="AF160" i="1" s="1"/>
  <c r="AC161" i="1"/>
  <c r="AF161" i="1" s="1"/>
  <c r="AC162" i="1"/>
  <c r="AF162" i="1" s="1"/>
  <c r="AC163" i="1"/>
  <c r="AF163" i="1" s="1"/>
  <c r="AC164" i="1"/>
  <c r="AF164" i="1" s="1"/>
  <c r="AC165" i="1"/>
  <c r="AF165" i="1" s="1"/>
  <c r="AC166" i="1"/>
  <c r="AF166" i="1" s="1"/>
  <c r="AC167" i="1"/>
  <c r="AF167" i="1" s="1"/>
  <c r="AC168" i="1"/>
  <c r="AF168" i="1" s="1"/>
  <c r="AC169" i="1"/>
  <c r="AF169" i="1" s="1"/>
  <c r="AC170" i="1"/>
  <c r="AF170" i="1" s="1"/>
  <c r="AC171" i="1"/>
  <c r="AF171" i="1" s="1"/>
  <c r="AC172" i="1"/>
  <c r="AF172" i="1" s="1"/>
  <c r="AC173" i="1"/>
  <c r="AF173" i="1" s="1"/>
  <c r="AC174" i="1"/>
  <c r="AF174" i="1" s="1"/>
  <c r="AC175" i="1"/>
  <c r="AF175" i="1" s="1"/>
  <c r="AC176" i="1"/>
  <c r="AF176" i="1" s="1"/>
  <c r="AC177" i="1"/>
  <c r="AF177" i="1" s="1"/>
  <c r="AC178" i="1"/>
  <c r="AF178" i="1" s="1"/>
  <c r="AC179" i="1"/>
  <c r="AF179" i="1" s="1"/>
  <c r="AC180" i="1"/>
  <c r="AF180" i="1" s="1"/>
  <c r="AC181" i="1"/>
  <c r="AF181" i="1" s="1"/>
  <c r="AC182" i="1"/>
  <c r="AF182" i="1" s="1"/>
  <c r="AC183" i="1"/>
  <c r="AF183" i="1" s="1"/>
  <c r="AC184" i="1"/>
  <c r="AF184" i="1" s="1"/>
  <c r="AC185" i="1"/>
  <c r="AF185" i="1" s="1"/>
  <c r="AC186" i="1"/>
  <c r="AF186" i="1" s="1"/>
  <c r="AC187" i="1"/>
  <c r="AF187" i="1" s="1"/>
  <c r="AC188" i="1"/>
  <c r="AF188" i="1" s="1"/>
  <c r="AC189" i="1"/>
  <c r="AF189" i="1" s="1"/>
  <c r="AC190" i="1"/>
  <c r="AF190" i="1" s="1"/>
  <c r="AC191" i="1"/>
  <c r="AF191" i="1" s="1"/>
  <c r="AC192" i="1"/>
  <c r="AF192" i="1" s="1"/>
  <c r="AC193" i="1"/>
  <c r="AF193" i="1" s="1"/>
  <c r="AC194" i="1"/>
  <c r="AF194" i="1" s="1"/>
  <c r="AC195" i="1"/>
  <c r="AF195" i="1" s="1"/>
  <c r="AC196" i="1"/>
  <c r="AF196" i="1" s="1"/>
  <c r="AC197" i="1"/>
  <c r="AF197" i="1" s="1"/>
  <c r="AC198" i="1"/>
  <c r="AF198" i="1" s="1"/>
  <c r="AC199" i="1"/>
  <c r="AF199" i="1" s="1"/>
  <c r="AC200" i="1"/>
  <c r="AF200" i="1" s="1"/>
  <c r="AC201" i="1"/>
  <c r="AF201" i="1" s="1"/>
  <c r="AC202" i="1"/>
  <c r="AF202" i="1" s="1"/>
  <c r="AC203" i="1"/>
  <c r="AF203" i="1" s="1"/>
  <c r="AC204" i="1"/>
  <c r="AF204" i="1" s="1"/>
  <c r="AC205" i="1"/>
  <c r="AF205" i="1" s="1"/>
  <c r="AC206" i="1"/>
  <c r="AF206" i="1" s="1"/>
  <c r="AC207" i="1"/>
  <c r="AF207" i="1" s="1"/>
  <c r="AC208" i="1"/>
  <c r="AF208" i="1" s="1"/>
  <c r="AC209" i="1"/>
  <c r="AF209" i="1" s="1"/>
  <c r="AC210" i="1"/>
  <c r="AF210" i="1" s="1"/>
  <c r="AC211" i="1"/>
  <c r="AF211" i="1" s="1"/>
  <c r="AC212" i="1"/>
  <c r="AF212" i="1" s="1"/>
  <c r="AC213" i="1"/>
  <c r="AF213" i="1" s="1"/>
  <c r="AC214" i="1"/>
  <c r="AF214" i="1" s="1"/>
  <c r="AC215" i="1"/>
  <c r="AF215" i="1" s="1"/>
  <c r="AC216" i="1"/>
  <c r="AF216" i="1" s="1"/>
  <c r="AC217" i="1"/>
  <c r="AF217" i="1" s="1"/>
  <c r="AC218" i="1"/>
  <c r="AF218" i="1" s="1"/>
  <c r="AC219" i="1"/>
  <c r="AF219" i="1" s="1"/>
  <c r="AC220" i="1"/>
  <c r="AF220" i="1" s="1"/>
  <c r="AC221" i="1"/>
  <c r="AF221" i="1" s="1"/>
  <c r="AC222" i="1"/>
  <c r="AF222" i="1" s="1"/>
  <c r="AC223" i="1"/>
  <c r="AF223" i="1" s="1"/>
  <c r="AC224" i="1"/>
  <c r="AF224" i="1" s="1"/>
  <c r="AC225" i="1"/>
  <c r="AF225" i="1" s="1"/>
  <c r="AC226" i="1"/>
  <c r="AF226" i="1" s="1"/>
  <c r="AC227" i="1"/>
  <c r="AF227" i="1" s="1"/>
  <c r="AC228" i="1"/>
  <c r="AF228" i="1" s="1"/>
  <c r="AC229" i="1"/>
  <c r="AF229" i="1" s="1"/>
  <c r="AC230" i="1"/>
  <c r="AF230" i="1" s="1"/>
  <c r="AC231" i="1"/>
  <c r="AF231" i="1" s="1"/>
  <c r="AC232" i="1"/>
  <c r="AF232" i="1" s="1"/>
  <c r="AC233" i="1"/>
  <c r="AF233" i="1" s="1"/>
  <c r="AC234" i="1"/>
  <c r="AF234" i="1" s="1"/>
  <c r="AC235" i="1"/>
  <c r="AF235" i="1" s="1"/>
  <c r="AC236" i="1"/>
  <c r="AF236" i="1" s="1"/>
  <c r="AC237" i="1"/>
  <c r="AF237" i="1" s="1"/>
  <c r="AC238" i="1"/>
  <c r="AF238" i="1" s="1"/>
  <c r="AC239" i="1"/>
  <c r="AF239" i="1" s="1"/>
  <c r="AC240" i="1"/>
  <c r="AF240" i="1" s="1"/>
  <c r="AC241" i="1"/>
  <c r="AF241" i="1" s="1"/>
  <c r="AC242" i="1"/>
  <c r="AF242" i="1" s="1"/>
  <c r="AC243" i="1"/>
  <c r="AF243" i="1" s="1"/>
  <c r="AC244" i="1"/>
  <c r="AF244" i="1" s="1"/>
  <c r="AC245" i="1"/>
  <c r="AF245" i="1" s="1"/>
  <c r="AC246" i="1"/>
  <c r="AF246" i="1" s="1"/>
  <c r="AC247" i="1"/>
  <c r="AF247" i="1" s="1"/>
  <c r="AC248" i="1"/>
  <c r="AF248" i="1" s="1"/>
  <c r="AC249" i="1"/>
  <c r="AF249" i="1" s="1"/>
  <c r="AC250" i="1"/>
  <c r="AF250" i="1" s="1"/>
  <c r="AC251" i="1"/>
  <c r="AF251" i="1" s="1"/>
  <c r="AC252" i="1"/>
  <c r="AF252" i="1" s="1"/>
  <c r="AC253" i="1"/>
  <c r="AF253" i="1" s="1"/>
  <c r="AC254" i="1"/>
  <c r="AF254" i="1" s="1"/>
  <c r="AC255" i="1"/>
  <c r="AF255" i="1" s="1"/>
  <c r="AC256" i="1"/>
  <c r="AF256" i="1" s="1"/>
  <c r="AC257" i="1"/>
  <c r="AF257" i="1" s="1"/>
  <c r="AC258" i="1"/>
  <c r="AF258" i="1" s="1"/>
  <c r="AC259" i="1"/>
  <c r="AF259" i="1" s="1"/>
  <c r="AC260" i="1"/>
  <c r="AF260" i="1" s="1"/>
  <c r="AC261" i="1"/>
  <c r="AF261" i="1" s="1"/>
  <c r="AC262" i="1"/>
  <c r="AF262" i="1" s="1"/>
  <c r="AC263" i="1"/>
  <c r="AF263" i="1" s="1"/>
  <c r="AC264" i="1"/>
  <c r="AF264" i="1" s="1"/>
  <c r="AC265" i="1"/>
  <c r="AF265" i="1" s="1"/>
  <c r="AC266" i="1"/>
  <c r="AF266" i="1" s="1"/>
  <c r="AC267" i="1"/>
  <c r="AF267" i="1" s="1"/>
  <c r="AC268" i="1"/>
  <c r="AF268" i="1" s="1"/>
  <c r="AC269" i="1"/>
  <c r="AF269" i="1" s="1"/>
  <c r="AC270" i="1"/>
  <c r="AF270" i="1" s="1"/>
  <c r="AC271" i="1"/>
  <c r="AF271" i="1" s="1"/>
  <c r="AC272" i="1"/>
  <c r="AF272" i="1" s="1"/>
  <c r="AC273" i="1"/>
  <c r="AF273" i="1" s="1"/>
  <c r="AC274" i="1"/>
  <c r="AF274" i="1" s="1"/>
  <c r="AC275" i="1"/>
  <c r="AF275" i="1" s="1"/>
  <c r="AC276" i="1"/>
  <c r="AF276" i="1" s="1"/>
  <c r="AC277" i="1"/>
  <c r="AF277" i="1" s="1"/>
  <c r="AC278" i="1"/>
  <c r="AF278" i="1" s="1"/>
  <c r="AC279" i="1"/>
  <c r="AF279" i="1" s="1"/>
  <c r="AC280" i="1"/>
  <c r="AF280" i="1" s="1"/>
  <c r="AC281" i="1"/>
  <c r="AF281" i="1" s="1"/>
  <c r="AC282" i="1"/>
  <c r="AF282" i="1" s="1"/>
  <c r="AC283" i="1"/>
  <c r="AF283" i="1" s="1"/>
  <c r="AC284" i="1"/>
  <c r="AF284" i="1" s="1"/>
  <c r="AC285" i="1"/>
  <c r="AF285" i="1" s="1"/>
  <c r="AC286" i="1"/>
  <c r="AF286" i="1" s="1"/>
  <c r="AC287" i="1"/>
  <c r="AF287" i="1" s="1"/>
  <c r="AC288" i="1"/>
  <c r="AF288" i="1" s="1"/>
  <c r="AC289" i="1"/>
  <c r="AF289" i="1" s="1"/>
  <c r="AC290" i="1"/>
  <c r="AF290" i="1" s="1"/>
  <c r="AC291" i="1"/>
  <c r="AF291" i="1" s="1"/>
  <c r="AC292" i="1"/>
  <c r="AF292" i="1" s="1"/>
  <c r="AC293" i="1"/>
  <c r="AF293" i="1" s="1"/>
  <c r="AC294" i="1"/>
  <c r="AF294" i="1" s="1"/>
  <c r="AC295" i="1"/>
  <c r="AF295" i="1" s="1"/>
  <c r="AC296" i="1"/>
  <c r="AF296" i="1" s="1"/>
  <c r="AC297" i="1"/>
  <c r="AF297" i="1" s="1"/>
  <c r="AC298" i="1"/>
  <c r="AF298" i="1" s="1"/>
  <c r="AC299" i="1"/>
  <c r="AF299" i="1" s="1"/>
  <c r="AC300" i="1"/>
  <c r="AF300" i="1" s="1"/>
  <c r="AC301" i="1"/>
  <c r="AF301" i="1" s="1"/>
  <c r="AC302" i="1"/>
  <c r="AF302" i="1" s="1"/>
  <c r="AC303" i="1"/>
  <c r="AF303" i="1" s="1"/>
  <c r="AC304" i="1"/>
  <c r="AF304" i="1" s="1"/>
  <c r="AC305" i="1"/>
  <c r="AF305" i="1" s="1"/>
  <c r="AC306" i="1"/>
  <c r="AF306" i="1" s="1"/>
  <c r="AC307" i="1"/>
  <c r="AF307" i="1" s="1"/>
  <c r="AC308" i="1"/>
  <c r="AF308" i="1" s="1"/>
  <c r="AC309" i="1"/>
  <c r="AF309" i="1" s="1"/>
  <c r="AC310" i="1"/>
  <c r="AF310" i="1" s="1"/>
  <c r="AC311" i="1"/>
  <c r="AF311" i="1" s="1"/>
  <c r="AC312" i="1"/>
  <c r="AF312" i="1" s="1"/>
  <c r="AC313" i="1"/>
  <c r="AF313" i="1" s="1"/>
  <c r="AC314" i="1"/>
  <c r="AF314" i="1" s="1"/>
  <c r="AC315" i="1"/>
  <c r="AF315" i="1" s="1"/>
  <c r="AC316" i="1"/>
  <c r="AF316" i="1" s="1"/>
  <c r="AC317" i="1"/>
  <c r="AF317" i="1" s="1"/>
  <c r="AC318" i="1"/>
  <c r="AF318" i="1" s="1"/>
  <c r="AC319" i="1"/>
  <c r="AF319" i="1" s="1"/>
  <c r="AC320" i="1"/>
  <c r="AF320" i="1" s="1"/>
  <c r="AC321" i="1"/>
  <c r="AF321" i="1" s="1"/>
  <c r="AC322" i="1"/>
  <c r="AF322" i="1" s="1"/>
  <c r="AC323" i="1"/>
  <c r="AF323" i="1" s="1"/>
  <c r="AC324" i="1"/>
  <c r="AF324" i="1" s="1"/>
  <c r="AC325" i="1"/>
  <c r="AF325" i="1" s="1"/>
  <c r="AC326" i="1"/>
  <c r="AF326" i="1" s="1"/>
  <c r="AC327" i="1"/>
  <c r="AF327" i="1" s="1"/>
  <c r="AC328" i="1"/>
  <c r="AF328" i="1" s="1"/>
  <c r="AC329" i="1"/>
  <c r="AF329" i="1" s="1"/>
  <c r="AC330" i="1"/>
  <c r="AF330" i="1" s="1"/>
  <c r="AC331" i="1"/>
  <c r="AF331" i="1" s="1"/>
  <c r="AC332" i="1"/>
  <c r="AF332" i="1" s="1"/>
  <c r="AC333" i="1"/>
  <c r="AF333" i="1" s="1"/>
  <c r="AC334" i="1"/>
  <c r="AF334" i="1" s="1"/>
  <c r="AC335" i="1"/>
  <c r="AF335" i="1" s="1"/>
  <c r="AC336" i="1"/>
  <c r="AF336" i="1" s="1"/>
  <c r="AC337" i="1"/>
  <c r="AF337" i="1" s="1"/>
  <c r="AC338" i="1"/>
  <c r="AF338" i="1" s="1"/>
  <c r="AC339" i="1"/>
  <c r="AF339" i="1" s="1"/>
  <c r="AC340" i="1"/>
  <c r="AF340" i="1" s="1"/>
  <c r="AC341" i="1"/>
  <c r="AF341" i="1" s="1"/>
  <c r="AC342" i="1"/>
  <c r="AF342" i="1" s="1"/>
  <c r="AC343" i="1"/>
  <c r="AF343" i="1" s="1"/>
  <c r="AC344" i="1"/>
  <c r="AF344" i="1" s="1"/>
  <c r="AC345" i="1"/>
  <c r="AF345" i="1" s="1"/>
  <c r="AC346" i="1"/>
  <c r="AF346" i="1" s="1"/>
  <c r="AC347" i="1"/>
  <c r="AF347" i="1" s="1"/>
  <c r="AC348" i="1"/>
  <c r="AF348" i="1" s="1"/>
  <c r="AC349" i="1"/>
  <c r="AF349" i="1" s="1"/>
  <c r="AC350" i="1"/>
  <c r="AF350" i="1" s="1"/>
  <c r="AC351" i="1"/>
  <c r="AF351" i="1" s="1"/>
  <c r="AC352" i="1"/>
  <c r="AF352" i="1" s="1"/>
  <c r="AC353" i="1"/>
  <c r="AF353" i="1" s="1"/>
  <c r="AC354" i="1"/>
  <c r="AF354" i="1" s="1"/>
  <c r="AC355" i="1"/>
  <c r="AF355" i="1" s="1"/>
  <c r="AC356" i="1"/>
  <c r="AF356" i="1" s="1"/>
  <c r="AC357" i="1"/>
  <c r="AF357" i="1" s="1"/>
  <c r="AC358" i="1"/>
  <c r="AF358" i="1" s="1"/>
  <c r="AC359" i="1"/>
  <c r="AF359" i="1" s="1"/>
  <c r="AC360" i="1"/>
  <c r="AF360" i="1" s="1"/>
  <c r="AC361" i="1"/>
  <c r="AF361" i="1" s="1"/>
  <c r="AC362" i="1"/>
  <c r="AF362" i="1" s="1"/>
  <c r="AC363" i="1"/>
  <c r="AF363" i="1" s="1"/>
  <c r="AC364" i="1"/>
  <c r="AF364" i="1" s="1"/>
  <c r="AC365" i="1"/>
  <c r="AF365" i="1" s="1"/>
  <c r="AC366" i="1"/>
  <c r="AF366" i="1" s="1"/>
  <c r="AC367" i="1"/>
  <c r="AF367" i="1" s="1"/>
  <c r="AC368" i="1"/>
  <c r="AF368" i="1" s="1"/>
  <c r="AC369" i="1"/>
  <c r="AF369" i="1" s="1"/>
  <c r="AC370" i="1"/>
  <c r="AF370" i="1" s="1"/>
  <c r="AC371" i="1"/>
  <c r="AF371" i="1" s="1"/>
  <c r="AC372" i="1"/>
  <c r="AF372" i="1" s="1"/>
  <c r="AC373" i="1"/>
  <c r="AF373" i="1" s="1"/>
  <c r="AC374" i="1"/>
  <c r="AF374" i="1" s="1"/>
  <c r="AC375" i="1"/>
  <c r="AF375" i="1" s="1"/>
  <c r="AC376" i="1"/>
  <c r="AF376" i="1" s="1"/>
  <c r="AC377" i="1"/>
  <c r="AF377" i="1" s="1"/>
  <c r="AC378" i="1"/>
  <c r="AF378" i="1" s="1"/>
  <c r="AC379" i="1"/>
  <c r="AF379" i="1" s="1"/>
  <c r="AC380" i="1"/>
  <c r="AF380" i="1" s="1"/>
  <c r="AC381" i="1"/>
  <c r="AF381" i="1" s="1"/>
  <c r="AC382" i="1"/>
  <c r="AF382" i="1" s="1"/>
  <c r="AC383" i="1"/>
  <c r="AF383" i="1" s="1"/>
  <c r="AC384" i="1"/>
  <c r="AF384" i="1" s="1"/>
  <c r="AC385" i="1"/>
  <c r="AF385" i="1" s="1"/>
  <c r="AC386" i="1"/>
  <c r="AF386" i="1" s="1"/>
  <c r="AC387" i="1"/>
  <c r="AF387" i="1" s="1"/>
  <c r="AC388" i="1"/>
  <c r="AF388" i="1" s="1"/>
  <c r="AC389" i="1"/>
  <c r="AF389" i="1" s="1"/>
  <c r="AC390" i="1"/>
  <c r="AF390" i="1" s="1"/>
  <c r="AC391" i="1"/>
  <c r="AF391" i="1" s="1"/>
  <c r="AC392" i="1"/>
  <c r="AF392" i="1" s="1"/>
  <c r="AC393" i="1"/>
  <c r="AF393" i="1" s="1"/>
  <c r="AC394" i="1"/>
  <c r="AF394" i="1" s="1"/>
  <c r="AC395" i="1"/>
  <c r="AF395" i="1" s="1"/>
  <c r="AC396" i="1"/>
  <c r="AF396" i="1" s="1"/>
  <c r="AC397" i="1"/>
  <c r="AF397" i="1" s="1"/>
  <c r="AC398" i="1"/>
  <c r="AF398" i="1" s="1"/>
  <c r="AC399" i="1"/>
  <c r="AF399" i="1" s="1"/>
  <c r="AC400" i="1"/>
  <c r="AF400" i="1" s="1"/>
  <c r="AC401" i="1"/>
  <c r="AF401" i="1" s="1"/>
  <c r="AC402" i="1"/>
  <c r="AF402" i="1" s="1"/>
  <c r="AC403" i="1"/>
  <c r="AF403" i="1" s="1"/>
  <c r="AC404" i="1"/>
  <c r="AF404" i="1" s="1"/>
  <c r="AC405" i="1"/>
  <c r="AF405" i="1" s="1"/>
  <c r="AC406" i="1"/>
  <c r="AF406" i="1" s="1"/>
  <c r="AC407" i="1"/>
  <c r="AF407" i="1" s="1"/>
  <c r="AC408" i="1"/>
  <c r="AF408" i="1" s="1"/>
  <c r="AC409" i="1"/>
  <c r="AF409" i="1" s="1"/>
  <c r="AC410" i="1"/>
  <c r="AF410" i="1" s="1"/>
  <c r="AC411" i="1"/>
  <c r="AF411" i="1" s="1"/>
  <c r="AC412" i="1"/>
  <c r="AF412" i="1" s="1"/>
  <c r="AC413" i="1"/>
  <c r="AF413" i="1" s="1"/>
  <c r="AC414" i="1"/>
  <c r="AF414" i="1" s="1"/>
  <c r="AC415" i="1"/>
  <c r="AF415" i="1" s="1"/>
  <c r="AC416" i="1"/>
  <c r="AF416" i="1" s="1"/>
  <c r="AC417" i="1"/>
  <c r="AF417" i="1" s="1"/>
  <c r="AC418" i="1"/>
  <c r="AF418" i="1" s="1"/>
  <c r="AC419" i="1"/>
  <c r="AF419" i="1" s="1"/>
  <c r="AC420" i="1"/>
  <c r="AF420" i="1" s="1"/>
  <c r="AC421" i="1"/>
  <c r="AF421" i="1" s="1"/>
  <c r="AC422" i="1"/>
  <c r="AF422" i="1" s="1"/>
  <c r="AC423" i="1"/>
  <c r="AF423" i="1" s="1"/>
  <c r="AC424" i="1"/>
  <c r="AF424" i="1" s="1"/>
  <c r="AC425" i="1"/>
  <c r="AF425" i="1" s="1"/>
  <c r="AC426" i="1"/>
  <c r="AF426" i="1" s="1"/>
  <c r="AC427" i="1"/>
  <c r="AF427" i="1" s="1"/>
  <c r="AC428" i="1"/>
  <c r="AF428" i="1" s="1"/>
  <c r="AC429" i="1"/>
  <c r="AF429" i="1" s="1"/>
  <c r="AC430" i="1"/>
  <c r="AF430" i="1" s="1"/>
  <c r="AC431" i="1"/>
  <c r="AF431" i="1" s="1"/>
  <c r="AC432" i="1"/>
  <c r="AF432" i="1" s="1"/>
  <c r="AC433" i="1"/>
  <c r="AF433" i="1" s="1"/>
  <c r="AC434" i="1"/>
  <c r="AF434" i="1" s="1"/>
  <c r="AC435" i="1"/>
  <c r="AF435" i="1" s="1"/>
  <c r="AC436" i="1"/>
  <c r="AF436" i="1" s="1"/>
  <c r="AC437" i="1"/>
  <c r="AF437" i="1" s="1"/>
  <c r="AC438" i="1"/>
  <c r="AF438" i="1" s="1"/>
  <c r="AC439" i="1"/>
  <c r="AF439" i="1" s="1"/>
  <c r="AC440" i="1"/>
  <c r="AF440" i="1" s="1"/>
  <c r="AC441" i="1"/>
  <c r="AF441" i="1" s="1"/>
  <c r="AC442" i="1"/>
  <c r="AF442" i="1" s="1"/>
  <c r="AC443" i="1"/>
  <c r="AF443" i="1" s="1"/>
  <c r="AC444" i="1"/>
  <c r="AF444" i="1" s="1"/>
  <c r="AC445" i="1"/>
  <c r="AF445" i="1" s="1"/>
  <c r="AC446" i="1"/>
  <c r="AF446" i="1" s="1"/>
  <c r="AC447" i="1"/>
  <c r="AF447" i="1" s="1"/>
  <c r="AC448" i="1"/>
  <c r="AF448" i="1" s="1"/>
  <c r="AC449" i="1"/>
  <c r="AF449" i="1" s="1"/>
  <c r="AC450" i="1"/>
  <c r="AF450" i="1" s="1"/>
  <c r="AC451" i="1"/>
  <c r="AF451" i="1" s="1"/>
  <c r="AC452" i="1"/>
  <c r="AF452" i="1" s="1"/>
  <c r="AC453" i="1"/>
  <c r="AF453" i="1" s="1"/>
  <c r="AC454" i="1"/>
  <c r="AF454" i="1" s="1"/>
  <c r="AC455" i="1"/>
  <c r="AF455" i="1" s="1"/>
  <c r="AC456" i="1"/>
  <c r="AF456" i="1" s="1"/>
  <c r="AC457" i="1"/>
  <c r="AF457" i="1" s="1"/>
  <c r="AC458" i="1"/>
  <c r="AF458" i="1" s="1"/>
  <c r="AC459" i="1"/>
  <c r="AF459" i="1" s="1"/>
  <c r="AC460" i="1"/>
  <c r="AF460" i="1" s="1"/>
  <c r="AC461" i="1"/>
  <c r="AF461" i="1" s="1"/>
  <c r="AC462" i="1"/>
  <c r="AF462" i="1" s="1"/>
  <c r="AC463" i="1"/>
  <c r="AF463" i="1" s="1"/>
  <c r="AC464" i="1"/>
  <c r="AF464" i="1" s="1"/>
  <c r="AC465" i="1"/>
  <c r="AF465" i="1" s="1"/>
  <c r="AC466" i="1"/>
  <c r="AF466" i="1" s="1"/>
  <c r="AC467" i="1"/>
  <c r="AF467" i="1" s="1"/>
  <c r="AC468" i="1"/>
  <c r="AF468" i="1" s="1"/>
  <c r="AC469" i="1"/>
  <c r="AF469" i="1" s="1"/>
  <c r="AC470" i="1"/>
  <c r="AF470" i="1" s="1"/>
  <c r="AC471" i="1"/>
  <c r="AF471" i="1" s="1"/>
  <c r="AC472" i="1"/>
  <c r="AF472" i="1" s="1"/>
  <c r="AC473" i="1"/>
  <c r="AF473" i="1" s="1"/>
  <c r="AC474" i="1"/>
  <c r="AF474" i="1" s="1"/>
  <c r="AC475" i="1"/>
  <c r="AF475" i="1" s="1"/>
  <c r="AC476" i="1"/>
  <c r="AF476" i="1" s="1"/>
  <c r="AC477" i="1"/>
  <c r="AF477" i="1" s="1"/>
  <c r="AC478" i="1"/>
  <c r="AF478" i="1" s="1"/>
  <c r="AC479" i="1"/>
  <c r="AF479" i="1" s="1"/>
  <c r="AC480" i="1"/>
  <c r="AF480" i="1" s="1"/>
  <c r="AC481" i="1"/>
  <c r="AF481" i="1" s="1"/>
  <c r="AC482" i="1"/>
  <c r="AF482" i="1" s="1"/>
  <c r="AC483" i="1"/>
  <c r="AF483" i="1" s="1"/>
  <c r="AC484" i="1"/>
  <c r="AF484" i="1" s="1"/>
  <c r="AC485" i="1"/>
  <c r="AF485" i="1" s="1"/>
  <c r="AC486" i="1"/>
  <c r="AF486" i="1" s="1"/>
  <c r="AC487" i="1"/>
  <c r="AF487" i="1" s="1"/>
  <c r="AC488" i="1"/>
  <c r="AF488" i="1" s="1"/>
  <c r="AC489" i="1"/>
  <c r="AF489" i="1" s="1"/>
  <c r="AC490" i="1"/>
  <c r="AF490" i="1" s="1"/>
  <c r="AC491" i="1"/>
  <c r="AF491" i="1" s="1"/>
  <c r="AC492" i="1"/>
  <c r="AF492" i="1" s="1"/>
  <c r="AC493" i="1"/>
  <c r="AF493" i="1" s="1"/>
  <c r="AC494" i="1"/>
  <c r="AF494" i="1" s="1"/>
  <c r="AC495" i="1"/>
  <c r="AF495" i="1" s="1"/>
  <c r="AC496" i="1"/>
  <c r="AF496" i="1" s="1"/>
  <c r="AC497" i="1"/>
  <c r="AF497" i="1" s="1"/>
  <c r="AC498" i="1"/>
  <c r="AF498" i="1" s="1"/>
  <c r="AC499" i="1"/>
  <c r="AF499" i="1" s="1"/>
  <c r="AC500" i="1"/>
  <c r="AF500" i="1" s="1"/>
  <c r="AC501" i="1"/>
  <c r="AF501" i="1" s="1"/>
  <c r="AC502" i="1"/>
  <c r="AF502" i="1" s="1"/>
  <c r="AC503" i="1"/>
  <c r="AF503" i="1" s="1"/>
  <c r="AC504" i="1"/>
  <c r="AF504" i="1" s="1"/>
  <c r="AC505" i="1"/>
  <c r="AF505" i="1" s="1"/>
  <c r="AC506" i="1"/>
  <c r="AF506" i="1" s="1"/>
  <c r="AC507" i="1"/>
  <c r="AF507" i="1" s="1"/>
  <c r="AC508" i="1"/>
  <c r="AF508" i="1" s="1"/>
  <c r="AC509" i="1"/>
  <c r="AF509" i="1" s="1"/>
  <c r="AC510" i="1"/>
  <c r="AF510" i="1" s="1"/>
  <c r="AC511" i="1"/>
  <c r="AF511" i="1" s="1"/>
  <c r="AC512" i="1"/>
  <c r="AF512" i="1" s="1"/>
  <c r="AC513" i="1"/>
  <c r="AF513" i="1" s="1"/>
  <c r="AC514" i="1"/>
  <c r="AF514" i="1" s="1"/>
  <c r="AC515" i="1"/>
  <c r="AF515" i="1" s="1"/>
  <c r="AC516" i="1"/>
  <c r="AF516" i="1" s="1"/>
  <c r="AC517" i="1"/>
  <c r="AF517" i="1" s="1"/>
  <c r="AC518" i="1"/>
  <c r="AF518" i="1" s="1"/>
  <c r="AC519" i="1"/>
  <c r="AF519" i="1" s="1"/>
  <c r="AC520" i="1"/>
  <c r="AF520" i="1" s="1"/>
  <c r="AC521" i="1"/>
  <c r="AF521" i="1" s="1"/>
  <c r="AC522" i="1"/>
  <c r="AF522" i="1" s="1"/>
  <c r="AC523" i="1"/>
  <c r="AF523" i="1" s="1"/>
  <c r="AC524" i="1"/>
  <c r="AF524" i="1" s="1"/>
  <c r="AC525" i="1"/>
  <c r="AF525" i="1" s="1"/>
  <c r="AC526" i="1"/>
  <c r="AF526" i="1" s="1"/>
  <c r="AC527" i="1"/>
  <c r="AF527" i="1" s="1"/>
  <c r="AC528" i="1"/>
  <c r="AF528" i="1" s="1"/>
  <c r="AC529" i="1"/>
  <c r="AF529" i="1" s="1"/>
  <c r="AC530" i="1"/>
  <c r="AF530" i="1" s="1"/>
  <c r="AC531" i="1"/>
  <c r="AF531" i="1" s="1"/>
  <c r="AC532" i="1"/>
  <c r="AF532" i="1" s="1"/>
  <c r="AC533" i="1"/>
  <c r="AF533" i="1" s="1"/>
  <c r="AC534" i="1"/>
  <c r="AF534" i="1" s="1"/>
  <c r="AC535" i="1"/>
  <c r="AF535" i="1" s="1"/>
  <c r="AC536" i="1"/>
  <c r="AF536" i="1" s="1"/>
  <c r="AC537" i="1"/>
  <c r="AF537" i="1" s="1"/>
  <c r="AC538" i="1"/>
  <c r="AF538" i="1" s="1"/>
  <c r="AC539" i="1"/>
  <c r="AF539" i="1" s="1"/>
  <c r="AC540" i="1"/>
  <c r="AF540" i="1" s="1"/>
  <c r="AC541" i="1"/>
  <c r="AF541" i="1" s="1"/>
  <c r="AC542" i="1"/>
  <c r="AF542" i="1" s="1"/>
  <c r="AC543" i="1"/>
  <c r="AF543" i="1" s="1"/>
  <c r="AC544" i="1"/>
  <c r="AF544" i="1" s="1"/>
  <c r="AC545" i="1"/>
  <c r="AF545" i="1" s="1"/>
  <c r="AC546" i="1"/>
  <c r="AF546" i="1" s="1"/>
  <c r="AC547" i="1"/>
  <c r="AF547" i="1" s="1"/>
  <c r="AC548" i="1"/>
  <c r="AF548" i="1" s="1"/>
  <c r="AC549" i="1"/>
  <c r="AF549" i="1" s="1"/>
  <c r="AC550" i="1"/>
  <c r="AF550" i="1" s="1"/>
  <c r="AC551" i="1"/>
  <c r="AF551" i="1" s="1"/>
  <c r="AC552" i="1"/>
  <c r="AF552" i="1" s="1"/>
  <c r="AC553" i="1"/>
  <c r="AF553" i="1" s="1"/>
  <c r="AC554" i="1"/>
  <c r="AF554" i="1" s="1"/>
  <c r="AC555" i="1"/>
  <c r="AF555" i="1" s="1"/>
  <c r="AC556" i="1"/>
  <c r="AF556" i="1" s="1"/>
  <c r="AC557" i="1"/>
  <c r="AF557" i="1" s="1"/>
  <c r="AC558" i="1"/>
  <c r="AF558" i="1" s="1"/>
  <c r="AC559" i="1"/>
  <c r="AF559" i="1" s="1"/>
  <c r="AC560" i="1"/>
  <c r="AF560" i="1" s="1"/>
  <c r="AC561" i="1"/>
  <c r="AF561" i="1" s="1"/>
  <c r="AC562" i="1"/>
  <c r="AF562" i="1" s="1"/>
  <c r="AC563" i="1"/>
  <c r="AF563" i="1" s="1"/>
  <c r="AC564" i="1"/>
  <c r="AF564" i="1" s="1"/>
  <c r="AC565" i="1"/>
  <c r="AF565" i="1" s="1"/>
  <c r="AC566" i="1"/>
  <c r="AF566" i="1" s="1"/>
  <c r="AC567" i="1"/>
  <c r="AF567" i="1" s="1"/>
  <c r="AC568" i="1"/>
  <c r="AF568" i="1" s="1"/>
  <c r="AC569" i="1"/>
  <c r="AF569" i="1" s="1"/>
  <c r="AC570" i="1"/>
  <c r="AF570" i="1" s="1"/>
  <c r="AC571" i="1"/>
  <c r="AF571" i="1" s="1"/>
  <c r="AC572" i="1"/>
  <c r="AF572" i="1" s="1"/>
  <c r="AC573" i="1"/>
  <c r="AF573" i="1" s="1"/>
  <c r="AC574" i="1"/>
  <c r="AF574" i="1" s="1"/>
  <c r="AC575" i="1"/>
  <c r="AF575" i="1" s="1"/>
  <c r="AC576" i="1"/>
  <c r="AF576" i="1" s="1"/>
  <c r="AC577" i="1"/>
  <c r="AF577" i="1" s="1"/>
  <c r="AC578" i="1"/>
  <c r="AF578" i="1" s="1"/>
  <c r="AC579" i="1"/>
  <c r="AF579" i="1" s="1"/>
  <c r="AC580" i="1"/>
  <c r="AF580" i="1" s="1"/>
  <c r="AC581" i="1"/>
  <c r="AF581" i="1" s="1"/>
  <c r="AC582" i="1"/>
  <c r="AF582" i="1" s="1"/>
  <c r="AC583" i="1"/>
  <c r="AF583" i="1" s="1"/>
  <c r="AC584" i="1"/>
  <c r="AF584" i="1" s="1"/>
  <c r="AC585" i="1"/>
  <c r="AF585" i="1" s="1"/>
  <c r="AC586" i="1"/>
  <c r="AF586" i="1" s="1"/>
  <c r="AC587" i="1"/>
  <c r="AF587" i="1" s="1"/>
  <c r="AC588" i="1"/>
  <c r="AF588" i="1" s="1"/>
  <c r="AC589" i="1"/>
  <c r="AF589" i="1" s="1"/>
  <c r="AC590" i="1"/>
  <c r="AF590" i="1" s="1"/>
  <c r="AC591" i="1"/>
  <c r="AF591" i="1" s="1"/>
  <c r="AC592" i="1"/>
  <c r="AF592" i="1" s="1"/>
  <c r="AC593" i="1"/>
  <c r="AF593" i="1" s="1"/>
  <c r="AC594" i="1"/>
  <c r="AF594" i="1" s="1"/>
  <c r="AC595" i="1"/>
  <c r="AF595" i="1" s="1"/>
  <c r="AC596" i="1"/>
  <c r="AF596" i="1" s="1"/>
  <c r="AC597" i="1"/>
  <c r="AF597" i="1" s="1"/>
  <c r="AC598" i="1"/>
  <c r="AF598" i="1" s="1"/>
  <c r="AC599" i="1"/>
  <c r="AF599" i="1" s="1"/>
  <c r="AC600" i="1"/>
  <c r="AF600" i="1" s="1"/>
  <c r="AC601" i="1"/>
  <c r="AF601" i="1" s="1"/>
  <c r="AC602" i="1"/>
  <c r="AF602" i="1" s="1"/>
  <c r="AC603" i="1"/>
  <c r="AF603" i="1" s="1"/>
  <c r="AC604" i="1"/>
  <c r="AF604" i="1" s="1"/>
  <c r="AC605" i="1"/>
  <c r="AF605" i="1" s="1"/>
  <c r="AC606" i="1"/>
  <c r="AF606" i="1" s="1"/>
  <c r="AC607" i="1"/>
  <c r="AF607" i="1" s="1"/>
  <c r="AC608" i="1"/>
  <c r="AF608" i="1" s="1"/>
  <c r="AC609" i="1"/>
  <c r="AF609" i="1" s="1"/>
  <c r="AC610" i="1"/>
  <c r="AF610" i="1" s="1"/>
  <c r="AC611" i="1"/>
  <c r="AF611" i="1" s="1"/>
  <c r="AC612" i="1"/>
  <c r="AF612" i="1" s="1"/>
  <c r="AC613" i="1"/>
  <c r="AF613" i="1" s="1"/>
  <c r="AC614" i="1"/>
  <c r="AF614" i="1" s="1"/>
  <c r="AC615" i="1"/>
  <c r="AF615" i="1" s="1"/>
  <c r="AC616" i="1"/>
  <c r="AF616" i="1" s="1"/>
  <c r="AC617" i="1"/>
  <c r="AF617" i="1" s="1"/>
  <c r="AC618" i="1"/>
  <c r="AF618" i="1" s="1"/>
  <c r="AC619" i="1"/>
  <c r="AF619" i="1" s="1"/>
  <c r="AC620" i="1"/>
  <c r="AF620" i="1" s="1"/>
  <c r="AC621" i="1"/>
  <c r="AF621" i="1" s="1"/>
  <c r="AC622" i="1"/>
  <c r="AF622" i="1" s="1"/>
  <c r="AC623" i="1"/>
  <c r="AF623" i="1" s="1"/>
  <c r="AC624" i="1"/>
  <c r="AF624" i="1" s="1"/>
  <c r="AC625" i="1"/>
  <c r="AF625" i="1" s="1"/>
  <c r="AC626" i="1"/>
  <c r="AF626" i="1" s="1"/>
  <c r="AC627" i="1"/>
  <c r="AF627" i="1" s="1"/>
  <c r="AC628" i="1"/>
  <c r="AF628" i="1" s="1"/>
  <c r="AC629" i="1"/>
  <c r="AF629" i="1" s="1"/>
  <c r="AC630" i="1"/>
  <c r="AF630" i="1" s="1"/>
  <c r="AC631" i="1"/>
  <c r="AF631" i="1" s="1"/>
  <c r="AC632" i="1"/>
  <c r="AF632" i="1" s="1"/>
  <c r="AC633" i="1"/>
  <c r="AF633" i="1" s="1"/>
  <c r="AC634" i="1"/>
  <c r="AF634" i="1" s="1"/>
  <c r="AC635" i="1"/>
  <c r="AF635" i="1" s="1"/>
  <c r="AC636" i="1"/>
  <c r="AF636" i="1" s="1"/>
  <c r="AC637" i="1"/>
  <c r="AF637" i="1" s="1"/>
  <c r="AC638" i="1"/>
  <c r="AF638" i="1" s="1"/>
  <c r="AC639" i="1"/>
  <c r="AF639" i="1" s="1"/>
  <c r="AC640" i="1"/>
  <c r="AF640" i="1" s="1"/>
  <c r="AC641" i="1"/>
  <c r="AF641" i="1" s="1"/>
  <c r="AC642" i="1"/>
  <c r="AF642" i="1" s="1"/>
  <c r="AC643" i="1"/>
  <c r="AF643" i="1" s="1"/>
  <c r="AC644" i="1"/>
  <c r="AF644" i="1" s="1"/>
  <c r="AC645" i="1"/>
  <c r="AF645" i="1" s="1"/>
  <c r="AC646" i="1"/>
  <c r="AF646" i="1" s="1"/>
  <c r="AC647" i="1"/>
  <c r="AF647" i="1" s="1"/>
  <c r="AC648" i="1"/>
  <c r="AF648" i="1" s="1"/>
  <c r="AC649" i="1"/>
  <c r="AF649" i="1" s="1"/>
  <c r="AC650" i="1"/>
  <c r="AF650" i="1" s="1"/>
  <c r="AC651" i="1"/>
  <c r="AF651" i="1" s="1"/>
  <c r="AC652" i="1"/>
  <c r="AF652" i="1" s="1"/>
  <c r="AC653" i="1"/>
  <c r="AF653" i="1" s="1"/>
  <c r="AC654" i="1"/>
  <c r="AF654" i="1" s="1"/>
  <c r="AC655" i="1"/>
  <c r="AF655" i="1" s="1"/>
  <c r="AC656" i="1"/>
  <c r="AF656" i="1" s="1"/>
  <c r="AC657" i="1"/>
  <c r="AF657" i="1" s="1"/>
  <c r="AC658" i="1"/>
  <c r="AF658" i="1" s="1"/>
  <c r="AC659" i="1"/>
  <c r="AF659" i="1" s="1"/>
  <c r="AC660" i="1"/>
  <c r="AF660" i="1" s="1"/>
  <c r="AC661" i="1"/>
  <c r="AF661" i="1" s="1"/>
  <c r="AC662" i="1"/>
  <c r="AF662" i="1" s="1"/>
  <c r="AC663" i="1"/>
  <c r="AF663" i="1" s="1"/>
  <c r="AC664" i="1"/>
  <c r="AF664" i="1" s="1"/>
  <c r="AC665" i="1"/>
  <c r="AF665" i="1" s="1"/>
  <c r="AC666" i="1"/>
  <c r="AF666" i="1" s="1"/>
  <c r="AC667" i="1"/>
  <c r="AF667" i="1" s="1"/>
  <c r="AC668" i="1"/>
  <c r="AF668" i="1" s="1"/>
  <c r="AC669" i="1"/>
  <c r="AF669" i="1" s="1"/>
  <c r="AC670" i="1"/>
  <c r="AF670" i="1" s="1"/>
  <c r="AC671" i="1"/>
  <c r="AF671" i="1" s="1"/>
  <c r="AC672" i="1"/>
  <c r="AF672" i="1" s="1"/>
  <c r="AC673" i="1"/>
  <c r="AF673" i="1" s="1"/>
  <c r="AC674" i="1"/>
  <c r="AF674" i="1" s="1"/>
  <c r="AC675" i="1"/>
  <c r="AF675" i="1" s="1"/>
  <c r="AC676" i="1"/>
  <c r="AF676" i="1" s="1"/>
  <c r="AC677" i="1"/>
  <c r="AF677" i="1" s="1"/>
  <c r="AC678" i="1"/>
  <c r="AF678" i="1" s="1"/>
  <c r="AC679" i="1"/>
  <c r="AF679" i="1" s="1"/>
  <c r="AC680" i="1"/>
  <c r="AF680" i="1" s="1"/>
  <c r="AC681" i="1"/>
  <c r="AF681" i="1" s="1"/>
  <c r="AC682" i="1"/>
  <c r="AF682" i="1" s="1"/>
  <c r="AC683" i="1"/>
  <c r="AF683" i="1" s="1"/>
  <c r="AC684" i="1"/>
  <c r="AF684" i="1" s="1"/>
  <c r="AC685" i="1"/>
  <c r="AF685" i="1" s="1"/>
  <c r="AC686" i="1"/>
  <c r="AF686" i="1" s="1"/>
  <c r="AC687" i="1"/>
  <c r="AF687" i="1" s="1"/>
  <c r="AC688" i="1"/>
  <c r="AF688" i="1" s="1"/>
  <c r="AC689" i="1"/>
  <c r="AF689" i="1" s="1"/>
  <c r="AC690" i="1"/>
  <c r="AF690" i="1" s="1"/>
  <c r="AC691" i="1"/>
  <c r="AF691" i="1" s="1"/>
  <c r="AC692" i="1"/>
  <c r="AF692" i="1" s="1"/>
  <c r="AC693" i="1"/>
  <c r="AF693" i="1" s="1"/>
  <c r="AC694" i="1"/>
  <c r="AF694" i="1" s="1"/>
  <c r="AC695" i="1"/>
  <c r="AF695" i="1" s="1"/>
  <c r="AC696" i="1"/>
  <c r="AF696" i="1" s="1"/>
  <c r="AC697" i="1"/>
  <c r="AF697" i="1" s="1"/>
  <c r="AC698" i="1"/>
  <c r="AF698" i="1" s="1"/>
  <c r="AC699" i="1"/>
  <c r="AF699" i="1" s="1"/>
  <c r="AC700" i="1"/>
  <c r="AF700" i="1" s="1"/>
  <c r="AC701" i="1"/>
  <c r="AF701" i="1" s="1"/>
  <c r="AC702" i="1"/>
  <c r="AF702" i="1" s="1"/>
  <c r="AC703" i="1"/>
  <c r="AF703" i="1" s="1"/>
  <c r="AC704" i="1"/>
  <c r="AF704" i="1" s="1"/>
  <c r="AC705" i="1"/>
  <c r="AF705" i="1" s="1"/>
  <c r="AC706" i="1"/>
  <c r="AF706" i="1" s="1"/>
  <c r="AC707" i="1"/>
  <c r="AF707" i="1" s="1"/>
  <c r="AC708" i="1"/>
  <c r="AF708" i="1" s="1"/>
  <c r="AC709" i="1"/>
  <c r="AF709" i="1" s="1"/>
  <c r="AC710" i="1"/>
  <c r="AF710" i="1" s="1"/>
  <c r="AC711" i="1"/>
  <c r="AF711" i="1" s="1"/>
  <c r="AC712" i="1"/>
  <c r="AF712" i="1" s="1"/>
  <c r="AC713" i="1"/>
  <c r="AF713" i="1" s="1"/>
  <c r="AC714" i="1"/>
  <c r="AF714" i="1" s="1"/>
  <c r="AC715" i="1"/>
  <c r="AF715" i="1" s="1"/>
  <c r="AC716" i="1"/>
  <c r="AF716" i="1" s="1"/>
  <c r="AC717" i="1"/>
  <c r="AF717" i="1" s="1"/>
  <c r="AC718" i="1"/>
  <c r="AF718" i="1" s="1"/>
  <c r="AC719" i="1"/>
  <c r="AF719" i="1" s="1"/>
  <c r="AC720" i="1"/>
  <c r="AF720" i="1" s="1"/>
  <c r="AC721" i="1"/>
  <c r="AF721" i="1" s="1"/>
  <c r="AC722" i="1"/>
  <c r="AF722" i="1" s="1"/>
  <c r="AC723" i="1"/>
  <c r="AF723" i="1" s="1"/>
  <c r="AC724" i="1"/>
  <c r="AF724" i="1" s="1"/>
  <c r="AC725" i="1"/>
  <c r="AF725" i="1" s="1"/>
  <c r="AC726" i="1"/>
  <c r="AF726" i="1" s="1"/>
  <c r="AC727" i="1"/>
  <c r="AF727" i="1" s="1"/>
  <c r="AC728" i="1"/>
  <c r="AF728" i="1" s="1"/>
  <c r="AC729" i="1"/>
  <c r="AF729" i="1" s="1"/>
  <c r="AC730" i="1"/>
  <c r="AF730" i="1" s="1"/>
  <c r="AC731" i="1"/>
  <c r="AF731" i="1" s="1"/>
  <c r="AC732" i="1"/>
  <c r="AF732" i="1" s="1"/>
  <c r="AC733" i="1"/>
  <c r="AF733" i="1" s="1"/>
  <c r="AC734" i="1"/>
  <c r="AF734" i="1" s="1"/>
  <c r="AC735" i="1"/>
  <c r="AF735" i="1" s="1"/>
  <c r="AC736" i="1"/>
  <c r="AF736" i="1" s="1"/>
  <c r="AC737" i="1"/>
  <c r="AF737" i="1" s="1"/>
  <c r="AC738" i="1"/>
  <c r="AF738" i="1" s="1"/>
  <c r="AC739" i="1"/>
  <c r="AF739" i="1" s="1"/>
  <c r="AC740" i="1"/>
  <c r="AF740" i="1" s="1"/>
  <c r="AC741" i="1"/>
  <c r="AF741" i="1" s="1"/>
  <c r="AC742" i="1"/>
  <c r="AF742" i="1" s="1"/>
  <c r="AC743" i="1"/>
  <c r="AF743" i="1" s="1"/>
  <c r="AC744" i="1"/>
  <c r="AF744" i="1" s="1"/>
  <c r="AC745" i="1"/>
  <c r="AF745" i="1" s="1"/>
  <c r="AC746" i="1"/>
  <c r="AF746" i="1" s="1"/>
  <c r="AC747" i="1"/>
  <c r="AF747" i="1" s="1"/>
  <c r="AC748" i="1"/>
  <c r="AF748" i="1" s="1"/>
  <c r="AC749" i="1"/>
  <c r="AF749" i="1" s="1"/>
  <c r="AC750" i="1"/>
  <c r="AF750" i="1" s="1"/>
  <c r="AC751" i="1"/>
  <c r="AF751" i="1" s="1"/>
  <c r="AC752" i="1"/>
  <c r="AF752" i="1" s="1"/>
  <c r="AC753" i="1"/>
  <c r="AF753" i="1" s="1"/>
  <c r="AC754" i="1"/>
  <c r="AF754" i="1" s="1"/>
  <c r="AC755" i="1"/>
  <c r="AF755" i="1" s="1"/>
  <c r="AC756" i="1"/>
  <c r="AF756" i="1" s="1"/>
  <c r="AC757" i="1"/>
  <c r="AF757" i="1" s="1"/>
  <c r="AC758" i="1"/>
  <c r="AF758" i="1" s="1"/>
  <c r="AC759" i="1"/>
  <c r="AF759" i="1" s="1"/>
  <c r="AC760" i="1"/>
  <c r="AF760" i="1" s="1"/>
  <c r="AC761" i="1"/>
  <c r="AF761" i="1" s="1"/>
  <c r="AC762" i="1"/>
  <c r="AF762" i="1" s="1"/>
  <c r="AC763" i="1"/>
  <c r="AF763" i="1" s="1"/>
  <c r="AC764" i="1"/>
  <c r="AF764" i="1" s="1"/>
  <c r="AC765" i="1"/>
  <c r="AF765" i="1" s="1"/>
  <c r="AC766" i="1"/>
  <c r="AF766" i="1" s="1"/>
  <c r="AC767" i="1"/>
  <c r="AF767" i="1" s="1"/>
  <c r="AC768" i="1"/>
  <c r="AF768" i="1" s="1"/>
  <c r="AC769" i="1"/>
  <c r="AF769" i="1" s="1"/>
  <c r="AC770" i="1"/>
  <c r="AF770" i="1" s="1"/>
  <c r="AC771" i="1"/>
  <c r="AF771" i="1" s="1"/>
  <c r="AC772" i="1"/>
  <c r="AF772" i="1" s="1"/>
  <c r="AC773" i="1"/>
  <c r="AF773" i="1" s="1"/>
  <c r="AC774" i="1"/>
  <c r="AF774" i="1" s="1"/>
  <c r="AC775" i="1"/>
  <c r="AF775" i="1" s="1"/>
  <c r="AC776" i="1"/>
  <c r="AF776" i="1" s="1"/>
  <c r="AC777" i="1"/>
  <c r="AF777" i="1" s="1"/>
  <c r="AC778" i="1"/>
  <c r="AF778" i="1" s="1"/>
  <c r="AC779" i="1"/>
  <c r="AF779" i="1" s="1"/>
  <c r="AC780" i="1"/>
  <c r="AF780" i="1" s="1"/>
  <c r="AC781" i="1"/>
  <c r="AF781" i="1" s="1"/>
  <c r="AC782" i="1"/>
  <c r="AF782" i="1" s="1"/>
  <c r="AC783" i="1"/>
  <c r="AF783" i="1" s="1"/>
  <c r="AC784" i="1"/>
  <c r="AF784" i="1" s="1"/>
  <c r="AC785" i="1"/>
  <c r="AF785" i="1" s="1"/>
  <c r="AC786" i="1"/>
  <c r="AF786" i="1" s="1"/>
  <c r="AC787" i="1"/>
  <c r="AF787" i="1" s="1"/>
  <c r="AC788" i="1"/>
  <c r="AF788" i="1" s="1"/>
  <c r="AC789" i="1"/>
  <c r="AF789" i="1" s="1"/>
  <c r="AC790" i="1"/>
  <c r="AF790" i="1" s="1"/>
  <c r="AC791" i="1"/>
  <c r="AF791" i="1" s="1"/>
  <c r="AC792" i="1"/>
  <c r="AF792" i="1" s="1"/>
  <c r="AC793" i="1"/>
  <c r="AF793" i="1" s="1"/>
  <c r="AC794" i="1"/>
  <c r="AF794" i="1" s="1"/>
  <c r="AC795" i="1"/>
  <c r="AF795" i="1" s="1"/>
  <c r="AC796" i="1"/>
  <c r="AF796" i="1" s="1"/>
  <c r="AC797" i="1"/>
  <c r="AF797" i="1" s="1"/>
  <c r="AC798" i="1"/>
  <c r="AF798" i="1" s="1"/>
  <c r="AC799" i="1"/>
  <c r="AF799" i="1" s="1"/>
  <c r="AC800" i="1"/>
  <c r="AF800" i="1" s="1"/>
  <c r="AC801" i="1"/>
  <c r="AF801" i="1" s="1"/>
  <c r="AC802" i="1"/>
  <c r="AF802" i="1" s="1"/>
  <c r="AC803" i="1"/>
  <c r="AF803" i="1" s="1"/>
  <c r="AC804" i="1"/>
  <c r="AF804" i="1" s="1"/>
  <c r="AC805" i="1"/>
  <c r="AF805" i="1" s="1"/>
  <c r="AC806" i="1"/>
  <c r="AF806" i="1" s="1"/>
  <c r="AC807" i="1"/>
  <c r="AF807" i="1" s="1"/>
  <c r="AC808" i="1"/>
  <c r="AF808" i="1" s="1"/>
  <c r="AC809" i="1"/>
  <c r="AF809" i="1" s="1"/>
  <c r="AC810" i="1"/>
  <c r="AF810" i="1" s="1"/>
  <c r="AC811" i="1"/>
  <c r="AF811" i="1" s="1"/>
  <c r="AC812" i="1"/>
  <c r="AF812" i="1" s="1"/>
  <c r="AC813" i="1"/>
  <c r="AF813" i="1" s="1"/>
  <c r="AC814" i="1"/>
  <c r="AF814" i="1" s="1"/>
  <c r="AC815" i="1"/>
  <c r="AF815" i="1" s="1"/>
  <c r="AC816" i="1"/>
  <c r="AF816" i="1" s="1"/>
  <c r="AC817" i="1"/>
  <c r="AF817" i="1" s="1"/>
  <c r="AC818" i="1"/>
  <c r="AF818" i="1" s="1"/>
  <c r="AC819" i="1"/>
  <c r="AF819" i="1" s="1"/>
  <c r="AC820" i="1"/>
  <c r="AF820" i="1" s="1"/>
  <c r="AC821" i="1"/>
  <c r="AF821" i="1" s="1"/>
  <c r="AC822" i="1"/>
  <c r="AF822" i="1" s="1"/>
  <c r="AC823" i="1"/>
  <c r="AF823" i="1" s="1"/>
  <c r="AC824" i="1"/>
  <c r="AF824" i="1" s="1"/>
  <c r="AC825" i="1"/>
  <c r="AF825" i="1" s="1"/>
  <c r="AC826" i="1"/>
  <c r="AF826" i="1" s="1"/>
  <c r="AC827" i="1"/>
  <c r="AF827" i="1" s="1"/>
  <c r="AC828" i="1"/>
  <c r="AF828" i="1" s="1"/>
  <c r="AC829" i="1"/>
  <c r="AF829" i="1" s="1"/>
  <c r="AC830" i="1"/>
  <c r="AF830" i="1" s="1"/>
  <c r="AC831" i="1"/>
  <c r="AF831" i="1" s="1"/>
  <c r="AC832" i="1"/>
  <c r="AF832" i="1" s="1"/>
  <c r="AC833" i="1"/>
  <c r="AF833" i="1" s="1"/>
  <c r="AC834" i="1"/>
  <c r="AF834" i="1" s="1"/>
  <c r="AC835" i="1"/>
  <c r="AF835" i="1" s="1"/>
  <c r="AC836" i="1"/>
  <c r="AF836" i="1" s="1"/>
  <c r="AC837" i="1"/>
  <c r="AF837" i="1" s="1"/>
  <c r="AC838" i="1"/>
  <c r="AF838" i="1" s="1"/>
  <c r="AC839" i="1"/>
  <c r="AF839" i="1" s="1"/>
  <c r="AC840" i="1"/>
  <c r="AF840" i="1" s="1"/>
  <c r="AC841" i="1"/>
  <c r="AF841" i="1" s="1"/>
  <c r="AC842" i="1"/>
  <c r="AF842" i="1" s="1"/>
  <c r="AC843" i="1"/>
  <c r="AF843" i="1" s="1"/>
  <c r="AC844" i="1"/>
  <c r="AF844" i="1" s="1"/>
  <c r="AC845" i="1"/>
  <c r="AF845" i="1" s="1"/>
  <c r="AC846" i="1"/>
  <c r="AF846" i="1" s="1"/>
  <c r="AC847" i="1"/>
  <c r="AF847" i="1" s="1"/>
  <c r="AC848" i="1"/>
  <c r="AF848" i="1" s="1"/>
  <c r="AC849" i="1"/>
  <c r="AF849" i="1" s="1"/>
  <c r="AC850" i="1"/>
  <c r="AF850" i="1" s="1"/>
  <c r="AC851" i="1"/>
  <c r="AF851" i="1" s="1"/>
  <c r="AC852" i="1"/>
  <c r="AF852" i="1" s="1"/>
  <c r="AC853" i="1"/>
  <c r="AF853" i="1" s="1"/>
  <c r="AC854" i="1"/>
  <c r="AF854" i="1" s="1"/>
  <c r="AC855" i="1"/>
  <c r="AF855" i="1" s="1"/>
  <c r="AC856" i="1"/>
  <c r="AF856" i="1" s="1"/>
  <c r="AC857" i="1"/>
  <c r="AF857" i="1" s="1"/>
  <c r="AC858" i="1"/>
  <c r="AF858" i="1" s="1"/>
  <c r="AC859" i="1"/>
  <c r="AF859" i="1" s="1"/>
  <c r="AC860" i="1"/>
  <c r="AF860" i="1" s="1"/>
  <c r="AC861" i="1"/>
  <c r="AF861" i="1" s="1"/>
  <c r="AC862" i="1"/>
  <c r="AF862" i="1" s="1"/>
  <c r="AC863" i="1"/>
  <c r="AF863" i="1" s="1"/>
  <c r="AC864" i="1"/>
  <c r="AF864" i="1" s="1"/>
  <c r="AC865" i="1"/>
  <c r="AF865" i="1" s="1"/>
  <c r="AC866" i="1"/>
  <c r="AF866" i="1" s="1"/>
  <c r="AC867" i="1"/>
  <c r="AF867" i="1" s="1"/>
  <c r="AC868" i="1"/>
  <c r="AF868" i="1" s="1"/>
  <c r="AC869" i="1"/>
  <c r="AF869" i="1" s="1"/>
  <c r="AC870" i="1"/>
  <c r="AF870" i="1" s="1"/>
  <c r="AC871" i="1"/>
  <c r="AF871" i="1" s="1"/>
  <c r="AC872" i="1"/>
  <c r="AF872" i="1" s="1"/>
  <c r="AC873" i="1"/>
  <c r="AF873" i="1" s="1"/>
  <c r="AC874" i="1"/>
  <c r="AF874" i="1" s="1"/>
  <c r="AC875" i="1"/>
  <c r="AF875" i="1" s="1"/>
  <c r="AC876" i="1"/>
  <c r="AF876" i="1" s="1"/>
  <c r="AC877" i="1"/>
  <c r="AF877" i="1" s="1"/>
  <c r="AC878" i="1"/>
  <c r="AF878" i="1" s="1"/>
  <c r="AC879" i="1"/>
  <c r="AF879" i="1" s="1"/>
  <c r="AC880" i="1"/>
  <c r="AF880" i="1" s="1"/>
  <c r="AC881" i="1"/>
  <c r="AF881" i="1" s="1"/>
  <c r="AC882" i="1"/>
  <c r="AF882" i="1" s="1"/>
  <c r="AC883" i="1"/>
  <c r="AF883" i="1" s="1"/>
  <c r="AC884" i="1"/>
  <c r="AF884" i="1" s="1"/>
  <c r="AC885" i="1"/>
  <c r="AF885" i="1" s="1"/>
  <c r="AC886" i="1"/>
  <c r="AF886" i="1" s="1"/>
  <c r="AC887" i="1"/>
  <c r="AF887" i="1" s="1"/>
  <c r="AC888" i="1"/>
  <c r="AF888" i="1" s="1"/>
  <c r="AC889" i="1"/>
  <c r="AF889" i="1" s="1"/>
  <c r="AC890" i="1"/>
  <c r="AF890" i="1" s="1"/>
  <c r="AC891" i="1"/>
  <c r="AF891" i="1" s="1"/>
  <c r="AC892" i="1"/>
  <c r="AF892" i="1" s="1"/>
  <c r="AC893" i="1"/>
  <c r="AF893" i="1" s="1"/>
  <c r="AC894" i="1"/>
  <c r="AF894" i="1" s="1"/>
  <c r="AC895" i="1"/>
  <c r="AF895" i="1" s="1"/>
  <c r="AC896" i="1"/>
  <c r="AF896" i="1" s="1"/>
  <c r="AC897" i="1"/>
  <c r="AF897" i="1" s="1"/>
  <c r="AC898" i="1"/>
  <c r="AF898" i="1" s="1"/>
  <c r="AC899" i="1"/>
  <c r="AF899" i="1" s="1"/>
  <c r="AC900" i="1"/>
  <c r="AF900" i="1" s="1"/>
  <c r="AC901" i="1"/>
  <c r="AF901" i="1" s="1"/>
  <c r="AC902" i="1"/>
  <c r="AF902" i="1" s="1"/>
  <c r="AC903" i="1"/>
  <c r="AF903" i="1" s="1"/>
  <c r="AC904" i="1"/>
  <c r="AF904" i="1" s="1"/>
  <c r="AC905" i="1"/>
  <c r="AF905" i="1" s="1"/>
  <c r="AC906" i="1"/>
  <c r="AF906" i="1" s="1"/>
  <c r="AC907" i="1"/>
  <c r="AF907" i="1" s="1"/>
  <c r="AC908" i="1"/>
  <c r="AF908" i="1" s="1"/>
  <c r="AC909" i="1"/>
  <c r="AF909" i="1" s="1"/>
  <c r="AC910" i="1"/>
  <c r="AF910" i="1" s="1"/>
  <c r="AC911" i="1"/>
  <c r="AF911" i="1" s="1"/>
  <c r="AC912" i="1"/>
  <c r="AF912" i="1" s="1"/>
  <c r="AC913" i="1"/>
  <c r="AF913" i="1" s="1"/>
  <c r="AC914" i="1"/>
  <c r="AF914" i="1" s="1"/>
  <c r="AC915" i="1"/>
  <c r="AF915" i="1" s="1"/>
  <c r="AC916" i="1"/>
  <c r="AF916" i="1" s="1"/>
  <c r="AC917" i="1"/>
  <c r="AF917" i="1" s="1"/>
  <c r="AC918" i="1"/>
  <c r="AF918" i="1" s="1"/>
  <c r="AC919" i="1"/>
  <c r="AF919" i="1" s="1"/>
  <c r="AC920" i="1"/>
  <c r="AF920" i="1" s="1"/>
  <c r="AC921" i="1"/>
  <c r="AF921" i="1" s="1"/>
  <c r="AC922" i="1"/>
  <c r="AF922" i="1" s="1"/>
  <c r="AC923" i="1"/>
  <c r="AF923" i="1" s="1"/>
  <c r="AC924" i="1"/>
  <c r="AF924" i="1" s="1"/>
  <c r="AC925" i="1"/>
  <c r="AF925" i="1" s="1"/>
  <c r="AC926" i="1"/>
  <c r="AF926" i="1" s="1"/>
  <c r="AC927" i="1"/>
  <c r="AF927" i="1" s="1"/>
  <c r="AC928" i="1"/>
  <c r="AF928" i="1" s="1"/>
  <c r="AC929" i="1"/>
  <c r="AF929" i="1" s="1"/>
  <c r="AC930" i="1"/>
  <c r="AF930" i="1" s="1"/>
  <c r="AC931" i="1"/>
  <c r="AF931" i="1" s="1"/>
  <c r="AC932" i="1"/>
  <c r="AF932" i="1" s="1"/>
  <c r="AC933" i="1"/>
  <c r="AF933" i="1" s="1"/>
  <c r="AC934" i="1"/>
  <c r="AF934" i="1" s="1"/>
  <c r="AC935" i="1"/>
  <c r="AF935" i="1" s="1"/>
  <c r="AC936" i="1"/>
  <c r="AF936" i="1" s="1"/>
  <c r="AC937" i="1"/>
  <c r="AF937" i="1" s="1"/>
  <c r="AC938" i="1"/>
  <c r="AF938" i="1" s="1"/>
  <c r="AC939" i="1"/>
  <c r="AF939" i="1" s="1"/>
  <c r="AC940" i="1"/>
  <c r="AF940" i="1" s="1"/>
  <c r="AC941" i="1"/>
  <c r="AF941" i="1" s="1"/>
  <c r="AC942" i="1"/>
  <c r="AF942" i="1" s="1"/>
  <c r="AC943" i="1"/>
  <c r="AF943" i="1" s="1"/>
  <c r="AC944" i="1"/>
  <c r="AF944" i="1" s="1"/>
  <c r="AC945" i="1"/>
  <c r="AF945" i="1" s="1"/>
  <c r="AC946" i="1"/>
  <c r="AF946" i="1" s="1"/>
  <c r="AC947" i="1"/>
  <c r="AF947" i="1" s="1"/>
  <c r="AC948" i="1"/>
  <c r="AF948" i="1" s="1"/>
  <c r="AC949" i="1"/>
  <c r="AF949" i="1" s="1"/>
  <c r="AC950" i="1"/>
  <c r="AF950" i="1" s="1"/>
  <c r="AC951" i="1"/>
  <c r="AF951" i="1" s="1"/>
  <c r="AC952" i="1"/>
  <c r="AF952" i="1" s="1"/>
  <c r="AC953" i="1"/>
  <c r="AF953" i="1" s="1"/>
  <c r="AC954" i="1"/>
  <c r="AF954" i="1" s="1"/>
  <c r="AC955" i="1"/>
  <c r="AF955" i="1" s="1"/>
  <c r="AC956" i="1"/>
  <c r="AF956" i="1" s="1"/>
  <c r="AC957" i="1"/>
  <c r="AF957" i="1" s="1"/>
  <c r="AC958" i="1"/>
  <c r="AF958" i="1" s="1"/>
  <c r="AC959" i="1"/>
  <c r="AF959" i="1" s="1"/>
  <c r="AC960" i="1"/>
  <c r="AF960" i="1" s="1"/>
  <c r="AC961" i="1"/>
  <c r="AF961" i="1" s="1"/>
  <c r="AC962" i="1"/>
  <c r="AF962" i="1" s="1"/>
  <c r="AC963" i="1"/>
  <c r="AF963" i="1" s="1"/>
  <c r="AC964" i="1"/>
  <c r="AF964" i="1" s="1"/>
  <c r="AC965" i="1"/>
  <c r="AF965" i="1" s="1"/>
  <c r="AC966" i="1"/>
  <c r="AF966" i="1" s="1"/>
  <c r="AC967" i="1"/>
  <c r="AF967" i="1" s="1"/>
  <c r="AC968" i="1"/>
  <c r="AF968" i="1" s="1"/>
  <c r="AC969" i="1"/>
  <c r="AF969" i="1" s="1"/>
  <c r="AC970" i="1"/>
  <c r="AF970" i="1" s="1"/>
  <c r="AC971" i="1"/>
  <c r="AF971" i="1" s="1"/>
  <c r="AC972" i="1"/>
  <c r="AF972" i="1" s="1"/>
  <c r="AC973" i="1"/>
  <c r="AF973" i="1" s="1"/>
  <c r="AC974" i="1"/>
  <c r="AF974" i="1" s="1"/>
  <c r="AC975" i="1"/>
  <c r="AF975" i="1" s="1"/>
  <c r="AC976" i="1"/>
  <c r="AF976" i="1" s="1"/>
  <c r="AC977" i="1"/>
  <c r="AF977" i="1" s="1"/>
  <c r="AC978" i="1"/>
  <c r="AF978" i="1" s="1"/>
  <c r="AC979" i="1"/>
  <c r="AF979" i="1" s="1"/>
  <c r="AC980" i="1"/>
  <c r="AF980" i="1" s="1"/>
  <c r="AC981" i="1"/>
  <c r="AF981" i="1" s="1"/>
  <c r="AC982" i="1"/>
  <c r="AF982" i="1" s="1"/>
  <c r="AC983" i="1"/>
  <c r="AF983" i="1" s="1"/>
  <c r="AC984" i="1"/>
  <c r="AF984" i="1" s="1"/>
  <c r="AC985" i="1"/>
  <c r="AF985" i="1" s="1"/>
  <c r="AC986" i="1"/>
  <c r="AF986" i="1" s="1"/>
  <c r="AC987" i="1"/>
  <c r="AF987" i="1" s="1"/>
  <c r="AC988" i="1"/>
  <c r="AF988" i="1" s="1"/>
  <c r="AC989" i="1"/>
  <c r="AF989" i="1" s="1"/>
  <c r="AC990" i="1"/>
  <c r="AF990" i="1" s="1"/>
  <c r="AC991" i="1"/>
  <c r="AF991" i="1" s="1"/>
  <c r="AC992" i="1"/>
  <c r="AF992" i="1" s="1"/>
  <c r="AC993" i="1"/>
  <c r="AF993" i="1" s="1"/>
  <c r="AC994" i="1"/>
  <c r="AF994" i="1" s="1"/>
  <c r="AC995" i="1"/>
  <c r="AF995" i="1" s="1"/>
  <c r="AC996" i="1"/>
  <c r="AF996" i="1" s="1"/>
  <c r="AC997" i="1"/>
  <c r="AF997" i="1" s="1"/>
  <c r="AC998" i="1"/>
  <c r="AF998" i="1" s="1"/>
  <c r="AC999" i="1"/>
  <c r="AF999" i="1" s="1"/>
  <c r="AC1000" i="1"/>
  <c r="AF1000" i="1" s="1"/>
  <c r="AC1001" i="1"/>
  <c r="AF1001" i="1" s="1"/>
  <c r="AC1002" i="1"/>
  <c r="AF1002" i="1" s="1"/>
  <c r="AC1003" i="1"/>
  <c r="AF1003" i="1" s="1"/>
  <c r="AC1004" i="1"/>
  <c r="AF1004" i="1" s="1"/>
  <c r="AC1005" i="1"/>
  <c r="AF1005" i="1" s="1"/>
  <c r="AC1006" i="1"/>
  <c r="AF1006" i="1" s="1"/>
  <c r="AC1007" i="1"/>
  <c r="AF1007" i="1" s="1"/>
  <c r="AC1008" i="1"/>
  <c r="AF1008" i="1" s="1"/>
  <c r="AC1009" i="1"/>
  <c r="AF1009" i="1" s="1"/>
  <c r="AC1010" i="1"/>
  <c r="AF1010" i="1" s="1"/>
  <c r="AC1011" i="1"/>
  <c r="AF1011" i="1" s="1"/>
  <c r="AC1012" i="1"/>
  <c r="AF1012" i="1" s="1"/>
  <c r="AC1013" i="1"/>
  <c r="AF1013" i="1" s="1"/>
  <c r="AC1014" i="1"/>
  <c r="AF1014" i="1" s="1"/>
  <c r="AC1015" i="1"/>
  <c r="AF1015" i="1" s="1"/>
  <c r="AC1016" i="1"/>
  <c r="AF1016" i="1" s="1"/>
  <c r="AC1017" i="1"/>
  <c r="AF1017" i="1" s="1"/>
  <c r="AC1018" i="1"/>
  <c r="AF1018" i="1" s="1"/>
  <c r="AC1019" i="1"/>
  <c r="AF1019" i="1" s="1"/>
  <c r="AC1020" i="1"/>
  <c r="AF1020" i="1" s="1"/>
  <c r="AC1021" i="1"/>
  <c r="AF1021" i="1" s="1"/>
  <c r="AC1022" i="1"/>
  <c r="AF1022" i="1" s="1"/>
  <c r="AC1023" i="1"/>
  <c r="AF1023" i="1" s="1"/>
  <c r="AC1024" i="1"/>
  <c r="AF1024" i="1" s="1"/>
  <c r="AC1025" i="1"/>
  <c r="AF1025" i="1" s="1"/>
  <c r="AC1026" i="1"/>
  <c r="AF1026" i="1" s="1"/>
  <c r="AC1027" i="1"/>
  <c r="AF1027" i="1" s="1"/>
  <c r="AC1028" i="1"/>
  <c r="AF1028" i="1" s="1"/>
  <c r="AC1029" i="1"/>
  <c r="AF1029" i="1" s="1"/>
  <c r="AC1030" i="1"/>
  <c r="AF1030" i="1" s="1"/>
  <c r="AC1031" i="1"/>
  <c r="AF1031" i="1" s="1"/>
  <c r="AC1032" i="1"/>
  <c r="AF1032" i="1" s="1"/>
  <c r="AC1033" i="1"/>
  <c r="AF1033" i="1" s="1"/>
  <c r="AC1034" i="1"/>
  <c r="AF1034" i="1" s="1"/>
  <c r="AC1035" i="1"/>
  <c r="AF1035" i="1" s="1"/>
  <c r="AC1036" i="1"/>
  <c r="AF1036" i="1" s="1"/>
  <c r="AC1037" i="1"/>
  <c r="AF1037" i="1" s="1"/>
  <c r="AC1038" i="1"/>
  <c r="AF1038" i="1" s="1"/>
  <c r="AC1039" i="1"/>
  <c r="AF1039" i="1" s="1"/>
  <c r="AC1040" i="1"/>
  <c r="AF1040" i="1" s="1"/>
  <c r="AC1041" i="1"/>
  <c r="AF1041" i="1" s="1"/>
  <c r="AC1042" i="1"/>
  <c r="AF1042" i="1" s="1"/>
  <c r="AC1043" i="1"/>
  <c r="AF1043" i="1" s="1"/>
  <c r="AC1044" i="1"/>
  <c r="AF1044" i="1" s="1"/>
  <c r="AC1045" i="1"/>
  <c r="AF1045" i="1" s="1"/>
  <c r="AC1046" i="1"/>
  <c r="AF1046" i="1" s="1"/>
  <c r="AC1047" i="1"/>
  <c r="AF1047" i="1" s="1"/>
  <c r="AC1048" i="1"/>
  <c r="AF1048" i="1" s="1"/>
  <c r="AC1049" i="1"/>
  <c r="AF1049" i="1" s="1"/>
  <c r="AC1050" i="1"/>
  <c r="AF1050" i="1" s="1"/>
  <c r="AC1051" i="1"/>
  <c r="AF1051" i="1" s="1"/>
  <c r="AC1052" i="1"/>
  <c r="AF1052" i="1" s="1"/>
  <c r="AC1053" i="1"/>
  <c r="AF1053" i="1" s="1"/>
  <c r="AC1054" i="1"/>
  <c r="AF1054" i="1" s="1"/>
  <c r="AC1055" i="1"/>
  <c r="AF1055" i="1" s="1"/>
  <c r="AC1056" i="1"/>
  <c r="AF1056" i="1" s="1"/>
  <c r="AC1057" i="1"/>
  <c r="AF1057" i="1" s="1"/>
  <c r="AC1058" i="1"/>
  <c r="AF1058" i="1" s="1"/>
  <c r="AC1059" i="1"/>
  <c r="AF1059" i="1" s="1"/>
  <c r="AC1060" i="1"/>
  <c r="AF1060" i="1" s="1"/>
  <c r="AC1061" i="1"/>
  <c r="AF1061" i="1" s="1"/>
  <c r="AC1062" i="1"/>
  <c r="AF1062" i="1" s="1"/>
  <c r="AC1063" i="1"/>
  <c r="AF1063" i="1" s="1"/>
  <c r="AC1064" i="1"/>
  <c r="AF1064" i="1" s="1"/>
  <c r="AC1065" i="1"/>
  <c r="AF1065" i="1" s="1"/>
  <c r="AC1066" i="1"/>
  <c r="AF1066" i="1" s="1"/>
  <c r="AC1067" i="1"/>
  <c r="AF1067" i="1" s="1"/>
  <c r="AC1068" i="1"/>
  <c r="AF1068" i="1" s="1"/>
  <c r="AC1069" i="1"/>
  <c r="AF1069" i="1" s="1"/>
  <c r="AC1070" i="1"/>
  <c r="AF1070" i="1" s="1"/>
  <c r="AC1071" i="1"/>
  <c r="AF1071" i="1" s="1"/>
  <c r="AC1072" i="1"/>
  <c r="AF1072" i="1" s="1"/>
  <c r="AC1073" i="1"/>
  <c r="AF1073" i="1" s="1"/>
  <c r="AC1074" i="1"/>
  <c r="AF1074" i="1" s="1"/>
  <c r="AC1075" i="1"/>
  <c r="AF1075" i="1" s="1"/>
  <c r="AC1076" i="1"/>
  <c r="AF1076" i="1" s="1"/>
  <c r="AC1077" i="1"/>
  <c r="AF1077" i="1" s="1"/>
  <c r="AC1078" i="1"/>
  <c r="AF1078" i="1" s="1"/>
  <c r="AC1079" i="1"/>
  <c r="AF1079" i="1" s="1"/>
  <c r="AC1080" i="1"/>
  <c r="AF1080" i="1" s="1"/>
  <c r="AC1081" i="1"/>
  <c r="AF1081" i="1" s="1"/>
  <c r="AC1082" i="1"/>
  <c r="AF1082" i="1" s="1"/>
  <c r="AC1083" i="1"/>
  <c r="AF1083" i="1" s="1"/>
  <c r="AC1084" i="1"/>
  <c r="AF1084" i="1" s="1"/>
  <c r="AC1085" i="1"/>
  <c r="AF1085" i="1" s="1"/>
  <c r="AC1086" i="1"/>
  <c r="AF1086" i="1" s="1"/>
  <c r="AC1087" i="1"/>
  <c r="AF1087" i="1" s="1"/>
  <c r="AC1088" i="1"/>
  <c r="AF1088" i="1" s="1"/>
  <c r="AC1089" i="1"/>
  <c r="AF1089" i="1" s="1"/>
  <c r="AC1090" i="1"/>
  <c r="AF1090" i="1" s="1"/>
  <c r="AC1091" i="1"/>
  <c r="AF1091" i="1" s="1"/>
  <c r="AC1092" i="1"/>
  <c r="AF1092" i="1" s="1"/>
  <c r="AC1093" i="1"/>
  <c r="AF1093" i="1" s="1"/>
  <c r="AC1094" i="1"/>
  <c r="AF1094" i="1" s="1"/>
  <c r="AC1095" i="1"/>
  <c r="AF1095" i="1" s="1"/>
  <c r="AC1096" i="1"/>
  <c r="AF1096" i="1" s="1"/>
  <c r="AC1097" i="1"/>
  <c r="AF1097" i="1" s="1"/>
  <c r="AC1098" i="1"/>
  <c r="AF1098" i="1" s="1"/>
  <c r="AC1099" i="1"/>
  <c r="AF1099" i="1" s="1"/>
  <c r="AC1100" i="1"/>
  <c r="AF1100" i="1" s="1"/>
  <c r="AC1101" i="1"/>
  <c r="AF1101" i="1" s="1"/>
  <c r="AC1102" i="1"/>
  <c r="AF1102" i="1" s="1"/>
  <c r="AC1103" i="1"/>
  <c r="AF1103" i="1" s="1"/>
  <c r="AC1104" i="1"/>
  <c r="AF1104" i="1" s="1"/>
  <c r="AC1105" i="1"/>
  <c r="AF1105" i="1" s="1"/>
  <c r="AC1106" i="1"/>
  <c r="AF1106" i="1" s="1"/>
  <c r="AC1107" i="1"/>
  <c r="AF1107" i="1" s="1"/>
  <c r="AC1108" i="1"/>
  <c r="AF1108" i="1" s="1"/>
  <c r="AC1109" i="1"/>
  <c r="AF1109" i="1" s="1"/>
  <c r="AC1110" i="1"/>
  <c r="AF1110" i="1" s="1"/>
  <c r="AC1111" i="1"/>
  <c r="AF1111" i="1" s="1"/>
  <c r="AC1112" i="1"/>
  <c r="AF1112" i="1" s="1"/>
  <c r="AC1113" i="1"/>
  <c r="AF1113" i="1" s="1"/>
  <c r="AC1114" i="1"/>
  <c r="AF1114" i="1" s="1"/>
  <c r="AC1115" i="1"/>
  <c r="AF1115" i="1" s="1"/>
  <c r="AC1116" i="1"/>
  <c r="AF1116" i="1" s="1"/>
  <c r="AC1117" i="1"/>
  <c r="AF1117" i="1" s="1"/>
  <c r="AC1118" i="1"/>
  <c r="AF1118" i="1" s="1"/>
  <c r="AC1119" i="1"/>
  <c r="AF1119" i="1" s="1"/>
  <c r="AC1120" i="1"/>
  <c r="AF1120" i="1" s="1"/>
  <c r="AC1121" i="1"/>
  <c r="AF1121" i="1" s="1"/>
  <c r="AC1122" i="1"/>
  <c r="AF1122" i="1" s="1"/>
  <c r="AC1123" i="1"/>
  <c r="AF1123" i="1" s="1"/>
  <c r="AC1124" i="1"/>
  <c r="AF1124" i="1" s="1"/>
  <c r="AC1125" i="1"/>
  <c r="AF1125" i="1" s="1"/>
  <c r="AC1126" i="1"/>
  <c r="AF1126" i="1" s="1"/>
  <c r="AC1127" i="1"/>
  <c r="AF1127" i="1" s="1"/>
  <c r="AC1128" i="1"/>
  <c r="AF1128" i="1" s="1"/>
  <c r="AC1129" i="1"/>
  <c r="AF1129" i="1" s="1"/>
  <c r="AC1130" i="1"/>
  <c r="AF1130" i="1" s="1"/>
  <c r="AC1131" i="1"/>
  <c r="AF1131" i="1" s="1"/>
  <c r="AC1132" i="1"/>
  <c r="AF1132" i="1" s="1"/>
  <c r="AC1133" i="1"/>
  <c r="AF1133" i="1" s="1"/>
  <c r="AC1134" i="1"/>
  <c r="AF1134" i="1" s="1"/>
  <c r="AC1135" i="1"/>
  <c r="AF1135" i="1" s="1"/>
  <c r="AC1136" i="1"/>
  <c r="AF1136" i="1" s="1"/>
  <c r="AC1137" i="1"/>
  <c r="AF1137" i="1" s="1"/>
  <c r="AC1138" i="1"/>
  <c r="AF1138" i="1" s="1"/>
  <c r="AC1139" i="1"/>
  <c r="AF1139" i="1" s="1"/>
  <c r="AC1140" i="1"/>
  <c r="AF1140" i="1" s="1"/>
  <c r="AC1141" i="1"/>
  <c r="AF1141" i="1" s="1"/>
  <c r="AC1142" i="1"/>
  <c r="AF1142" i="1" s="1"/>
  <c r="AC1143" i="1"/>
  <c r="AF1143" i="1" s="1"/>
  <c r="AC1144" i="1"/>
  <c r="AF1144" i="1" s="1"/>
  <c r="AC1145" i="1"/>
  <c r="AF1145" i="1" s="1"/>
  <c r="AC1146" i="1"/>
  <c r="AF1146" i="1" s="1"/>
  <c r="AC1147" i="1"/>
  <c r="AF1147" i="1" s="1"/>
  <c r="AC1148" i="1"/>
  <c r="AF1148" i="1" s="1"/>
  <c r="AC1149" i="1"/>
  <c r="AF1149" i="1" s="1"/>
  <c r="AC1150" i="1"/>
  <c r="AF1150" i="1" s="1"/>
  <c r="AC1151" i="1"/>
  <c r="AF1151" i="1" s="1"/>
  <c r="AC1152" i="1"/>
  <c r="AF1152" i="1" s="1"/>
  <c r="AC1153" i="1"/>
  <c r="AF1153" i="1" s="1"/>
  <c r="AC1154" i="1"/>
  <c r="AF1154" i="1" s="1"/>
  <c r="AC1155" i="1"/>
  <c r="AF1155" i="1" s="1"/>
  <c r="AC1156" i="1"/>
  <c r="AF1156" i="1" s="1"/>
  <c r="AC1157" i="1"/>
  <c r="AF1157" i="1" s="1"/>
  <c r="AC1158" i="1"/>
  <c r="AF1158" i="1" s="1"/>
  <c r="AC1159" i="1"/>
  <c r="AF1159" i="1" s="1"/>
  <c r="AC1160" i="1"/>
  <c r="AF1160" i="1" s="1"/>
  <c r="AC1161" i="1"/>
  <c r="AF1161" i="1" s="1"/>
  <c r="AC1162" i="1"/>
  <c r="AF1162" i="1" s="1"/>
  <c r="AC1163" i="1"/>
  <c r="AF1163" i="1" s="1"/>
  <c r="AC1164" i="1"/>
  <c r="AF1164" i="1" s="1"/>
  <c r="AC1165" i="1"/>
  <c r="AF1165" i="1" s="1"/>
  <c r="AC1166" i="1"/>
  <c r="AF1166" i="1" s="1"/>
  <c r="AC1167" i="1"/>
  <c r="AF1167" i="1" s="1"/>
  <c r="AC1168" i="1"/>
  <c r="AF1168" i="1" s="1"/>
  <c r="AC1169" i="1"/>
  <c r="AF1169" i="1" s="1"/>
  <c r="AC1170" i="1"/>
  <c r="AF1170" i="1" s="1"/>
  <c r="AC1171" i="1"/>
  <c r="AF1171" i="1" s="1"/>
  <c r="AC1172" i="1"/>
  <c r="AF1172" i="1" s="1"/>
  <c r="AC1173" i="1"/>
  <c r="AF1173" i="1" s="1"/>
  <c r="AC1174" i="1"/>
  <c r="AF1174" i="1" s="1"/>
  <c r="AC1175" i="1"/>
  <c r="AF1175" i="1" s="1"/>
  <c r="AC1176" i="1"/>
  <c r="AF1176" i="1" s="1"/>
  <c r="AC1177" i="1"/>
  <c r="AF1177" i="1" s="1"/>
  <c r="AC1178" i="1"/>
  <c r="AF1178" i="1" s="1"/>
  <c r="AC1179" i="1"/>
  <c r="AF1179" i="1" s="1"/>
  <c r="AC1180" i="1"/>
  <c r="AF1180" i="1" s="1"/>
  <c r="AC1181" i="1"/>
  <c r="AF1181" i="1" s="1"/>
  <c r="AC1182" i="1"/>
  <c r="AF1182" i="1" s="1"/>
  <c r="AC1183" i="1"/>
  <c r="AF1183" i="1" s="1"/>
  <c r="AC1184" i="1"/>
  <c r="AF1184" i="1" s="1"/>
  <c r="AC1185" i="1"/>
  <c r="AF1185" i="1" s="1"/>
  <c r="AC1186" i="1"/>
  <c r="AF1186" i="1" s="1"/>
  <c r="AC1187" i="1"/>
  <c r="AF1187" i="1" s="1"/>
  <c r="AC1188" i="1"/>
  <c r="AF1188" i="1" s="1"/>
  <c r="AC1189" i="1"/>
  <c r="AF1189" i="1" s="1"/>
  <c r="AC1190" i="1"/>
  <c r="AF1190" i="1" s="1"/>
  <c r="AC1191" i="1"/>
  <c r="AF1191" i="1" s="1"/>
  <c r="AC1192" i="1"/>
  <c r="AF1192" i="1" s="1"/>
  <c r="AC1193" i="1"/>
  <c r="AF1193" i="1" s="1"/>
  <c r="AC1194" i="1"/>
  <c r="AF1194" i="1" s="1"/>
  <c r="AC1195" i="1"/>
  <c r="AF1195" i="1" s="1"/>
  <c r="AC1196" i="1"/>
  <c r="AF1196" i="1" s="1"/>
  <c r="AC1197" i="1"/>
  <c r="AF1197" i="1" s="1"/>
  <c r="AC1198" i="1"/>
  <c r="AF1198" i="1" s="1"/>
  <c r="AC1199" i="1"/>
  <c r="AF1199" i="1" s="1"/>
  <c r="AC1200" i="1"/>
  <c r="AF1200" i="1" s="1"/>
  <c r="AC1201" i="1"/>
  <c r="AF1201" i="1" s="1"/>
  <c r="AC1202" i="1"/>
  <c r="AF1202" i="1" s="1"/>
  <c r="AC1203" i="1"/>
  <c r="AF1203" i="1" s="1"/>
  <c r="AC1204" i="1"/>
  <c r="AF1204" i="1" s="1"/>
  <c r="AC1205" i="1"/>
  <c r="AF1205" i="1" s="1"/>
  <c r="AC1206" i="1"/>
  <c r="AF1206" i="1" s="1"/>
  <c r="AC1207" i="1"/>
  <c r="AF1207" i="1" s="1"/>
  <c r="AC1208" i="1"/>
  <c r="AF1208" i="1" s="1"/>
  <c r="AC1209" i="1"/>
  <c r="AF1209" i="1" s="1"/>
  <c r="AC1210" i="1"/>
  <c r="AF1210" i="1" s="1"/>
  <c r="AC1211" i="1"/>
  <c r="AF1211" i="1" s="1"/>
  <c r="AC1212" i="1"/>
  <c r="AF1212" i="1" s="1"/>
  <c r="AC1213" i="1"/>
  <c r="AF1213" i="1" s="1"/>
  <c r="AC1214" i="1"/>
  <c r="AF1214" i="1" s="1"/>
  <c r="AC1215" i="1"/>
  <c r="AF1215" i="1" s="1"/>
  <c r="AC1216" i="1"/>
  <c r="AF1216" i="1" s="1"/>
  <c r="AC1217" i="1"/>
  <c r="AF1217" i="1" s="1"/>
  <c r="AC1218" i="1"/>
  <c r="AF1218" i="1" s="1"/>
  <c r="AC1219" i="1"/>
  <c r="AF1219" i="1" s="1"/>
  <c r="AC1220" i="1"/>
  <c r="AF1220" i="1" s="1"/>
  <c r="AC1221" i="1"/>
  <c r="AF1221" i="1" s="1"/>
  <c r="AC1222" i="1"/>
  <c r="AF1222" i="1" s="1"/>
  <c r="AC1223" i="1"/>
  <c r="AF1223" i="1" s="1"/>
  <c r="AC1224" i="1"/>
  <c r="AF1224" i="1" s="1"/>
  <c r="AC1225" i="1"/>
  <c r="AF1225" i="1" s="1"/>
  <c r="AC1226" i="1"/>
  <c r="AF1226" i="1" s="1"/>
  <c r="AC1227" i="1"/>
  <c r="AF1227" i="1" s="1"/>
  <c r="AC1228" i="1"/>
  <c r="AF1228" i="1" s="1"/>
  <c r="AC1229" i="1"/>
  <c r="AF1229" i="1" s="1"/>
  <c r="AC1230" i="1"/>
  <c r="AF1230" i="1" s="1"/>
  <c r="AC1231" i="1"/>
  <c r="AF1231" i="1" s="1"/>
  <c r="AC1232" i="1"/>
  <c r="AF1232" i="1" s="1"/>
  <c r="AC1233" i="1"/>
  <c r="AF1233" i="1" s="1"/>
  <c r="AC1234" i="1"/>
  <c r="AF1234" i="1" s="1"/>
  <c r="AC1235" i="1"/>
  <c r="AF1235" i="1" s="1"/>
  <c r="AC1236" i="1"/>
  <c r="AF1236" i="1" s="1"/>
  <c r="AC1237" i="1"/>
  <c r="AF1237" i="1" s="1"/>
  <c r="AC1238" i="1"/>
  <c r="AF1238" i="1" s="1"/>
  <c r="AC1239" i="1"/>
  <c r="AF1239" i="1" s="1"/>
  <c r="AC1240" i="1"/>
  <c r="AF1240" i="1" s="1"/>
  <c r="AC1241" i="1"/>
  <c r="AF1241" i="1" s="1"/>
  <c r="AC1242" i="1"/>
  <c r="AF1242" i="1" s="1"/>
  <c r="AC1243" i="1"/>
  <c r="AF1243" i="1" s="1"/>
  <c r="AC1244" i="1"/>
  <c r="AF1244" i="1" s="1"/>
  <c r="AC1245" i="1"/>
  <c r="AF1245" i="1" s="1"/>
  <c r="AC1246" i="1"/>
  <c r="AF1246" i="1" s="1"/>
  <c r="AC1247" i="1"/>
  <c r="AF1247" i="1" s="1"/>
  <c r="AC1248" i="1"/>
  <c r="AF1248" i="1" s="1"/>
  <c r="AC1249" i="1"/>
  <c r="AF1249" i="1" s="1"/>
  <c r="AC1250" i="1"/>
  <c r="AF1250" i="1" s="1"/>
  <c r="AC1251" i="1"/>
  <c r="AF1251" i="1" s="1"/>
  <c r="AC1252" i="1"/>
  <c r="AF1252" i="1" s="1"/>
  <c r="AC1253" i="1"/>
  <c r="AF1253" i="1" s="1"/>
  <c r="AC1254" i="1"/>
  <c r="AF1254" i="1" s="1"/>
  <c r="AC1255" i="1"/>
  <c r="AF1255" i="1" s="1"/>
  <c r="AC1256" i="1"/>
  <c r="AF1256" i="1" s="1"/>
  <c r="AC1257" i="1"/>
  <c r="AF1257" i="1" s="1"/>
  <c r="AC1258" i="1"/>
  <c r="AF1258" i="1" s="1"/>
  <c r="AC1259" i="1"/>
  <c r="AF1259" i="1" s="1"/>
  <c r="AC1260" i="1"/>
  <c r="AF1260" i="1" s="1"/>
  <c r="AC1261" i="1"/>
  <c r="AF1261" i="1" s="1"/>
  <c r="AC1262" i="1"/>
  <c r="AF1262" i="1" s="1"/>
  <c r="AC1263" i="1"/>
  <c r="AF1263" i="1" s="1"/>
  <c r="AC1264" i="1"/>
  <c r="AF1264" i="1" s="1"/>
  <c r="AC1265" i="1"/>
  <c r="AF1265" i="1" s="1"/>
  <c r="AC1266" i="1"/>
  <c r="AF1266" i="1" s="1"/>
  <c r="AC1267" i="1"/>
  <c r="AF1267" i="1" s="1"/>
  <c r="AC1268" i="1"/>
  <c r="AF1268" i="1" s="1"/>
  <c r="AC1269" i="1"/>
  <c r="AF1269" i="1" s="1"/>
  <c r="AC1270" i="1"/>
  <c r="AF1270" i="1" s="1"/>
  <c r="AC1271" i="1"/>
  <c r="AF1271" i="1" s="1"/>
  <c r="AC1272" i="1"/>
  <c r="AF1272" i="1" s="1"/>
  <c r="AC1273" i="1"/>
  <c r="AF1273" i="1" s="1"/>
  <c r="AC1274" i="1"/>
  <c r="AF1274" i="1" s="1"/>
  <c r="AC1275" i="1"/>
  <c r="AF1275" i="1" s="1"/>
  <c r="AC1276" i="1"/>
  <c r="AF1276" i="1" s="1"/>
  <c r="AC1277" i="1"/>
  <c r="AF1277" i="1" s="1"/>
  <c r="AC1278" i="1"/>
  <c r="AF1278" i="1" s="1"/>
  <c r="AC1279" i="1"/>
  <c r="AF1279" i="1" s="1"/>
  <c r="AC1280" i="1"/>
  <c r="AF1280" i="1" s="1"/>
  <c r="AC1281" i="1"/>
  <c r="AF1281" i="1" s="1"/>
  <c r="AC1282" i="1"/>
  <c r="AF1282" i="1" s="1"/>
  <c r="AC1283" i="1"/>
  <c r="AF1283" i="1" s="1"/>
  <c r="AC1284" i="1"/>
  <c r="AF1284" i="1" s="1"/>
  <c r="AC1285" i="1"/>
  <c r="AF1285" i="1" s="1"/>
  <c r="AC1286" i="1"/>
  <c r="AF1286" i="1" s="1"/>
  <c r="AC1287" i="1"/>
  <c r="AF1287" i="1" s="1"/>
  <c r="AC1288" i="1"/>
  <c r="AF1288" i="1" s="1"/>
  <c r="AC1289" i="1"/>
  <c r="AF1289" i="1" s="1"/>
  <c r="AC1290" i="1"/>
  <c r="AF1290" i="1" s="1"/>
  <c r="AC1291" i="1"/>
  <c r="AF1291" i="1" s="1"/>
  <c r="AC1292" i="1"/>
  <c r="AF1292" i="1" s="1"/>
  <c r="AC1293" i="1"/>
  <c r="AF1293" i="1" s="1"/>
  <c r="AC1294" i="1"/>
  <c r="AF1294" i="1" s="1"/>
  <c r="AC1295" i="1"/>
  <c r="AF1295" i="1" s="1"/>
  <c r="AC1296" i="1"/>
  <c r="AF1296" i="1" s="1"/>
  <c r="AC1297" i="1"/>
  <c r="AF1297" i="1" s="1"/>
  <c r="AC1298" i="1"/>
  <c r="AF1298" i="1" s="1"/>
  <c r="AC1299" i="1"/>
  <c r="AF1299" i="1" s="1"/>
  <c r="AC1300" i="1"/>
  <c r="AF1300" i="1" s="1"/>
  <c r="AC1301" i="1"/>
  <c r="AF1301" i="1" s="1"/>
  <c r="AC1302" i="1"/>
  <c r="AF1302" i="1" s="1"/>
  <c r="AC1303" i="1"/>
  <c r="AF1303" i="1" s="1"/>
  <c r="AC1304" i="1"/>
  <c r="AF1304" i="1" s="1"/>
  <c r="AC1305" i="1"/>
  <c r="AF1305" i="1" s="1"/>
  <c r="AC1306" i="1"/>
  <c r="AF1306" i="1" s="1"/>
  <c r="AC1307" i="1"/>
  <c r="AF1307" i="1" s="1"/>
  <c r="AC1308" i="1"/>
  <c r="AF1308" i="1" s="1"/>
  <c r="AC1309" i="1"/>
  <c r="AF1309" i="1" s="1"/>
  <c r="AC1310" i="1"/>
  <c r="AF1310" i="1" s="1"/>
  <c r="AC1311" i="1"/>
  <c r="AF1311" i="1" s="1"/>
  <c r="AC1312" i="1"/>
  <c r="AF1312" i="1" s="1"/>
  <c r="AC1313" i="1"/>
  <c r="AF1313" i="1" s="1"/>
  <c r="AC1314" i="1"/>
  <c r="AF1314" i="1" s="1"/>
  <c r="AC1315" i="1"/>
  <c r="AF1315" i="1" s="1"/>
  <c r="AC1316" i="1"/>
  <c r="AF1316" i="1" s="1"/>
  <c r="AC1317" i="1"/>
  <c r="AF1317" i="1" s="1"/>
  <c r="AC1318" i="1"/>
  <c r="AF1318" i="1" s="1"/>
  <c r="AC1319" i="1"/>
  <c r="AF1319" i="1" s="1"/>
  <c r="AC1320" i="1"/>
  <c r="AF1320" i="1" s="1"/>
  <c r="AC1321" i="1"/>
  <c r="AF1321" i="1" s="1"/>
  <c r="AC1322" i="1"/>
  <c r="AF1322" i="1" s="1"/>
  <c r="AC1323" i="1"/>
  <c r="AF1323" i="1" s="1"/>
  <c r="AC1324" i="1"/>
  <c r="AF1324" i="1" s="1"/>
  <c r="AC1325" i="1"/>
  <c r="AF1325" i="1" s="1"/>
  <c r="AC1326" i="1"/>
  <c r="AF1326" i="1" s="1"/>
  <c r="AC1327" i="1"/>
  <c r="AF1327" i="1" s="1"/>
  <c r="AC1328" i="1"/>
  <c r="AF1328" i="1" s="1"/>
  <c r="AC1329" i="1"/>
  <c r="AF1329" i="1" s="1"/>
  <c r="AC1330" i="1"/>
  <c r="AF1330" i="1" s="1"/>
  <c r="AC1331" i="1"/>
  <c r="AF1331" i="1" s="1"/>
  <c r="AC1332" i="1"/>
  <c r="AF1332" i="1" s="1"/>
  <c r="AC1333" i="1"/>
  <c r="AF1333" i="1" s="1"/>
  <c r="AC1334" i="1"/>
  <c r="AF1334" i="1" s="1"/>
  <c r="AC1335" i="1"/>
  <c r="AF1335" i="1" s="1"/>
  <c r="AC1336" i="1"/>
  <c r="AF1336" i="1" s="1"/>
  <c r="AC1337" i="1"/>
  <c r="AF1337" i="1" s="1"/>
  <c r="AC1338" i="1"/>
  <c r="AF1338" i="1" s="1"/>
  <c r="AC1339" i="1"/>
  <c r="AF1339" i="1" s="1"/>
  <c r="AC1340" i="1"/>
  <c r="AF1340" i="1" s="1"/>
  <c r="AC1341" i="1"/>
  <c r="AF1341" i="1" s="1"/>
  <c r="AC1342" i="1"/>
  <c r="AF1342" i="1" s="1"/>
  <c r="AC1343" i="1"/>
  <c r="AF1343" i="1" s="1"/>
  <c r="AC1344" i="1"/>
  <c r="AF1344" i="1" s="1"/>
  <c r="AC1345" i="1"/>
  <c r="AF1345" i="1" s="1"/>
  <c r="AC1346" i="1"/>
  <c r="AF1346" i="1" s="1"/>
  <c r="AC1347" i="1"/>
  <c r="AF1347" i="1" s="1"/>
  <c r="AC1348" i="1"/>
  <c r="AF1348" i="1" s="1"/>
  <c r="AC1349" i="1"/>
  <c r="AF1349" i="1" s="1"/>
  <c r="AC1350" i="1"/>
  <c r="AF1350" i="1" s="1"/>
  <c r="AC1351" i="1"/>
  <c r="AF1351" i="1" s="1"/>
  <c r="AC1352" i="1"/>
  <c r="AF1352" i="1" s="1"/>
  <c r="AC1353" i="1"/>
  <c r="AF1353" i="1" s="1"/>
  <c r="AC1354" i="1"/>
  <c r="AF1354" i="1" s="1"/>
  <c r="AC1355" i="1"/>
  <c r="AF1355" i="1" s="1"/>
  <c r="AC1356" i="1"/>
  <c r="AF1356" i="1" s="1"/>
  <c r="AC1357" i="1"/>
  <c r="AF1357" i="1" s="1"/>
  <c r="AC1358" i="1"/>
  <c r="AF1358" i="1" s="1"/>
  <c r="AC1359" i="1"/>
  <c r="AF1359" i="1" s="1"/>
  <c r="AC1360" i="1"/>
  <c r="AF1360" i="1" s="1"/>
  <c r="AC1361" i="1"/>
  <c r="AF1361" i="1" s="1"/>
  <c r="AC1362" i="1"/>
  <c r="AF1362" i="1" s="1"/>
  <c r="AC1363" i="1"/>
  <c r="AF1363" i="1" s="1"/>
  <c r="AC1364" i="1"/>
  <c r="AF1364" i="1" s="1"/>
  <c r="AC1365" i="1"/>
  <c r="AF1365" i="1" s="1"/>
  <c r="AC1366" i="1"/>
  <c r="AF1366" i="1" s="1"/>
  <c r="AC1367" i="1"/>
  <c r="AF1367" i="1" s="1"/>
  <c r="AC1368" i="1"/>
  <c r="AF1368" i="1" s="1"/>
  <c r="AC1369" i="1"/>
  <c r="AF1369" i="1" s="1"/>
  <c r="AC1370" i="1"/>
  <c r="AF1370" i="1" s="1"/>
  <c r="AC1371" i="1"/>
  <c r="AF1371" i="1" s="1"/>
  <c r="AC1372" i="1"/>
  <c r="AF1372" i="1" s="1"/>
  <c r="AC1373" i="1"/>
  <c r="AF1373" i="1" s="1"/>
  <c r="AC1374" i="1"/>
  <c r="AF1374" i="1" s="1"/>
  <c r="AC1375" i="1"/>
  <c r="AF1375" i="1" s="1"/>
  <c r="AC1376" i="1"/>
  <c r="AF1376" i="1" s="1"/>
  <c r="AC1377" i="1"/>
  <c r="AF1377" i="1" s="1"/>
  <c r="AC1378" i="1"/>
  <c r="AF1378" i="1" s="1"/>
  <c r="AC1379" i="1"/>
  <c r="AF1379" i="1" s="1"/>
  <c r="AC1380" i="1"/>
  <c r="AF1380" i="1" s="1"/>
  <c r="AC1381" i="1"/>
  <c r="AF1381" i="1" s="1"/>
  <c r="AC1382" i="1"/>
  <c r="AF1382" i="1" s="1"/>
  <c r="AC1383" i="1"/>
  <c r="AF1383" i="1" s="1"/>
  <c r="AC1384" i="1"/>
  <c r="AF1384" i="1" s="1"/>
  <c r="AC1385" i="1"/>
  <c r="AF1385" i="1" s="1"/>
  <c r="AC1386" i="1"/>
  <c r="AF1386" i="1" s="1"/>
  <c r="AC1387" i="1"/>
  <c r="AF1387" i="1" s="1"/>
  <c r="AC1388" i="1"/>
  <c r="AF1388" i="1" s="1"/>
  <c r="AC1389" i="1"/>
  <c r="AF1389" i="1" s="1"/>
  <c r="AC1390" i="1"/>
  <c r="AF1390" i="1" s="1"/>
  <c r="AC1391" i="1"/>
  <c r="AF1391" i="1" s="1"/>
  <c r="AC1392" i="1"/>
  <c r="AF1392" i="1" s="1"/>
  <c r="AC1393" i="1"/>
  <c r="AF1393" i="1" s="1"/>
  <c r="AC1394" i="1"/>
  <c r="AF1394" i="1" s="1"/>
  <c r="AC1395" i="1"/>
  <c r="AF1395" i="1" s="1"/>
  <c r="AC1396" i="1"/>
  <c r="AF1396" i="1" s="1"/>
  <c r="AC1397" i="1"/>
  <c r="AF1397" i="1" s="1"/>
  <c r="AC1398" i="1"/>
  <c r="AF1398" i="1" s="1"/>
  <c r="AC1399" i="1"/>
  <c r="AF1399" i="1" s="1"/>
  <c r="AC1400" i="1"/>
  <c r="AF1400" i="1" s="1"/>
  <c r="AC1401" i="1"/>
  <c r="AF1401" i="1" s="1"/>
  <c r="AC1402" i="1"/>
  <c r="AF1402" i="1" s="1"/>
  <c r="AC1403" i="1"/>
  <c r="AF1403" i="1" s="1"/>
  <c r="AC1404" i="1"/>
  <c r="AF1404" i="1" s="1"/>
  <c r="AC1405" i="1"/>
  <c r="AF1405" i="1" s="1"/>
  <c r="AC1406" i="1"/>
  <c r="AF1406" i="1" s="1"/>
  <c r="AC1407" i="1"/>
  <c r="AF1407" i="1" s="1"/>
  <c r="AC1408" i="1"/>
  <c r="AF1408" i="1" s="1"/>
  <c r="AC1409" i="1"/>
  <c r="AF1409" i="1" s="1"/>
  <c r="AC1410" i="1"/>
  <c r="AF1410" i="1" s="1"/>
  <c r="AC1411" i="1"/>
  <c r="AF1411" i="1" s="1"/>
  <c r="AC1412" i="1"/>
  <c r="AF1412" i="1" s="1"/>
  <c r="AC1413" i="1"/>
  <c r="AF1413" i="1" s="1"/>
  <c r="AC1414" i="1"/>
  <c r="AF1414" i="1" s="1"/>
  <c r="AC1415" i="1"/>
  <c r="AF1415" i="1" s="1"/>
  <c r="AC1416" i="1"/>
  <c r="AF1416" i="1" s="1"/>
  <c r="AC1417" i="1"/>
  <c r="AF1417" i="1" s="1"/>
  <c r="AC1418" i="1"/>
  <c r="AF1418" i="1" s="1"/>
  <c r="AC1419" i="1"/>
  <c r="AF1419" i="1" s="1"/>
  <c r="AC1420" i="1"/>
  <c r="AF1420" i="1" s="1"/>
  <c r="AC1421" i="1"/>
  <c r="AF1421" i="1" s="1"/>
  <c r="AC1422" i="1"/>
  <c r="AF1422" i="1" s="1"/>
  <c r="AC1423" i="1"/>
  <c r="AF1423" i="1" s="1"/>
  <c r="AC1424" i="1"/>
  <c r="AF1424" i="1" s="1"/>
  <c r="AC1425" i="1"/>
  <c r="AF1425" i="1" s="1"/>
  <c r="AC1426" i="1"/>
  <c r="AF1426" i="1" s="1"/>
  <c r="AC1427" i="1"/>
  <c r="AF1427" i="1" s="1"/>
  <c r="AC1428" i="1"/>
  <c r="AF1428" i="1" s="1"/>
  <c r="AC1429" i="1"/>
  <c r="AF1429" i="1" s="1"/>
  <c r="AC1430" i="1"/>
  <c r="AF1430" i="1" s="1"/>
  <c r="AC1431" i="1"/>
  <c r="AF1431" i="1" s="1"/>
  <c r="AC1432" i="1"/>
  <c r="AF1432" i="1" s="1"/>
  <c r="AC1433" i="1"/>
  <c r="AF1433" i="1" s="1"/>
  <c r="AC1434" i="1"/>
  <c r="AF1434" i="1" s="1"/>
  <c r="AC1435" i="1"/>
  <c r="AF1435" i="1" s="1"/>
  <c r="AC1436" i="1"/>
  <c r="AF1436" i="1" s="1"/>
  <c r="AC1437" i="1"/>
  <c r="AF1437" i="1" s="1"/>
  <c r="AC1438" i="1"/>
  <c r="AF1438" i="1" s="1"/>
  <c r="AC1439" i="1"/>
  <c r="AF1439" i="1" s="1"/>
  <c r="AC1440" i="1"/>
  <c r="AF1440" i="1" s="1"/>
  <c r="AC1441" i="1"/>
  <c r="AF1441" i="1" s="1"/>
  <c r="AC1442" i="1"/>
  <c r="AF1442" i="1" s="1"/>
  <c r="AC1443" i="1"/>
  <c r="AF1443" i="1" s="1"/>
  <c r="AC1444" i="1"/>
  <c r="AF1444" i="1" s="1"/>
  <c r="AC1445" i="1"/>
  <c r="AF1445" i="1" s="1"/>
  <c r="AC1446" i="1"/>
  <c r="AF1446" i="1" s="1"/>
  <c r="AC1447" i="1"/>
  <c r="AF1447" i="1" s="1"/>
  <c r="AC1448" i="1"/>
  <c r="AF1448" i="1" s="1"/>
  <c r="AC1449" i="1"/>
  <c r="AF1449" i="1" s="1"/>
  <c r="AC1450" i="1"/>
  <c r="AF1450" i="1" s="1"/>
  <c r="AC1451" i="1"/>
  <c r="AF1451" i="1" s="1"/>
  <c r="AC1452" i="1"/>
  <c r="AF1452" i="1" s="1"/>
  <c r="AC1453" i="1"/>
  <c r="AF1453" i="1" s="1"/>
  <c r="AC1454" i="1"/>
  <c r="AF1454" i="1" s="1"/>
  <c r="AC1455" i="1"/>
  <c r="AF1455" i="1" s="1"/>
  <c r="AC1456" i="1"/>
  <c r="AF1456" i="1" s="1"/>
  <c r="AC1457" i="1"/>
  <c r="AF1457" i="1" s="1"/>
  <c r="AC1458" i="1"/>
  <c r="AF1458" i="1" s="1"/>
  <c r="AC1459" i="1"/>
  <c r="AF1459" i="1" s="1"/>
  <c r="AC1460" i="1"/>
  <c r="AF1460" i="1" s="1"/>
  <c r="AC1461" i="1"/>
  <c r="AF1461" i="1" s="1"/>
  <c r="AC1462" i="1"/>
  <c r="AF1462" i="1" s="1"/>
  <c r="AC1463" i="1"/>
  <c r="AF1463" i="1" s="1"/>
  <c r="AC1464" i="1"/>
  <c r="AF1464" i="1" s="1"/>
  <c r="AC1465" i="1"/>
  <c r="AF1465" i="1" s="1"/>
  <c r="AC1466" i="1"/>
  <c r="AF1466" i="1" s="1"/>
  <c r="AC1467" i="1"/>
  <c r="AF1467" i="1" s="1"/>
  <c r="AC1468" i="1"/>
  <c r="AF1468" i="1" s="1"/>
  <c r="AC1469" i="1"/>
  <c r="AF1469" i="1" s="1"/>
  <c r="AC1470" i="1"/>
  <c r="AF1470" i="1" s="1"/>
  <c r="AC1471" i="1"/>
  <c r="AF1471" i="1" s="1"/>
  <c r="AC1472" i="1"/>
  <c r="AF1472" i="1" s="1"/>
  <c r="AC1473" i="1"/>
  <c r="AF1473" i="1" s="1"/>
  <c r="AC1474" i="1"/>
  <c r="AF1474" i="1" s="1"/>
  <c r="AC1475" i="1"/>
  <c r="AF1475" i="1" s="1"/>
  <c r="AC1476" i="1"/>
  <c r="AF1476" i="1" s="1"/>
  <c r="AC1477" i="1"/>
  <c r="AF1477" i="1" s="1"/>
  <c r="AC1478" i="1"/>
  <c r="AF1478" i="1" s="1"/>
  <c r="AC1479" i="1"/>
  <c r="AF1479" i="1" s="1"/>
  <c r="AC1480" i="1"/>
  <c r="AF1480" i="1" s="1"/>
  <c r="AC1481" i="1"/>
  <c r="AF1481" i="1" s="1"/>
  <c r="AC1482" i="1"/>
  <c r="AF1482" i="1" s="1"/>
  <c r="AC1483" i="1"/>
  <c r="AF1483" i="1" s="1"/>
  <c r="AC1484" i="1"/>
  <c r="AF1484" i="1" s="1"/>
  <c r="AC1485" i="1"/>
  <c r="AF1485" i="1" s="1"/>
  <c r="AC1486" i="1"/>
  <c r="AF1486" i="1" s="1"/>
  <c r="AC1487" i="1"/>
  <c r="AF1487" i="1" s="1"/>
  <c r="AC1488" i="1"/>
  <c r="AF1488" i="1" s="1"/>
  <c r="AC1489" i="1"/>
  <c r="AF1489" i="1" s="1"/>
  <c r="AC1490" i="1"/>
  <c r="AF1490" i="1" s="1"/>
  <c r="AC1491" i="1"/>
  <c r="AF1491" i="1" s="1"/>
  <c r="AC1492" i="1"/>
  <c r="AF1492" i="1" s="1"/>
  <c r="AC1493" i="1"/>
  <c r="AF1493" i="1" s="1"/>
  <c r="AC1494" i="1"/>
  <c r="AF1494" i="1" s="1"/>
  <c r="AC1495" i="1"/>
  <c r="AF1495" i="1" s="1"/>
  <c r="AC1496" i="1"/>
  <c r="AF1496" i="1" s="1"/>
  <c r="AC1497" i="1"/>
  <c r="AF1497" i="1" s="1"/>
  <c r="AC1498" i="1"/>
  <c r="AF1498" i="1" s="1"/>
  <c r="AC1499" i="1"/>
  <c r="AF1499" i="1" s="1"/>
  <c r="AC1500" i="1"/>
  <c r="AF1500" i="1" s="1"/>
  <c r="AC1501" i="1"/>
  <c r="AF1501" i="1" s="1"/>
  <c r="AC1502" i="1"/>
  <c r="AF1502" i="1" s="1"/>
  <c r="AC1503" i="1"/>
  <c r="AF1503" i="1" s="1"/>
  <c r="AC1504" i="1"/>
  <c r="AF1504" i="1" s="1"/>
  <c r="AC1505" i="1"/>
  <c r="AF1505" i="1" s="1"/>
  <c r="AC1506" i="1"/>
  <c r="AF1506" i="1" s="1"/>
  <c r="AC1507" i="1"/>
  <c r="AF1507" i="1" s="1"/>
  <c r="AC1508" i="1"/>
  <c r="AF1508" i="1" s="1"/>
  <c r="AC1509" i="1"/>
  <c r="AF1509" i="1" s="1"/>
  <c r="AC1510" i="1"/>
  <c r="AF1510" i="1" s="1"/>
  <c r="AC1511" i="1"/>
  <c r="AF1511" i="1" s="1"/>
  <c r="AC1512" i="1"/>
  <c r="AF1512" i="1" s="1"/>
  <c r="AC1513" i="1"/>
  <c r="AF1513" i="1" s="1"/>
  <c r="AC1514" i="1"/>
  <c r="AF1514" i="1" s="1"/>
  <c r="AC1515" i="1"/>
  <c r="AF1515" i="1" s="1"/>
  <c r="AC1516" i="1"/>
  <c r="AF1516" i="1" s="1"/>
  <c r="AC1517" i="1"/>
  <c r="AF1517" i="1" s="1"/>
  <c r="AC1518" i="1"/>
  <c r="AF1518" i="1" s="1"/>
  <c r="AC1519" i="1"/>
  <c r="AF1519" i="1" s="1"/>
  <c r="AC1520" i="1"/>
  <c r="AF1520" i="1" s="1"/>
  <c r="AC1521" i="1"/>
  <c r="AF1521" i="1" s="1"/>
  <c r="AC1522" i="1"/>
  <c r="AF1522" i="1" s="1"/>
  <c r="AC1523" i="1"/>
  <c r="AF1523" i="1" s="1"/>
  <c r="AC1524" i="1"/>
  <c r="AF1524" i="1" s="1"/>
  <c r="AC1525" i="1"/>
  <c r="AF1525" i="1" s="1"/>
  <c r="AC1526" i="1"/>
  <c r="AF1526" i="1" s="1"/>
  <c r="AC1527" i="1"/>
  <c r="AF1527" i="1" s="1"/>
  <c r="AC1528" i="1"/>
  <c r="AF1528" i="1" s="1"/>
  <c r="AC1529" i="1"/>
  <c r="AF1529" i="1" s="1"/>
  <c r="AC1530" i="1"/>
  <c r="AF1530" i="1" s="1"/>
  <c r="AC1531" i="1"/>
  <c r="AF1531" i="1" s="1"/>
  <c r="AC1532" i="1"/>
  <c r="AF1532" i="1" s="1"/>
  <c r="AC1533" i="1"/>
  <c r="AF1533" i="1" s="1"/>
  <c r="AC1534" i="1"/>
  <c r="AF1534" i="1" s="1"/>
  <c r="AC1535" i="1"/>
  <c r="AF1535" i="1" s="1"/>
  <c r="AC1536" i="1"/>
  <c r="AF1536" i="1" s="1"/>
  <c r="AC1537" i="1"/>
  <c r="AF1537" i="1" s="1"/>
  <c r="AC1538" i="1"/>
  <c r="AF1538" i="1" s="1"/>
  <c r="AC1539" i="1"/>
  <c r="AF1539" i="1" s="1"/>
  <c r="AC1540" i="1"/>
  <c r="AF1540" i="1" s="1"/>
  <c r="AC1541" i="1"/>
  <c r="AF1541" i="1" s="1"/>
  <c r="AC1542" i="1"/>
  <c r="AF1542" i="1" s="1"/>
  <c r="AC1543" i="1"/>
  <c r="AF1543" i="1" s="1"/>
  <c r="AC1544" i="1"/>
  <c r="AF1544" i="1" s="1"/>
  <c r="AC1545" i="1"/>
  <c r="AF1545" i="1" s="1"/>
  <c r="AC1546" i="1"/>
  <c r="AF1546" i="1" s="1"/>
  <c r="AC1547" i="1"/>
  <c r="AF1547" i="1" s="1"/>
  <c r="AC1548" i="1"/>
  <c r="AF1548" i="1" s="1"/>
  <c r="AC1549" i="1"/>
  <c r="AF1549" i="1" s="1"/>
  <c r="AC1550" i="1"/>
  <c r="AF1550" i="1" s="1"/>
  <c r="AC1551" i="1"/>
  <c r="AF1551" i="1" s="1"/>
  <c r="AC1552" i="1"/>
  <c r="AF1552" i="1" s="1"/>
  <c r="AC1553" i="1"/>
  <c r="AF1553" i="1" s="1"/>
  <c r="AC1554" i="1"/>
  <c r="AF1554" i="1" s="1"/>
  <c r="AC1555" i="1"/>
  <c r="AF1555" i="1" s="1"/>
  <c r="AC1556" i="1"/>
  <c r="AF1556" i="1" s="1"/>
  <c r="AC1557" i="1"/>
  <c r="AF1557" i="1" s="1"/>
  <c r="AC1558" i="1"/>
  <c r="AF1558" i="1" s="1"/>
  <c r="AC1559" i="1"/>
  <c r="AF1559" i="1" s="1"/>
  <c r="AC1560" i="1"/>
  <c r="AF1560" i="1" s="1"/>
  <c r="AC1561" i="1"/>
  <c r="AF1561" i="1" s="1"/>
  <c r="AC1562" i="1"/>
  <c r="AF1562" i="1" s="1"/>
  <c r="AC1563" i="1"/>
  <c r="AF1563" i="1" s="1"/>
  <c r="AC1564" i="1"/>
  <c r="AF1564" i="1" s="1"/>
  <c r="AC1565" i="1"/>
  <c r="AF1565" i="1" s="1"/>
  <c r="AC1566" i="1"/>
  <c r="AF1566" i="1" s="1"/>
  <c r="AC1567" i="1"/>
  <c r="AF1567" i="1" s="1"/>
  <c r="AC1568" i="1"/>
  <c r="AF1568" i="1" s="1"/>
  <c r="AC1569" i="1"/>
  <c r="AF1569" i="1" s="1"/>
  <c r="AC1570" i="1"/>
  <c r="AF1570" i="1" s="1"/>
  <c r="AC1571" i="1"/>
  <c r="AF1571" i="1" s="1"/>
  <c r="AC1572" i="1"/>
  <c r="AF1572" i="1" s="1"/>
  <c r="AC1573" i="1"/>
  <c r="AF1573" i="1" s="1"/>
  <c r="AC1574" i="1"/>
  <c r="AF1574" i="1" s="1"/>
  <c r="AC1575" i="1"/>
  <c r="AF1575" i="1" s="1"/>
  <c r="AC1576" i="1"/>
  <c r="AF1576" i="1" s="1"/>
  <c r="AC1577" i="1"/>
  <c r="AF1577" i="1" s="1"/>
  <c r="AC1578" i="1"/>
  <c r="AF1578" i="1" s="1"/>
  <c r="AC1579" i="1"/>
  <c r="AF1579" i="1" s="1"/>
  <c r="AC1580" i="1"/>
  <c r="AF1580" i="1" s="1"/>
  <c r="AC1581" i="1"/>
  <c r="AF1581" i="1" s="1"/>
  <c r="AC1582" i="1"/>
  <c r="AF1582" i="1" s="1"/>
  <c r="AC1583" i="1"/>
  <c r="AF1583" i="1" s="1"/>
  <c r="AC1584" i="1"/>
  <c r="AF1584" i="1" s="1"/>
  <c r="AC1585" i="1"/>
  <c r="AF1585" i="1" s="1"/>
  <c r="AC1586" i="1"/>
  <c r="AF1586" i="1" s="1"/>
  <c r="AC1587" i="1"/>
  <c r="AF1587" i="1" s="1"/>
  <c r="AC1588" i="1"/>
  <c r="AF1588" i="1" s="1"/>
  <c r="AC1589" i="1"/>
  <c r="AF1589" i="1" s="1"/>
  <c r="AC1590" i="1"/>
  <c r="AF1590" i="1" s="1"/>
  <c r="AC1591" i="1"/>
  <c r="AF1591" i="1" s="1"/>
  <c r="AC1592" i="1"/>
  <c r="AF1592" i="1" s="1"/>
  <c r="AC1593" i="1"/>
  <c r="AF1593" i="1" s="1"/>
  <c r="AC1594" i="1"/>
  <c r="AF1594" i="1" s="1"/>
  <c r="AC1595" i="1"/>
  <c r="AF1595" i="1" s="1"/>
  <c r="AC1596" i="1"/>
  <c r="AF1596" i="1" s="1"/>
  <c r="AC1597" i="1"/>
  <c r="AF1597" i="1" s="1"/>
  <c r="AC1598" i="1"/>
  <c r="AF1598" i="1" s="1"/>
  <c r="AC1599" i="1"/>
  <c r="AF1599" i="1" s="1"/>
  <c r="AC1600" i="1"/>
  <c r="AF1600" i="1" s="1"/>
  <c r="AC1601" i="1"/>
  <c r="AF1601" i="1" s="1"/>
  <c r="AC1602" i="1"/>
  <c r="AF1602" i="1" s="1"/>
  <c r="AC1603" i="1"/>
  <c r="AF1603" i="1" s="1"/>
  <c r="AC1604" i="1"/>
  <c r="AF1604" i="1" s="1"/>
  <c r="AC1605" i="1"/>
  <c r="AF1605" i="1" s="1"/>
  <c r="AC1606" i="1"/>
  <c r="AF1606" i="1" s="1"/>
  <c r="AC1607" i="1"/>
  <c r="AF1607" i="1" s="1"/>
  <c r="AC1608" i="1"/>
  <c r="AF1608" i="1" s="1"/>
  <c r="AC1609" i="1"/>
  <c r="AF1609" i="1" s="1"/>
  <c r="AC1610" i="1"/>
  <c r="AF1610" i="1" s="1"/>
  <c r="AC1611" i="1"/>
  <c r="AF1611" i="1" s="1"/>
  <c r="AC1612" i="1"/>
  <c r="AF1612" i="1" s="1"/>
  <c r="AC1613" i="1"/>
  <c r="AF1613" i="1" s="1"/>
  <c r="AC1614" i="1"/>
  <c r="AF1614" i="1" s="1"/>
  <c r="AC1615" i="1"/>
  <c r="AF1615" i="1" s="1"/>
  <c r="AC1616" i="1"/>
  <c r="AF1616" i="1" s="1"/>
  <c r="AC1617" i="1"/>
  <c r="AF1617" i="1" s="1"/>
  <c r="AC1618" i="1"/>
  <c r="AF1618" i="1" s="1"/>
  <c r="AC1619" i="1"/>
  <c r="AF1619" i="1" s="1"/>
  <c r="AC1620" i="1"/>
  <c r="AF1620" i="1" s="1"/>
  <c r="AC1621" i="1"/>
  <c r="AF1621" i="1" s="1"/>
  <c r="AC1622" i="1"/>
  <c r="AF1622" i="1" s="1"/>
  <c r="AC1623" i="1"/>
  <c r="AF1623" i="1" s="1"/>
  <c r="AC1624" i="1"/>
  <c r="AF1624" i="1" s="1"/>
  <c r="AC1625" i="1"/>
  <c r="AF1625" i="1" s="1"/>
  <c r="AC1626" i="1"/>
  <c r="AF1626" i="1" s="1"/>
  <c r="AC1627" i="1"/>
  <c r="AF1627" i="1" s="1"/>
  <c r="AC1628" i="1"/>
  <c r="AF1628" i="1" s="1"/>
  <c r="AC1629" i="1"/>
  <c r="AF1629" i="1" s="1"/>
  <c r="AC1630" i="1"/>
  <c r="AF1630" i="1" s="1"/>
  <c r="AC1631" i="1"/>
  <c r="AF1631" i="1" s="1"/>
  <c r="AC1632" i="1"/>
  <c r="AF1632" i="1" s="1"/>
  <c r="AC1633" i="1"/>
  <c r="AF1633" i="1" s="1"/>
  <c r="AC1634" i="1"/>
  <c r="AF1634" i="1" s="1"/>
  <c r="AC1635" i="1"/>
  <c r="AF1635" i="1" s="1"/>
  <c r="AC1636" i="1"/>
  <c r="AF1636" i="1" s="1"/>
  <c r="AC1637" i="1"/>
  <c r="AF1637" i="1" s="1"/>
  <c r="AC1638" i="1"/>
  <c r="AF1638" i="1" s="1"/>
  <c r="AC1639" i="1"/>
  <c r="AF1639" i="1" s="1"/>
  <c r="AC1640" i="1"/>
  <c r="AF1640" i="1" s="1"/>
  <c r="AC1641" i="1"/>
  <c r="AF1641" i="1" s="1"/>
  <c r="AC1642" i="1"/>
  <c r="AF1642" i="1" s="1"/>
  <c r="AC1643" i="1"/>
  <c r="AF1643" i="1" s="1"/>
  <c r="AC1644" i="1"/>
  <c r="AF1644" i="1" s="1"/>
  <c r="AC1645" i="1"/>
  <c r="AF1645" i="1" s="1"/>
  <c r="AC1646" i="1"/>
  <c r="AF1646" i="1" s="1"/>
  <c r="AC1647" i="1"/>
  <c r="AF1647" i="1" s="1"/>
  <c r="AC1648" i="1"/>
  <c r="AF1648" i="1" s="1"/>
  <c r="AC1649" i="1"/>
  <c r="AF1649" i="1" s="1"/>
  <c r="AC1650" i="1"/>
  <c r="AF1650" i="1" s="1"/>
  <c r="AC1651" i="1"/>
  <c r="AF1651" i="1" s="1"/>
  <c r="AC1652" i="1"/>
  <c r="AF1652" i="1" s="1"/>
  <c r="AC1653" i="1"/>
  <c r="AF1653" i="1" s="1"/>
  <c r="AC1654" i="1"/>
  <c r="AF1654" i="1" s="1"/>
  <c r="AC1655" i="1"/>
  <c r="AF1655" i="1" s="1"/>
  <c r="AC1656" i="1"/>
  <c r="AF1656" i="1" s="1"/>
  <c r="AC1657" i="1"/>
  <c r="AF1657" i="1" s="1"/>
  <c r="AC1658" i="1"/>
  <c r="AF1658" i="1" s="1"/>
  <c r="AC1659" i="1"/>
  <c r="AF1659" i="1" s="1"/>
  <c r="AC1660" i="1"/>
  <c r="AF1660" i="1" s="1"/>
  <c r="AC1661" i="1"/>
  <c r="AF1661" i="1" s="1"/>
  <c r="AC1662" i="1"/>
  <c r="AF1662" i="1" s="1"/>
  <c r="AC1663" i="1"/>
  <c r="AF1663" i="1" s="1"/>
  <c r="AC1664" i="1"/>
  <c r="AF1664" i="1" s="1"/>
  <c r="AC1665" i="1"/>
  <c r="AF1665" i="1" s="1"/>
  <c r="AC1666" i="1"/>
  <c r="AF1666" i="1" s="1"/>
  <c r="AC1667" i="1"/>
  <c r="AF1667" i="1" s="1"/>
  <c r="AC1668" i="1"/>
  <c r="AF1668" i="1" s="1"/>
  <c r="AC1669" i="1"/>
  <c r="AF1669" i="1" s="1"/>
  <c r="AC1670" i="1"/>
  <c r="AF1670" i="1" s="1"/>
  <c r="AC1671" i="1"/>
  <c r="AF1671" i="1" s="1"/>
  <c r="AC1672" i="1"/>
  <c r="AF1672" i="1" s="1"/>
  <c r="AC1673" i="1"/>
  <c r="AF1673" i="1" s="1"/>
  <c r="AC1674" i="1"/>
  <c r="AF1674" i="1" s="1"/>
  <c r="AC1675" i="1"/>
  <c r="AF1675" i="1" s="1"/>
  <c r="AC1676" i="1"/>
  <c r="AF1676" i="1" s="1"/>
  <c r="AC1677" i="1"/>
  <c r="AF1677" i="1" s="1"/>
  <c r="AC1678" i="1"/>
  <c r="AF1678" i="1" s="1"/>
  <c r="AC1679" i="1"/>
  <c r="AF1679" i="1" s="1"/>
  <c r="AC1680" i="1"/>
  <c r="AF1680" i="1" s="1"/>
  <c r="AC1681" i="1"/>
  <c r="AF1681" i="1" s="1"/>
  <c r="AC1682" i="1"/>
  <c r="AF1682" i="1" s="1"/>
  <c r="AC1683" i="1"/>
  <c r="AF1683" i="1" s="1"/>
  <c r="AC1684" i="1"/>
  <c r="AF1684" i="1" s="1"/>
  <c r="AC1685" i="1"/>
  <c r="AF1685" i="1" s="1"/>
  <c r="AC1686" i="1"/>
  <c r="AF1686" i="1" s="1"/>
  <c r="AC1687" i="1"/>
  <c r="AF1687" i="1" s="1"/>
  <c r="AC1688" i="1"/>
  <c r="AF1688" i="1" s="1"/>
  <c r="AC1689" i="1"/>
  <c r="AF1689" i="1" s="1"/>
  <c r="AC1690" i="1"/>
  <c r="AF1690" i="1" s="1"/>
  <c r="AC1691" i="1"/>
  <c r="AF1691" i="1" s="1"/>
  <c r="AC1692" i="1"/>
  <c r="AF1692" i="1" s="1"/>
  <c r="AC1693" i="1"/>
  <c r="AF1693" i="1" s="1"/>
  <c r="AC1694" i="1"/>
  <c r="AF1694" i="1" s="1"/>
  <c r="AC1695" i="1"/>
  <c r="AF1695" i="1" s="1"/>
  <c r="AC1696" i="1"/>
  <c r="AF1696" i="1" s="1"/>
  <c r="AC1697" i="1"/>
  <c r="AF1697" i="1" s="1"/>
  <c r="AC1698" i="1"/>
  <c r="AF1698" i="1" s="1"/>
  <c r="AC1699" i="1"/>
  <c r="AF1699" i="1" s="1"/>
  <c r="AC1700" i="1"/>
  <c r="AF1700" i="1" s="1"/>
  <c r="AC1701" i="1"/>
  <c r="AF1701" i="1" s="1"/>
  <c r="AC1702" i="1"/>
  <c r="AF1702" i="1" s="1"/>
  <c r="AC1703" i="1"/>
  <c r="AF1703" i="1" s="1"/>
  <c r="AC1704" i="1"/>
  <c r="AF1704" i="1" s="1"/>
  <c r="AC1705" i="1"/>
  <c r="AF1705" i="1" s="1"/>
  <c r="AC1706" i="1"/>
  <c r="AF1706" i="1" s="1"/>
  <c r="AC1707" i="1"/>
  <c r="AF1707" i="1" s="1"/>
  <c r="AC1708" i="1"/>
  <c r="AF1708" i="1" s="1"/>
  <c r="AC1709" i="1"/>
  <c r="AF1709" i="1" s="1"/>
  <c r="AC1710" i="1"/>
  <c r="AF1710" i="1" s="1"/>
  <c r="AC1711" i="1"/>
  <c r="AF1711" i="1" s="1"/>
  <c r="AC1712" i="1"/>
  <c r="AF1712" i="1" s="1"/>
  <c r="AC1713" i="1"/>
  <c r="AF1713" i="1" s="1"/>
  <c r="AC1714" i="1"/>
  <c r="AF1714" i="1" s="1"/>
  <c r="AC1715" i="1"/>
  <c r="AF1715" i="1" s="1"/>
  <c r="AC1716" i="1"/>
  <c r="AF1716" i="1" s="1"/>
  <c r="AC1717" i="1"/>
  <c r="AF1717" i="1" s="1"/>
  <c r="AC1718" i="1"/>
  <c r="AF1718" i="1" s="1"/>
  <c r="AC1719" i="1"/>
  <c r="AF1719" i="1" s="1"/>
  <c r="AC1720" i="1"/>
  <c r="AF1720" i="1" s="1"/>
  <c r="AC1721" i="1"/>
  <c r="AF1721" i="1" s="1"/>
  <c r="AC1722" i="1"/>
  <c r="AF1722" i="1" s="1"/>
  <c r="AC1723" i="1"/>
  <c r="AF1723" i="1" s="1"/>
  <c r="AC1724" i="1"/>
  <c r="AF1724" i="1" s="1"/>
  <c r="AC1725" i="1"/>
  <c r="AF1725" i="1" s="1"/>
  <c r="AC1726" i="1"/>
  <c r="AF1726" i="1" s="1"/>
  <c r="AC1727" i="1"/>
  <c r="AF1727" i="1" s="1"/>
  <c r="AC1728" i="1"/>
  <c r="AF1728" i="1" s="1"/>
  <c r="AC1729" i="1"/>
  <c r="AF1729" i="1" s="1"/>
  <c r="AC1730" i="1"/>
  <c r="AF1730" i="1" s="1"/>
  <c r="AC1731" i="1"/>
  <c r="AF1731" i="1" s="1"/>
  <c r="AC1732" i="1"/>
  <c r="AF1732" i="1" s="1"/>
  <c r="AC1733" i="1"/>
  <c r="AF1733" i="1" s="1"/>
  <c r="AC1734" i="1"/>
  <c r="AF1734" i="1" s="1"/>
  <c r="AC1735" i="1"/>
  <c r="AF1735" i="1" s="1"/>
  <c r="AC1736" i="1"/>
  <c r="AF1736" i="1" s="1"/>
  <c r="AC1737" i="1"/>
  <c r="AF1737" i="1" s="1"/>
  <c r="AC1738" i="1"/>
  <c r="AF1738" i="1" s="1"/>
  <c r="AC1739" i="1"/>
  <c r="AF1739" i="1" s="1"/>
  <c r="AC1740" i="1"/>
  <c r="AF1740" i="1" s="1"/>
  <c r="AC1741" i="1"/>
  <c r="AF1741" i="1" s="1"/>
  <c r="AC1742" i="1"/>
  <c r="AF1742" i="1" s="1"/>
  <c r="AC1743" i="1"/>
  <c r="AF1743" i="1" s="1"/>
  <c r="AC1744" i="1"/>
  <c r="AF1744" i="1" s="1"/>
  <c r="AC1745" i="1"/>
  <c r="AF1745" i="1" s="1"/>
  <c r="AC1746" i="1"/>
  <c r="AF1746" i="1" s="1"/>
  <c r="AC1747" i="1"/>
  <c r="AF1747" i="1" s="1"/>
  <c r="AC1748" i="1"/>
  <c r="AF1748" i="1" s="1"/>
  <c r="AC1749" i="1"/>
  <c r="AF1749" i="1" s="1"/>
  <c r="AC1750" i="1"/>
  <c r="AF1750" i="1" s="1"/>
  <c r="AC1751" i="1"/>
  <c r="AF1751" i="1" s="1"/>
  <c r="AC1752" i="1"/>
  <c r="AF1752" i="1" s="1"/>
  <c r="AC1753" i="1"/>
  <c r="AF1753" i="1" s="1"/>
  <c r="AC1754" i="1"/>
  <c r="AF1754" i="1" s="1"/>
  <c r="AC1755" i="1"/>
  <c r="AF1755" i="1" s="1"/>
  <c r="AC1756" i="1"/>
  <c r="AF1756" i="1" s="1"/>
  <c r="AC1757" i="1"/>
  <c r="AF1757" i="1" s="1"/>
  <c r="AC1758" i="1"/>
  <c r="AF1758" i="1" s="1"/>
  <c r="AC1759" i="1"/>
  <c r="AF1759" i="1" s="1"/>
  <c r="AC1760" i="1"/>
  <c r="AF1760" i="1" s="1"/>
  <c r="AC1761" i="1"/>
  <c r="AF1761" i="1" s="1"/>
  <c r="AC1762" i="1"/>
  <c r="AF1762" i="1" s="1"/>
  <c r="AC1763" i="1"/>
  <c r="AF1763" i="1" s="1"/>
  <c r="AC1764" i="1"/>
  <c r="AF1764" i="1" s="1"/>
  <c r="AC1765" i="1"/>
  <c r="AF1765" i="1" s="1"/>
  <c r="AC1766" i="1"/>
  <c r="AF1766" i="1" s="1"/>
  <c r="AC1767" i="1"/>
  <c r="AF1767" i="1" s="1"/>
  <c r="AC1768" i="1"/>
  <c r="AF1768" i="1" s="1"/>
  <c r="AC1769" i="1"/>
  <c r="AF1769" i="1" s="1"/>
  <c r="AC1770" i="1"/>
  <c r="AF1770" i="1" s="1"/>
  <c r="AC1771" i="1"/>
  <c r="AF1771" i="1" s="1"/>
  <c r="AC1772" i="1"/>
  <c r="AF1772" i="1" s="1"/>
  <c r="AC1773" i="1"/>
  <c r="AF1773" i="1" s="1"/>
  <c r="AC1774" i="1"/>
  <c r="AF1774" i="1" s="1"/>
  <c r="AC1775" i="1"/>
  <c r="AF1775" i="1" s="1"/>
  <c r="AC1776" i="1"/>
  <c r="AF1776" i="1" s="1"/>
  <c r="AC1777" i="1"/>
  <c r="AF1777" i="1" s="1"/>
  <c r="AC1778" i="1"/>
  <c r="AF1778" i="1" s="1"/>
  <c r="AC1779" i="1"/>
  <c r="AF1779" i="1" s="1"/>
  <c r="AC1780" i="1"/>
  <c r="AF1780" i="1" s="1"/>
  <c r="AC1781" i="1"/>
  <c r="AF1781" i="1" s="1"/>
  <c r="AC1782" i="1"/>
  <c r="AF1782" i="1" s="1"/>
  <c r="AC1783" i="1"/>
  <c r="AF1783" i="1" s="1"/>
  <c r="AC1784" i="1"/>
  <c r="AF1784" i="1" s="1"/>
  <c r="AC1785" i="1"/>
  <c r="AF1785" i="1" s="1"/>
  <c r="AC1786" i="1"/>
  <c r="AF1786" i="1" s="1"/>
  <c r="AC1787" i="1"/>
  <c r="AF1787" i="1" s="1"/>
  <c r="AC1788" i="1"/>
  <c r="AF1788" i="1" s="1"/>
  <c r="AC1789" i="1"/>
  <c r="AF1789" i="1" s="1"/>
  <c r="AC1790" i="1"/>
  <c r="AF1790" i="1" s="1"/>
  <c r="AC1791" i="1"/>
  <c r="AF1791" i="1" s="1"/>
  <c r="AC1792" i="1"/>
  <c r="AF1792" i="1" s="1"/>
  <c r="AC1793" i="1"/>
  <c r="AF1793" i="1" s="1"/>
  <c r="AC1794" i="1"/>
  <c r="AF1794" i="1" s="1"/>
  <c r="AC1795" i="1"/>
  <c r="AF1795" i="1" s="1"/>
  <c r="AC1796" i="1"/>
  <c r="AF1796" i="1" s="1"/>
  <c r="AC1797" i="1"/>
  <c r="AF1797" i="1" s="1"/>
  <c r="AC1798" i="1"/>
  <c r="AF1798" i="1" s="1"/>
  <c r="AC1799" i="1"/>
  <c r="AF1799" i="1" s="1"/>
  <c r="AC1800" i="1"/>
  <c r="AF1800" i="1" s="1"/>
  <c r="AC1801" i="1"/>
  <c r="AF1801" i="1" s="1"/>
  <c r="AC1802" i="1"/>
  <c r="AF1802" i="1" s="1"/>
  <c r="AC1803" i="1"/>
  <c r="AF1803" i="1" s="1"/>
  <c r="AC1804" i="1"/>
  <c r="AF1804" i="1" s="1"/>
  <c r="AC1805" i="1"/>
  <c r="AF1805" i="1" s="1"/>
  <c r="AC1806" i="1"/>
  <c r="AF1806" i="1" s="1"/>
  <c r="AC1807" i="1"/>
  <c r="AF1807" i="1" s="1"/>
  <c r="AC1808" i="1"/>
  <c r="AF1808" i="1" s="1"/>
  <c r="AC1809" i="1"/>
  <c r="AF1809" i="1" s="1"/>
  <c r="AC1810" i="1"/>
  <c r="AF1810" i="1" s="1"/>
  <c r="AC1811" i="1"/>
  <c r="AF1811" i="1" s="1"/>
  <c r="AC1812" i="1"/>
  <c r="AF1812" i="1" s="1"/>
  <c r="AC1813" i="1"/>
  <c r="AF1813" i="1" s="1"/>
  <c r="AC1814" i="1"/>
  <c r="AF1814" i="1" s="1"/>
  <c r="AC1815" i="1"/>
  <c r="AF1815" i="1" s="1"/>
  <c r="AC1816" i="1"/>
  <c r="AF1816" i="1" s="1"/>
  <c r="AC1817" i="1"/>
  <c r="AF1817" i="1" s="1"/>
  <c r="AC1818" i="1"/>
  <c r="AF1818" i="1" s="1"/>
  <c r="AC1819" i="1"/>
  <c r="AF1819" i="1" s="1"/>
  <c r="AC1820" i="1"/>
  <c r="AF1820" i="1" s="1"/>
  <c r="AC1821" i="1"/>
  <c r="AF1821" i="1" s="1"/>
  <c r="AC1822" i="1"/>
  <c r="AF1822" i="1" s="1"/>
  <c r="AC1823" i="1"/>
  <c r="AF1823" i="1" s="1"/>
  <c r="AC1824" i="1"/>
  <c r="AF1824" i="1" s="1"/>
  <c r="AC1825" i="1"/>
  <c r="AF1825" i="1" s="1"/>
  <c r="AC1826" i="1"/>
  <c r="AF1826" i="1" s="1"/>
  <c r="AC1827" i="1"/>
  <c r="AF1827" i="1" s="1"/>
  <c r="AC1828" i="1"/>
  <c r="AF1828" i="1" s="1"/>
  <c r="AC1829" i="1"/>
  <c r="AF1829" i="1" s="1"/>
  <c r="AC1830" i="1"/>
  <c r="AF1830" i="1" s="1"/>
  <c r="AC1831" i="1"/>
  <c r="AF1831" i="1" s="1"/>
  <c r="AC1832" i="1"/>
  <c r="AF1832" i="1" s="1"/>
  <c r="AC1833" i="1"/>
  <c r="AF1833" i="1" s="1"/>
  <c r="AC1834" i="1"/>
  <c r="AF1834" i="1" s="1"/>
  <c r="AC1835" i="1"/>
  <c r="AF1835" i="1" s="1"/>
  <c r="AC1836" i="1"/>
  <c r="AF1836" i="1" s="1"/>
  <c r="AC1837" i="1"/>
  <c r="AF1837" i="1" s="1"/>
  <c r="AC1838" i="1"/>
  <c r="AF1838" i="1" s="1"/>
  <c r="AC1839" i="1"/>
  <c r="AF1839" i="1" s="1"/>
  <c r="AC1840" i="1"/>
  <c r="AF1840" i="1" s="1"/>
  <c r="AC1841" i="1"/>
  <c r="AF1841" i="1" s="1"/>
  <c r="AC1842" i="1"/>
  <c r="AF1842" i="1" s="1"/>
  <c r="AC1843" i="1"/>
  <c r="AF1843" i="1" s="1"/>
  <c r="AC1844" i="1"/>
  <c r="AF1844" i="1" s="1"/>
  <c r="AC1845" i="1"/>
  <c r="AF1845" i="1" s="1"/>
  <c r="AC1846" i="1"/>
  <c r="AF1846" i="1" s="1"/>
  <c r="AC1847" i="1"/>
  <c r="AF1847" i="1" s="1"/>
  <c r="AC1848" i="1"/>
  <c r="AF1848" i="1" s="1"/>
  <c r="AC1849" i="1"/>
  <c r="AF1849" i="1" s="1"/>
  <c r="AC1850" i="1"/>
  <c r="AF1850" i="1" s="1"/>
  <c r="AC1851" i="1"/>
  <c r="AF1851" i="1" s="1"/>
  <c r="AC1852" i="1"/>
  <c r="AF1852" i="1" s="1"/>
  <c r="AC1853" i="1"/>
  <c r="AF1853" i="1" s="1"/>
  <c r="AC1854" i="1"/>
  <c r="AF1854" i="1" s="1"/>
  <c r="AC1855" i="1"/>
  <c r="AF1855" i="1" s="1"/>
  <c r="AC1856" i="1"/>
  <c r="AF1856" i="1" s="1"/>
  <c r="AC1857" i="1"/>
  <c r="AF1857" i="1" s="1"/>
  <c r="AC1858" i="1"/>
  <c r="AF1858" i="1" s="1"/>
  <c r="AC1859" i="1"/>
  <c r="AF1859" i="1" s="1"/>
  <c r="AC1860" i="1"/>
  <c r="AF1860" i="1" s="1"/>
  <c r="AC1861" i="1"/>
  <c r="AF1861" i="1" s="1"/>
  <c r="AC1862" i="1"/>
  <c r="AF1862" i="1" s="1"/>
  <c r="AC1863" i="1"/>
  <c r="AF1863" i="1" s="1"/>
  <c r="AC1864" i="1"/>
  <c r="AF1864" i="1" s="1"/>
  <c r="AC1865" i="1"/>
  <c r="AF1865" i="1" s="1"/>
  <c r="AC1866" i="1"/>
  <c r="AF1866" i="1" s="1"/>
  <c r="AC1867" i="1"/>
  <c r="AF1867" i="1" s="1"/>
  <c r="AC1868" i="1"/>
  <c r="AF1868" i="1" s="1"/>
  <c r="AC1869" i="1"/>
  <c r="AF1869" i="1" s="1"/>
  <c r="AC1870" i="1"/>
  <c r="AF1870" i="1" s="1"/>
  <c r="AC1871" i="1"/>
  <c r="AF1871" i="1" s="1"/>
  <c r="AC1872" i="1"/>
  <c r="AF1872" i="1" s="1"/>
  <c r="AC1873" i="1"/>
  <c r="AF1873" i="1" s="1"/>
  <c r="AC1874" i="1"/>
  <c r="AF1874" i="1" s="1"/>
  <c r="AC1875" i="1"/>
  <c r="AF1875" i="1" s="1"/>
  <c r="AC1876" i="1"/>
  <c r="AF1876" i="1" s="1"/>
  <c r="AC1877" i="1"/>
  <c r="AF1877" i="1" s="1"/>
  <c r="AC1878" i="1"/>
  <c r="AF1878" i="1" s="1"/>
  <c r="AC1879" i="1"/>
  <c r="AF1879" i="1" s="1"/>
  <c r="AC1880" i="1"/>
  <c r="AF1880" i="1" s="1"/>
  <c r="AC1881" i="1"/>
  <c r="AF1881" i="1" s="1"/>
  <c r="AC1882" i="1"/>
  <c r="AF1882" i="1" s="1"/>
  <c r="AC1883" i="1"/>
  <c r="AF1883" i="1" s="1"/>
  <c r="AC1884" i="1"/>
  <c r="AF1884" i="1" s="1"/>
  <c r="AC1885" i="1"/>
  <c r="AF1885" i="1" s="1"/>
  <c r="AC1886" i="1"/>
  <c r="AF1886" i="1" s="1"/>
  <c r="AC1887" i="1"/>
  <c r="AF1887" i="1" s="1"/>
  <c r="AC1888" i="1"/>
  <c r="AF1888" i="1" s="1"/>
  <c r="AC1889" i="1"/>
  <c r="AF1889" i="1" s="1"/>
  <c r="AC1890" i="1"/>
  <c r="AF1890" i="1" s="1"/>
  <c r="AC1891" i="1"/>
  <c r="AF1891" i="1" s="1"/>
  <c r="AC1892" i="1"/>
  <c r="AF1892" i="1" s="1"/>
  <c r="AC1893" i="1"/>
  <c r="AF1893" i="1" s="1"/>
  <c r="AC1894" i="1"/>
  <c r="AF1894" i="1" s="1"/>
  <c r="AC1895" i="1"/>
  <c r="AF1895" i="1" s="1"/>
  <c r="AC1896" i="1"/>
  <c r="AF1896" i="1" s="1"/>
  <c r="AC1897" i="1"/>
  <c r="AF1897" i="1" s="1"/>
  <c r="AC1898" i="1"/>
  <c r="AF1898" i="1" s="1"/>
  <c r="AC1899" i="1"/>
  <c r="AF1899" i="1" s="1"/>
  <c r="AC1900" i="1"/>
  <c r="AF1900" i="1" s="1"/>
  <c r="AC1901" i="1"/>
  <c r="AF1901" i="1" s="1"/>
  <c r="AC1902" i="1"/>
  <c r="AF1902" i="1" s="1"/>
  <c r="AC1903" i="1"/>
  <c r="AF1903" i="1" s="1"/>
  <c r="AC1904" i="1"/>
  <c r="AF1904" i="1" s="1"/>
  <c r="AC1905" i="1"/>
  <c r="AF1905" i="1" s="1"/>
  <c r="AC1906" i="1"/>
  <c r="AF1906" i="1" s="1"/>
  <c r="AC1907" i="1"/>
  <c r="AF1907" i="1" s="1"/>
  <c r="AC1908" i="1"/>
  <c r="AF1908" i="1" s="1"/>
  <c r="AC1909" i="1"/>
  <c r="AF1909" i="1" s="1"/>
  <c r="AC1910" i="1"/>
  <c r="AF1910" i="1" s="1"/>
  <c r="AC1911" i="1"/>
  <c r="AF1911" i="1" s="1"/>
  <c r="AC1912" i="1"/>
  <c r="AF1912" i="1" s="1"/>
  <c r="AC1913" i="1"/>
  <c r="AF1913" i="1" s="1"/>
  <c r="AC1914" i="1"/>
  <c r="AF1914" i="1" s="1"/>
  <c r="AC1915" i="1"/>
  <c r="AF1915" i="1" s="1"/>
  <c r="AC1916" i="1"/>
  <c r="AF1916" i="1" s="1"/>
  <c r="AC1917" i="1"/>
  <c r="AF1917" i="1" s="1"/>
  <c r="AC1918" i="1"/>
  <c r="AF1918" i="1" s="1"/>
  <c r="AC1919" i="1"/>
  <c r="AF1919" i="1" s="1"/>
  <c r="AC1920" i="1"/>
  <c r="AF1920" i="1" s="1"/>
  <c r="AC1921" i="1"/>
  <c r="AF1921" i="1" s="1"/>
  <c r="AC1922" i="1"/>
  <c r="AF1922" i="1" s="1"/>
  <c r="AC1923" i="1"/>
  <c r="AF1923" i="1" s="1"/>
  <c r="AC1924" i="1"/>
  <c r="AF1924" i="1" s="1"/>
  <c r="AC1925" i="1"/>
  <c r="AF1925" i="1" s="1"/>
  <c r="AC1926" i="1"/>
  <c r="AF1926" i="1" s="1"/>
  <c r="AC1927" i="1"/>
  <c r="AF1927" i="1" s="1"/>
  <c r="AC1928" i="1"/>
  <c r="AF1928" i="1" s="1"/>
  <c r="AC1929" i="1"/>
  <c r="AF1929" i="1" s="1"/>
  <c r="AC1930" i="1"/>
  <c r="AF1930" i="1" s="1"/>
  <c r="AC1931" i="1"/>
  <c r="AF1931" i="1" s="1"/>
  <c r="AC1932" i="1"/>
  <c r="AF1932" i="1" s="1"/>
  <c r="AC1933" i="1"/>
  <c r="AF1933" i="1" s="1"/>
  <c r="AC1934" i="1"/>
  <c r="AF1934" i="1" s="1"/>
  <c r="AC1935" i="1"/>
  <c r="AF1935" i="1" s="1"/>
  <c r="AC1936" i="1"/>
  <c r="AF1936" i="1" s="1"/>
  <c r="AC1937" i="1"/>
  <c r="AF1937" i="1" s="1"/>
  <c r="AC1938" i="1"/>
  <c r="AF1938" i="1" s="1"/>
  <c r="AC1939" i="1"/>
  <c r="AF1939" i="1" s="1"/>
  <c r="AC1940" i="1"/>
  <c r="AF1940" i="1" s="1"/>
  <c r="AC1941" i="1"/>
  <c r="AF1941" i="1" s="1"/>
  <c r="AC1942" i="1"/>
  <c r="AF1942" i="1" s="1"/>
  <c r="AC1943" i="1"/>
  <c r="AF1943" i="1" s="1"/>
  <c r="AC1944" i="1"/>
  <c r="AF1944" i="1" s="1"/>
  <c r="AC1945" i="1"/>
  <c r="AF1945" i="1" s="1"/>
  <c r="AC1946" i="1"/>
  <c r="AF1946" i="1" s="1"/>
  <c r="AC1947" i="1"/>
  <c r="AF1947" i="1" s="1"/>
  <c r="AC1948" i="1"/>
  <c r="AF1948" i="1" s="1"/>
  <c r="AC1949" i="1"/>
  <c r="AF1949" i="1" s="1"/>
  <c r="AC1950" i="1"/>
  <c r="AF1950" i="1" s="1"/>
  <c r="AC1951" i="1"/>
  <c r="AF1951" i="1" s="1"/>
  <c r="AC1952" i="1"/>
  <c r="AF1952" i="1" s="1"/>
  <c r="AC1953" i="1"/>
  <c r="AF1953" i="1" s="1"/>
  <c r="AC1954" i="1"/>
  <c r="AF1954" i="1" s="1"/>
  <c r="AC1955" i="1"/>
  <c r="AF1955" i="1" s="1"/>
  <c r="AC1956" i="1"/>
  <c r="AF1956" i="1" s="1"/>
  <c r="AC1957" i="1"/>
  <c r="AF1957" i="1" s="1"/>
  <c r="AC1958" i="1"/>
  <c r="AF1958" i="1" s="1"/>
  <c r="AC1959" i="1"/>
  <c r="AF1959" i="1" s="1"/>
  <c r="AC1960" i="1"/>
  <c r="AF1960" i="1" s="1"/>
  <c r="AC1961" i="1"/>
  <c r="AF1961" i="1" s="1"/>
  <c r="AC1962" i="1"/>
  <c r="AF1962" i="1" s="1"/>
  <c r="AC1963" i="1"/>
  <c r="AF1963" i="1" s="1"/>
  <c r="AC1964" i="1"/>
  <c r="AF1964" i="1" s="1"/>
  <c r="AC1965" i="1"/>
  <c r="AF1965" i="1" s="1"/>
  <c r="AC1966" i="1"/>
  <c r="AF1966" i="1" s="1"/>
  <c r="AC1967" i="1"/>
  <c r="AF1967" i="1" s="1"/>
  <c r="AC1968" i="1"/>
  <c r="AF1968" i="1" s="1"/>
  <c r="AC1969" i="1"/>
  <c r="AF1969" i="1" s="1"/>
  <c r="AC1970" i="1"/>
  <c r="AF1970" i="1" s="1"/>
  <c r="AC1971" i="1"/>
  <c r="AF1971" i="1" s="1"/>
  <c r="AC1972" i="1"/>
  <c r="AF1972" i="1" s="1"/>
  <c r="AC1973" i="1"/>
  <c r="AF1973" i="1" s="1"/>
  <c r="AC1974" i="1"/>
  <c r="AF1974" i="1" s="1"/>
  <c r="AC1975" i="1"/>
  <c r="AF1975" i="1" s="1"/>
  <c r="AC1976" i="1"/>
  <c r="AF1976" i="1" s="1"/>
  <c r="AC1977" i="1"/>
  <c r="AF1977" i="1" s="1"/>
  <c r="AC1978" i="1"/>
  <c r="AF1978" i="1" s="1"/>
  <c r="AC1979" i="1"/>
  <c r="AF1979" i="1" s="1"/>
  <c r="AC1980" i="1"/>
  <c r="AF1980" i="1" s="1"/>
  <c r="AC1981" i="1"/>
  <c r="AF1981" i="1" s="1"/>
  <c r="AC1982" i="1"/>
  <c r="AF1982" i="1" s="1"/>
  <c r="AC1983" i="1"/>
  <c r="AF1983" i="1" s="1"/>
  <c r="AC1984" i="1"/>
  <c r="AF1984" i="1" s="1"/>
  <c r="AC1985" i="1"/>
  <c r="AF1985" i="1" s="1"/>
  <c r="AC1986" i="1"/>
  <c r="AF1986" i="1" s="1"/>
  <c r="AC1987" i="1"/>
  <c r="AF1987" i="1" s="1"/>
  <c r="AC1988" i="1"/>
  <c r="AF1988" i="1" s="1"/>
  <c r="AC1989" i="1"/>
  <c r="AF1989" i="1" s="1"/>
  <c r="AC1990" i="1"/>
  <c r="AF1990" i="1" s="1"/>
  <c r="AC1991" i="1"/>
  <c r="AF1991" i="1" s="1"/>
  <c r="AC1992" i="1"/>
  <c r="AF1992" i="1" s="1"/>
  <c r="AC1993" i="1"/>
  <c r="AF1993" i="1" s="1"/>
  <c r="AC1994" i="1"/>
  <c r="AF1994" i="1" s="1"/>
  <c r="AC1995" i="1"/>
  <c r="AF1995" i="1" s="1"/>
  <c r="AC1996" i="1"/>
  <c r="AF1996" i="1" s="1"/>
  <c r="AC1997" i="1"/>
  <c r="AF1997" i="1" s="1"/>
  <c r="AC1998" i="1"/>
  <c r="AF1998" i="1" s="1"/>
  <c r="AC1999" i="1"/>
  <c r="AF1999" i="1" s="1"/>
  <c r="AC2000" i="1"/>
  <c r="AF2000" i="1" s="1"/>
  <c r="AC2001" i="1"/>
  <c r="AF2001" i="1" s="1"/>
  <c r="AC2002" i="1"/>
  <c r="AF2002" i="1" s="1"/>
  <c r="AC2003" i="1"/>
  <c r="AF2003" i="1" s="1"/>
  <c r="AC2004" i="1"/>
  <c r="AF2004" i="1" s="1"/>
  <c r="AC2005" i="1"/>
  <c r="AF2005" i="1" s="1"/>
  <c r="AC2006" i="1"/>
  <c r="AF2006" i="1" s="1"/>
  <c r="AC2007" i="1"/>
  <c r="AF2007" i="1" s="1"/>
  <c r="AC2008" i="1"/>
  <c r="AF2008" i="1" s="1"/>
  <c r="AC2009" i="1"/>
  <c r="AF2009" i="1" s="1"/>
  <c r="AC2010" i="1"/>
  <c r="AF2010" i="1" s="1"/>
  <c r="AC2011" i="1"/>
  <c r="AF2011" i="1" s="1"/>
  <c r="AC2012" i="1"/>
  <c r="AF2012" i="1" s="1"/>
  <c r="AC2013" i="1"/>
  <c r="AF2013" i="1" s="1"/>
  <c r="AC2014" i="1"/>
  <c r="AF2014" i="1" s="1"/>
  <c r="AC2015" i="1"/>
  <c r="AF2015" i="1" s="1"/>
  <c r="AC2016" i="1"/>
  <c r="AF2016" i="1" s="1"/>
  <c r="AC2017" i="1"/>
  <c r="AF2017" i="1" s="1"/>
  <c r="AC2018" i="1"/>
  <c r="AF2018" i="1" s="1"/>
  <c r="AC2019" i="1"/>
  <c r="AF2019" i="1" s="1"/>
  <c r="AC2020" i="1"/>
  <c r="AF2020" i="1" s="1"/>
  <c r="AC2021" i="1"/>
  <c r="AF2021" i="1" s="1"/>
  <c r="AC2022" i="1"/>
  <c r="AF2022" i="1" s="1"/>
  <c r="AC2023" i="1"/>
  <c r="AF2023" i="1" s="1"/>
  <c r="AC2024" i="1"/>
  <c r="AF2024" i="1" s="1"/>
  <c r="AC2025" i="1"/>
  <c r="AF2025" i="1" s="1"/>
  <c r="AC2026" i="1"/>
  <c r="AF2026" i="1" s="1"/>
  <c r="AC2027" i="1"/>
  <c r="AF2027" i="1" s="1"/>
  <c r="AC2028" i="1"/>
  <c r="AF2028" i="1" s="1"/>
  <c r="AC2029" i="1"/>
  <c r="AF2029" i="1" s="1"/>
  <c r="AC2030" i="1"/>
  <c r="AF2030" i="1" s="1"/>
  <c r="AC2031" i="1"/>
  <c r="AF2031" i="1" s="1"/>
  <c r="AC2032" i="1"/>
  <c r="AF2032" i="1" s="1"/>
  <c r="AC2033" i="1"/>
  <c r="AF2033" i="1" s="1"/>
  <c r="AC2034" i="1"/>
  <c r="AF2034" i="1" s="1"/>
  <c r="AC2035" i="1"/>
  <c r="AF2035" i="1" s="1"/>
  <c r="AC2036" i="1"/>
  <c r="AF2036" i="1" s="1"/>
  <c r="AC2037" i="1"/>
  <c r="AF2037" i="1" s="1"/>
  <c r="AC2038" i="1"/>
  <c r="AF2038" i="1" s="1"/>
  <c r="AC2039" i="1"/>
  <c r="AF2039" i="1" s="1"/>
  <c r="AC2040" i="1"/>
  <c r="AF2040" i="1" s="1"/>
  <c r="AC2041" i="1"/>
  <c r="AF2041" i="1" s="1"/>
  <c r="AC2042" i="1"/>
  <c r="AF2042" i="1" s="1"/>
  <c r="AC2043" i="1"/>
  <c r="AF2043" i="1" s="1"/>
  <c r="AC2044" i="1"/>
  <c r="AF2044" i="1" s="1"/>
  <c r="AC2045" i="1"/>
  <c r="AF2045" i="1" s="1"/>
  <c r="AC2046" i="1"/>
  <c r="AF2046" i="1" s="1"/>
  <c r="AC2047" i="1"/>
  <c r="AF2047" i="1" s="1"/>
  <c r="AC2048" i="1"/>
  <c r="AF2048" i="1" s="1"/>
  <c r="AC2049" i="1"/>
  <c r="AF2049" i="1" s="1"/>
  <c r="AC2050" i="1"/>
  <c r="AF2050" i="1" s="1"/>
  <c r="AC2051" i="1"/>
  <c r="AF2051" i="1" s="1"/>
  <c r="AC2052" i="1"/>
  <c r="AF2052" i="1" s="1"/>
  <c r="AC2053" i="1"/>
  <c r="AF2053" i="1" s="1"/>
  <c r="AC2054" i="1"/>
  <c r="AF2054" i="1" s="1"/>
  <c r="AC2055" i="1"/>
  <c r="AF2055" i="1" s="1"/>
  <c r="AC2056" i="1"/>
  <c r="AF2056" i="1" s="1"/>
  <c r="AC2057" i="1"/>
  <c r="AF2057" i="1" s="1"/>
  <c r="AC2058" i="1"/>
  <c r="AF2058" i="1" s="1"/>
  <c r="AC2059" i="1"/>
  <c r="AF2059" i="1" s="1"/>
  <c r="AC2060" i="1"/>
  <c r="AF2060" i="1" s="1"/>
  <c r="AC2061" i="1"/>
  <c r="AF2061" i="1" s="1"/>
  <c r="AC2062" i="1"/>
  <c r="AF2062" i="1" s="1"/>
  <c r="AC2063" i="1"/>
  <c r="AF2063" i="1" s="1"/>
  <c r="AC2064" i="1"/>
  <c r="AF2064" i="1" s="1"/>
  <c r="AC2065" i="1"/>
  <c r="AF2065" i="1" s="1"/>
  <c r="AC2066" i="1"/>
  <c r="AF2066" i="1" s="1"/>
  <c r="AC2067" i="1"/>
  <c r="AF2067" i="1" s="1"/>
  <c r="AC2068" i="1"/>
  <c r="AF2068" i="1" s="1"/>
  <c r="AC2069" i="1"/>
  <c r="AF2069" i="1" s="1"/>
  <c r="AC2070" i="1"/>
  <c r="AF2070" i="1" s="1"/>
  <c r="AC2071" i="1"/>
  <c r="AF2071" i="1" s="1"/>
  <c r="AC2072" i="1"/>
  <c r="AF2072" i="1" s="1"/>
  <c r="AC2073" i="1"/>
  <c r="AF2073" i="1" s="1"/>
  <c r="AC2074" i="1"/>
  <c r="AF2074" i="1" s="1"/>
  <c r="AC2075" i="1"/>
  <c r="AF2075" i="1" s="1"/>
  <c r="AC2076" i="1"/>
  <c r="AF2076" i="1" s="1"/>
  <c r="AC2077" i="1"/>
  <c r="AF2077" i="1" s="1"/>
  <c r="AC2078" i="1"/>
  <c r="AF2078" i="1" s="1"/>
  <c r="AC2079" i="1"/>
  <c r="AF2079" i="1" s="1"/>
  <c r="AC2080" i="1"/>
  <c r="AF2080" i="1" s="1"/>
  <c r="AC2081" i="1"/>
  <c r="AF2081" i="1" s="1"/>
  <c r="AC2082" i="1"/>
  <c r="AF2082" i="1" s="1"/>
  <c r="AC2083" i="1"/>
  <c r="AF2083" i="1" s="1"/>
  <c r="AC2084" i="1"/>
  <c r="AF2084" i="1" s="1"/>
  <c r="AC2085" i="1"/>
  <c r="AF2085" i="1" s="1"/>
  <c r="AC2086" i="1"/>
  <c r="AF2086" i="1" s="1"/>
  <c r="AC2087" i="1"/>
  <c r="AF2087" i="1" s="1"/>
  <c r="AC2088" i="1"/>
  <c r="AF2088" i="1" s="1"/>
  <c r="AC2089" i="1"/>
  <c r="AF2089" i="1" s="1"/>
  <c r="AC2090" i="1"/>
  <c r="AF2090" i="1" s="1"/>
  <c r="AC2091" i="1"/>
  <c r="AF2091" i="1" s="1"/>
  <c r="AC2092" i="1"/>
  <c r="AF2092" i="1" s="1"/>
  <c r="AC2" i="1"/>
  <c r="AF2" i="1" s="1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2" i="9"/>
  <c r="AB3" i="1"/>
  <c r="AE3" i="1" s="1"/>
  <c r="AB4" i="1"/>
  <c r="AE4" i="1" s="1"/>
  <c r="AB5" i="1"/>
  <c r="AE5" i="1" s="1"/>
  <c r="AB6" i="1"/>
  <c r="AE6" i="1" s="1"/>
  <c r="AB7" i="1"/>
  <c r="AE7" i="1" s="1"/>
  <c r="AB8" i="1"/>
  <c r="AE8" i="1" s="1"/>
  <c r="AB9" i="1"/>
  <c r="AE9" i="1" s="1"/>
  <c r="AB10" i="1"/>
  <c r="AE10" i="1" s="1"/>
  <c r="AB11" i="1"/>
  <c r="AE11" i="1" s="1"/>
  <c r="AB12" i="1"/>
  <c r="AE12" i="1" s="1"/>
  <c r="AB13" i="1"/>
  <c r="AE13" i="1" s="1"/>
  <c r="AB14" i="1"/>
  <c r="AE14" i="1" s="1"/>
  <c r="AB15" i="1"/>
  <c r="AE15" i="1" s="1"/>
  <c r="AB16" i="1"/>
  <c r="AE16" i="1" s="1"/>
  <c r="AB17" i="1"/>
  <c r="AE17" i="1" s="1"/>
  <c r="AB18" i="1"/>
  <c r="AE18" i="1" s="1"/>
  <c r="AB19" i="1"/>
  <c r="AE19" i="1" s="1"/>
  <c r="AB20" i="1"/>
  <c r="AE20" i="1" s="1"/>
  <c r="AB21" i="1"/>
  <c r="AE21" i="1" s="1"/>
  <c r="AB22" i="1"/>
  <c r="AE22" i="1" s="1"/>
  <c r="AB23" i="1"/>
  <c r="AE23" i="1" s="1"/>
  <c r="AB24" i="1"/>
  <c r="AE24" i="1" s="1"/>
  <c r="AB25" i="1"/>
  <c r="AE25" i="1" s="1"/>
  <c r="AB26" i="1"/>
  <c r="AE26" i="1" s="1"/>
  <c r="AB27" i="1"/>
  <c r="AE27" i="1" s="1"/>
  <c r="AB28" i="1"/>
  <c r="AE28" i="1" s="1"/>
  <c r="AB29" i="1"/>
  <c r="AE29" i="1" s="1"/>
  <c r="AB30" i="1"/>
  <c r="AE30" i="1" s="1"/>
  <c r="AB31" i="1"/>
  <c r="AE31" i="1" s="1"/>
  <c r="AB32" i="1"/>
  <c r="AE32" i="1" s="1"/>
  <c r="AB33" i="1"/>
  <c r="AE33" i="1" s="1"/>
  <c r="AB34" i="1"/>
  <c r="AE34" i="1" s="1"/>
  <c r="AB35" i="1"/>
  <c r="AE35" i="1" s="1"/>
  <c r="AB36" i="1"/>
  <c r="AE36" i="1" s="1"/>
  <c r="AB37" i="1"/>
  <c r="AE37" i="1" s="1"/>
  <c r="AB38" i="1"/>
  <c r="AE38" i="1" s="1"/>
  <c r="AB39" i="1"/>
  <c r="AE39" i="1" s="1"/>
  <c r="AB40" i="1"/>
  <c r="AE40" i="1" s="1"/>
  <c r="AB41" i="1"/>
  <c r="AE41" i="1" s="1"/>
  <c r="AB42" i="1"/>
  <c r="AE42" i="1" s="1"/>
  <c r="AB43" i="1"/>
  <c r="AE43" i="1" s="1"/>
  <c r="AB44" i="1"/>
  <c r="AE44" i="1" s="1"/>
  <c r="AB45" i="1"/>
  <c r="AE45" i="1" s="1"/>
  <c r="AB46" i="1"/>
  <c r="AE46" i="1" s="1"/>
  <c r="AB47" i="1"/>
  <c r="AE47" i="1" s="1"/>
  <c r="AB48" i="1"/>
  <c r="AE48" i="1" s="1"/>
  <c r="AB49" i="1"/>
  <c r="AE49" i="1" s="1"/>
  <c r="AB50" i="1"/>
  <c r="AE50" i="1" s="1"/>
  <c r="AB51" i="1"/>
  <c r="AE51" i="1" s="1"/>
  <c r="AB52" i="1"/>
  <c r="AE52" i="1" s="1"/>
  <c r="AB53" i="1"/>
  <c r="AE53" i="1" s="1"/>
  <c r="AB54" i="1"/>
  <c r="AE54" i="1" s="1"/>
  <c r="AB55" i="1"/>
  <c r="AE55" i="1" s="1"/>
  <c r="AB56" i="1"/>
  <c r="AE56" i="1" s="1"/>
  <c r="AB57" i="1"/>
  <c r="AE57" i="1" s="1"/>
  <c r="AB58" i="1"/>
  <c r="AE58" i="1" s="1"/>
  <c r="AB59" i="1"/>
  <c r="AE59" i="1" s="1"/>
  <c r="AB60" i="1"/>
  <c r="AE60" i="1" s="1"/>
  <c r="AB61" i="1"/>
  <c r="AE61" i="1" s="1"/>
  <c r="AB62" i="1"/>
  <c r="AE62" i="1" s="1"/>
  <c r="AB63" i="1"/>
  <c r="AE63" i="1" s="1"/>
  <c r="AB64" i="1"/>
  <c r="AE64" i="1" s="1"/>
  <c r="AB65" i="1"/>
  <c r="AE65" i="1" s="1"/>
  <c r="AB66" i="1"/>
  <c r="AE66" i="1" s="1"/>
  <c r="AB67" i="1"/>
  <c r="AE67" i="1" s="1"/>
  <c r="AB68" i="1"/>
  <c r="AE68" i="1" s="1"/>
  <c r="AB69" i="1"/>
  <c r="AE69" i="1" s="1"/>
  <c r="AB70" i="1"/>
  <c r="AE70" i="1" s="1"/>
  <c r="AB71" i="1"/>
  <c r="AE71" i="1" s="1"/>
  <c r="AB72" i="1"/>
  <c r="AE72" i="1" s="1"/>
  <c r="AB73" i="1"/>
  <c r="AE73" i="1" s="1"/>
  <c r="AB74" i="1"/>
  <c r="AE74" i="1" s="1"/>
  <c r="AB75" i="1"/>
  <c r="AE75" i="1" s="1"/>
  <c r="AB76" i="1"/>
  <c r="AE76" i="1" s="1"/>
  <c r="AB77" i="1"/>
  <c r="AE77" i="1" s="1"/>
  <c r="AB78" i="1"/>
  <c r="AE78" i="1" s="1"/>
  <c r="AB79" i="1"/>
  <c r="AE79" i="1" s="1"/>
  <c r="AB80" i="1"/>
  <c r="AE80" i="1" s="1"/>
  <c r="AB81" i="1"/>
  <c r="AE81" i="1" s="1"/>
  <c r="AB82" i="1"/>
  <c r="AE82" i="1" s="1"/>
  <c r="AB83" i="1"/>
  <c r="AE83" i="1" s="1"/>
  <c r="AB84" i="1"/>
  <c r="AE84" i="1" s="1"/>
  <c r="AB85" i="1"/>
  <c r="AE85" i="1" s="1"/>
  <c r="AB86" i="1"/>
  <c r="AE86" i="1" s="1"/>
  <c r="AB87" i="1"/>
  <c r="AE87" i="1" s="1"/>
  <c r="AB88" i="1"/>
  <c r="AE88" i="1" s="1"/>
  <c r="AB89" i="1"/>
  <c r="AE89" i="1" s="1"/>
  <c r="AB90" i="1"/>
  <c r="AE90" i="1" s="1"/>
  <c r="AB91" i="1"/>
  <c r="AE91" i="1" s="1"/>
  <c r="AB92" i="1"/>
  <c r="AE92" i="1" s="1"/>
  <c r="AB93" i="1"/>
  <c r="AE93" i="1" s="1"/>
  <c r="AB94" i="1"/>
  <c r="AE94" i="1" s="1"/>
  <c r="AB95" i="1"/>
  <c r="AE95" i="1" s="1"/>
  <c r="AB96" i="1"/>
  <c r="AE96" i="1" s="1"/>
  <c r="AB97" i="1"/>
  <c r="AE97" i="1" s="1"/>
  <c r="AB98" i="1"/>
  <c r="AE98" i="1" s="1"/>
  <c r="AB99" i="1"/>
  <c r="AE99" i="1" s="1"/>
  <c r="AB100" i="1"/>
  <c r="AE100" i="1" s="1"/>
  <c r="AB101" i="1"/>
  <c r="AE101" i="1" s="1"/>
  <c r="AB102" i="1"/>
  <c r="AE102" i="1" s="1"/>
  <c r="AB103" i="1"/>
  <c r="AE103" i="1" s="1"/>
  <c r="AB104" i="1"/>
  <c r="AE104" i="1" s="1"/>
  <c r="AB105" i="1"/>
  <c r="AE105" i="1" s="1"/>
  <c r="AB106" i="1"/>
  <c r="AE106" i="1" s="1"/>
  <c r="AB107" i="1"/>
  <c r="AE107" i="1" s="1"/>
  <c r="AB108" i="1"/>
  <c r="AE108" i="1" s="1"/>
  <c r="AB109" i="1"/>
  <c r="AE109" i="1" s="1"/>
  <c r="AB110" i="1"/>
  <c r="AE110" i="1" s="1"/>
  <c r="AB111" i="1"/>
  <c r="AE111" i="1" s="1"/>
  <c r="AB112" i="1"/>
  <c r="AE112" i="1" s="1"/>
  <c r="AB113" i="1"/>
  <c r="AE113" i="1" s="1"/>
  <c r="AB114" i="1"/>
  <c r="AE114" i="1" s="1"/>
  <c r="AB115" i="1"/>
  <c r="AE115" i="1" s="1"/>
  <c r="AB116" i="1"/>
  <c r="AE116" i="1" s="1"/>
  <c r="AB117" i="1"/>
  <c r="AE117" i="1" s="1"/>
  <c r="AB118" i="1"/>
  <c r="AE118" i="1" s="1"/>
  <c r="AB119" i="1"/>
  <c r="AE119" i="1" s="1"/>
  <c r="AB120" i="1"/>
  <c r="AE120" i="1" s="1"/>
  <c r="AB121" i="1"/>
  <c r="AE121" i="1" s="1"/>
  <c r="AB122" i="1"/>
  <c r="AE122" i="1" s="1"/>
  <c r="AB123" i="1"/>
  <c r="AE123" i="1" s="1"/>
  <c r="AB124" i="1"/>
  <c r="AE124" i="1" s="1"/>
  <c r="AB125" i="1"/>
  <c r="AE125" i="1" s="1"/>
  <c r="AB126" i="1"/>
  <c r="AE126" i="1" s="1"/>
  <c r="AB127" i="1"/>
  <c r="AE127" i="1" s="1"/>
  <c r="AB128" i="1"/>
  <c r="AE128" i="1" s="1"/>
  <c r="AB129" i="1"/>
  <c r="AE129" i="1" s="1"/>
  <c r="AB130" i="1"/>
  <c r="AE130" i="1" s="1"/>
  <c r="AB131" i="1"/>
  <c r="AE131" i="1" s="1"/>
  <c r="AB132" i="1"/>
  <c r="AE132" i="1" s="1"/>
  <c r="AB133" i="1"/>
  <c r="AE133" i="1" s="1"/>
  <c r="AB134" i="1"/>
  <c r="AE134" i="1" s="1"/>
  <c r="AB135" i="1"/>
  <c r="AE135" i="1" s="1"/>
  <c r="AB136" i="1"/>
  <c r="AE136" i="1" s="1"/>
  <c r="AB137" i="1"/>
  <c r="AE137" i="1" s="1"/>
  <c r="AB138" i="1"/>
  <c r="AE138" i="1" s="1"/>
  <c r="AB139" i="1"/>
  <c r="AE139" i="1" s="1"/>
  <c r="AB140" i="1"/>
  <c r="AE140" i="1" s="1"/>
  <c r="AB141" i="1"/>
  <c r="AE141" i="1" s="1"/>
  <c r="AB142" i="1"/>
  <c r="AE142" i="1" s="1"/>
  <c r="AB143" i="1"/>
  <c r="AE143" i="1" s="1"/>
  <c r="AB144" i="1"/>
  <c r="AE144" i="1" s="1"/>
  <c r="AB145" i="1"/>
  <c r="AE145" i="1" s="1"/>
  <c r="AB146" i="1"/>
  <c r="AE146" i="1" s="1"/>
  <c r="AB147" i="1"/>
  <c r="AE147" i="1" s="1"/>
  <c r="AB148" i="1"/>
  <c r="AE148" i="1" s="1"/>
  <c r="AB149" i="1"/>
  <c r="AE149" i="1" s="1"/>
  <c r="AB150" i="1"/>
  <c r="AE150" i="1" s="1"/>
  <c r="AB151" i="1"/>
  <c r="AE151" i="1" s="1"/>
  <c r="AB152" i="1"/>
  <c r="AE152" i="1" s="1"/>
  <c r="AB153" i="1"/>
  <c r="AE153" i="1" s="1"/>
  <c r="AB154" i="1"/>
  <c r="AE154" i="1" s="1"/>
  <c r="AB155" i="1"/>
  <c r="AE155" i="1" s="1"/>
  <c r="AB156" i="1"/>
  <c r="AE156" i="1" s="1"/>
  <c r="AB157" i="1"/>
  <c r="AE157" i="1" s="1"/>
  <c r="AB158" i="1"/>
  <c r="AE158" i="1" s="1"/>
  <c r="AB159" i="1"/>
  <c r="AE159" i="1" s="1"/>
  <c r="AB160" i="1"/>
  <c r="AE160" i="1" s="1"/>
  <c r="AB161" i="1"/>
  <c r="AE161" i="1" s="1"/>
  <c r="AB162" i="1"/>
  <c r="AE162" i="1" s="1"/>
  <c r="AB163" i="1"/>
  <c r="AE163" i="1" s="1"/>
  <c r="AB164" i="1"/>
  <c r="AE164" i="1" s="1"/>
  <c r="AB165" i="1"/>
  <c r="AE165" i="1" s="1"/>
  <c r="AB166" i="1"/>
  <c r="AE166" i="1" s="1"/>
  <c r="AB167" i="1"/>
  <c r="AE167" i="1" s="1"/>
  <c r="AB168" i="1"/>
  <c r="AE168" i="1" s="1"/>
  <c r="AB169" i="1"/>
  <c r="AE169" i="1" s="1"/>
  <c r="AB170" i="1"/>
  <c r="AE170" i="1" s="1"/>
  <c r="AB171" i="1"/>
  <c r="AE171" i="1" s="1"/>
  <c r="AB172" i="1"/>
  <c r="AE172" i="1" s="1"/>
  <c r="AB173" i="1"/>
  <c r="AE173" i="1" s="1"/>
  <c r="AB174" i="1"/>
  <c r="AE174" i="1" s="1"/>
  <c r="AB175" i="1"/>
  <c r="AE175" i="1" s="1"/>
  <c r="AB176" i="1"/>
  <c r="AE176" i="1" s="1"/>
  <c r="AB177" i="1"/>
  <c r="AE177" i="1" s="1"/>
  <c r="AB178" i="1"/>
  <c r="AE178" i="1" s="1"/>
  <c r="AB179" i="1"/>
  <c r="AE179" i="1" s="1"/>
  <c r="AB180" i="1"/>
  <c r="AE180" i="1" s="1"/>
  <c r="AB181" i="1"/>
  <c r="AE181" i="1" s="1"/>
  <c r="AB182" i="1"/>
  <c r="AE182" i="1" s="1"/>
  <c r="AB183" i="1"/>
  <c r="AE183" i="1" s="1"/>
  <c r="AB184" i="1"/>
  <c r="AE184" i="1" s="1"/>
  <c r="AB185" i="1"/>
  <c r="AE185" i="1" s="1"/>
  <c r="AB186" i="1"/>
  <c r="AE186" i="1" s="1"/>
  <c r="AB187" i="1"/>
  <c r="AE187" i="1" s="1"/>
  <c r="AB188" i="1"/>
  <c r="AE188" i="1" s="1"/>
  <c r="AB189" i="1"/>
  <c r="AE189" i="1" s="1"/>
  <c r="AB190" i="1"/>
  <c r="AE190" i="1" s="1"/>
  <c r="AB191" i="1"/>
  <c r="AE191" i="1" s="1"/>
  <c r="AB192" i="1"/>
  <c r="AE192" i="1" s="1"/>
  <c r="AB193" i="1"/>
  <c r="AE193" i="1" s="1"/>
  <c r="AB194" i="1"/>
  <c r="AE194" i="1" s="1"/>
  <c r="AB195" i="1"/>
  <c r="AE195" i="1" s="1"/>
  <c r="AB196" i="1"/>
  <c r="AE196" i="1" s="1"/>
  <c r="AB197" i="1"/>
  <c r="AE197" i="1" s="1"/>
  <c r="AB198" i="1"/>
  <c r="AE198" i="1" s="1"/>
  <c r="AB199" i="1"/>
  <c r="AE199" i="1" s="1"/>
  <c r="AB200" i="1"/>
  <c r="AE200" i="1" s="1"/>
  <c r="AB201" i="1"/>
  <c r="AE201" i="1" s="1"/>
  <c r="AB202" i="1"/>
  <c r="AE202" i="1" s="1"/>
  <c r="AB203" i="1"/>
  <c r="AE203" i="1" s="1"/>
  <c r="AB204" i="1"/>
  <c r="AE204" i="1" s="1"/>
  <c r="AB205" i="1"/>
  <c r="AE205" i="1" s="1"/>
  <c r="AB206" i="1"/>
  <c r="AE206" i="1" s="1"/>
  <c r="AB207" i="1"/>
  <c r="AE207" i="1" s="1"/>
  <c r="AB208" i="1"/>
  <c r="AE208" i="1" s="1"/>
  <c r="AB209" i="1"/>
  <c r="AE209" i="1" s="1"/>
  <c r="AB210" i="1"/>
  <c r="AE210" i="1" s="1"/>
  <c r="AB211" i="1"/>
  <c r="AE211" i="1" s="1"/>
  <c r="AB212" i="1"/>
  <c r="AE212" i="1" s="1"/>
  <c r="AB213" i="1"/>
  <c r="AE213" i="1" s="1"/>
  <c r="AB214" i="1"/>
  <c r="AE214" i="1" s="1"/>
  <c r="AB215" i="1"/>
  <c r="AE215" i="1" s="1"/>
  <c r="AB216" i="1"/>
  <c r="AE216" i="1" s="1"/>
  <c r="AB217" i="1"/>
  <c r="AE217" i="1" s="1"/>
  <c r="AB218" i="1"/>
  <c r="AE218" i="1" s="1"/>
  <c r="AB219" i="1"/>
  <c r="AE219" i="1" s="1"/>
  <c r="AB220" i="1"/>
  <c r="AE220" i="1" s="1"/>
  <c r="AB221" i="1"/>
  <c r="AE221" i="1" s="1"/>
  <c r="AB222" i="1"/>
  <c r="AE222" i="1" s="1"/>
  <c r="AB223" i="1"/>
  <c r="AE223" i="1" s="1"/>
  <c r="AB224" i="1"/>
  <c r="AE224" i="1" s="1"/>
  <c r="AB225" i="1"/>
  <c r="AE225" i="1" s="1"/>
  <c r="AB226" i="1"/>
  <c r="AE226" i="1" s="1"/>
  <c r="AB227" i="1"/>
  <c r="AE227" i="1" s="1"/>
  <c r="AB228" i="1"/>
  <c r="AE228" i="1" s="1"/>
  <c r="AB229" i="1"/>
  <c r="AE229" i="1" s="1"/>
  <c r="AB230" i="1"/>
  <c r="AE230" i="1" s="1"/>
  <c r="AB231" i="1"/>
  <c r="AE231" i="1" s="1"/>
  <c r="AB232" i="1"/>
  <c r="AE232" i="1" s="1"/>
  <c r="AB233" i="1"/>
  <c r="AE233" i="1" s="1"/>
  <c r="AB234" i="1"/>
  <c r="AE234" i="1" s="1"/>
  <c r="AB235" i="1"/>
  <c r="AE235" i="1" s="1"/>
  <c r="AB236" i="1"/>
  <c r="AE236" i="1" s="1"/>
  <c r="AB237" i="1"/>
  <c r="AE237" i="1" s="1"/>
  <c r="AB238" i="1"/>
  <c r="AE238" i="1" s="1"/>
  <c r="AB239" i="1"/>
  <c r="AE239" i="1" s="1"/>
  <c r="AB240" i="1"/>
  <c r="AE240" i="1" s="1"/>
  <c r="AB241" i="1"/>
  <c r="AE241" i="1" s="1"/>
  <c r="AB242" i="1"/>
  <c r="AE242" i="1" s="1"/>
  <c r="AB243" i="1"/>
  <c r="AE243" i="1" s="1"/>
  <c r="AB244" i="1"/>
  <c r="AE244" i="1" s="1"/>
  <c r="AB245" i="1"/>
  <c r="AE245" i="1" s="1"/>
  <c r="AB246" i="1"/>
  <c r="AE246" i="1" s="1"/>
  <c r="AB247" i="1"/>
  <c r="AE247" i="1" s="1"/>
  <c r="AB248" i="1"/>
  <c r="AE248" i="1" s="1"/>
  <c r="AB249" i="1"/>
  <c r="AE249" i="1" s="1"/>
  <c r="AB250" i="1"/>
  <c r="AE250" i="1" s="1"/>
  <c r="AB251" i="1"/>
  <c r="AE251" i="1" s="1"/>
  <c r="AB252" i="1"/>
  <c r="AE252" i="1" s="1"/>
  <c r="AB253" i="1"/>
  <c r="AE253" i="1" s="1"/>
  <c r="AB254" i="1"/>
  <c r="AE254" i="1" s="1"/>
  <c r="AB255" i="1"/>
  <c r="AE255" i="1" s="1"/>
  <c r="AB256" i="1"/>
  <c r="AE256" i="1" s="1"/>
  <c r="AB257" i="1"/>
  <c r="AE257" i="1" s="1"/>
  <c r="AB258" i="1"/>
  <c r="AE258" i="1" s="1"/>
  <c r="AB259" i="1"/>
  <c r="AE259" i="1" s="1"/>
  <c r="AB260" i="1"/>
  <c r="AE260" i="1" s="1"/>
  <c r="AB261" i="1"/>
  <c r="AE261" i="1" s="1"/>
  <c r="AB262" i="1"/>
  <c r="AE262" i="1" s="1"/>
  <c r="AB263" i="1"/>
  <c r="AE263" i="1" s="1"/>
  <c r="AB264" i="1"/>
  <c r="AE264" i="1" s="1"/>
  <c r="AB265" i="1"/>
  <c r="AE265" i="1" s="1"/>
  <c r="AB266" i="1"/>
  <c r="AE266" i="1" s="1"/>
  <c r="AB267" i="1"/>
  <c r="AE267" i="1" s="1"/>
  <c r="AB268" i="1"/>
  <c r="AE268" i="1" s="1"/>
  <c r="AB269" i="1"/>
  <c r="AE269" i="1" s="1"/>
  <c r="AB270" i="1"/>
  <c r="AE270" i="1" s="1"/>
  <c r="AB271" i="1"/>
  <c r="AE271" i="1" s="1"/>
  <c r="AB272" i="1"/>
  <c r="AE272" i="1" s="1"/>
  <c r="AB273" i="1"/>
  <c r="AE273" i="1" s="1"/>
  <c r="AB274" i="1"/>
  <c r="AE274" i="1" s="1"/>
  <c r="AB275" i="1"/>
  <c r="AE275" i="1" s="1"/>
  <c r="AB276" i="1"/>
  <c r="AE276" i="1" s="1"/>
  <c r="AB277" i="1"/>
  <c r="AE277" i="1" s="1"/>
  <c r="AB278" i="1"/>
  <c r="AE278" i="1" s="1"/>
  <c r="AB279" i="1"/>
  <c r="AE279" i="1" s="1"/>
  <c r="AB280" i="1"/>
  <c r="AE280" i="1" s="1"/>
  <c r="AB281" i="1"/>
  <c r="AE281" i="1" s="1"/>
  <c r="AB282" i="1"/>
  <c r="AE282" i="1" s="1"/>
  <c r="AB283" i="1"/>
  <c r="AE283" i="1" s="1"/>
  <c r="AB284" i="1"/>
  <c r="AE284" i="1" s="1"/>
  <c r="AB285" i="1"/>
  <c r="AE285" i="1" s="1"/>
  <c r="AB286" i="1"/>
  <c r="AE286" i="1" s="1"/>
  <c r="AB287" i="1"/>
  <c r="AE287" i="1" s="1"/>
  <c r="AB288" i="1"/>
  <c r="AE288" i="1" s="1"/>
  <c r="AB289" i="1"/>
  <c r="AE289" i="1" s="1"/>
  <c r="AB290" i="1"/>
  <c r="AE290" i="1" s="1"/>
  <c r="AB291" i="1"/>
  <c r="AE291" i="1" s="1"/>
  <c r="AB292" i="1"/>
  <c r="AE292" i="1" s="1"/>
  <c r="AB293" i="1"/>
  <c r="AE293" i="1" s="1"/>
  <c r="AB294" i="1"/>
  <c r="AE294" i="1" s="1"/>
  <c r="AB295" i="1"/>
  <c r="AE295" i="1" s="1"/>
  <c r="AB296" i="1"/>
  <c r="AE296" i="1" s="1"/>
  <c r="AB297" i="1"/>
  <c r="AE297" i="1" s="1"/>
  <c r="AB298" i="1"/>
  <c r="AE298" i="1" s="1"/>
  <c r="AB299" i="1"/>
  <c r="AE299" i="1" s="1"/>
  <c r="AB300" i="1"/>
  <c r="AE300" i="1" s="1"/>
  <c r="AB301" i="1"/>
  <c r="AE301" i="1" s="1"/>
  <c r="AB302" i="1"/>
  <c r="AE302" i="1" s="1"/>
  <c r="AB303" i="1"/>
  <c r="AE303" i="1" s="1"/>
  <c r="AB304" i="1"/>
  <c r="AE304" i="1" s="1"/>
  <c r="AB305" i="1"/>
  <c r="AE305" i="1" s="1"/>
  <c r="AB306" i="1"/>
  <c r="AE306" i="1" s="1"/>
  <c r="AB307" i="1"/>
  <c r="AE307" i="1" s="1"/>
  <c r="AB308" i="1"/>
  <c r="AE308" i="1" s="1"/>
  <c r="AB309" i="1"/>
  <c r="AE309" i="1" s="1"/>
  <c r="AB310" i="1"/>
  <c r="AE310" i="1" s="1"/>
  <c r="AB311" i="1"/>
  <c r="AE311" i="1" s="1"/>
  <c r="AB312" i="1"/>
  <c r="AE312" i="1" s="1"/>
  <c r="AB313" i="1"/>
  <c r="AE313" i="1" s="1"/>
  <c r="AB314" i="1"/>
  <c r="AE314" i="1" s="1"/>
  <c r="AB315" i="1"/>
  <c r="AE315" i="1" s="1"/>
  <c r="AB316" i="1"/>
  <c r="AE316" i="1" s="1"/>
  <c r="AB317" i="1"/>
  <c r="AE317" i="1" s="1"/>
  <c r="AB318" i="1"/>
  <c r="AE318" i="1" s="1"/>
  <c r="AB319" i="1"/>
  <c r="AE319" i="1" s="1"/>
  <c r="AB320" i="1"/>
  <c r="AE320" i="1" s="1"/>
  <c r="AB321" i="1"/>
  <c r="AE321" i="1" s="1"/>
  <c r="AB322" i="1"/>
  <c r="AE322" i="1" s="1"/>
  <c r="AB323" i="1"/>
  <c r="AE323" i="1" s="1"/>
  <c r="AB324" i="1"/>
  <c r="AE324" i="1" s="1"/>
  <c r="AB325" i="1"/>
  <c r="AE325" i="1" s="1"/>
  <c r="AB326" i="1"/>
  <c r="AE326" i="1" s="1"/>
  <c r="AB327" i="1"/>
  <c r="AE327" i="1" s="1"/>
  <c r="AB328" i="1"/>
  <c r="AE328" i="1" s="1"/>
  <c r="AB329" i="1"/>
  <c r="AE329" i="1" s="1"/>
  <c r="AB330" i="1"/>
  <c r="AE330" i="1" s="1"/>
  <c r="AB331" i="1"/>
  <c r="AE331" i="1" s="1"/>
  <c r="AB332" i="1"/>
  <c r="AE332" i="1" s="1"/>
  <c r="AB333" i="1"/>
  <c r="AE333" i="1" s="1"/>
  <c r="AB334" i="1"/>
  <c r="AE334" i="1" s="1"/>
  <c r="AB335" i="1"/>
  <c r="AE335" i="1" s="1"/>
  <c r="AB336" i="1"/>
  <c r="AE336" i="1" s="1"/>
  <c r="AB337" i="1"/>
  <c r="AE337" i="1" s="1"/>
  <c r="AB338" i="1"/>
  <c r="AE338" i="1" s="1"/>
  <c r="AB339" i="1"/>
  <c r="AE339" i="1" s="1"/>
  <c r="AB340" i="1"/>
  <c r="AE340" i="1" s="1"/>
  <c r="AB341" i="1"/>
  <c r="AE341" i="1" s="1"/>
  <c r="AB342" i="1"/>
  <c r="AE342" i="1" s="1"/>
  <c r="AB343" i="1"/>
  <c r="AE343" i="1" s="1"/>
  <c r="AB344" i="1"/>
  <c r="AE344" i="1" s="1"/>
  <c r="AB345" i="1"/>
  <c r="AE345" i="1" s="1"/>
  <c r="AB346" i="1"/>
  <c r="AE346" i="1" s="1"/>
  <c r="AB347" i="1"/>
  <c r="AE347" i="1" s="1"/>
  <c r="AB348" i="1"/>
  <c r="AE348" i="1" s="1"/>
  <c r="AB349" i="1"/>
  <c r="AE349" i="1" s="1"/>
  <c r="AB350" i="1"/>
  <c r="AE350" i="1" s="1"/>
  <c r="AB351" i="1"/>
  <c r="AE351" i="1" s="1"/>
  <c r="AB352" i="1"/>
  <c r="AE352" i="1" s="1"/>
  <c r="AB353" i="1"/>
  <c r="AE353" i="1" s="1"/>
  <c r="AB354" i="1"/>
  <c r="AE354" i="1" s="1"/>
  <c r="AB355" i="1"/>
  <c r="AE355" i="1" s="1"/>
  <c r="AB356" i="1"/>
  <c r="AE356" i="1" s="1"/>
  <c r="AB357" i="1"/>
  <c r="AE357" i="1" s="1"/>
  <c r="AB358" i="1"/>
  <c r="AE358" i="1" s="1"/>
  <c r="AB359" i="1"/>
  <c r="AE359" i="1" s="1"/>
  <c r="AB360" i="1"/>
  <c r="AE360" i="1" s="1"/>
  <c r="AB361" i="1"/>
  <c r="AE361" i="1" s="1"/>
  <c r="AB362" i="1"/>
  <c r="AE362" i="1" s="1"/>
  <c r="AB363" i="1"/>
  <c r="AE363" i="1" s="1"/>
  <c r="AB364" i="1"/>
  <c r="AE364" i="1" s="1"/>
  <c r="AB365" i="1"/>
  <c r="AE365" i="1" s="1"/>
  <c r="AB366" i="1"/>
  <c r="AE366" i="1" s="1"/>
  <c r="AB367" i="1"/>
  <c r="AE367" i="1" s="1"/>
  <c r="AB368" i="1"/>
  <c r="AE368" i="1" s="1"/>
  <c r="AB369" i="1"/>
  <c r="AE369" i="1" s="1"/>
  <c r="AB370" i="1"/>
  <c r="AE370" i="1" s="1"/>
  <c r="AB371" i="1"/>
  <c r="AE371" i="1" s="1"/>
  <c r="AB372" i="1"/>
  <c r="AE372" i="1" s="1"/>
  <c r="AB373" i="1"/>
  <c r="AE373" i="1" s="1"/>
  <c r="AB374" i="1"/>
  <c r="AE374" i="1" s="1"/>
  <c r="AB375" i="1"/>
  <c r="AE375" i="1" s="1"/>
  <c r="AB376" i="1"/>
  <c r="AE376" i="1" s="1"/>
  <c r="AB377" i="1"/>
  <c r="AE377" i="1" s="1"/>
  <c r="AB378" i="1"/>
  <c r="AE378" i="1" s="1"/>
  <c r="AB379" i="1"/>
  <c r="AE379" i="1" s="1"/>
  <c r="AB380" i="1"/>
  <c r="AE380" i="1" s="1"/>
  <c r="AB381" i="1"/>
  <c r="AE381" i="1" s="1"/>
  <c r="AB382" i="1"/>
  <c r="AE382" i="1" s="1"/>
  <c r="AB383" i="1"/>
  <c r="AE383" i="1" s="1"/>
  <c r="AB384" i="1"/>
  <c r="AE384" i="1" s="1"/>
  <c r="AB385" i="1"/>
  <c r="AE385" i="1" s="1"/>
  <c r="AB386" i="1"/>
  <c r="AE386" i="1" s="1"/>
  <c r="AB387" i="1"/>
  <c r="AE387" i="1" s="1"/>
  <c r="AB388" i="1"/>
  <c r="AE388" i="1" s="1"/>
  <c r="AB389" i="1"/>
  <c r="AE389" i="1" s="1"/>
  <c r="AB390" i="1"/>
  <c r="AE390" i="1" s="1"/>
  <c r="AB391" i="1"/>
  <c r="AE391" i="1" s="1"/>
  <c r="AB392" i="1"/>
  <c r="AE392" i="1" s="1"/>
  <c r="AB393" i="1"/>
  <c r="AE393" i="1" s="1"/>
  <c r="AB394" i="1"/>
  <c r="AE394" i="1" s="1"/>
  <c r="AB395" i="1"/>
  <c r="AE395" i="1" s="1"/>
  <c r="AB396" i="1"/>
  <c r="AE396" i="1" s="1"/>
  <c r="AB397" i="1"/>
  <c r="AE397" i="1" s="1"/>
  <c r="AB398" i="1"/>
  <c r="AE398" i="1" s="1"/>
  <c r="AB399" i="1"/>
  <c r="AE399" i="1" s="1"/>
  <c r="AB400" i="1"/>
  <c r="AE400" i="1" s="1"/>
  <c r="AB401" i="1"/>
  <c r="AE401" i="1" s="1"/>
  <c r="AB402" i="1"/>
  <c r="AE402" i="1" s="1"/>
  <c r="AB403" i="1"/>
  <c r="AE403" i="1" s="1"/>
  <c r="AB404" i="1"/>
  <c r="AE404" i="1" s="1"/>
  <c r="AB405" i="1"/>
  <c r="AE405" i="1" s="1"/>
  <c r="AB406" i="1"/>
  <c r="AE406" i="1" s="1"/>
  <c r="AB407" i="1"/>
  <c r="AE407" i="1" s="1"/>
  <c r="AB408" i="1"/>
  <c r="AE408" i="1" s="1"/>
  <c r="AB409" i="1"/>
  <c r="AE409" i="1" s="1"/>
  <c r="AB410" i="1"/>
  <c r="AE410" i="1" s="1"/>
  <c r="AB411" i="1"/>
  <c r="AE411" i="1" s="1"/>
  <c r="AB412" i="1"/>
  <c r="AE412" i="1" s="1"/>
  <c r="AB413" i="1"/>
  <c r="AE413" i="1" s="1"/>
  <c r="AB414" i="1"/>
  <c r="AE414" i="1" s="1"/>
  <c r="AB415" i="1"/>
  <c r="AE415" i="1" s="1"/>
  <c r="AB416" i="1"/>
  <c r="AE416" i="1" s="1"/>
  <c r="AB417" i="1"/>
  <c r="AE417" i="1" s="1"/>
  <c r="AB418" i="1"/>
  <c r="AE418" i="1" s="1"/>
  <c r="AB419" i="1"/>
  <c r="AE419" i="1" s="1"/>
  <c r="AB420" i="1"/>
  <c r="AE420" i="1" s="1"/>
  <c r="AB421" i="1"/>
  <c r="AE421" i="1" s="1"/>
  <c r="AB422" i="1"/>
  <c r="AE422" i="1" s="1"/>
  <c r="AB423" i="1"/>
  <c r="AE423" i="1" s="1"/>
  <c r="AB424" i="1"/>
  <c r="AE424" i="1" s="1"/>
  <c r="AB425" i="1"/>
  <c r="AE425" i="1" s="1"/>
  <c r="AB426" i="1"/>
  <c r="AE426" i="1" s="1"/>
  <c r="AB427" i="1"/>
  <c r="AE427" i="1" s="1"/>
  <c r="AB428" i="1"/>
  <c r="AE428" i="1" s="1"/>
  <c r="AB429" i="1"/>
  <c r="AE429" i="1" s="1"/>
  <c r="AB430" i="1"/>
  <c r="AE430" i="1" s="1"/>
  <c r="AB431" i="1"/>
  <c r="AE431" i="1" s="1"/>
  <c r="AB432" i="1"/>
  <c r="AE432" i="1" s="1"/>
  <c r="AB433" i="1"/>
  <c r="AE433" i="1" s="1"/>
  <c r="AB434" i="1"/>
  <c r="AE434" i="1" s="1"/>
  <c r="AB435" i="1"/>
  <c r="AE435" i="1" s="1"/>
  <c r="AB436" i="1"/>
  <c r="AE436" i="1" s="1"/>
  <c r="AB437" i="1"/>
  <c r="AE437" i="1" s="1"/>
  <c r="AB438" i="1"/>
  <c r="AE438" i="1" s="1"/>
  <c r="AB439" i="1"/>
  <c r="AE439" i="1" s="1"/>
  <c r="AB440" i="1"/>
  <c r="AE440" i="1" s="1"/>
  <c r="AB441" i="1"/>
  <c r="AE441" i="1" s="1"/>
  <c r="AB442" i="1"/>
  <c r="AE442" i="1" s="1"/>
  <c r="AB443" i="1"/>
  <c r="AE443" i="1" s="1"/>
  <c r="AB444" i="1"/>
  <c r="AE444" i="1" s="1"/>
  <c r="AB445" i="1"/>
  <c r="AE445" i="1" s="1"/>
  <c r="AB446" i="1"/>
  <c r="AE446" i="1" s="1"/>
  <c r="AB447" i="1"/>
  <c r="AE447" i="1" s="1"/>
  <c r="AB448" i="1"/>
  <c r="AE448" i="1" s="1"/>
  <c r="AB449" i="1"/>
  <c r="AE449" i="1" s="1"/>
  <c r="AB450" i="1"/>
  <c r="AE450" i="1" s="1"/>
  <c r="AB451" i="1"/>
  <c r="AE451" i="1" s="1"/>
  <c r="AB452" i="1"/>
  <c r="AE452" i="1" s="1"/>
  <c r="AB453" i="1"/>
  <c r="AE453" i="1" s="1"/>
  <c r="AB454" i="1"/>
  <c r="AE454" i="1" s="1"/>
  <c r="AB455" i="1"/>
  <c r="AE455" i="1" s="1"/>
  <c r="AB456" i="1"/>
  <c r="AE456" i="1" s="1"/>
  <c r="AB457" i="1"/>
  <c r="AE457" i="1" s="1"/>
  <c r="AB458" i="1"/>
  <c r="AE458" i="1" s="1"/>
  <c r="AB459" i="1"/>
  <c r="AE459" i="1" s="1"/>
  <c r="AB460" i="1"/>
  <c r="AE460" i="1" s="1"/>
  <c r="AB461" i="1"/>
  <c r="AE461" i="1" s="1"/>
  <c r="AB462" i="1"/>
  <c r="AE462" i="1" s="1"/>
  <c r="AB463" i="1"/>
  <c r="AE463" i="1" s="1"/>
  <c r="AB464" i="1"/>
  <c r="AE464" i="1" s="1"/>
  <c r="AB465" i="1"/>
  <c r="AE465" i="1" s="1"/>
  <c r="AB466" i="1"/>
  <c r="AE466" i="1" s="1"/>
  <c r="AB467" i="1"/>
  <c r="AE467" i="1" s="1"/>
  <c r="AB468" i="1"/>
  <c r="AE468" i="1" s="1"/>
  <c r="AB469" i="1"/>
  <c r="AE469" i="1" s="1"/>
  <c r="AB470" i="1"/>
  <c r="AE470" i="1" s="1"/>
  <c r="AB471" i="1"/>
  <c r="AE471" i="1" s="1"/>
  <c r="AB472" i="1"/>
  <c r="AE472" i="1" s="1"/>
  <c r="AB473" i="1"/>
  <c r="AE473" i="1" s="1"/>
  <c r="AB474" i="1"/>
  <c r="AE474" i="1" s="1"/>
  <c r="AB475" i="1"/>
  <c r="AE475" i="1" s="1"/>
  <c r="AB476" i="1"/>
  <c r="AE476" i="1" s="1"/>
  <c r="AB477" i="1"/>
  <c r="AE477" i="1" s="1"/>
  <c r="AB478" i="1"/>
  <c r="AE478" i="1" s="1"/>
  <c r="AB479" i="1"/>
  <c r="AE479" i="1" s="1"/>
  <c r="AB480" i="1"/>
  <c r="AE480" i="1" s="1"/>
  <c r="AB481" i="1"/>
  <c r="AE481" i="1" s="1"/>
  <c r="AB482" i="1"/>
  <c r="AE482" i="1" s="1"/>
  <c r="AB483" i="1"/>
  <c r="AE483" i="1" s="1"/>
  <c r="AB484" i="1"/>
  <c r="AE484" i="1" s="1"/>
  <c r="AB485" i="1"/>
  <c r="AE485" i="1" s="1"/>
  <c r="AB486" i="1"/>
  <c r="AE486" i="1" s="1"/>
  <c r="AB487" i="1"/>
  <c r="AE487" i="1" s="1"/>
  <c r="AB488" i="1"/>
  <c r="AE488" i="1" s="1"/>
  <c r="AB489" i="1"/>
  <c r="AE489" i="1" s="1"/>
  <c r="AB490" i="1"/>
  <c r="AE490" i="1" s="1"/>
  <c r="AB491" i="1"/>
  <c r="AE491" i="1" s="1"/>
  <c r="AB492" i="1"/>
  <c r="AE492" i="1" s="1"/>
  <c r="AB493" i="1"/>
  <c r="AE493" i="1" s="1"/>
  <c r="AB494" i="1"/>
  <c r="AE494" i="1" s="1"/>
  <c r="AB495" i="1"/>
  <c r="AE495" i="1" s="1"/>
  <c r="AB496" i="1"/>
  <c r="AE496" i="1" s="1"/>
  <c r="AB497" i="1"/>
  <c r="AE497" i="1" s="1"/>
  <c r="AB498" i="1"/>
  <c r="AE498" i="1" s="1"/>
  <c r="AB499" i="1"/>
  <c r="AE499" i="1" s="1"/>
  <c r="AB500" i="1"/>
  <c r="AE500" i="1" s="1"/>
  <c r="AB501" i="1"/>
  <c r="AE501" i="1" s="1"/>
  <c r="AB502" i="1"/>
  <c r="AE502" i="1" s="1"/>
  <c r="AB503" i="1"/>
  <c r="AE503" i="1" s="1"/>
  <c r="AB504" i="1"/>
  <c r="AE504" i="1" s="1"/>
  <c r="AB505" i="1"/>
  <c r="AE505" i="1" s="1"/>
  <c r="AB506" i="1"/>
  <c r="AE506" i="1" s="1"/>
  <c r="AB507" i="1"/>
  <c r="AE507" i="1" s="1"/>
  <c r="AB508" i="1"/>
  <c r="AE508" i="1" s="1"/>
  <c r="AB509" i="1"/>
  <c r="AE509" i="1" s="1"/>
  <c r="AB510" i="1"/>
  <c r="AE510" i="1" s="1"/>
  <c r="AB511" i="1"/>
  <c r="AE511" i="1" s="1"/>
  <c r="AB512" i="1"/>
  <c r="AE512" i="1" s="1"/>
  <c r="AB513" i="1"/>
  <c r="AE513" i="1" s="1"/>
  <c r="AB514" i="1"/>
  <c r="AE514" i="1" s="1"/>
  <c r="AB515" i="1"/>
  <c r="AE515" i="1" s="1"/>
  <c r="AB516" i="1"/>
  <c r="AE516" i="1" s="1"/>
  <c r="AB517" i="1"/>
  <c r="AE517" i="1" s="1"/>
  <c r="AB518" i="1"/>
  <c r="AE518" i="1" s="1"/>
  <c r="AB519" i="1"/>
  <c r="AE519" i="1" s="1"/>
  <c r="AB520" i="1"/>
  <c r="AE520" i="1" s="1"/>
  <c r="AB521" i="1"/>
  <c r="AE521" i="1" s="1"/>
  <c r="AB522" i="1"/>
  <c r="AE522" i="1" s="1"/>
  <c r="AB523" i="1"/>
  <c r="AE523" i="1" s="1"/>
  <c r="AB524" i="1"/>
  <c r="AE524" i="1" s="1"/>
  <c r="AB525" i="1"/>
  <c r="AE525" i="1" s="1"/>
  <c r="AB526" i="1"/>
  <c r="AE526" i="1" s="1"/>
  <c r="AB527" i="1"/>
  <c r="AE527" i="1" s="1"/>
  <c r="AB528" i="1"/>
  <c r="AE528" i="1" s="1"/>
  <c r="AB529" i="1"/>
  <c r="AE529" i="1" s="1"/>
  <c r="AB530" i="1"/>
  <c r="AE530" i="1" s="1"/>
  <c r="AB531" i="1"/>
  <c r="AE531" i="1" s="1"/>
  <c r="AB532" i="1"/>
  <c r="AE532" i="1" s="1"/>
  <c r="AB533" i="1"/>
  <c r="AE533" i="1" s="1"/>
  <c r="AB534" i="1"/>
  <c r="AE534" i="1" s="1"/>
  <c r="AB535" i="1"/>
  <c r="AE535" i="1" s="1"/>
  <c r="AB536" i="1"/>
  <c r="AE536" i="1" s="1"/>
  <c r="AB537" i="1"/>
  <c r="AE537" i="1" s="1"/>
  <c r="AB538" i="1"/>
  <c r="AE538" i="1" s="1"/>
  <c r="AB539" i="1"/>
  <c r="AE539" i="1" s="1"/>
  <c r="AB540" i="1"/>
  <c r="AE540" i="1" s="1"/>
  <c r="AB541" i="1"/>
  <c r="AE541" i="1" s="1"/>
  <c r="AB542" i="1"/>
  <c r="AE542" i="1" s="1"/>
  <c r="AB543" i="1"/>
  <c r="AE543" i="1" s="1"/>
  <c r="AB544" i="1"/>
  <c r="AE544" i="1" s="1"/>
  <c r="AB545" i="1"/>
  <c r="AE545" i="1" s="1"/>
  <c r="AB546" i="1"/>
  <c r="AE546" i="1" s="1"/>
  <c r="AB547" i="1"/>
  <c r="AE547" i="1" s="1"/>
  <c r="AB548" i="1"/>
  <c r="AE548" i="1" s="1"/>
  <c r="AB549" i="1"/>
  <c r="AE549" i="1" s="1"/>
  <c r="AB550" i="1"/>
  <c r="AE550" i="1" s="1"/>
  <c r="AB551" i="1"/>
  <c r="AE551" i="1" s="1"/>
  <c r="AB552" i="1"/>
  <c r="AE552" i="1" s="1"/>
  <c r="AB553" i="1"/>
  <c r="AE553" i="1" s="1"/>
  <c r="AB554" i="1"/>
  <c r="AE554" i="1" s="1"/>
  <c r="AB555" i="1"/>
  <c r="AE555" i="1" s="1"/>
  <c r="AB556" i="1"/>
  <c r="AE556" i="1" s="1"/>
  <c r="AB557" i="1"/>
  <c r="AE557" i="1" s="1"/>
  <c r="AB558" i="1"/>
  <c r="AE558" i="1" s="1"/>
  <c r="AB559" i="1"/>
  <c r="AE559" i="1" s="1"/>
  <c r="AB560" i="1"/>
  <c r="AE560" i="1" s="1"/>
  <c r="AB561" i="1"/>
  <c r="AE561" i="1" s="1"/>
  <c r="AB562" i="1"/>
  <c r="AE562" i="1" s="1"/>
  <c r="AB563" i="1"/>
  <c r="AE563" i="1" s="1"/>
  <c r="AB564" i="1"/>
  <c r="AE564" i="1" s="1"/>
  <c r="AB565" i="1"/>
  <c r="AE565" i="1" s="1"/>
  <c r="AB566" i="1"/>
  <c r="AE566" i="1" s="1"/>
  <c r="AB567" i="1"/>
  <c r="AE567" i="1" s="1"/>
  <c r="AB568" i="1"/>
  <c r="AE568" i="1" s="1"/>
  <c r="AB569" i="1"/>
  <c r="AE569" i="1" s="1"/>
  <c r="AB570" i="1"/>
  <c r="AE570" i="1" s="1"/>
  <c r="AB571" i="1"/>
  <c r="AE571" i="1" s="1"/>
  <c r="AB572" i="1"/>
  <c r="AE572" i="1" s="1"/>
  <c r="AB573" i="1"/>
  <c r="AE573" i="1" s="1"/>
  <c r="AB574" i="1"/>
  <c r="AE574" i="1" s="1"/>
  <c r="AB575" i="1"/>
  <c r="AE575" i="1" s="1"/>
  <c r="AB576" i="1"/>
  <c r="AE576" i="1" s="1"/>
  <c r="AB577" i="1"/>
  <c r="AE577" i="1" s="1"/>
  <c r="AB578" i="1"/>
  <c r="AE578" i="1" s="1"/>
  <c r="AB579" i="1"/>
  <c r="AE579" i="1" s="1"/>
  <c r="AB580" i="1"/>
  <c r="AE580" i="1" s="1"/>
  <c r="AB581" i="1"/>
  <c r="AE581" i="1" s="1"/>
  <c r="AB582" i="1"/>
  <c r="AE582" i="1" s="1"/>
  <c r="AB583" i="1"/>
  <c r="AE583" i="1" s="1"/>
  <c r="AB584" i="1"/>
  <c r="AE584" i="1" s="1"/>
  <c r="AB585" i="1"/>
  <c r="AE585" i="1" s="1"/>
  <c r="AB586" i="1"/>
  <c r="AE586" i="1" s="1"/>
  <c r="AB587" i="1"/>
  <c r="AE587" i="1" s="1"/>
  <c r="AB588" i="1"/>
  <c r="AE588" i="1" s="1"/>
  <c r="AB589" i="1"/>
  <c r="AE589" i="1" s="1"/>
  <c r="AB590" i="1"/>
  <c r="AE590" i="1" s="1"/>
  <c r="AB591" i="1"/>
  <c r="AE591" i="1" s="1"/>
  <c r="AB592" i="1"/>
  <c r="AE592" i="1" s="1"/>
  <c r="AB593" i="1"/>
  <c r="AE593" i="1" s="1"/>
  <c r="AB594" i="1"/>
  <c r="AE594" i="1" s="1"/>
  <c r="AB595" i="1"/>
  <c r="AE595" i="1" s="1"/>
  <c r="AB596" i="1"/>
  <c r="AE596" i="1" s="1"/>
  <c r="AB597" i="1"/>
  <c r="AE597" i="1" s="1"/>
  <c r="AB598" i="1"/>
  <c r="AE598" i="1" s="1"/>
  <c r="AB599" i="1"/>
  <c r="AE599" i="1" s="1"/>
  <c r="AB600" i="1"/>
  <c r="AE600" i="1" s="1"/>
  <c r="AB601" i="1"/>
  <c r="AE601" i="1" s="1"/>
  <c r="AB602" i="1"/>
  <c r="AE602" i="1" s="1"/>
  <c r="AB603" i="1"/>
  <c r="AE603" i="1" s="1"/>
  <c r="AB604" i="1"/>
  <c r="AE604" i="1" s="1"/>
  <c r="AB605" i="1"/>
  <c r="AE605" i="1" s="1"/>
  <c r="AB606" i="1"/>
  <c r="AE606" i="1" s="1"/>
  <c r="AB607" i="1"/>
  <c r="AE607" i="1" s="1"/>
  <c r="AB608" i="1"/>
  <c r="AE608" i="1" s="1"/>
  <c r="AB609" i="1"/>
  <c r="AE609" i="1" s="1"/>
  <c r="AB610" i="1"/>
  <c r="AE610" i="1" s="1"/>
  <c r="AB611" i="1"/>
  <c r="AE611" i="1" s="1"/>
  <c r="AB612" i="1"/>
  <c r="AE612" i="1" s="1"/>
  <c r="AB613" i="1"/>
  <c r="AE613" i="1" s="1"/>
  <c r="AB614" i="1"/>
  <c r="AE614" i="1" s="1"/>
  <c r="AB615" i="1"/>
  <c r="AE615" i="1" s="1"/>
  <c r="AB616" i="1"/>
  <c r="AE616" i="1" s="1"/>
  <c r="AB617" i="1"/>
  <c r="AE617" i="1" s="1"/>
  <c r="AB618" i="1"/>
  <c r="AE618" i="1" s="1"/>
  <c r="AB619" i="1"/>
  <c r="AE619" i="1" s="1"/>
  <c r="AB620" i="1"/>
  <c r="AE620" i="1" s="1"/>
  <c r="AB621" i="1"/>
  <c r="AE621" i="1" s="1"/>
  <c r="AB622" i="1"/>
  <c r="AE622" i="1" s="1"/>
  <c r="AB623" i="1"/>
  <c r="AE623" i="1" s="1"/>
  <c r="AB624" i="1"/>
  <c r="AE624" i="1" s="1"/>
  <c r="AB625" i="1"/>
  <c r="AE625" i="1" s="1"/>
  <c r="AB626" i="1"/>
  <c r="AE626" i="1" s="1"/>
  <c r="AB627" i="1"/>
  <c r="AE627" i="1" s="1"/>
  <c r="AB628" i="1"/>
  <c r="AE628" i="1" s="1"/>
  <c r="AB629" i="1"/>
  <c r="AE629" i="1" s="1"/>
  <c r="AB630" i="1"/>
  <c r="AE630" i="1" s="1"/>
  <c r="AB631" i="1"/>
  <c r="AE631" i="1" s="1"/>
  <c r="AB632" i="1"/>
  <c r="AE632" i="1" s="1"/>
  <c r="AB633" i="1"/>
  <c r="AE633" i="1" s="1"/>
  <c r="AB634" i="1"/>
  <c r="AE634" i="1" s="1"/>
  <c r="AB635" i="1"/>
  <c r="AE635" i="1" s="1"/>
  <c r="AB636" i="1"/>
  <c r="AE636" i="1" s="1"/>
  <c r="AB637" i="1"/>
  <c r="AE637" i="1" s="1"/>
  <c r="AB638" i="1"/>
  <c r="AE638" i="1" s="1"/>
  <c r="AB639" i="1"/>
  <c r="AE639" i="1" s="1"/>
  <c r="AB640" i="1"/>
  <c r="AE640" i="1" s="1"/>
  <c r="AB641" i="1"/>
  <c r="AE641" i="1" s="1"/>
  <c r="AB642" i="1"/>
  <c r="AE642" i="1" s="1"/>
  <c r="AB643" i="1"/>
  <c r="AE643" i="1" s="1"/>
  <c r="AB644" i="1"/>
  <c r="AE644" i="1" s="1"/>
  <c r="AB645" i="1"/>
  <c r="AE645" i="1" s="1"/>
  <c r="AB646" i="1"/>
  <c r="AE646" i="1" s="1"/>
  <c r="AB647" i="1"/>
  <c r="AE647" i="1" s="1"/>
  <c r="AB648" i="1"/>
  <c r="AE648" i="1" s="1"/>
  <c r="AB649" i="1"/>
  <c r="AE649" i="1" s="1"/>
  <c r="AB650" i="1"/>
  <c r="AE650" i="1" s="1"/>
  <c r="AB651" i="1"/>
  <c r="AE651" i="1" s="1"/>
  <c r="AB652" i="1"/>
  <c r="AE652" i="1" s="1"/>
  <c r="AB653" i="1"/>
  <c r="AE653" i="1" s="1"/>
  <c r="AB654" i="1"/>
  <c r="AE654" i="1" s="1"/>
  <c r="AB655" i="1"/>
  <c r="AE655" i="1" s="1"/>
  <c r="AB656" i="1"/>
  <c r="AE656" i="1" s="1"/>
  <c r="AB657" i="1"/>
  <c r="AE657" i="1" s="1"/>
  <c r="AB658" i="1"/>
  <c r="AE658" i="1" s="1"/>
  <c r="AB659" i="1"/>
  <c r="AE659" i="1" s="1"/>
  <c r="AB660" i="1"/>
  <c r="AE660" i="1" s="1"/>
  <c r="AB661" i="1"/>
  <c r="AE661" i="1" s="1"/>
  <c r="AB662" i="1"/>
  <c r="AE662" i="1" s="1"/>
  <c r="AB663" i="1"/>
  <c r="AE663" i="1" s="1"/>
  <c r="AB664" i="1"/>
  <c r="AE664" i="1" s="1"/>
  <c r="AB665" i="1"/>
  <c r="AE665" i="1" s="1"/>
  <c r="AB666" i="1"/>
  <c r="AE666" i="1" s="1"/>
  <c r="AB667" i="1"/>
  <c r="AE667" i="1" s="1"/>
  <c r="AB668" i="1"/>
  <c r="AE668" i="1" s="1"/>
  <c r="AB669" i="1"/>
  <c r="AE669" i="1" s="1"/>
  <c r="AB670" i="1"/>
  <c r="AE670" i="1" s="1"/>
  <c r="AB671" i="1"/>
  <c r="AE671" i="1" s="1"/>
  <c r="AB672" i="1"/>
  <c r="AE672" i="1" s="1"/>
  <c r="AB673" i="1"/>
  <c r="AE673" i="1" s="1"/>
  <c r="AB674" i="1"/>
  <c r="AE674" i="1" s="1"/>
  <c r="AB675" i="1"/>
  <c r="AE675" i="1" s="1"/>
  <c r="AB676" i="1"/>
  <c r="AE676" i="1" s="1"/>
  <c r="AB677" i="1"/>
  <c r="AE677" i="1" s="1"/>
  <c r="AB678" i="1"/>
  <c r="AE678" i="1" s="1"/>
  <c r="AB679" i="1"/>
  <c r="AE679" i="1" s="1"/>
  <c r="AB680" i="1"/>
  <c r="AE680" i="1" s="1"/>
  <c r="AB681" i="1"/>
  <c r="AE681" i="1" s="1"/>
  <c r="AB682" i="1"/>
  <c r="AE682" i="1" s="1"/>
  <c r="AB683" i="1"/>
  <c r="AE683" i="1" s="1"/>
  <c r="AB684" i="1"/>
  <c r="AE684" i="1" s="1"/>
  <c r="AB685" i="1"/>
  <c r="AE685" i="1" s="1"/>
  <c r="AB686" i="1"/>
  <c r="AE686" i="1" s="1"/>
  <c r="AB687" i="1"/>
  <c r="AE687" i="1" s="1"/>
  <c r="AB688" i="1"/>
  <c r="AE688" i="1" s="1"/>
  <c r="AB689" i="1"/>
  <c r="AE689" i="1" s="1"/>
  <c r="AB690" i="1"/>
  <c r="AE690" i="1" s="1"/>
  <c r="AB691" i="1"/>
  <c r="AE691" i="1" s="1"/>
  <c r="AB692" i="1"/>
  <c r="AE692" i="1" s="1"/>
  <c r="AB693" i="1"/>
  <c r="AE693" i="1" s="1"/>
  <c r="AB694" i="1"/>
  <c r="AE694" i="1" s="1"/>
  <c r="AB695" i="1"/>
  <c r="AE695" i="1" s="1"/>
  <c r="AB696" i="1"/>
  <c r="AE696" i="1" s="1"/>
  <c r="AB697" i="1"/>
  <c r="AE697" i="1" s="1"/>
  <c r="AB698" i="1"/>
  <c r="AE698" i="1" s="1"/>
  <c r="AB699" i="1"/>
  <c r="AE699" i="1" s="1"/>
  <c r="AB700" i="1"/>
  <c r="AE700" i="1" s="1"/>
  <c r="AB701" i="1"/>
  <c r="AE701" i="1" s="1"/>
  <c r="AB702" i="1"/>
  <c r="AE702" i="1" s="1"/>
  <c r="AB703" i="1"/>
  <c r="AE703" i="1" s="1"/>
  <c r="AB704" i="1"/>
  <c r="AE704" i="1" s="1"/>
  <c r="AB705" i="1"/>
  <c r="AE705" i="1" s="1"/>
  <c r="AB706" i="1"/>
  <c r="AE706" i="1" s="1"/>
  <c r="AB707" i="1"/>
  <c r="AE707" i="1" s="1"/>
  <c r="AB708" i="1"/>
  <c r="AE708" i="1" s="1"/>
  <c r="AB709" i="1"/>
  <c r="AE709" i="1" s="1"/>
  <c r="AB710" i="1"/>
  <c r="AE710" i="1" s="1"/>
  <c r="AB711" i="1"/>
  <c r="AE711" i="1" s="1"/>
  <c r="AB712" i="1"/>
  <c r="AE712" i="1" s="1"/>
  <c r="AB713" i="1"/>
  <c r="AE713" i="1" s="1"/>
  <c r="AB714" i="1"/>
  <c r="AE714" i="1" s="1"/>
  <c r="AB715" i="1"/>
  <c r="AE715" i="1" s="1"/>
  <c r="AB716" i="1"/>
  <c r="AE716" i="1" s="1"/>
  <c r="AB717" i="1"/>
  <c r="AE717" i="1" s="1"/>
  <c r="AB718" i="1"/>
  <c r="AE718" i="1" s="1"/>
  <c r="AB719" i="1"/>
  <c r="AE719" i="1" s="1"/>
  <c r="AB720" i="1"/>
  <c r="AE720" i="1" s="1"/>
  <c r="AB721" i="1"/>
  <c r="AE721" i="1" s="1"/>
  <c r="AB722" i="1"/>
  <c r="AE722" i="1" s="1"/>
  <c r="AB723" i="1"/>
  <c r="AE723" i="1" s="1"/>
  <c r="AB724" i="1"/>
  <c r="AE724" i="1" s="1"/>
  <c r="AB725" i="1"/>
  <c r="AE725" i="1" s="1"/>
  <c r="AB726" i="1"/>
  <c r="AE726" i="1" s="1"/>
  <c r="AB727" i="1"/>
  <c r="AE727" i="1" s="1"/>
  <c r="AB728" i="1"/>
  <c r="AE728" i="1" s="1"/>
  <c r="AB729" i="1"/>
  <c r="AE729" i="1" s="1"/>
  <c r="AB730" i="1"/>
  <c r="AE730" i="1" s="1"/>
  <c r="AB731" i="1"/>
  <c r="AE731" i="1" s="1"/>
  <c r="AB732" i="1"/>
  <c r="AE732" i="1" s="1"/>
  <c r="AB733" i="1"/>
  <c r="AE733" i="1" s="1"/>
  <c r="AB734" i="1"/>
  <c r="AE734" i="1" s="1"/>
  <c r="AB735" i="1"/>
  <c r="AE735" i="1" s="1"/>
  <c r="AB736" i="1"/>
  <c r="AE736" i="1" s="1"/>
  <c r="AB737" i="1"/>
  <c r="AE737" i="1" s="1"/>
  <c r="AB738" i="1"/>
  <c r="AE738" i="1" s="1"/>
  <c r="AB739" i="1"/>
  <c r="AE739" i="1" s="1"/>
  <c r="AB740" i="1"/>
  <c r="AE740" i="1" s="1"/>
  <c r="AB741" i="1"/>
  <c r="AE741" i="1" s="1"/>
  <c r="AB742" i="1"/>
  <c r="AE742" i="1" s="1"/>
  <c r="AB743" i="1"/>
  <c r="AE743" i="1" s="1"/>
  <c r="AB744" i="1"/>
  <c r="AE744" i="1" s="1"/>
  <c r="AB745" i="1"/>
  <c r="AE745" i="1" s="1"/>
  <c r="AB746" i="1"/>
  <c r="AE746" i="1" s="1"/>
  <c r="AB747" i="1"/>
  <c r="AE747" i="1" s="1"/>
  <c r="AB748" i="1"/>
  <c r="AE748" i="1" s="1"/>
  <c r="AB749" i="1"/>
  <c r="AE749" i="1" s="1"/>
  <c r="AB750" i="1"/>
  <c r="AE750" i="1" s="1"/>
  <c r="AB751" i="1"/>
  <c r="AE751" i="1" s="1"/>
  <c r="AB752" i="1"/>
  <c r="AE752" i="1" s="1"/>
  <c r="AB753" i="1"/>
  <c r="AE753" i="1" s="1"/>
  <c r="AB754" i="1"/>
  <c r="AE754" i="1" s="1"/>
  <c r="AB755" i="1"/>
  <c r="AE755" i="1" s="1"/>
  <c r="AB756" i="1"/>
  <c r="AE756" i="1" s="1"/>
  <c r="AB757" i="1"/>
  <c r="AE757" i="1" s="1"/>
  <c r="AB758" i="1"/>
  <c r="AE758" i="1" s="1"/>
  <c r="AB759" i="1"/>
  <c r="AE759" i="1" s="1"/>
  <c r="AB760" i="1"/>
  <c r="AE760" i="1" s="1"/>
  <c r="AB761" i="1"/>
  <c r="AE761" i="1" s="1"/>
  <c r="AB762" i="1"/>
  <c r="AE762" i="1" s="1"/>
  <c r="AB763" i="1"/>
  <c r="AE763" i="1" s="1"/>
  <c r="AB764" i="1"/>
  <c r="AE764" i="1" s="1"/>
  <c r="AB765" i="1"/>
  <c r="AE765" i="1" s="1"/>
  <c r="AB766" i="1"/>
  <c r="AE766" i="1" s="1"/>
  <c r="AB767" i="1"/>
  <c r="AE767" i="1" s="1"/>
  <c r="AB768" i="1"/>
  <c r="AE768" i="1" s="1"/>
  <c r="AB769" i="1"/>
  <c r="AE769" i="1" s="1"/>
  <c r="AB770" i="1"/>
  <c r="AE770" i="1" s="1"/>
  <c r="AB771" i="1"/>
  <c r="AE771" i="1" s="1"/>
  <c r="AB772" i="1"/>
  <c r="AE772" i="1" s="1"/>
  <c r="AB773" i="1"/>
  <c r="AE773" i="1" s="1"/>
  <c r="AB774" i="1"/>
  <c r="AE774" i="1" s="1"/>
  <c r="AB775" i="1"/>
  <c r="AE775" i="1" s="1"/>
  <c r="AB776" i="1"/>
  <c r="AE776" i="1" s="1"/>
  <c r="AB777" i="1"/>
  <c r="AE777" i="1" s="1"/>
  <c r="AB778" i="1"/>
  <c r="AE778" i="1" s="1"/>
  <c r="AB779" i="1"/>
  <c r="AE779" i="1" s="1"/>
  <c r="AB780" i="1"/>
  <c r="AE780" i="1" s="1"/>
  <c r="AB781" i="1"/>
  <c r="AE781" i="1" s="1"/>
  <c r="AB782" i="1"/>
  <c r="AE782" i="1" s="1"/>
  <c r="AB783" i="1"/>
  <c r="AE783" i="1" s="1"/>
  <c r="AB784" i="1"/>
  <c r="AE784" i="1" s="1"/>
  <c r="AB785" i="1"/>
  <c r="AE785" i="1" s="1"/>
  <c r="AB786" i="1"/>
  <c r="AE786" i="1" s="1"/>
  <c r="AB787" i="1"/>
  <c r="AE787" i="1" s="1"/>
  <c r="AB788" i="1"/>
  <c r="AE788" i="1" s="1"/>
  <c r="AB789" i="1"/>
  <c r="AE789" i="1" s="1"/>
  <c r="AB790" i="1"/>
  <c r="AE790" i="1" s="1"/>
  <c r="AB791" i="1"/>
  <c r="AE791" i="1" s="1"/>
  <c r="AB792" i="1"/>
  <c r="AE792" i="1" s="1"/>
  <c r="AB793" i="1"/>
  <c r="AE793" i="1" s="1"/>
  <c r="AB794" i="1"/>
  <c r="AE794" i="1" s="1"/>
  <c r="AB795" i="1"/>
  <c r="AE795" i="1" s="1"/>
  <c r="AB796" i="1"/>
  <c r="AE796" i="1" s="1"/>
  <c r="AB797" i="1"/>
  <c r="AE797" i="1" s="1"/>
  <c r="AB798" i="1"/>
  <c r="AE798" i="1" s="1"/>
  <c r="AB799" i="1"/>
  <c r="AE799" i="1" s="1"/>
  <c r="AB800" i="1"/>
  <c r="AE800" i="1" s="1"/>
  <c r="AB801" i="1"/>
  <c r="AE801" i="1" s="1"/>
  <c r="AB802" i="1"/>
  <c r="AE802" i="1" s="1"/>
  <c r="AB803" i="1"/>
  <c r="AE803" i="1" s="1"/>
  <c r="AB804" i="1"/>
  <c r="AE804" i="1" s="1"/>
  <c r="AB805" i="1"/>
  <c r="AE805" i="1" s="1"/>
  <c r="AB806" i="1"/>
  <c r="AE806" i="1" s="1"/>
  <c r="AB807" i="1"/>
  <c r="AE807" i="1" s="1"/>
  <c r="AB808" i="1"/>
  <c r="AE808" i="1" s="1"/>
  <c r="AB809" i="1"/>
  <c r="AE809" i="1" s="1"/>
  <c r="AB810" i="1"/>
  <c r="AE810" i="1" s="1"/>
  <c r="AB811" i="1"/>
  <c r="AE811" i="1" s="1"/>
  <c r="AB812" i="1"/>
  <c r="AE812" i="1" s="1"/>
  <c r="AB813" i="1"/>
  <c r="AE813" i="1" s="1"/>
  <c r="AB814" i="1"/>
  <c r="AE814" i="1" s="1"/>
  <c r="AB815" i="1"/>
  <c r="AE815" i="1" s="1"/>
  <c r="AB816" i="1"/>
  <c r="AE816" i="1" s="1"/>
  <c r="AB817" i="1"/>
  <c r="AE817" i="1" s="1"/>
  <c r="AB818" i="1"/>
  <c r="AE818" i="1" s="1"/>
  <c r="AB819" i="1"/>
  <c r="AE819" i="1" s="1"/>
  <c r="AB820" i="1"/>
  <c r="AE820" i="1" s="1"/>
  <c r="AB821" i="1"/>
  <c r="AE821" i="1" s="1"/>
  <c r="AB822" i="1"/>
  <c r="AE822" i="1" s="1"/>
  <c r="AB823" i="1"/>
  <c r="AE823" i="1" s="1"/>
  <c r="AB824" i="1"/>
  <c r="AE824" i="1" s="1"/>
  <c r="AB825" i="1"/>
  <c r="AE825" i="1" s="1"/>
  <c r="AB826" i="1"/>
  <c r="AE826" i="1" s="1"/>
  <c r="AB827" i="1"/>
  <c r="AE827" i="1" s="1"/>
  <c r="AB828" i="1"/>
  <c r="AE828" i="1" s="1"/>
  <c r="AB829" i="1"/>
  <c r="AE829" i="1" s="1"/>
  <c r="AB830" i="1"/>
  <c r="AE830" i="1" s="1"/>
  <c r="AB831" i="1"/>
  <c r="AE831" i="1" s="1"/>
  <c r="AB832" i="1"/>
  <c r="AE832" i="1" s="1"/>
  <c r="AB833" i="1"/>
  <c r="AE833" i="1" s="1"/>
  <c r="AB834" i="1"/>
  <c r="AE834" i="1" s="1"/>
  <c r="AB835" i="1"/>
  <c r="AE835" i="1" s="1"/>
  <c r="AB836" i="1"/>
  <c r="AE836" i="1" s="1"/>
  <c r="AB837" i="1"/>
  <c r="AE837" i="1" s="1"/>
  <c r="AB838" i="1"/>
  <c r="AE838" i="1" s="1"/>
  <c r="AB839" i="1"/>
  <c r="AE839" i="1" s="1"/>
  <c r="AB840" i="1"/>
  <c r="AE840" i="1" s="1"/>
  <c r="AB841" i="1"/>
  <c r="AE841" i="1" s="1"/>
  <c r="AB842" i="1"/>
  <c r="AE842" i="1" s="1"/>
  <c r="AB843" i="1"/>
  <c r="AE843" i="1" s="1"/>
  <c r="AB844" i="1"/>
  <c r="AE844" i="1" s="1"/>
  <c r="AB845" i="1"/>
  <c r="AE845" i="1" s="1"/>
  <c r="AB846" i="1"/>
  <c r="AE846" i="1" s="1"/>
  <c r="AB847" i="1"/>
  <c r="AE847" i="1" s="1"/>
  <c r="AB848" i="1"/>
  <c r="AE848" i="1" s="1"/>
  <c r="AB849" i="1"/>
  <c r="AE849" i="1" s="1"/>
  <c r="AB850" i="1"/>
  <c r="AE850" i="1" s="1"/>
  <c r="AB851" i="1"/>
  <c r="AE851" i="1" s="1"/>
  <c r="AB852" i="1"/>
  <c r="AE852" i="1" s="1"/>
  <c r="AB853" i="1"/>
  <c r="AE853" i="1" s="1"/>
  <c r="AB854" i="1"/>
  <c r="AE854" i="1" s="1"/>
  <c r="AB855" i="1"/>
  <c r="AE855" i="1" s="1"/>
  <c r="AB856" i="1"/>
  <c r="AE856" i="1" s="1"/>
  <c r="AB857" i="1"/>
  <c r="AE857" i="1" s="1"/>
  <c r="AB858" i="1"/>
  <c r="AE858" i="1" s="1"/>
  <c r="AB859" i="1"/>
  <c r="AE859" i="1" s="1"/>
  <c r="AB860" i="1"/>
  <c r="AE860" i="1" s="1"/>
  <c r="AB861" i="1"/>
  <c r="AE861" i="1" s="1"/>
  <c r="AB862" i="1"/>
  <c r="AE862" i="1" s="1"/>
  <c r="AB863" i="1"/>
  <c r="AE863" i="1" s="1"/>
  <c r="AB864" i="1"/>
  <c r="AE864" i="1" s="1"/>
  <c r="AB865" i="1"/>
  <c r="AE865" i="1" s="1"/>
  <c r="AB866" i="1"/>
  <c r="AE866" i="1" s="1"/>
  <c r="AB867" i="1"/>
  <c r="AE867" i="1" s="1"/>
  <c r="AB868" i="1"/>
  <c r="AE868" i="1" s="1"/>
  <c r="AB869" i="1"/>
  <c r="AE869" i="1" s="1"/>
  <c r="AB870" i="1"/>
  <c r="AE870" i="1" s="1"/>
  <c r="AB871" i="1"/>
  <c r="AE871" i="1" s="1"/>
  <c r="AB872" i="1"/>
  <c r="AE872" i="1" s="1"/>
  <c r="AB873" i="1"/>
  <c r="AE873" i="1" s="1"/>
  <c r="AB874" i="1"/>
  <c r="AE874" i="1" s="1"/>
  <c r="AB875" i="1"/>
  <c r="AE875" i="1" s="1"/>
  <c r="AB876" i="1"/>
  <c r="AE876" i="1" s="1"/>
  <c r="AB877" i="1"/>
  <c r="AE877" i="1" s="1"/>
  <c r="AB878" i="1"/>
  <c r="AE878" i="1" s="1"/>
  <c r="AB879" i="1"/>
  <c r="AE879" i="1" s="1"/>
  <c r="AB880" i="1"/>
  <c r="AE880" i="1" s="1"/>
  <c r="AB881" i="1"/>
  <c r="AE881" i="1" s="1"/>
  <c r="AB882" i="1"/>
  <c r="AE882" i="1" s="1"/>
  <c r="AB883" i="1"/>
  <c r="AE883" i="1" s="1"/>
  <c r="AB884" i="1"/>
  <c r="AE884" i="1" s="1"/>
  <c r="AB885" i="1"/>
  <c r="AE885" i="1" s="1"/>
  <c r="AB886" i="1"/>
  <c r="AE886" i="1" s="1"/>
  <c r="AB887" i="1"/>
  <c r="AE887" i="1" s="1"/>
  <c r="AB888" i="1"/>
  <c r="AE888" i="1" s="1"/>
  <c r="AB889" i="1"/>
  <c r="AE889" i="1" s="1"/>
  <c r="AB890" i="1"/>
  <c r="AE890" i="1" s="1"/>
  <c r="AB891" i="1"/>
  <c r="AE891" i="1" s="1"/>
  <c r="AB892" i="1"/>
  <c r="AE892" i="1" s="1"/>
  <c r="AB893" i="1"/>
  <c r="AE893" i="1" s="1"/>
  <c r="AB894" i="1"/>
  <c r="AE894" i="1" s="1"/>
  <c r="AB895" i="1"/>
  <c r="AE895" i="1" s="1"/>
  <c r="AB896" i="1"/>
  <c r="AE896" i="1" s="1"/>
  <c r="AB897" i="1"/>
  <c r="AE897" i="1" s="1"/>
  <c r="AB898" i="1"/>
  <c r="AE898" i="1" s="1"/>
  <c r="AB899" i="1"/>
  <c r="AE899" i="1" s="1"/>
  <c r="AB900" i="1"/>
  <c r="AE900" i="1" s="1"/>
  <c r="AB901" i="1"/>
  <c r="AE901" i="1" s="1"/>
  <c r="AB902" i="1"/>
  <c r="AE902" i="1" s="1"/>
  <c r="AB903" i="1"/>
  <c r="AE903" i="1" s="1"/>
  <c r="AB904" i="1"/>
  <c r="AE904" i="1" s="1"/>
  <c r="AB905" i="1"/>
  <c r="AE905" i="1" s="1"/>
  <c r="AB906" i="1"/>
  <c r="AE906" i="1" s="1"/>
  <c r="AB907" i="1"/>
  <c r="AE907" i="1" s="1"/>
  <c r="AB908" i="1"/>
  <c r="AE908" i="1" s="1"/>
  <c r="AB909" i="1"/>
  <c r="AE909" i="1" s="1"/>
  <c r="AB910" i="1"/>
  <c r="AE910" i="1" s="1"/>
  <c r="AB911" i="1"/>
  <c r="AE911" i="1" s="1"/>
  <c r="AB912" i="1"/>
  <c r="AE912" i="1" s="1"/>
  <c r="AB913" i="1"/>
  <c r="AE913" i="1" s="1"/>
  <c r="AB914" i="1"/>
  <c r="AE914" i="1" s="1"/>
  <c r="AB915" i="1"/>
  <c r="AE915" i="1" s="1"/>
  <c r="AB916" i="1"/>
  <c r="AE916" i="1" s="1"/>
  <c r="AB917" i="1"/>
  <c r="AE917" i="1" s="1"/>
  <c r="AB918" i="1"/>
  <c r="AE918" i="1" s="1"/>
  <c r="AB919" i="1"/>
  <c r="AE919" i="1" s="1"/>
  <c r="AB920" i="1"/>
  <c r="AE920" i="1" s="1"/>
  <c r="AB921" i="1"/>
  <c r="AE921" i="1" s="1"/>
  <c r="AB922" i="1"/>
  <c r="AE922" i="1" s="1"/>
  <c r="AB923" i="1"/>
  <c r="AE923" i="1" s="1"/>
  <c r="AB924" i="1"/>
  <c r="AE924" i="1" s="1"/>
  <c r="AB925" i="1"/>
  <c r="AE925" i="1" s="1"/>
  <c r="AB926" i="1"/>
  <c r="AE926" i="1" s="1"/>
  <c r="AB927" i="1"/>
  <c r="AE927" i="1" s="1"/>
  <c r="AB928" i="1"/>
  <c r="AE928" i="1" s="1"/>
  <c r="AB929" i="1"/>
  <c r="AE929" i="1" s="1"/>
  <c r="AB930" i="1"/>
  <c r="AE930" i="1" s="1"/>
  <c r="AB931" i="1"/>
  <c r="AE931" i="1" s="1"/>
  <c r="AB932" i="1"/>
  <c r="AE932" i="1" s="1"/>
  <c r="AB933" i="1"/>
  <c r="AE933" i="1" s="1"/>
  <c r="AB934" i="1"/>
  <c r="AE934" i="1" s="1"/>
  <c r="AB935" i="1"/>
  <c r="AE935" i="1" s="1"/>
  <c r="AB936" i="1"/>
  <c r="AE936" i="1" s="1"/>
  <c r="AB937" i="1"/>
  <c r="AE937" i="1" s="1"/>
  <c r="AB938" i="1"/>
  <c r="AE938" i="1" s="1"/>
  <c r="AB939" i="1"/>
  <c r="AE939" i="1" s="1"/>
  <c r="AB940" i="1"/>
  <c r="AE940" i="1" s="1"/>
  <c r="AB941" i="1"/>
  <c r="AE941" i="1" s="1"/>
  <c r="AB942" i="1"/>
  <c r="AE942" i="1" s="1"/>
  <c r="AB943" i="1"/>
  <c r="AE943" i="1" s="1"/>
  <c r="AB944" i="1"/>
  <c r="AE944" i="1" s="1"/>
  <c r="AB945" i="1"/>
  <c r="AE945" i="1" s="1"/>
  <c r="AB946" i="1"/>
  <c r="AE946" i="1" s="1"/>
  <c r="AB947" i="1"/>
  <c r="AE947" i="1" s="1"/>
  <c r="AB948" i="1"/>
  <c r="AE948" i="1" s="1"/>
  <c r="AB949" i="1"/>
  <c r="AE949" i="1" s="1"/>
  <c r="AB950" i="1"/>
  <c r="AE950" i="1" s="1"/>
  <c r="AB951" i="1"/>
  <c r="AE951" i="1" s="1"/>
  <c r="AB952" i="1"/>
  <c r="AE952" i="1" s="1"/>
  <c r="AB953" i="1"/>
  <c r="AE953" i="1" s="1"/>
  <c r="AB954" i="1"/>
  <c r="AE954" i="1" s="1"/>
  <c r="AB955" i="1"/>
  <c r="AE955" i="1" s="1"/>
  <c r="AB956" i="1"/>
  <c r="AE956" i="1" s="1"/>
  <c r="AB957" i="1"/>
  <c r="AE957" i="1" s="1"/>
  <c r="AB958" i="1"/>
  <c r="AE958" i="1" s="1"/>
  <c r="AB959" i="1"/>
  <c r="AE959" i="1" s="1"/>
  <c r="AB960" i="1"/>
  <c r="AE960" i="1" s="1"/>
  <c r="AB961" i="1"/>
  <c r="AE961" i="1" s="1"/>
  <c r="AB962" i="1"/>
  <c r="AE962" i="1" s="1"/>
  <c r="AB963" i="1"/>
  <c r="AE963" i="1" s="1"/>
  <c r="AB964" i="1"/>
  <c r="AE964" i="1" s="1"/>
  <c r="AB965" i="1"/>
  <c r="AE965" i="1" s="1"/>
  <c r="AB966" i="1"/>
  <c r="AE966" i="1" s="1"/>
  <c r="AB967" i="1"/>
  <c r="AE967" i="1" s="1"/>
  <c r="AB968" i="1"/>
  <c r="AE968" i="1" s="1"/>
  <c r="AB969" i="1"/>
  <c r="AE969" i="1" s="1"/>
  <c r="AB970" i="1"/>
  <c r="AE970" i="1" s="1"/>
  <c r="AB971" i="1"/>
  <c r="AE971" i="1" s="1"/>
  <c r="AB972" i="1"/>
  <c r="AE972" i="1" s="1"/>
  <c r="AB973" i="1"/>
  <c r="AE973" i="1" s="1"/>
  <c r="AB974" i="1"/>
  <c r="AE974" i="1" s="1"/>
  <c r="AB975" i="1"/>
  <c r="AE975" i="1" s="1"/>
  <c r="AB976" i="1"/>
  <c r="AE976" i="1" s="1"/>
  <c r="AB977" i="1"/>
  <c r="AE977" i="1" s="1"/>
  <c r="AB978" i="1"/>
  <c r="AE978" i="1" s="1"/>
  <c r="AB979" i="1"/>
  <c r="AE979" i="1" s="1"/>
  <c r="AB980" i="1"/>
  <c r="AE980" i="1" s="1"/>
  <c r="AB981" i="1"/>
  <c r="AE981" i="1" s="1"/>
  <c r="AB982" i="1"/>
  <c r="AE982" i="1" s="1"/>
  <c r="AB983" i="1"/>
  <c r="AE983" i="1" s="1"/>
  <c r="AB984" i="1"/>
  <c r="AE984" i="1" s="1"/>
  <c r="AB985" i="1"/>
  <c r="AE985" i="1" s="1"/>
  <c r="AB986" i="1"/>
  <c r="AE986" i="1" s="1"/>
  <c r="AB987" i="1"/>
  <c r="AE987" i="1" s="1"/>
  <c r="AB988" i="1"/>
  <c r="AE988" i="1" s="1"/>
  <c r="AB989" i="1"/>
  <c r="AE989" i="1" s="1"/>
  <c r="AB990" i="1"/>
  <c r="AE990" i="1" s="1"/>
  <c r="AB991" i="1"/>
  <c r="AE991" i="1" s="1"/>
  <c r="AB992" i="1"/>
  <c r="AE992" i="1" s="1"/>
  <c r="AB993" i="1"/>
  <c r="AE993" i="1" s="1"/>
  <c r="AB994" i="1"/>
  <c r="AE994" i="1" s="1"/>
  <c r="AB995" i="1"/>
  <c r="AE995" i="1" s="1"/>
  <c r="AB996" i="1"/>
  <c r="AE996" i="1" s="1"/>
  <c r="AB997" i="1"/>
  <c r="AE997" i="1" s="1"/>
  <c r="AB998" i="1"/>
  <c r="AE998" i="1" s="1"/>
  <c r="AB999" i="1"/>
  <c r="AE999" i="1" s="1"/>
  <c r="AB1000" i="1"/>
  <c r="AE1000" i="1" s="1"/>
  <c r="AB1001" i="1"/>
  <c r="AE1001" i="1" s="1"/>
  <c r="AB1002" i="1"/>
  <c r="AE1002" i="1" s="1"/>
  <c r="AB1003" i="1"/>
  <c r="AE1003" i="1" s="1"/>
  <c r="AB1004" i="1"/>
  <c r="AE1004" i="1" s="1"/>
  <c r="AB1005" i="1"/>
  <c r="AE1005" i="1" s="1"/>
  <c r="AB1006" i="1"/>
  <c r="AE1006" i="1" s="1"/>
  <c r="AB1007" i="1"/>
  <c r="AE1007" i="1" s="1"/>
  <c r="AB1008" i="1"/>
  <c r="AE1008" i="1" s="1"/>
  <c r="AB1009" i="1"/>
  <c r="AE1009" i="1" s="1"/>
  <c r="AB1010" i="1"/>
  <c r="AE1010" i="1" s="1"/>
  <c r="AB1011" i="1"/>
  <c r="AE1011" i="1" s="1"/>
  <c r="AB1012" i="1"/>
  <c r="AE1012" i="1" s="1"/>
  <c r="AB1013" i="1"/>
  <c r="AE1013" i="1" s="1"/>
  <c r="AB1014" i="1"/>
  <c r="AE1014" i="1" s="1"/>
  <c r="AB1015" i="1"/>
  <c r="AE1015" i="1" s="1"/>
  <c r="AB1016" i="1"/>
  <c r="AE1016" i="1" s="1"/>
  <c r="AB1017" i="1"/>
  <c r="AE1017" i="1" s="1"/>
  <c r="AB1018" i="1"/>
  <c r="AE1018" i="1" s="1"/>
  <c r="AB1019" i="1"/>
  <c r="AE1019" i="1" s="1"/>
  <c r="AB1020" i="1"/>
  <c r="AE1020" i="1" s="1"/>
  <c r="AB1021" i="1"/>
  <c r="AE1021" i="1" s="1"/>
  <c r="AB1022" i="1"/>
  <c r="AE1022" i="1" s="1"/>
  <c r="AB1023" i="1"/>
  <c r="AE1023" i="1" s="1"/>
  <c r="AB1024" i="1"/>
  <c r="AE1024" i="1" s="1"/>
  <c r="AB1025" i="1"/>
  <c r="AE1025" i="1" s="1"/>
  <c r="AB1026" i="1"/>
  <c r="AE1026" i="1" s="1"/>
  <c r="AB1027" i="1"/>
  <c r="AE1027" i="1" s="1"/>
  <c r="AB1028" i="1"/>
  <c r="AE1028" i="1" s="1"/>
  <c r="AB1029" i="1"/>
  <c r="AE1029" i="1" s="1"/>
  <c r="AB1030" i="1"/>
  <c r="AE1030" i="1" s="1"/>
  <c r="AB1031" i="1"/>
  <c r="AE1031" i="1" s="1"/>
  <c r="AB1032" i="1"/>
  <c r="AE1032" i="1" s="1"/>
  <c r="AB1033" i="1"/>
  <c r="AE1033" i="1" s="1"/>
  <c r="AB1034" i="1"/>
  <c r="AE1034" i="1" s="1"/>
  <c r="AB1035" i="1"/>
  <c r="AE1035" i="1" s="1"/>
  <c r="AB1036" i="1"/>
  <c r="AE1036" i="1" s="1"/>
  <c r="AB1037" i="1"/>
  <c r="AE1037" i="1" s="1"/>
  <c r="AB1038" i="1"/>
  <c r="AE1038" i="1" s="1"/>
  <c r="AB1039" i="1"/>
  <c r="AE1039" i="1" s="1"/>
  <c r="AB1040" i="1"/>
  <c r="AE1040" i="1" s="1"/>
  <c r="AB1041" i="1"/>
  <c r="AE1041" i="1" s="1"/>
  <c r="AB1042" i="1"/>
  <c r="AE1042" i="1" s="1"/>
  <c r="AB1043" i="1"/>
  <c r="AE1043" i="1" s="1"/>
  <c r="AB1044" i="1"/>
  <c r="AE1044" i="1" s="1"/>
  <c r="AB1045" i="1"/>
  <c r="AE1045" i="1" s="1"/>
  <c r="AB1046" i="1"/>
  <c r="AE1046" i="1" s="1"/>
  <c r="AB1047" i="1"/>
  <c r="AE1047" i="1" s="1"/>
  <c r="AB1048" i="1"/>
  <c r="AE1048" i="1" s="1"/>
  <c r="AB1049" i="1"/>
  <c r="AE1049" i="1" s="1"/>
  <c r="AB1050" i="1"/>
  <c r="AE1050" i="1" s="1"/>
  <c r="AB1051" i="1"/>
  <c r="AE1051" i="1" s="1"/>
  <c r="AB1052" i="1"/>
  <c r="AE1052" i="1" s="1"/>
  <c r="AB1053" i="1"/>
  <c r="AE1053" i="1" s="1"/>
  <c r="AB1054" i="1"/>
  <c r="AE1054" i="1" s="1"/>
  <c r="AB1055" i="1"/>
  <c r="AE1055" i="1" s="1"/>
  <c r="AB1056" i="1"/>
  <c r="AE1056" i="1" s="1"/>
  <c r="AB1057" i="1"/>
  <c r="AE1057" i="1" s="1"/>
  <c r="AB1058" i="1"/>
  <c r="AE1058" i="1" s="1"/>
  <c r="AB1059" i="1"/>
  <c r="AE1059" i="1" s="1"/>
  <c r="AB1060" i="1"/>
  <c r="AE1060" i="1" s="1"/>
  <c r="AB1061" i="1"/>
  <c r="AE1061" i="1" s="1"/>
  <c r="AB1062" i="1"/>
  <c r="AE1062" i="1" s="1"/>
  <c r="AB1063" i="1"/>
  <c r="AE1063" i="1" s="1"/>
  <c r="AB1064" i="1"/>
  <c r="AE1064" i="1" s="1"/>
  <c r="AB1065" i="1"/>
  <c r="AE1065" i="1" s="1"/>
  <c r="AB1066" i="1"/>
  <c r="AE1066" i="1" s="1"/>
  <c r="AB1067" i="1"/>
  <c r="AE1067" i="1" s="1"/>
  <c r="AB1068" i="1"/>
  <c r="AE1068" i="1" s="1"/>
  <c r="AB1069" i="1"/>
  <c r="AE1069" i="1" s="1"/>
  <c r="AB1070" i="1"/>
  <c r="AE1070" i="1" s="1"/>
  <c r="AB1071" i="1"/>
  <c r="AE1071" i="1" s="1"/>
  <c r="AB1072" i="1"/>
  <c r="AE1072" i="1" s="1"/>
  <c r="AB1073" i="1"/>
  <c r="AE1073" i="1" s="1"/>
  <c r="AB1074" i="1"/>
  <c r="AE1074" i="1" s="1"/>
  <c r="AB1075" i="1"/>
  <c r="AE1075" i="1" s="1"/>
  <c r="AB1076" i="1"/>
  <c r="AE1076" i="1" s="1"/>
  <c r="AB1077" i="1"/>
  <c r="AE1077" i="1" s="1"/>
  <c r="AB1078" i="1"/>
  <c r="AE1078" i="1" s="1"/>
  <c r="AB1079" i="1"/>
  <c r="AE1079" i="1" s="1"/>
  <c r="AB1080" i="1"/>
  <c r="AE1080" i="1" s="1"/>
  <c r="AB1081" i="1"/>
  <c r="AE1081" i="1" s="1"/>
  <c r="AB1082" i="1"/>
  <c r="AE1082" i="1" s="1"/>
  <c r="AB1083" i="1"/>
  <c r="AE1083" i="1" s="1"/>
  <c r="AB1084" i="1"/>
  <c r="AE1084" i="1" s="1"/>
  <c r="AB1085" i="1"/>
  <c r="AE1085" i="1" s="1"/>
  <c r="AB1086" i="1"/>
  <c r="AE1086" i="1" s="1"/>
  <c r="AB1087" i="1"/>
  <c r="AE1087" i="1" s="1"/>
  <c r="AB1088" i="1"/>
  <c r="AE1088" i="1" s="1"/>
  <c r="AB1089" i="1"/>
  <c r="AE1089" i="1" s="1"/>
  <c r="AB1090" i="1"/>
  <c r="AE1090" i="1" s="1"/>
  <c r="AB1091" i="1"/>
  <c r="AE1091" i="1" s="1"/>
  <c r="AB1092" i="1"/>
  <c r="AE1092" i="1" s="1"/>
  <c r="AB1093" i="1"/>
  <c r="AE1093" i="1" s="1"/>
  <c r="AB1094" i="1"/>
  <c r="AE1094" i="1" s="1"/>
  <c r="AB1095" i="1"/>
  <c r="AE1095" i="1" s="1"/>
  <c r="AB1096" i="1"/>
  <c r="AE1096" i="1" s="1"/>
  <c r="AB1097" i="1"/>
  <c r="AE1097" i="1" s="1"/>
  <c r="AB1098" i="1"/>
  <c r="AE1098" i="1" s="1"/>
  <c r="AB1099" i="1"/>
  <c r="AE1099" i="1" s="1"/>
  <c r="AB1100" i="1"/>
  <c r="AE1100" i="1" s="1"/>
  <c r="AB1101" i="1"/>
  <c r="AE1101" i="1" s="1"/>
  <c r="AB1102" i="1"/>
  <c r="AE1102" i="1" s="1"/>
  <c r="AB1103" i="1"/>
  <c r="AE1103" i="1" s="1"/>
  <c r="AB1104" i="1"/>
  <c r="AE1104" i="1" s="1"/>
  <c r="AB1105" i="1"/>
  <c r="AE1105" i="1" s="1"/>
  <c r="AB1106" i="1"/>
  <c r="AE1106" i="1" s="1"/>
  <c r="AB1107" i="1"/>
  <c r="AE1107" i="1" s="1"/>
  <c r="AB1108" i="1"/>
  <c r="AE1108" i="1" s="1"/>
  <c r="AB1109" i="1"/>
  <c r="AE1109" i="1" s="1"/>
  <c r="AB1110" i="1"/>
  <c r="AE1110" i="1" s="1"/>
  <c r="AB1111" i="1"/>
  <c r="AE1111" i="1" s="1"/>
  <c r="AB1112" i="1"/>
  <c r="AE1112" i="1" s="1"/>
  <c r="AB1113" i="1"/>
  <c r="AE1113" i="1" s="1"/>
  <c r="AB1114" i="1"/>
  <c r="AE1114" i="1" s="1"/>
  <c r="AB1115" i="1"/>
  <c r="AE1115" i="1" s="1"/>
  <c r="AB1116" i="1"/>
  <c r="AE1116" i="1" s="1"/>
  <c r="AB1117" i="1"/>
  <c r="AE1117" i="1" s="1"/>
  <c r="AB1118" i="1"/>
  <c r="AE1118" i="1" s="1"/>
  <c r="AB1119" i="1"/>
  <c r="AE1119" i="1" s="1"/>
  <c r="AB1120" i="1"/>
  <c r="AE1120" i="1" s="1"/>
  <c r="AB1121" i="1"/>
  <c r="AE1121" i="1" s="1"/>
  <c r="AB1122" i="1"/>
  <c r="AE1122" i="1" s="1"/>
  <c r="AB1123" i="1"/>
  <c r="AE1123" i="1" s="1"/>
  <c r="AB1124" i="1"/>
  <c r="AE1124" i="1" s="1"/>
  <c r="AB1125" i="1"/>
  <c r="AE1125" i="1" s="1"/>
  <c r="AB1126" i="1"/>
  <c r="AE1126" i="1" s="1"/>
  <c r="AB1127" i="1"/>
  <c r="AE1127" i="1" s="1"/>
  <c r="AB1128" i="1"/>
  <c r="AE1128" i="1" s="1"/>
  <c r="AB1129" i="1"/>
  <c r="AE1129" i="1" s="1"/>
  <c r="AB1130" i="1"/>
  <c r="AE1130" i="1" s="1"/>
  <c r="AB1131" i="1"/>
  <c r="AE1131" i="1" s="1"/>
  <c r="AB1132" i="1"/>
  <c r="AE1132" i="1" s="1"/>
  <c r="AB1133" i="1"/>
  <c r="AE1133" i="1" s="1"/>
  <c r="AB1134" i="1"/>
  <c r="AE1134" i="1" s="1"/>
  <c r="AB1135" i="1"/>
  <c r="AE1135" i="1" s="1"/>
  <c r="AB1136" i="1"/>
  <c r="AE1136" i="1" s="1"/>
  <c r="AB1137" i="1"/>
  <c r="AE1137" i="1" s="1"/>
  <c r="AB1138" i="1"/>
  <c r="AE1138" i="1" s="1"/>
  <c r="AB1139" i="1"/>
  <c r="AE1139" i="1" s="1"/>
  <c r="AB1140" i="1"/>
  <c r="AE1140" i="1" s="1"/>
  <c r="AB1141" i="1"/>
  <c r="AE1141" i="1" s="1"/>
  <c r="AB1142" i="1"/>
  <c r="AE1142" i="1" s="1"/>
  <c r="AB1143" i="1"/>
  <c r="AE1143" i="1" s="1"/>
  <c r="AB1144" i="1"/>
  <c r="AE1144" i="1" s="1"/>
  <c r="AB1145" i="1"/>
  <c r="AE1145" i="1" s="1"/>
  <c r="AB1146" i="1"/>
  <c r="AE1146" i="1" s="1"/>
  <c r="AB1147" i="1"/>
  <c r="AE1147" i="1" s="1"/>
  <c r="AB1148" i="1"/>
  <c r="AE1148" i="1" s="1"/>
  <c r="AB1149" i="1"/>
  <c r="AE1149" i="1" s="1"/>
  <c r="AB1150" i="1"/>
  <c r="AE1150" i="1" s="1"/>
  <c r="AB1151" i="1"/>
  <c r="AE1151" i="1" s="1"/>
  <c r="AB1152" i="1"/>
  <c r="AE1152" i="1" s="1"/>
  <c r="AB1153" i="1"/>
  <c r="AE1153" i="1" s="1"/>
  <c r="AB1154" i="1"/>
  <c r="AE1154" i="1" s="1"/>
  <c r="AB1155" i="1"/>
  <c r="AE1155" i="1" s="1"/>
  <c r="AB1156" i="1"/>
  <c r="AE1156" i="1" s="1"/>
  <c r="AB1157" i="1"/>
  <c r="AE1157" i="1" s="1"/>
  <c r="AB1158" i="1"/>
  <c r="AE1158" i="1" s="1"/>
  <c r="AB1159" i="1"/>
  <c r="AE1159" i="1" s="1"/>
  <c r="AB1160" i="1"/>
  <c r="AE1160" i="1" s="1"/>
  <c r="AB1161" i="1"/>
  <c r="AE1161" i="1" s="1"/>
  <c r="AB1162" i="1"/>
  <c r="AE1162" i="1" s="1"/>
  <c r="AB1163" i="1"/>
  <c r="AE1163" i="1" s="1"/>
  <c r="AB1164" i="1"/>
  <c r="AE1164" i="1" s="1"/>
  <c r="AB1165" i="1"/>
  <c r="AE1165" i="1" s="1"/>
  <c r="AB1166" i="1"/>
  <c r="AE1166" i="1" s="1"/>
  <c r="AB1167" i="1"/>
  <c r="AE1167" i="1" s="1"/>
  <c r="AB1168" i="1"/>
  <c r="AE1168" i="1" s="1"/>
  <c r="AB1169" i="1"/>
  <c r="AE1169" i="1" s="1"/>
  <c r="AB1170" i="1"/>
  <c r="AE1170" i="1" s="1"/>
  <c r="AB1171" i="1"/>
  <c r="AE1171" i="1" s="1"/>
  <c r="AB1172" i="1"/>
  <c r="AE1172" i="1" s="1"/>
  <c r="AB1173" i="1"/>
  <c r="AE1173" i="1" s="1"/>
  <c r="AB1174" i="1"/>
  <c r="AE1174" i="1" s="1"/>
  <c r="AB1175" i="1"/>
  <c r="AE1175" i="1" s="1"/>
  <c r="AB1176" i="1"/>
  <c r="AE1176" i="1" s="1"/>
  <c r="AB1177" i="1"/>
  <c r="AE1177" i="1" s="1"/>
  <c r="AB1178" i="1"/>
  <c r="AE1178" i="1" s="1"/>
  <c r="AB1179" i="1"/>
  <c r="AE1179" i="1" s="1"/>
  <c r="AB1180" i="1"/>
  <c r="AE1180" i="1" s="1"/>
  <c r="AB1181" i="1"/>
  <c r="AE1181" i="1" s="1"/>
  <c r="AB1182" i="1"/>
  <c r="AE1182" i="1" s="1"/>
  <c r="AB1183" i="1"/>
  <c r="AE1183" i="1" s="1"/>
  <c r="AB1184" i="1"/>
  <c r="AE1184" i="1" s="1"/>
  <c r="AB1185" i="1"/>
  <c r="AE1185" i="1" s="1"/>
  <c r="AB1186" i="1"/>
  <c r="AE1186" i="1" s="1"/>
  <c r="AB1187" i="1"/>
  <c r="AE1187" i="1" s="1"/>
  <c r="AB1188" i="1"/>
  <c r="AE1188" i="1" s="1"/>
  <c r="AB1189" i="1"/>
  <c r="AE1189" i="1" s="1"/>
  <c r="AB1190" i="1"/>
  <c r="AE1190" i="1" s="1"/>
  <c r="AB1191" i="1"/>
  <c r="AE1191" i="1" s="1"/>
  <c r="AB1192" i="1"/>
  <c r="AE1192" i="1" s="1"/>
  <c r="AB1193" i="1"/>
  <c r="AE1193" i="1" s="1"/>
  <c r="AB1194" i="1"/>
  <c r="AE1194" i="1" s="1"/>
  <c r="AB1195" i="1"/>
  <c r="AE1195" i="1" s="1"/>
  <c r="AB1196" i="1"/>
  <c r="AE1196" i="1" s="1"/>
  <c r="AB1197" i="1"/>
  <c r="AE1197" i="1" s="1"/>
  <c r="AB1198" i="1"/>
  <c r="AE1198" i="1" s="1"/>
  <c r="AB1199" i="1"/>
  <c r="AE1199" i="1" s="1"/>
  <c r="AB1200" i="1"/>
  <c r="AE1200" i="1" s="1"/>
  <c r="AB1201" i="1"/>
  <c r="AE1201" i="1" s="1"/>
  <c r="AB1202" i="1"/>
  <c r="AE1202" i="1" s="1"/>
  <c r="AB1203" i="1"/>
  <c r="AE1203" i="1" s="1"/>
  <c r="AB1204" i="1"/>
  <c r="AE1204" i="1" s="1"/>
  <c r="AB1205" i="1"/>
  <c r="AE1205" i="1" s="1"/>
  <c r="AB1206" i="1"/>
  <c r="AE1206" i="1" s="1"/>
  <c r="AB1207" i="1"/>
  <c r="AE1207" i="1" s="1"/>
  <c r="AB1208" i="1"/>
  <c r="AE1208" i="1" s="1"/>
  <c r="AB1209" i="1"/>
  <c r="AE1209" i="1" s="1"/>
  <c r="AB1210" i="1"/>
  <c r="AE1210" i="1" s="1"/>
  <c r="AB1211" i="1"/>
  <c r="AE1211" i="1" s="1"/>
  <c r="AB1212" i="1"/>
  <c r="AE1212" i="1" s="1"/>
  <c r="AB1213" i="1"/>
  <c r="AE1213" i="1" s="1"/>
  <c r="AB1214" i="1"/>
  <c r="AE1214" i="1" s="1"/>
  <c r="AB1215" i="1"/>
  <c r="AE1215" i="1" s="1"/>
  <c r="AB1216" i="1"/>
  <c r="AE1216" i="1" s="1"/>
  <c r="AB1217" i="1"/>
  <c r="AE1217" i="1" s="1"/>
  <c r="AB1218" i="1"/>
  <c r="AE1218" i="1" s="1"/>
  <c r="AB1219" i="1"/>
  <c r="AE1219" i="1" s="1"/>
  <c r="AB1220" i="1"/>
  <c r="AE1220" i="1" s="1"/>
  <c r="AB1221" i="1"/>
  <c r="AE1221" i="1" s="1"/>
  <c r="AB1222" i="1"/>
  <c r="AE1222" i="1" s="1"/>
  <c r="AB1223" i="1"/>
  <c r="AE1223" i="1" s="1"/>
  <c r="AB1224" i="1"/>
  <c r="AE1224" i="1" s="1"/>
  <c r="AB1225" i="1"/>
  <c r="AE1225" i="1" s="1"/>
  <c r="AB1226" i="1"/>
  <c r="AE1226" i="1" s="1"/>
  <c r="AB1227" i="1"/>
  <c r="AE1227" i="1" s="1"/>
  <c r="AB1228" i="1"/>
  <c r="AE1228" i="1" s="1"/>
  <c r="AB1229" i="1"/>
  <c r="AE1229" i="1" s="1"/>
  <c r="AB1230" i="1"/>
  <c r="AE1230" i="1" s="1"/>
  <c r="AB1231" i="1"/>
  <c r="AE1231" i="1" s="1"/>
  <c r="AB1232" i="1"/>
  <c r="AE1232" i="1" s="1"/>
  <c r="AB1233" i="1"/>
  <c r="AE1233" i="1" s="1"/>
  <c r="AB1234" i="1"/>
  <c r="AE1234" i="1" s="1"/>
  <c r="AB1235" i="1"/>
  <c r="AE1235" i="1" s="1"/>
  <c r="AB1236" i="1"/>
  <c r="AE1236" i="1" s="1"/>
  <c r="AB1237" i="1"/>
  <c r="AE1237" i="1" s="1"/>
  <c r="AB1238" i="1"/>
  <c r="AE1238" i="1" s="1"/>
  <c r="AB1239" i="1"/>
  <c r="AE1239" i="1" s="1"/>
  <c r="AB1240" i="1"/>
  <c r="AE1240" i="1" s="1"/>
  <c r="AB1241" i="1"/>
  <c r="AE1241" i="1" s="1"/>
  <c r="AB1242" i="1"/>
  <c r="AE1242" i="1" s="1"/>
  <c r="AB1243" i="1"/>
  <c r="AE1243" i="1" s="1"/>
  <c r="AB1244" i="1"/>
  <c r="AE1244" i="1" s="1"/>
  <c r="AB1245" i="1"/>
  <c r="AE1245" i="1" s="1"/>
  <c r="AB1246" i="1"/>
  <c r="AE1246" i="1" s="1"/>
  <c r="AB1247" i="1"/>
  <c r="AE1247" i="1" s="1"/>
  <c r="AB1248" i="1"/>
  <c r="AE1248" i="1" s="1"/>
  <c r="AB1249" i="1"/>
  <c r="AE1249" i="1" s="1"/>
  <c r="AB1250" i="1"/>
  <c r="AE1250" i="1" s="1"/>
  <c r="AB1251" i="1"/>
  <c r="AE1251" i="1" s="1"/>
  <c r="AB1252" i="1"/>
  <c r="AE1252" i="1" s="1"/>
  <c r="AB1253" i="1"/>
  <c r="AE1253" i="1" s="1"/>
  <c r="AB1254" i="1"/>
  <c r="AE1254" i="1" s="1"/>
  <c r="AB1255" i="1"/>
  <c r="AE1255" i="1" s="1"/>
  <c r="AB1256" i="1"/>
  <c r="AE1256" i="1" s="1"/>
  <c r="AB1257" i="1"/>
  <c r="AE1257" i="1" s="1"/>
  <c r="AB1258" i="1"/>
  <c r="AE1258" i="1" s="1"/>
  <c r="AB1259" i="1"/>
  <c r="AE1259" i="1" s="1"/>
  <c r="AB1260" i="1"/>
  <c r="AE1260" i="1" s="1"/>
  <c r="AB1261" i="1"/>
  <c r="AE1261" i="1" s="1"/>
  <c r="AB1262" i="1"/>
  <c r="AE1262" i="1" s="1"/>
  <c r="AB1263" i="1"/>
  <c r="AE1263" i="1" s="1"/>
  <c r="AB1264" i="1"/>
  <c r="AE1264" i="1" s="1"/>
  <c r="AB1265" i="1"/>
  <c r="AE1265" i="1" s="1"/>
  <c r="AB1266" i="1"/>
  <c r="AE1266" i="1" s="1"/>
  <c r="AB1267" i="1"/>
  <c r="AE1267" i="1" s="1"/>
  <c r="AB1268" i="1"/>
  <c r="AE1268" i="1" s="1"/>
  <c r="AB1269" i="1"/>
  <c r="AE1269" i="1" s="1"/>
  <c r="AB1270" i="1"/>
  <c r="AE1270" i="1" s="1"/>
  <c r="AB1271" i="1"/>
  <c r="AE1271" i="1" s="1"/>
  <c r="AB1272" i="1"/>
  <c r="AE1272" i="1" s="1"/>
  <c r="AB1273" i="1"/>
  <c r="AE1273" i="1" s="1"/>
  <c r="AB1274" i="1"/>
  <c r="AE1274" i="1" s="1"/>
  <c r="AB1275" i="1"/>
  <c r="AE1275" i="1" s="1"/>
  <c r="AB1276" i="1"/>
  <c r="AE1276" i="1" s="1"/>
  <c r="AB1277" i="1"/>
  <c r="AE1277" i="1" s="1"/>
  <c r="AB1278" i="1"/>
  <c r="AE1278" i="1" s="1"/>
  <c r="AB1279" i="1"/>
  <c r="AE1279" i="1" s="1"/>
  <c r="AB1280" i="1"/>
  <c r="AE1280" i="1" s="1"/>
  <c r="AB1281" i="1"/>
  <c r="AE1281" i="1" s="1"/>
  <c r="AB1282" i="1"/>
  <c r="AE1282" i="1" s="1"/>
  <c r="AB1283" i="1"/>
  <c r="AE1283" i="1" s="1"/>
  <c r="AB1284" i="1"/>
  <c r="AE1284" i="1" s="1"/>
  <c r="AB1285" i="1"/>
  <c r="AE1285" i="1" s="1"/>
  <c r="AB1286" i="1"/>
  <c r="AE1286" i="1" s="1"/>
  <c r="AB1287" i="1"/>
  <c r="AE1287" i="1" s="1"/>
  <c r="AB1288" i="1"/>
  <c r="AE1288" i="1" s="1"/>
  <c r="AB1289" i="1"/>
  <c r="AE1289" i="1" s="1"/>
  <c r="AB1290" i="1"/>
  <c r="AE1290" i="1" s="1"/>
  <c r="AB1291" i="1"/>
  <c r="AE1291" i="1" s="1"/>
  <c r="AB1292" i="1"/>
  <c r="AE1292" i="1" s="1"/>
  <c r="AB1293" i="1"/>
  <c r="AE1293" i="1" s="1"/>
  <c r="AB1294" i="1"/>
  <c r="AE1294" i="1" s="1"/>
  <c r="AB1295" i="1"/>
  <c r="AE1295" i="1" s="1"/>
  <c r="AB1296" i="1"/>
  <c r="AE1296" i="1" s="1"/>
  <c r="AB1297" i="1"/>
  <c r="AE1297" i="1" s="1"/>
  <c r="AB1298" i="1"/>
  <c r="AE1298" i="1" s="1"/>
  <c r="AB1299" i="1"/>
  <c r="AE1299" i="1" s="1"/>
  <c r="AB1300" i="1"/>
  <c r="AE1300" i="1" s="1"/>
  <c r="AB1301" i="1"/>
  <c r="AE1301" i="1" s="1"/>
  <c r="AB1302" i="1"/>
  <c r="AE1302" i="1" s="1"/>
  <c r="AB1303" i="1"/>
  <c r="AE1303" i="1" s="1"/>
  <c r="AB1304" i="1"/>
  <c r="AE1304" i="1" s="1"/>
  <c r="AB1305" i="1"/>
  <c r="AE1305" i="1" s="1"/>
  <c r="AB1306" i="1"/>
  <c r="AE1306" i="1" s="1"/>
  <c r="AB1307" i="1"/>
  <c r="AE1307" i="1" s="1"/>
  <c r="AB1308" i="1"/>
  <c r="AE1308" i="1" s="1"/>
  <c r="AB1309" i="1"/>
  <c r="AE1309" i="1" s="1"/>
  <c r="AB1310" i="1"/>
  <c r="AE1310" i="1" s="1"/>
  <c r="AB1311" i="1"/>
  <c r="AE1311" i="1" s="1"/>
  <c r="AB1312" i="1"/>
  <c r="AE1312" i="1" s="1"/>
  <c r="AB1313" i="1"/>
  <c r="AE1313" i="1" s="1"/>
  <c r="AB1314" i="1"/>
  <c r="AE1314" i="1" s="1"/>
  <c r="AB1315" i="1"/>
  <c r="AE1315" i="1" s="1"/>
  <c r="AB1316" i="1"/>
  <c r="AE1316" i="1" s="1"/>
  <c r="AB1317" i="1"/>
  <c r="AE1317" i="1" s="1"/>
  <c r="AB1318" i="1"/>
  <c r="AE1318" i="1" s="1"/>
  <c r="AB1319" i="1"/>
  <c r="AE1319" i="1" s="1"/>
  <c r="AB1320" i="1"/>
  <c r="AE1320" i="1" s="1"/>
  <c r="AB1321" i="1"/>
  <c r="AE1321" i="1" s="1"/>
  <c r="AB1322" i="1"/>
  <c r="AE1322" i="1" s="1"/>
  <c r="AB1323" i="1"/>
  <c r="AE1323" i="1" s="1"/>
  <c r="AB1324" i="1"/>
  <c r="AE1324" i="1" s="1"/>
  <c r="AB1325" i="1"/>
  <c r="AE1325" i="1" s="1"/>
  <c r="AB1326" i="1"/>
  <c r="AE1326" i="1" s="1"/>
  <c r="AB1327" i="1"/>
  <c r="AE1327" i="1" s="1"/>
  <c r="AB1328" i="1"/>
  <c r="AE1328" i="1" s="1"/>
  <c r="AB1329" i="1"/>
  <c r="AE1329" i="1" s="1"/>
  <c r="AB1330" i="1"/>
  <c r="AE1330" i="1" s="1"/>
  <c r="AB1331" i="1"/>
  <c r="AE1331" i="1" s="1"/>
  <c r="AB1332" i="1"/>
  <c r="AE1332" i="1" s="1"/>
  <c r="AB1333" i="1"/>
  <c r="AE1333" i="1" s="1"/>
  <c r="AB1334" i="1"/>
  <c r="AE1334" i="1" s="1"/>
  <c r="AB1335" i="1"/>
  <c r="AE1335" i="1" s="1"/>
  <c r="AB1336" i="1"/>
  <c r="AE1336" i="1" s="1"/>
  <c r="AB1337" i="1"/>
  <c r="AE1337" i="1" s="1"/>
  <c r="AB1338" i="1"/>
  <c r="AE1338" i="1" s="1"/>
  <c r="AB1339" i="1"/>
  <c r="AE1339" i="1" s="1"/>
  <c r="AB1340" i="1"/>
  <c r="AE1340" i="1" s="1"/>
  <c r="AB1341" i="1"/>
  <c r="AE1341" i="1" s="1"/>
  <c r="AB1342" i="1"/>
  <c r="AE1342" i="1" s="1"/>
  <c r="AB1343" i="1"/>
  <c r="AE1343" i="1" s="1"/>
  <c r="AB1344" i="1"/>
  <c r="AE1344" i="1" s="1"/>
  <c r="AB1345" i="1"/>
  <c r="AE1345" i="1" s="1"/>
  <c r="AB1346" i="1"/>
  <c r="AE1346" i="1" s="1"/>
  <c r="AB1347" i="1"/>
  <c r="AE1347" i="1" s="1"/>
  <c r="AB1348" i="1"/>
  <c r="AE1348" i="1" s="1"/>
  <c r="AB1349" i="1"/>
  <c r="AE1349" i="1" s="1"/>
  <c r="AB1350" i="1"/>
  <c r="AE1350" i="1" s="1"/>
  <c r="AB1351" i="1"/>
  <c r="AE1351" i="1" s="1"/>
  <c r="AB1352" i="1"/>
  <c r="AE1352" i="1" s="1"/>
  <c r="AB1353" i="1"/>
  <c r="AE1353" i="1" s="1"/>
  <c r="AB1354" i="1"/>
  <c r="AE1354" i="1" s="1"/>
  <c r="AB1355" i="1"/>
  <c r="AE1355" i="1" s="1"/>
  <c r="AB1356" i="1"/>
  <c r="AE1356" i="1" s="1"/>
  <c r="AB1357" i="1"/>
  <c r="AE1357" i="1" s="1"/>
  <c r="AB1358" i="1"/>
  <c r="AE1358" i="1" s="1"/>
  <c r="AB1359" i="1"/>
  <c r="AE1359" i="1" s="1"/>
  <c r="AB1360" i="1"/>
  <c r="AE1360" i="1" s="1"/>
  <c r="AB1361" i="1"/>
  <c r="AE1361" i="1" s="1"/>
  <c r="AB1362" i="1"/>
  <c r="AE1362" i="1" s="1"/>
  <c r="AB1363" i="1"/>
  <c r="AE1363" i="1" s="1"/>
  <c r="AB1364" i="1"/>
  <c r="AE1364" i="1" s="1"/>
  <c r="AB1365" i="1"/>
  <c r="AE1365" i="1" s="1"/>
  <c r="AB1366" i="1"/>
  <c r="AE1366" i="1" s="1"/>
  <c r="AB1367" i="1"/>
  <c r="AE1367" i="1" s="1"/>
  <c r="AB1368" i="1"/>
  <c r="AE1368" i="1" s="1"/>
  <c r="AB1369" i="1"/>
  <c r="AE1369" i="1" s="1"/>
  <c r="AB1370" i="1"/>
  <c r="AE1370" i="1" s="1"/>
  <c r="AB1371" i="1"/>
  <c r="AE1371" i="1" s="1"/>
  <c r="AB1372" i="1"/>
  <c r="AE1372" i="1" s="1"/>
  <c r="AB1373" i="1"/>
  <c r="AE1373" i="1" s="1"/>
  <c r="AB1374" i="1"/>
  <c r="AE1374" i="1" s="1"/>
  <c r="AB1375" i="1"/>
  <c r="AE1375" i="1" s="1"/>
  <c r="AB1376" i="1"/>
  <c r="AE1376" i="1" s="1"/>
  <c r="AB1377" i="1"/>
  <c r="AE1377" i="1" s="1"/>
  <c r="AB1378" i="1"/>
  <c r="AE1378" i="1" s="1"/>
  <c r="AB1379" i="1"/>
  <c r="AE1379" i="1" s="1"/>
  <c r="AB1380" i="1"/>
  <c r="AE1380" i="1" s="1"/>
  <c r="AB1381" i="1"/>
  <c r="AE1381" i="1" s="1"/>
  <c r="AB1382" i="1"/>
  <c r="AE1382" i="1" s="1"/>
  <c r="AB1383" i="1"/>
  <c r="AE1383" i="1" s="1"/>
  <c r="AB1384" i="1"/>
  <c r="AE1384" i="1" s="1"/>
  <c r="AB1385" i="1"/>
  <c r="AE1385" i="1" s="1"/>
  <c r="AB1386" i="1"/>
  <c r="AE1386" i="1" s="1"/>
  <c r="AB1387" i="1"/>
  <c r="AE1387" i="1" s="1"/>
  <c r="AB1388" i="1"/>
  <c r="AE1388" i="1" s="1"/>
  <c r="AB1389" i="1"/>
  <c r="AE1389" i="1" s="1"/>
  <c r="AB1390" i="1"/>
  <c r="AE1390" i="1" s="1"/>
  <c r="AB1391" i="1"/>
  <c r="AE1391" i="1" s="1"/>
  <c r="AB1392" i="1"/>
  <c r="AE1392" i="1" s="1"/>
  <c r="AB1393" i="1"/>
  <c r="AE1393" i="1" s="1"/>
  <c r="AB1394" i="1"/>
  <c r="AE1394" i="1" s="1"/>
  <c r="AB1395" i="1"/>
  <c r="AE1395" i="1" s="1"/>
  <c r="AB1396" i="1"/>
  <c r="AE1396" i="1" s="1"/>
  <c r="AB1397" i="1"/>
  <c r="AE1397" i="1" s="1"/>
  <c r="AB1398" i="1"/>
  <c r="AE1398" i="1" s="1"/>
  <c r="AB1399" i="1"/>
  <c r="AE1399" i="1" s="1"/>
  <c r="AB1400" i="1"/>
  <c r="AE1400" i="1" s="1"/>
  <c r="AB1401" i="1"/>
  <c r="AE1401" i="1" s="1"/>
  <c r="AB1402" i="1"/>
  <c r="AE1402" i="1" s="1"/>
  <c r="AB1403" i="1"/>
  <c r="AE1403" i="1" s="1"/>
  <c r="AB1404" i="1"/>
  <c r="AE1404" i="1" s="1"/>
  <c r="AB1405" i="1"/>
  <c r="AE1405" i="1" s="1"/>
  <c r="AB1406" i="1"/>
  <c r="AE1406" i="1" s="1"/>
  <c r="AB1407" i="1"/>
  <c r="AE1407" i="1" s="1"/>
  <c r="AB1408" i="1"/>
  <c r="AE1408" i="1" s="1"/>
  <c r="AB1409" i="1"/>
  <c r="AE1409" i="1" s="1"/>
  <c r="AB1410" i="1"/>
  <c r="AE1410" i="1" s="1"/>
  <c r="AB1411" i="1"/>
  <c r="AE1411" i="1" s="1"/>
  <c r="AB1412" i="1"/>
  <c r="AE1412" i="1" s="1"/>
  <c r="AB1413" i="1"/>
  <c r="AE1413" i="1" s="1"/>
  <c r="AB1414" i="1"/>
  <c r="AE1414" i="1" s="1"/>
  <c r="AB1415" i="1"/>
  <c r="AE1415" i="1" s="1"/>
  <c r="AB1416" i="1"/>
  <c r="AE1416" i="1" s="1"/>
  <c r="AB1417" i="1"/>
  <c r="AE1417" i="1" s="1"/>
  <c r="AB1418" i="1"/>
  <c r="AE1418" i="1" s="1"/>
  <c r="AB1419" i="1"/>
  <c r="AE1419" i="1" s="1"/>
  <c r="AB1420" i="1"/>
  <c r="AE1420" i="1" s="1"/>
  <c r="AB1421" i="1"/>
  <c r="AE1421" i="1" s="1"/>
  <c r="AB1422" i="1"/>
  <c r="AE1422" i="1" s="1"/>
  <c r="AB1423" i="1"/>
  <c r="AE1423" i="1" s="1"/>
  <c r="AB1424" i="1"/>
  <c r="AE1424" i="1" s="1"/>
  <c r="AB1425" i="1"/>
  <c r="AE1425" i="1" s="1"/>
  <c r="AB1426" i="1"/>
  <c r="AE1426" i="1" s="1"/>
  <c r="AB1427" i="1"/>
  <c r="AE1427" i="1" s="1"/>
  <c r="AB1428" i="1"/>
  <c r="AE1428" i="1" s="1"/>
  <c r="AB1429" i="1"/>
  <c r="AE1429" i="1" s="1"/>
  <c r="AB1430" i="1"/>
  <c r="AE1430" i="1" s="1"/>
  <c r="AB1431" i="1"/>
  <c r="AE1431" i="1" s="1"/>
  <c r="AB1432" i="1"/>
  <c r="AE1432" i="1" s="1"/>
  <c r="AB1433" i="1"/>
  <c r="AE1433" i="1" s="1"/>
  <c r="AB1434" i="1"/>
  <c r="AE1434" i="1" s="1"/>
  <c r="AB1435" i="1"/>
  <c r="AE1435" i="1" s="1"/>
  <c r="AB1436" i="1"/>
  <c r="AE1436" i="1" s="1"/>
  <c r="AB1437" i="1"/>
  <c r="AE1437" i="1" s="1"/>
  <c r="AB1438" i="1"/>
  <c r="AE1438" i="1" s="1"/>
  <c r="AB1439" i="1"/>
  <c r="AE1439" i="1" s="1"/>
  <c r="AB1440" i="1"/>
  <c r="AE1440" i="1" s="1"/>
  <c r="AB1441" i="1"/>
  <c r="AE1441" i="1" s="1"/>
  <c r="AB1442" i="1"/>
  <c r="AE1442" i="1" s="1"/>
  <c r="AB1443" i="1"/>
  <c r="AE1443" i="1" s="1"/>
  <c r="AB1444" i="1"/>
  <c r="AE1444" i="1" s="1"/>
  <c r="AB1445" i="1"/>
  <c r="AE1445" i="1" s="1"/>
  <c r="AB1446" i="1"/>
  <c r="AE1446" i="1" s="1"/>
  <c r="AB1447" i="1"/>
  <c r="AE1447" i="1" s="1"/>
  <c r="AB1448" i="1"/>
  <c r="AE1448" i="1" s="1"/>
  <c r="AB1449" i="1"/>
  <c r="AE1449" i="1" s="1"/>
  <c r="AB1450" i="1"/>
  <c r="AE1450" i="1" s="1"/>
  <c r="AB1451" i="1"/>
  <c r="AE1451" i="1" s="1"/>
  <c r="AB1452" i="1"/>
  <c r="AE1452" i="1" s="1"/>
  <c r="AB1453" i="1"/>
  <c r="AE1453" i="1" s="1"/>
  <c r="AB1454" i="1"/>
  <c r="AE1454" i="1" s="1"/>
  <c r="AB1455" i="1"/>
  <c r="AE1455" i="1" s="1"/>
  <c r="AB1456" i="1"/>
  <c r="AE1456" i="1" s="1"/>
  <c r="AB1457" i="1"/>
  <c r="AE1457" i="1" s="1"/>
  <c r="AB1458" i="1"/>
  <c r="AE1458" i="1" s="1"/>
  <c r="AB1459" i="1"/>
  <c r="AE1459" i="1" s="1"/>
  <c r="AB1460" i="1"/>
  <c r="AE1460" i="1" s="1"/>
  <c r="AB1461" i="1"/>
  <c r="AE1461" i="1" s="1"/>
  <c r="AB1462" i="1"/>
  <c r="AE1462" i="1" s="1"/>
  <c r="AB1463" i="1"/>
  <c r="AE1463" i="1" s="1"/>
  <c r="AB1464" i="1"/>
  <c r="AE1464" i="1" s="1"/>
  <c r="AB1465" i="1"/>
  <c r="AE1465" i="1" s="1"/>
  <c r="AB1466" i="1"/>
  <c r="AE1466" i="1" s="1"/>
  <c r="AB1467" i="1"/>
  <c r="AE1467" i="1" s="1"/>
  <c r="AB1468" i="1"/>
  <c r="AE1468" i="1" s="1"/>
  <c r="AB1469" i="1"/>
  <c r="AE1469" i="1" s="1"/>
  <c r="AB1470" i="1"/>
  <c r="AE1470" i="1" s="1"/>
  <c r="AB1471" i="1"/>
  <c r="AE1471" i="1" s="1"/>
  <c r="AB1472" i="1"/>
  <c r="AE1472" i="1" s="1"/>
  <c r="AB1473" i="1"/>
  <c r="AE1473" i="1" s="1"/>
  <c r="AB1474" i="1"/>
  <c r="AE1474" i="1" s="1"/>
  <c r="AB1475" i="1"/>
  <c r="AE1475" i="1" s="1"/>
  <c r="AB1476" i="1"/>
  <c r="AE1476" i="1" s="1"/>
  <c r="AB1477" i="1"/>
  <c r="AE1477" i="1" s="1"/>
  <c r="AB1478" i="1"/>
  <c r="AE1478" i="1" s="1"/>
  <c r="AB1479" i="1"/>
  <c r="AE1479" i="1" s="1"/>
  <c r="AB1480" i="1"/>
  <c r="AE1480" i="1" s="1"/>
  <c r="AB1481" i="1"/>
  <c r="AE1481" i="1" s="1"/>
  <c r="AB1482" i="1"/>
  <c r="AE1482" i="1" s="1"/>
  <c r="AB1483" i="1"/>
  <c r="AE1483" i="1" s="1"/>
  <c r="AB1484" i="1"/>
  <c r="AE1484" i="1" s="1"/>
  <c r="AB1485" i="1"/>
  <c r="AE1485" i="1" s="1"/>
  <c r="AB1486" i="1"/>
  <c r="AE1486" i="1" s="1"/>
  <c r="AB1487" i="1"/>
  <c r="AE1487" i="1" s="1"/>
  <c r="AB1488" i="1"/>
  <c r="AE1488" i="1" s="1"/>
  <c r="AB1489" i="1"/>
  <c r="AE1489" i="1" s="1"/>
  <c r="AB1490" i="1"/>
  <c r="AE1490" i="1" s="1"/>
  <c r="AB1491" i="1"/>
  <c r="AE1491" i="1" s="1"/>
  <c r="AB1492" i="1"/>
  <c r="AE1492" i="1" s="1"/>
  <c r="AB1493" i="1"/>
  <c r="AE1493" i="1" s="1"/>
  <c r="AB1494" i="1"/>
  <c r="AE1494" i="1" s="1"/>
  <c r="AB1495" i="1"/>
  <c r="AE1495" i="1" s="1"/>
  <c r="AB1496" i="1"/>
  <c r="AE1496" i="1" s="1"/>
  <c r="AB1497" i="1"/>
  <c r="AE1497" i="1" s="1"/>
  <c r="AB1498" i="1"/>
  <c r="AE1498" i="1" s="1"/>
  <c r="AB1499" i="1"/>
  <c r="AE1499" i="1" s="1"/>
  <c r="AB1500" i="1"/>
  <c r="AE1500" i="1" s="1"/>
  <c r="AB1501" i="1"/>
  <c r="AE1501" i="1" s="1"/>
  <c r="AB1502" i="1"/>
  <c r="AE1502" i="1" s="1"/>
  <c r="AB1503" i="1"/>
  <c r="AE1503" i="1" s="1"/>
  <c r="AB1504" i="1"/>
  <c r="AE1504" i="1" s="1"/>
  <c r="AB1505" i="1"/>
  <c r="AE1505" i="1" s="1"/>
  <c r="AB1506" i="1"/>
  <c r="AE1506" i="1" s="1"/>
  <c r="AB1507" i="1"/>
  <c r="AE1507" i="1" s="1"/>
  <c r="AB1508" i="1"/>
  <c r="AE1508" i="1" s="1"/>
  <c r="AB1509" i="1"/>
  <c r="AE1509" i="1" s="1"/>
  <c r="AB1510" i="1"/>
  <c r="AE1510" i="1" s="1"/>
  <c r="AB1511" i="1"/>
  <c r="AE1511" i="1" s="1"/>
  <c r="AB1512" i="1"/>
  <c r="AE1512" i="1" s="1"/>
  <c r="AB1513" i="1"/>
  <c r="AE1513" i="1" s="1"/>
  <c r="AB1514" i="1"/>
  <c r="AE1514" i="1" s="1"/>
  <c r="AB1515" i="1"/>
  <c r="AE1515" i="1" s="1"/>
  <c r="AB1516" i="1"/>
  <c r="AE1516" i="1" s="1"/>
  <c r="AB1517" i="1"/>
  <c r="AE1517" i="1" s="1"/>
  <c r="AB1518" i="1"/>
  <c r="AE1518" i="1" s="1"/>
  <c r="AB1519" i="1"/>
  <c r="AE1519" i="1" s="1"/>
  <c r="AB1520" i="1"/>
  <c r="AE1520" i="1" s="1"/>
  <c r="AB1521" i="1"/>
  <c r="AE1521" i="1" s="1"/>
  <c r="AB1522" i="1"/>
  <c r="AE1522" i="1" s="1"/>
  <c r="AB1523" i="1"/>
  <c r="AE1523" i="1" s="1"/>
  <c r="AB1524" i="1"/>
  <c r="AE1524" i="1" s="1"/>
  <c r="AB1525" i="1"/>
  <c r="AE1525" i="1" s="1"/>
  <c r="AB1526" i="1"/>
  <c r="AE1526" i="1" s="1"/>
  <c r="AB1527" i="1"/>
  <c r="AE1527" i="1" s="1"/>
  <c r="AB1528" i="1"/>
  <c r="AE1528" i="1" s="1"/>
  <c r="AB1529" i="1"/>
  <c r="AE1529" i="1" s="1"/>
  <c r="AB1530" i="1"/>
  <c r="AE1530" i="1" s="1"/>
  <c r="AB1531" i="1"/>
  <c r="AE1531" i="1" s="1"/>
  <c r="AB1532" i="1"/>
  <c r="AE1532" i="1" s="1"/>
  <c r="AB1533" i="1"/>
  <c r="AE1533" i="1" s="1"/>
  <c r="AB1534" i="1"/>
  <c r="AE1534" i="1" s="1"/>
  <c r="AB1535" i="1"/>
  <c r="AE1535" i="1" s="1"/>
  <c r="AB1536" i="1"/>
  <c r="AE1536" i="1" s="1"/>
  <c r="AB1537" i="1"/>
  <c r="AE1537" i="1" s="1"/>
  <c r="AB1538" i="1"/>
  <c r="AE1538" i="1" s="1"/>
  <c r="AB1539" i="1"/>
  <c r="AE1539" i="1" s="1"/>
  <c r="AB1540" i="1"/>
  <c r="AE1540" i="1" s="1"/>
  <c r="AB1541" i="1"/>
  <c r="AE1541" i="1" s="1"/>
  <c r="AB1542" i="1"/>
  <c r="AE1542" i="1" s="1"/>
  <c r="AB1543" i="1"/>
  <c r="AE1543" i="1" s="1"/>
  <c r="AB1544" i="1"/>
  <c r="AE1544" i="1" s="1"/>
  <c r="AB1545" i="1"/>
  <c r="AE1545" i="1" s="1"/>
  <c r="AB1546" i="1"/>
  <c r="AE1546" i="1" s="1"/>
  <c r="AB1547" i="1"/>
  <c r="AE1547" i="1" s="1"/>
  <c r="AB1548" i="1"/>
  <c r="AE1548" i="1" s="1"/>
  <c r="AB1549" i="1"/>
  <c r="AE1549" i="1" s="1"/>
  <c r="AB1550" i="1"/>
  <c r="AE1550" i="1" s="1"/>
  <c r="AB1551" i="1"/>
  <c r="AE1551" i="1" s="1"/>
  <c r="AB1552" i="1"/>
  <c r="AE1552" i="1" s="1"/>
  <c r="AB1553" i="1"/>
  <c r="AE1553" i="1" s="1"/>
  <c r="AB1554" i="1"/>
  <c r="AE1554" i="1" s="1"/>
  <c r="AB1555" i="1"/>
  <c r="AE1555" i="1" s="1"/>
  <c r="AB1556" i="1"/>
  <c r="AE1556" i="1" s="1"/>
  <c r="AB1557" i="1"/>
  <c r="AE1557" i="1" s="1"/>
  <c r="AB1558" i="1"/>
  <c r="AE1558" i="1" s="1"/>
  <c r="AB1559" i="1"/>
  <c r="AE1559" i="1" s="1"/>
  <c r="AB1560" i="1"/>
  <c r="AE1560" i="1" s="1"/>
  <c r="AB1561" i="1"/>
  <c r="AE1561" i="1" s="1"/>
  <c r="AB1562" i="1"/>
  <c r="AE1562" i="1" s="1"/>
  <c r="AB1563" i="1"/>
  <c r="AE1563" i="1" s="1"/>
  <c r="AB1564" i="1"/>
  <c r="AE1564" i="1" s="1"/>
  <c r="AB1565" i="1"/>
  <c r="AE1565" i="1" s="1"/>
  <c r="AB1566" i="1"/>
  <c r="AE1566" i="1" s="1"/>
  <c r="AB1567" i="1"/>
  <c r="AE1567" i="1" s="1"/>
  <c r="AB1568" i="1"/>
  <c r="AE1568" i="1" s="1"/>
  <c r="AB1569" i="1"/>
  <c r="AE1569" i="1" s="1"/>
  <c r="AB1570" i="1"/>
  <c r="AE1570" i="1" s="1"/>
  <c r="AB1571" i="1"/>
  <c r="AE1571" i="1" s="1"/>
  <c r="AB1572" i="1"/>
  <c r="AE1572" i="1" s="1"/>
  <c r="AB1573" i="1"/>
  <c r="AE1573" i="1" s="1"/>
  <c r="AB1574" i="1"/>
  <c r="AE1574" i="1" s="1"/>
  <c r="AB1575" i="1"/>
  <c r="AE1575" i="1" s="1"/>
  <c r="AB1576" i="1"/>
  <c r="AE1576" i="1" s="1"/>
  <c r="AB1577" i="1"/>
  <c r="AE1577" i="1" s="1"/>
  <c r="AB1578" i="1"/>
  <c r="AE1578" i="1" s="1"/>
  <c r="AB1579" i="1"/>
  <c r="AE1579" i="1" s="1"/>
  <c r="AB1580" i="1"/>
  <c r="AE1580" i="1" s="1"/>
  <c r="AB1581" i="1"/>
  <c r="AE1581" i="1" s="1"/>
  <c r="AB1582" i="1"/>
  <c r="AE1582" i="1" s="1"/>
  <c r="AB1583" i="1"/>
  <c r="AE1583" i="1" s="1"/>
  <c r="AB1584" i="1"/>
  <c r="AE1584" i="1" s="1"/>
  <c r="AB1585" i="1"/>
  <c r="AE1585" i="1" s="1"/>
  <c r="AB1586" i="1"/>
  <c r="AE1586" i="1" s="1"/>
  <c r="AB1587" i="1"/>
  <c r="AE1587" i="1" s="1"/>
  <c r="AB1588" i="1"/>
  <c r="AE1588" i="1" s="1"/>
  <c r="AB1589" i="1"/>
  <c r="AE1589" i="1" s="1"/>
  <c r="AB1590" i="1"/>
  <c r="AE1590" i="1" s="1"/>
  <c r="AB1591" i="1"/>
  <c r="AE1591" i="1" s="1"/>
  <c r="AB1592" i="1"/>
  <c r="AE1592" i="1" s="1"/>
  <c r="AB1593" i="1"/>
  <c r="AE1593" i="1" s="1"/>
  <c r="AB1594" i="1"/>
  <c r="AE1594" i="1" s="1"/>
  <c r="AB1595" i="1"/>
  <c r="AE1595" i="1" s="1"/>
  <c r="AB1596" i="1"/>
  <c r="AE1596" i="1" s="1"/>
  <c r="AB1597" i="1"/>
  <c r="AE1597" i="1" s="1"/>
  <c r="AB1598" i="1"/>
  <c r="AE1598" i="1" s="1"/>
  <c r="AB1599" i="1"/>
  <c r="AE1599" i="1" s="1"/>
  <c r="AB1600" i="1"/>
  <c r="AE1600" i="1" s="1"/>
  <c r="AB1601" i="1"/>
  <c r="AE1601" i="1" s="1"/>
  <c r="AB1602" i="1"/>
  <c r="AE1602" i="1" s="1"/>
  <c r="AB1603" i="1"/>
  <c r="AE1603" i="1" s="1"/>
  <c r="AB1604" i="1"/>
  <c r="AE1604" i="1" s="1"/>
  <c r="AB1605" i="1"/>
  <c r="AE1605" i="1" s="1"/>
  <c r="AB1606" i="1"/>
  <c r="AE1606" i="1" s="1"/>
  <c r="AB1607" i="1"/>
  <c r="AE1607" i="1" s="1"/>
  <c r="AB1608" i="1"/>
  <c r="AE1608" i="1" s="1"/>
  <c r="AB1609" i="1"/>
  <c r="AE1609" i="1" s="1"/>
  <c r="AB1610" i="1"/>
  <c r="AE1610" i="1" s="1"/>
  <c r="AB1611" i="1"/>
  <c r="AE1611" i="1" s="1"/>
  <c r="AB1612" i="1"/>
  <c r="AE1612" i="1" s="1"/>
  <c r="AB1613" i="1"/>
  <c r="AE1613" i="1" s="1"/>
  <c r="AB1614" i="1"/>
  <c r="AE1614" i="1" s="1"/>
  <c r="AB1615" i="1"/>
  <c r="AE1615" i="1" s="1"/>
  <c r="AB1616" i="1"/>
  <c r="AE1616" i="1" s="1"/>
  <c r="AB1617" i="1"/>
  <c r="AE1617" i="1" s="1"/>
  <c r="AB1618" i="1"/>
  <c r="AE1618" i="1" s="1"/>
  <c r="AB1619" i="1"/>
  <c r="AE1619" i="1" s="1"/>
  <c r="AB1620" i="1"/>
  <c r="AE1620" i="1" s="1"/>
  <c r="AB1621" i="1"/>
  <c r="AE1621" i="1" s="1"/>
  <c r="AB1622" i="1"/>
  <c r="AE1622" i="1" s="1"/>
  <c r="AB1623" i="1"/>
  <c r="AE1623" i="1" s="1"/>
  <c r="AB1624" i="1"/>
  <c r="AE1624" i="1" s="1"/>
  <c r="AB1625" i="1"/>
  <c r="AE1625" i="1" s="1"/>
  <c r="AB1626" i="1"/>
  <c r="AE1626" i="1" s="1"/>
  <c r="AB1627" i="1"/>
  <c r="AE1627" i="1" s="1"/>
  <c r="AB1628" i="1"/>
  <c r="AE1628" i="1" s="1"/>
  <c r="AB1629" i="1"/>
  <c r="AE1629" i="1" s="1"/>
  <c r="AB1630" i="1"/>
  <c r="AE1630" i="1" s="1"/>
  <c r="AB1631" i="1"/>
  <c r="AE1631" i="1" s="1"/>
  <c r="AB1632" i="1"/>
  <c r="AE1632" i="1" s="1"/>
  <c r="AB1633" i="1"/>
  <c r="AE1633" i="1" s="1"/>
  <c r="AB1634" i="1"/>
  <c r="AE1634" i="1" s="1"/>
  <c r="AB1635" i="1"/>
  <c r="AE1635" i="1" s="1"/>
  <c r="AB1636" i="1"/>
  <c r="AE1636" i="1" s="1"/>
  <c r="AB1637" i="1"/>
  <c r="AE1637" i="1" s="1"/>
  <c r="AB1638" i="1"/>
  <c r="AE1638" i="1" s="1"/>
  <c r="AB1639" i="1"/>
  <c r="AE1639" i="1" s="1"/>
  <c r="AB1640" i="1"/>
  <c r="AE1640" i="1" s="1"/>
  <c r="AB1641" i="1"/>
  <c r="AE1641" i="1" s="1"/>
  <c r="AB1642" i="1"/>
  <c r="AE1642" i="1" s="1"/>
  <c r="AB1643" i="1"/>
  <c r="AE1643" i="1" s="1"/>
  <c r="AB1644" i="1"/>
  <c r="AE1644" i="1" s="1"/>
  <c r="AB1645" i="1"/>
  <c r="AE1645" i="1" s="1"/>
  <c r="AB1646" i="1"/>
  <c r="AE1646" i="1" s="1"/>
  <c r="AB1647" i="1"/>
  <c r="AE1647" i="1" s="1"/>
  <c r="AB1648" i="1"/>
  <c r="AE1648" i="1" s="1"/>
  <c r="AB1649" i="1"/>
  <c r="AE1649" i="1" s="1"/>
  <c r="AB1650" i="1"/>
  <c r="AE1650" i="1" s="1"/>
  <c r="AB1651" i="1"/>
  <c r="AE1651" i="1" s="1"/>
  <c r="AB1652" i="1"/>
  <c r="AE1652" i="1" s="1"/>
  <c r="AB1653" i="1"/>
  <c r="AE1653" i="1" s="1"/>
  <c r="AB1654" i="1"/>
  <c r="AE1654" i="1" s="1"/>
  <c r="AB1655" i="1"/>
  <c r="AE1655" i="1" s="1"/>
  <c r="AB1656" i="1"/>
  <c r="AE1656" i="1" s="1"/>
  <c r="AB1657" i="1"/>
  <c r="AE1657" i="1" s="1"/>
  <c r="AB1658" i="1"/>
  <c r="AE1658" i="1" s="1"/>
  <c r="AB1659" i="1"/>
  <c r="AE1659" i="1" s="1"/>
  <c r="AB1660" i="1"/>
  <c r="AE1660" i="1" s="1"/>
  <c r="AB1661" i="1"/>
  <c r="AE1661" i="1" s="1"/>
  <c r="AB1662" i="1"/>
  <c r="AE1662" i="1" s="1"/>
  <c r="AB1663" i="1"/>
  <c r="AE1663" i="1" s="1"/>
  <c r="AB1664" i="1"/>
  <c r="AE1664" i="1" s="1"/>
  <c r="AB1665" i="1"/>
  <c r="AE1665" i="1" s="1"/>
  <c r="AB1666" i="1"/>
  <c r="AE1666" i="1" s="1"/>
  <c r="AB1667" i="1"/>
  <c r="AE1667" i="1" s="1"/>
  <c r="AB1668" i="1"/>
  <c r="AE1668" i="1" s="1"/>
  <c r="AB1669" i="1"/>
  <c r="AE1669" i="1" s="1"/>
  <c r="AB1670" i="1"/>
  <c r="AE1670" i="1" s="1"/>
  <c r="AB1671" i="1"/>
  <c r="AE1671" i="1" s="1"/>
  <c r="AB1672" i="1"/>
  <c r="AE1672" i="1" s="1"/>
  <c r="AB1673" i="1"/>
  <c r="AE1673" i="1" s="1"/>
  <c r="AB1674" i="1"/>
  <c r="AE1674" i="1" s="1"/>
  <c r="AB1675" i="1"/>
  <c r="AE1675" i="1" s="1"/>
  <c r="AB1676" i="1"/>
  <c r="AE1676" i="1" s="1"/>
  <c r="AB1677" i="1"/>
  <c r="AE1677" i="1" s="1"/>
  <c r="AB1678" i="1"/>
  <c r="AE1678" i="1" s="1"/>
  <c r="AB1679" i="1"/>
  <c r="AE1679" i="1" s="1"/>
  <c r="AB1680" i="1"/>
  <c r="AE1680" i="1" s="1"/>
  <c r="AB1681" i="1"/>
  <c r="AE1681" i="1" s="1"/>
  <c r="AB1682" i="1"/>
  <c r="AE1682" i="1" s="1"/>
  <c r="AB1683" i="1"/>
  <c r="AE1683" i="1" s="1"/>
  <c r="AB1684" i="1"/>
  <c r="AE1684" i="1" s="1"/>
  <c r="AB1685" i="1"/>
  <c r="AE1685" i="1" s="1"/>
  <c r="AB1686" i="1"/>
  <c r="AE1686" i="1" s="1"/>
  <c r="AB1687" i="1"/>
  <c r="AE1687" i="1" s="1"/>
  <c r="AB1688" i="1"/>
  <c r="AE1688" i="1" s="1"/>
  <c r="AB1689" i="1"/>
  <c r="AE1689" i="1" s="1"/>
  <c r="AB1690" i="1"/>
  <c r="AE1690" i="1" s="1"/>
  <c r="AB1691" i="1"/>
  <c r="AE1691" i="1" s="1"/>
  <c r="AB1692" i="1"/>
  <c r="AE1692" i="1" s="1"/>
  <c r="AB1693" i="1"/>
  <c r="AE1693" i="1" s="1"/>
  <c r="AB1694" i="1"/>
  <c r="AE1694" i="1" s="1"/>
  <c r="AB1695" i="1"/>
  <c r="AE1695" i="1" s="1"/>
  <c r="AB1696" i="1"/>
  <c r="AE1696" i="1" s="1"/>
  <c r="AB1697" i="1"/>
  <c r="AE1697" i="1" s="1"/>
  <c r="AB1698" i="1"/>
  <c r="AE1698" i="1" s="1"/>
  <c r="AB1699" i="1"/>
  <c r="AE1699" i="1" s="1"/>
  <c r="AB1700" i="1"/>
  <c r="AE1700" i="1" s="1"/>
  <c r="AB1701" i="1"/>
  <c r="AE1701" i="1" s="1"/>
  <c r="AB1702" i="1"/>
  <c r="AE1702" i="1" s="1"/>
  <c r="AB1703" i="1"/>
  <c r="AE1703" i="1" s="1"/>
  <c r="AB1704" i="1"/>
  <c r="AE1704" i="1" s="1"/>
  <c r="AB1705" i="1"/>
  <c r="AE1705" i="1" s="1"/>
  <c r="AB1706" i="1"/>
  <c r="AE1706" i="1" s="1"/>
  <c r="AB1707" i="1"/>
  <c r="AE1707" i="1" s="1"/>
  <c r="AB1708" i="1"/>
  <c r="AE1708" i="1" s="1"/>
  <c r="AB1709" i="1"/>
  <c r="AE1709" i="1" s="1"/>
  <c r="AB1710" i="1"/>
  <c r="AE1710" i="1" s="1"/>
  <c r="AB1711" i="1"/>
  <c r="AE1711" i="1" s="1"/>
  <c r="AB1712" i="1"/>
  <c r="AE1712" i="1" s="1"/>
  <c r="AB1713" i="1"/>
  <c r="AE1713" i="1" s="1"/>
  <c r="AB1714" i="1"/>
  <c r="AE1714" i="1" s="1"/>
  <c r="AB1715" i="1"/>
  <c r="AE1715" i="1" s="1"/>
  <c r="AB1716" i="1"/>
  <c r="AE1716" i="1" s="1"/>
  <c r="AB1717" i="1"/>
  <c r="AE1717" i="1" s="1"/>
  <c r="AB1718" i="1"/>
  <c r="AE1718" i="1" s="1"/>
  <c r="AB1719" i="1"/>
  <c r="AE1719" i="1" s="1"/>
  <c r="AB1720" i="1"/>
  <c r="AE1720" i="1" s="1"/>
  <c r="AB1721" i="1"/>
  <c r="AE1721" i="1" s="1"/>
  <c r="AB1722" i="1"/>
  <c r="AE1722" i="1" s="1"/>
  <c r="AB1723" i="1"/>
  <c r="AE1723" i="1" s="1"/>
  <c r="AB1724" i="1"/>
  <c r="AE1724" i="1" s="1"/>
  <c r="AB1725" i="1"/>
  <c r="AE1725" i="1" s="1"/>
  <c r="AB1726" i="1"/>
  <c r="AE1726" i="1" s="1"/>
  <c r="AB1727" i="1"/>
  <c r="AE1727" i="1" s="1"/>
  <c r="AB1728" i="1"/>
  <c r="AE1728" i="1" s="1"/>
  <c r="AB1729" i="1"/>
  <c r="AE1729" i="1" s="1"/>
  <c r="AB1730" i="1"/>
  <c r="AE1730" i="1" s="1"/>
  <c r="AB1731" i="1"/>
  <c r="AE1731" i="1" s="1"/>
  <c r="AB1732" i="1"/>
  <c r="AE1732" i="1" s="1"/>
  <c r="AB1733" i="1"/>
  <c r="AE1733" i="1" s="1"/>
  <c r="AB1734" i="1"/>
  <c r="AE1734" i="1" s="1"/>
  <c r="AB1735" i="1"/>
  <c r="AE1735" i="1" s="1"/>
  <c r="AB1736" i="1"/>
  <c r="AE1736" i="1" s="1"/>
  <c r="AB1737" i="1"/>
  <c r="AE1737" i="1" s="1"/>
  <c r="AB1738" i="1"/>
  <c r="AE1738" i="1" s="1"/>
  <c r="AB1739" i="1"/>
  <c r="AE1739" i="1" s="1"/>
  <c r="AB1740" i="1"/>
  <c r="AE1740" i="1" s="1"/>
  <c r="AB1741" i="1"/>
  <c r="AE1741" i="1" s="1"/>
  <c r="AB1742" i="1"/>
  <c r="AE1742" i="1" s="1"/>
  <c r="AB1743" i="1"/>
  <c r="AE1743" i="1" s="1"/>
  <c r="AB1744" i="1"/>
  <c r="AE1744" i="1" s="1"/>
  <c r="AB1745" i="1"/>
  <c r="AE1745" i="1" s="1"/>
  <c r="AB1746" i="1"/>
  <c r="AE1746" i="1" s="1"/>
  <c r="AB1747" i="1"/>
  <c r="AE1747" i="1" s="1"/>
  <c r="AB1748" i="1"/>
  <c r="AE1748" i="1" s="1"/>
  <c r="AB1749" i="1"/>
  <c r="AE1749" i="1" s="1"/>
  <c r="AB1750" i="1"/>
  <c r="AE1750" i="1" s="1"/>
  <c r="AB1751" i="1"/>
  <c r="AE1751" i="1" s="1"/>
  <c r="AB1752" i="1"/>
  <c r="AE1752" i="1" s="1"/>
  <c r="AB1753" i="1"/>
  <c r="AE1753" i="1" s="1"/>
  <c r="AB1754" i="1"/>
  <c r="AE1754" i="1" s="1"/>
  <c r="AB1755" i="1"/>
  <c r="AE1755" i="1" s="1"/>
  <c r="AB1756" i="1"/>
  <c r="AE1756" i="1" s="1"/>
  <c r="AB1757" i="1"/>
  <c r="AE1757" i="1" s="1"/>
  <c r="AB1758" i="1"/>
  <c r="AE1758" i="1" s="1"/>
  <c r="AB1759" i="1"/>
  <c r="AE1759" i="1" s="1"/>
  <c r="AB1760" i="1"/>
  <c r="AE1760" i="1" s="1"/>
  <c r="AB1761" i="1"/>
  <c r="AE1761" i="1" s="1"/>
  <c r="AB1762" i="1"/>
  <c r="AE1762" i="1" s="1"/>
  <c r="AB1763" i="1"/>
  <c r="AE1763" i="1" s="1"/>
  <c r="AB1764" i="1"/>
  <c r="AE1764" i="1" s="1"/>
  <c r="AB1765" i="1"/>
  <c r="AE1765" i="1" s="1"/>
  <c r="AB1766" i="1"/>
  <c r="AE1766" i="1" s="1"/>
  <c r="AB1767" i="1"/>
  <c r="AE1767" i="1" s="1"/>
  <c r="AB1768" i="1"/>
  <c r="AE1768" i="1" s="1"/>
  <c r="AB1769" i="1"/>
  <c r="AE1769" i="1" s="1"/>
  <c r="AB1770" i="1"/>
  <c r="AE1770" i="1" s="1"/>
  <c r="AB1771" i="1"/>
  <c r="AE1771" i="1" s="1"/>
  <c r="AB1772" i="1"/>
  <c r="AE1772" i="1" s="1"/>
  <c r="AB1773" i="1"/>
  <c r="AE1773" i="1" s="1"/>
  <c r="AB1774" i="1"/>
  <c r="AE1774" i="1" s="1"/>
  <c r="AB1775" i="1"/>
  <c r="AE1775" i="1" s="1"/>
  <c r="AB1776" i="1"/>
  <c r="AE1776" i="1" s="1"/>
  <c r="AB1777" i="1"/>
  <c r="AE1777" i="1" s="1"/>
  <c r="AB1778" i="1"/>
  <c r="AE1778" i="1" s="1"/>
  <c r="AB1779" i="1"/>
  <c r="AE1779" i="1" s="1"/>
  <c r="AB1780" i="1"/>
  <c r="AE1780" i="1" s="1"/>
  <c r="AB1781" i="1"/>
  <c r="AE1781" i="1" s="1"/>
  <c r="AB1782" i="1"/>
  <c r="AE1782" i="1" s="1"/>
  <c r="AB1783" i="1"/>
  <c r="AE1783" i="1" s="1"/>
  <c r="AB1784" i="1"/>
  <c r="AE1784" i="1" s="1"/>
  <c r="AB1785" i="1"/>
  <c r="AE1785" i="1" s="1"/>
  <c r="AB1786" i="1"/>
  <c r="AE1786" i="1" s="1"/>
  <c r="AB1787" i="1"/>
  <c r="AE1787" i="1" s="1"/>
  <c r="AB1788" i="1"/>
  <c r="AE1788" i="1" s="1"/>
  <c r="AB1789" i="1"/>
  <c r="AE1789" i="1" s="1"/>
  <c r="AB1790" i="1"/>
  <c r="AE1790" i="1" s="1"/>
  <c r="AB1791" i="1"/>
  <c r="AE1791" i="1" s="1"/>
  <c r="AB1792" i="1"/>
  <c r="AE1792" i="1" s="1"/>
  <c r="AB1793" i="1"/>
  <c r="AE1793" i="1" s="1"/>
  <c r="AB1794" i="1"/>
  <c r="AE1794" i="1" s="1"/>
  <c r="AB1795" i="1"/>
  <c r="AE1795" i="1" s="1"/>
  <c r="AB1796" i="1"/>
  <c r="AE1796" i="1" s="1"/>
  <c r="AB1797" i="1"/>
  <c r="AE1797" i="1" s="1"/>
  <c r="AB1798" i="1"/>
  <c r="AE1798" i="1" s="1"/>
  <c r="AB1799" i="1"/>
  <c r="AE1799" i="1" s="1"/>
  <c r="AB1800" i="1"/>
  <c r="AE1800" i="1" s="1"/>
  <c r="AB1801" i="1"/>
  <c r="AE1801" i="1" s="1"/>
  <c r="AB1802" i="1"/>
  <c r="AE1802" i="1" s="1"/>
  <c r="AB1803" i="1"/>
  <c r="AE1803" i="1" s="1"/>
  <c r="AB1804" i="1"/>
  <c r="AE1804" i="1" s="1"/>
  <c r="AB1805" i="1"/>
  <c r="AE1805" i="1" s="1"/>
  <c r="AB1806" i="1"/>
  <c r="AE1806" i="1" s="1"/>
  <c r="AB1807" i="1"/>
  <c r="AE1807" i="1" s="1"/>
  <c r="AB1808" i="1"/>
  <c r="AE1808" i="1" s="1"/>
  <c r="AB1809" i="1"/>
  <c r="AE1809" i="1" s="1"/>
  <c r="AB1810" i="1"/>
  <c r="AE1810" i="1" s="1"/>
  <c r="AB1811" i="1"/>
  <c r="AE1811" i="1" s="1"/>
  <c r="AB1812" i="1"/>
  <c r="AE1812" i="1" s="1"/>
  <c r="AB1813" i="1"/>
  <c r="AE1813" i="1" s="1"/>
  <c r="AB1814" i="1"/>
  <c r="AE1814" i="1" s="1"/>
  <c r="AB1815" i="1"/>
  <c r="AE1815" i="1" s="1"/>
  <c r="AB1816" i="1"/>
  <c r="AE1816" i="1" s="1"/>
  <c r="AB1817" i="1"/>
  <c r="AE1817" i="1" s="1"/>
  <c r="AB1818" i="1"/>
  <c r="AE1818" i="1" s="1"/>
  <c r="AB1819" i="1"/>
  <c r="AE1819" i="1" s="1"/>
  <c r="AB1820" i="1"/>
  <c r="AE1820" i="1" s="1"/>
  <c r="AB1821" i="1"/>
  <c r="AE1821" i="1" s="1"/>
  <c r="AB1822" i="1"/>
  <c r="AE1822" i="1" s="1"/>
  <c r="AB1823" i="1"/>
  <c r="AE1823" i="1" s="1"/>
  <c r="AB1824" i="1"/>
  <c r="AE1824" i="1" s="1"/>
  <c r="AB1825" i="1"/>
  <c r="AE1825" i="1" s="1"/>
  <c r="AB1826" i="1"/>
  <c r="AE1826" i="1" s="1"/>
  <c r="AB1827" i="1"/>
  <c r="AE1827" i="1" s="1"/>
  <c r="AB1828" i="1"/>
  <c r="AE1828" i="1" s="1"/>
  <c r="AB1829" i="1"/>
  <c r="AE1829" i="1" s="1"/>
  <c r="AB1830" i="1"/>
  <c r="AE1830" i="1" s="1"/>
  <c r="AB1831" i="1"/>
  <c r="AE1831" i="1" s="1"/>
  <c r="AB1832" i="1"/>
  <c r="AE1832" i="1" s="1"/>
  <c r="AB1833" i="1"/>
  <c r="AE1833" i="1" s="1"/>
  <c r="AB1834" i="1"/>
  <c r="AE1834" i="1" s="1"/>
  <c r="AB1835" i="1"/>
  <c r="AE1835" i="1" s="1"/>
  <c r="AB1836" i="1"/>
  <c r="AE1836" i="1" s="1"/>
  <c r="AB1837" i="1"/>
  <c r="AE1837" i="1" s="1"/>
  <c r="AB1838" i="1"/>
  <c r="AE1838" i="1" s="1"/>
  <c r="AB1839" i="1"/>
  <c r="AE1839" i="1" s="1"/>
  <c r="AB1840" i="1"/>
  <c r="AE1840" i="1" s="1"/>
  <c r="AB1841" i="1"/>
  <c r="AE1841" i="1" s="1"/>
  <c r="AB1842" i="1"/>
  <c r="AE1842" i="1" s="1"/>
  <c r="AB1843" i="1"/>
  <c r="AE1843" i="1" s="1"/>
  <c r="AB1844" i="1"/>
  <c r="AE1844" i="1" s="1"/>
  <c r="AB1845" i="1"/>
  <c r="AE1845" i="1" s="1"/>
  <c r="AB1846" i="1"/>
  <c r="AE1846" i="1" s="1"/>
  <c r="AB1847" i="1"/>
  <c r="AE1847" i="1" s="1"/>
  <c r="AB1848" i="1"/>
  <c r="AE1848" i="1" s="1"/>
  <c r="AB1849" i="1"/>
  <c r="AE1849" i="1" s="1"/>
  <c r="AB1850" i="1"/>
  <c r="AE1850" i="1" s="1"/>
  <c r="AB1851" i="1"/>
  <c r="AE1851" i="1" s="1"/>
  <c r="AB1852" i="1"/>
  <c r="AE1852" i="1" s="1"/>
  <c r="AB1853" i="1"/>
  <c r="AE1853" i="1" s="1"/>
  <c r="AB1854" i="1"/>
  <c r="AE1854" i="1" s="1"/>
  <c r="AB1855" i="1"/>
  <c r="AE1855" i="1" s="1"/>
  <c r="AB1856" i="1"/>
  <c r="AE1856" i="1" s="1"/>
  <c r="AB1857" i="1"/>
  <c r="AE1857" i="1" s="1"/>
  <c r="AB1858" i="1"/>
  <c r="AE1858" i="1" s="1"/>
  <c r="AB1859" i="1"/>
  <c r="AE1859" i="1" s="1"/>
  <c r="AB1860" i="1"/>
  <c r="AE1860" i="1" s="1"/>
  <c r="AB1861" i="1"/>
  <c r="AE1861" i="1" s="1"/>
  <c r="AB1862" i="1"/>
  <c r="AE1862" i="1" s="1"/>
  <c r="AB1863" i="1"/>
  <c r="AE1863" i="1" s="1"/>
  <c r="AB1864" i="1"/>
  <c r="AE1864" i="1" s="1"/>
  <c r="AB1865" i="1"/>
  <c r="AE1865" i="1" s="1"/>
  <c r="AB1866" i="1"/>
  <c r="AE1866" i="1" s="1"/>
  <c r="AB1867" i="1"/>
  <c r="AE1867" i="1" s="1"/>
  <c r="AB1868" i="1"/>
  <c r="AE1868" i="1" s="1"/>
  <c r="AB1869" i="1"/>
  <c r="AE1869" i="1" s="1"/>
  <c r="AB1870" i="1"/>
  <c r="AE1870" i="1" s="1"/>
  <c r="AB1871" i="1"/>
  <c r="AE1871" i="1" s="1"/>
  <c r="AB1872" i="1"/>
  <c r="AE1872" i="1" s="1"/>
  <c r="AB1873" i="1"/>
  <c r="AE1873" i="1" s="1"/>
  <c r="AB1874" i="1"/>
  <c r="AE1874" i="1" s="1"/>
  <c r="AB1875" i="1"/>
  <c r="AE1875" i="1" s="1"/>
  <c r="AB1876" i="1"/>
  <c r="AE1876" i="1" s="1"/>
  <c r="AB1877" i="1"/>
  <c r="AE1877" i="1" s="1"/>
  <c r="AB1878" i="1"/>
  <c r="AE1878" i="1" s="1"/>
  <c r="AB1879" i="1"/>
  <c r="AE1879" i="1" s="1"/>
  <c r="AB1880" i="1"/>
  <c r="AE1880" i="1" s="1"/>
  <c r="AB1881" i="1"/>
  <c r="AE1881" i="1" s="1"/>
  <c r="AB1882" i="1"/>
  <c r="AE1882" i="1" s="1"/>
  <c r="AB1883" i="1"/>
  <c r="AE1883" i="1" s="1"/>
  <c r="AB1884" i="1"/>
  <c r="AE1884" i="1" s="1"/>
  <c r="AB1885" i="1"/>
  <c r="AE1885" i="1" s="1"/>
  <c r="AB1886" i="1"/>
  <c r="AE1886" i="1" s="1"/>
  <c r="AB1887" i="1"/>
  <c r="AE1887" i="1" s="1"/>
  <c r="AB1888" i="1"/>
  <c r="AE1888" i="1" s="1"/>
  <c r="AB1889" i="1"/>
  <c r="AE1889" i="1" s="1"/>
  <c r="AB1890" i="1"/>
  <c r="AE1890" i="1" s="1"/>
  <c r="AB1891" i="1"/>
  <c r="AE1891" i="1" s="1"/>
  <c r="AB1892" i="1"/>
  <c r="AE1892" i="1" s="1"/>
  <c r="AB1893" i="1"/>
  <c r="AE1893" i="1" s="1"/>
  <c r="AB1894" i="1"/>
  <c r="AE1894" i="1" s="1"/>
  <c r="AB1895" i="1"/>
  <c r="AE1895" i="1" s="1"/>
  <c r="AB1896" i="1"/>
  <c r="AE1896" i="1" s="1"/>
  <c r="AB1897" i="1"/>
  <c r="AE1897" i="1" s="1"/>
  <c r="AB1898" i="1"/>
  <c r="AE1898" i="1" s="1"/>
  <c r="AB1899" i="1"/>
  <c r="AE1899" i="1" s="1"/>
  <c r="AB1900" i="1"/>
  <c r="AE1900" i="1" s="1"/>
  <c r="AB1901" i="1"/>
  <c r="AE1901" i="1" s="1"/>
  <c r="AB1902" i="1"/>
  <c r="AE1902" i="1" s="1"/>
  <c r="AB1903" i="1"/>
  <c r="AE1903" i="1" s="1"/>
  <c r="AB1904" i="1"/>
  <c r="AE1904" i="1" s="1"/>
  <c r="AB1905" i="1"/>
  <c r="AE1905" i="1" s="1"/>
  <c r="AB1906" i="1"/>
  <c r="AE1906" i="1" s="1"/>
  <c r="AB1907" i="1"/>
  <c r="AE1907" i="1" s="1"/>
  <c r="AB1908" i="1"/>
  <c r="AE1908" i="1" s="1"/>
  <c r="AB1909" i="1"/>
  <c r="AE1909" i="1" s="1"/>
  <c r="AB1910" i="1"/>
  <c r="AE1910" i="1" s="1"/>
  <c r="AB1911" i="1"/>
  <c r="AE1911" i="1" s="1"/>
  <c r="AB1912" i="1"/>
  <c r="AE1912" i="1" s="1"/>
  <c r="AB1913" i="1"/>
  <c r="AE1913" i="1" s="1"/>
  <c r="AB1914" i="1"/>
  <c r="AE1914" i="1" s="1"/>
  <c r="AB1915" i="1"/>
  <c r="AE1915" i="1" s="1"/>
  <c r="AB1916" i="1"/>
  <c r="AE1916" i="1" s="1"/>
  <c r="AB1917" i="1"/>
  <c r="AE1917" i="1" s="1"/>
  <c r="AB1918" i="1"/>
  <c r="AE1918" i="1" s="1"/>
  <c r="AB1919" i="1"/>
  <c r="AE1919" i="1" s="1"/>
  <c r="AB1920" i="1"/>
  <c r="AE1920" i="1" s="1"/>
  <c r="AB1921" i="1"/>
  <c r="AE1921" i="1" s="1"/>
  <c r="AB1922" i="1"/>
  <c r="AE1922" i="1" s="1"/>
  <c r="AB1923" i="1"/>
  <c r="AE1923" i="1" s="1"/>
  <c r="AB1924" i="1"/>
  <c r="AE1924" i="1" s="1"/>
  <c r="AB1925" i="1"/>
  <c r="AE1925" i="1" s="1"/>
  <c r="AB1926" i="1"/>
  <c r="AE1926" i="1" s="1"/>
  <c r="AB1927" i="1"/>
  <c r="AE1927" i="1" s="1"/>
  <c r="AB1928" i="1"/>
  <c r="AE1928" i="1" s="1"/>
  <c r="AB1929" i="1"/>
  <c r="AE1929" i="1" s="1"/>
  <c r="AB1930" i="1"/>
  <c r="AE1930" i="1" s="1"/>
  <c r="AB1931" i="1"/>
  <c r="AE1931" i="1" s="1"/>
  <c r="AB1932" i="1"/>
  <c r="AE1932" i="1" s="1"/>
  <c r="AB1933" i="1"/>
  <c r="AE1933" i="1" s="1"/>
  <c r="AB1934" i="1"/>
  <c r="AE1934" i="1" s="1"/>
  <c r="AB1935" i="1"/>
  <c r="AE1935" i="1" s="1"/>
  <c r="AB1936" i="1"/>
  <c r="AE1936" i="1" s="1"/>
  <c r="AB1937" i="1"/>
  <c r="AE1937" i="1" s="1"/>
  <c r="AB1938" i="1"/>
  <c r="AE1938" i="1" s="1"/>
  <c r="AB1939" i="1"/>
  <c r="AE1939" i="1" s="1"/>
  <c r="AB1940" i="1"/>
  <c r="AE1940" i="1" s="1"/>
  <c r="AB1941" i="1"/>
  <c r="AE1941" i="1" s="1"/>
  <c r="AB1942" i="1"/>
  <c r="AE1942" i="1" s="1"/>
  <c r="AB1943" i="1"/>
  <c r="AE1943" i="1" s="1"/>
  <c r="AB1944" i="1"/>
  <c r="AE1944" i="1" s="1"/>
  <c r="AB1945" i="1"/>
  <c r="AE1945" i="1" s="1"/>
  <c r="AB1946" i="1"/>
  <c r="AE1946" i="1" s="1"/>
  <c r="AB1947" i="1"/>
  <c r="AE1947" i="1" s="1"/>
  <c r="AB1948" i="1"/>
  <c r="AE1948" i="1" s="1"/>
  <c r="AB1949" i="1"/>
  <c r="AE1949" i="1" s="1"/>
  <c r="AB1950" i="1"/>
  <c r="AE1950" i="1" s="1"/>
  <c r="AB1951" i="1"/>
  <c r="AE1951" i="1" s="1"/>
  <c r="AB1952" i="1"/>
  <c r="AE1952" i="1" s="1"/>
  <c r="AB1953" i="1"/>
  <c r="AE1953" i="1" s="1"/>
  <c r="AB1954" i="1"/>
  <c r="AE1954" i="1" s="1"/>
  <c r="AB1955" i="1"/>
  <c r="AE1955" i="1" s="1"/>
  <c r="AB1956" i="1"/>
  <c r="AE1956" i="1" s="1"/>
  <c r="AB1957" i="1"/>
  <c r="AE1957" i="1" s="1"/>
  <c r="AB1958" i="1"/>
  <c r="AE1958" i="1" s="1"/>
  <c r="AB1959" i="1"/>
  <c r="AE1959" i="1" s="1"/>
  <c r="AB1960" i="1"/>
  <c r="AE1960" i="1" s="1"/>
  <c r="AB1961" i="1"/>
  <c r="AE1961" i="1" s="1"/>
  <c r="AB1962" i="1"/>
  <c r="AE1962" i="1" s="1"/>
  <c r="AB1963" i="1"/>
  <c r="AE1963" i="1" s="1"/>
  <c r="AB1964" i="1"/>
  <c r="AE1964" i="1" s="1"/>
  <c r="AB1965" i="1"/>
  <c r="AE1965" i="1" s="1"/>
  <c r="AB1966" i="1"/>
  <c r="AE1966" i="1" s="1"/>
  <c r="AB1967" i="1"/>
  <c r="AE1967" i="1" s="1"/>
  <c r="AB1968" i="1"/>
  <c r="AE1968" i="1" s="1"/>
  <c r="AB1969" i="1"/>
  <c r="AE1969" i="1" s="1"/>
  <c r="AB1970" i="1"/>
  <c r="AE1970" i="1" s="1"/>
  <c r="AB1971" i="1"/>
  <c r="AE1971" i="1" s="1"/>
  <c r="AB1972" i="1"/>
  <c r="AE1972" i="1" s="1"/>
  <c r="AB1973" i="1"/>
  <c r="AE1973" i="1" s="1"/>
  <c r="AB1974" i="1"/>
  <c r="AE1974" i="1" s="1"/>
  <c r="AB1975" i="1"/>
  <c r="AE1975" i="1" s="1"/>
  <c r="AB1976" i="1"/>
  <c r="AE1976" i="1" s="1"/>
  <c r="AB1977" i="1"/>
  <c r="AE1977" i="1" s="1"/>
  <c r="AB1978" i="1"/>
  <c r="AE1978" i="1" s="1"/>
  <c r="AB1979" i="1"/>
  <c r="AE1979" i="1" s="1"/>
  <c r="AB1980" i="1"/>
  <c r="AE1980" i="1" s="1"/>
  <c r="AB1981" i="1"/>
  <c r="AE1981" i="1" s="1"/>
  <c r="AB1982" i="1"/>
  <c r="AE1982" i="1" s="1"/>
  <c r="AB1983" i="1"/>
  <c r="AE1983" i="1" s="1"/>
  <c r="AB1984" i="1"/>
  <c r="AE1984" i="1" s="1"/>
  <c r="AB1985" i="1"/>
  <c r="AE1985" i="1" s="1"/>
  <c r="AB1986" i="1"/>
  <c r="AE1986" i="1" s="1"/>
  <c r="AB1987" i="1"/>
  <c r="AE1987" i="1" s="1"/>
  <c r="AB1988" i="1"/>
  <c r="AE1988" i="1" s="1"/>
  <c r="AB1989" i="1"/>
  <c r="AE1989" i="1" s="1"/>
  <c r="AB1990" i="1"/>
  <c r="AE1990" i="1" s="1"/>
  <c r="AB1991" i="1"/>
  <c r="AE1991" i="1" s="1"/>
  <c r="AB1992" i="1"/>
  <c r="AE1992" i="1" s="1"/>
  <c r="AB1993" i="1"/>
  <c r="AE1993" i="1" s="1"/>
  <c r="AB1994" i="1"/>
  <c r="AE1994" i="1" s="1"/>
  <c r="AB1995" i="1"/>
  <c r="AE1995" i="1" s="1"/>
  <c r="AB1996" i="1"/>
  <c r="AE1996" i="1" s="1"/>
  <c r="AB1997" i="1"/>
  <c r="AE1997" i="1" s="1"/>
  <c r="AB1998" i="1"/>
  <c r="AE1998" i="1" s="1"/>
  <c r="AB1999" i="1"/>
  <c r="AE1999" i="1" s="1"/>
  <c r="AB2000" i="1"/>
  <c r="AE2000" i="1" s="1"/>
  <c r="AB2001" i="1"/>
  <c r="AE2001" i="1" s="1"/>
  <c r="AB2002" i="1"/>
  <c r="AE2002" i="1" s="1"/>
  <c r="AB2003" i="1"/>
  <c r="AE2003" i="1" s="1"/>
  <c r="AB2004" i="1"/>
  <c r="AE2004" i="1" s="1"/>
  <c r="AB2005" i="1"/>
  <c r="AE2005" i="1" s="1"/>
  <c r="AB2006" i="1"/>
  <c r="AE2006" i="1" s="1"/>
  <c r="AB2007" i="1"/>
  <c r="AE2007" i="1" s="1"/>
  <c r="AB2008" i="1"/>
  <c r="AE2008" i="1" s="1"/>
  <c r="AB2009" i="1"/>
  <c r="AE2009" i="1" s="1"/>
  <c r="AB2010" i="1"/>
  <c r="AE2010" i="1" s="1"/>
  <c r="AB2011" i="1"/>
  <c r="AE2011" i="1" s="1"/>
  <c r="AB2012" i="1"/>
  <c r="AE2012" i="1" s="1"/>
  <c r="AB2013" i="1"/>
  <c r="AE2013" i="1" s="1"/>
  <c r="AB2014" i="1"/>
  <c r="AE2014" i="1" s="1"/>
  <c r="AB2015" i="1"/>
  <c r="AE2015" i="1" s="1"/>
  <c r="AB2016" i="1"/>
  <c r="AE2016" i="1" s="1"/>
  <c r="AB2017" i="1"/>
  <c r="AE2017" i="1" s="1"/>
  <c r="AB2018" i="1"/>
  <c r="AE2018" i="1" s="1"/>
  <c r="AB2019" i="1"/>
  <c r="AE2019" i="1" s="1"/>
  <c r="AB2020" i="1"/>
  <c r="AE2020" i="1" s="1"/>
  <c r="AB2021" i="1"/>
  <c r="AE2021" i="1" s="1"/>
  <c r="AB2022" i="1"/>
  <c r="AE2022" i="1" s="1"/>
  <c r="AB2023" i="1"/>
  <c r="AE2023" i="1" s="1"/>
  <c r="AB2024" i="1"/>
  <c r="AE2024" i="1" s="1"/>
  <c r="AB2025" i="1"/>
  <c r="AE2025" i="1" s="1"/>
  <c r="AB2026" i="1"/>
  <c r="AE2026" i="1" s="1"/>
  <c r="AB2027" i="1"/>
  <c r="AE2027" i="1" s="1"/>
  <c r="AB2028" i="1"/>
  <c r="AE2028" i="1" s="1"/>
  <c r="AB2029" i="1"/>
  <c r="AE2029" i="1" s="1"/>
  <c r="AB2030" i="1"/>
  <c r="AE2030" i="1" s="1"/>
  <c r="AB2031" i="1"/>
  <c r="AE2031" i="1" s="1"/>
  <c r="AB2032" i="1"/>
  <c r="AE2032" i="1" s="1"/>
  <c r="AB2033" i="1"/>
  <c r="AE2033" i="1" s="1"/>
  <c r="AB2034" i="1"/>
  <c r="AE2034" i="1" s="1"/>
  <c r="AB2035" i="1"/>
  <c r="AE2035" i="1" s="1"/>
  <c r="AB2036" i="1"/>
  <c r="AE2036" i="1" s="1"/>
  <c r="AB2037" i="1"/>
  <c r="AE2037" i="1" s="1"/>
  <c r="AB2038" i="1"/>
  <c r="AE2038" i="1" s="1"/>
  <c r="AB2039" i="1"/>
  <c r="AE2039" i="1" s="1"/>
  <c r="AB2040" i="1"/>
  <c r="AE2040" i="1" s="1"/>
  <c r="AB2041" i="1"/>
  <c r="AE2041" i="1" s="1"/>
  <c r="AB2042" i="1"/>
  <c r="AE2042" i="1" s="1"/>
  <c r="AB2043" i="1"/>
  <c r="AE2043" i="1" s="1"/>
  <c r="AB2044" i="1"/>
  <c r="AE2044" i="1" s="1"/>
  <c r="AB2045" i="1"/>
  <c r="AE2045" i="1" s="1"/>
  <c r="AB2046" i="1"/>
  <c r="AE2046" i="1" s="1"/>
  <c r="AB2047" i="1"/>
  <c r="AE2047" i="1" s="1"/>
  <c r="AB2048" i="1"/>
  <c r="AE2048" i="1" s="1"/>
  <c r="AB2049" i="1"/>
  <c r="AE2049" i="1" s="1"/>
  <c r="AB2050" i="1"/>
  <c r="AE2050" i="1" s="1"/>
  <c r="AB2051" i="1"/>
  <c r="AE2051" i="1" s="1"/>
  <c r="AB2052" i="1"/>
  <c r="AE2052" i="1" s="1"/>
  <c r="AB2053" i="1"/>
  <c r="AE2053" i="1" s="1"/>
  <c r="AB2054" i="1"/>
  <c r="AE2054" i="1" s="1"/>
  <c r="AB2055" i="1"/>
  <c r="AE2055" i="1" s="1"/>
  <c r="AB2056" i="1"/>
  <c r="AE2056" i="1" s="1"/>
  <c r="AB2057" i="1"/>
  <c r="AE2057" i="1" s="1"/>
  <c r="AB2058" i="1"/>
  <c r="AE2058" i="1" s="1"/>
  <c r="AB2059" i="1"/>
  <c r="AE2059" i="1" s="1"/>
  <c r="AB2060" i="1"/>
  <c r="AE2060" i="1" s="1"/>
  <c r="AB2061" i="1"/>
  <c r="AE2061" i="1" s="1"/>
  <c r="AB2062" i="1"/>
  <c r="AE2062" i="1" s="1"/>
  <c r="AB2063" i="1"/>
  <c r="AE2063" i="1" s="1"/>
  <c r="AB2064" i="1"/>
  <c r="AE2064" i="1" s="1"/>
  <c r="AB2065" i="1"/>
  <c r="AE2065" i="1" s="1"/>
  <c r="AB2066" i="1"/>
  <c r="AE2066" i="1" s="1"/>
  <c r="AB2067" i="1"/>
  <c r="AE2067" i="1" s="1"/>
  <c r="AB2068" i="1"/>
  <c r="AE2068" i="1" s="1"/>
  <c r="AB2069" i="1"/>
  <c r="AE2069" i="1" s="1"/>
  <c r="AB2070" i="1"/>
  <c r="AE2070" i="1" s="1"/>
  <c r="AB2071" i="1"/>
  <c r="AE2071" i="1" s="1"/>
  <c r="AB2072" i="1"/>
  <c r="AE2072" i="1" s="1"/>
  <c r="AB2073" i="1"/>
  <c r="AE2073" i="1" s="1"/>
  <c r="AB2074" i="1"/>
  <c r="AE2074" i="1" s="1"/>
  <c r="AB2075" i="1"/>
  <c r="AE2075" i="1" s="1"/>
  <c r="AB2076" i="1"/>
  <c r="AE2076" i="1" s="1"/>
  <c r="AB2077" i="1"/>
  <c r="AE2077" i="1" s="1"/>
  <c r="AB2078" i="1"/>
  <c r="AE2078" i="1" s="1"/>
  <c r="AB2079" i="1"/>
  <c r="AE2079" i="1" s="1"/>
  <c r="AB2080" i="1"/>
  <c r="AE2080" i="1" s="1"/>
  <c r="AB2081" i="1"/>
  <c r="AE2081" i="1" s="1"/>
  <c r="AB2082" i="1"/>
  <c r="AE2082" i="1" s="1"/>
  <c r="AB2083" i="1"/>
  <c r="AE2083" i="1" s="1"/>
  <c r="AB2084" i="1"/>
  <c r="AE2084" i="1" s="1"/>
  <c r="AB2085" i="1"/>
  <c r="AE2085" i="1" s="1"/>
  <c r="AB2086" i="1"/>
  <c r="AE2086" i="1" s="1"/>
  <c r="AB2087" i="1"/>
  <c r="AE2087" i="1" s="1"/>
  <c r="AB2088" i="1"/>
  <c r="AE2088" i="1" s="1"/>
  <c r="AB2089" i="1"/>
  <c r="AE2089" i="1" s="1"/>
  <c r="AB2090" i="1"/>
  <c r="AE2090" i="1" s="1"/>
  <c r="AB2091" i="1"/>
  <c r="AE2091" i="1" s="1"/>
  <c r="AB2092" i="1"/>
  <c r="AE2092" i="1" s="1"/>
  <c r="AB2" i="1"/>
  <c r="AE2" i="1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AD3" i="1"/>
  <c r="AD4" i="1"/>
  <c r="AG4" i="1" s="1"/>
  <c r="AD5" i="1"/>
  <c r="AG5" i="1" s="1"/>
  <c r="AD6" i="1"/>
  <c r="AG6" i="1" s="1"/>
  <c r="AD7" i="1"/>
  <c r="AD8" i="1"/>
  <c r="AD9" i="1"/>
  <c r="AG9" i="1" s="1"/>
  <c r="AD10" i="1"/>
  <c r="AG10" i="1" s="1"/>
  <c r="AD11" i="1"/>
  <c r="AD12" i="1"/>
  <c r="AG12" i="1" s="1"/>
  <c r="AD13" i="1"/>
  <c r="AG13" i="1" s="1"/>
  <c r="AD14" i="1"/>
  <c r="AG14" i="1" s="1"/>
  <c r="AD15" i="1"/>
  <c r="AD16" i="1"/>
  <c r="AG16" i="1" s="1"/>
  <c r="AD17" i="1"/>
  <c r="AG17" i="1" s="1"/>
  <c r="AD18" i="1"/>
  <c r="AG18" i="1" s="1"/>
  <c r="AD19" i="1"/>
  <c r="AD20" i="1"/>
  <c r="AD21" i="1"/>
  <c r="AG21" i="1" s="1"/>
  <c r="AD22" i="1"/>
  <c r="AG22" i="1" s="1"/>
  <c r="AD23" i="1"/>
  <c r="AD24" i="1"/>
  <c r="AG24" i="1" s="1"/>
  <c r="AD25" i="1"/>
  <c r="AG25" i="1" s="1"/>
  <c r="AD26" i="1"/>
  <c r="AG26" i="1" s="1"/>
  <c r="AD27" i="1"/>
  <c r="AD28" i="1"/>
  <c r="AG28" i="1" s="1"/>
  <c r="AD29" i="1"/>
  <c r="AG29" i="1" s="1"/>
  <c r="AD30" i="1"/>
  <c r="AG30" i="1" s="1"/>
  <c r="AD31" i="1"/>
  <c r="AD32" i="1"/>
  <c r="AG32" i="1" s="1"/>
  <c r="AD33" i="1"/>
  <c r="AG33" i="1" s="1"/>
  <c r="AD34" i="1"/>
  <c r="AG34" i="1" s="1"/>
  <c r="AD35" i="1"/>
  <c r="AD36" i="1"/>
  <c r="AG36" i="1" s="1"/>
  <c r="AD37" i="1"/>
  <c r="AG37" i="1" s="1"/>
  <c r="AD38" i="1"/>
  <c r="AG38" i="1" s="1"/>
  <c r="AD39" i="1"/>
  <c r="AD40" i="1"/>
  <c r="AG40" i="1" s="1"/>
  <c r="AD41" i="1"/>
  <c r="AG41" i="1" s="1"/>
  <c r="AD42" i="1"/>
  <c r="AG42" i="1" s="1"/>
  <c r="AD43" i="1"/>
  <c r="AD44" i="1"/>
  <c r="AG44" i="1" s="1"/>
  <c r="AD45" i="1"/>
  <c r="AG45" i="1" s="1"/>
  <c r="AD46" i="1"/>
  <c r="AG46" i="1" s="1"/>
  <c r="AD47" i="1"/>
  <c r="AD48" i="1"/>
  <c r="AG48" i="1" s="1"/>
  <c r="AD49" i="1"/>
  <c r="AG49" i="1" s="1"/>
  <c r="AD50" i="1"/>
  <c r="AG50" i="1" s="1"/>
  <c r="AD51" i="1"/>
  <c r="AD52" i="1"/>
  <c r="AG52" i="1" s="1"/>
  <c r="AD53" i="1"/>
  <c r="AG53" i="1" s="1"/>
  <c r="AD54" i="1"/>
  <c r="AG54" i="1" s="1"/>
  <c r="AD55" i="1"/>
  <c r="AD56" i="1"/>
  <c r="AG56" i="1" s="1"/>
  <c r="AD57" i="1"/>
  <c r="AG57" i="1" s="1"/>
  <c r="AD58" i="1"/>
  <c r="AG58" i="1" s="1"/>
  <c r="AD59" i="1"/>
  <c r="AD60" i="1"/>
  <c r="AG60" i="1" s="1"/>
  <c r="AD61" i="1"/>
  <c r="AG61" i="1" s="1"/>
  <c r="AD62" i="1"/>
  <c r="AG62" i="1" s="1"/>
  <c r="AD63" i="1"/>
  <c r="AD64" i="1"/>
  <c r="AG64" i="1" s="1"/>
  <c r="AD65" i="1"/>
  <c r="AG65" i="1" s="1"/>
  <c r="AD66" i="1"/>
  <c r="AG66" i="1" s="1"/>
  <c r="AD67" i="1"/>
  <c r="AD68" i="1"/>
  <c r="AG68" i="1" s="1"/>
  <c r="AD69" i="1"/>
  <c r="AG69" i="1" s="1"/>
  <c r="AD70" i="1"/>
  <c r="AG70" i="1" s="1"/>
  <c r="AD71" i="1"/>
  <c r="AD72" i="1"/>
  <c r="AG72" i="1" s="1"/>
  <c r="AD73" i="1"/>
  <c r="AG73" i="1" s="1"/>
  <c r="AD74" i="1"/>
  <c r="AG74" i="1" s="1"/>
  <c r="AD75" i="1"/>
  <c r="AD76" i="1"/>
  <c r="AG76" i="1" s="1"/>
  <c r="AD77" i="1"/>
  <c r="AG77" i="1" s="1"/>
  <c r="AD78" i="1"/>
  <c r="AG78" i="1" s="1"/>
  <c r="AD79" i="1"/>
  <c r="AD80" i="1"/>
  <c r="AG80" i="1" s="1"/>
  <c r="AD81" i="1"/>
  <c r="AG81" i="1" s="1"/>
  <c r="AD82" i="1"/>
  <c r="AG82" i="1" s="1"/>
  <c r="AD83" i="1"/>
  <c r="AD84" i="1"/>
  <c r="AG84" i="1" s="1"/>
  <c r="AD85" i="1"/>
  <c r="AG85" i="1" s="1"/>
  <c r="AD86" i="1"/>
  <c r="AG86" i="1" s="1"/>
  <c r="AD87" i="1"/>
  <c r="AD88" i="1"/>
  <c r="AG88" i="1" s="1"/>
  <c r="AD89" i="1"/>
  <c r="AG89" i="1" s="1"/>
  <c r="AD90" i="1"/>
  <c r="AG90" i="1" s="1"/>
  <c r="AD91" i="1"/>
  <c r="AD92" i="1"/>
  <c r="AG92" i="1" s="1"/>
  <c r="AD93" i="1"/>
  <c r="AG93" i="1" s="1"/>
  <c r="AD94" i="1"/>
  <c r="AG94" i="1" s="1"/>
  <c r="AD95" i="1"/>
  <c r="AD96" i="1"/>
  <c r="AG96" i="1" s="1"/>
  <c r="AD97" i="1"/>
  <c r="AG97" i="1" s="1"/>
  <c r="AD98" i="1"/>
  <c r="AG98" i="1" s="1"/>
  <c r="AD99" i="1"/>
  <c r="AD100" i="1"/>
  <c r="AG100" i="1" s="1"/>
  <c r="AD101" i="1"/>
  <c r="AG101" i="1" s="1"/>
  <c r="AD102" i="1"/>
  <c r="AG102" i="1" s="1"/>
  <c r="AD103" i="1"/>
  <c r="AD104" i="1"/>
  <c r="AG104" i="1" s="1"/>
  <c r="AD105" i="1"/>
  <c r="AG105" i="1" s="1"/>
  <c r="AD106" i="1"/>
  <c r="AG106" i="1" s="1"/>
  <c r="AD107" i="1"/>
  <c r="AD108" i="1"/>
  <c r="AG108" i="1" s="1"/>
  <c r="AD109" i="1"/>
  <c r="AG109" i="1" s="1"/>
  <c r="AD110" i="1"/>
  <c r="AG110" i="1" s="1"/>
  <c r="AD111" i="1"/>
  <c r="AD112" i="1"/>
  <c r="AG112" i="1" s="1"/>
  <c r="AD113" i="1"/>
  <c r="AG113" i="1" s="1"/>
  <c r="AD114" i="1"/>
  <c r="AG114" i="1" s="1"/>
  <c r="AD115" i="1"/>
  <c r="AD116" i="1"/>
  <c r="AG116" i="1" s="1"/>
  <c r="AD117" i="1"/>
  <c r="AG117" i="1" s="1"/>
  <c r="AD118" i="1"/>
  <c r="AG118" i="1" s="1"/>
  <c r="AD119" i="1"/>
  <c r="AD120" i="1"/>
  <c r="AG120" i="1" s="1"/>
  <c r="AD121" i="1"/>
  <c r="AG121" i="1" s="1"/>
  <c r="AD122" i="1"/>
  <c r="AG122" i="1" s="1"/>
  <c r="AD123" i="1"/>
  <c r="AD124" i="1"/>
  <c r="AG124" i="1" s="1"/>
  <c r="AD125" i="1"/>
  <c r="AG125" i="1" s="1"/>
  <c r="AD126" i="1"/>
  <c r="AG126" i="1" s="1"/>
  <c r="AD127" i="1"/>
  <c r="AD128" i="1"/>
  <c r="AG128" i="1" s="1"/>
  <c r="AD129" i="1"/>
  <c r="AG129" i="1" s="1"/>
  <c r="AD130" i="1"/>
  <c r="AG130" i="1" s="1"/>
  <c r="AD131" i="1"/>
  <c r="AD132" i="1"/>
  <c r="AG132" i="1" s="1"/>
  <c r="AD133" i="1"/>
  <c r="AG133" i="1" s="1"/>
  <c r="AD134" i="1"/>
  <c r="AG134" i="1" s="1"/>
  <c r="AD135" i="1"/>
  <c r="AD136" i="1"/>
  <c r="AG136" i="1" s="1"/>
  <c r="AD137" i="1"/>
  <c r="AG137" i="1" s="1"/>
  <c r="AD138" i="1"/>
  <c r="AG138" i="1" s="1"/>
  <c r="AD139" i="1"/>
  <c r="AD140" i="1"/>
  <c r="AG140" i="1" s="1"/>
  <c r="AD141" i="1"/>
  <c r="AG141" i="1" s="1"/>
  <c r="AD142" i="1"/>
  <c r="AG142" i="1" s="1"/>
  <c r="AD143" i="1"/>
  <c r="AD144" i="1"/>
  <c r="AG144" i="1" s="1"/>
  <c r="AD145" i="1"/>
  <c r="AG145" i="1" s="1"/>
  <c r="AD146" i="1"/>
  <c r="AG146" i="1" s="1"/>
  <c r="AD147" i="1"/>
  <c r="AD148" i="1"/>
  <c r="AG148" i="1" s="1"/>
  <c r="AD149" i="1"/>
  <c r="AG149" i="1" s="1"/>
  <c r="AD150" i="1"/>
  <c r="AG150" i="1" s="1"/>
  <c r="AD151" i="1"/>
  <c r="AD152" i="1"/>
  <c r="AG152" i="1" s="1"/>
  <c r="AD153" i="1"/>
  <c r="AG153" i="1" s="1"/>
  <c r="AD154" i="1"/>
  <c r="AG154" i="1" s="1"/>
  <c r="AD155" i="1"/>
  <c r="AD156" i="1"/>
  <c r="AG156" i="1" s="1"/>
  <c r="AD157" i="1"/>
  <c r="AG157" i="1" s="1"/>
  <c r="AD158" i="1"/>
  <c r="AG158" i="1" s="1"/>
  <c r="AD159" i="1"/>
  <c r="AD160" i="1"/>
  <c r="AG160" i="1" s="1"/>
  <c r="AD161" i="1"/>
  <c r="AG161" i="1" s="1"/>
  <c r="AD162" i="1"/>
  <c r="AG162" i="1" s="1"/>
  <c r="AD163" i="1"/>
  <c r="AD164" i="1"/>
  <c r="AG164" i="1" s="1"/>
  <c r="AD165" i="1"/>
  <c r="AG165" i="1" s="1"/>
  <c r="AD166" i="1"/>
  <c r="AG166" i="1" s="1"/>
  <c r="AD167" i="1"/>
  <c r="AD168" i="1"/>
  <c r="AG168" i="1" s="1"/>
  <c r="AD169" i="1"/>
  <c r="AG169" i="1" s="1"/>
  <c r="AD170" i="1"/>
  <c r="AG170" i="1" s="1"/>
  <c r="AD171" i="1"/>
  <c r="AD172" i="1"/>
  <c r="AG172" i="1" s="1"/>
  <c r="AD173" i="1"/>
  <c r="AG173" i="1" s="1"/>
  <c r="AD174" i="1"/>
  <c r="AG174" i="1" s="1"/>
  <c r="AD175" i="1"/>
  <c r="AD176" i="1"/>
  <c r="AG176" i="1" s="1"/>
  <c r="AD177" i="1"/>
  <c r="AG177" i="1" s="1"/>
  <c r="AD178" i="1"/>
  <c r="AG178" i="1" s="1"/>
  <c r="AD179" i="1"/>
  <c r="AD180" i="1"/>
  <c r="AG180" i="1" s="1"/>
  <c r="AD181" i="1"/>
  <c r="AG181" i="1" s="1"/>
  <c r="AD182" i="1"/>
  <c r="AG182" i="1" s="1"/>
  <c r="AD183" i="1"/>
  <c r="AD184" i="1"/>
  <c r="AG184" i="1" s="1"/>
  <c r="AD185" i="1"/>
  <c r="AG185" i="1" s="1"/>
  <c r="AD186" i="1"/>
  <c r="AG186" i="1" s="1"/>
  <c r="AD187" i="1"/>
  <c r="AD188" i="1"/>
  <c r="AG188" i="1" s="1"/>
  <c r="AD189" i="1"/>
  <c r="AG189" i="1" s="1"/>
  <c r="AD190" i="1"/>
  <c r="AG190" i="1" s="1"/>
  <c r="AD191" i="1"/>
  <c r="AD192" i="1"/>
  <c r="AG192" i="1" s="1"/>
  <c r="AD193" i="1"/>
  <c r="AG193" i="1" s="1"/>
  <c r="AD194" i="1"/>
  <c r="AG194" i="1" s="1"/>
  <c r="AD195" i="1"/>
  <c r="AD196" i="1"/>
  <c r="AG196" i="1" s="1"/>
  <c r="AD197" i="1"/>
  <c r="AG197" i="1" s="1"/>
  <c r="AD198" i="1"/>
  <c r="AG198" i="1" s="1"/>
  <c r="AD199" i="1"/>
  <c r="AD200" i="1"/>
  <c r="AG200" i="1" s="1"/>
  <c r="AD201" i="1"/>
  <c r="AG201" i="1" s="1"/>
  <c r="AD202" i="1"/>
  <c r="AG202" i="1" s="1"/>
  <c r="AD203" i="1"/>
  <c r="AD204" i="1"/>
  <c r="AG204" i="1" s="1"/>
  <c r="AD205" i="1"/>
  <c r="AG205" i="1" s="1"/>
  <c r="AD206" i="1"/>
  <c r="AG206" i="1" s="1"/>
  <c r="AD207" i="1"/>
  <c r="AD208" i="1"/>
  <c r="AG208" i="1" s="1"/>
  <c r="AD209" i="1"/>
  <c r="AG209" i="1" s="1"/>
  <c r="AD210" i="1"/>
  <c r="AG210" i="1" s="1"/>
  <c r="AD211" i="1"/>
  <c r="AD212" i="1"/>
  <c r="AG212" i="1" s="1"/>
  <c r="AD213" i="1"/>
  <c r="AG213" i="1" s="1"/>
  <c r="AD214" i="1"/>
  <c r="AG214" i="1" s="1"/>
  <c r="AD215" i="1"/>
  <c r="AD216" i="1"/>
  <c r="AG216" i="1" s="1"/>
  <c r="AD217" i="1"/>
  <c r="AG217" i="1" s="1"/>
  <c r="AD218" i="1"/>
  <c r="AG218" i="1" s="1"/>
  <c r="AD219" i="1"/>
  <c r="AD220" i="1"/>
  <c r="AG220" i="1" s="1"/>
  <c r="AD221" i="1"/>
  <c r="AG221" i="1" s="1"/>
  <c r="AD222" i="1"/>
  <c r="AG222" i="1" s="1"/>
  <c r="AD223" i="1"/>
  <c r="AD224" i="1"/>
  <c r="AG224" i="1" s="1"/>
  <c r="AD225" i="1"/>
  <c r="AG225" i="1" s="1"/>
  <c r="AD226" i="1"/>
  <c r="AG226" i="1" s="1"/>
  <c r="AD227" i="1"/>
  <c r="AD228" i="1"/>
  <c r="AG228" i="1" s="1"/>
  <c r="AD229" i="1"/>
  <c r="AG229" i="1" s="1"/>
  <c r="AD230" i="1"/>
  <c r="AG230" i="1" s="1"/>
  <c r="AD231" i="1"/>
  <c r="AD232" i="1"/>
  <c r="AG232" i="1" s="1"/>
  <c r="AD233" i="1"/>
  <c r="AG233" i="1" s="1"/>
  <c r="AD234" i="1"/>
  <c r="AG234" i="1" s="1"/>
  <c r="AD235" i="1"/>
  <c r="AD236" i="1"/>
  <c r="AG236" i="1" s="1"/>
  <c r="AD237" i="1"/>
  <c r="AG237" i="1" s="1"/>
  <c r="AD238" i="1"/>
  <c r="AG238" i="1" s="1"/>
  <c r="AD239" i="1"/>
  <c r="AD240" i="1"/>
  <c r="AG240" i="1" s="1"/>
  <c r="AD241" i="1"/>
  <c r="AG241" i="1" s="1"/>
  <c r="AD242" i="1"/>
  <c r="AG242" i="1" s="1"/>
  <c r="AD243" i="1"/>
  <c r="AD244" i="1"/>
  <c r="AG244" i="1" s="1"/>
  <c r="AD245" i="1"/>
  <c r="AG245" i="1" s="1"/>
  <c r="AD246" i="1"/>
  <c r="AG246" i="1" s="1"/>
  <c r="AD247" i="1"/>
  <c r="AD248" i="1"/>
  <c r="AG248" i="1" s="1"/>
  <c r="AD249" i="1"/>
  <c r="AG249" i="1" s="1"/>
  <c r="AD250" i="1"/>
  <c r="AG250" i="1" s="1"/>
  <c r="AD251" i="1"/>
  <c r="AD252" i="1"/>
  <c r="AG252" i="1" s="1"/>
  <c r="AD253" i="1"/>
  <c r="AG253" i="1" s="1"/>
  <c r="AD254" i="1"/>
  <c r="AG254" i="1" s="1"/>
  <c r="AD255" i="1"/>
  <c r="AD256" i="1"/>
  <c r="AG256" i="1" s="1"/>
  <c r="AD257" i="1"/>
  <c r="AG257" i="1" s="1"/>
  <c r="AD258" i="1"/>
  <c r="AG258" i="1" s="1"/>
  <c r="AD259" i="1"/>
  <c r="AD260" i="1"/>
  <c r="AG260" i="1" s="1"/>
  <c r="AD261" i="1"/>
  <c r="AG261" i="1" s="1"/>
  <c r="AD262" i="1"/>
  <c r="AG262" i="1" s="1"/>
  <c r="AD263" i="1"/>
  <c r="AD264" i="1"/>
  <c r="AG264" i="1" s="1"/>
  <c r="AD265" i="1"/>
  <c r="AG265" i="1" s="1"/>
  <c r="AD266" i="1"/>
  <c r="AG266" i="1" s="1"/>
  <c r="AD267" i="1"/>
  <c r="AD268" i="1"/>
  <c r="AG268" i="1" s="1"/>
  <c r="AD269" i="1"/>
  <c r="AG269" i="1" s="1"/>
  <c r="AD270" i="1"/>
  <c r="AG270" i="1" s="1"/>
  <c r="AD271" i="1"/>
  <c r="AD272" i="1"/>
  <c r="AG272" i="1" s="1"/>
  <c r="AD273" i="1"/>
  <c r="AG273" i="1" s="1"/>
  <c r="AD274" i="1"/>
  <c r="AG274" i="1" s="1"/>
  <c r="AD275" i="1"/>
  <c r="AD276" i="1"/>
  <c r="AG276" i="1" s="1"/>
  <c r="AD277" i="1"/>
  <c r="AG277" i="1" s="1"/>
  <c r="AD278" i="1"/>
  <c r="AG278" i="1" s="1"/>
  <c r="AD279" i="1"/>
  <c r="AD280" i="1"/>
  <c r="AG280" i="1" s="1"/>
  <c r="AD281" i="1"/>
  <c r="AG281" i="1" s="1"/>
  <c r="AD282" i="1"/>
  <c r="AG282" i="1" s="1"/>
  <c r="AD283" i="1"/>
  <c r="AD284" i="1"/>
  <c r="AG284" i="1" s="1"/>
  <c r="AD285" i="1"/>
  <c r="AG285" i="1" s="1"/>
  <c r="AD286" i="1"/>
  <c r="AG286" i="1" s="1"/>
  <c r="AD287" i="1"/>
  <c r="AD288" i="1"/>
  <c r="AG288" i="1" s="1"/>
  <c r="AD289" i="1"/>
  <c r="AG289" i="1" s="1"/>
  <c r="AD290" i="1"/>
  <c r="AG290" i="1" s="1"/>
  <c r="AD291" i="1"/>
  <c r="AD292" i="1"/>
  <c r="AG292" i="1" s="1"/>
  <c r="AD293" i="1"/>
  <c r="AG293" i="1" s="1"/>
  <c r="AD294" i="1"/>
  <c r="AG294" i="1" s="1"/>
  <c r="AD295" i="1"/>
  <c r="AD296" i="1"/>
  <c r="AG296" i="1" s="1"/>
  <c r="AD297" i="1"/>
  <c r="AG297" i="1" s="1"/>
  <c r="AD298" i="1"/>
  <c r="AG298" i="1" s="1"/>
  <c r="AD299" i="1"/>
  <c r="AD300" i="1"/>
  <c r="AG300" i="1" s="1"/>
  <c r="AD301" i="1"/>
  <c r="AG301" i="1" s="1"/>
  <c r="AD302" i="1"/>
  <c r="AG302" i="1" s="1"/>
  <c r="AD303" i="1"/>
  <c r="AD304" i="1"/>
  <c r="AG304" i="1" s="1"/>
  <c r="AD305" i="1"/>
  <c r="AG305" i="1" s="1"/>
  <c r="AD306" i="1"/>
  <c r="AG306" i="1" s="1"/>
  <c r="AD307" i="1"/>
  <c r="AD308" i="1"/>
  <c r="AG308" i="1" s="1"/>
  <c r="AD309" i="1"/>
  <c r="AG309" i="1" s="1"/>
  <c r="AD310" i="1"/>
  <c r="AG310" i="1" s="1"/>
  <c r="AD311" i="1"/>
  <c r="AD312" i="1"/>
  <c r="AG312" i="1" s="1"/>
  <c r="AD313" i="1"/>
  <c r="AG313" i="1" s="1"/>
  <c r="AD314" i="1"/>
  <c r="AG314" i="1" s="1"/>
  <c r="AD315" i="1"/>
  <c r="AD316" i="1"/>
  <c r="AG316" i="1" s="1"/>
  <c r="AD317" i="1"/>
  <c r="AG317" i="1" s="1"/>
  <c r="AD318" i="1"/>
  <c r="AG318" i="1" s="1"/>
  <c r="AD319" i="1"/>
  <c r="AD320" i="1"/>
  <c r="AG320" i="1" s="1"/>
  <c r="AD321" i="1"/>
  <c r="AG321" i="1" s="1"/>
  <c r="AD322" i="1"/>
  <c r="AG322" i="1" s="1"/>
  <c r="AD323" i="1"/>
  <c r="AD324" i="1"/>
  <c r="AG324" i="1" s="1"/>
  <c r="AD325" i="1"/>
  <c r="AG325" i="1" s="1"/>
  <c r="AD326" i="1"/>
  <c r="AG326" i="1" s="1"/>
  <c r="AD327" i="1"/>
  <c r="AD328" i="1"/>
  <c r="AG328" i="1" s="1"/>
  <c r="AD329" i="1"/>
  <c r="AG329" i="1" s="1"/>
  <c r="AD330" i="1"/>
  <c r="AG330" i="1" s="1"/>
  <c r="AD331" i="1"/>
  <c r="AD332" i="1"/>
  <c r="AG332" i="1" s="1"/>
  <c r="AD333" i="1"/>
  <c r="AG333" i="1" s="1"/>
  <c r="AD334" i="1"/>
  <c r="AG334" i="1" s="1"/>
  <c r="AD335" i="1"/>
  <c r="AD336" i="1"/>
  <c r="AG336" i="1" s="1"/>
  <c r="AD337" i="1"/>
  <c r="AG337" i="1" s="1"/>
  <c r="AD338" i="1"/>
  <c r="AG338" i="1" s="1"/>
  <c r="AD339" i="1"/>
  <c r="AD340" i="1"/>
  <c r="AG340" i="1" s="1"/>
  <c r="AD341" i="1"/>
  <c r="AG341" i="1" s="1"/>
  <c r="AD342" i="1"/>
  <c r="AG342" i="1" s="1"/>
  <c r="AD343" i="1"/>
  <c r="AD344" i="1"/>
  <c r="AG344" i="1" s="1"/>
  <c r="AD345" i="1"/>
  <c r="AG345" i="1" s="1"/>
  <c r="AD346" i="1"/>
  <c r="AG346" i="1" s="1"/>
  <c r="AD347" i="1"/>
  <c r="AD348" i="1"/>
  <c r="AG348" i="1" s="1"/>
  <c r="AD349" i="1"/>
  <c r="AG349" i="1" s="1"/>
  <c r="AD350" i="1"/>
  <c r="AG350" i="1" s="1"/>
  <c r="AD351" i="1"/>
  <c r="AD352" i="1"/>
  <c r="AG352" i="1" s="1"/>
  <c r="AD353" i="1"/>
  <c r="AG353" i="1" s="1"/>
  <c r="AD354" i="1"/>
  <c r="AG354" i="1" s="1"/>
  <c r="AD355" i="1"/>
  <c r="AD356" i="1"/>
  <c r="AG356" i="1" s="1"/>
  <c r="AD357" i="1"/>
  <c r="AG357" i="1" s="1"/>
  <c r="AD358" i="1"/>
  <c r="AG358" i="1" s="1"/>
  <c r="AD359" i="1"/>
  <c r="AD360" i="1"/>
  <c r="AG360" i="1" s="1"/>
  <c r="AD361" i="1"/>
  <c r="AG361" i="1" s="1"/>
  <c r="AD362" i="1"/>
  <c r="AG362" i="1" s="1"/>
  <c r="AD363" i="1"/>
  <c r="AD364" i="1"/>
  <c r="AG364" i="1" s="1"/>
  <c r="AD365" i="1"/>
  <c r="AG365" i="1" s="1"/>
  <c r="AD366" i="1"/>
  <c r="AG366" i="1" s="1"/>
  <c r="AD367" i="1"/>
  <c r="AD368" i="1"/>
  <c r="AG368" i="1" s="1"/>
  <c r="AD369" i="1"/>
  <c r="AG369" i="1" s="1"/>
  <c r="AD370" i="1"/>
  <c r="AG370" i="1" s="1"/>
  <c r="AD371" i="1"/>
  <c r="AD372" i="1"/>
  <c r="AG372" i="1" s="1"/>
  <c r="AD373" i="1"/>
  <c r="AG373" i="1" s="1"/>
  <c r="AD374" i="1"/>
  <c r="AG374" i="1" s="1"/>
  <c r="AD375" i="1"/>
  <c r="AD376" i="1"/>
  <c r="AG376" i="1" s="1"/>
  <c r="AD377" i="1"/>
  <c r="AG377" i="1" s="1"/>
  <c r="AD378" i="1"/>
  <c r="AG378" i="1" s="1"/>
  <c r="AD379" i="1"/>
  <c r="AD380" i="1"/>
  <c r="AG380" i="1" s="1"/>
  <c r="AD381" i="1"/>
  <c r="AG381" i="1" s="1"/>
  <c r="AD382" i="1"/>
  <c r="AG382" i="1" s="1"/>
  <c r="AD383" i="1"/>
  <c r="AD384" i="1"/>
  <c r="AG384" i="1" s="1"/>
  <c r="AD385" i="1"/>
  <c r="AG385" i="1" s="1"/>
  <c r="AD386" i="1"/>
  <c r="AG386" i="1" s="1"/>
  <c r="AD387" i="1"/>
  <c r="AD388" i="1"/>
  <c r="AG388" i="1" s="1"/>
  <c r="AD389" i="1"/>
  <c r="AG389" i="1" s="1"/>
  <c r="AD390" i="1"/>
  <c r="AG390" i="1" s="1"/>
  <c r="AD391" i="1"/>
  <c r="AD392" i="1"/>
  <c r="AG392" i="1" s="1"/>
  <c r="AD393" i="1"/>
  <c r="AG393" i="1" s="1"/>
  <c r="AD394" i="1"/>
  <c r="AG394" i="1" s="1"/>
  <c r="AD395" i="1"/>
  <c r="AD396" i="1"/>
  <c r="AG396" i="1" s="1"/>
  <c r="AD397" i="1"/>
  <c r="AG397" i="1" s="1"/>
  <c r="AD398" i="1"/>
  <c r="AG398" i="1" s="1"/>
  <c r="AD399" i="1"/>
  <c r="AD400" i="1"/>
  <c r="AG400" i="1" s="1"/>
  <c r="AD401" i="1"/>
  <c r="AG401" i="1" s="1"/>
  <c r="AD402" i="1"/>
  <c r="AG402" i="1" s="1"/>
  <c r="AD403" i="1"/>
  <c r="AD404" i="1"/>
  <c r="AG404" i="1" s="1"/>
  <c r="AD405" i="1"/>
  <c r="AG405" i="1" s="1"/>
  <c r="AD406" i="1"/>
  <c r="AG406" i="1" s="1"/>
  <c r="AD407" i="1"/>
  <c r="AD408" i="1"/>
  <c r="AG408" i="1" s="1"/>
  <c r="AD409" i="1"/>
  <c r="AG409" i="1" s="1"/>
  <c r="AD410" i="1"/>
  <c r="AG410" i="1" s="1"/>
  <c r="AD411" i="1"/>
  <c r="AD412" i="1"/>
  <c r="AG412" i="1" s="1"/>
  <c r="AD413" i="1"/>
  <c r="AG413" i="1" s="1"/>
  <c r="AD414" i="1"/>
  <c r="AG414" i="1" s="1"/>
  <c r="AD415" i="1"/>
  <c r="AD416" i="1"/>
  <c r="AG416" i="1" s="1"/>
  <c r="AD417" i="1"/>
  <c r="AG417" i="1" s="1"/>
  <c r="AD418" i="1"/>
  <c r="AG418" i="1" s="1"/>
  <c r="AD419" i="1"/>
  <c r="AD420" i="1"/>
  <c r="AG420" i="1" s="1"/>
  <c r="AD421" i="1"/>
  <c r="AG421" i="1" s="1"/>
  <c r="AD422" i="1"/>
  <c r="AG422" i="1" s="1"/>
  <c r="AD423" i="1"/>
  <c r="AD424" i="1"/>
  <c r="AG424" i="1" s="1"/>
  <c r="AD425" i="1"/>
  <c r="AG425" i="1" s="1"/>
  <c r="AD426" i="1"/>
  <c r="AG426" i="1" s="1"/>
  <c r="AD427" i="1"/>
  <c r="AD428" i="1"/>
  <c r="AG428" i="1" s="1"/>
  <c r="AD429" i="1"/>
  <c r="AG429" i="1" s="1"/>
  <c r="AD430" i="1"/>
  <c r="AG430" i="1" s="1"/>
  <c r="AD431" i="1"/>
  <c r="AD432" i="1"/>
  <c r="AD433" i="1"/>
  <c r="AG433" i="1" s="1"/>
  <c r="AD434" i="1"/>
  <c r="AG434" i="1" s="1"/>
  <c r="AD435" i="1"/>
  <c r="AD436" i="1"/>
  <c r="AG436" i="1" s="1"/>
  <c r="AD437" i="1"/>
  <c r="AG437" i="1" s="1"/>
  <c r="AD438" i="1"/>
  <c r="AG438" i="1" s="1"/>
  <c r="AD439" i="1"/>
  <c r="AD440" i="1"/>
  <c r="AG440" i="1" s="1"/>
  <c r="AD441" i="1"/>
  <c r="AG441" i="1" s="1"/>
  <c r="AD442" i="1"/>
  <c r="AG442" i="1" s="1"/>
  <c r="AD443" i="1"/>
  <c r="AG443" i="1" s="1"/>
  <c r="AD444" i="1"/>
  <c r="AG444" i="1" s="1"/>
  <c r="AD445" i="1"/>
  <c r="AG445" i="1" s="1"/>
  <c r="AD446" i="1"/>
  <c r="AG446" i="1" s="1"/>
  <c r="AD447" i="1"/>
  <c r="AD448" i="1"/>
  <c r="AG448" i="1" s="1"/>
  <c r="AD449" i="1"/>
  <c r="AG449" i="1" s="1"/>
  <c r="AD450" i="1"/>
  <c r="AG450" i="1" s="1"/>
  <c r="AD451" i="1"/>
  <c r="AD452" i="1"/>
  <c r="AG452" i="1" s="1"/>
  <c r="AD453" i="1"/>
  <c r="AG453" i="1" s="1"/>
  <c r="AD454" i="1"/>
  <c r="AG454" i="1" s="1"/>
  <c r="AD455" i="1"/>
  <c r="AD456" i="1"/>
  <c r="AG456" i="1" s="1"/>
  <c r="AD457" i="1"/>
  <c r="AG457" i="1" s="1"/>
  <c r="AD458" i="1"/>
  <c r="AG458" i="1" s="1"/>
  <c r="AD459" i="1"/>
  <c r="AD460" i="1"/>
  <c r="AG460" i="1" s="1"/>
  <c r="AD461" i="1"/>
  <c r="AG461" i="1" s="1"/>
  <c r="AD462" i="1"/>
  <c r="AG462" i="1" s="1"/>
  <c r="AD463" i="1"/>
  <c r="AD464" i="1"/>
  <c r="AG464" i="1" s="1"/>
  <c r="AD465" i="1"/>
  <c r="AG465" i="1" s="1"/>
  <c r="AD466" i="1"/>
  <c r="AG466" i="1" s="1"/>
  <c r="AD467" i="1"/>
  <c r="AD468" i="1"/>
  <c r="AG468" i="1" s="1"/>
  <c r="AD469" i="1"/>
  <c r="AG469" i="1" s="1"/>
  <c r="AD470" i="1"/>
  <c r="AG470" i="1" s="1"/>
  <c r="AD471" i="1"/>
  <c r="AD472" i="1"/>
  <c r="AG472" i="1" s="1"/>
  <c r="AD473" i="1"/>
  <c r="AG473" i="1" s="1"/>
  <c r="AD474" i="1"/>
  <c r="AG474" i="1" s="1"/>
  <c r="AD475" i="1"/>
  <c r="AG475" i="1" s="1"/>
  <c r="AD476" i="1"/>
  <c r="AG476" i="1" s="1"/>
  <c r="AD477" i="1"/>
  <c r="AG477" i="1" s="1"/>
  <c r="AD478" i="1"/>
  <c r="AG478" i="1" s="1"/>
  <c r="AD479" i="1"/>
  <c r="AD480" i="1"/>
  <c r="AG480" i="1" s="1"/>
  <c r="AD481" i="1"/>
  <c r="AG481" i="1" s="1"/>
  <c r="AD482" i="1"/>
  <c r="AG482" i="1" s="1"/>
  <c r="AD483" i="1"/>
  <c r="AD484" i="1"/>
  <c r="AG484" i="1" s="1"/>
  <c r="AD485" i="1"/>
  <c r="AG485" i="1" s="1"/>
  <c r="AD486" i="1"/>
  <c r="AG486" i="1" s="1"/>
  <c r="AD487" i="1"/>
  <c r="AD488" i="1"/>
  <c r="AG488" i="1" s="1"/>
  <c r="AD489" i="1"/>
  <c r="AG489" i="1" s="1"/>
  <c r="AD490" i="1"/>
  <c r="AG490" i="1" s="1"/>
  <c r="AD491" i="1"/>
  <c r="AD492" i="1"/>
  <c r="AG492" i="1" s="1"/>
  <c r="AD493" i="1"/>
  <c r="AG493" i="1" s="1"/>
  <c r="AD494" i="1"/>
  <c r="AG494" i="1" s="1"/>
  <c r="AD495" i="1"/>
  <c r="AD496" i="1"/>
  <c r="AG496" i="1" s="1"/>
  <c r="AD497" i="1"/>
  <c r="AG497" i="1" s="1"/>
  <c r="AD498" i="1"/>
  <c r="AG498" i="1" s="1"/>
  <c r="AD499" i="1"/>
  <c r="AD500" i="1"/>
  <c r="AG500" i="1" s="1"/>
  <c r="AD501" i="1"/>
  <c r="AG501" i="1" s="1"/>
  <c r="AD502" i="1"/>
  <c r="AG502" i="1" s="1"/>
  <c r="AD503" i="1"/>
  <c r="AD504" i="1"/>
  <c r="AG504" i="1" s="1"/>
  <c r="AD505" i="1"/>
  <c r="AG505" i="1" s="1"/>
  <c r="AD506" i="1"/>
  <c r="AG506" i="1" s="1"/>
  <c r="AD507" i="1"/>
  <c r="AG507" i="1" s="1"/>
  <c r="AD508" i="1"/>
  <c r="AG508" i="1" s="1"/>
  <c r="AD509" i="1"/>
  <c r="AG509" i="1" s="1"/>
  <c r="AD510" i="1"/>
  <c r="AG510" i="1" s="1"/>
  <c r="AD511" i="1"/>
  <c r="AD512" i="1"/>
  <c r="AG512" i="1" s="1"/>
  <c r="AD513" i="1"/>
  <c r="AG513" i="1" s="1"/>
  <c r="AD514" i="1"/>
  <c r="AG514" i="1" s="1"/>
  <c r="AD515" i="1"/>
  <c r="AD516" i="1"/>
  <c r="AG516" i="1" s="1"/>
  <c r="AD517" i="1"/>
  <c r="AG517" i="1" s="1"/>
  <c r="AD518" i="1"/>
  <c r="AG518" i="1" s="1"/>
  <c r="AD519" i="1"/>
  <c r="AD520" i="1"/>
  <c r="AG520" i="1" s="1"/>
  <c r="AD521" i="1"/>
  <c r="AG521" i="1" s="1"/>
  <c r="AD522" i="1"/>
  <c r="AG522" i="1" s="1"/>
  <c r="AD523" i="1"/>
  <c r="AD524" i="1"/>
  <c r="AG524" i="1" s="1"/>
  <c r="AD525" i="1"/>
  <c r="AG525" i="1" s="1"/>
  <c r="AD526" i="1"/>
  <c r="AG526" i="1" s="1"/>
  <c r="AD527" i="1"/>
  <c r="AD528" i="1"/>
  <c r="AG528" i="1" s="1"/>
  <c r="AD529" i="1"/>
  <c r="AG529" i="1" s="1"/>
  <c r="AD530" i="1"/>
  <c r="AG530" i="1" s="1"/>
  <c r="AD531" i="1"/>
  <c r="AD532" i="1"/>
  <c r="AG532" i="1" s="1"/>
  <c r="AD533" i="1"/>
  <c r="AG533" i="1" s="1"/>
  <c r="AD534" i="1"/>
  <c r="AG534" i="1" s="1"/>
  <c r="AD535" i="1"/>
  <c r="AD536" i="1"/>
  <c r="AG536" i="1" s="1"/>
  <c r="AD537" i="1"/>
  <c r="AG537" i="1" s="1"/>
  <c r="AD538" i="1"/>
  <c r="AG538" i="1" s="1"/>
  <c r="AD539" i="1"/>
  <c r="AG539" i="1" s="1"/>
  <c r="AD540" i="1"/>
  <c r="AG540" i="1" s="1"/>
  <c r="AD541" i="1"/>
  <c r="AG541" i="1" s="1"/>
  <c r="AD542" i="1"/>
  <c r="AG542" i="1" s="1"/>
  <c r="AD543" i="1"/>
  <c r="AD544" i="1"/>
  <c r="AG544" i="1" s="1"/>
  <c r="AD545" i="1"/>
  <c r="AG545" i="1" s="1"/>
  <c r="AD546" i="1"/>
  <c r="AG546" i="1" s="1"/>
  <c r="AD547" i="1"/>
  <c r="AD548" i="1"/>
  <c r="AG548" i="1" s="1"/>
  <c r="AD549" i="1"/>
  <c r="AG549" i="1" s="1"/>
  <c r="AD550" i="1"/>
  <c r="AG550" i="1" s="1"/>
  <c r="AD551" i="1"/>
  <c r="AD552" i="1"/>
  <c r="AG552" i="1" s="1"/>
  <c r="AD553" i="1"/>
  <c r="AG553" i="1" s="1"/>
  <c r="AD554" i="1"/>
  <c r="AG554" i="1" s="1"/>
  <c r="AD555" i="1"/>
  <c r="AD556" i="1"/>
  <c r="AG556" i="1" s="1"/>
  <c r="AD557" i="1"/>
  <c r="AG557" i="1" s="1"/>
  <c r="AD558" i="1"/>
  <c r="AG558" i="1" s="1"/>
  <c r="AD559" i="1"/>
  <c r="AD560" i="1"/>
  <c r="AG560" i="1" s="1"/>
  <c r="AD561" i="1"/>
  <c r="AG561" i="1" s="1"/>
  <c r="AD562" i="1"/>
  <c r="AG562" i="1" s="1"/>
  <c r="AD563" i="1"/>
  <c r="AD564" i="1"/>
  <c r="AG564" i="1" s="1"/>
  <c r="AD565" i="1"/>
  <c r="AG565" i="1" s="1"/>
  <c r="AD566" i="1"/>
  <c r="AG566" i="1" s="1"/>
  <c r="AD567" i="1"/>
  <c r="AD568" i="1"/>
  <c r="AG568" i="1" s="1"/>
  <c r="AD569" i="1"/>
  <c r="AG569" i="1" s="1"/>
  <c r="AD570" i="1"/>
  <c r="AG570" i="1" s="1"/>
  <c r="AD571" i="1"/>
  <c r="AG571" i="1" s="1"/>
  <c r="AD572" i="1"/>
  <c r="AG572" i="1" s="1"/>
  <c r="AD573" i="1"/>
  <c r="AG573" i="1" s="1"/>
  <c r="AD574" i="1"/>
  <c r="AG574" i="1" s="1"/>
  <c r="AD575" i="1"/>
  <c r="AD576" i="1"/>
  <c r="AD577" i="1"/>
  <c r="AG577" i="1" s="1"/>
  <c r="AD578" i="1"/>
  <c r="AG578" i="1" s="1"/>
  <c r="AD579" i="1"/>
  <c r="AD580" i="1"/>
  <c r="AG580" i="1" s="1"/>
  <c r="AD581" i="1"/>
  <c r="AG581" i="1" s="1"/>
  <c r="AD582" i="1"/>
  <c r="AG582" i="1" s="1"/>
  <c r="AD583" i="1"/>
  <c r="AD584" i="1"/>
  <c r="AG584" i="1" s="1"/>
  <c r="AD585" i="1"/>
  <c r="AG585" i="1" s="1"/>
  <c r="AD586" i="1"/>
  <c r="AG586" i="1" s="1"/>
  <c r="AD587" i="1"/>
  <c r="AD588" i="1"/>
  <c r="AG588" i="1" s="1"/>
  <c r="AD589" i="1"/>
  <c r="AG589" i="1" s="1"/>
  <c r="AD590" i="1"/>
  <c r="AG590" i="1" s="1"/>
  <c r="AD591" i="1"/>
  <c r="AD592" i="1"/>
  <c r="AG592" i="1" s="1"/>
  <c r="AD593" i="1"/>
  <c r="AG593" i="1" s="1"/>
  <c r="AD594" i="1"/>
  <c r="AG594" i="1" s="1"/>
  <c r="AD595" i="1"/>
  <c r="AD596" i="1"/>
  <c r="AG596" i="1" s="1"/>
  <c r="AD597" i="1"/>
  <c r="AG597" i="1" s="1"/>
  <c r="AD598" i="1"/>
  <c r="AG598" i="1" s="1"/>
  <c r="AD599" i="1"/>
  <c r="AD600" i="1"/>
  <c r="AG600" i="1" s="1"/>
  <c r="AD601" i="1"/>
  <c r="AG601" i="1" s="1"/>
  <c r="AD602" i="1"/>
  <c r="AG602" i="1" s="1"/>
  <c r="AD603" i="1"/>
  <c r="AG603" i="1" s="1"/>
  <c r="AD604" i="1"/>
  <c r="AG604" i="1" s="1"/>
  <c r="AD605" i="1"/>
  <c r="AG605" i="1" s="1"/>
  <c r="AD606" i="1"/>
  <c r="AG606" i="1" s="1"/>
  <c r="AD607" i="1"/>
  <c r="AD608" i="1"/>
  <c r="AG608" i="1" s="1"/>
  <c r="AD609" i="1"/>
  <c r="AG609" i="1" s="1"/>
  <c r="AD610" i="1"/>
  <c r="AG610" i="1" s="1"/>
  <c r="AD611" i="1"/>
  <c r="AD612" i="1"/>
  <c r="AG612" i="1" s="1"/>
  <c r="AD613" i="1"/>
  <c r="AG613" i="1" s="1"/>
  <c r="AD614" i="1"/>
  <c r="AG614" i="1" s="1"/>
  <c r="AD615" i="1"/>
  <c r="AD616" i="1"/>
  <c r="AG616" i="1" s="1"/>
  <c r="AD617" i="1"/>
  <c r="AG617" i="1" s="1"/>
  <c r="AD618" i="1"/>
  <c r="AG618" i="1" s="1"/>
  <c r="AD619" i="1"/>
  <c r="AD620" i="1"/>
  <c r="AG620" i="1" s="1"/>
  <c r="AD621" i="1"/>
  <c r="AG621" i="1" s="1"/>
  <c r="AD622" i="1"/>
  <c r="AG622" i="1" s="1"/>
  <c r="AD623" i="1"/>
  <c r="AD624" i="1"/>
  <c r="AG624" i="1" s="1"/>
  <c r="AD625" i="1"/>
  <c r="AG625" i="1" s="1"/>
  <c r="AD626" i="1"/>
  <c r="AG626" i="1" s="1"/>
  <c r="AD627" i="1"/>
  <c r="AD628" i="1"/>
  <c r="AG628" i="1" s="1"/>
  <c r="AD629" i="1"/>
  <c r="AG629" i="1" s="1"/>
  <c r="AD630" i="1"/>
  <c r="AG630" i="1" s="1"/>
  <c r="AD631" i="1"/>
  <c r="AD632" i="1"/>
  <c r="AG632" i="1" s="1"/>
  <c r="AD633" i="1"/>
  <c r="AG633" i="1" s="1"/>
  <c r="AD634" i="1"/>
  <c r="AG634" i="1" s="1"/>
  <c r="AD635" i="1"/>
  <c r="AG635" i="1" s="1"/>
  <c r="AD636" i="1"/>
  <c r="AG636" i="1" s="1"/>
  <c r="AD637" i="1"/>
  <c r="AG637" i="1" s="1"/>
  <c r="AD638" i="1"/>
  <c r="AG638" i="1" s="1"/>
  <c r="AD639" i="1"/>
  <c r="AD640" i="1"/>
  <c r="AG640" i="1" s="1"/>
  <c r="AD641" i="1"/>
  <c r="AG641" i="1" s="1"/>
  <c r="AD642" i="1"/>
  <c r="AG642" i="1" s="1"/>
  <c r="AD643" i="1"/>
  <c r="AD644" i="1"/>
  <c r="AG644" i="1" s="1"/>
  <c r="AD645" i="1"/>
  <c r="AG645" i="1" s="1"/>
  <c r="AD646" i="1"/>
  <c r="AG646" i="1" s="1"/>
  <c r="AD647" i="1"/>
  <c r="AD648" i="1"/>
  <c r="AG648" i="1" s="1"/>
  <c r="AD649" i="1"/>
  <c r="AG649" i="1" s="1"/>
  <c r="AD650" i="1"/>
  <c r="AG650" i="1" s="1"/>
  <c r="AD651" i="1"/>
  <c r="AD652" i="1"/>
  <c r="AG652" i="1" s="1"/>
  <c r="AD653" i="1"/>
  <c r="AG653" i="1" s="1"/>
  <c r="AD654" i="1"/>
  <c r="AG654" i="1" s="1"/>
  <c r="AD655" i="1"/>
  <c r="AD656" i="1"/>
  <c r="AG656" i="1" s="1"/>
  <c r="AD657" i="1"/>
  <c r="AG657" i="1" s="1"/>
  <c r="AD658" i="1"/>
  <c r="AG658" i="1" s="1"/>
  <c r="AD659" i="1"/>
  <c r="AD660" i="1"/>
  <c r="AG660" i="1" s="1"/>
  <c r="AD661" i="1"/>
  <c r="AG661" i="1" s="1"/>
  <c r="AD662" i="1"/>
  <c r="AG662" i="1" s="1"/>
  <c r="AD663" i="1"/>
  <c r="AD664" i="1"/>
  <c r="AG664" i="1" s="1"/>
  <c r="AD665" i="1"/>
  <c r="AG665" i="1" s="1"/>
  <c r="AD666" i="1"/>
  <c r="AG666" i="1" s="1"/>
  <c r="AD667" i="1"/>
  <c r="AG667" i="1" s="1"/>
  <c r="AD668" i="1"/>
  <c r="AG668" i="1" s="1"/>
  <c r="AD669" i="1"/>
  <c r="AG669" i="1" s="1"/>
  <c r="AD670" i="1"/>
  <c r="AG670" i="1" s="1"/>
  <c r="AD671" i="1"/>
  <c r="AD672" i="1"/>
  <c r="AG672" i="1" s="1"/>
  <c r="AD673" i="1"/>
  <c r="AG673" i="1" s="1"/>
  <c r="AD674" i="1"/>
  <c r="AG674" i="1" s="1"/>
  <c r="AD675" i="1"/>
  <c r="AD676" i="1"/>
  <c r="AG676" i="1" s="1"/>
  <c r="AD677" i="1"/>
  <c r="AG677" i="1" s="1"/>
  <c r="AD678" i="1"/>
  <c r="AG678" i="1" s="1"/>
  <c r="AD679" i="1"/>
  <c r="AD680" i="1"/>
  <c r="AG680" i="1" s="1"/>
  <c r="AD681" i="1"/>
  <c r="AG681" i="1" s="1"/>
  <c r="AD682" i="1"/>
  <c r="AG682" i="1" s="1"/>
  <c r="AD683" i="1"/>
  <c r="AD684" i="1"/>
  <c r="AG684" i="1" s="1"/>
  <c r="AD685" i="1"/>
  <c r="AG685" i="1" s="1"/>
  <c r="AD686" i="1"/>
  <c r="AG686" i="1" s="1"/>
  <c r="AD687" i="1"/>
  <c r="AD688" i="1"/>
  <c r="AG688" i="1" s="1"/>
  <c r="AD689" i="1"/>
  <c r="AG689" i="1" s="1"/>
  <c r="AD690" i="1"/>
  <c r="AG690" i="1" s="1"/>
  <c r="AD691" i="1"/>
  <c r="AD692" i="1"/>
  <c r="AG692" i="1" s="1"/>
  <c r="AD693" i="1"/>
  <c r="AG693" i="1" s="1"/>
  <c r="AD694" i="1"/>
  <c r="AG694" i="1" s="1"/>
  <c r="AD695" i="1"/>
  <c r="AD696" i="1"/>
  <c r="AG696" i="1" s="1"/>
  <c r="AD697" i="1"/>
  <c r="AG697" i="1" s="1"/>
  <c r="AD698" i="1"/>
  <c r="AG698" i="1" s="1"/>
  <c r="AD699" i="1"/>
  <c r="AG699" i="1" s="1"/>
  <c r="AD700" i="1"/>
  <c r="AG700" i="1" s="1"/>
  <c r="AD701" i="1"/>
  <c r="AG701" i="1" s="1"/>
  <c r="AD702" i="1"/>
  <c r="AG702" i="1" s="1"/>
  <c r="AD703" i="1"/>
  <c r="AD704" i="1"/>
  <c r="AG704" i="1" s="1"/>
  <c r="AD705" i="1"/>
  <c r="AG705" i="1" s="1"/>
  <c r="AD706" i="1"/>
  <c r="AG706" i="1" s="1"/>
  <c r="AD707" i="1"/>
  <c r="AD708" i="1"/>
  <c r="AG708" i="1" s="1"/>
  <c r="AD709" i="1"/>
  <c r="AG709" i="1" s="1"/>
  <c r="AD710" i="1"/>
  <c r="AG710" i="1" s="1"/>
  <c r="AD711" i="1"/>
  <c r="AD712" i="1"/>
  <c r="AG712" i="1" s="1"/>
  <c r="AD713" i="1"/>
  <c r="AG713" i="1" s="1"/>
  <c r="AD714" i="1"/>
  <c r="AG714" i="1" s="1"/>
  <c r="AD715" i="1"/>
  <c r="AD716" i="1"/>
  <c r="AG716" i="1" s="1"/>
  <c r="AD717" i="1"/>
  <c r="AG717" i="1" s="1"/>
  <c r="AD718" i="1"/>
  <c r="AG718" i="1" s="1"/>
  <c r="AD719" i="1"/>
  <c r="AD720" i="1"/>
  <c r="AG720" i="1" s="1"/>
  <c r="AD721" i="1"/>
  <c r="AG721" i="1" s="1"/>
  <c r="AD722" i="1"/>
  <c r="AG722" i="1" s="1"/>
  <c r="AD723" i="1"/>
  <c r="AD724" i="1"/>
  <c r="AG724" i="1" s="1"/>
  <c r="AD725" i="1"/>
  <c r="AG725" i="1" s="1"/>
  <c r="AD726" i="1"/>
  <c r="AG726" i="1" s="1"/>
  <c r="AD727" i="1"/>
  <c r="AD728" i="1"/>
  <c r="AG728" i="1" s="1"/>
  <c r="AD729" i="1"/>
  <c r="AG729" i="1" s="1"/>
  <c r="AD730" i="1"/>
  <c r="AG730" i="1" s="1"/>
  <c r="AD731" i="1"/>
  <c r="AG731" i="1" s="1"/>
  <c r="AD732" i="1"/>
  <c r="AG732" i="1" s="1"/>
  <c r="AD733" i="1"/>
  <c r="AG733" i="1" s="1"/>
  <c r="AD734" i="1"/>
  <c r="AG734" i="1" s="1"/>
  <c r="AD735" i="1"/>
  <c r="AD736" i="1"/>
  <c r="AG736" i="1" s="1"/>
  <c r="AD737" i="1"/>
  <c r="AG737" i="1" s="1"/>
  <c r="AD738" i="1"/>
  <c r="AG738" i="1" s="1"/>
  <c r="AD739" i="1"/>
  <c r="AD740" i="1"/>
  <c r="AG740" i="1" s="1"/>
  <c r="AD741" i="1"/>
  <c r="AG741" i="1" s="1"/>
  <c r="AD742" i="1"/>
  <c r="AG742" i="1" s="1"/>
  <c r="AD743" i="1"/>
  <c r="AD744" i="1"/>
  <c r="AG744" i="1" s="1"/>
  <c r="AD745" i="1"/>
  <c r="AG745" i="1" s="1"/>
  <c r="AD746" i="1"/>
  <c r="AG746" i="1" s="1"/>
  <c r="AD747" i="1"/>
  <c r="AG747" i="1" s="1"/>
  <c r="AD748" i="1"/>
  <c r="AG748" i="1" s="1"/>
  <c r="AD749" i="1"/>
  <c r="AG749" i="1" s="1"/>
  <c r="AD750" i="1"/>
  <c r="AG750" i="1" s="1"/>
  <c r="AD751" i="1"/>
  <c r="AD752" i="1"/>
  <c r="AG752" i="1" s="1"/>
  <c r="AD753" i="1"/>
  <c r="AG753" i="1" s="1"/>
  <c r="AD754" i="1"/>
  <c r="AG754" i="1" s="1"/>
  <c r="AD755" i="1"/>
  <c r="AD756" i="1"/>
  <c r="AG756" i="1" s="1"/>
  <c r="AD757" i="1"/>
  <c r="AG757" i="1" s="1"/>
  <c r="AD758" i="1"/>
  <c r="AG758" i="1" s="1"/>
  <c r="AD759" i="1"/>
  <c r="AD760" i="1"/>
  <c r="AG760" i="1" s="1"/>
  <c r="AD761" i="1"/>
  <c r="AG761" i="1" s="1"/>
  <c r="AD762" i="1"/>
  <c r="AG762" i="1" s="1"/>
  <c r="AD763" i="1"/>
  <c r="AG763" i="1" s="1"/>
  <c r="AD764" i="1"/>
  <c r="AG764" i="1" s="1"/>
  <c r="AD765" i="1"/>
  <c r="AG765" i="1" s="1"/>
  <c r="AD766" i="1"/>
  <c r="AG766" i="1" s="1"/>
  <c r="AD767" i="1"/>
  <c r="AD768" i="1"/>
  <c r="AG768" i="1" s="1"/>
  <c r="AD769" i="1"/>
  <c r="AG769" i="1" s="1"/>
  <c r="AD770" i="1"/>
  <c r="AG770" i="1" s="1"/>
  <c r="AD771" i="1"/>
  <c r="AD772" i="1"/>
  <c r="AG772" i="1" s="1"/>
  <c r="AD773" i="1"/>
  <c r="AG773" i="1" s="1"/>
  <c r="AD774" i="1"/>
  <c r="AG774" i="1" s="1"/>
  <c r="AD775" i="1"/>
  <c r="AD776" i="1"/>
  <c r="AG776" i="1" s="1"/>
  <c r="AD777" i="1"/>
  <c r="AG777" i="1" s="1"/>
  <c r="AD778" i="1"/>
  <c r="AG778" i="1" s="1"/>
  <c r="AD779" i="1"/>
  <c r="AG779" i="1" s="1"/>
  <c r="AD780" i="1"/>
  <c r="AG780" i="1" s="1"/>
  <c r="AD781" i="1"/>
  <c r="AG781" i="1" s="1"/>
  <c r="AD782" i="1"/>
  <c r="AG782" i="1" s="1"/>
  <c r="AD783" i="1"/>
  <c r="AD784" i="1"/>
  <c r="AG784" i="1" s="1"/>
  <c r="AD785" i="1"/>
  <c r="AG785" i="1" s="1"/>
  <c r="AD786" i="1"/>
  <c r="AG786" i="1" s="1"/>
  <c r="AD787" i="1"/>
  <c r="AD788" i="1"/>
  <c r="AG788" i="1" s="1"/>
  <c r="AD789" i="1"/>
  <c r="AG789" i="1" s="1"/>
  <c r="AD790" i="1"/>
  <c r="AG790" i="1" s="1"/>
  <c r="AD791" i="1"/>
  <c r="AD792" i="1"/>
  <c r="AG792" i="1" s="1"/>
  <c r="AD793" i="1"/>
  <c r="AG793" i="1" s="1"/>
  <c r="AD794" i="1"/>
  <c r="AG794" i="1" s="1"/>
  <c r="AD795" i="1"/>
  <c r="AG795" i="1" s="1"/>
  <c r="AD796" i="1"/>
  <c r="AG796" i="1" s="1"/>
  <c r="AD797" i="1"/>
  <c r="AG797" i="1" s="1"/>
  <c r="AD798" i="1"/>
  <c r="AG798" i="1" s="1"/>
  <c r="AD799" i="1"/>
  <c r="AD800" i="1"/>
  <c r="AG800" i="1" s="1"/>
  <c r="AD801" i="1"/>
  <c r="AG801" i="1" s="1"/>
  <c r="AD802" i="1"/>
  <c r="AG802" i="1" s="1"/>
  <c r="AD803" i="1"/>
  <c r="AD804" i="1"/>
  <c r="AG804" i="1" s="1"/>
  <c r="AD805" i="1"/>
  <c r="AG805" i="1" s="1"/>
  <c r="AD806" i="1"/>
  <c r="AG806" i="1" s="1"/>
  <c r="AD807" i="1"/>
  <c r="AD808" i="1"/>
  <c r="AG808" i="1" s="1"/>
  <c r="AD809" i="1"/>
  <c r="AG809" i="1" s="1"/>
  <c r="AD810" i="1"/>
  <c r="AG810" i="1" s="1"/>
  <c r="AD811" i="1"/>
  <c r="AG811" i="1" s="1"/>
  <c r="AD812" i="1"/>
  <c r="AG812" i="1" s="1"/>
  <c r="AD813" i="1"/>
  <c r="AG813" i="1" s="1"/>
  <c r="AD814" i="1"/>
  <c r="AG814" i="1" s="1"/>
  <c r="AD815" i="1"/>
  <c r="AD816" i="1"/>
  <c r="AG816" i="1" s="1"/>
  <c r="AD817" i="1"/>
  <c r="AG817" i="1" s="1"/>
  <c r="AD818" i="1"/>
  <c r="AG818" i="1" s="1"/>
  <c r="AD819" i="1"/>
  <c r="AD820" i="1"/>
  <c r="AG820" i="1" s="1"/>
  <c r="AD821" i="1"/>
  <c r="AG821" i="1" s="1"/>
  <c r="AD822" i="1"/>
  <c r="AG822" i="1" s="1"/>
  <c r="AD823" i="1"/>
  <c r="AD824" i="1"/>
  <c r="AG824" i="1" s="1"/>
  <c r="AD825" i="1"/>
  <c r="AG825" i="1" s="1"/>
  <c r="AD826" i="1"/>
  <c r="AG826" i="1" s="1"/>
  <c r="AD827" i="1"/>
  <c r="AG827" i="1" s="1"/>
  <c r="AD828" i="1"/>
  <c r="AG828" i="1" s="1"/>
  <c r="AD829" i="1"/>
  <c r="AG829" i="1" s="1"/>
  <c r="AD830" i="1"/>
  <c r="AG830" i="1" s="1"/>
  <c r="AD831" i="1"/>
  <c r="AD832" i="1"/>
  <c r="AG832" i="1" s="1"/>
  <c r="AD833" i="1"/>
  <c r="AG833" i="1" s="1"/>
  <c r="AD834" i="1"/>
  <c r="AG834" i="1" s="1"/>
  <c r="AD835" i="1"/>
  <c r="AD836" i="1"/>
  <c r="AG836" i="1" s="1"/>
  <c r="AD837" i="1"/>
  <c r="AG837" i="1" s="1"/>
  <c r="AD838" i="1"/>
  <c r="AG838" i="1" s="1"/>
  <c r="AD839" i="1"/>
  <c r="AD840" i="1"/>
  <c r="AG840" i="1" s="1"/>
  <c r="AD841" i="1"/>
  <c r="AG841" i="1" s="1"/>
  <c r="AD842" i="1"/>
  <c r="AG842" i="1" s="1"/>
  <c r="AD843" i="1"/>
  <c r="AG843" i="1" s="1"/>
  <c r="AD844" i="1"/>
  <c r="AG844" i="1" s="1"/>
  <c r="AD845" i="1"/>
  <c r="AG845" i="1" s="1"/>
  <c r="AD846" i="1"/>
  <c r="AG846" i="1" s="1"/>
  <c r="AD847" i="1"/>
  <c r="AD848" i="1"/>
  <c r="AG848" i="1" s="1"/>
  <c r="AD849" i="1"/>
  <c r="AG849" i="1" s="1"/>
  <c r="AD850" i="1"/>
  <c r="AG850" i="1" s="1"/>
  <c r="AD851" i="1"/>
  <c r="AD852" i="1"/>
  <c r="AG852" i="1" s="1"/>
  <c r="AD853" i="1"/>
  <c r="AG853" i="1" s="1"/>
  <c r="AD854" i="1"/>
  <c r="AG854" i="1" s="1"/>
  <c r="AD855" i="1"/>
  <c r="AD856" i="1"/>
  <c r="AG856" i="1" s="1"/>
  <c r="AD857" i="1"/>
  <c r="AG857" i="1" s="1"/>
  <c r="AD858" i="1"/>
  <c r="AG858" i="1" s="1"/>
  <c r="AD859" i="1"/>
  <c r="AG859" i="1" s="1"/>
  <c r="AD860" i="1"/>
  <c r="AG860" i="1" s="1"/>
  <c r="AD861" i="1"/>
  <c r="AG861" i="1" s="1"/>
  <c r="AD862" i="1"/>
  <c r="AG862" i="1" s="1"/>
  <c r="AD863" i="1"/>
  <c r="AD864" i="1"/>
  <c r="AG864" i="1" s="1"/>
  <c r="AD865" i="1"/>
  <c r="AG865" i="1" s="1"/>
  <c r="AD866" i="1"/>
  <c r="AG866" i="1" s="1"/>
  <c r="AD867" i="1"/>
  <c r="AD868" i="1"/>
  <c r="AG868" i="1" s="1"/>
  <c r="AD869" i="1"/>
  <c r="AG869" i="1" s="1"/>
  <c r="AD870" i="1"/>
  <c r="AG870" i="1" s="1"/>
  <c r="AD871" i="1"/>
  <c r="AD872" i="1"/>
  <c r="AG872" i="1" s="1"/>
  <c r="AD873" i="1"/>
  <c r="AG873" i="1" s="1"/>
  <c r="AD874" i="1"/>
  <c r="AG874" i="1" s="1"/>
  <c r="AD875" i="1"/>
  <c r="AG875" i="1" s="1"/>
  <c r="AD876" i="1"/>
  <c r="AG876" i="1" s="1"/>
  <c r="AD877" i="1"/>
  <c r="AG877" i="1" s="1"/>
  <c r="AD878" i="1"/>
  <c r="AG878" i="1" s="1"/>
  <c r="AD879" i="1"/>
  <c r="AD880" i="1"/>
  <c r="AG880" i="1" s="1"/>
  <c r="AD881" i="1"/>
  <c r="AG881" i="1" s="1"/>
  <c r="AD882" i="1"/>
  <c r="AG882" i="1" s="1"/>
  <c r="AD883" i="1"/>
  <c r="AD884" i="1"/>
  <c r="AG884" i="1" s="1"/>
  <c r="AD885" i="1"/>
  <c r="AG885" i="1" s="1"/>
  <c r="AD886" i="1"/>
  <c r="AG886" i="1" s="1"/>
  <c r="AD887" i="1"/>
  <c r="AD888" i="1"/>
  <c r="AG888" i="1" s="1"/>
  <c r="AD889" i="1"/>
  <c r="AG889" i="1" s="1"/>
  <c r="AD890" i="1"/>
  <c r="AG890" i="1" s="1"/>
  <c r="AD891" i="1"/>
  <c r="AG891" i="1" s="1"/>
  <c r="AD892" i="1"/>
  <c r="AG892" i="1" s="1"/>
  <c r="AD893" i="1"/>
  <c r="AG893" i="1" s="1"/>
  <c r="AD894" i="1"/>
  <c r="AG894" i="1" s="1"/>
  <c r="AD895" i="1"/>
  <c r="AD896" i="1"/>
  <c r="AG896" i="1" s="1"/>
  <c r="AD897" i="1"/>
  <c r="AG897" i="1" s="1"/>
  <c r="AD898" i="1"/>
  <c r="AG898" i="1" s="1"/>
  <c r="AD899" i="1"/>
  <c r="AD900" i="1"/>
  <c r="AG900" i="1" s="1"/>
  <c r="AD901" i="1"/>
  <c r="AG901" i="1" s="1"/>
  <c r="AD902" i="1"/>
  <c r="AG902" i="1" s="1"/>
  <c r="AD903" i="1"/>
  <c r="AD904" i="1"/>
  <c r="AG904" i="1" s="1"/>
  <c r="AD905" i="1"/>
  <c r="AG905" i="1" s="1"/>
  <c r="AD906" i="1"/>
  <c r="AG906" i="1" s="1"/>
  <c r="AD907" i="1"/>
  <c r="AG907" i="1" s="1"/>
  <c r="AD908" i="1"/>
  <c r="AG908" i="1" s="1"/>
  <c r="AD909" i="1"/>
  <c r="AG909" i="1" s="1"/>
  <c r="AD910" i="1"/>
  <c r="AG910" i="1" s="1"/>
  <c r="AD911" i="1"/>
  <c r="AD912" i="1"/>
  <c r="AG912" i="1" s="1"/>
  <c r="AD913" i="1"/>
  <c r="AG913" i="1" s="1"/>
  <c r="AD914" i="1"/>
  <c r="AG914" i="1" s="1"/>
  <c r="AD915" i="1"/>
  <c r="AD916" i="1"/>
  <c r="AG916" i="1" s="1"/>
  <c r="AD917" i="1"/>
  <c r="AG917" i="1" s="1"/>
  <c r="AD918" i="1"/>
  <c r="AG918" i="1" s="1"/>
  <c r="AD919" i="1"/>
  <c r="AD920" i="1"/>
  <c r="AG920" i="1" s="1"/>
  <c r="AD921" i="1"/>
  <c r="AG921" i="1" s="1"/>
  <c r="AD922" i="1"/>
  <c r="AG922" i="1" s="1"/>
  <c r="AD923" i="1"/>
  <c r="AG923" i="1" s="1"/>
  <c r="AD924" i="1"/>
  <c r="AG924" i="1" s="1"/>
  <c r="AD925" i="1"/>
  <c r="AG925" i="1" s="1"/>
  <c r="AD926" i="1"/>
  <c r="AG926" i="1" s="1"/>
  <c r="AD927" i="1"/>
  <c r="AD928" i="1"/>
  <c r="AG928" i="1" s="1"/>
  <c r="AD929" i="1"/>
  <c r="AG929" i="1" s="1"/>
  <c r="AD930" i="1"/>
  <c r="AG930" i="1" s="1"/>
  <c r="AD931" i="1"/>
  <c r="AD932" i="1"/>
  <c r="AG932" i="1" s="1"/>
  <c r="AD933" i="1"/>
  <c r="AG933" i="1" s="1"/>
  <c r="AD934" i="1"/>
  <c r="AG934" i="1" s="1"/>
  <c r="AD935" i="1"/>
  <c r="AD936" i="1"/>
  <c r="AG936" i="1" s="1"/>
  <c r="AD937" i="1"/>
  <c r="AG937" i="1" s="1"/>
  <c r="AD938" i="1"/>
  <c r="AG938" i="1" s="1"/>
  <c r="AD939" i="1"/>
  <c r="AG939" i="1" s="1"/>
  <c r="AD940" i="1"/>
  <c r="AG940" i="1" s="1"/>
  <c r="AD941" i="1"/>
  <c r="AG941" i="1" s="1"/>
  <c r="AD942" i="1"/>
  <c r="AG942" i="1" s="1"/>
  <c r="AD943" i="1"/>
  <c r="AD944" i="1"/>
  <c r="AG944" i="1" s="1"/>
  <c r="AD945" i="1"/>
  <c r="AG945" i="1" s="1"/>
  <c r="AD946" i="1"/>
  <c r="AG946" i="1" s="1"/>
  <c r="AD947" i="1"/>
  <c r="AD948" i="1"/>
  <c r="AG948" i="1" s="1"/>
  <c r="AD949" i="1"/>
  <c r="AG949" i="1" s="1"/>
  <c r="AD950" i="1"/>
  <c r="AG950" i="1" s="1"/>
  <c r="AD951" i="1"/>
  <c r="AD952" i="1"/>
  <c r="AG952" i="1" s="1"/>
  <c r="AD953" i="1"/>
  <c r="AG953" i="1" s="1"/>
  <c r="AD954" i="1"/>
  <c r="AG954" i="1" s="1"/>
  <c r="AD955" i="1"/>
  <c r="AG955" i="1" s="1"/>
  <c r="AD956" i="1"/>
  <c r="AG956" i="1" s="1"/>
  <c r="AD957" i="1"/>
  <c r="AG957" i="1" s="1"/>
  <c r="AD958" i="1"/>
  <c r="AG958" i="1" s="1"/>
  <c r="AD959" i="1"/>
  <c r="AD960" i="1"/>
  <c r="AD961" i="1"/>
  <c r="AG961" i="1" s="1"/>
  <c r="AD962" i="1"/>
  <c r="AG962" i="1" s="1"/>
  <c r="AD963" i="1"/>
  <c r="AD964" i="1"/>
  <c r="AG964" i="1" s="1"/>
  <c r="AD965" i="1"/>
  <c r="AG965" i="1" s="1"/>
  <c r="AD966" i="1"/>
  <c r="AG966" i="1" s="1"/>
  <c r="AD967" i="1"/>
  <c r="AD968" i="1"/>
  <c r="AG968" i="1" s="1"/>
  <c r="AD969" i="1"/>
  <c r="AG969" i="1" s="1"/>
  <c r="AD970" i="1"/>
  <c r="AG970" i="1" s="1"/>
  <c r="AD971" i="1"/>
  <c r="AD972" i="1"/>
  <c r="AG972" i="1" s="1"/>
  <c r="AD973" i="1"/>
  <c r="AG973" i="1" s="1"/>
  <c r="AD974" i="1"/>
  <c r="AG974" i="1" s="1"/>
  <c r="AD975" i="1"/>
  <c r="AD976" i="1"/>
  <c r="AG976" i="1" s="1"/>
  <c r="AD977" i="1"/>
  <c r="AG977" i="1" s="1"/>
  <c r="AD978" i="1"/>
  <c r="AG978" i="1" s="1"/>
  <c r="AD979" i="1"/>
  <c r="AG979" i="1" s="1"/>
  <c r="AD980" i="1"/>
  <c r="AG980" i="1" s="1"/>
  <c r="AD981" i="1"/>
  <c r="AG981" i="1" s="1"/>
  <c r="AD982" i="1"/>
  <c r="AG982" i="1" s="1"/>
  <c r="AD983" i="1"/>
  <c r="AD984" i="1"/>
  <c r="AG984" i="1" s="1"/>
  <c r="AD985" i="1"/>
  <c r="AG985" i="1" s="1"/>
  <c r="AD986" i="1"/>
  <c r="AG986" i="1" s="1"/>
  <c r="AD987" i="1"/>
  <c r="AG987" i="1" s="1"/>
  <c r="AD988" i="1"/>
  <c r="AG988" i="1" s="1"/>
  <c r="AD989" i="1"/>
  <c r="AG989" i="1" s="1"/>
  <c r="AD990" i="1"/>
  <c r="AG990" i="1" s="1"/>
  <c r="AD991" i="1"/>
  <c r="AD992" i="1"/>
  <c r="AG992" i="1" s="1"/>
  <c r="AD993" i="1"/>
  <c r="AG993" i="1" s="1"/>
  <c r="AD994" i="1"/>
  <c r="AG994" i="1" s="1"/>
  <c r="AD995" i="1"/>
  <c r="AD996" i="1"/>
  <c r="AG996" i="1" s="1"/>
  <c r="AD997" i="1"/>
  <c r="AG997" i="1" s="1"/>
  <c r="AD998" i="1"/>
  <c r="AG998" i="1" s="1"/>
  <c r="AD999" i="1"/>
  <c r="AD1000" i="1"/>
  <c r="AG1000" i="1" s="1"/>
  <c r="AD1001" i="1"/>
  <c r="AG1001" i="1" s="1"/>
  <c r="AD1002" i="1"/>
  <c r="AG1002" i="1" s="1"/>
  <c r="AD1003" i="1"/>
  <c r="AD1004" i="1"/>
  <c r="AG1004" i="1" s="1"/>
  <c r="AD1005" i="1"/>
  <c r="AG1005" i="1" s="1"/>
  <c r="AD1006" i="1"/>
  <c r="AG1006" i="1" s="1"/>
  <c r="AD1007" i="1"/>
  <c r="AD1008" i="1"/>
  <c r="AG1008" i="1" s="1"/>
  <c r="AD1009" i="1"/>
  <c r="AG1009" i="1" s="1"/>
  <c r="AD1010" i="1"/>
  <c r="AG1010" i="1" s="1"/>
  <c r="AD1011" i="1"/>
  <c r="AG1011" i="1" s="1"/>
  <c r="AD1012" i="1"/>
  <c r="AG1012" i="1" s="1"/>
  <c r="AD1013" i="1"/>
  <c r="AG1013" i="1" s="1"/>
  <c r="AD1014" i="1"/>
  <c r="AG1014" i="1" s="1"/>
  <c r="AD1015" i="1"/>
  <c r="AD1016" i="1"/>
  <c r="AG1016" i="1" s="1"/>
  <c r="AD1017" i="1"/>
  <c r="AG1017" i="1" s="1"/>
  <c r="AD1018" i="1"/>
  <c r="AG1018" i="1" s="1"/>
  <c r="AD1019" i="1"/>
  <c r="AG1019" i="1" s="1"/>
  <c r="AD1020" i="1"/>
  <c r="AG1020" i="1" s="1"/>
  <c r="AD1021" i="1"/>
  <c r="AG1021" i="1" s="1"/>
  <c r="AD1022" i="1"/>
  <c r="AG1022" i="1" s="1"/>
  <c r="AD1023" i="1"/>
  <c r="AD1024" i="1"/>
  <c r="AG1024" i="1" s="1"/>
  <c r="AD1025" i="1"/>
  <c r="AG1025" i="1" s="1"/>
  <c r="AD1026" i="1"/>
  <c r="AG1026" i="1" s="1"/>
  <c r="AD1027" i="1"/>
  <c r="AD1028" i="1"/>
  <c r="AG1028" i="1" s="1"/>
  <c r="AD1029" i="1"/>
  <c r="AG1029" i="1" s="1"/>
  <c r="AD1030" i="1"/>
  <c r="AG1030" i="1" s="1"/>
  <c r="AD1031" i="1"/>
  <c r="AD1032" i="1"/>
  <c r="AG1032" i="1" s="1"/>
  <c r="AD1033" i="1"/>
  <c r="AG1033" i="1" s="1"/>
  <c r="AD1034" i="1"/>
  <c r="AG1034" i="1" s="1"/>
  <c r="AD1035" i="1"/>
  <c r="AD1036" i="1"/>
  <c r="AG1036" i="1" s="1"/>
  <c r="AD1037" i="1"/>
  <c r="AG1037" i="1" s="1"/>
  <c r="AD1038" i="1"/>
  <c r="AG1038" i="1" s="1"/>
  <c r="AD1039" i="1"/>
  <c r="AD1040" i="1"/>
  <c r="AG1040" i="1" s="1"/>
  <c r="AD1041" i="1"/>
  <c r="AG1041" i="1" s="1"/>
  <c r="AD1042" i="1"/>
  <c r="AG1042" i="1" s="1"/>
  <c r="AD1043" i="1"/>
  <c r="AG1043" i="1" s="1"/>
  <c r="AD1044" i="1"/>
  <c r="AG1044" i="1" s="1"/>
  <c r="AD1045" i="1"/>
  <c r="AG1045" i="1" s="1"/>
  <c r="AD1046" i="1"/>
  <c r="AG1046" i="1" s="1"/>
  <c r="AD1047" i="1"/>
  <c r="AD1048" i="1"/>
  <c r="AG1048" i="1" s="1"/>
  <c r="AD1049" i="1"/>
  <c r="AG1049" i="1" s="1"/>
  <c r="AD1050" i="1"/>
  <c r="AG1050" i="1" s="1"/>
  <c r="AD1051" i="1"/>
  <c r="AG1051" i="1" s="1"/>
  <c r="AD1052" i="1"/>
  <c r="AG1052" i="1" s="1"/>
  <c r="AD1053" i="1"/>
  <c r="AG1053" i="1" s="1"/>
  <c r="AD1054" i="1"/>
  <c r="AG1054" i="1" s="1"/>
  <c r="AD1055" i="1"/>
  <c r="AD1056" i="1"/>
  <c r="AG1056" i="1" s="1"/>
  <c r="AD1057" i="1"/>
  <c r="AG1057" i="1" s="1"/>
  <c r="AD1058" i="1"/>
  <c r="AG1058" i="1" s="1"/>
  <c r="AD1059" i="1"/>
  <c r="AD1060" i="1"/>
  <c r="AG1060" i="1" s="1"/>
  <c r="AD1061" i="1"/>
  <c r="AG1061" i="1" s="1"/>
  <c r="AD1062" i="1"/>
  <c r="AG1062" i="1" s="1"/>
  <c r="AD1063" i="1"/>
  <c r="AD1064" i="1"/>
  <c r="AG1064" i="1" s="1"/>
  <c r="AD1065" i="1"/>
  <c r="AG1065" i="1" s="1"/>
  <c r="AD1066" i="1"/>
  <c r="AG1066" i="1" s="1"/>
  <c r="AD1067" i="1"/>
  <c r="AD1068" i="1"/>
  <c r="AG1068" i="1" s="1"/>
  <c r="AD1069" i="1"/>
  <c r="AG1069" i="1" s="1"/>
  <c r="AD1070" i="1"/>
  <c r="AG1070" i="1" s="1"/>
  <c r="AD1071" i="1"/>
  <c r="AD1072" i="1"/>
  <c r="AG1072" i="1" s="1"/>
  <c r="AD1073" i="1"/>
  <c r="AG1073" i="1" s="1"/>
  <c r="AD1074" i="1"/>
  <c r="AG1074" i="1" s="1"/>
  <c r="AD1075" i="1"/>
  <c r="AG1075" i="1" s="1"/>
  <c r="AD1076" i="1"/>
  <c r="AG1076" i="1" s="1"/>
  <c r="AD1077" i="1"/>
  <c r="AG1077" i="1" s="1"/>
  <c r="AD1078" i="1"/>
  <c r="AG1078" i="1" s="1"/>
  <c r="AD1079" i="1"/>
  <c r="AD1080" i="1"/>
  <c r="AG1080" i="1" s="1"/>
  <c r="AD1081" i="1"/>
  <c r="AG1081" i="1" s="1"/>
  <c r="AD1082" i="1"/>
  <c r="AG1082" i="1" s="1"/>
  <c r="AD1083" i="1"/>
  <c r="AG1083" i="1" s="1"/>
  <c r="AD1084" i="1"/>
  <c r="AG1084" i="1" s="1"/>
  <c r="AD1085" i="1"/>
  <c r="AG1085" i="1" s="1"/>
  <c r="AD1086" i="1"/>
  <c r="AG1086" i="1" s="1"/>
  <c r="AD1087" i="1"/>
  <c r="AD1088" i="1"/>
  <c r="AG1088" i="1" s="1"/>
  <c r="AD1089" i="1"/>
  <c r="AG1089" i="1" s="1"/>
  <c r="AD1090" i="1"/>
  <c r="AG1090" i="1" s="1"/>
  <c r="AD1091" i="1"/>
  <c r="AD1092" i="1"/>
  <c r="AG1092" i="1" s="1"/>
  <c r="AD1093" i="1"/>
  <c r="AG1093" i="1" s="1"/>
  <c r="AD1094" i="1"/>
  <c r="AG1094" i="1" s="1"/>
  <c r="AD1095" i="1"/>
  <c r="AD1096" i="1"/>
  <c r="AG1096" i="1" s="1"/>
  <c r="AD1097" i="1"/>
  <c r="AG1097" i="1" s="1"/>
  <c r="AD1098" i="1"/>
  <c r="AG1098" i="1" s="1"/>
  <c r="AD1099" i="1"/>
  <c r="AD1100" i="1"/>
  <c r="AG1100" i="1" s="1"/>
  <c r="AD1101" i="1"/>
  <c r="AG1101" i="1" s="1"/>
  <c r="AD1102" i="1"/>
  <c r="AG1102" i="1" s="1"/>
  <c r="AD1103" i="1"/>
  <c r="AD1104" i="1"/>
  <c r="AD1105" i="1"/>
  <c r="AG1105" i="1" s="1"/>
  <c r="AD1106" i="1"/>
  <c r="AG1106" i="1" s="1"/>
  <c r="AD1107" i="1"/>
  <c r="AG1107" i="1" s="1"/>
  <c r="AD1108" i="1"/>
  <c r="AG1108" i="1" s="1"/>
  <c r="AD1109" i="1"/>
  <c r="AG1109" i="1" s="1"/>
  <c r="AD1110" i="1"/>
  <c r="AG1110" i="1" s="1"/>
  <c r="AD1111" i="1"/>
  <c r="AD1112" i="1"/>
  <c r="AG1112" i="1" s="1"/>
  <c r="AD1113" i="1"/>
  <c r="AG1113" i="1" s="1"/>
  <c r="AD1114" i="1"/>
  <c r="AG1114" i="1" s="1"/>
  <c r="AD1115" i="1"/>
  <c r="AD1116" i="1"/>
  <c r="AG1116" i="1" s="1"/>
  <c r="AD1117" i="1"/>
  <c r="AG1117" i="1" s="1"/>
  <c r="AD1118" i="1"/>
  <c r="AG1118" i="1" s="1"/>
  <c r="AD1119" i="1"/>
  <c r="AD1120" i="1"/>
  <c r="AG1120" i="1" s="1"/>
  <c r="AD1121" i="1"/>
  <c r="AG1121" i="1" s="1"/>
  <c r="AD1122" i="1"/>
  <c r="AG1122" i="1" s="1"/>
  <c r="AD1123" i="1"/>
  <c r="AG1123" i="1" s="1"/>
  <c r="AD1124" i="1"/>
  <c r="AG1124" i="1" s="1"/>
  <c r="AD1125" i="1"/>
  <c r="AG1125" i="1" s="1"/>
  <c r="AD1126" i="1"/>
  <c r="AG1126" i="1" s="1"/>
  <c r="AD1127" i="1"/>
  <c r="AD1128" i="1"/>
  <c r="AG1128" i="1" s="1"/>
  <c r="AD1129" i="1"/>
  <c r="AG1129" i="1" s="1"/>
  <c r="AD1130" i="1"/>
  <c r="AG1130" i="1" s="1"/>
  <c r="AD1131" i="1"/>
  <c r="AD1132" i="1"/>
  <c r="AG1132" i="1" s="1"/>
  <c r="AD1133" i="1"/>
  <c r="AG1133" i="1" s="1"/>
  <c r="AD1134" i="1"/>
  <c r="AG1134" i="1" s="1"/>
  <c r="AD1135" i="1"/>
  <c r="AD1136" i="1"/>
  <c r="AG1136" i="1" s="1"/>
  <c r="AD1137" i="1"/>
  <c r="AG1137" i="1" s="1"/>
  <c r="AD1138" i="1"/>
  <c r="AG1138" i="1" s="1"/>
  <c r="AD1139" i="1"/>
  <c r="AG1139" i="1" s="1"/>
  <c r="AD1140" i="1"/>
  <c r="AG1140" i="1" s="1"/>
  <c r="AD1141" i="1"/>
  <c r="AG1141" i="1" s="1"/>
  <c r="AD1142" i="1"/>
  <c r="AG1142" i="1" s="1"/>
  <c r="AD1143" i="1"/>
  <c r="AD1144" i="1"/>
  <c r="AG1144" i="1" s="1"/>
  <c r="AD1145" i="1"/>
  <c r="AG1145" i="1" s="1"/>
  <c r="AD1146" i="1"/>
  <c r="AG1146" i="1" s="1"/>
  <c r="AD1147" i="1"/>
  <c r="AD1148" i="1"/>
  <c r="AG1148" i="1" s="1"/>
  <c r="AD1149" i="1"/>
  <c r="AG1149" i="1" s="1"/>
  <c r="AD1150" i="1"/>
  <c r="AG1150" i="1" s="1"/>
  <c r="AD1151" i="1"/>
  <c r="AD1152" i="1"/>
  <c r="AG1152" i="1" s="1"/>
  <c r="AD1153" i="1"/>
  <c r="AG1153" i="1" s="1"/>
  <c r="AD1154" i="1"/>
  <c r="AG1154" i="1" s="1"/>
  <c r="AD1155" i="1"/>
  <c r="AG1155" i="1" s="1"/>
  <c r="AD1156" i="1"/>
  <c r="AG1156" i="1" s="1"/>
  <c r="AD1157" i="1"/>
  <c r="AG1157" i="1" s="1"/>
  <c r="AD1158" i="1"/>
  <c r="AG1158" i="1" s="1"/>
  <c r="AD1159" i="1"/>
  <c r="AD1160" i="1"/>
  <c r="AG1160" i="1" s="1"/>
  <c r="AD1161" i="1"/>
  <c r="AG1161" i="1" s="1"/>
  <c r="AD1162" i="1"/>
  <c r="AG1162" i="1" s="1"/>
  <c r="AD1163" i="1"/>
  <c r="AG1163" i="1" s="1"/>
  <c r="AD1164" i="1"/>
  <c r="AG1164" i="1" s="1"/>
  <c r="AD1165" i="1"/>
  <c r="AG1165" i="1" s="1"/>
  <c r="AD1166" i="1"/>
  <c r="AG1166" i="1" s="1"/>
  <c r="AD1167" i="1"/>
  <c r="AD1168" i="1"/>
  <c r="AG1168" i="1" s="1"/>
  <c r="AD1169" i="1"/>
  <c r="AG1169" i="1" s="1"/>
  <c r="AD1170" i="1"/>
  <c r="AG1170" i="1" s="1"/>
  <c r="AD1171" i="1"/>
  <c r="AG1171" i="1" s="1"/>
  <c r="AD1172" i="1"/>
  <c r="AG1172" i="1" s="1"/>
  <c r="AD1173" i="1"/>
  <c r="AG1173" i="1" s="1"/>
  <c r="AD1174" i="1"/>
  <c r="AG1174" i="1" s="1"/>
  <c r="AD1175" i="1"/>
  <c r="AG1175" i="1" s="1"/>
  <c r="AD1176" i="1"/>
  <c r="AG1176" i="1" s="1"/>
  <c r="AD1177" i="1"/>
  <c r="AG1177" i="1" s="1"/>
  <c r="AD1178" i="1"/>
  <c r="AG1178" i="1" s="1"/>
  <c r="AD1179" i="1"/>
  <c r="AD1180" i="1"/>
  <c r="AG1180" i="1" s="1"/>
  <c r="AD1181" i="1"/>
  <c r="AG1181" i="1" s="1"/>
  <c r="AD1182" i="1"/>
  <c r="AG1182" i="1" s="1"/>
  <c r="AD1183" i="1"/>
  <c r="AG1183" i="1" s="1"/>
  <c r="AD1184" i="1"/>
  <c r="AG1184" i="1" s="1"/>
  <c r="AD1185" i="1"/>
  <c r="AG1185" i="1" s="1"/>
  <c r="AD1186" i="1"/>
  <c r="AG1186" i="1" s="1"/>
  <c r="AD1187" i="1"/>
  <c r="AD1188" i="1"/>
  <c r="AG1188" i="1" s="1"/>
  <c r="AD1189" i="1"/>
  <c r="AG1189" i="1" s="1"/>
  <c r="AD1190" i="1"/>
  <c r="AG1190" i="1" s="1"/>
  <c r="AD1191" i="1"/>
  <c r="AD1192" i="1"/>
  <c r="AG1192" i="1" s="1"/>
  <c r="AD1193" i="1"/>
  <c r="AG1193" i="1" s="1"/>
  <c r="AD1194" i="1"/>
  <c r="AG1194" i="1" s="1"/>
  <c r="AD1195" i="1"/>
  <c r="AD1196" i="1"/>
  <c r="AG1196" i="1" s="1"/>
  <c r="AD1197" i="1"/>
  <c r="AG1197" i="1" s="1"/>
  <c r="AD1198" i="1"/>
  <c r="AG1198" i="1" s="1"/>
  <c r="AD1199" i="1"/>
  <c r="AD1200" i="1"/>
  <c r="AG1200" i="1" s="1"/>
  <c r="AD1201" i="1"/>
  <c r="AG1201" i="1" s="1"/>
  <c r="AD1202" i="1"/>
  <c r="AG1202" i="1" s="1"/>
  <c r="AD1203" i="1"/>
  <c r="AG1203" i="1" s="1"/>
  <c r="AD1204" i="1"/>
  <c r="AG1204" i="1" s="1"/>
  <c r="AD1205" i="1"/>
  <c r="AG1205" i="1" s="1"/>
  <c r="AD1206" i="1"/>
  <c r="AG1206" i="1" s="1"/>
  <c r="AD1207" i="1"/>
  <c r="AD1208" i="1"/>
  <c r="AG1208" i="1" s="1"/>
  <c r="AD1209" i="1"/>
  <c r="AG1209" i="1" s="1"/>
  <c r="AD1210" i="1"/>
  <c r="AG1210" i="1" s="1"/>
  <c r="AD1211" i="1"/>
  <c r="AG1211" i="1" s="1"/>
  <c r="AD1212" i="1"/>
  <c r="AG1212" i="1" s="1"/>
  <c r="AD1213" i="1"/>
  <c r="AG1213" i="1" s="1"/>
  <c r="AD1214" i="1"/>
  <c r="AG1214" i="1" s="1"/>
  <c r="AD1215" i="1"/>
  <c r="AG1215" i="1" s="1"/>
  <c r="AD1216" i="1"/>
  <c r="AG1216" i="1" s="1"/>
  <c r="AD1217" i="1"/>
  <c r="AG1217" i="1" s="1"/>
  <c r="AD1218" i="1"/>
  <c r="AG1218" i="1" s="1"/>
  <c r="AD1219" i="1"/>
  <c r="AD1220" i="1"/>
  <c r="AG1220" i="1" s="1"/>
  <c r="AD1221" i="1"/>
  <c r="AG1221" i="1" s="1"/>
  <c r="AD1222" i="1"/>
  <c r="AG1222" i="1" s="1"/>
  <c r="AD1223" i="1"/>
  <c r="AG1223" i="1" s="1"/>
  <c r="AD1224" i="1"/>
  <c r="AG1224" i="1" s="1"/>
  <c r="AD1225" i="1"/>
  <c r="AG1225" i="1" s="1"/>
  <c r="AD1226" i="1"/>
  <c r="AG1226" i="1" s="1"/>
  <c r="AD1227" i="1"/>
  <c r="AG1227" i="1" s="1"/>
  <c r="AD1228" i="1"/>
  <c r="AG1228" i="1" s="1"/>
  <c r="AD1229" i="1"/>
  <c r="AG1229" i="1" s="1"/>
  <c r="AD1230" i="1"/>
  <c r="AG1230" i="1" s="1"/>
  <c r="AD1231" i="1"/>
  <c r="AG1231" i="1" s="1"/>
  <c r="AD1232" i="1"/>
  <c r="AG1232" i="1" s="1"/>
  <c r="AD1233" i="1"/>
  <c r="AG1233" i="1" s="1"/>
  <c r="AD1234" i="1"/>
  <c r="AG1234" i="1" s="1"/>
  <c r="AD1235" i="1"/>
  <c r="AG1235" i="1" s="1"/>
  <c r="AD1236" i="1"/>
  <c r="AG1236" i="1" s="1"/>
  <c r="AD1237" i="1"/>
  <c r="AG1237" i="1" s="1"/>
  <c r="AD1238" i="1"/>
  <c r="AG1238" i="1" s="1"/>
  <c r="AD1239" i="1"/>
  <c r="AD1240" i="1"/>
  <c r="AG1240" i="1" s="1"/>
  <c r="AD1241" i="1"/>
  <c r="AG1241" i="1" s="1"/>
  <c r="AD1242" i="1"/>
  <c r="AG1242" i="1" s="1"/>
  <c r="AD1243" i="1"/>
  <c r="AG1243" i="1" s="1"/>
  <c r="AD1244" i="1"/>
  <c r="AG1244" i="1" s="1"/>
  <c r="AD1245" i="1"/>
  <c r="AG1245" i="1" s="1"/>
  <c r="AD1246" i="1"/>
  <c r="AG1246" i="1" s="1"/>
  <c r="AD1247" i="1"/>
  <c r="AG1247" i="1" s="1"/>
  <c r="AD1248" i="1"/>
  <c r="AG1248" i="1" s="1"/>
  <c r="AD1249" i="1"/>
  <c r="AG1249" i="1" s="1"/>
  <c r="AD1250" i="1"/>
  <c r="AG1250" i="1" s="1"/>
  <c r="AD1251" i="1"/>
  <c r="AG1251" i="1" s="1"/>
  <c r="AD1252" i="1"/>
  <c r="AG1252" i="1" s="1"/>
  <c r="AD1253" i="1"/>
  <c r="AG1253" i="1" s="1"/>
  <c r="AD1254" i="1"/>
  <c r="AG1254" i="1" s="1"/>
  <c r="AD1255" i="1"/>
  <c r="AD1256" i="1"/>
  <c r="AG1256" i="1" s="1"/>
  <c r="AD1257" i="1"/>
  <c r="AG1257" i="1" s="1"/>
  <c r="AD1258" i="1"/>
  <c r="AG1258" i="1" s="1"/>
  <c r="AD1259" i="1"/>
  <c r="AD1260" i="1"/>
  <c r="AG1260" i="1" s="1"/>
  <c r="AD1261" i="1"/>
  <c r="AG1261" i="1" s="1"/>
  <c r="AD1262" i="1"/>
  <c r="AG1262" i="1" s="1"/>
  <c r="AD1263" i="1"/>
  <c r="AD1264" i="1"/>
  <c r="AG1264" i="1" s="1"/>
  <c r="AD1265" i="1"/>
  <c r="AG1265" i="1" s="1"/>
  <c r="AD1266" i="1"/>
  <c r="AG1266" i="1" s="1"/>
  <c r="AD1267" i="1"/>
  <c r="AD1268" i="1"/>
  <c r="AG1268" i="1" s="1"/>
  <c r="AD1269" i="1"/>
  <c r="AG1269" i="1" s="1"/>
  <c r="AD1270" i="1"/>
  <c r="AG1270" i="1" s="1"/>
  <c r="AD1271" i="1"/>
  <c r="AD1272" i="1"/>
  <c r="AG1272" i="1" s="1"/>
  <c r="AD1273" i="1"/>
  <c r="AG1273" i="1" s="1"/>
  <c r="AD1274" i="1"/>
  <c r="AG1274" i="1" s="1"/>
  <c r="AD1275" i="1"/>
  <c r="AG1275" i="1" s="1"/>
  <c r="AD1276" i="1"/>
  <c r="AG1276" i="1" s="1"/>
  <c r="AD1277" i="1"/>
  <c r="AG1277" i="1" s="1"/>
  <c r="AD1278" i="1"/>
  <c r="AG1278" i="1" s="1"/>
  <c r="AD1279" i="1"/>
  <c r="AG1279" i="1" s="1"/>
  <c r="AD1280" i="1"/>
  <c r="AG1280" i="1" s="1"/>
  <c r="AD1281" i="1"/>
  <c r="AG1281" i="1" s="1"/>
  <c r="AD1282" i="1"/>
  <c r="AG1282" i="1" s="1"/>
  <c r="AD1283" i="1"/>
  <c r="AG1283" i="1" s="1"/>
  <c r="AD1284" i="1"/>
  <c r="AG1284" i="1" s="1"/>
  <c r="AD1285" i="1"/>
  <c r="AG1285" i="1" s="1"/>
  <c r="AD1286" i="1"/>
  <c r="AG1286" i="1" s="1"/>
  <c r="AD1287" i="1"/>
  <c r="AG1287" i="1" s="1"/>
  <c r="AD1288" i="1"/>
  <c r="AG1288" i="1" s="1"/>
  <c r="AD1289" i="1"/>
  <c r="AG1289" i="1" s="1"/>
  <c r="AD1290" i="1"/>
  <c r="AG1290" i="1" s="1"/>
  <c r="AD1291" i="1"/>
  <c r="AD1292" i="1"/>
  <c r="AG1292" i="1" s="1"/>
  <c r="AD1293" i="1"/>
  <c r="AG1293" i="1" s="1"/>
  <c r="AD1294" i="1"/>
  <c r="AG1294" i="1" s="1"/>
  <c r="AD1295" i="1"/>
  <c r="AD1296" i="1"/>
  <c r="AG1296" i="1" s="1"/>
  <c r="AD1297" i="1"/>
  <c r="AG1297" i="1" s="1"/>
  <c r="AD1298" i="1"/>
  <c r="AG1298" i="1" s="1"/>
  <c r="AD1299" i="1"/>
  <c r="AG1299" i="1" s="1"/>
  <c r="AD1300" i="1"/>
  <c r="AG1300" i="1" s="1"/>
  <c r="AD1301" i="1"/>
  <c r="AG1301" i="1" s="1"/>
  <c r="AD1302" i="1"/>
  <c r="AG1302" i="1" s="1"/>
  <c r="AD1303" i="1"/>
  <c r="AD1304" i="1"/>
  <c r="AG1304" i="1" s="1"/>
  <c r="AD1305" i="1"/>
  <c r="AG1305" i="1" s="1"/>
  <c r="AD1306" i="1"/>
  <c r="AG1306" i="1" s="1"/>
  <c r="AD1307" i="1"/>
  <c r="AG1307" i="1" s="1"/>
  <c r="AD1308" i="1"/>
  <c r="AG1308" i="1" s="1"/>
  <c r="AD1309" i="1"/>
  <c r="AG1309" i="1" s="1"/>
  <c r="AD1310" i="1"/>
  <c r="AG1310" i="1" s="1"/>
  <c r="AD1311" i="1"/>
  <c r="AG1311" i="1" s="1"/>
  <c r="AD1312" i="1"/>
  <c r="AG1312" i="1" s="1"/>
  <c r="AD1313" i="1"/>
  <c r="AG1313" i="1" s="1"/>
  <c r="AD1314" i="1"/>
  <c r="AG1314" i="1" s="1"/>
  <c r="AD1315" i="1"/>
  <c r="AG1315" i="1" s="1"/>
  <c r="AD1316" i="1"/>
  <c r="AG1316" i="1" s="1"/>
  <c r="AD1317" i="1"/>
  <c r="AG1317" i="1" s="1"/>
  <c r="AD1318" i="1"/>
  <c r="AG1318" i="1" s="1"/>
  <c r="AD1319" i="1"/>
  <c r="AD1320" i="1"/>
  <c r="AG1320" i="1" s="1"/>
  <c r="AD1321" i="1"/>
  <c r="AG1321" i="1" s="1"/>
  <c r="AD1322" i="1"/>
  <c r="AG1322" i="1" s="1"/>
  <c r="AD1323" i="1"/>
  <c r="AG1323" i="1" s="1"/>
  <c r="AD1324" i="1"/>
  <c r="AG1324" i="1" s="1"/>
  <c r="AD1325" i="1"/>
  <c r="AG1325" i="1" s="1"/>
  <c r="AD1326" i="1"/>
  <c r="AG1326" i="1" s="1"/>
  <c r="AD1327" i="1"/>
  <c r="AG1327" i="1" s="1"/>
  <c r="AD1328" i="1"/>
  <c r="AG1328" i="1" s="1"/>
  <c r="AD1329" i="1"/>
  <c r="AG1329" i="1" s="1"/>
  <c r="AD1330" i="1"/>
  <c r="AG1330" i="1" s="1"/>
  <c r="AD1331" i="1"/>
  <c r="AD1332" i="1"/>
  <c r="AG1332" i="1" s="1"/>
  <c r="AD1333" i="1"/>
  <c r="AG1333" i="1" s="1"/>
  <c r="AD1334" i="1"/>
  <c r="AG1334" i="1" s="1"/>
  <c r="AD1335" i="1"/>
  <c r="AD1336" i="1"/>
  <c r="AG1336" i="1" s="1"/>
  <c r="AD1337" i="1"/>
  <c r="AG1337" i="1" s="1"/>
  <c r="AD1338" i="1"/>
  <c r="AG1338" i="1" s="1"/>
  <c r="AD1339" i="1"/>
  <c r="AD1340" i="1"/>
  <c r="AG1340" i="1" s="1"/>
  <c r="AD1341" i="1"/>
  <c r="AG1341" i="1" s="1"/>
  <c r="AD1342" i="1"/>
  <c r="AG1342" i="1" s="1"/>
  <c r="AD1343" i="1"/>
  <c r="AG1343" i="1" s="1"/>
  <c r="AD1344" i="1"/>
  <c r="AD1345" i="1"/>
  <c r="AG1345" i="1" s="1"/>
  <c r="AD1346" i="1"/>
  <c r="AG1346" i="1" s="1"/>
  <c r="AD1347" i="1"/>
  <c r="AG1347" i="1" s="1"/>
  <c r="AD1348" i="1"/>
  <c r="AG1348" i="1" s="1"/>
  <c r="AD1349" i="1"/>
  <c r="AG1349" i="1" s="1"/>
  <c r="AD1350" i="1"/>
  <c r="AG1350" i="1" s="1"/>
  <c r="AD1351" i="1"/>
  <c r="AG1351" i="1" s="1"/>
  <c r="AD1352" i="1"/>
  <c r="AG1352" i="1" s="1"/>
  <c r="AD1353" i="1"/>
  <c r="AG1353" i="1" s="1"/>
  <c r="AD1354" i="1"/>
  <c r="AG1354" i="1" s="1"/>
  <c r="AD1355" i="1"/>
  <c r="AG1355" i="1" s="1"/>
  <c r="AD1356" i="1"/>
  <c r="AG1356" i="1" s="1"/>
  <c r="AD1357" i="1"/>
  <c r="AG1357" i="1" s="1"/>
  <c r="AD1358" i="1"/>
  <c r="AG1358" i="1" s="1"/>
  <c r="AD1359" i="1"/>
  <c r="AG1359" i="1" s="1"/>
  <c r="AD1360" i="1"/>
  <c r="AG1360" i="1" s="1"/>
  <c r="AD1361" i="1"/>
  <c r="AG1361" i="1" s="1"/>
  <c r="AD1362" i="1"/>
  <c r="AG1362" i="1" s="1"/>
  <c r="AD1363" i="1"/>
  <c r="AG1363" i="1" s="1"/>
  <c r="AD1364" i="1"/>
  <c r="AG1364" i="1" s="1"/>
  <c r="AD1365" i="1"/>
  <c r="AG1365" i="1" s="1"/>
  <c r="AD1366" i="1"/>
  <c r="AG1366" i="1" s="1"/>
  <c r="AD1367" i="1"/>
  <c r="AG1367" i="1" s="1"/>
  <c r="AD1368" i="1"/>
  <c r="AG1368" i="1" s="1"/>
  <c r="AD1369" i="1"/>
  <c r="AG1369" i="1" s="1"/>
  <c r="AD1370" i="1"/>
  <c r="AG1370" i="1" s="1"/>
  <c r="AD1371" i="1"/>
  <c r="AD1372" i="1"/>
  <c r="AG1372" i="1" s="1"/>
  <c r="AD1373" i="1"/>
  <c r="AG1373" i="1" s="1"/>
  <c r="AD1374" i="1"/>
  <c r="AG1374" i="1" s="1"/>
  <c r="AD1375" i="1"/>
  <c r="AD1376" i="1"/>
  <c r="AG1376" i="1" s="1"/>
  <c r="AD1377" i="1"/>
  <c r="AG1377" i="1" s="1"/>
  <c r="AD1378" i="1"/>
  <c r="AG1378" i="1" s="1"/>
  <c r="AD1379" i="1"/>
  <c r="AG1379" i="1" s="1"/>
  <c r="AD1380" i="1"/>
  <c r="AG1380" i="1" s="1"/>
  <c r="AD1381" i="1"/>
  <c r="AG1381" i="1" s="1"/>
  <c r="AD1382" i="1"/>
  <c r="AG1382" i="1" s="1"/>
  <c r="AD1383" i="1"/>
  <c r="AD1384" i="1"/>
  <c r="AG1384" i="1" s="1"/>
  <c r="AD1385" i="1"/>
  <c r="AG1385" i="1" s="1"/>
  <c r="AD1386" i="1"/>
  <c r="AG1386" i="1" s="1"/>
  <c r="AD1387" i="1"/>
  <c r="AG1387" i="1" s="1"/>
  <c r="AD1388" i="1"/>
  <c r="AG1388" i="1" s="1"/>
  <c r="AD1389" i="1"/>
  <c r="AG1389" i="1" s="1"/>
  <c r="AD1390" i="1"/>
  <c r="AG1390" i="1" s="1"/>
  <c r="AD1391" i="1"/>
  <c r="AG1391" i="1" s="1"/>
  <c r="AD1392" i="1"/>
  <c r="AG1392" i="1" s="1"/>
  <c r="AD1393" i="1"/>
  <c r="AG1393" i="1" s="1"/>
  <c r="AD1394" i="1"/>
  <c r="AG1394" i="1" s="1"/>
  <c r="AD1395" i="1"/>
  <c r="AG1395" i="1" s="1"/>
  <c r="AD1396" i="1"/>
  <c r="AG1396" i="1" s="1"/>
  <c r="AD1397" i="1"/>
  <c r="AG1397" i="1" s="1"/>
  <c r="AD1398" i="1"/>
  <c r="AG1398" i="1" s="1"/>
  <c r="AD1399" i="1"/>
  <c r="AG1399" i="1" s="1"/>
  <c r="AD1400" i="1"/>
  <c r="AG1400" i="1" s="1"/>
  <c r="AD1401" i="1"/>
  <c r="AG1401" i="1" s="1"/>
  <c r="AD1402" i="1"/>
  <c r="AG1402" i="1" s="1"/>
  <c r="AD1403" i="1"/>
  <c r="AG1403" i="1" s="1"/>
  <c r="AD1404" i="1"/>
  <c r="AG1404" i="1" s="1"/>
  <c r="AD1405" i="1"/>
  <c r="AG1405" i="1" s="1"/>
  <c r="AD1406" i="1"/>
  <c r="AG1406" i="1" s="1"/>
  <c r="AD1407" i="1"/>
  <c r="AG1407" i="1" s="1"/>
  <c r="AD1408" i="1"/>
  <c r="AG1408" i="1" s="1"/>
  <c r="AD1409" i="1"/>
  <c r="AG1409" i="1" s="1"/>
  <c r="AD1410" i="1"/>
  <c r="AG1410" i="1" s="1"/>
  <c r="AD1411" i="1"/>
  <c r="AD1412" i="1"/>
  <c r="AG1412" i="1" s="1"/>
  <c r="AD1413" i="1"/>
  <c r="AG1413" i="1" s="1"/>
  <c r="AD1414" i="1"/>
  <c r="AG1414" i="1" s="1"/>
  <c r="AD1415" i="1"/>
  <c r="AD1416" i="1"/>
  <c r="AG1416" i="1" s="1"/>
  <c r="AD1417" i="1"/>
  <c r="AG1417" i="1" s="1"/>
  <c r="AD1418" i="1"/>
  <c r="AG1418" i="1" s="1"/>
  <c r="AD1419" i="1"/>
  <c r="AG1419" i="1" s="1"/>
  <c r="AD1420" i="1"/>
  <c r="AG1420" i="1" s="1"/>
  <c r="AD1421" i="1"/>
  <c r="AG1421" i="1" s="1"/>
  <c r="AD1422" i="1"/>
  <c r="AG1422" i="1" s="1"/>
  <c r="AD1423" i="1"/>
  <c r="AG1423" i="1" s="1"/>
  <c r="AD1424" i="1"/>
  <c r="AG1424" i="1" s="1"/>
  <c r="AD1425" i="1"/>
  <c r="AG1425" i="1" s="1"/>
  <c r="AD1426" i="1"/>
  <c r="AG1426" i="1" s="1"/>
  <c r="AD1427" i="1"/>
  <c r="AD1428" i="1"/>
  <c r="AG1428" i="1" s="1"/>
  <c r="AD1429" i="1"/>
  <c r="AG1429" i="1" s="1"/>
  <c r="AD1430" i="1"/>
  <c r="AG1430" i="1" s="1"/>
  <c r="AD1431" i="1"/>
  <c r="AG1431" i="1" s="1"/>
  <c r="AD1432" i="1"/>
  <c r="AG1432" i="1" s="1"/>
  <c r="AD1433" i="1"/>
  <c r="AG1433" i="1" s="1"/>
  <c r="AD1434" i="1"/>
  <c r="AG1434" i="1" s="1"/>
  <c r="AD1435" i="1"/>
  <c r="AG1435" i="1" s="1"/>
  <c r="AD1436" i="1"/>
  <c r="AG1436" i="1" s="1"/>
  <c r="AD1437" i="1"/>
  <c r="AG1437" i="1" s="1"/>
  <c r="AD1438" i="1"/>
  <c r="AG1438" i="1" s="1"/>
  <c r="AD1439" i="1"/>
  <c r="AG1439" i="1" s="1"/>
  <c r="AD1440" i="1"/>
  <c r="AG1440" i="1" s="1"/>
  <c r="AD1441" i="1"/>
  <c r="AG1441" i="1" s="1"/>
  <c r="AD1442" i="1"/>
  <c r="AG1442" i="1" s="1"/>
  <c r="AD1443" i="1"/>
  <c r="AG1443" i="1" s="1"/>
  <c r="AD1444" i="1"/>
  <c r="AG1444" i="1" s="1"/>
  <c r="AD1445" i="1"/>
  <c r="AG1445" i="1" s="1"/>
  <c r="AD1446" i="1"/>
  <c r="AG1446" i="1" s="1"/>
  <c r="AD1447" i="1"/>
  <c r="AG1447" i="1" s="1"/>
  <c r="AD1448" i="1"/>
  <c r="AG1448" i="1" s="1"/>
  <c r="AD1449" i="1"/>
  <c r="AG1449" i="1" s="1"/>
  <c r="AD1450" i="1"/>
  <c r="AG1450" i="1" s="1"/>
  <c r="AD1451" i="1"/>
  <c r="AG1451" i="1" s="1"/>
  <c r="AD1452" i="1"/>
  <c r="AG1452" i="1" s="1"/>
  <c r="AD1453" i="1"/>
  <c r="AG1453" i="1" s="1"/>
  <c r="AD1454" i="1"/>
  <c r="AG1454" i="1" s="1"/>
  <c r="AD1455" i="1"/>
  <c r="AG1455" i="1" s="1"/>
  <c r="AD1456" i="1"/>
  <c r="AG1456" i="1" s="1"/>
  <c r="AD1457" i="1"/>
  <c r="AG1457" i="1" s="1"/>
  <c r="AD1458" i="1"/>
  <c r="AG1458" i="1" s="1"/>
  <c r="AD1459" i="1"/>
  <c r="AD1460" i="1"/>
  <c r="AG1460" i="1" s="1"/>
  <c r="AD1461" i="1"/>
  <c r="AG1461" i="1" s="1"/>
  <c r="AD1462" i="1"/>
  <c r="AG1462" i="1" s="1"/>
  <c r="AD1463" i="1"/>
  <c r="AG1463" i="1" s="1"/>
  <c r="AD1464" i="1"/>
  <c r="AG1464" i="1" s="1"/>
  <c r="AD1465" i="1"/>
  <c r="AG1465" i="1" s="1"/>
  <c r="AD1466" i="1"/>
  <c r="AG1466" i="1" s="1"/>
  <c r="AD1467" i="1"/>
  <c r="AD1468" i="1"/>
  <c r="AG1468" i="1" s="1"/>
  <c r="AD1469" i="1"/>
  <c r="AG1469" i="1" s="1"/>
  <c r="AD1470" i="1"/>
  <c r="AG1470" i="1" s="1"/>
  <c r="AD1471" i="1"/>
  <c r="AD1472" i="1"/>
  <c r="AG1472" i="1" s="1"/>
  <c r="AD1473" i="1"/>
  <c r="AG1473" i="1" s="1"/>
  <c r="AD1474" i="1"/>
  <c r="AG1474" i="1" s="1"/>
  <c r="AD1475" i="1"/>
  <c r="AD1476" i="1"/>
  <c r="AG1476" i="1" s="1"/>
  <c r="AD1477" i="1"/>
  <c r="AG1477" i="1" s="1"/>
  <c r="AD1478" i="1"/>
  <c r="AG1478" i="1" s="1"/>
  <c r="AD1479" i="1"/>
  <c r="AG1479" i="1" s="1"/>
  <c r="AD1480" i="1"/>
  <c r="AG1480" i="1" s="1"/>
  <c r="AD1481" i="1"/>
  <c r="AG1481" i="1" s="1"/>
  <c r="AD1482" i="1"/>
  <c r="AG1482" i="1" s="1"/>
  <c r="AD1483" i="1"/>
  <c r="AG1483" i="1" s="1"/>
  <c r="AD1484" i="1"/>
  <c r="AG1484" i="1" s="1"/>
  <c r="AD1485" i="1"/>
  <c r="AG1485" i="1" s="1"/>
  <c r="AD1486" i="1"/>
  <c r="AG1486" i="1" s="1"/>
  <c r="AD1487" i="1"/>
  <c r="AG1487" i="1" s="1"/>
  <c r="AD1488" i="1"/>
  <c r="AG1488" i="1" s="1"/>
  <c r="AD1489" i="1"/>
  <c r="AG1489" i="1" s="1"/>
  <c r="AD1490" i="1"/>
  <c r="AG1490" i="1" s="1"/>
  <c r="AD1491" i="1"/>
  <c r="AG1491" i="1" s="1"/>
  <c r="AD1492" i="1"/>
  <c r="AG1492" i="1" s="1"/>
  <c r="AD1493" i="1"/>
  <c r="AG1493" i="1" s="1"/>
  <c r="AD1494" i="1"/>
  <c r="AG1494" i="1" s="1"/>
  <c r="AD1495" i="1"/>
  <c r="AG1495" i="1" s="1"/>
  <c r="AD1496" i="1"/>
  <c r="AG1496" i="1" s="1"/>
  <c r="AD1497" i="1"/>
  <c r="AG1497" i="1" s="1"/>
  <c r="AD1498" i="1"/>
  <c r="AG1498" i="1" s="1"/>
  <c r="AD1499" i="1"/>
  <c r="AG1499" i="1" s="1"/>
  <c r="AD1500" i="1"/>
  <c r="AG1500" i="1" s="1"/>
  <c r="AD1501" i="1"/>
  <c r="AG1501" i="1" s="1"/>
  <c r="AD1502" i="1"/>
  <c r="AG1502" i="1" s="1"/>
  <c r="AD1503" i="1"/>
  <c r="AG1503" i="1" s="1"/>
  <c r="AD1504" i="1"/>
  <c r="AG1504" i="1" s="1"/>
  <c r="AD1505" i="1"/>
  <c r="AG1505" i="1" s="1"/>
  <c r="AD1506" i="1"/>
  <c r="AG1506" i="1" s="1"/>
  <c r="AD1507" i="1"/>
  <c r="AG1507" i="1" s="1"/>
  <c r="AD1508" i="1"/>
  <c r="AG1508" i="1" s="1"/>
  <c r="AD1509" i="1"/>
  <c r="AG1509" i="1" s="1"/>
  <c r="AD1510" i="1"/>
  <c r="AG1510" i="1" s="1"/>
  <c r="AD1511" i="1"/>
  <c r="AG1511" i="1" s="1"/>
  <c r="AD1512" i="1"/>
  <c r="AG1512" i="1" s="1"/>
  <c r="AD1513" i="1"/>
  <c r="AG1513" i="1" s="1"/>
  <c r="AD1514" i="1"/>
  <c r="AG1514" i="1" s="1"/>
  <c r="AD1515" i="1"/>
  <c r="AD1516" i="1"/>
  <c r="AG1516" i="1" s="1"/>
  <c r="AD1517" i="1"/>
  <c r="AG1517" i="1" s="1"/>
  <c r="AD1518" i="1"/>
  <c r="AG1518" i="1" s="1"/>
  <c r="AD1519" i="1"/>
  <c r="AG1519" i="1" s="1"/>
  <c r="AD1520" i="1"/>
  <c r="AG1520" i="1" s="1"/>
  <c r="AD1521" i="1"/>
  <c r="AG1521" i="1" s="1"/>
  <c r="AD1522" i="1"/>
  <c r="AG1522" i="1" s="1"/>
  <c r="AD1523" i="1"/>
  <c r="AD1524" i="1"/>
  <c r="AG1524" i="1" s="1"/>
  <c r="AD1525" i="1"/>
  <c r="AG1525" i="1" s="1"/>
  <c r="AD1526" i="1"/>
  <c r="AG1526" i="1" s="1"/>
  <c r="AD1527" i="1"/>
  <c r="AG1527" i="1" s="1"/>
  <c r="AD1528" i="1"/>
  <c r="AG1528" i="1" s="1"/>
  <c r="AD1529" i="1"/>
  <c r="AG1529" i="1" s="1"/>
  <c r="AD1530" i="1"/>
  <c r="AG1530" i="1" s="1"/>
  <c r="AD1531" i="1"/>
  <c r="AG1531" i="1" s="1"/>
  <c r="AD1532" i="1"/>
  <c r="AG1532" i="1" s="1"/>
  <c r="AD1533" i="1"/>
  <c r="AG1533" i="1" s="1"/>
  <c r="AD1534" i="1"/>
  <c r="AG1534" i="1" s="1"/>
  <c r="AD1535" i="1"/>
  <c r="AG1535" i="1" s="1"/>
  <c r="AD1536" i="1"/>
  <c r="AG1536" i="1" s="1"/>
  <c r="AD1537" i="1"/>
  <c r="AG1537" i="1" s="1"/>
  <c r="AD1538" i="1"/>
  <c r="AG1538" i="1" s="1"/>
  <c r="AD1539" i="1"/>
  <c r="AD1540" i="1"/>
  <c r="AG1540" i="1" s="1"/>
  <c r="AD1541" i="1"/>
  <c r="AG1541" i="1" s="1"/>
  <c r="AD1542" i="1"/>
  <c r="AG1542" i="1" s="1"/>
  <c r="AD1543" i="1"/>
  <c r="AG1543" i="1" s="1"/>
  <c r="AD1544" i="1"/>
  <c r="AG1544" i="1" s="1"/>
  <c r="AD1545" i="1"/>
  <c r="AG1545" i="1" s="1"/>
  <c r="AD1546" i="1"/>
  <c r="AG1546" i="1" s="1"/>
  <c r="AD1547" i="1"/>
  <c r="AG1547" i="1" s="1"/>
  <c r="AD1548" i="1"/>
  <c r="AG1548" i="1" s="1"/>
  <c r="AD1549" i="1"/>
  <c r="AG1549" i="1" s="1"/>
  <c r="AD1550" i="1"/>
  <c r="AG1550" i="1" s="1"/>
  <c r="AD1551" i="1"/>
  <c r="AG1551" i="1" s="1"/>
  <c r="AD1552" i="1"/>
  <c r="AG1552" i="1" s="1"/>
  <c r="AD1553" i="1"/>
  <c r="AG1553" i="1" s="1"/>
  <c r="AD1554" i="1"/>
  <c r="AG1554" i="1" s="1"/>
  <c r="AD1555" i="1"/>
  <c r="AG1555" i="1" s="1"/>
  <c r="AD1556" i="1"/>
  <c r="AG1556" i="1" s="1"/>
  <c r="AD1557" i="1"/>
  <c r="AG1557" i="1" s="1"/>
  <c r="AD1558" i="1"/>
  <c r="AG1558" i="1" s="1"/>
  <c r="AD1559" i="1"/>
  <c r="AG1559" i="1" s="1"/>
  <c r="AD1560" i="1"/>
  <c r="AG1560" i="1" s="1"/>
  <c r="AD1561" i="1"/>
  <c r="AG1561" i="1" s="1"/>
  <c r="AD1562" i="1"/>
  <c r="AG1562" i="1" s="1"/>
  <c r="AD1563" i="1"/>
  <c r="AG1563" i="1" s="1"/>
  <c r="AD1564" i="1"/>
  <c r="AG1564" i="1" s="1"/>
  <c r="AD1565" i="1"/>
  <c r="AG1565" i="1" s="1"/>
  <c r="AD1566" i="1"/>
  <c r="AG1566" i="1" s="1"/>
  <c r="AD1567" i="1"/>
  <c r="AG1567" i="1" s="1"/>
  <c r="AD1568" i="1"/>
  <c r="AG1568" i="1" s="1"/>
  <c r="AD1569" i="1"/>
  <c r="AG1569" i="1" s="1"/>
  <c r="AD1570" i="1"/>
  <c r="AG1570" i="1" s="1"/>
  <c r="AD1571" i="1"/>
  <c r="AG1571" i="1" s="1"/>
  <c r="AD1572" i="1"/>
  <c r="AG1572" i="1" s="1"/>
  <c r="AD1573" i="1"/>
  <c r="AG1573" i="1" s="1"/>
  <c r="AD1574" i="1"/>
  <c r="AG1574" i="1" s="1"/>
  <c r="AD1575" i="1"/>
  <c r="AG1575" i="1" s="1"/>
  <c r="AD1576" i="1"/>
  <c r="AG1576" i="1" s="1"/>
  <c r="AD1577" i="1"/>
  <c r="AG1577" i="1" s="1"/>
  <c r="AD1578" i="1"/>
  <c r="AG1578" i="1" s="1"/>
  <c r="AD1579" i="1"/>
  <c r="AG1579" i="1" s="1"/>
  <c r="AD1580" i="1"/>
  <c r="AG1580" i="1" s="1"/>
  <c r="AD1581" i="1"/>
  <c r="AG1581" i="1" s="1"/>
  <c r="AD1582" i="1"/>
  <c r="AG1582" i="1" s="1"/>
  <c r="AD1583" i="1"/>
  <c r="AG1583" i="1" s="1"/>
  <c r="AD1584" i="1"/>
  <c r="AG1584" i="1" s="1"/>
  <c r="AD1585" i="1"/>
  <c r="AG1585" i="1" s="1"/>
  <c r="AD1586" i="1"/>
  <c r="AG1586" i="1" s="1"/>
  <c r="AD1587" i="1"/>
  <c r="AG1587" i="1" s="1"/>
  <c r="AD1588" i="1"/>
  <c r="AG1588" i="1" s="1"/>
  <c r="AD1589" i="1"/>
  <c r="AG1589" i="1" s="1"/>
  <c r="AD1590" i="1"/>
  <c r="AG1590" i="1" s="1"/>
  <c r="AD1591" i="1"/>
  <c r="AD1592" i="1"/>
  <c r="AG1592" i="1" s="1"/>
  <c r="AD1593" i="1"/>
  <c r="AG1593" i="1" s="1"/>
  <c r="AD1594" i="1"/>
  <c r="AG1594" i="1" s="1"/>
  <c r="AD1595" i="1"/>
  <c r="AG1595" i="1" s="1"/>
  <c r="AD1596" i="1"/>
  <c r="AG1596" i="1" s="1"/>
  <c r="AD1597" i="1"/>
  <c r="AG1597" i="1" s="1"/>
  <c r="AD1598" i="1"/>
  <c r="AG1598" i="1" s="1"/>
  <c r="AD1599" i="1"/>
  <c r="AG1599" i="1" s="1"/>
  <c r="AD1600" i="1"/>
  <c r="AG1600" i="1" s="1"/>
  <c r="AD1601" i="1"/>
  <c r="AG1601" i="1" s="1"/>
  <c r="AD1602" i="1"/>
  <c r="AG1602" i="1" s="1"/>
  <c r="AD1603" i="1"/>
  <c r="AD1604" i="1"/>
  <c r="AG1604" i="1" s="1"/>
  <c r="AD1605" i="1"/>
  <c r="AG1605" i="1" s="1"/>
  <c r="AD1606" i="1"/>
  <c r="AG1606" i="1" s="1"/>
  <c r="AD1607" i="1"/>
  <c r="AG1607" i="1" s="1"/>
  <c r="AD1608" i="1"/>
  <c r="AG1608" i="1" s="1"/>
  <c r="AD1609" i="1"/>
  <c r="AG1609" i="1" s="1"/>
  <c r="AD1610" i="1"/>
  <c r="AG1610" i="1" s="1"/>
  <c r="AD1611" i="1"/>
  <c r="AG1611" i="1" s="1"/>
  <c r="AD1612" i="1"/>
  <c r="AG1612" i="1" s="1"/>
  <c r="AD1613" i="1"/>
  <c r="AG1613" i="1" s="1"/>
  <c r="AD1614" i="1"/>
  <c r="AG1614" i="1" s="1"/>
  <c r="AD1615" i="1"/>
  <c r="AG1615" i="1" s="1"/>
  <c r="AD1616" i="1"/>
  <c r="AG1616" i="1" s="1"/>
  <c r="AD1617" i="1"/>
  <c r="AG1617" i="1" s="1"/>
  <c r="AD1618" i="1"/>
  <c r="AG1618" i="1" s="1"/>
  <c r="AD1619" i="1"/>
  <c r="AG1619" i="1" s="1"/>
  <c r="AD1620" i="1"/>
  <c r="AG1620" i="1" s="1"/>
  <c r="AD1621" i="1"/>
  <c r="AG1621" i="1" s="1"/>
  <c r="AD1622" i="1"/>
  <c r="AG1622" i="1" s="1"/>
  <c r="AD1623" i="1"/>
  <c r="AG1623" i="1" s="1"/>
  <c r="AD1624" i="1"/>
  <c r="AG1624" i="1" s="1"/>
  <c r="AD1625" i="1"/>
  <c r="AG1625" i="1" s="1"/>
  <c r="AD1626" i="1"/>
  <c r="AG1626" i="1" s="1"/>
  <c r="AD1627" i="1"/>
  <c r="AG1627" i="1" s="1"/>
  <c r="AD1628" i="1"/>
  <c r="AG1628" i="1" s="1"/>
  <c r="AD1629" i="1"/>
  <c r="AG1629" i="1" s="1"/>
  <c r="AD1630" i="1"/>
  <c r="AG1630" i="1" s="1"/>
  <c r="AD1631" i="1"/>
  <c r="AD1632" i="1"/>
  <c r="AG1632" i="1" s="1"/>
  <c r="AD1633" i="1"/>
  <c r="AG1633" i="1" s="1"/>
  <c r="AD1634" i="1"/>
  <c r="AG1634" i="1" s="1"/>
  <c r="AD1635" i="1"/>
  <c r="AG1635" i="1" s="1"/>
  <c r="AD1636" i="1"/>
  <c r="AG1636" i="1" s="1"/>
  <c r="AD1637" i="1"/>
  <c r="AG1637" i="1" s="1"/>
  <c r="AD1638" i="1"/>
  <c r="AG1638" i="1" s="1"/>
  <c r="AD1639" i="1"/>
  <c r="AG1639" i="1" s="1"/>
  <c r="AD1640" i="1"/>
  <c r="AG1640" i="1" s="1"/>
  <c r="AD1641" i="1"/>
  <c r="AG1641" i="1" s="1"/>
  <c r="AD1642" i="1"/>
  <c r="AG1642" i="1" s="1"/>
  <c r="AD1643" i="1"/>
  <c r="AG1643" i="1" s="1"/>
  <c r="AD1644" i="1"/>
  <c r="AG1644" i="1" s="1"/>
  <c r="AD1645" i="1"/>
  <c r="AG1645" i="1" s="1"/>
  <c r="AD1646" i="1"/>
  <c r="AG1646" i="1" s="1"/>
  <c r="AD1647" i="1"/>
  <c r="AG1647" i="1" s="1"/>
  <c r="AD1648" i="1"/>
  <c r="AG1648" i="1" s="1"/>
  <c r="AD1649" i="1"/>
  <c r="AG1649" i="1" s="1"/>
  <c r="AD1650" i="1"/>
  <c r="AG1650" i="1" s="1"/>
  <c r="AD1651" i="1"/>
  <c r="AG1651" i="1" s="1"/>
  <c r="AD1652" i="1"/>
  <c r="AG1652" i="1" s="1"/>
  <c r="AD1653" i="1"/>
  <c r="AG1653" i="1" s="1"/>
  <c r="AD1654" i="1"/>
  <c r="AG1654" i="1" s="1"/>
  <c r="AD1655" i="1"/>
  <c r="AG1655" i="1" s="1"/>
  <c r="AD1656" i="1"/>
  <c r="AG1656" i="1" s="1"/>
  <c r="AD1657" i="1"/>
  <c r="AG1657" i="1" s="1"/>
  <c r="AD1658" i="1"/>
  <c r="AG1658" i="1" s="1"/>
  <c r="AD1659" i="1"/>
  <c r="AG1659" i="1" s="1"/>
  <c r="AD1660" i="1"/>
  <c r="AG1660" i="1" s="1"/>
  <c r="AD1661" i="1"/>
  <c r="AG1661" i="1" s="1"/>
  <c r="AD1662" i="1"/>
  <c r="AG1662" i="1" s="1"/>
  <c r="AD1663" i="1"/>
  <c r="AG1663" i="1" s="1"/>
  <c r="AD1664" i="1"/>
  <c r="AG1664" i="1" s="1"/>
  <c r="AD1665" i="1"/>
  <c r="AG1665" i="1" s="1"/>
  <c r="AD1666" i="1"/>
  <c r="AG1666" i="1" s="1"/>
  <c r="AD1667" i="1"/>
  <c r="AG1667" i="1" s="1"/>
  <c r="AD1668" i="1"/>
  <c r="AG1668" i="1" s="1"/>
  <c r="AD1669" i="1"/>
  <c r="AG1669" i="1" s="1"/>
  <c r="AD1670" i="1"/>
  <c r="AG1670" i="1" s="1"/>
  <c r="AD1671" i="1"/>
  <c r="AG1671" i="1" s="1"/>
  <c r="AD1672" i="1"/>
  <c r="AG1672" i="1" s="1"/>
  <c r="AD1673" i="1"/>
  <c r="AG1673" i="1" s="1"/>
  <c r="AD1674" i="1"/>
  <c r="AG1674" i="1" s="1"/>
  <c r="AD1675" i="1"/>
  <c r="AG1675" i="1" s="1"/>
  <c r="AD1676" i="1"/>
  <c r="AG1676" i="1" s="1"/>
  <c r="AD1677" i="1"/>
  <c r="AG1677" i="1" s="1"/>
  <c r="AD1678" i="1"/>
  <c r="AG1678" i="1" s="1"/>
  <c r="AD1679" i="1"/>
  <c r="AG1679" i="1" s="1"/>
  <c r="AD1680" i="1"/>
  <c r="AG1680" i="1" s="1"/>
  <c r="AD1681" i="1"/>
  <c r="AG1681" i="1" s="1"/>
  <c r="AD1682" i="1"/>
  <c r="AG1682" i="1" s="1"/>
  <c r="AD1683" i="1"/>
  <c r="AG1683" i="1" s="1"/>
  <c r="AD1684" i="1"/>
  <c r="AG1684" i="1" s="1"/>
  <c r="AD1685" i="1"/>
  <c r="AG1685" i="1" s="1"/>
  <c r="AD1686" i="1"/>
  <c r="AG1686" i="1" s="1"/>
  <c r="AD1687" i="1"/>
  <c r="AG1687" i="1" s="1"/>
  <c r="AD1688" i="1"/>
  <c r="AG1688" i="1" s="1"/>
  <c r="AD1689" i="1"/>
  <c r="AG1689" i="1" s="1"/>
  <c r="AD1690" i="1"/>
  <c r="AG1690" i="1" s="1"/>
  <c r="AD1691" i="1"/>
  <c r="AD1692" i="1"/>
  <c r="AG1692" i="1" s="1"/>
  <c r="AD1693" i="1"/>
  <c r="AG1693" i="1" s="1"/>
  <c r="AD1694" i="1"/>
  <c r="AG1694" i="1" s="1"/>
  <c r="AD1695" i="1"/>
  <c r="AG1695" i="1" s="1"/>
  <c r="AD1696" i="1"/>
  <c r="AG1696" i="1" s="1"/>
  <c r="AD1697" i="1"/>
  <c r="AG1697" i="1" s="1"/>
  <c r="AD1698" i="1"/>
  <c r="AG1698" i="1" s="1"/>
  <c r="AD1699" i="1"/>
  <c r="AD1700" i="1"/>
  <c r="AG1700" i="1" s="1"/>
  <c r="AD1701" i="1"/>
  <c r="AG1701" i="1" s="1"/>
  <c r="AD1702" i="1"/>
  <c r="AG1702" i="1" s="1"/>
  <c r="AD1703" i="1"/>
  <c r="AG1703" i="1" s="1"/>
  <c r="AD1704" i="1"/>
  <c r="AG1704" i="1" s="1"/>
  <c r="AD1705" i="1"/>
  <c r="AG1705" i="1" s="1"/>
  <c r="AD1706" i="1"/>
  <c r="AG1706" i="1" s="1"/>
  <c r="AD1707" i="1"/>
  <c r="AG1707" i="1" s="1"/>
  <c r="AD1708" i="1"/>
  <c r="AG1708" i="1" s="1"/>
  <c r="AD1709" i="1"/>
  <c r="AG1709" i="1" s="1"/>
  <c r="AD1710" i="1"/>
  <c r="AG1710" i="1" s="1"/>
  <c r="AD1711" i="1"/>
  <c r="AG1711" i="1" s="1"/>
  <c r="AD1712" i="1"/>
  <c r="AG1712" i="1" s="1"/>
  <c r="AD1713" i="1"/>
  <c r="AG1713" i="1" s="1"/>
  <c r="AD1714" i="1"/>
  <c r="AG1714" i="1" s="1"/>
  <c r="AD1715" i="1"/>
  <c r="AG1715" i="1" s="1"/>
  <c r="AD1716" i="1"/>
  <c r="AG1716" i="1" s="1"/>
  <c r="AD1717" i="1"/>
  <c r="AG1717" i="1" s="1"/>
  <c r="AD1718" i="1"/>
  <c r="AG1718" i="1" s="1"/>
  <c r="AD1719" i="1"/>
  <c r="AG1719" i="1" s="1"/>
  <c r="AD1720" i="1"/>
  <c r="AG1720" i="1" s="1"/>
  <c r="AD1721" i="1"/>
  <c r="AG1721" i="1" s="1"/>
  <c r="AD1722" i="1"/>
  <c r="AG1722" i="1" s="1"/>
  <c r="AD1723" i="1"/>
  <c r="AG1723" i="1" s="1"/>
  <c r="AD1724" i="1"/>
  <c r="AG1724" i="1" s="1"/>
  <c r="AD1725" i="1"/>
  <c r="AG1725" i="1" s="1"/>
  <c r="AD1726" i="1"/>
  <c r="AG1726" i="1" s="1"/>
  <c r="AD1727" i="1"/>
  <c r="AG1727" i="1" s="1"/>
  <c r="AD1728" i="1"/>
  <c r="AG1728" i="1" s="1"/>
  <c r="AD1729" i="1"/>
  <c r="AG1729" i="1" s="1"/>
  <c r="AD1730" i="1"/>
  <c r="AG1730" i="1" s="1"/>
  <c r="AD1731" i="1"/>
  <c r="AG1731" i="1" s="1"/>
  <c r="AD1732" i="1"/>
  <c r="AG1732" i="1" s="1"/>
  <c r="AD1733" i="1"/>
  <c r="AG1733" i="1" s="1"/>
  <c r="AD1734" i="1"/>
  <c r="AG1734" i="1" s="1"/>
  <c r="AD1735" i="1"/>
  <c r="AG1735" i="1" s="1"/>
  <c r="AD1736" i="1"/>
  <c r="AG1736" i="1" s="1"/>
  <c r="AD1737" i="1"/>
  <c r="AG1737" i="1" s="1"/>
  <c r="AD1738" i="1"/>
  <c r="AG1738" i="1" s="1"/>
  <c r="AD1739" i="1"/>
  <c r="AG1739" i="1" s="1"/>
  <c r="AD1740" i="1"/>
  <c r="AG1740" i="1" s="1"/>
  <c r="AD1741" i="1"/>
  <c r="AG1741" i="1" s="1"/>
  <c r="AD1742" i="1"/>
  <c r="AG1742" i="1" s="1"/>
  <c r="AD1743" i="1"/>
  <c r="AG1743" i="1" s="1"/>
  <c r="AD1744" i="1"/>
  <c r="AG1744" i="1" s="1"/>
  <c r="AD1745" i="1"/>
  <c r="AG1745" i="1" s="1"/>
  <c r="AD1746" i="1"/>
  <c r="AG1746" i="1" s="1"/>
  <c r="AD1747" i="1"/>
  <c r="AG1747" i="1" s="1"/>
  <c r="AD1748" i="1"/>
  <c r="AG1748" i="1" s="1"/>
  <c r="AD1749" i="1"/>
  <c r="AG1749" i="1" s="1"/>
  <c r="AD1750" i="1"/>
  <c r="AG1750" i="1" s="1"/>
  <c r="AD1751" i="1"/>
  <c r="AG1751" i="1" s="1"/>
  <c r="AD1752" i="1"/>
  <c r="AG1752" i="1" s="1"/>
  <c r="AD1753" i="1"/>
  <c r="AG1753" i="1" s="1"/>
  <c r="AD1754" i="1"/>
  <c r="AG1754" i="1" s="1"/>
  <c r="AD1755" i="1"/>
  <c r="AG1755" i="1" s="1"/>
  <c r="AD1756" i="1"/>
  <c r="AG1756" i="1" s="1"/>
  <c r="AD1757" i="1"/>
  <c r="AG1757" i="1" s="1"/>
  <c r="AD1758" i="1"/>
  <c r="AG1758" i="1" s="1"/>
  <c r="AD1759" i="1"/>
  <c r="AG1759" i="1" s="1"/>
  <c r="AD1760" i="1"/>
  <c r="AG1760" i="1" s="1"/>
  <c r="AD1761" i="1"/>
  <c r="AG1761" i="1" s="1"/>
  <c r="AD1762" i="1"/>
  <c r="AG1762" i="1" s="1"/>
  <c r="AD1763" i="1"/>
  <c r="AG1763" i="1" s="1"/>
  <c r="AD1764" i="1"/>
  <c r="AG1764" i="1" s="1"/>
  <c r="AD1765" i="1"/>
  <c r="AG1765" i="1" s="1"/>
  <c r="AD1766" i="1"/>
  <c r="AG1766" i="1" s="1"/>
  <c r="AD1767" i="1"/>
  <c r="AG1767" i="1" s="1"/>
  <c r="AD1768" i="1"/>
  <c r="AG1768" i="1" s="1"/>
  <c r="AD1769" i="1"/>
  <c r="AG1769" i="1" s="1"/>
  <c r="AD1770" i="1"/>
  <c r="AG1770" i="1" s="1"/>
  <c r="AD1771" i="1"/>
  <c r="AG1771" i="1" s="1"/>
  <c r="AD1772" i="1"/>
  <c r="AG1772" i="1" s="1"/>
  <c r="AD1773" i="1"/>
  <c r="AG1773" i="1" s="1"/>
  <c r="AD1774" i="1"/>
  <c r="AG1774" i="1" s="1"/>
  <c r="AD1775" i="1"/>
  <c r="AG1775" i="1" s="1"/>
  <c r="AD1776" i="1"/>
  <c r="AG1776" i="1" s="1"/>
  <c r="AD1777" i="1"/>
  <c r="AG1777" i="1" s="1"/>
  <c r="AD1778" i="1"/>
  <c r="AG1778" i="1" s="1"/>
  <c r="AD1779" i="1"/>
  <c r="AG1779" i="1" s="1"/>
  <c r="AD1780" i="1"/>
  <c r="AG1780" i="1" s="1"/>
  <c r="AD1781" i="1"/>
  <c r="AG1781" i="1" s="1"/>
  <c r="AD1782" i="1"/>
  <c r="AG1782" i="1" s="1"/>
  <c r="AD1783" i="1"/>
  <c r="AG1783" i="1" s="1"/>
  <c r="AD1784" i="1"/>
  <c r="AG1784" i="1" s="1"/>
  <c r="AD1785" i="1"/>
  <c r="AG1785" i="1" s="1"/>
  <c r="AD1786" i="1"/>
  <c r="AG1786" i="1" s="1"/>
  <c r="AD1787" i="1"/>
  <c r="AG1787" i="1" s="1"/>
  <c r="AD1788" i="1"/>
  <c r="AG1788" i="1" s="1"/>
  <c r="AD1789" i="1"/>
  <c r="AG1789" i="1" s="1"/>
  <c r="AD1790" i="1"/>
  <c r="AG1790" i="1" s="1"/>
  <c r="AD1791" i="1"/>
  <c r="AG1791" i="1" s="1"/>
  <c r="AD1792" i="1"/>
  <c r="AG1792" i="1" s="1"/>
  <c r="AD1793" i="1"/>
  <c r="AG1793" i="1" s="1"/>
  <c r="AD1794" i="1"/>
  <c r="AG1794" i="1" s="1"/>
  <c r="AD1795" i="1"/>
  <c r="AG1795" i="1" s="1"/>
  <c r="AD1796" i="1"/>
  <c r="AG1796" i="1" s="1"/>
  <c r="AD1797" i="1"/>
  <c r="AG1797" i="1" s="1"/>
  <c r="AD1798" i="1"/>
  <c r="AG1798" i="1" s="1"/>
  <c r="AD1799" i="1"/>
  <c r="AG1799" i="1" s="1"/>
  <c r="AD1800" i="1"/>
  <c r="AG1800" i="1" s="1"/>
  <c r="AD1801" i="1"/>
  <c r="AG1801" i="1" s="1"/>
  <c r="AD1802" i="1"/>
  <c r="AG1802" i="1" s="1"/>
  <c r="AD1803" i="1"/>
  <c r="AG1803" i="1" s="1"/>
  <c r="AD1804" i="1"/>
  <c r="AG1804" i="1" s="1"/>
  <c r="AD1805" i="1"/>
  <c r="AG1805" i="1" s="1"/>
  <c r="AD1806" i="1"/>
  <c r="AG1806" i="1" s="1"/>
  <c r="AD1807" i="1"/>
  <c r="AG1807" i="1" s="1"/>
  <c r="AD1808" i="1"/>
  <c r="AG1808" i="1" s="1"/>
  <c r="AD1809" i="1"/>
  <c r="AG1809" i="1" s="1"/>
  <c r="AD1810" i="1"/>
  <c r="AG1810" i="1" s="1"/>
  <c r="AD1811" i="1"/>
  <c r="AD1812" i="1"/>
  <c r="AG1812" i="1" s="1"/>
  <c r="AD1813" i="1"/>
  <c r="AG1813" i="1" s="1"/>
  <c r="AD1814" i="1"/>
  <c r="AG1814" i="1" s="1"/>
  <c r="AD1815" i="1"/>
  <c r="AG1815" i="1" s="1"/>
  <c r="AD1816" i="1"/>
  <c r="AG1816" i="1" s="1"/>
  <c r="AD1817" i="1"/>
  <c r="AG1817" i="1" s="1"/>
  <c r="AD1818" i="1"/>
  <c r="AG1818" i="1" s="1"/>
  <c r="AD1819" i="1"/>
  <c r="AG1819" i="1" s="1"/>
  <c r="AD1820" i="1"/>
  <c r="AG1820" i="1" s="1"/>
  <c r="AD1821" i="1"/>
  <c r="AG1821" i="1" s="1"/>
  <c r="AD1822" i="1"/>
  <c r="AG1822" i="1" s="1"/>
  <c r="AD1823" i="1"/>
  <c r="AG1823" i="1" s="1"/>
  <c r="AD1824" i="1"/>
  <c r="AG1824" i="1" s="1"/>
  <c r="AD1825" i="1"/>
  <c r="AG1825" i="1" s="1"/>
  <c r="AD1826" i="1"/>
  <c r="AG1826" i="1" s="1"/>
  <c r="AD1827" i="1"/>
  <c r="AG1827" i="1" s="1"/>
  <c r="AD1828" i="1"/>
  <c r="AG1828" i="1" s="1"/>
  <c r="AD1829" i="1"/>
  <c r="AG1829" i="1" s="1"/>
  <c r="AD1830" i="1"/>
  <c r="AG1830" i="1" s="1"/>
  <c r="AD1831" i="1"/>
  <c r="AG1831" i="1" s="1"/>
  <c r="AD1832" i="1"/>
  <c r="AG1832" i="1" s="1"/>
  <c r="AD1833" i="1"/>
  <c r="AG1833" i="1" s="1"/>
  <c r="AD1834" i="1"/>
  <c r="AG1834" i="1" s="1"/>
  <c r="AD1835" i="1"/>
  <c r="AG1835" i="1" s="1"/>
  <c r="AD1836" i="1"/>
  <c r="AG1836" i="1" s="1"/>
  <c r="AD1837" i="1"/>
  <c r="AG1837" i="1" s="1"/>
  <c r="AD1838" i="1"/>
  <c r="AG1838" i="1" s="1"/>
  <c r="AD1839" i="1"/>
  <c r="AG1839" i="1" s="1"/>
  <c r="AD1840" i="1"/>
  <c r="AG1840" i="1" s="1"/>
  <c r="AD1841" i="1"/>
  <c r="AG1841" i="1" s="1"/>
  <c r="AD1842" i="1"/>
  <c r="AG1842" i="1" s="1"/>
  <c r="AD1843" i="1"/>
  <c r="AG1843" i="1" s="1"/>
  <c r="AD1844" i="1"/>
  <c r="AG1844" i="1" s="1"/>
  <c r="AD1845" i="1"/>
  <c r="AG1845" i="1" s="1"/>
  <c r="AD1846" i="1"/>
  <c r="AG1846" i="1" s="1"/>
  <c r="AD1847" i="1"/>
  <c r="AG1847" i="1" s="1"/>
  <c r="AD1848" i="1"/>
  <c r="AG1848" i="1" s="1"/>
  <c r="AD1849" i="1"/>
  <c r="AG1849" i="1" s="1"/>
  <c r="AD1850" i="1"/>
  <c r="AG1850" i="1" s="1"/>
  <c r="AD1851" i="1"/>
  <c r="AG1851" i="1" s="1"/>
  <c r="AD1852" i="1"/>
  <c r="AG1852" i="1" s="1"/>
  <c r="AD1853" i="1"/>
  <c r="AG1853" i="1" s="1"/>
  <c r="AD1854" i="1"/>
  <c r="AG1854" i="1" s="1"/>
  <c r="AD1855" i="1"/>
  <c r="AG1855" i="1" s="1"/>
  <c r="AD1856" i="1"/>
  <c r="AG1856" i="1" s="1"/>
  <c r="AD1857" i="1"/>
  <c r="AG1857" i="1" s="1"/>
  <c r="AD1858" i="1"/>
  <c r="AG1858" i="1" s="1"/>
  <c r="AD1859" i="1"/>
  <c r="AG1859" i="1" s="1"/>
  <c r="AD1860" i="1"/>
  <c r="AG1860" i="1" s="1"/>
  <c r="AD1861" i="1"/>
  <c r="AG1861" i="1" s="1"/>
  <c r="AD1862" i="1"/>
  <c r="AG1862" i="1" s="1"/>
  <c r="AD1863" i="1"/>
  <c r="AG1863" i="1" s="1"/>
  <c r="AD1864" i="1"/>
  <c r="AG1864" i="1" s="1"/>
  <c r="AD1865" i="1"/>
  <c r="AG1865" i="1" s="1"/>
  <c r="AD1866" i="1"/>
  <c r="AG1866" i="1" s="1"/>
  <c r="AD1867" i="1"/>
  <c r="AG1867" i="1" s="1"/>
  <c r="AD1868" i="1"/>
  <c r="AG1868" i="1" s="1"/>
  <c r="AD1869" i="1"/>
  <c r="AG1869" i="1" s="1"/>
  <c r="AD1870" i="1"/>
  <c r="AG1870" i="1" s="1"/>
  <c r="AD1871" i="1"/>
  <c r="AG1871" i="1" s="1"/>
  <c r="AD1872" i="1"/>
  <c r="AG1872" i="1" s="1"/>
  <c r="AD1873" i="1"/>
  <c r="AG1873" i="1" s="1"/>
  <c r="AD1874" i="1"/>
  <c r="AG1874" i="1" s="1"/>
  <c r="AD1875" i="1"/>
  <c r="AG1875" i="1" s="1"/>
  <c r="AD1876" i="1"/>
  <c r="AG1876" i="1" s="1"/>
  <c r="AD1877" i="1"/>
  <c r="AG1877" i="1" s="1"/>
  <c r="AD1878" i="1"/>
  <c r="AG1878" i="1" s="1"/>
  <c r="AD1879" i="1"/>
  <c r="AG1879" i="1" s="1"/>
  <c r="AD1880" i="1"/>
  <c r="AG1880" i="1" s="1"/>
  <c r="AD1881" i="1"/>
  <c r="AG1881" i="1" s="1"/>
  <c r="AD1882" i="1"/>
  <c r="AG1882" i="1" s="1"/>
  <c r="AD1883" i="1"/>
  <c r="AG1883" i="1" s="1"/>
  <c r="AD1884" i="1"/>
  <c r="AG1884" i="1" s="1"/>
  <c r="AD1885" i="1"/>
  <c r="AG1885" i="1" s="1"/>
  <c r="AD1886" i="1"/>
  <c r="AG1886" i="1" s="1"/>
  <c r="AD1887" i="1"/>
  <c r="AG1887" i="1" s="1"/>
  <c r="AD1888" i="1"/>
  <c r="AG1888" i="1" s="1"/>
  <c r="AD1889" i="1"/>
  <c r="AG1889" i="1" s="1"/>
  <c r="AD1890" i="1"/>
  <c r="AG1890" i="1" s="1"/>
  <c r="AD1891" i="1"/>
  <c r="AG1891" i="1" s="1"/>
  <c r="AD1892" i="1"/>
  <c r="AG1892" i="1" s="1"/>
  <c r="AD1893" i="1"/>
  <c r="AG1893" i="1" s="1"/>
  <c r="AD1894" i="1"/>
  <c r="AG1894" i="1" s="1"/>
  <c r="AD1895" i="1"/>
  <c r="AG1895" i="1" s="1"/>
  <c r="AD1896" i="1"/>
  <c r="AG1896" i="1" s="1"/>
  <c r="AD1897" i="1"/>
  <c r="AG1897" i="1" s="1"/>
  <c r="AD1898" i="1"/>
  <c r="AG1898" i="1" s="1"/>
  <c r="AD1899" i="1"/>
  <c r="AG1899" i="1" s="1"/>
  <c r="AD1900" i="1"/>
  <c r="AG1900" i="1" s="1"/>
  <c r="AD1901" i="1"/>
  <c r="AG1901" i="1" s="1"/>
  <c r="AD1902" i="1"/>
  <c r="AG1902" i="1" s="1"/>
  <c r="AD1903" i="1"/>
  <c r="AG1903" i="1" s="1"/>
  <c r="AD1904" i="1"/>
  <c r="AG1904" i="1" s="1"/>
  <c r="AD1905" i="1"/>
  <c r="AG1905" i="1" s="1"/>
  <c r="AD1906" i="1"/>
  <c r="AG1906" i="1" s="1"/>
  <c r="AD1907" i="1"/>
  <c r="AG1907" i="1" s="1"/>
  <c r="AD1908" i="1"/>
  <c r="AG1908" i="1" s="1"/>
  <c r="AD1909" i="1"/>
  <c r="AG1909" i="1" s="1"/>
  <c r="AD1910" i="1"/>
  <c r="AG1910" i="1" s="1"/>
  <c r="AD1911" i="1"/>
  <c r="AG1911" i="1" s="1"/>
  <c r="AD1912" i="1"/>
  <c r="AG1912" i="1" s="1"/>
  <c r="AD1913" i="1"/>
  <c r="AG1913" i="1" s="1"/>
  <c r="AD1914" i="1"/>
  <c r="AG1914" i="1" s="1"/>
  <c r="AD1915" i="1"/>
  <c r="AG1915" i="1" s="1"/>
  <c r="AD1916" i="1"/>
  <c r="AG1916" i="1" s="1"/>
  <c r="AD1917" i="1"/>
  <c r="AG1917" i="1" s="1"/>
  <c r="AD1918" i="1"/>
  <c r="AG1918" i="1" s="1"/>
  <c r="AD1919" i="1"/>
  <c r="AG1919" i="1" s="1"/>
  <c r="AD1920" i="1"/>
  <c r="AG1920" i="1" s="1"/>
  <c r="AD1921" i="1"/>
  <c r="AG1921" i="1" s="1"/>
  <c r="AD1922" i="1"/>
  <c r="AG1922" i="1" s="1"/>
  <c r="AD1923" i="1"/>
  <c r="AG1923" i="1" s="1"/>
  <c r="AD1924" i="1"/>
  <c r="AG1924" i="1" s="1"/>
  <c r="AD1925" i="1"/>
  <c r="AG1925" i="1" s="1"/>
  <c r="AD1926" i="1"/>
  <c r="AG1926" i="1" s="1"/>
  <c r="AD1927" i="1"/>
  <c r="AG1927" i="1" s="1"/>
  <c r="AD1928" i="1"/>
  <c r="AG1928" i="1" s="1"/>
  <c r="AD1929" i="1"/>
  <c r="AG1929" i="1" s="1"/>
  <c r="AD1930" i="1"/>
  <c r="AG1930" i="1" s="1"/>
  <c r="AD1931" i="1"/>
  <c r="AG1931" i="1" s="1"/>
  <c r="AD1932" i="1"/>
  <c r="AG1932" i="1" s="1"/>
  <c r="AD1933" i="1"/>
  <c r="AG1933" i="1" s="1"/>
  <c r="AD1934" i="1"/>
  <c r="AG1934" i="1" s="1"/>
  <c r="AD1935" i="1"/>
  <c r="AG1935" i="1" s="1"/>
  <c r="AD1936" i="1"/>
  <c r="AG1936" i="1" s="1"/>
  <c r="AD1937" i="1"/>
  <c r="AG1937" i="1" s="1"/>
  <c r="AD1938" i="1"/>
  <c r="AG1938" i="1" s="1"/>
  <c r="AD1939" i="1"/>
  <c r="AG1939" i="1" s="1"/>
  <c r="AD1940" i="1"/>
  <c r="AG1940" i="1" s="1"/>
  <c r="AD1941" i="1"/>
  <c r="AG1941" i="1" s="1"/>
  <c r="AD1942" i="1"/>
  <c r="AG1942" i="1" s="1"/>
  <c r="AD1943" i="1"/>
  <c r="AG1943" i="1" s="1"/>
  <c r="AD1944" i="1"/>
  <c r="AG1944" i="1" s="1"/>
  <c r="AD1945" i="1"/>
  <c r="AG1945" i="1" s="1"/>
  <c r="AD1946" i="1"/>
  <c r="AG1946" i="1" s="1"/>
  <c r="AD1947" i="1"/>
  <c r="AG1947" i="1" s="1"/>
  <c r="AD1948" i="1"/>
  <c r="AG1948" i="1" s="1"/>
  <c r="AD1949" i="1"/>
  <c r="AG1949" i="1" s="1"/>
  <c r="AD1950" i="1"/>
  <c r="AG1950" i="1" s="1"/>
  <c r="AD1951" i="1"/>
  <c r="AG1951" i="1" s="1"/>
  <c r="AD1952" i="1"/>
  <c r="AG1952" i="1" s="1"/>
  <c r="AD1953" i="1"/>
  <c r="AG1953" i="1" s="1"/>
  <c r="AD1954" i="1"/>
  <c r="AG1954" i="1" s="1"/>
  <c r="AD1955" i="1"/>
  <c r="AG1955" i="1" s="1"/>
  <c r="AD1956" i="1"/>
  <c r="AG1956" i="1" s="1"/>
  <c r="AD1957" i="1"/>
  <c r="AG1957" i="1" s="1"/>
  <c r="AD1958" i="1"/>
  <c r="AG1958" i="1" s="1"/>
  <c r="AD1959" i="1"/>
  <c r="AG1959" i="1" s="1"/>
  <c r="AD1960" i="1"/>
  <c r="AG1960" i="1" s="1"/>
  <c r="AD1961" i="1"/>
  <c r="AG1961" i="1" s="1"/>
  <c r="AD1962" i="1"/>
  <c r="AG1962" i="1" s="1"/>
  <c r="AD1963" i="1"/>
  <c r="AG1963" i="1" s="1"/>
  <c r="AD1964" i="1"/>
  <c r="AG1964" i="1" s="1"/>
  <c r="AD1965" i="1"/>
  <c r="AG1965" i="1" s="1"/>
  <c r="AD1966" i="1"/>
  <c r="AG1966" i="1" s="1"/>
  <c r="AD1967" i="1"/>
  <c r="AG1967" i="1" s="1"/>
  <c r="AD1968" i="1"/>
  <c r="AG1968" i="1" s="1"/>
  <c r="AD1969" i="1"/>
  <c r="AG1969" i="1" s="1"/>
  <c r="AD1970" i="1"/>
  <c r="AG1970" i="1" s="1"/>
  <c r="AD1971" i="1"/>
  <c r="AG1971" i="1" s="1"/>
  <c r="AD1972" i="1"/>
  <c r="AG1972" i="1" s="1"/>
  <c r="AD1973" i="1"/>
  <c r="AG1973" i="1" s="1"/>
  <c r="AD1974" i="1"/>
  <c r="AG1974" i="1" s="1"/>
  <c r="AD1975" i="1"/>
  <c r="AG1975" i="1" s="1"/>
  <c r="AD1976" i="1"/>
  <c r="AG1976" i="1" s="1"/>
  <c r="AD1977" i="1"/>
  <c r="AG1977" i="1" s="1"/>
  <c r="AD1978" i="1"/>
  <c r="AG1978" i="1" s="1"/>
  <c r="AD1979" i="1"/>
  <c r="AG1979" i="1" s="1"/>
  <c r="AD1980" i="1"/>
  <c r="AG1980" i="1" s="1"/>
  <c r="AD1981" i="1"/>
  <c r="AG1981" i="1" s="1"/>
  <c r="AD1982" i="1"/>
  <c r="AG1982" i="1" s="1"/>
  <c r="AD1983" i="1"/>
  <c r="AG1983" i="1" s="1"/>
  <c r="AD1984" i="1"/>
  <c r="AG1984" i="1" s="1"/>
  <c r="AD1985" i="1"/>
  <c r="AG1985" i="1" s="1"/>
  <c r="AD1986" i="1"/>
  <c r="AG1986" i="1" s="1"/>
  <c r="AD1987" i="1"/>
  <c r="AG1987" i="1" s="1"/>
  <c r="AD1988" i="1"/>
  <c r="AG1988" i="1" s="1"/>
  <c r="AD1989" i="1"/>
  <c r="AG1989" i="1" s="1"/>
  <c r="AD1990" i="1"/>
  <c r="AG1990" i="1" s="1"/>
  <c r="AD1991" i="1"/>
  <c r="AG1991" i="1" s="1"/>
  <c r="AD1992" i="1"/>
  <c r="AG1992" i="1" s="1"/>
  <c r="AD1993" i="1"/>
  <c r="AG1993" i="1" s="1"/>
  <c r="AD1994" i="1"/>
  <c r="AG1994" i="1" s="1"/>
  <c r="AD1995" i="1"/>
  <c r="AG1995" i="1" s="1"/>
  <c r="AD1996" i="1"/>
  <c r="AG1996" i="1" s="1"/>
  <c r="AD1997" i="1"/>
  <c r="AG1997" i="1" s="1"/>
  <c r="AD1998" i="1"/>
  <c r="AG1998" i="1" s="1"/>
  <c r="AD1999" i="1"/>
  <c r="AG1999" i="1" s="1"/>
  <c r="AD2000" i="1"/>
  <c r="AG2000" i="1" s="1"/>
  <c r="AD2001" i="1"/>
  <c r="AG2001" i="1" s="1"/>
  <c r="AD2002" i="1"/>
  <c r="AG2002" i="1" s="1"/>
  <c r="AD2003" i="1"/>
  <c r="AG2003" i="1" s="1"/>
  <c r="AD2004" i="1"/>
  <c r="AG2004" i="1" s="1"/>
  <c r="AD2005" i="1"/>
  <c r="AG2005" i="1" s="1"/>
  <c r="AD2006" i="1"/>
  <c r="AG2006" i="1" s="1"/>
  <c r="AD2007" i="1"/>
  <c r="AG2007" i="1" s="1"/>
  <c r="AD2008" i="1"/>
  <c r="AG2008" i="1" s="1"/>
  <c r="AD2009" i="1"/>
  <c r="AG2009" i="1" s="1"/>
  <c r="AD2010" i="1"/>
  <c r="AG2010" i="1" s="1"/>
  <c r="AD2011" i="1"/>
  <c r="AG2011" i="1" s="1"/>
  <c r="AD2012" i="1"/>
  <c r="AG2012" i="1" s="1"/>
  <c r="AD2013" i="1"/>
  <c r="AG2013" i="1" s="1"/>
  <c r="AD2014" i="1"/>
  <c r="AG2014" i="1" s="1"/>
  <c r="AD2015" i="1"/>
  <c r="AG2015" i="1" s="1"/>
  <c r="AD2016" i="1"/>
  <c r="AG2016" i="1" s="1"/>
  <c r="AD2017" i="1"/>
  <c r="AG2017" i="1" s="1"/>
  <c r="AD2018" i="1"/>
  <c r="AG2018" i="1" s="1"/>
  <c r="AD2019" i="1"/>
  <c r="AG2019" i="1" s="1"/>
  <c r="AD2020" i="1"/>
  <c r="AG2020" i="1" s="1"/>
  <c r="AD2021" i="1"/>
  <c r="AG2021" i="1" s="1"/>
  <c r="AD2022" i="1"/>
  <c r="AG2022" i="1" s="1"/>
  <c r="AD2023" i="1"/>
  <c r="AG2023" i="1" s="1"/>
  <c r="AD2024" i="1"/>
  <c r="AG2024" i="1" s="1"/>
  <c r="AD2025" i="1"/>
  <c r="AG2025" i="1" s="1"/>
  <c r="AD2026" i="1"/>
  <c r="AG2026" i="1" s="1"/>
  <c r="AD2027" i="1"/>
  <c r="AD2028" i="1"/>
  <c r="AG2028" i="1" s="1"/>
  <c r="AD2029" i="1"/>
  <c r="AG2029" i="1" s="1"/>
  <c r="AD2030" i="1"/>
  <c r="AG2030" i="1" s="1"/>
  <c r="AD2031" i="1"/>
  <c r="AG2031" i="1" s="1"/>
  <c r="AD2032" i="1"/>
  <c r="AG2032" i="1" s="1"/>
  <c r="AD2033" i="1"/>
  <c r="AG2033" i="1" s="1"/>
  <c r="AD2034" i="1"/>
  <c r="AG2034" i="1" s="1"/>
  <c r="AD2035" i="1"/>
  <c r="AG2035" i="1" s="1"/>
  <c r="AD2036" i="1"/>
  <c r="AG2036" i="1" s="1"/>
  <c r="AD2037" i="1"/>
  <c r="AG2037" i="1" s="1"/>
  <c r="AD2038" i="1"/>
  <c r="AG2038" i="1" s="1"/>
  <c r="AD2039" i="1"/>
  <c r="AG2039" i="1" s="1"/>
  <c r="AD2040" i="1"/>
  <c r="AG2040" i="1" s="1"/>
  <c r="AD2041" i="1"/>
  <c r="AG2041" i="1" s="1"/>
  <c r="AD2042" i="1"/>
  <c r="AG2042" i="1" s="1"/>
  <c r="AD2043" i="1"/>
  <c r="AG2043" i="1" s="1"/>
  <c r="AD2044" i="1"/>
  <c r="AG2044" i="1" s="1"/>
  <c r="AD2045" i="1"/>
  <c r="AG2045" i="1" s="1"/>
  <c r="AD2046" i="1"/>
  <c r="AG2046" i="1" s="1"/>
  <c r="AD2047" i="1"/>
  <c r="AG2047" i="1" s="1"/>
  <c r="AD2048" i="1"/>
  <c r="AG2048" i="1" s="1"/>
  <c r="AD2049" i="1"/>
  <c r="AG2049" i="1" s="1"/>
  <c r="AD2050" i="1"/>
  <c r="AG2050" i="1" s="1"/>
  <c r="AD2051" i="1"/>
  <c r="AG2051" i="1" s="1"/>
  <c r="AD2052" i="1"/>
  <c r="AG2052" i="1" s="1"/>
  <c r="AD2053" i="1"/>
  <c r="AG2053" i="1" s="1"/>
  <c r="AD2054" i="1"/>
  <c r="AG2054" i="1" s="1"/>
  <c r="AD2055" i="1"/>
  <c r="AG2055" i="1" s="1"/>
  <c r="AD2056" i="1"/>
  <c r="AG2056" i="1" s="1"/>
  <c r="AD2057" i="1"/>
  <c r="AG2057" i="1" s="1"/>
  <c r="AD2058" i="1"/>
  <c r="AG2058" i="1" s="1"/>
  <c r="AD2059" i="1"/>
  <c r="AG2059" i="1" s="1"/>
  <c r="AD2060" i="1"/>
  <c r="AG2060" i="1" s="1"/>
  <c r="AD2061" i="1"/>
  <c r="AG2061" i="1" s="1"/>
  <c r="AD2062" i="1"/>
  <c r="AG2062" i="1" s="1"/>
  <c r="AD2063" i="1"/>
  <c r="AG2063" i="1" s="1"/>
  <c r="AD2064" i="1"/>
  <c r="AG2064" i="1" s="1"/>
  <c r="AD2065" i="1"/>
  <c r="AG2065" i="1" s="1"/>
  <c r="AD2066" i="1"/>
  <c r="AG2066" i="1" s="1"/>
  <c r="AD2067" i="1"/>
  <c r="AD2068" i="1"/>
  <c r="AG2068" i="1" s="1"/>
  <c r="AD2069" i="1"/>
  <c r="AG2069" i="1" s="1"/>
  <c r="AD2070" i="1"/>
  <c r="AG2070" i="1" s="1"/>
  <c r="AD2071" i="1"/>
  <c r="AG2071" i="1" s="1"/>
  <c r="AD2072" i="1"/>
  <c r="AG2072" i="1" s="1"/>
  <c r="AD2073" i="1"/>
  <c r="AG2073" i="1" s="1"/>
  <c r="AD2074" i="1"/>
  <c r="AG2074" i="1" s="1"/>
  <c r="AD2075" i="1"/>
  <c r="AG2075" i="1" s="1"/>
  <c r="AD2076" i="1"/>
  <c r="AG2076" i="1" s="1"/>
  <c r="AD2077" i="1"/>
  <c r="AG2077" i="1" s="1"/>
  <c r="AD2078" i="1"/>
  <c r="AG2078" i="1" s="1"/>
  <c r="AD2079" i="1"/>
  <c r="AG2079" i="1" s="1"/>
  <c r="AD2080" i="1"/>
  <c r="AG2080" i="1" s="1"/>
  <c r="AD2081" i="1"/>
  <c r="AG2081" i="1" s="1"/>
  <c r="AD2082" i="1"/>
  <c r="AG2082" i="1" s="1"/>
  <c r="AD2083" i="1"/>
  <c r="AG2083" i="1" s="1"/>
  <c r="AD2084" i="1"/>
  <c r="AG2084" i="1" s="1"/>
  <c r="AD2085" i="1"/>
  <c r="AG2085" i="1" s="1"/>
  <c r="AD2086" i="1"/>
  <c r="AG2086" i="1" s="1"/>
  <c r="AD2087" i="1"/>
  <c r="AG2087" i="1" s="1"/>
  <c r="AD2088" i="1"/>
  <c r="AG2088" i="1" s="1"/>
  <c r="AD2089" i="1"/>
  <c r="AG2089" i="1" s="1"/>
  <c r="AD2090" i="1"/>
  <c r="AG2090" i="1" s="1"/>
  <c r="AD2091" i="1"/>
  <c r="AG2091" i="1" s="1"/>
  <c r="AD2092" i="1"/>
  <c r="AG2092" i="1" s="1"/>
  <c r="AD2" i="1"/>
  <c r="AG2" i="1" s="1"/>
  <c r="AG3" i="1"/>
  <c r="AG7" i="1"/>
  <c r="AG8" i="1"/>
  <c r="AG11" i="1"/>
  <c r="AG15" i="1"/>
  <c r="AG19" i="1"/>
  <c r="AG20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5" i="1"/>
  <c r="AG179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231" i="1"/>
  <c r="AG235" i="1"/>
  <c r="AG239" i="1"/>
  <c r="AG243" i="1"/>
  <c r="AG247" i="1"/>
  <c r="AG251" i="1"/>
  <c r="AG255" i="1"/>
  <c r="AG259" i="1"/>
  <c r="AG263" i="1"/>
  <c r="AG267" i="1"/>
  <c r="AG271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343" i="1"/>
  <c r="AG347" i="1"/>
  <c r="AG351" i="1"/>
  <c r="AG355" i="1"/>
  <c r="AG359" i="1"/>
  <c r="AG363" i="1"/>
  <c r="AG367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431" i="1"/>
  <c r="AG432" i="1"/>
  <c r="AG435" i="1"/>
  <c r="AG439" i="1"/>
  <c r="AG447" i="1"/>
  <c r="AG451" i="1"/>
  <c r="AG455" i="1"/>
  <c r="AG459" i="1"/>
  <c r="AG463" i="1"/>
  <c r="AG467" i="1"/>
  <c r="AG471" i="1"/>
  <c r="AG479" i="1"/>
  <c r="AG483" i="1"/>
  <c r="AG487" i="1"/>
  <c r="AG491" i="1"/>
  <c r="AG495" i="1"/>
  <c r="AG499" i="1"/>
  <c r="AG503" i="1"/>
  <c r="AG511" i="1"/>
  <c r="AG515" i="1"/>
  <c r="AG519" i="1"/>
  <c r="AG523" i="1"/>
  <c r="AG527" i="1"/>
  <c r="AG531" i="1"/>
  <c r="AG535" i="1"/>
  <c r="AG543" i="1"/>
  <c r="AG547" i="1"/>
  <c r="AG551" i="1"/>
  <c r="AG555" i="1"/>
  <c r="AG559" i="1"/>
  <c r="AG563" i="1"/>
  <c r="AG567" i="1"/>
  <c r="AG575" i="1"/>
  <c r="AG576" i="1"/>
  <c r="AG579" i="1"/>
  <c r="AG583" i="1"/>
  <c r="AG587" i="1"/>
  <c r="AG591" i="1"/>
  <c r="AG595" i="1"/>
  <c r="AG599" i="1"/>
  <c r="AG607" i="1"/>
  <c r="AG611" i="1"/>
  <c r="AG615" i="1"/>
  <c r="AG619" i="1"/>
  <c r="AG623" i="1"/>
  <c r="AG627" i="1"/>
  <c r="AG631" i="1"/>
  <c r="AG639" i="1"/>
  <c r="AG643" i="1"/>
  <c r="AG647" i="1"/>
  <c r="AG651" i="1"/>
  <c r="AG655" i="1"/>
  <c r="AG659" i="1"/>
  <c r="AG663" i="1"/>
  <c r="AG671" i="1"/>
  <c r="AG675" i="1"/>
  <c r="AG679" i="1"/>
  <c r="AG683" i="1"/>
  <c r="AG687" i="1"/>
  <c r="AG691" i="1"/>
  <c r="AG695" i="1"/>
  <c r="AG703" i="1"/>
  <c r="AG707" i="1"/>
  <c r="AG711" i="1"/>
  <c r="AG715" i="1"/>
  <c r="AG719" i="1"/>
  <c r="AG723" i="1"/>
  <c r="AG727" i="1"/>
  <c r="AG735" i="1"/>
  <c r="AG739" i="1"/>
  <c r="AG743" i="1"/>
  <c r="AG751" i="1"/>
  <c r="AG755" i="1"/>
  <c r="AG759" i="1"/>
  <c r="AG767" i="1"/>
  <c r="AG771" i="1"/>
  <c r="AG775" i="1"/>
  <c r="AG783" i="1"/>
  <c r="AG787" i="1"/>
  <c r="AG791" i="1"/>
  <c r="AG799" i="1"/>
  <c r="AG803" i="1"/>
  <c r="AG807" i="1"/>
  <c r="AG815" i="1"/>
  <c r="AG819" i="1"/>
  <c r="AG823" i="1"/>
  <c r="AG831" i="1"/>
  <c r="AG835" i="1"/>
  <c r="AG839" i="1"/>
  <c r="AG847" i="1"/>
  <c r="AG851" i="1"/>
  <c r="AG855" i="1"/>
  <c r="AG863" i="1"/>
  <c r="AG867" i="1"/>
  <c r="AG871" i="1"/>
  <c r="AG879" i="1"/>
  <c r="AG883" i="1"/>
  <c r="AG887" i="1"/>
  <c r="AG895" i="1"/>
  <c r="AG899" i="1"/>
  <c r="AG903" i="1"/>
  <c r="AG911" i="1"/>
  <c r="AG915" i="1"/>
  <c r="AG919" i="1"/>
  <c r="AG927" i="1"/>
  <c r="AG931" i="1"/>
  <c r="AG935" i="1"/>
  <c r="AG943" i="1"/>
  <c r="AG947" i="1"/>
  <c r="AG951" i="1"/>
  <c r="AG959" i="1"/>
  <c r="AG960" i="1"/>
  <c r="AG963" i="1"/>
  <c r="AG967" i="1"/>
  <c r="AG971" i="1"/>
  <c r="AG975" i="1"/>
  <c r="AG983" i="1"/>
  <c r="AG991" i="1"/>
  <c r="AG995" i="1"/>
  <c r="AG999" i="1"/>
  <c r="AG1003" i="1"/>
  <c r="AG1007" i="1"/>
  <c r="AG1015" i="1"/>
  <c r="AG1023" i="1"/>
  <c r="AG1027" i="1"/>
  <c r="AG1031" i="1"/>
  <c r="AG1035" i="1"/>
  <c r="AG1039" i="1"/>
  <c r="AG1047" i="1"/>
  <c r="AG1055" i="1"/>
  <c r="AG1059" i="1"/>
  <c r="AG1063" i="1"/>
  <c r="AG1067" i="1"/>
  <c r="AG1071" i="1"/>
  <c r="AG1079" i="1"/>
  <c r="AG1087" i="1"/>
  <c r="AG1091" i="1"/>
  <c r="AG1095" i="1"/>
  <c r="AG1099" i="1"/>
  <c r="AG1103" i="1"/>
  <c r="AG1104" i="1"/>
  <c r="AG1111" i="1"/>
  <c r="AG1115" i="1"/>
  <c r="AG1119" i="1"/>
  <c r="AG1127" i="1"/>
  <c r="AG1131" i="1"/>
  <c r="AG1135" i="1"/>
  <c r="AG1143" i="1"/>
  <c r="AG1147" i="1"/>
  <c r="AG1151" i="1"/>
  <c r="AG1159" i="1"/>
  <c r="AG1167" i="1"/>
  <c r="AG1179" i="1"/>
  <c r="AG1187" i="1"/>
  <c r="AG1191" i="1"/>
  <c r="AG1195" i="1"/>
  <c r="AG1199" i="1"/>
  <c r="AG1207" i="1"/>
  <c r="AG1219" i="1"/>
  <c r="AG1239" i="1"/>
  <c r="AG1255" i="1"/>
  <c r="AG1259" i="1"/>
  <c r="AG1263" i="1"/>
  <c r="AG1267" i="1"/>
  <c r="AG1271" i="1"/>
  <c r="AG1291" i="1"/>
  <c r="AG1295" i="1"/>
  <c r="AG1303" i="1"/>
  <c r="AG1319" i="1"/>
  <c r="AG1331" i="1"/>
  <c r="AG1335" i="1"/>
  <c r="AG1339" i="1"/>
  <c r="AG1344" i="1"/>
  <c r="AG1371" i="1"/>
  <c r="AG1375" i="1"/>
  <c r="AG1383" i="1"/>
  <c r="AG1411" i="1"/>
  <c r="AG1415" i="1"/>
  <c r="AG1427" i="1"/>
  <c r="AG1459" i="1"/>
  <c r="AG1467" i="1"/>
  <c r="AG1471" i="1"/>
  <c r="AG1475" i="1"/>
  <c r="AG1515" i="1"/>
  <c r="AG1523" i="1"/>
  <c r="AG1539" i="1"/>
  <c r="AG1591" i="1"/>
  <c r="AG1603" i="1"/>
  <c r="AG1631" i="1"/>
  <c r="AG1691" i="1"/>
  <c r="AG1699" i="1"/>
  <c r="AG1811" i="1"/>
  <c r="AG2027" i="1"/>
  <c r="AG2067" i="1"/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" i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2" i="8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X2" i="1"/>
  <c r="W2" i="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" i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" i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" i="4"/>
  <c r="A3" i="1"/>
  <c r="O3" i="1" s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R1149" i="1" s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P1175" i="1" s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P1199" i="1" s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P1217" i="1" s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O1230" i="1" s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O1290" i="1" s="1"/>
  <c r="A1291" i="1"/>
  <c r="A1292" i="1"/>
  <c r="A1293" i="1"/>
  <c r="A1294" i="1"/>
  <c r="A1295" i="1"/>
  <c r="A1296" i="1"/>
  <c r="A1297" i="1"/>
  <c r="S1297" i="1" s="1"/>
  <c r="A1298" i="1"/>
  <c r="A1299" i="1"/>
  <c r="A1300" i="1"/>
  <c r="A1301" i="1"/>
  <c r="A1302" i="1"/>
  <c r="A1303" i="1"/>
  <c r="A1304" i="1"/>
  <c r="A1305" i="1"/>
  <c r="A1306" i="1"/>
  <c r="A1307" i="1"/>
  <c r="R1307" i="1" s="1"/>
  <c r="A1308" i="1"/>
  <c r="A1309" i="1"/>
  <c r="A1310" i="1"/>
  <c r="A1311" i="1"/>
  <c r="A1312" i="1"/>
  <c r="A1313" i="1"/>
  <c r="A1314" i="1"/>
  <c r="A1315" i="1"/>
  <c r="A1316" i="1"/>
  <c r="Q1316" i="1" s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R1345" i="1" s="1"/>
  <c r="A1346" i="1"/>
  <c r="A1347" i="1"/>
  <c r="A1348" i="1"/>
  <c r="A1349" i="1"/>
  <c r="A1350" i="1"/>
  <c r="A1351" i="1"/>
  <c r="Q1351" i="1" s="1"/>
  <c r="A1352" i="1"/>
  <c r="A1353" i="1"/>
  <c r="A1354" i="1"/>
  <c r="A1355" i="1"/>
  <c r="A1356" i="1"/>
  <c r="P1356" i="1" s="1"/>
  <c r="A1357" i="1"/>
  <c r="A1358" i="1"/>
  <c r="A1359" i="1"/>
  <c r="A1360" i="1"/>
  <c r="A1361" i="1"/>
  <c r="A1362" i="1"/>
  <c r="Q1362" i="1" s="1"/>
  <c r="A1363" i="1"/>
  <c r="A1364" i="1"/>
  <c r="A1365" i="1"/>
  <c r="A1366" i="1"/>
  <c r="A1367" i="1"/>
  <c r="A1368" i="1"/>
  <c r="A1369" i="1"/>
  <c r="A1370" i="1"/>
  <c r="A1371" i="1"/>
  <c r="A1372" i="1"/>
  <c r="A1373" i="1"/>
  <c r="Q1373" i="1" s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S1385" i="1" s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R1402" i="1" s="1"/>
  <c r="A1403" i="1"/>
  <c r="A1404" i="1"/>
  <c r="A1405" i="1"/>
  <c r="A1406" i="1"/>
  <c r="A1407" i="1"/>
  <c r="Q1407" i="1" s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R1424" i="1" s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O1437" i="1" s="1"/>
  <c r="A1438" i="1"/>
  <c r="A1439" i="1"/>
  <c r="A1440" i="1"/>
  <c r="A1441" i="1"/>
  <c r="S1441" i="1" s="1"/>
  <c r="A1442" i="1"/>
  <c r="A1443" i="1"/>
  <c r="A1444" i="1"/>
  <c r="A1445" i="1"/>
  <c r="A1446" i="1"/>
  <c r="A1447" i="1"/>
  <c r="A1448" i="1"/>
  <c r="O1448" i="1" s="1"/>
  <c r="A1449" i="1"/>
  <c r="A1450" i="1"/>
  <c r="A1451" i="1"/>
  <c r="A1452" i="1"/>
  <c r="A1453" i="1"/>
  <c r="S1453" i="1" s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O1471" i="1" s="1"/>
  <c r="A1472" i="1"/>
  <c r="A1473" i="1"/>
  <c r="A1474" i="1"/>
  <c r="A1475" i="1"/>
  <c r="A1476" i="1"/>
  <c r="A1477" i="1"/>
  <c r="A1478" i="1"/>
  <c r="A1479" i="1"/>
  <c r="A1480" i="1"/>
  <c r="A1481" i="1"/>
  <c r="A1482" i="1"/>
  <c r="O1482" i="1" s="1"/>
  <c r="A1483" i="1"/>
  <c r="A1484" i="1"/>
  <c r="A1485" i="1"/>
  <c r="A1486" i="1"/>
  <c r="A1487" i="1"/>
  <c r="A1488" i="1"/>
  <c r="P1488" i="1" s="1"/>
  <c r="A1489" i="1"/>
  <c r="A1490" i="1"/>
  <c r="A1491" i="1"/>
  <c r="A1492" i="1"/>
  <c r="A1493" i="1"/>
  <c r="O1493" i="1" s="1"/>
  <c r="A1494" i="1"/>
  <c r="A1495" i="1"/>
  <c r="A1496" i="1"/>
  <c r="A1497" i="1"/>
  <c r="A1498" i="1"/>
  <c r="A1499" i="1"/>
  <c r="P1499" i="1" s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O1527" i="1" s="1"/>
  <c r="A1528" i="1"/>
  <c r="A1529" i="1"/>
  <c r="A1530" i="1"/>
  <c r="A1531" i="1"/>
  <c r="A1532" i="1"/>
  <c r="A1533" i="1"/>
  <c r="P1533" i="1" s="1"/>
  <c r="A1534" i="1"/>
  <c r="A1535" i="1"/>
  <c r="A1536" i="1"/>
  <c r="A1537" i="1"/>
  <c r="A1538" i="1"/>
  <c r="A1539" i="1"/>
  <c r="Q1539" i="1" s="1"/>
  <c r="A1540" i="1"/>
  <c r="A1541" i="1"/>
  <c r="A1542" i="1"/>
  <c r="A1543" i="1"/>
  <c r="A1544" i="1"/>
  <c r="P1544" i="1" s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P1567" i="1" s="1"/>
  <c r="A1568" i="1"/>
  <c r="A1569" i="1"/>
  <c r="A1570" i="1"/>
  <c r="A1571" i="1"/>
  <c r="A1572" i="1"/>
  <c r="A1573" i="1"/>
  <c r="Q1573" i="1" s="1"/>
  <c r="A1574" i="1"/>
  <c r="A1575" i="1"/>
  <c r="A1576" i="1"/>
  <c r="A1577" i="1"/>
  <c r="A1578" i="1"/>
  <c r="P1578" i="1" s="1"/>
  <c r="A1579" i="1"/>
  <c r="A1580" i="1"/>
  <c r="A1581" i="1"/>
  <c r="A1582" i="1"/>
  <c r="A1583" i="1"/>
  <c r="A1584" i="1"/>
  <c r="Q1584" i="1" s="1"/>
  <c r="A1585" i="1"/>
  <c r="A1586" i="1"/>
  <c r="A1587" i="1"/>
  <c r="A1588" i="1"/>
  <c r="A1589" i="1"/>
  <c r="A1590" i="1"/>
  <c r="R1590" i="1" s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Q1607" i="1" s="1"/>
  <c r="A1608" i="1"/>
  <c r="A1609" i="1"/>
  <c r="A1610" i="1"/>
  <c r="A1611" i="1"/>
  <c r="A1612" i="1"/>
  <c r="A1613" i="1"/>
  <c r="A1614" i="1"/>
  <c r="A1615" i="1"/>
  <c r="A1616" i="1"/>
  <c r="A1617" i="1"/>
  <c r="A1618" i="1"/>
  <c r="Q1618" i="1" s="1"/>
  <c r="A1619" i="1"/>
  <c r="A1620" i="1"/>
  <c r="A1621" i="1"/>
  <c r="A1622" i="1"/>
  <c r="A1623" i="1"/>
  <c r="A1624" i="1"/>
  <c r="R1624" i="1" s="1"/>
  <c r="A1625" i="1"/>
  <c r="A1626" i="1"/>
  <c r="A1627" i="1"/>
  <c r="A1628" i="1"/>
  <c r="A1629" i="1"/>
  <c r="Q1629" i="1" s="1"/>
  <c r="A1630" i="1"/>
  <c r="A1631" i="1"/>
  <c r="A1632" i="1"/>
  <c r="A1633" i="1"/>
  <c r="A1634" i="1"/>
  <c r="A1635" i="1"/>
  <c r="R1635" i="1" s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R1648" i="1" s="1"/>
  <c r="A1649" i="1"/>
  <c r="A1650" i="1"/>
  <c r="A1651" i="1"/>
  <c r="A1652" i="1"/>
  <c r="A1653" i="1"/>
  <c r="O1653" i="1" s="1"/>
  <c r="A1654" i="1"/>
  <c r="A1655" i="1"/>
  <c r="A1656" i="1"/>
  <c r="A1657" i="1"/>
  <c r="O1657" i="1" s="1"/>
  <c r="A1658" i="1"/>
  <c r="A1659" i="1"/>
  <c r="A1660" i="1"/>
  <c r="A1661" i="1"/>
  <c r="O1661" i="1" s="1"/>
  <c r="A1662" i="1"/>
  <c r="A1663" i="1"/>
  <c r="A1664" i="1"/>
  <c r="O1664" i="1" s="1"/>
  <c r="A1665" i="1"/>
  <c r="A1666" i="1"/>
  <c r="A1667" i="1"/>
  <c r="R1667" i="1" s="1"/>
  <c r="A1668" i="1"/>
  <c r="A1669" i="1"/>
  <c r="A1670" i="1"/>
  <c r="A1671" i="1"/>
  <c r="A1672" i="1"/>
  <c r="Q1672" i="1" s="1"/>
  <c r="A1673" i="1"/>
  <c r="A1674" i="1"/>
  <c r="A1675" i="1"/>
  <c r="A1676" i="1"/>
  <c r="A1677" i="1"/>
  <c r="S1677" i="1" s="1"/>
  <c r="A1678" i="1"/>
  <c r="A1679" i="1"/>
  <c r="O1679" i="1" s="1"/>
  <c r="A1680" i="1"/>
  <c r="S1680" i="1" s="1"/>
  <c r="A1681" i="1"/>
  <c r="A1682" i="1"/>
  <c r="A1683" i="1"/>
  <c r="A1684" i="1"/>
  <c r="A1685" i="1"/>
  <c r="A1686" i="1"/>
  <c r="A1687" i="1"/>
  <c r="Q1687" i="1" s="1"/>
  <c r="A1688" i="1"/>
  <c r="A1689" i="1"/>
  <c r="R1689" i="1" s="1"/>
  <c r="A1690" i="1"/>
  <c r="A1691" i="1"/>
  <c r="Q1691" i="1" s="1"/>
  <c r="A1692" i="1"/>
  <c r="A1693" i="1"/>
  <c r="P1693" i="1" s="1"/>
  <c r="A1694" i="1"/>
  <c r="A1695" i="1"/>
  <c r="P1695" i="1" s="1"/>
  <c r="A1696" i="1"/>
  <c r="P1696" i="1" s="1"/>
  <c r="A1697" i="1"/>
  <c r="A1698" i="1"/>
  <c r="P1698" i="1" s="1"/>
  <c r="A1699" i="1"/>
  <c r="S1699" i="1" s="1"/>
  <c r="A1700" i="1"/>
  <c r="A1701" i="1"/>
  <c r="R1701" i="1" s="1"/>
  <c r="A1702" i="1"/>
  <c r="A1703" i="1"/>
  <c r="A1704" i="1"/>
  <c r="A1705" i="1"/>
  <c r="A1706" i="1"/>
  <c r="A1707" i="1"/>
  <c r="A1708" i="1"/>
  <c r="A1709" i="1"/>
  <c r="A1710" i="1"/>
  <c r="A1711" i="1"/>
  <c r="A1712" i="1"/>
  <c r="P1712" i="1" s="1"/>
  <c r="A1713" i="1"/>
  <c r="A1714" i="1"/>
  <c r="A1715" i="1"/>
  <c r="A1716" i="1"/>
  <c r="A1717" i="1"/>
  <c r="O1717" i="1" s="1"/>
  <c r="A1718" i="1"/>
  <c r="A1719" i="1"/>
  <c r="O1719" i="1" s="1"/>
  <c r="A1720" i="1"/>
  <c r="R1720" i="1" s="1"/>
  <c r="A1721" i="1"/>
  <c r="A1722" i="1"/>
  <c r="A1723" i="1"/>
  <c r="A1724" i="1"/>
  <c r="A1725" i="1"/>
  <c r="Q1725" i="1" s="1"/>
  <c r="A1726" i="1"/>
  <c r="A1727" i="1"/>
  <c r="P1727" i="1" s="1"/>
  <c r="A1728" i="1"/>
  <c r="A1729" i="1"/>
  <c r="R1729" i="1" s="1"/>
  <c r="A1730" i="1"/>
  <c r="A1731" i="1"/>
  <c r="A1732" i="1"/>
  <c r="A1733" i="1"/>
  <c r="S1733" i="1" s="1"/>
  <c r="A1734" i="1"/>
  <c r="A1735" i="1"/>
  <c r="A1736" i="1"/>
  <c r="O1736" i="1" s="1"/>
  <c r="A1737" i="1"/>
  <c r="S1737" i="1" s="1"/>
  <c r="A1738" i="1"/>
  <c r="R1738" i="1" s="1"/>
  <c r="A1739" i="1"/>
  <c r="A1740" i="1"/>
  <c r="A1741" i="1"/>
  <c r="A1742" i="1"/>
  <c r="A1743" i="1"/>
  <c r="A1744" i="1"/>
  <c r="Q1744" i="1" s="1"/>
  <c r="A1745" i="1"/>
  <c r="A1746" i="1"/>
  <c r="P1746" i="1" s="1"/>
  <c r="A1747" i="1"/>
  <c r="Q1747" i="1" s="1"/>
  <c r="A1748" i="1"/>
  <c r="A1749" i="1"/>
  <c r="A1750" i="1"/>
  <c r="A1751" i="1"/>
  <c r="O1751" i="1" s="1"/>
  <c r="A1752" i="1"/>
  <c r="S1752" i="1" s="1"/>
  <c r="A1753" i="1"/>
  <c r="O1753" i="1" s="1"/>
  <c r="A1754" i="1"/>
  <c r="R1754" i="1" s="1"/>
  <c r="A1755" i="1"/>
  <c r="S1755" i="1" s="1"/>
  <c r="A1756" i="1"/>
  <c r="A1757" i="1"/>
  <c r="O1757" i="1" s="1"/>
  <c r="A1758" i="1"/>
  <c r="A1759" i="1"/>
  <c r="Q1759" i="1" s="1"/>
  <c r="A1760" i="1"/>
  <c r="O1760" i="1" s="1"/>
  <c r="A1761" i="1"/>
  <c r="R1761" i="1" s="1"/>
  <c r="A1762" i="1"/>
  <c r="A1763" i="1"/>
  <c r="R1763" i="1" s="1"/>
  <c r="A1764" i="1"/>
  <c r="P1764" i="1" s="1"/>
  <c r="A1765" i="1"/>
  <c r="A1766" i="1"/>
  <c r="A1767" i="1"/>
  <c r="A1768" i="1"/>
  <c r="A1769" i="1"/>
  <c r="A1770" i="1"/>
  <c r="A1771" i="1"/>
  <c r="A1772" i="1"/>
  <c r="A1773" i="1"/>
  <c r="Q1773" i="1" s="1"/>
  <c r="A1774" i="1"/>
  <c r="A1775" i="1"/>
  <c r="R1775" i="1" s="1"/>
  <c r="A1776" i="1"/>
  <c r="S1776" i="1" s="1"/>
  <c r="A1777" i="1"/>
  <c r="A1778" i="1"/>
  <c r="Q1778" i="1" s="1"/>
  <c r="A1779" i="1"/>
  <c r="O1779" i="1" s="1"/>
  <c r="A1780" i="1"/>
  <c r="Q1780" i="1" s="1"/>
  <c r="A1781" i="1"/>
  <c r="A1782" i="1"/>
  <c r="A1783" i="1"/>
  <c r="P1783" i="1" s="1"/>
  <c r="A1784" i="1"/>
  <c r="R1784" i="1" s="1"/>
  <c r="A1785" i="1"/>
  <c r="Q1785" i="1" s="1"/>
  <c r="A1786" i="1"/>
  <c r="P1786" i="1" s="1"/>
  <c r="A1787" i="1"/>
  <c r="A1788" i="1"/>
  <c r="P1788" i="1" s="1"/>
  <c r="A1789" i="1"/>
  <c r="A1790" i="1"/>
  <c r="A1791" i="1"/>
  <c r="O1791" i="1" s="1"/>
  <c r="A1792" i="1"/>
  <c r="A1793" i="1"/>
  <c r="P1793" i="1" s="1"/>
  <c r="A1794" i="1"/>
  <c r="R1794" i="1" s="1"/>
  <c r="A1795" i="1"/>
  <c r="A1796" i="1"/>
  <c r="A1797" i="1"/>
  <c r="Q1797" i="1" s="1"/>
  <c r="A1798" i="1"/>
  <c r="A1799" i="1"/>
  <c r="O1799" i="1" s="1"/>
  <c r="A1800" i="1"/>
  <c r="A1801" i="1"/>
  <c r="O1801" i="1" s="1"/>
  <c r="A1802" i="1"/>
  <c r="A1803" i="1"/>
  <c r="A1804" i="1"/>
  <c r="A1805" i="1"/>
  <c r="A1806" i="1"/>
  <c r="A1807" i="1"/>
  <c r="Q1807" i="1" s="1"/>
  <c r="A1808" i="1"/>
  <c r="S1808" i="1" s="1"/>
  <c r="A1809" i="1"/>
  <c r="A1810" i="1"/>
  <c r="A1811" i="1"/>
  <c r="A1812" i="1"/>
  <c r="A1813" i="1"/>
  <c r="S1813" i="1" s="1"/>
  <c r="A1814" i="1"/>
  <c r="A1815" i="1"/>
  <c r="P1815" i="1" s="1"/>
  <c r="A1816" i="1"/>
  <c r="A1817" i="1"/>
  <c r="A1818" i="1"/>
  <c r="A1819" i="1"/>
  <c r="A1820" i="1"/>
  <c r="A1821" i="1"/>
  <c r="R1821" i="1" s="1"/>
  <c r="A1822" i="1"/>
  <c r="A1823" i="1"/>
  <c r="S1823" i="1" s="1"/>
  <c r="A1824" i="1"/>
  <c r="R1824" i="1" s="1"/>
  <c r="A1825" i="1"/>
  <c r="P1825" i="1" s="1"/>
  <c r="A1826" i="1"/>
  <c r="R1826" i="1" s="1"/>
  <c r="A1827" i="1"/>
  <c r="A1828" i="1"/>
  <c r="O1828" i="1" s="1"/>
  <c r="A1829" i="1"/>
  <c r="Q1829" i="1" s="1"/>
  <c r="A1830" i="1"/>
  <c r="A1831" i="1"/>
  <c r="R1831" i="1" s="1"/>
  <c r="A1832" i="1"/>
  <c r="A1833" i="1"/>
  <c r="O1833" i="1" s="1"/>
  <c r="A1834" i="1"/>
  <c r="Q1834" i="1" s="1"/>
  <c r="A1835" i="1"/>
  <c r="S1835" i="1" s="1"/>
  <c r="A1836" i="1"/>
  <c r="A1837" i="1"/>
  <c r="Q1837" i="1" s="1"/>
  <c r="A1838" i="1"/>
  <c r="A1839" i="1"/>
  <c r="Q1839" i="1" s="1"/>
  <c r="A1840" i="1"/>
  <c r="S1840" i="1" s="1"/>
  <c r="A1841" i="1"/>
  <c r="A1842" i="1"/>
  <c r="P1842" i="1" s="1"/>
  <c r="A1843" i="1"/>
  <c r="A1844" i="1"/>
  <c r="A1845" i="1"/>
  <c r="S1845" i="1" s="1"/>
  <c r="A1846" i="1"/>
  <c r="A1847" i="1"/>
  <c r="P1847" i="1" s="1"/>
  <c r="A1848" i="1"/>
  <c r="A1849" i="1"/>
  <c r="A1850" i="1"/>
  <c r="S1850" i="1" s="1"/>
  <c r="A1851" i="1"/>
  <c r="O1851" i="1" s="1"/>
  <c r="A1852" i="1"/>
  <c r="P1852" i="1" s="1"/>
  <c r="A1853" i="1"/>
  <c r="S1853" i="1" s="1"/>
  <c r="A1854" i="1"/>
  <c r="A1855" i="1"/>
  <c r="O1855" i="1" s="1"/>
  <c r="A1856" i="1"/>
  <c r="R1856" i="1" s="1"/>
  <c r="A1857" i="1"/>
  <c r="P1857" i="1" s="1"/>
  <c r="A1858" i="1"/>
  <c r="A1859" i="1"/>
  <c r="A1860" i="1"/>
  <c r="A1861" i="1"/>
  <c r="Q1861" i="1" s="1"/>
  <c r="A1862" i="1"/>
  <c r="A1863" i="1"/>
  <c r="S1863" i="1" s="1"/>
  <c r="A1864" i="1"/>
  <c r="A1865" i="1"/>
  <c r="P1865" i="1" s="1"/>
  <c r="A1866" i="1"/>
  <c r="Q1866" i="1" s="1"/>
  <c r="A1867" i="1"/>
  <c r="S1867" i="1" s="1"/>
  <c r="A1868" i="1"/>
  <c r="O1868" i="1" s="1"/>
  <c r="A1869" i="1"/>
  <c r="A1870" i="1"/>
  <c r="A1871" i="1"/>
  <c r="Q1871" i="1" s="1"/>
  <c r="A1872" i="1"/>
  <c r="S1872" i="1" s="1"/>
  <c r="A1873" i="1"/>
  <c r="O1873" i="1" s="1"/>
  <c r="A1874" i="1"/>
  <c r="A1875" i="1"/>
  <c r="A1876" i="1"/>
  <c r="A1877" i="1"/>
  <c r="S1877" i="1" s="1"/>
  <c r="A1878" i="1"/>
  <c r="A1879" i="1"/>
  <c r="Q1879" i="1" s="1"/>
  <c r="A1880" i="1"/>
  <c r="R1880" i="1" s="1"/>
  <c r="A1881" i="1"/>
  <c r="Q1881" i="1" s="1"/>
  <c r="A1882" i="1"/>
  <c r="P1882" i="1" s="1"/>
  <c r="A1883" i="1"/>
  <c r="O1883" i="1" s="1"/>
  <c r="A1884" i="1"/>
  <c r="A1885" i="1"/>
  <c r="R1885" i="1" s="1"/>
  <c r="A1886" i="1"/>
  <c r="A1887" i="1"/>
  <c r="O1887" i="1" s="1"/>
  <c r="A1888" i="1"/>
  <c r="R1888" i="1" s="1"/>
  <c r="A1889" i="1"/>
  <c r="A1890" i="1"/>
  <c r="A1891" i="1"/>
  <c r="A1892" i="1"/>
  <c r="A1893" i="1"/>
  <c r="Q1893" i="1" s="1"/>
  <c r="A1894" i="1"/>
  <c r="A1895" i="1"/>
  <c r="O1895" i="1" s="1"/>
  <c r="A1896" i="1"/>
  <c r="A1897" i="1"/>
  <c r="O1897" i="1" s="1"/>
  <c r="A1898" i="1"/>
  <c r="Q1898" i="1" s="1"/>
  <c r="A1899" i="1"/>
  <c r="A1900" i="1"/>
  <c r="A1901" i="1"/>
  <c r="S1901" i="1" s="1"/>
  <c r="A1902" i="1"/>
  <c r="A1903" i="1"/>
  <c r="O1903" i="1" s="1"/>
  <c r="A1904" i="1"/>
  <c r="A1905" i="1"/>
  <c r="P1905" i="1" s="1"/>
  <c r="A1906" i="1"/>
  <c r="P1906" i="1" s="1"/>
  <c r="A1907" i="1"/>
  <c r="O1907" i="1" s="1"/>
  <c r="A1908" i="1"/>
  <c r="A1909" i="1"/>
  <c r="Q1909" i="1" s="1"/>
  <c r="A1910" i="1"/>
  <c r="A1911" i="1"/>
  <c r="O1911" i="1" s="1"/>
  <c r="A1912" i="1"/>
  <c r="S1912" i="1" s="1"/>
  <c r="A1913" i="1"/>
  <c r="O1913" i="1" s="1"/>
  <c r="A1914" i="1"/>
  <c r="O1914" i="1" s="1"/>
  <c r="A1915" i="1"/>
  <c r="A1916" i="1"/>
  <c r="A1917" i="1"/>
  <c r="Q1917" i="1" s="1"/>
  <c r="A1918" i="1"/>
  <c r="A1919" i="1"/>
  <c r="Q1919" i="1" s="1"/>
  <c r="A1920" i="1"/>
  <c r="O1920" i="1" s="1"/>
  <c r="A1921" i="1"/>
  <c r="O1921" i="1" s="1"/>
  <c r="A1922" i="1"/>
  <c r="A1923" i="1"/>
  <c r="R1923" i="1" s="1"/>
  <c r="A1924" i="1"/>
  <c r="Q1924" i="1" s="1"/>
  <c r="A1925" i="1"/>
  <c r="P1925" i="1" s="1"/>
  <c r="A1926" i="1"/>
  <c r="A1927" i="1"/>
  <c r="R1927" i="1" s="1"/>
  <c r="A1928" i="1"/>
  <c r="P1928" i="1" s="1"/>
  <c r="A1929" i="1"/>
  <c r="P1929" i="1" s="1"/>
  <c r="A1930" i="1"/>
  <c r="A1931" i="1"/>
  <c r="Q1931" i="1" s="1"/>
  <c r="A1932" i="1"/>
  <c r="A1933" i="1"/>
  <c r="P1933" i="1" s="1"/>
  <c r="A1934" i="1"/>
  <c r="A1935" i="1"/>
  <c r="O1935" i="1" s="1"/>
  <c r="A1936" i="1"/>
  <c r="P1936" i="1" s="1"/>
  <c r="A1937" i="1"/>
  <c r="P1937" i="1" s="1"/>
  <c r="A1938" i="1"/>
  <c r="S1938" i="1" s="1"/>
  <c r="A1939" i="1"/>
  <c r="O1939" i="1" s="1"/>
  <c r="A1940" i="1"/>
  <c r="A1941" i="1"/>
  <c r="P1941" i="1" s="1"/>
  <c r="A1942" i="1"/>
  <c r="A1943" i="1"/>
  <c r="O1943" i="1" s="1"/>
  <c r="A1944" i="1"/>
  <c r="P1944" i="1" s="1"/>
  <c r="A1945" i="1"/>
  <c r="A1946" i="1"/>
  <c r="P1946" i="1" s="1"/>
  <c r="A1947" i="1"/>
  <c r="O1947" i="1" s="1"/>
  <c r="A1948" i="1"/>
  <c r="A1949" i="1"/>
  <c r="Q1949" i="1" s="1"/>
  <c r="A1950" i="1"/>
  <c r="A1951" i="1"/>
  <c r="O1951" i="1" s="1"/>
  <c r="A1952" i="1"/>
  <c r="P1952" i="1" s="1"/>
  <c r="A1953" i="1"/>
  <c r="S1953" i="1" s="1"/>
  <c r="A1954" i="1"/>
  <c r="O1954" i="1" s="1"/>
  <c r="A1955" i="1"/>
  <c r="O1955" i="1" s="1"/>
  <c r="A1956" i="1"/>
  <c r="A1957" i="1"/>
  <c r="O1957" i="1" s="1"/>
  <c r="A1958" i="1"/>
  <c r="A1959" i="1"/>
  <c r="O1959" i="1" s="1"/>
  <c r="A1960" i="1"/>
  <c r="P1960" i="1" s="1"/>
  <c r="A1961" i="1"/>
  <c r="Q1961" i="1" s="1"/>
  <c r="A1962" i="1"/>
  <c r="O1962" i="1" s="1"/>
  <c r="A1963" i="1"/>
  <c r="A1964" i="1"/>
  <c r="A1965" i="1"/>
  <c r="P1965" i="1" s="1"/>
  <c r="A1966" i="1"/>
  <c r="A1967" i="1"/>
  <c r="O1967" i="1" s="1"/>
  <c r="A1968" i="1"/>
  <c r="R1968" i="1" s="1"/>
  <c r="A1969" i="1"/>
  <c r="P1969" i="1" s="1"/>
  <c r="A1970" i="1"/>
  <c r="O1970" i="1" s="1"/>
  <c r="A1971" i="1"/>
  <c r="A1972" i="1"/>
  <c r="R1972" i="1" s="1"/>
  <c r="A1973" i="1"/>
  <c r="Q1973" i="1" s="1"/>
  <c r="A1974" i="1"/>
  <c r="A1975" i="1"/>
  <c r="O1975" i="1" s="1"/>
  <c r="A1976" i="1"/>
  <c r="Q1976" i="1" s="1"/>
  <c r="A1977" i="1"/>
  <c r="P1977" i="1" s="1"/>
  <c r="A1978" i="1"/>
  <c r="O1978" i="1" s="1"/>
  <c r="A1979" i="1"/>
  <c r="S1979" i="1" s="1"/>
  <c r="A1980" i="1"/>
  <c r="Q1980" i="1" s="1"/>
  <c r="A1981" i="1"/>
  <c r="A1982" i="1"/>
  <c r="A1983" i="1"/>
  <c r="S1983" i="1" s="1"/>
  <c r="A1984" i="1"/>
  <c r="P1984" i="1" s="1"/>
  <c r="A1985" i="1"/>
  <c r="P1985" i="1" s="1"/>
  <c r="A1986" i="1"/>
  <c r="A1987" i="1"/>
  <c r="R1987" i="1" s="1"/>
  <c r="A1988" i="1"/>
  <c r="Q1988" i="1" s="1"/>
  <c r="A1989" i="1"/>
  <c r="P1989" i="1" s="1"/>
  <c r="A1990" i="1"/>
  <c r="A1991" i="1"/>
  <c r="R1991" i="1" s="1"/>
  <c r="A1992" i="1"/>
  <c r="P1992" i="1" s="1"/>
  <c r="A1993" i="1"/>
  <c r="Q1993" i="1" s="1"/>
  <c r="A1994" i="1"/>
  <c r="A1995" i="1"/>
  <c r="Q1995" i="1" s="1"/>
  <c r="A1996" i="1"/>
  <c r="A1997" i="1"/>
  <c r="P1997" i="1" s="1"/>
  <c r="A1998" i="1"/>
  <c r="A1999" i="1"/>
  <c r="O1999" i="1" s="1"/>
  <c r="A2000" i="1"/>
  <c r="P2000" i="1" s="1"/>
  <c r="A2001" i="1"/>
  <c r="P2001" i="1" s="1"/>
  <c r="A2002" i="1"/>
  <c r="S2002" i="1" s="1"/>
  <c r="A2003" i="1"/>
  <c r="O2003" i="1" s="1"/>
  <c r="A2004" i="1"/>
  <c r="A2005" i="1"/>
  <c r="O2005" i="1" s="1"/>
  <c r="A2006" i="1"/>
  <c r="A2007" i="1"/>
  <c r="O2007" i="1" s="1"/>
  <c r="A2008" i="1"/>
  <c r="P2008" i="1" s="1"/>
  <c r="A2009" i="1"/>
  <c r="A2010" i="1"/>
  <c r="P2010" i="1" s="1"/>
  <c r="A2011" i="1"/>
  <c r="O2011" i="1" s="1"/>
  <c r="A2012" i="1"/>
  <c r="A2013" i="1"/>
  <c r="Q2013" i="1" s="1"/>
  <c r="A2014" i="1"/>
  <c r="A2015" i="1"/>
  <c r="O2015" i="1" s="1"/>
  <c r="A2016" i="1"/>
  <c r="P2016" i="1" s="1"/>
  <c r="A2017" i="1"/>
  <c r="S2017" i="1" s="1"/>
  <c r="A2018" i="1"/>
  <c r="O2018" i="1" s="1"/>
  <c r="A2019" i="1"/>
  <c r="O2019" i="1" s="1"/>
  <c r="A2020" i="1"/>
  <c r="A2021" i="1"/>
  <c r="O2021" i="1" s="1"/>
  <c r="A2022" i="1"/>
  <c r="A2023" i="1"/>
  <c r="O2023" i="1" s="1"/>
  <c r="A2024" i="1"/>
  <c r="P2024" i="1" s="1"/>
  <c r="A2025" i="1"/>
  <c r="Q2025" i="1" s="1"/>
  <c r="A2026" i="1"/>
  <c r="O2026" i="1" s="1"/>
  <c r="A2027" i="1"/>
  <c r="A2028" i="1"/>
  <c r="A2029" i="1"/>
  <c r="P2029" i="1" s="1"/>
  <c r="A2030" i="1"/>
  <c r="A2031" i="1"/>
  <c r="O2031" i="1" s="1"/>
  <c r="A2032" i="1"/>
  <c r="R2032" i="1" s="1"/>
  <c r="A2033" i="1"/>
  <c r="P2033" i="1" s="1"/>
  <c r="A2034" i="1"/>
  <c r="P2034" i="1" s="1"/>
  <c r="A2035" i="1"/>
  <c r="A2036" i="1"/>
  <c r="R2036" i="1" s="1"/>
  <c r="A2037" i="1"/>
  <c r="O2037" i="1" s="1"/>
  <c r="A2038" i="1"/>
  <c r="A2039" i="1"/>
  <c r="O2039" i="1" s="1"/>
  <c r="A2040" i="1"/>
  <c r="Q2040" i="1" s="1"/>
  <c r="A2041" i="1"/>
  <c r="P2041" i="1" s="1"/>
  <c r="A2042" i="1"/>
  <c r="O2042" i="1" s="1"/>
  <c r="A2043" i="1"/>
  <c r="S2043" i="1" s="1"/>
  <c r="A2044" i="1"/>
  <c r="R2044" i="1" s="1"/>
  <c r="A2045" i="1"/>
  <c r="P2045" i="1" s="1"/>
  <c r="A2046" i="1"/>
  <c r="A2047" i="1"/>
  <c r="S2047" i="1" s="1"/>
  <c r="A2048" i="1"/>
  <c r="P2048" i="1" s="1"/>
  <c r="A2049" i="1"/>
  <c r="P2049" i="1" s="1"/>
  <c r="A2050" i="1"/>
  <c r="A2051" i="1"/>
  <c r="R2051" i="1" s="1"/>
  <c r="A2052" i="1"/>
  <c r="Q2052" i="1" s="1"/>
  <c r="A2053" i="1"/>
  <c r="Q2053" i="1" s="1"/>
  <c r="A2054" i="1"/>
  <c r="A2055" i="1"/>
  <c r="R2055" i="1" s="1"/>
  <c r="A2056" i="1"/>
  <c r="P2056" i="1" s="1"/>
  <c r="A2057" i="1"/>
  <c r="P2057" i="1" s="1"/>
  <c r="A2058" i="1"/>
  <c r="A2059" i="1"/>
  <c r="Q2059" i="1" s="1"/>
  <c r="A2060" i="1"/>
  <c r="A2061" i="1"/>
  <c r="Q2061" i="1" s="1"/>
  <c r="A2062" i="1"/>
  <c r="A2063" i="1"/>
  <c r="O2063" i="1" s="1"/>
  <c r="A2064" i="1"/>
  <c r="P2064" i="1" s="1"/>
  <c r="A2065" i="1"/>
  <c r="P2065" i="1" s="1"/>
  <c r="A2066" i="1"/>
  <c r="S2066" i="1" s="1"/>
  <c r="A2067" i="1"/>
  <c r="O2067" i="1" s="1"/>
  <c r="A2068" i="1"/>
  <c r="A2069" i="1"/>
  <c r="O2069" i="1" s="1"/>
  <c r="A2070" i="1"/>
  <c r="A2071" i="1"/>
  <c r="O2071" i="1" s="1"/>
  <c r="A2072" i="1"/>
  <c r="P2072" i="1" s="1"/>
  <c r="A2073" i="1"/>
  <c r="A2074" i="1"/>
  <c r="P2074" i="1" s="1"/>
  <c r="A2075" i="1"/>
  <c r="O2075" i="1" s="1"/>
  <c r="A2076" i="1"/>
  <c r="A2077" i="1"/>
  <c r="Q2077" i="1" s="1"/>
  <c r="A2078" i="1"/>
  <c r="A2079" i="1"/>
  <c r="O2079" i="1" s="1"/>
  <c r="A2080" i="1"/>
  <c r="P2080" i="1" s="1"/>
  <c r="A2081" i="1"/>
  <c r="S2081" i="1" s="1"/>
  <c r="A2082" i="1"/>
  <c r="O2082" i="1" s="1"/>
  <c r="A2083" i="1"/>
  <c r="N2083" i="1" s="1"/>
  <c r="A2084" i="1"/>
  <c r="S2084" i="1" s="1"/>
  <c r="A2085" i="1"/>
  <c r="O2085" i="1" s="1"/>
  <c r="A2086" i="1"/>
  <c r="N2086" i="1" s="1"/>
  <c r="A2087" i="1"/>
  <c r="R2087" i="1" s="1"/>
  <c r="A2088" i="1"/>
  <c r="N2088" i="1" s="1"/>
  <c r="A2089" i="1"/>
  <c r="N2089" i="1" s="1"/>
  <c r="A2090" i="1"/>
  <c r="N2090" i="1" s="1"/>
  <c r="A2091" i="1"/>
  <c r="N2091" i="1" s="1"/>
  <c r="A2092" i="1"/>
  <c r="N2092" i="1" s="1"/>
  <c r="A2" i="1"/>
  <c r="N2" i="1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" i="4"/>
  <c r="B2" i="1"/>
  <c r="B125" i="1"/>
  <c r="B84" i="1"/>
  <c r="B166" i="1"/>
  <c r="B207" i="1"/>
  <c r="B248" i="1"/>
  <c r="B330" i="1"/>
  <c r="B371" i="1"/>
  <c r="B412" i="1"/>
  <c r="B453" i="1"/>
  <c r="B535" i="1"/>
  <c r="B576" i="1"/>
  <c r="B617" i="1"/>
  <c r="B494" i="1"/>
  <c r="B658" i="1"/>
  <c r="B699" i="1"/>
  <c r="B740" i="1"/>
  <c r="B863" i="1"/>
  <c r="B822" i="1"/>
  <c r="B781" i="1"/>
  <c r="B904" i="1"/>
  <c r="B945" i="1"/>
  <c r="B1027" i="1"/>
  <c r="B986" i="1"/>
  <c r="B1068" i="1"/>
  <c r="B1191" i="1"/>
  <c r="B1355" i="1"/>
  <c r="B1232" i="1"/>
  <c r="B1273" i="1"/>
  <c r="B1314" i="1"/>
  <c r="B1396" i="1"/>
  <c r="B1109" i="1"/>
  <c r="B1150" i="1"/>
  <c r="B1437" i="1"/>
  <c r="B1478" i="1"/>
  <c r="B1519" i="1"/>
  <c r="B1560" i="1"/>
  <c r="B1601" i="1"/>
  <c r="B1642" i="1"/>
  <c r="B1683" i="1"/>
  <c r="B1724" i="1"/>
  <c r="B1765" i="1"/>
  <c r="B1806" i="1"/>
  <c r="B1888" i="1"/>
  <c r="B1847" i="1"/>
  <c r="B1929" i="1"/>
  <c r="B2011" i="1"/>
  <c r="B1970" i="1"/>
  <c r="B2052" i="1"/>
  <c r="B289" i="1"/>
  <c r="B44" i="1"/>
  <c r="B3" i="1"/>
  <c r="B126" i="1"/>
  <c r="B85" i="1"/>
  <c r="B167" i="1"/>
  <c r="B208" i="1"/>
  <c r="B249" i="1"/>
  <c r="B331" i="1"/>
  <c r="B372" i="1"/>
  <c r="B413" i="1"/>
  <c r="B454" i="1"/>
  <c r="B536" i="1"/>
  <c r="B577" i="1"/>
  <c r="B618" i="1"/>
  <c r="B495" i="1"/>
  <c r="B659" i="1"/>
  <c r="B700" i="1"/>
  <c r="B741" i="1"/>
  <c r="B864" i="1"/>
  <c r="B823" i="1"/>
  <c r="B782" i="1"/>
  <c r="B905" i="1"/>
  <c r="B946" i="1"/>
  <c r="B1028" i="1"/>
  <c r="B987" i="1"/>
  <c r="B1069" i="1"/>
  <c r="B1192" i="1"/>
  <c r="B1356" i="1"/>
  <c r="B1233" i="1"/>
  <c r="B1274" i="1"/>
  <c r="B1315" i="1"/>
  <c r="B1397" i="1"/>
  <c r="B1110" i="1"/>
  <c r="B1151" i="1"/>
  <c r="B1438" i="1"/>
  <c r="B1479" i="1"/>
  <c r="B1520" i="1"/>
  <c r="B1561" i="1"/>
  <c r="B1602" i="1"/>
  <c r="B1643" i="1"/>
  <c r="B1684" i="1"/>
  <c r="B1725" i="1"/>
  <c r="B1766" i="1"/>
  <c r="B1807" i="1"/>
  <c r="B1889" i="1"/>
  <c r="B1848" i="1"/>
  <c r="B1930" i="1"/>
  <c r="B2012" i="1"/>
  <c r="B1971" i="1"/>
  <c r="B2053" i="1"/>
  <c r="B290" i="1"/>
  <c r="B45" i="1"/>
  <c r="B4" i="1"/>
  <c r="B127" i="1"/>
  <c r="B86" i="1"/>
  <c r="B168" i="1"/>
  <c r="B209" i="1"/>
  <c r="B250" i="1"/>
  <c r="B332" i="1"/>
  <c r="B373" i="1"/>
  <c r="B414" i="1"/>
  <c r="B455" i="1"/>
  <c r="B537" i="1"/>
  <c r="B578" i="1"/>
  <c r="B619" i="1"/>
  <c r="B496" i="1"/>
  <c r="B660" i="1"/>
  <c r="B701" i="1"/>
  <c r="B742" i="1"/>
  <c r="B865" i="1"/>
  <c r="B824" i="1"/>
  <c r="B783" i="1"/>
  <c r="B906" i="1"/>
  <c r="B947" i="1"/>
  <c r="B1029" i="1"/>
  <c r="B988" i="1"/>
  <c r="B1070" i="1"/>
  <c r="B1193" i="1"/>
  <c r="B1357" i="1"/>
  <c r="B1234" i="1"/>
  <c r="B1275" i="1"/>
  <c r="B1316" i="1"/>
  <c r="B1398" i="1"/>
  <c r="B1111" i="1"/>
  <c r="B1152" i="1"/>
  <c r="B1439" i="1"/>
  <c r="B1480" i="1"/>
  <c r="B1521" i="1"/>
  <c r="B1562" i="1"/>
  <c r="B1603" i="1"/>
  <c r="B1644" i="1"/>
  <c r="B1685" i="1"/>
  <c r="B1726" i="1"/>
  <c r="B1767" i="1"/>
  <c r="B1808" i="1"/>
  <c r="B1890" i="1"/>
  <c r="B1849" i="1"/>
  <c r="B1931" i="1"/>
  <c r="B2013" i="1"/>
  <c r="B1972" i="1"/>
  <c r="B2054" i="1"/>
  <c r="B291" i="1"/>
  <c r="B46" i="1"/>
  <c r="B5" i="1"/>
  <c r="B128" i="1"/>
  <c r="B87" i="1"/>
  <c r="B169" i="1"/>
  <c r="B210" i="1"/>
  <c r="B251" i="1"/>
  <c r="B333" i="1"/>
  <c r="B374" i="1"/>
  <c r="B415" i="1"/>
  <c r="B456" i="1"/>
  <c r="B538" i="1"/>
  <c r="B579" i="1"/>
  <c r="B620" i="1"/>
  <c r="B497" i="1"/>
  <c r="B661" i="1"/>
  <c r="B702" i="1"/>
  <c r="B743" i="1"/>
  <c r="B866" i="1"/>
  <c r="B825" i="1"/>
  <c r="B784" i="1"/>
  <c r="B907" i="1"/>
  <c r="B948" i="1"/>
  <c r="B1030" i="1"/>
  <c r="B989" i="1"/>
  <c r="B1071" i="1"/>
  <c r="B1194" i="1"/>
  <c r="B1358" i="1"/>
  <c r="B1235" i="1"/>
  <c r="B1276" i="1"/>
  <c r="B1317" i="1"/>
  <c r="B1399" i="1"/>
  <c r="B1112" i="1"/>
  <c r="B1153" i="1"/>
  <c r="B1440" i="1"/>
  <c r="B1481" i="1"/>
  <c r="B1522" i="1"/>
  <c r="B1563" i="1"/>
  <c r="B1604" i="1"/>
  <c r="B1645" i="1"/>
  <c r="B1686" i="1"/>
  <c r="B1727" i="1"/>
  <c r="B1768" i="1"/>
  <c r="B1809" i="1"/>
  <c r="B1891" i="1"/>
  <c r="B1850" i="1"/>
  <c r="B1932" i="1"/>
  <c r="B2014" i="1"/>
  <c r="B1973" i="1"/>
  <c r="B2055" i="1"/>
  <c r="B292" i="1"/>
  <c r="B47" i="1"/>
  <c r="B6" i="1"/>
  <c r="B129" i="1"/>
  <c r="B88" i="1"/>
  <c r="B170" i="1"/>
  <c r="B211" i="1"/>
  <c r="B252" i="1"/>
  <c r="B334" i="1"/>
  <c r="B375" i="1"/>
  <c r="B416" i="1"/>
  <c r="B457" i="1"/>
  <c r="B539" i="1"/>
  <c r="B580" i="1"/>
  <c r="B621" i="1"/>
  <c r="B498" i="1"/>
  <c r="B662" i="1"/>
  <c r="B703" i="1"/>
  <c r="B744" i="1"/>
  <c r="B867" i="1"/>
  <c r="B826" i="1"/>
  <c r="B785" i="1"/>
  <c r="B908" i="1"/>
  <c r="B949" i="1"/>
  <c r="B1031" i="1"/>
  <c r="B990" i="1"/>
  <c r="B1072" i="1"/>
  <c r="B1195" i="1"/>
  <c r="B1359" i="1"/>
  <c r="B1236" i="1"/>
  <c r="B1277" i="1"/>
  <c r="B1318" i="1"/>
  <c r="B1400" i="1"/>
  <c r="B1113" i="1"/>
  <c r="B1154" i="1"/>
  <c r="B1441" i="1"/>
  <c r="B1482" i="1"/>
  <c r="B1523" i="1"/>
  <c r="B1564" i="1"/>
  <c r="B1605" i="1"/>
  <c r="B1646" i="1"/>
  <c r="B1687" i="1"/>
  <c r="B1728" i="1"/>
  <c r="B1769" i="1"/>
  <c r="B1810" i="1"/>
  <c r="B1892" i="1"/>
  <c r="B1851" i="1"/>
  <c r="B1933" i="1"/>
  <c r="B2015" i="1"/>
  <c r="B1974" i="1"/>
  <c r="B2056" i="1"/>
  <c r="B293" i="1"/>
  <c r="B48" i="1"/>
  <c r="B7" i="1"/>
  <c r="B130" i="1"/>
  <c r="B89" i="1"/>
  <c r="B171" i="1"/>
  <c r="B212" i="1"/>
  <c r="B253" i="1"/>
  <c r="B335" i="1"/>
  <c r="B376" i="1"/>
  <c r="B417" i="1"/>
  <c r="B458" i="1"/>
  <c r="B540" i="1"/>
  <c r="B581" i="1"/>
  <c r="B622" i="1"/>
  <c r="B499" i="1"/>
  <c r="B663" i="1"/>
  <c r="B704" i="1"/>
  <c r="B745" i="1"/>
  <c r="B868" i="1"/>
  <c r="B827" i="1"/>
  <c r="B786" i="1"/>
  <c r="B909" i="1"/>
  <c r="B950" i="1"/>
  <c r="B1032" i="1"/>
  <c r="B991" i="1"/>
  <c r="B1073" i="1"/>
  <c r="B1196" i="1"/>
  <c r="B1360" i="1"/>
  <c r="B1237" i="1"/>
  <c r="B1278" i="1"/>
  <c r="B1319" i="1"/>
  <c r="B1401" i="1"/>
  <c r="B1114" i="1"/>
  <c r="B1155" i="1"/>
  <c r="B1442" i="1"/>
  <c r="B1483" i="1"/>
  <c r="B1524" i="1"/>
  <c r="B1565" i="1"/>
  <c r="B1606" i="1"/>
  <c r="B1647" i="1"/>
  <c r="B1688" i="1"/>
  <c r="B1729" i="1"/>
  <c r="B1770" i="1"/>
  <c r="B1811" i="1"/>
  <c r="B1893" i="1"/>
  <c r="B1852" i="1"/>
  <c r="B1934" i="1"/>
  <c r="B2016" i="1"/>
  <c r="B1975" i="1"/>
  <c r="B2057" i="1"/>
  <c r="B294" i="1"/>
  <c r="B49" i="1"/>
  <c r="B8" i="1"/>
  <c r="B131" i="1"/>
  <c r="B90" i="1"/>
  <c r="B172" i="1"/>
  <c r="B213" i="1"/>
  <c r="B254" i="1"/>
  <c r="B336" i="1"/>
  <c r="B377" i="1"/>
  <c r="B418" i="1"/>
  <c r="B459" i="1"/>
  <c r="B541" i="1"/>
  <c r="B582" i="1"/>
  <c r="B623" i="1"/>
  <c r="B500" i="1"/>
  <c r="B664" i="1"/>
  <c r="B705" i="1"/>
  <c r="B746" i="1"/>
  <c r="B869" i="1"/>
  <c r="B828" i="1"/>
  <c r="B787" i="1"/>
  <c r="B910" i="1"/>
  <c r="B951" i="1"/>
  <c r="B1033" i="1"/>
  <c r="B992" i="1"/>
  <c r="B1074" i="1"/>
  <c r="B1197" i="1"/>
  <c r="B1361" i="1"/>
  <c r="B1238" i="1"/>
  <c r="B1279" i="1"/>
  <c r="B1320" i="1"/>
  <c r="B1402" i="1"/>
  <c r="B1115" i="1"/>
  <c r="B1156" i="1"/>
  <c r="B1443" i="1"/>
  <c r="B1484" i="1"/>
  <c r="B1525" i="1"/>
  <c r="B1566" i="1"/>
  <c r="B1607" i="1"/>
  <c r="B1648" i="1"/>
  <c r="B1689" i="1"/>
  <c r="B1730" i="1"/>
  <c r="B1771" i="1"/>
  <c r="B1812" i="1"/>
  <c r="B1894" i="1"/>
  <c r="B1853" i="1"/>
  <c r="B1935" i="1"/>
  <c r="B2017" i="1"/>
  <c r="B1976" i="1"/>
  <c r="B2058" i="1"/>
  <c r="B295" i="1"/>
  <c r="B50" i="1"/>
  <c r="B9" i="1"/>
  <c r="B132" i="1"/>
  <c r="B91" i="1"/>
  <c r="B173" i="1"/>
  <c r="B214" i="1"/>
  <c r="B255" i="1"/>
  <c r="B337" i="1"/>
  <c r="B378" i="1"/>
  <c r="B419" i="1"/>
  <c r="B460" i="1"/>
  <c r="B542" i="1"/>
  <c r="B583" i="1"/>
  <c r="B624" i="1"/>
  <c r="B501" i="1"/>
  <c r="B665" i="1"/>
  <c r="B706" i="1"/>
  <c r="B747" i="1"/>
  <c r="B870" i="1"/>
  <c r="B829" i="1"/>
  <c r="B788" i="1"/>
  <c r="B911" i="1"/>
  <c r="B952" i="1"/>
  <c r="B1034" i="1"/>
  <c r="B993" i="1"/>
  <c r="B1075" i="1"/>
  <c r="B1198" i="1"/>
  <c r="B1362" i="1"/>
  <c r="B1239" i="1"/>
  <c r="B1280" i="1"/>
  <c r="B1321" i="1"/>
  <c r="B1403" i="1"/>
  <c r="B1116" i="1"/>
  <c r="B1157" i="1"/>
  <c r="B1444" i="1"/>
  <c r="B1485" i="1"/>
  <c r="B1526" i="1"/>
  <c r="B1567" i="1"/>
  <c r="B1608" i="1"/>
  <c r="B1649" i="1"/>
  <c r="B1690" i="1"/>
  <c r="B1731" i="1"/>
  <c r="B1772" i="1"/>
  <c r="B1813" i="1"/>
  <c r="B1895" i="1"/>
  <c r="B1854" i="1"/>
  <c r="B1936" i="1"/>
  <c r="B2018" i="1"/>
  <c r="B1977" i="1"/>
  <c r="B2059" i="1"/>
  <c r="B296" i="1"/>
  <c r="B51" i="1"/>
  <c r="B10" i="1"/>
  <c r="B133" i="1"/>
  <c r="B92" i="1"/>
  <c r="B174" i="1"/>
  <c r="B215" i="1"/>
  <c r="B256" i="1"/>
  <c r="B338" i="1"/>
  <c r="B379" i="1"/>
  <c r="B420" i="1"/>
  <c r="B461" i="1"/>
  <c r="B543" i="1"/>
  <c r="B584" i="1"/>
  <c r="B625" i="1"/>
  <c r="B502" i="1"/>
  <c r="B666" i="1"/>
  <c r="B707" i="1"/>
  <c r="B748" i="1"/>
  <c r="B871" i="1"/>
  <c r="B830" i="1"/>
  <c r="B789" i="1"/>
  <c r="B912" i="1"/>
  <c r="B953" i="1"/>
  <c r="B1035" i="1"/>
  <c r="B994" i="1"/>
  <c r="B1076" i="1"/>
  <c r="B1199" i="1"/>
  <c r="B1363" i="1"/>
  <c r="B1240" i="1"/>
  <c r="B1281" i="1"/>
  <c r="B1322" i="1"/>
  <c r="B1404" i="1"/>
  <c r="B1117" i="1"/>
  <c r="B1158" i="1"/>
  <c r="B1445" i="1"/>
  <c r="B1486" i="1"/>
  <c r="B1527" i="1"/>
  <c r="B1568" i="1"/>
  <c r="B1609" i="1"/>
  <c r="B1650" i="1"/>
  <c r="B1691" i="1"/>
  <c r="B1732" i="1"/>
  <c r="B1773" i="1"/>
  <c r="B1814" i="1"/>
  <c r="B1896" i="1"/>
  <c r="B1855" i="1"/>
  <c r="B1937" i="1"/>
  <c r="B2019" i="1"/>
  <c r="B1978" i="1"/>
  <c r="B2060" i="1"/>
  <c r="B297" i="1"/>
  <c r="B52" i="1"/>
  <c r="B11" i="1"/>
  <c r="B134" i="1"/>
  <c r="B93" i="1"/>
  <c r="B175" i="1"/>
  <c r="B216" i="1"/>
  <c r="B257" i="1"/>
  <c r="B339" i="1"/>
  <c r="B380" i="1"/>
  <c r="B421" i="1"/>
  <c r="B462" i="1"/>
  <c r="B544" i="1"/>
  <c r="B585" i="1"/>
  <c r="B626" i="1"/>
  <c r="B503" i="1"/>
  <c r="B667" i="1"/>
  <c r="B708" i="1"/>
  <c r="B749" i="1"/>
  <c r="B872" i="1"/>
  <c r="B831" i="1"/>
  <c r="B790" i="1"/>
  <c r="B913" i="1"/>
  <c r="B954" i="1"/>
  <c r="B1036" i="1"/>
  <c r="B995" i="1"/>
  <c r="B1077" i="1"/>
  <c r="B1200" i="1"/>
  <c r="B1364" i="1"/>
  <c r="B1241" i="1"/>
  <c r="B1282" i="1"/>
  <c r="B1323" i="1"/>
  <c r="B1405" i="1"/>
  <c r="B1118" i="1"/>
  <c r="B1159" i="1"/>
  <c r="B1446" i="1"/>
  <c r="B1487" i="1"/>
  <c r="B1528" i="1"/>
  <c r="B1569" i="1"/>
  <c r="B1610" i="1"/>
  <c r="B1651" i="1"/>
  <c r="B1692" i="1"/>
  <c r="B1733" i="1"/>
  <c r="B1774" i="1"/>
  <c r="B1815" i="1"/>
  <c r="B1897" i="1"/>
  <c r="B1856" i="1"/>
  <c r="B1938" i="1"/>
  <c r="B2020" i="1"/>
  <c r="B1979" i="1"/>
  <c r="B2061" i="1"/>
  <c r="B298" i="1"/>
  <c r="B53" i="1"/>
  <c r="B12" i="1"/>
  <c r="B135" i="1"/>
  <c r="B94" i="1"/>
  <c r="B176" i="1"/>
  <c r="B217" i="1"/>
  <c r="B258" i="1"/>
  <c r="B340" i="1"/>
  <c r="B381" i="1"/>
  <c r="B422" i="1"/>
  <c r="B463" i="1"/>
  <c r="B545" i="1"/>
  <c r="B586" i="1"/>
  <c r="B627" i="1"/>
  <c r="B504" i="1"/>
  <c r="B668" i="1"/>
  <c r="B709" i="1"/>
  <c r="B750" i="1"/>
  <c r="B873" i="1"/>
  <c r="B832" i="1"/>
  <c r="B791" i="1"/>
  <c r="B914" i="1"/>
  <c r="B955" i="1"/>
  <c r="B1037" i="1"/>
  <c r="B996" i="1"/>
  <c r="B1078" i="1"/>
  <c r="B1201" i="1"/>
  <c r="B1365" i="1"/>
  <c r="B1242" i="1"/>
  <c r="B1283" i="1"/>
  <c r="B1324" i="1"/>
  <c r="B1406" i="1"/>
  <c r="B1119" i="1"/>
  <c r="B1160" i="1"/>
  <c r="B1447" i="1"/>
  <c r="B1488" i="1"/>
  <c r="B1529" i="1"/>
  <c r="B1570" i="1"/>
  <c r="B1611" i="1"/>
  <c r="B1652" i="1"/>
  <c r="B1693" i="1"/>
  <c r="B1734" i="1"/>
  <c r="B1775" i="1"/>
  <c r="B1816" i="1"/>
  <c r="B1898" i="1"/>
  <c r="B1857" i="1"/>
  <c r="B1939" i="1"/>
  <c r="B2021" i="1"/>
  <c r="B1980" i="1"/>
  <c r="B2062" i="1"/>
  <c r="B299" i="1"/>
  <c r="B54" i="1"/>
  <c r="B13" i="1"/>
  <c r="B136" i="1"/>
  <c r="B95" i="1"/>
  <c r="B177" i="1"/>
  <c r="B218" i="1"/>
  <c r="B259" i="1"/>
  <c r="B341" i="1"/>
  <c r="B382" i="1"/>
  <c r="B423" i="1"/>
  <c r="B464" i="1"/>
  <c r="B546" i="1"/>
  <c r="B587" i="1"/>
  <c r="B628" i="1"/>
  <c r="B505" i="1"/>
  <c r="B669" i="1"/>
  <c r="B710" i="1"/>
  <c r="B751" i="1"/>
  <c r="B874" i="1"/>
  <c r="B833" i="1"/>
  <c r="B792" i="1"/>
  <c r="B915" i="1"/>
  <c r="B956" i="1"/>
  <c r="B1038" i="1"/>
  <c r="B997" i="1"/>
  <c r="B1079" i="1"/>
  <c r="B1202" i="1"/>
  <c r="B1366" i="1"/>
  <c r="B1243" i="1"/>
  <c r="B1284" i="1"/>
  <c r="B1325" i="1"/>
  <c r="B1407" i="1"/>
  <c r="B1120" i="1"/>
  <c r="B1161" i="1"/>
  <c r="B1448" i="1"/>
  <c r="B1489" i="1"/>
  <c r="B1530" i="1"/>
  <c r="B1571" i="1"/>
  <c r="B1612" i="1"/>
  <c r="B1653" i="1"/>
  <c r="B1694" i="1"/>
  <c r="B1735" i="1"/>
  <c r="B1776" i="1"/>
  <c r="B1817" i="1"/>
  <c r="B1899" i="1"/>
  <c r="B1858" i="1"/>
  <c r="B1940" i="1"/>
  <c r="B2022" i="1"/>
  <c r="B1981" i="1"/>
  <c r="B2063" i="1"/>
  <c r="B300" i="1"/>
  <c r="B55" i="1"/>
  <c r="B14" i="1"/>
  <c r="B137" i="1"/>
  <c r="B96" i="1"/>
  <c r="B178" i="1"/>
  <c r="B219" i="1"/>
  <c r="B260" i="1"/>
  <c r="B342" i="1"/>
  <c r="B383" i="1"/>
  <c r="B424" i="1"/>
  <c r="B465" i="1"/>
  <c r="B547" i="1"/>
  <c r="B588" i="1"/>
  <c r="B629" i="1"/>
  <c r="B506" i="1"/>
  <c r="B670" i="1"/>
  <c r="B711" i="1"/>
  <c r="B752" i="1"/>
  <c r="B875" i="1"/>
  <c r="B834" i="1"/>
  <c r="B793" i="1"/>
  <c r="B916" i="1"/>
  <c r="B957" i="1"/>
  <c r="B1039" i="1"/>
  <c r="B998" i="1"/>
  <c r="B1080" i="1"/>
  <c r="B1203" i="1"/>
  <c r="B1367" i="1"/>
  <c r="B1244" i="1"/>
  <c r="B1285" i="1"/>
  <c r="B1326" i="1"/>
  <c r="B1408" i="1"/>
  <c r="B1121" i="1"/>
  <c r="B1162" i="1"/>
  <c r="B1449" i="1"/>
  <c r="B1490" i="1"/>
  <c r="B1531" i="1"/>
  <c r="B1572" i="1"/>
  <c r="B1613" i="1"/>
  <c r="B1654" i="1"/>
  <c r="B1695" i="1"/>
  <c r="B1736" i="1"/>
  <c r="B1777" i="1"/>
  <c r="B1818" i="1"/>
  <c r="B1900" i="1"/>
  <c r="B1859" i="1"/>
  <c r="B1941" i="1"/>
  <c r="B2023" i="1"/>
  <c r="B1982" i="1"/>
  <c r="B2064" i="1"/>
  <c r="B301" i="1"/>
  <c r="B56" i="1"/>
  <c r="B15" i="1"/>
  <c r="B138" i="1"/>
  <c r="B97" i="1"/>
  <c r="B179" i="1"/>
  <c r="B220" i="1"/>
  <c r="B261" i="1"/>
  <c r="B343" i="1"/>
  <c r="B384" i="1"/>
  <c r="B425" i="1"/>
  <c r="B466" i="1"/>
  <c r="B548" i="1"/>
  <c r="B589" i="1"/>
  <c r="B630" i="1"/>
  <c r="B507" i="1"/>
  <c r="B671" i="1"/>
  <c r="B712" i="1"/>
  <c r="B753" i="1"/>
  <c r="B876" i="1"/>
  <c r="B835" i="1"/>
  <c r="B794" i="1"/>
  <c r="B917" i="1"/>
  <c r="B958" i="1"/>
  <c r="B1040" i="1"/>
  <c r="B999" i="1"/>
  <c r="B1081" i="1"/>
  <c r="B1204" i="1"/>
  <c r="B1368" i="1"/>
  <c r="B1245" i="1"/>
  <c r="B1286" i="1"/>
  <c r="B1327" i="1"/>
  <c r="B1409" i="1"/>
  <c r="B1122" i="1"/>
  <c r="B1163" i="1"/>
  <c r="B1450" i="1"/>
  <c r="B1491" i="1"/>
  <c r="B1532" i="1"/>
  <c r="B1573" i="1"/>
  <c r="B1614" i="1"/>
  <c r="B1655" i="1"/>
  <c r="B1696" i="1"/>
  <c r="B1737" i="1"/>
  <c r="B1778" i="1"/>
  <c r="B1819" i="1"/>
  <c r="B1901" i="1"/>
  <c r="B1860" i="1"/>
  <c r="B1942" i="1"/>
  <c r="B2024" i="1"/>
  <c r="B1983" i="1"/>
  <c r="B2065" i="1"/>
  <c r="B302" i="1"/>
  <c r="B57" i="1"/>
  <c r="B16" i="1"/>
  <c r="B139" i="1"/>
  <c r="B98" i="1"/>
  <c r="B180" i="1"/>
  <c r="B221" i="1"/>
  <c r="B262" i="1"/>
  <c r="B344" i="1"/>
  <c r="B385" i="1"/>
  <c r="B426" i="1"/>
  <c r="B467" i="1"/>
  <c r="B549" i="1"/>
  <c r="B590" i="1"/>
  <c r="B631" i="1"/>
  <c r="B508" i="1"/>
  <c r="B672" i="1"/>
  <c r="B713" i="1"/>
  <c r="B754" i="1"/>
  <c r="B877" i="1"/>
  <c r="B836" i="1"/>
  <c r="B795" i="1"/>
  <c r="B918" i="1"/>
  <c r="B959" i="1"/>
  <c r="B1041" i="1"/>
  <c r="B1000" i="1"/>
  <c r="B1082" i="1"/>
  <c r="B1205" i="1"/>
  <c r="B1369" i="1"/>
  <c r="B1246" i="1"/>
  <c r="B1287" i="1"/>
  <c r="B1328" i="1"/>
  <c r="B1410" i="1"/>
  <c r="B1123" i="1"/>
  <c r="B1164" i="1"/>
  <c r="B1451" i="1"/>
  <c r="B1492" i="1"/>
  <c r="B1533" i="1"/>
  <c r="B1574" i="1"/>
  <c r="B1615" i="1"/>
  <c r="B1656" i="1"/>
  <c r="B1697" i="1"/>
  <c r="B1738" i="1"/>
  <c r="B1779" i="1"/>
  <c r="B1820" i="1"/>
  <c r="B1902" i="1"/>
  <c r="B1861" i="1"/>
  <c r="B1943" i="1"/>
  <c r="B2025" i="1"/>
  <c r="B1984" i="1"/>
  <c r="B2066" i="1"/>
  <c r="B303" i="1"/>
  <c r="B58" i="1"/>
  <c r="B17" i="1"/>
  <c r="B140" i="1"/>
  <c r="B99" i="1"/>
  <c r="B181" i="1"/>
  <c r="B222" i="1"/>
  <c r="B263" i="1"/>
  <c r="B345" i="1"/>
  <c r="B386" i="1"/>
  <c r="B427" i="1"/>
  <c r="B468" i="1"/>
  <c r="B550" i="1"/>
  <c r="B591" i="1"/>
  <c r="B632" i="1"/>
  <c r="B509" i="1"/>
  <c r="B673" i="1"/>
  <c r="B714" i="1"/>
  <c r="B755" i="1"/>
  <c r="B878" i="1"/>
  <c r="B837" i="1"/>
  <c r="B796" i="1"/>
  <c r="B919" i="1"/>
  <c r="B960" i="1"/>
  <c r="B1042" i="1"/>
  <c r="B1001" i="1"/>
  <c r="B1083" i="1"/>
  <c r="B1206" i="1"/>
  <c r="B1370" i="1"/>
  <c r="B1247" i="1"/>
  <c r="B1288" i="1"/>
  <c r="B1329" i="1"/>
  <c r="B1411" i="1"/>
  <c r="B1124" i="1"/>
  <c r="B1165" i="1"/>
  <c r="B1452" i="1"/>
  <c r="B1493" i="1"/>
  <c r="B1534" i="1"/>
  <c r="B1575" i="1"/>
  <c r="B1616" i="1"/>
  <c r="B1657" i="1"/>
  <c r="B1698" i="1"/>
  <c r="B1739" i="1"/>
  <c r="B1780" i="1"/>
  <c r="B1821" i="1"/>
  <c r="B1903" i="1"/>
  <c r="B1862" i="1"/>
  <c r="B1944" i="1"/>
  <c r="B2026" i="1"/>
  <c r="B1985" i="1"/>
  <c r="B2067" i="1"/>
  <c r="B304" i="1"/>
  <c r="B59" i="1"/>
  <c r="B18" i="1"/>
  <c r="B141" i="1"/>
  <c r="B100" i="1"/>
  <c r="B182" i="1"/>
  <c r="B223" i="1"/>
  <c r="B264" i="1"/>
  <c r="B346" i="1"/>
  <c r="B387" i="1"/>
  <c r="B428" i="1"/>
  <c r="B469" i="1"/>
  <c r="B551" i="1"/>
  <c r="B592" i="1"/>
  <c r="B633" i="1"/>
  <c r="B510" i="1"/>
  <c r="B674" i="1"/>
  <c r="B715" i="1"/>
  <c r="B756" i="1"/>
  <c r="B879" i="1"/>
  <c r="B838" i="1"/>
  <c r="B797" i="1"/>
  <c r="B920" i="1"/>
  <c r="B961" i="1"/>
  <c r="B1043" i="1"/>
  <c r="B1002" i="1"/>
  <c r="B1084" i="1"/>
  <c r="B1207" i="1"/>
  <c r="B1371" i="1"/>
  <c r="B1248" i="1"/>
  <c r="B1289" i="1"/>
  <c r="B1330" i="1"/>
  <c r="B1412" i="1"/>
  <c r="B1125" i="1"/>
  <c r="B1166" i="1"/>
  <c r="B1453" i="1"/>
  <c r="B1494" i="1"/>
  <c r="B1535" i="1"/>
  <c r="B1576" i="1"/>
  <c r="B1617" i="1"/>
  <c r="B1658" i="1"/>
  <c r="B1699" i="1"/>
  <c r="B1740" i="1"/>
  <c r="B1781" i="1"/>
  <c r="B1822" i="1"/>
  <c r="B1904" i="1"/>
  <c r="B1863" i="1"/>
  <c r="B1945" i="1"/>
  <c r="B2027" i="1"/>
  <c r="B1986" i="1"/>
  <c r="B2068" i="1"/>
  <c r="B305" i="1"/>
  <c r="B60" i="1"/>
  <c r="B19" i="1"/>
  <c r="B142" i="1"/>
  <c r="B101" i="1"/>
  <c r="B183" i="1"/>
  <c r="B224" i="1"/>
  <c r="B265" i="1"/>
  <c r="B347" i="1"/>
  <c r="B388" i="1"/>
  <c r="B429" i="1"/>
  <c r="B470" i="1"/>
  <c r="B552" i="1"/>
  <c r="B593" i="1"/>
  <c r="B634" i="1"/>
  <c r="B511" i="1"/>
  <c r="B675" i="1"/>
  <c r="B716" i="1"/>
  <c r="B757" i="1"/>
  <c r="B880" i="1"/>
  <c r="B839" i="1"/>
  <c r="B798" i="1"/>
  <c r="B921" i="1"/>
  <c r="B962" i="1"/>
  <c r="B1044" i="1"/>
  <c r="B1003" i="1"/>
  <c r="B1085" i="1"/>
  <c r="B1208" i="1"/>
  <c r="B1372" i="1"/>
  <c r="B1249" i="1"/>
  <c r="B1290" i="1"/>
  <c r="B1331" i="1"/>
  <c r="B1413" i="1"/>
  <c r="B1126" i="1"/>
  <c r="B1167" i="1"/>
  <c r="B1454" i="1"/>
  <c r="B1495" i="1"/>
  <c r="B1536" i="1"/>
  <c r="B1577" i="1"/>
  <c r="B1618" i="1"/>
  <c r="B1659" i="1"/>
  <c r="B1700" i="1"/>
  <c r="B1741" i="1"/>
  <c r="B1782" i="1"/>
  <c r="B1823" i="1"/>
  <c r="B1905" i="1"/>
  <c r="B1864" i="1"/>
  <c r="B1946" i="1"/>
  <c r="B2028" i="1"/>
  <c r="B1987" i="1"/>
  <c r="B2069" i="1"/>
  <c r="B306" i="1"/>
  <c r="B61" i="1"/>
  <c r="B20" i="1"/>
  <c r="B143" i="1"/>
  <c r="B102" i="1"/>
  <c r="B184" i="1"/>
  <c r="B225" i="1"/>
  <c r="B266" i="1"/>
  <c r="B348" i="1"/>
  <c r="B389" i="1"/>
  <c r="B430" i="1"/>
  <c r="B471" i="1"/>
  <c r="B553" i="1"/>
  <c r="B594" i="1"/>
  <c r="B635" i="1"/>
  <c r="B512" i="1"/>
  <c r="B676" i="1"/>
  <c r="B717" i="1"/>
  <c r="B758" i="1"/>
  <c r="B881" i="1"/>
  <c r="B840" i="1"/>
  <c r="B799" i="1"/>
  <c r="B922" i="1"/>
  <c r="B963" i="1"/>
  <c r="B1045" i="1"/>
  <c r="B1004" i="1"/>
  <c r="B1086" i="1"/>
  <c r="B1209" i="1"/>
  <c r="B1373" i="1"/>
  <c r="B1250" i="1"/>
  <c r="B1291" i="1"/>
  <c r="B1332" i="1"/>
  <c r="B1414" i="1"/>
  <c r="B1127" i="1"/>
  <c r="B1168" i="1"/>
  <c r="B1455" i="1"/>
  <c r="B1496" i="1"/>
  <c r="B1537" i="1"/>
  <c r="B1578" i="1"/>
  <c r="B1619" i="1"/>
  <c r="B1660" i="1"/>
  <c r="B1701" i="1"/>
  <c r="B1742" i="1"/>
  <c r="B1783" i="1"/>
  <c r="B1824" i="1"/>
  <c r="B1906" i="1"/>
  <c r="B1865" i="1"/>
  <c r="B1947" i="1"/>
  <c r="B2029" i="1"/>
  <c r="B1988" i="1"/>
  <c r="B2070" i="1"/>
  <c r="B307" i="1"/>
  <c r="B62" i="1"/>
  <c r="B21" i="1"/>
  <c r="B144" i="1"/>
  <c r="B103" i="1"/>
  <c r="B185" i="1"/>
  <c r="B226" i="1"/>
  <c r="B267" i="1"/>
  <c r="B349" i="1"/>
  <c r="B390" i="1"/>
  <c r="B431" i="1"/>
  <c r="B472" i="1"/>
  <c r="B554" i="1"/>
  <c r="B595" i="1"/>
  <c r="B636" i="1"/>
  <c r="B513" i="1"/>
  <c r="B677" i="1"/>
  <c r="B718" i="1"/>
  <c r="B759" i="1"/>
  <c r="B882" i="1"/>
  <c r="B841" i="1"/>
  <c r="B800" i="1"/>
  <c r="B923" i="1"/>
  <c r="B964" i="1"/>
  <c r="B1046" i="1"/>
  <c r="B1005" i="1"/>
  <c r="B1087" i="1"/>
  <c r="B1210" i="1"/>
  <c r="B1374" i="1"/>
  <c r="B1251" i="1"/>
  <c r="B1292" i="1"/>
  <c r="B1333" i="1"/>
  <c r="B1415" i="1"/>
  <c r="B1128" i="1"/>
  <c r="B1169" i="1"/>
  <c r="B1456" i="1"/>
  <c r="B1497" i="1"/>
  <c r="B1538" i="1"/>
  <c r="B1579" i="1"/>
  <c r="B1620" i="1"/>
  <c r="B1661" i="1"/>
  <c r="B1702" i="1"/>
  <c r="B1743" i="1"/>
  <c r="B1784" i="1"/>
  <c r="B1825" i="1"/>
  <c r="B1907" i="1"/>
  <c r="B1866" i="1"/>
  <c r="B1948" i="1"/>
  <c r="B2030" i="1"/>
  <c r="B1989" i="1"/>
  <c r="B2071" i="1"/>
  <c r="B308" i="1"/>
  <c r="B63" i="1"/>
  <c r="B22" i="1"/>
  <c r="B145" i="1"/>
  <c r="B104" i="1"/>
  <c r="B186" i="1"/>
  <c r="B227" i="1"/>
  <c r="B268" i="1"/>
  <c r="B350" i="1"/>
  <c r="B391" i="1"/>
  <c r="B432" i="1"/>
  <c r="B473" i="1"/>
  <c r="B555" i="1"/>
  <c r="B596" i="1"/>
  <c r="B637" i="1"/>
  <c r="B514" i="1"/>
  <c r="B678" i="1"/>
  <c r="B719" i="1"/>
  <c r="B760" i="1"/>
  <c r="B883" i="1"/>
  <c r="B842" i="1"/>
  <c r="B801" i="1"/>
  <c r="B924" i="1"/>
  <c r="B965" i="1"/>
  <c r="B1047" i="1"/>
  <c r="B1006" i="1"/>
  <c r="B1088" i="1"/>
  <c r="B1211" i="1"/>
  <c r="B1375" i="1"/>
  <c r="B1252" i="1"/>
  <c r="B1293" i="1"/>
  <c r="B1334" i="1"/>
  <c r="B1416" i="1"/>
  <c r="B1129" i="1"/>
  <c r="B1170" i="1"/>
  <c r="B1457" i="1"/>
  <c r="B1498" i="1"/>
  <c r="B1539" i="1"/>
  <c r="B1580" i="1"/>
  <c r="B1621" i="1"/>
  <c r="B1662" i="1"/>
  <c r="B1703" i="1"/>
  <c r="B1744" i="1"/>
  <c r="B1785" i="1"/>
  <c r="B1826" i="1"/>
  <c r="B1908" i="1"/>
  <c r="B1867" i="1"/>
  <c r="B1949" i="1"/>
  <c r="B2031" i="1"/>
  <c r="B1990" i="1"/>
  <c r="B2072" i="1"/>
  <c r="B309" i="1"/>
  <c r="B64" i="1"/>
  <c r="B23" i="1"/>
  <c r="B146" i="1"/>
  <c r="B105" i="1"/>
  <c r="B187" i="1"/>
  <c r="B228" i="1"/>
  <c r="B269" i="1"/>
  <c r="B351" i="1"/>
  <c r="B392" i="1"/>
  <c r="B433" i="1"/>
  <c r="B474" i="1"/>
  <c r="B556" i="1"/>
  <c r="B597" i="1"/>
  <c r="B638" i="1"/>
  <c r="B515" i="1"/>
  <c r="B679" i="1"/>
  <c r="B720" i="1"/>
  <c r="B761" i="1"/>
  <c r="B884" i="1"/>
  <c r="B843" i="1"/>
  <c r="B802" i="1"/>
  <c r="B925" i="1"/>
  <c r="B966" i="1"/>
  <c r="B1048" i="1"/>
  <c r="B1007" i="1"/>
  <c r="B1089" i="1"/>
  <c r="B1212" i="1"/>
  <c r="B1376" i="1"/>
  <c r="B1253" i="1"/>
  <c r="B1294" i="1"/>
  <c r="B1335" i="1"/>
  <c r="B1417" i="1"/>
  <c r="B1130" i="1"/>
  <c r="B1171" i="1"/>
  <c r="B1458" i="1"/>
  <c r="B1499" i="1"/>
  <c r="B1540" i="1"/>
  <c r="B1581" i="1"/>
  <c r="B1622" i="1"/>
  <c r="B1663" i="1"/>
  <c r="B1704" i="1"/>
  <c r="B1745" i="1"/>
  <c r="B1786" i="1"/>
  <c r="B1827" i="1"/>
  <c r="B1909" i="1"/>
  <c r="B1868" i="1"/>
  <c r="B1950" i="1"/>
  <c r="B2032" i="1"/>
  <c r="B1991" i="1"/>
  <c r="B2073" i="1"/>
  <c r="B310" i="1"/>
  <c r="B65" i="1"/>
  <c r="B24" i="1"/>
  <c r="B147" i="1"/>
  <c r="B106" i="1"/>
  <c r="B188" i="1"/>
  <c r="B229" i="1"/>
  <c r="B270" i="1"/>
  <c r="B352" i="1"/>
  <c r="B393" i="1"/>
  <c r="B434" i="1"/>
  <c r="B475" i="1"/>
  <c r="B557" i="1"/>
  <c r="B598" i="1"/>
  <c r="B639" i="1"/>
  <c r="B516" i="1"/>
  <c r="B680" i="1"/>
  <c r="B721" i="1"/>
  <c r="B762" i="1"/>
  <c r="B885" i="1"/>
  <c r="B844" i="1"/>
  <c r="B803" i="1"/>
  <c r="B926" i="1"/>
  <c r="B967" i="1"/>
  <c r="B1049" i="1"/>
  <c r="B1008" i="1"/>
  <c r="B1090" i="1"/>
  <c r="B1213" i="1"/>
  <c r="B1377" i="1"/>
  <c r="B1254" i="1"/>
  <c r="B1295" i="1"/>
  <c r="B1336" i="1"/>
  <c r="B1418" i="1"/>
  <c r="B1131" i="1"/>
  <c r="B1172" i="1"/>
  <c r="B1459" i="1"/>
  <c r="B1500" i="1"/>
  <c r="B1541" i="1"/>
  <c r="B1582" i="1"/>
  <c r="B1623" i="1"/>
  <c r="B1664" i="1"/>
  <c r="B1705" i="1"/>
  <c r="B1746" i="1"/>
  <c r="B1787" i="1"/>
  <c r="B1828" i="1"/>
  <c r="B1910" i="1"/>
  <c r="B1869" i="1"/>
  <c r="B1951" i="1"/>
  <c r="B2033" i="1"/>
  <c r="B1992" i="1"/>
  <c r="B2074" i="1"/>
  <c r="B311" i="1"/>
  <c r="B66" i="1"/>
  <c r="B25" i="1"/>
  <c r="B148" i="1"/>
  <c r="B107" i="1"/>
  <c r="B189" i="1"/>
  <c r="B230" i="1"/>
  <c r="B271" i="1"/>
  <c r="B353" i="1"/>
  <c r="B394" i="1"/>
  <c r="B435" i="1"/>
  <c r="B476" i="1"/>
  <c r="B558" i="1"/>
  <c r="B599" i="1"/>
  <c r="B640" i="1"/>
  <c r="B517" i="1"/>
  <c r="B681" i="1"/>
  <c r="B722" i="1"/>
  <c r="B763" i="1"/>
  <c r="B886" i="1"/>
  <c r="B845" i="1"/>
  <c r="B804" i="1"/>
  <c r="B927" i="1"/>
  <c r="B968" i="1"/>
  <c r="B1050" i="1"/>
  <c r="B1009" i="1"/>
  <c r="B1091" i="1"/>
  <c r="B1214" i="1"/>
  <c r="B1378" i="1"/>
  <c r="B1255" i="1"/>
  <c r="B1296" i="1"/>
  <c r="B1337" i="1"/>
  <c r="B1419" i="1"/>
  <c r="B1132" i="1"/>
  <c r="B1173" i="1"/>
  <c r="B1460" i="1"/>
  <c r="B1501" i="1"/>
  <c r="B1542" i="1"/>
  <c r="B1583" i="1"/>
  <c r="B1624" i="1"/>
  <c r="B1665" i="1"/>
  <c r="B1706" i="1"/>
  <c r="B1747" i="1"/>
  <c r="G1747" i="1" s="1"/>
  <c r="B1788" i="1"/>
  <c r="B1829" i="1"/>
  <c r="B1911" i="1"/>
  <c r="B1870" i="1"/>
  <c r="B1952" i="1"/>
  <c r="B2034" i="1"/>
  <c r="B1993" i="1"/>
  <c r="B2075" i="1"/>
  <c r="B312" i="1"/>
  <c r="B67" i="1"/>
  <c r="B26" i="1"/>
  <c r="B149" i="1"/>
  <c r="B108" i="1"/>
  <c r="G108" i="1" s="1"/>
  <c r="B190" i="1"/>
  <c r="B231" i="1"/>
  <c r="B272" i="1"/>
  <c r="B354" i="1"/>
  <c r="B395" i="1"/>
  <c r="B436" i="1"/>
  <c r="B477" i="1"/>
  <c r="B559" i="1"/>
  <c r="B600" i="1"/>
  <c r="B641" i="1"/>
  <c r="B518" i="1"/>
  <c r="B682" i="1"/>
  <c r="B723" i="1"/>
  <c r="B764" i="1"/>
  <c r="B887" i="1"/>
  <c r="B846" i="1"/>
  <c r="B805" i="1"/>
  <c r="B928" i="1"/>
  <c r="B969" i="1"/>
  <c r="B1051" i="1"/>
  <c r="B1010" i="1"/>
  <c r="B1092" i="1"/>
  <c r="B1215" i="1"/>
  <c r="B1379" i="1"/>
  <c r="B1256" i="1"/>
  <c r="B1297" i="1"/>
  <c r="B1338" i="1"/>
  <c r="B1420" i="1"/>
  <c r="B1133" i="1"/>
  <c r="B1174" i="1"/>
  <c r="G1174" i="1" s="1"/>
  <c r="B1461" i="1"/>
  <c r="B1502" i="1"/>
  <c r="B1543" i="1"/>
  <c r="B1584" i="1"/>
  <c r="B1625" i="1"/>
  <c r="B1666" i="1"/>
  <c r="B1707" i="1"/>
  <c r="B1748" i="1"/>
  <c r="B1789" i="1"/>
  <c r="B1830" i="1"/>
  <c r="B1912" i="1"/>
  <c r="B1871" i="1"/>
  <c r="B1953" i="1"/>
  <c r="B2035" i="1"/>
  <c r="B1994" i="1"/>
  <c r="B2076" i="1"/>
  <c r="B313" i="1"/>
  <c r="B68" i="1"/>
  <c r="I68" i="1" s="1"/>
  <c r="AL68" i="1" s="1"/>
  <c r="B27" i="1"/>
  <c r="B150" i="1"/>
  <c r="B109" i="1"/>
  <c r="B191" i="1"/>
  <c r="B232" i="1"/>
  <c r="B273" i="1"/>
  <c r="B355" i="1"/>
  <c r="B396" i="1"/>
  <c r="B437" i="1"/>
  <c r="B478" i="1"/>
  <c r="B560" i="1"/>
  <c r="B601" i="1"/>
  <c r="B642" i="1"/>
  <c r="B519" i="1"/>
  <c r="B683" i="1"/>
  <c r="B724" i="1"/>
  <c r="B765" i="1"/>
  <c r="B888" i="1"/>
  <c r="B847" i="1"/>
  <c r="B806" i="1"/>
  <c r="B929" i="1"/>
  <c r="B970" i="1"/>
  <c r="B1052" i="1"/>
  <c r="B1011" i="1"/>
  <c r="B1093" i="1"/>
  <c r="B1216" i="1"/>
  <c r="B1380" i="1"/>
  <c r="B1257" i="1"/>
  <c r="B1298" i="1"/>
  <c r="B1339" i="1"/>
  <c r="B1421" i="1"/>
  <c r="B1134" i="1"/>
  <c r="B1175" i="1"/>
  <c r="B1462" i="1"/>
  <c r="B1503" i="1"/>
  <c r="B1544" i="1"/>
  <c r="B1585" i="1"/>
  <c r="B1626" i="1"/>
  <c r="B1667" i="1"/>
  <c r="B1708" i="1"/>
  <c r="B1749" i="1"/>
  <c r="B1790" i="1"/>
  <c r="B1831" i="1"/>
  <c r="G1831" i="1" s="1"/>
  <c r="B1913" i="1"/>
  <c r="B1872" i="1"/>
  <c r="B1954" i="1"/>
  <c r="B2036" i="1"/>
  <c r="B1995" i="1"/>
  <c r="B2077" i="1"/>
  <c r="B314" i="1"/>
  <c r="B69" i="1"/>
  <c r="G69" i="1" s="1"/>
  <c r="B28" i="1"/>
  <c r="B151" i="1"/>
  <c r="B110" i="1"/>
  <c r="B192" i="1"/>
  <c r="B233" i="1"/>
  <c r="B274" i="1"/>
  <c r="B356" i="1"/>
  <c r="B397" i="1"/>
  <c r="B438" i="1"/>
  <c r="B479" i="1"/>
  <c r="B561" i="1"/>
  <c r="B602" i="1"/>
  <c r="B643" i="1"/>
  <c r="B520" i="1"/>
  <c r="B684" i="1"/>
  <c r="B725" i="1"/>
  <c r="B766" i="1"/>
  <c r="B889" i="1"/>
  <c r="B848" i="1"/>
  <c r="B807" i="1"/>
  <c r="B930" i="1"/>
  <c r="B971" i="1"/>
  <c r="B1053" i="1"/>
  <c r="B1012" i="1"/>
  <c r="B1094" i="1"/>
  <c r="B1217" i="1"/>
  <c r="B1381" i="1"/>
  <c r="G1381" i="1" s="1"/>
  <c r="B1258" i="1"/>
  <c r="B1299" i="1"/>
  <c r="B1340" i="1"/>
  <c r="B1422" i="1"/>
  <c r="B1135" i="1"/>
  <c r="B1176" i="1"/>
  <c r="B1463" i="1"/>
  <c r="B1504" i="1"/>
  <c r="B1545" i="1"/>
  <c r="B1586" i="1"/>
  <c r="B1627" i="1"/>
  <c r="B1668" i="1"/>
  <c r="B1709" i="1"/>
  <c r="B1750" i="1"/>
  <c r="B1791" i="1"/>
  <c r="B1832" i="1"/>
  <c r="B1914" i="1"/>
  <c r="B1873" i="1"/>
  <c r="B1955" i="1"/>
  <c r="B2037" i="1"/>
  <c r="B1996" i="1"/>
  <c r="B2078" i="1"/>
  <c r="B315" i="1"/>
  <c r="B70" i="1"/>
  <c r="B29" i="1"/>
  <c r="B152" i="1"/>
  <c r="B111" i="1"/>
  <c r="B193" i="1"/>
  <c r="B234" i="1"/>
  <c r="B275" i="1"/>
  <c r="B357" i="1"/>
  <c r="B398" i="1"/>
  <c r="B439" i="1"/>
  <c r="B480" i="1"/>
  <c r="B562" i="1"/>
  <c r="B603" i="1"/>
  <c r="I603" i="1" s="1"/>
  <c r="AL603" i="1" s="1"/>
  <c r="B644" i="1"/>
  <c r="B521" i="1"/>
  <c r="B685" i="1"/>
  <c r="B726" i="1"/>
  <c r="B767" i="1"/>
  <c r="B890" i="1"/>
  <c r="B849" i="1"/>
  <c r="B808" i="1"/>
  <c r="B931" i="1"/>
  <c r="B972" i="1"/>
  <c r="B1054" i="1"/>
  <c r="B1013" i="1"/>
  <c r="B1095" i="1"/>
  <c r="B1218" i="1"/>
  <c r="B1382" i="1"/>
  <c r="B1259" i="1"/>
  <c r="B1300" i="1"/>
  <c r="B1341" i="1"/>
  <c r="G1341" i="1" s="1"/>
  <c r="B1423" i="1"/>
  <c r="I1423" i="1" s="1"/>
  <c r="AL1423" i="1" s="1"/>
  <c r="B1136" i="1"/>
  <c r="B1177" i="1"/>
  <c r="B1464" i="1"/>
  <c r="B1505" i="1"/>
  <c r="B1546" i="1"/>
  <c r="B1587" i="1"/>
  <c r="I1587" i="1" s="1"/>
  <c r="AL1587" i="1" s="1"/>
  <c r="B1628" i="1"/>
  <c r="B1669" i="1"/>
  <c r="B1710" i="1"/>
  <c r="B1751" i="1"/>
  <c r="B1792" i="1"/>
  <c r="B1833" i="1"/>
  <c r="B1915" i="1"/>
  <c r="G1915" i="1" s="1"/>
  <c r="B1874" i="1"/>
  <c r="B1956" i="1"/>
  <c r="B2038" i="1"/>
  <c r="B1997" i="1"/>
  <c r="B2079" i="1"/>
  <c r="B316" i="1"/>
  <c r="B71" i="1"/>
  <c r="B30" i="1"/>
  <c r="B153" i="1"/>
  <c r="B112" i="1"/>
  <c r="G112" i="1" s="1"/>
  <c r="B194" i="1"/>
  <c r="G194" i="1" s="1"/>
  <c r="B235" i="1"/>
  <c r="B276" i="1"/>
  <c r="B358" i="1"/>
  <c r="B399" i="1"/>
  <c r="G399" i="1" s="1"/>
  <c r="B440" i="1"/>
  <c r="B481" i="1"/>
  <c r="B563" i="1"/>
  <c r="B604" i="1"/>
  <c r="B645" i="1"/>
  <c r="B522" i="1"/>
  <c r="B686" i="1"/>
  <c r="B727" i="1"/>
  <c r="B768" i="1"/>
  <c r="I768" i="1" s="1"/>
  <c r="AL768" i="1" s="1"/>
  <c r="B891" i="1"/>
  <c r="G891" i="1" s="1"/>
  <c r="B850" i="1"/>
  <c r="B809" i="1"/>
  <c r="B932" i="1"/>
  <c r="B973" i="1"/>
  <c r="B1055" i="1"/>
  <c r="B1014" i="1"/>
  <c r="B1096" i="1"/>
  <c r="B1219" i="1"/>
  <c r="B1383" i="1"/>
  <c r="B1260" i="1"/>
  <c r="B1301" i="1"/>
  <c r="G1301" i="1" s="1"/>
  <c r="B1342" i="1"/>
  <c r="B1424" i="1"/>
  <c r="B1137" i="1"/>
  <c r="B1178" i="1"/>
  <c r="B1465" i="1"/>
  <c r="G1465" i="1" s="1"/>
  <c r="B1506" i="1"/>
  <c r="B1547" i="1"/>
  <c r="B1588" i="1"/>
  <c r="B1629" i="1"/>
  <c r="B1670" i="1"/>
  <c r="B1711" i="1"/>
  <c r="B1752" i="1"/>
  <c r="B1793" i="1"/>
  <c r="B1834" i="1"/>
  <c r="G1834" i="1" s="1"/>
  <c r="B1916" i="1"/>
  <c r="G1916" i="1" s="1"/>
  <c r="B1875" i="1"/>
  <c r="I1875" i="1" s="1"/>
  <c r="AL1875" i="1" s="1"/>
  <c r="B1957" i="1"/>
  <c r="B2039" i="1"/>
  <c r="B1998" i="1"/>
  <c r="G1998" i="1" s="1"/>
  <c r="B2080" i="1"/>
  <c r="B317" i="1"/>
  <c r="B72" i="1"/>
  <c r="B31" i="1"/>
  <c r="B154" i="1"/>
  <c r="B113" i="1"/>
  <c r="B195" i="1"/>
  <c r="B236" i="1"/>
  <c r="B277" i="1"/>
  <c r="B359" i="1"/>
  <c r="B400" i="1"/>
  <c r="B441" i="1"/>
  <c r="B482" i="1"/>
  <c r="B564" i="1"/>
  <c r="B605" i="1"/>
  <c r="I605" i="1" s="1"/>
  <c r="AL605" i="1" s="1"/>
  <c r="B646" i="1"/>
  <c r="I646" i="1" s="1"/>
  <c r="AL646" i="1" s="1"/>
  <c r="B523" i="1"/>
  <c r="B687" i="1"/>
  <c r="B728" i="1"/>
  <c r="I728" i="1" s="1"/>
  <c r="AL728" i="1" s="1"/>
  <c r="B769" i="1"/>
  <c r="B892" i="1"/>
  <c r="B851" i="1"/>
  <c r="B810" i="1"/>
  <c r="B933" i="1"/>
  <c r="B974" i="1"/>
  <c r="B1056" i="1"/>
  <c r="B1015" i="1"/>
  <c r="B1097" i="1"/>
  <c r="I1097" i="1" s="1"/>
  <c r="AL1097" i="1" s="1"/>
  <c r="B1220" i="1"/>
  <c r="I1220" i="1" s="1"/>
  <c r="AL1220" i="1" s="1"/>
  <c r="B1384" i="1"/>
  <c r="B1261" i="1"/>
  <c r="B1302" i="1"/>
  <c r="B1343" i="1"/>
  <c r="B1425" i="1"/>
  <c r="B1138" i="1"/>
  <c r="B1179" i="1"/>
  <c r="B1466" i="1"/>
  <c r="B1507" i="1"/>
  <c r="B1548" i="1"/>
  <c r="B1589" i="1"/>
  <c r="B1630" i="1"/>
  <c r="G1630" i="1" s="1"/>
  <c r="B1671" i="1"/>
  <c r="B1712" i="1"/>
  <c r="B1753" i="1"/>
  <c r="B1794" i="1"/>
  <c r="B1835" i="1"/>
  <c r="B1917" i="1"/>
  <c r="B1876" i="1"/>
  <c r="B1958" i="1"/>
  <c r="B2040" i="1"/>
  <c r="B1999" i="1"/>
  <c r="B2081" i="1"/>
  <c r="B318" i="1"/>
  <c r="B73" i="1"/>
  <c r="B32" i="1"/>
  <c r="B155" i="1"/>
  <c r="B114" i="1"/>
  <c r="B196" i="1"/>
  <c r="B237" i="1"/>
  <c r="B278" i="1"/>
  <c r="G278" i="1" s="1"/>
  <c r="B360" i="1"/>
  <c r="G360" i="1" s="1"/>
  <c r="B401" i="1"/>
  <c r="B442" i="1"/>
  <c r="B483" i="1"/>
  <c r="B565" i="1"/>
  <c r="B606" i="1"/>
  <c r="B647" i="1"/>
  <c r="B524" i="1"/>
  <c r="B688" i="1"/>
  <c r="B729" i="1"/>
  <c r="B770" i="1"/>
  <c r="B893" i="1"/>
  <c r="B852" i="1"/>
  <c r="B811" i="1"/>
  <c r="G811" i="1" s="1"/>
  <c r="B934" i="1"/>
  <c r="B975" i="1"/>
  <c r="B1057" i="1"/>
  <c r="B1016" i="1"/>
  <c r="B1098" i="1"/>
  <c r="B1221" i="1"/>
  <c r="B1385" i="1"/>
  <c r="B1262" i="1"/>
  <c r="B1303" i="1"/>
  <c r="B1344" i="1"/>
  <c r="B1426" i="1"/>
  <c r="B1139" i="1"/>
  <c r="B1180" i="1"/>
  <c r="G1180" i="1" s="1"/>
  <c r="B1467" i="1"/>
  <c r="G1467" i="1" s="1"/>
  <c r="B1508" i="1"/>
  <c r="B1549" i="1"/>
  <c r="B1590" i="1"/>
  <c r="B1631" i="1"/>
  <c r="B1672" i="1"/>
  <c r="B1713" i="1"/>
  <c r="B1754" i="1"/>
  <c r="B1795" i="1"/>
  <c r="B1836" i="1"/>
  <c r="B1918" i="1"/>
  <c r="B1877" i="1"/>
  <c r="B1959" i="1"/>
  <c r="B2041" i="1"/>
  <c r="B2000" i="1"/>
  <c r="I2000" i="1" s="1"/>
  <c r="AL2000" i="1" s="1"/>
  <c r="B2082" i="1"/>
  <c r="B319" i="1"/>
  <c r="B74" i="1"/>
  <c r="B33" i="1"/>
  <c r="B156" i="1"/>
  <c r="B115" i="1"/>
  <c r="B197" i="1"/>
  <c r="B238" i="1"/>
  <c r="B279" i="1"/>
  <c r="B361" i="1"/>
  <c r="B402" i="1"/>
  <c r="B443" i="1"/>
  <c r="B484" i="1"/>
  <c r="B566" i="1"/>
  <c r="B607" i="1"/>
  <c r="B648" i="1"/>
  <c r="B525" i="1"/>
  <c r="B689" i="1"/>
  <c r="I689" i="1" s="1"/>
  <c r="AL689" i="1" s="1"/>
  <c r="B730" i="1"/>
  <c r="I730" i="1" s="1"/>
  <c r="AL730" i="1" s="1"/>
  <c r="B771" i="1"/>
  <c r="B894" i="1"/>
  <c r="B853" i="1"/>
  <c r="B812" i="1"/>
  <c r="B935" i="1"/>
  <c r="B976" i="1"/>
  <c r="B1058" i="1"/>
  <c r="B1017" i="1"/>
  <c r="B1099" i="1"/>
  <c r="B1222" i="1"/>
  <c r="B1386" i="1"/>
  <c r="B1263" i="1"/>
  <c r="G1263" i="1" s="1"/>
  <c r="B1304" i="1"/>
  <c r="B1345" i="1"/>
  <c r="B1427" i="1"/>
  <c r="B1140" i="1"/>
  <c r="B1181" i="1"/>
  <c r="B1468" i="1"/>
  <c r="B1509" i="1"/>
  <c r="B1550" i="1"/>
  <c r="B1591" i="1"/>
  <c r="B1632" i="1"/>
  <c r="B1673" i="1"/>
  <c r="B1714" i="1"/>
  <c r="B1755" i="1"/>
  <c r="G1755" i="1" s="1"/>
  <c r="B1796" i="1"/>
  <c r="B1837" i="1"/>
  <c r="B1919" i="1"/>
  <c r="B1878" i="1"/>
  <c r="B1960" i="1"/>
  <c r="B2042" i="1"/>
  <c r="B2001" i="1"/>
  <c r="B2083" i="1"/>
  <c r="B320" i="1"/>
  <c r="B75" i="1"/>
  <c r="G75" i="1" s="1"/>
  <c r="B34" i="1"/>
  <c r="B157" i="1"/>
  <c r="B116" i="1"/>
  <c r="B198" i="1"/>
  <c r="B239" i="1"/>
  <c r="B280" i="1"/>
  <c r="B362" i="1"/>
  <c r="G362" i="1" s="1"/>
  <c r="B403" i="1"/>
  <c r="B444" i="1"/>
  <c r="B485" i="1"/>
  <c r="B567" i="1"/>
  <c r="B608" i="1"/>
  <c r="B649" i="1"/>
  <c r="B526" i="1"/>
  <c r="B690" i="1"/>
  <c r="B731" i="1"/>
  <c r="B772" i="1"/>
  <c r="I772" i="1" s="1"/>
  <c r="AL772" i="1" s="1"/>
  <c r="B895" i="1"/>
  <c r="B854" i="1"/>
  <c r="B813" i="1"/>
  <c r="B936" i="1"/>
  <c r="B977" i="1"/>
  <c r="B1059" i="1"/>
  <c r="G1059" i="1" s="1"/>
  <c r="B1018" i="1"/>
  <c r="B1100" i="1"/>
  <c r="B1223" i="1"/>
  <c r="B1387" i="1"/>
  <c r="B1264" i="1"/>
  <c r="B1305" i="1"/>
  <c r="B1346" i="1"/>
  <c r="B1428" i="1"/>
  <c r="I1428" i="1" s="1"/>
  <c r="AL1428" i="1" s="1"/>
  <c r="B1141" i="1"/>
  <c r="B1182" i="1"/>
  <c r="B1469" i="1"/>
  <c r="B1510" i="1"/>
  <c r="B1551" i="1"/>
  <c r="B1592" i="1"/>
  <c r="G1592" i="1" s="1"/>
  <c r="B1633" i="1"/>
  <c r="B1674" i="1"/>
  <c r="B1715" i="1"/>
  <c r="B1756" i="1"/>
  <c r="B1797" i="1"/>
  <c r="B1838" i="1"/>
  <c r="B1920" i="1"/>
  <c r="B1879" i="1"/>
  <c r="B1961" i="1"/>
  <c r="B2043" i="1"/>
  <c r="B2002" i="1"/>
  <c r="B2084" i="1"/>
  <c r="B321" i="1"/>
  <c r="G321" i="1" s="1"/>
  <c r="B76" i="1"/>
  <c r="B35" i="1"/>
  <c r="G35" i="1" s="1"/>
  <c r="B158" i="1"/>
  <c r="B117" i="1"/>
  <c r="B199" i="1"/>
  <c r="B240" i="1"/>
  <c r="B281" i="1"/>
  <c r="B363" i="1"/>
  <c r="B404" i="1"/>
  <c r="B445" i="1"/>
  <c r="B486" i="1"/>
  <c r="B568" i="1"/>
  <c r="B609" i="1"/>
  <c r="B650" i="1"/>
  <c r="B527" i="1"/>
  <c r="B691" i="1"/>
  <c r="B732" i="1"/>
  <c r="I732" i="1" s="1"/>
  <c r="AL732" i="1" s="1"/>
  <c r="B773" i="1"/>
  <c r="B896" i="1"/>
  <c r="B855" i="1"/>
  <c r="B814" i="1"/>
  <c r="B937" i="1"/>
  <c r="B978" i="1"/>
  <c r="I978" i="1" s="1"/>
  <c r="AL978" i="1" s="1"/>
  <c r="B1060" i="1"/>
  <c r="B1019" i="1"/>
  <c r="B1101" i="1"/>
  <c r="B1224" i="1"/>
  <c r="B1388" i="1"/>
  <c r="B1265" i="1"/>
  <c r="B1306" i="1"/>
  <c r="G1306" i="1" s="1"/>
  <c r="B1347" i="1"/>
  <c r="B1429" i="1"/>
  <c r="B1142" i="1"/>
  <c r="B1183" i="1"/>
  <c r="B1470" i="1"/>
  <c r="B1511" i="1"/>
  <c r="B1552" i="1"/>
  <c r="B1593" i="1"/>
  <c r="B1634" i="1"/>
  <c r="B1675" i="1"/>
  <c r="B1716" i="1"/>
  <c r="B1757" i="1"/>
  <c r="I1757" i="1" s="1"/>
  <c r="AL1757" i="1" s="1"/>
  <c r="B1798" i="1"/>
  <c r="B1839" i="1"/>
  <c r="B1921" i="1"/>
  <c r="G1921" i="1" s="1"/>
  <c r="B1880" i="1"/>
  <c r="B1962" i="1"/>
  <c r="B2044" i="1"/>
  <c r="B2003" i="1"/>
  <c r="B2085" i="1"/>
  <c r="G2085" i="1" s="1"/>
  <c r="B322" i="1"/>
  <c r="B77" i="1"/>
  <c r="B36" i="1"/>
  <c r="B159" i="1"/>
  <c r="B118" i="1"/>
  <c r="I118" i="1" s="1"/>
  <c r="AL118" i="1" s="1"/>
  <c r="B200" i="1"/>
  <c r="B241" i="1"/>
  <c r="B282" i="1"/>
  <c r="B364" i="1"/>
  <c r="G364" i="1" s="1"/>
  <c r="B405" i="1"/>
  <c r="B446" i="1"/>
  <c r="B487" i="1"/>
  <c r="B569" i="1"/>
  <c r="I569" i="1" s="1"/>
  <c r="AL569" i="1" s="1"/>
  <c r="B610" i="1"/>
  <c r="B651" i="1"/>
  <c r="B528" i="1"/>
  <c r="B692" i="1"/>
  <c r="G692" i="1" s="1"/>
  <c r="B733" i="1"/>
  <c r="B774" i="1"/>
  <c r="B897" i="1"/>
  <c r="B856" i="1"/>
  <c r="I856" i="1" s="1"/>
  <c r="AL856" i="1" s="1"/>
  <c r="B815" i="1"/>
  <c r="B938" i="1"/>
  <c r="B979" i="1"/>
  <c r="B1061" i="1"/>
  <c r="B1020" i="1"/>
  <c r="B1102" i="1"/>
  <c r="B1225" i="1"/>
  <c r="G1225" i="1" s="1"/>
  <c r="B1389" i="1"/>
  <c r="B1266" i="1"/>
  <c r="B1307" i="1"/>
  <c r="B1348" i="1"/>
  <c r="B1430" i="1"/>
  <c r="I1430" i="1" s="1"/>
  <c r="AL1430" i="1" s="1"/>
  <c r="B1143" i="1"/>
  <c r="B1184" i="1"/>
  <c r="B1471" i="1"/>
  <c r="I1471" i="1" s="1"/>
  <c r="AL1471" i="1" s="1"/>
  <c r="B1512" i="1"/>
  <c r="B1553" i="1"/>
  <c r="B1594" i="1"/>
  <c r="B1635" i="1"/>
  <c r="G1635" i="1" s="1"/>
  <c r="B1676" i="1"/>
  <c r="B1717" i="1"/>
  <c r="B1758" i="1"/>
  <c r="G1758" i="1" s="1"/>
  <c r="B1799" i="1"/>
  <c r="B1840" i="1"/>
  <c r="B1922" i="1"/>
  <c r="B1881" i="1"/>
  <c r="B1963" i="1"/>
  <c r="G1963" i="1" s="1"/>
  <c r="B2045" i="1"/>
  <c r="B2004" i="1"/>
  <c r="B2086" i="1"/>
  <c r="I2086" i="1" s="1"/>
  <c r="AL2086" i="1" s="1"/>
  <c r="B323" i="1"/>
  <c r="B78" i="1"/>
  <c r="B37" i="1"/>
  <c r="I37" i="1" s="1"/>
  <c r="AL37" i="1" s="1"/>
  <c r="B160" i="1"/>
  <c r="B119" i="1"/>
  <c r="B201" i="1"/>
  <c r="I201" i="1" s="1"/>
  <c r="AL201" i="1" s="1"/>
  <c r="B242" i="1"/>
  <c r="B283" i="1"/>
  <c r="B365" i="1"/>
  <c r="G365" i="1" s="1"/>
  <c r="B406" i="1"/>
  <c r="B447" i="1"/>
  <c r="B488" i="1"/>
  <c r="G488" i="1" s="1"/>
  <c r="B570" i="1"/>
  <c r="B611" i="1"/>
  <c r="B652" i="1"/>
  <c r="B529" i="1"/>
  <c r="I529" i="1" s="1"/>
  <c r="AL529" i="1" s="1"/>
  <c r="B693" i="1"/>
  <c r="B734" i="1"/>
  <c r="B775" i="1"/>
  <c r="G775" i="1" s="1"/>
  <c r="B898" i="1"/>
  <c r="B857" i="1"/>
  <c r="B816" i="1"/>
  <c r="B939" i="1"/>
  <c r="I939" i="1" s="1"/>
  <c r="AL939" i="1" s="1"/>
  <c r="B980" i="1"/>
  <c r="B1062" i="1"/>
  <c r="B1021" i="1"/>
  <c r="I1021" i="1" s="1"/>
  <c r="AL1021" i="1" s="1"/>
  <c r="B1103" i="1"/>
  <c r="B1226" i="1"/>
  <c r="B1390" i="1"/>
  <c r="B1267" i="1"/>
  <c r="I1267" i="1" s="1"/>
  <c r="AL1267" i="1" s="1"/>
  <c r="B1308" i="1"/>
  <c r="B1349" i="1"/>
  <c r="G1349" i="1" s="1"/>
  <c r="B1431" i="1"/>
  <c r="B1144" i="1"/>
  <c r="B1185" i="1"/>
  <c r="B1472" i="1"/>
  <c r="G1472" i="1" s="1"/>
  <c r="B1513" i="1"/>
  <c r="B1554" i="1"/>
  <c r="B1595" i="1"/>
  <c r="B1636" i="1"/>
  <c r="B1677" i="1"/>
  <c r="B1718" i="1"/>
  <c r="B1759" i="1"/>
  <c r="G1759" i="1" s="1"/>
  <c r="B1800" i="1"/>
  <c r="B1841" i="1"/>
  <c r="B1923" i="1"/>
  <c r="B1882" i="1"/>
  <c r="B1964" i="1"/>
  <c r="B2046" i="1"/>
  <c r="B2005" i="1"/>
  <c r="I2005" i="1" s="1"/>
  <c r="AL2005" i="1" s="1"/>
  <c r="B2087" i="1"/>
  <c r="B324" i="1"/>
  <c r="I324" i="1" s="1"/>
  <c r="AL324" i="1" s="1"/>
  <c r="B79" i="1"/>
  <c r="B38" i="1"/>
  <c r="B161" i="1"/>
  <c r="B120" i="1"/>
  <c r="B202" i="1"/>
  <c r="B243" i="1"/>
  <c r="G243" i="1" s="1"/>
  <c r="B284" i="1"/>
  <c r="B366" i="1"/>
  <c r="B407" i="1"/>
  <c r="B448" i="1"/>
  <c r="B489" i="1"/>
  <c r="B571" i="1"/>
  <c r="B612" i="1"/>
  <c r="I612" i="1" s="1"/>
  <c r="AL612" i="1" s="1"/>
  <c r="B653" i="1"/>
  <c r="B530" i="1"/>
  <c r="B694" i="1"/>
  <c r="B735" i="1"/>
  <c r="I735" i="1" s="1"/>
  <c r="AL735" i="1" s="1"/>
  <c r="B776" i="1"/>
  <c r="B899" i="1"/>
  <c r="G899" i="1" s="1"/>
  <c r="B858" i="1"/>
  <c r="B817" i="1"/>
  <c r="B940" i="1"/>
  <c r="B981" i="1"/>
  <c r="B1063" i="1"/>
  <c r="I1063" i="1" s="1"/>
  <c r="AL1063" i="1" s="1"/>
  <c r="B1022" i="1"/>
  <c r="B1104" i="1"/>
  <c r="G1104" i="1" s="1"/>
  <c r="B1227" i="1"/>
  <c r="B1391" i="1"/>
  <c r="B1268" i="1"/>
  <c r="B1309" i="1"/>
  <c r="G1309" i="1" s="1"/>
  <c r="B1350" i="1"/>
  <c r="B1432" i="1"/>
  <c r="B1145" i="1"/>
  <c r="G1145" i="1" s="1"/>
  <c r="B1186" i="1"/>
  <c r="B1473" i="1"/>
  <c r="B1514" i="1"/>
  <c r="B1555" i="1"/>
  <c r="I1555" i="1" s="1"/>
  <c r="AL1555" i="1" s="1"/>
  <c r="B1596" i="1"/>
  <c r="B1637" i="1"/>
  <c r="B1678" i="1"/>
  <c r="B1719" i="1"/>
  <c r="B1760" i="1"/>
  <c r="B1801" i="1"/>
  <c r="G1801" i="1" s="1"/>
  <c r="B1842" i="1"/>
  <c r="B1924" i="1"/>
  <c r="B1883" i="1"/>
  <c r="G1883" i="1" s="1"/>
  <c r="B1965" i="1"/>
  <c r="B2047" i="1"/>
  <c r="B2006" i="1"/>
  <c r="B2088" i="1"/>
  <c r="B325" i="1"/>
  <c r="B80" i="1"/>
  <c r="B39" i="1"/>
  <c r="B162" i="1"/>
  <c r="B121" i="1"/>
  <c r="I121" i="1" s="1"/>
  <c r="AL121" i="1" s="1"/>
  <c r="B203" i="1"/>
  <c r="B244" i="1"/>
  <c r="B285" i="1"/>
  <c r="I285" i="1" s="1"/>
  <c r="AL285" i="1" s="1"/>
  <c r="B367" i="1"/>
  <c r="B408" i="1"/>
  <c r="B449" i="1"/>
  <c r="G449" i="1" s="1"/>
  <c r="B490" i="1"/>
  <c r="B572" i="1"/>
  <c r="B613" i="1"/>
  <c r="B654" i="1"/>
  <c r="B531" i="1"/>
  <c r="B695" i="1"/>
  <c r="G695" i="1" s="1"/>
  <c r="B736" i="1"/>
  <c r="B777" i="1"/>
  <c r="B900" i="1"/>
  <c r="G900" i="1" s="1"/>
  <c r="B859" i="1"/>
  <c r="B818" i="1"/>
  <c r="B941" i="1"/>
  <c r="B982" i="1"/>
  <c r="B1064" i="1"/>
  <c r="B1023" i="1"/>
  <c r="B1105" i="1"/>
  <c r="I1105" i="1" s="1"/>
  <c r="AL1105" i="1" s="1"/>
  <c r="B1228" i="1"/>
  <c r="B1392" i="1"/>
  <c r="B1269" i="1"/>
  <c r="G1269" i="1" s="1"/>
  <c r="B1310" i="1"/>
  <c r="B1351" i="1"/>
  <c r="B1433" i="1"/>
  <c r="B1146" i="1"/>
  <c r="B1187" i="1"/>
  <c r="B1474" i="1"/>
  <c r="B1515" i="1"/>
  <c r="I1515" i="1" s="1"/>
  <c r="AL1515" i="1" s="1"/>
  <c r="B1556" i="1"/>
  <c r="B1597" i="1"/>
  <c r="B1638" i="1"/>
  <c r="I1638" i="1" s="1"/>
  <c r="AL1638" i="1" s="1"/>
  <c r="B1679" i="1"/>
  <c r="B1720" i="1"/>
  <c r="B1761" i="1"/>
  <c r="G1761" i="1" s="1"/>
  <c r="B1802" i="1"/>
  <c r="B1843" i="1"/>
  <c r="B1925" i="1"/>
  <c r="B1884" i="1"/>
  <c r="B1966" i="1"/>
  <c r="B2048" i="1"/>
  <c r="B2007" i="1"/>
  <c r="B2089" i="1"/>
  <c r="B326" i="1"/>
  <c r="B81" i="1"/>
  <c r="B40" i="1"/>
  <c r="I40" i="1" s="1"/>
  <c r="AL40" i="1" s="1"/>
  <c r="B163" i="1"/>
  <c r="B122" i="1"/>
  <c r="B204" i="1"/>
  <c r="B245" i="1"/>
  <c r="B286" i="1"/>
  <c r="B368" i="1"/>
  <c r="I368" i="1" s="1"/>
  <c r="AL368" i="1" s="1"/>
  <c r="B409" i="1"/>
  <c r="B450" i="1"/>
  <c r="G450" i="1" s="1"/>
  <c r="B491" i="1"/>
  <c r="B573" i="1"/>
  <c r="B614" i="1"/>
  <c r="B655" i="1"/>
  <c r="I655" i="1" s="1"/>
  <c r="AL655" i="1" s="1"/>
  <c r="B532" i="1"/>
  <c r="B696" i="1"/>
  <c r="B737" i="1"/>
  <c r="I737" i="1" s="1"/>
  <c r="AL737" i="1" s="1"/>
  <c r="B778" i="1"/>
  <c r="B901" i="1"/>
  <c r="B860" i="1"/>
  <c r="G860" i="1" s="1"/>
  <c r="B819" i="1"/>
  <c r="B942" i="1"/>
  <c r="B983" i="1"/>
  <c r="G983" i="1" s="1"/>
  <c r="B1065" i="1"/>
  <c r="B1024" i="1"/>
  <c r="B1106" i="1"/>
  <c r="B1229" i="1"/>
  <c r="I1229" i="1" s="1"/>
  <c r="AL1229" i="1" s="1"/>
  <c r="B1393" i="1"/>
  <c r="B1270" i="1"/>
  <c r="G1270" i="1" s="1"/>
  <c r="B1311" i="1"/>
  <c r="B1352" i="1"/>
  <c r="B1434" i="1"/>
  <c r="B1147" i="1"/>
  <c r="G1147" i="1" s="1"/>
  <c r="B1188" i="1"/>
  <c r="B1475" i="1"/>
  <c r="B1516" i="1"/>
  <c r="I1516" i="1" s="1"/>
  <c r="AL1516" i="1" s="1"/>
  <c r="B1557" i="1"/>
  <c r="B1598" i="1"/>
  <c r="B1639" i="1"/>
  <c r="G1639" i="1" s="1"/>
  <c r="B1680" i="1"/>
  <c r="B1721" i="1"/>
  <c r="B1762" i="1"/>
  <c r="B1803" i="1"/>
  <c r="B1844" i="1"/>
  <c r="B1926" i="1"/>
  <c r="B1885" i="1"/>
  <c r="B1967" i="1"/>
  <c r="B2049" i="1"/>
  <c r="B2008" i="1"/>
  <c r="B2090" i="1"/>
  <c r="B327" i="1"/>
  <c r="I327" i="1" s="1"/>
  <c r="AL327" i="1" s="1"/>
  <c r="B82" i="1"/>
  <c r="B41" i="1"/>
  <c r="G41" i="1" s="1"/>
  <c r="B164" i="1"/>
  <c r="B123" i="1"/>
  <c r="B205" i="1"/>
  <c r="B246" i="1"/>
  <c r="G246" i="1" s="1"/>
  <c r="B287" i="1"/>
  <c r="B369" i="1"/>
  <c r="B410" i="1"/>
  <c r="B451" i="1"/>
  <c r="B492" i="1"/>
  <c r="B574" i="1"/>
  <c r="B615" i="1"/>
  <c r="B656" i="1"/>
  <c r="B533" i="1"/>
  <c r="G533" i="1" s="1"/>
  <c r="B697" i="1"/>
  <c r="B738" i="1"/>
  <c r="B779" i="1"/>
  <c r="G779" i="1" s="1"/>
  <c r="B902" i="1"/>
  <c r="B861" i="1"/>
  <c r="B820" i="1"/>
  <c r="G820" i="1" s="1"/>
  <c r="B943" i="1"/>
  <c r="B984" i="1"/>
  <c r="B1066" i="1"/>
  <c r="B1025" i="1"/>
  <c r="G1025" i="1" s="1"/>
  <c r="B1107" i="1"/>
  <c r="B1230" i="1"/>
  <c r="B1394" i="1"/>
  <c r="I1394" i="1" s="1"/>
  <c r="AL1394" i="1" s="1"/>
  <c r="B1271" i="1"/>
  <c r="B1312" i="1"/>
  <c r="B1353" i="1"/>
  <c r="G1353" i="1" s="1"/>
  <c r="B1435" i="1"/>
  <c r="B1148" i="1"/>
  <c r="B1189" i="1"/>
  <c r="G1189" i="1" s="1"/>
  <c r="B1476" i="1"/>
  <c r="B1517" i="1"/>
  <c r="B1558" i="1"/>
  <c r="B1599" i="1"/>
  <c r="I1599" i="1" s="1"/>
  <c r="AL1599" i="1" s="1"/>
  <c r="B1640" i="1"/>
  <c r="B1681" i="1"/>
  <c r="B1722" i="1"/>
  <c r="I1722" i="1" s="1"/>
  <c r="AL1722" i="1" s="1"/>
  <c r="B1763" i="1"/>
  <c r="B1804" i="1"/>
  <c r="B1845" i="1"/>
  <c r="G1845" i="1" s="1"/>
  <c r="B1927" i="1"/>
  <c r="B1886" i="1"/>
  <c r="B1968" i="1"/>
  <c r="B2050" i="1"/>
  <c r="B2009" i="1"/>
  <c r="B2091" i="1"/>
  <c r="B328" i="1"/>
  <c r="B83" i="1"/>
  <c r="I83" i="1" s="1"/>
  <c r="AL83" i="1" s="1"/>
  <c r="B42" i="1"/>
  <c r="B165" i="1"/>
  <c r="B124" i="1"/>
  <c r="G124" i="1" s="1"/>
  <c r="B206" i="1"/>
  <c r="B247" i="1"/>
  <c r="B288" i="1"/>
  <c r="G288" i="1" s="1"/>
  <c r="B370" i="1"/>
  <c r="B411" i="1"/>
  <c r="B452" i="1"/>
  <c r="B493" i="1"/>
  <c r="I493" i="1" s="1"/>
  <c r="AL493" i="1" s="1"/>
  <c r="B575" i="1"/>
  <c r="B616" i="1"/>
  <c r="B657" i="1"/>
  <c r="I657" i="1" s="1"/>
  <c r="AL657" i="1" s="1"/>
  <c r="B534" i="1"/>
  <c r="B698" i="1"/>
  <c r="B739" i="1"/>
  <c r="G739" i="1" s="1"/>
  <c r="B780" i="1"/>
  <c r="B903" i="1"/>
  <c r="B862" i="1"/>
  <c r="B821" i="1"/>
  <c r="B944" i="1"/>
  <c r="B985" i="1"/>
  <c r="B1067" i="1"/>
  <c r="I1067" i="1" s="1"/>
  <c r="AL1067" i="1" s="1"/>
  <c r="B1026" i="1"/>
  <c r="B1108" i="1"/>
  <c r="G1108" i="1" s="1"/>
  <c r="B1231" i="1"/>
  <c r="B1395" i="1"/>
  <c r="B1272" i="1"/>
  <c r="B1313" i="1"/>
  <c r="G1313" i="1" s="1"/>
  <c r="B1354" i="1"/>
  <c r="B1436" i="1"/>
  <c r="G1436" i="1" s="1"/>
  <c r="B1149" i="1"/>
  <c r="B1190" i="1"/>
  <c r="B1477" i="1"/>
  <c r="B1518" i="1"/>
  <c r="I1518" i="1" s="1"/>
  <c r="AL1518" i="1" s="1"/>
  <c r="B1559" i="1"/>
  <c r="I1559" i="1" s="1"/>
  <c r="AL1559" i="1" s="1"/>
  <c r="B1600" i="1"/>
  <c r="B1641" i="1"/>
  <c r="B1682" i="1"/>
  <c r="B1723" i="1"/>
  <c r="B1764" i="1"/>
  <c r="G1764" i="1" s="1"/>
  <c r="B1805" i="1"/>
  <c r="B1846" i="1"/>
  <c r="B1928" i="1"/>
  <c r="B1887" i="1"/>
  <c r="I1887" i="1" s="1"/>
  <c r="AL1887" i="1" s="1"/>
  <c r="B1969" i="1"/>
  <c r="B2051" i="1"/>
  <c r="B2010" i="1"/>
  <c r="B2092" i="1"/>
  <c r="B329" i="1"/>
  <c r="G329" i="1" s="1"/>
  <c r="B43" i="1"/>
  <c r="B1524" i="2"/>
  <c r="B2099" i="2"/>
  <c r="B239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" i="2"/>
  <c r="A607" i="2"/>
  <c r="B607" i="2" s="1"/>
  <c r="A608" i="2"/>
  <c r="B608" i="2" s="1"/>
  <c r="A609" i="2"/>
  <c r="B609" i="2" s="1"/>
  <c r="A610" i="2"/>
  <c r="B610" i="2" s="1"/>
  <c r="A611" i="2"/>
  <c r="B611" i="2" s="1"/>
  <c r="A612" i="2"/>
  <c r="B612" i="2" s="1"/>
  <c r="A613" i="2"/>
  <c r="B613" i="2" s="1"/>
  <c r="A614" i="2"/>
  <c r="B614" i="2" s="1"/>
  <c r="A615" i="2"/>
  <c r="B615" i="2" s="1"/>
  <c r="A616" i="2"/>
  <c r="B616" i="2" s="1"/>
  <c r="A617" i="2"/>
  <c r="B617" i="2" s="1"/>
  <c r="A618" i="2"/>
  <c r="B618" i="2" s="1"/>
  <c r="A619" i="2"/>
  <c r="B619" i="2" s="1"/>
  <c r="A620" i="2"/>
  <c r="B620" i="2" s="1"/>
  <c r="A621" i="2"/>
  <c r="B621" i="2" s="1"/>
  <c r="A622" i="2"/>
  <c r="B622" i="2" s="1"/>
  <c r="A623" i="2"/>
  <c r="B623" i="2" s="1"/>
  <c r="A624" i="2"/>
  <c r="B624" i="2" s="1"/>
  <c r="A625" i="2"/>
  <c r="B625" i="2" s="1"/>
  <c r="A626" i="2"/>
  <c r="B626" i="2" s="1"/>
  <c r="A627" i="2"/>
  <c r="B627" i="2" s="1"/>
  <c r="A628" i="2"/>
  <c r="B628" i="2" s="1"/>
  <c r="A629" i="2"/>
  <c r="B629" i="2" s="1"/>
  <c r="A630" i="2"/>
  <c r="B630" i="2" s="1"/>
  <c r="A631" i="2"/>
  <c r="B631" i="2" s="1"/>
  <c r="A632" i="2"/>
  <c r="B632" i="2" s="1"/>
  <c r="A633" i="2"/>
  <c r="B633" i="2" s="1"/>
  <c r="A634" i="2"/>
  <c r="B634" i="2" s="1"/>
  <c r="A635" i="2"/>
  <c r="B635" i="2" s="1"/>
  <c r="A636" i="2"/>
  <c r="B636" i="2" s="1"/>
  <c r="A637" i="2"/>
  <c r="B637" i="2" s="1"/>
  <c r="A638" i="2"/>
  <c r="B638" i="2" s="1"/>
  <c r="A639" i="2"/>
  <c r="B639" i="2" s="1"/>
  <c r="A640" i="2"/>
  <c r="B640" i="2" s="1"/>
  <c r="A641" i="2"/>
  <c r="B641" i="2" s="1"/>
  <c r="A642" i="2"/>
  <c r="B642" i="2" s="1"/>
  <c r="A643" i="2"/>
  <c r="B643" i="2" s="1"/>
  <c r="A644" i="2"/>
  <c r="B644" i="2" s="1"/>
  <c r="A645" i="2"/>
  <c r="B645" i="2" s="1"/>
  <c r="A646" i="2"/>
  <c r="B646" i="2" s="1"/>
  <c r="A647" i="2"/>
  <c r="B647" i="2" s="1"/>
  <c r="A648" i="2"/>
  <c r="B648" i="2" s="1"/>
  <c r="A649" i="2"/>
  <c r="B649" i="2" s="1"/>
  <c r="A650" i="2"/>
  <c r="B650" i="2" s="1"/>
  <c r="A651" i="2"/>
  <c r="B651" i="2" s="1"/>
  <c r="A652" i="2"/>
  <c r="B652" i="2" s="1"/>
  <c r="A653" i="2"/>
  <c r="B653" i="2" s="1"/>
  <c r="A654" i="2"/>
  <c r="B654" i="2" s="1"/>
  <c r="A655" i="2"/>
  <c r="B655" i="2" s="1"/>
  <c r="A656" i="2"/>
  <c r="B656" i="2" s="1"/>
  <c r="A657" i="2"/>
  <c r="B657" i="2" s="1"/>
  <c r="A658" i="2"/>
  <c r="B658" i="2" s="1"/>
  <c r="A659" i="2"/>
  <c r="B659" i="2" s="1"/>
  <c r="A660" i="2"/>
  <c r="B660" i="2" s="1"/>
  <c r="A661" i="2"/>
  <c r="B661" i="2" s="1"/>
  <c r="A662" i="2"/>
  <c r="B662" i="2" s="1"/>
  <c r="A663" i="2"/>
  <c r="B663" i="2" s="1"/>
  <c r="A664" i="2"/>
  <c r="B664" i="2" s="1"/>
  <c r="A665" i="2"/>
  <c r="B665" i="2" s="1"/>
  <c r="A666" i="2"/>
  <c r="B666" i="2" s="1"/>
  <c r="A667" i="2"/>
  <c r="B667" i="2" s="1"/>
  <c r="A668" i="2"/>
  <c r="B668" i="2" s="1"/>
  <c r="A669" i="2"/>
  <c r="B669" i="2" s="1"/>
  <c r="A670" i="2"/>
  <c r="B670" i="2" s="1"/>
  <c r="A671" i="2"/>
  <c r="B671" i="2" s="1"/>
  <c r="A672" i="2"/>
  <c r="B672" i="2" s="1"/>
  <c r="A673" i="2"/>
  <c r="B673" i="2" s="1"/>
  <c r="A674" i="2"/>
  <c r="B674" i="2" s="1"/>
  <c r="A675" i="2"/>
  <c r="B675" i="2" s="1"/>
  <c r="A676" i="2"/>
  <c r="B676" i="2" s="1"/>
  <c r="A677" i="2"/>
  <c r="B677" i="2" s="1"/>
  <c r="A678" i="2"/>
  <c r="B678" i="2" s="1"/>
  <c r="A679" i="2"/>
  <c r="B679" i="2" s="1"/>
  <c r="A680" i="2"/>
  <c r="B680" i="2" s="1"/>
  <c r="A681" i="2"/>
  <c r="B681" i="2" s="1"/>
  <c r="A682" i="2"/>
  <c r="B682" i="2" s="1"/>
  <c r="A683" i="2"/>
  <c r="B683" i="2" s="1"/>
  <c r="A684" i="2"/>
  <c r="B684" i="2" s="1"/>
  <c r="A685" i="2"/>
  <c r="B685" i="2" s="1"/>
  <c r="A686" i="2"/>
  <c r="B686" i="2" s="1"/>
  <c r="A687" i="2"/>
  <c r="B687" i="2" s="1"/>
  <c r="A688" i="2"/>
  <c r="B688" i="2" s="1"/>
  <c r="A689" i="2"/>
  <c r="B689" i="2" s="1"/>
  <c r="A690" i="2"/>
  <c r="B690" i="2" s="1"/>
  <c r="A691" i="2"/>
  <c r="B691" i="2" s="1"/>
  <c r="A692" i="2"/>
  <c r="B692" i="2" s="1"/>
  <c r="A693" i="2"/>
  <c r="B693" i="2" s="1"/>
  <c r="A694" i="2"/>
  <c r="B694" i="2" s="1"/>
  <c r="A695" i="2"/>
  <c r="B695" i="2" s="1"/>
  <c r="A696" i="2"/>
  <c r="B696" i="2" s="1"/>
  <c r="A697" i="2"/>
  <c r="B697" i="2" s="1"/>
  <c r="A698" i="2"/>
  <c r="B698" i="2" s="1"/>
  <c r="A699" i="2"/>
  <c r="B699" i="2" s="1"/>
  <c r="A700" i="2"/>
  <c r="B700" i="2" s="1"/>
  <c r="A701" i="2"/>
  <c r="B701" i="2" s="1"/>
  <c r="A702" i="2"/>
  <c r="B702" i="2" s="1"/>
  <c r="A703" i="2"/>
  <c r="B703" i="2" s="1"/>
  <c r="A704" i="2"/>
  <c r="B704" i="2" s="1"/>
  <c r="A705" i="2"/>
  <c r="B705" i="2" s="1"/>
  <c r="A706" i="2"/>
  <c r="B706" i="2" s="1"/>
  <c r="A707" i="2"/>
  <c r="B707" i="2" s="1"/>
  <c r="A708" i="2"/>
  <c r="B708" i="2" s="1"/>
  <c r="A709" i="2"/>
  <c r="B709" i="2" s="1"/>
  <c r="A710" i="2"/>
  <c r="B710" i="2" s="1"/>
  <c r="A711" i="2"/>
  <c r="B711" i="2" s="1"/>
  <c r="A712" i="2"/>
  <c r="B712" i="2" s="1"/>
  <c r="A713" i="2"/>
  <c r="B713" i="2" s="1"/>
  <c r="A714" i="2"/>
  <c r="B714" i="2" s="1"/>
  <c r="A715" i="2"/>
  <c r="B715" i="2" s="1"/>
  <c r="A716" i="2"/>
  <c r="B716" i="2" s="1"/>
  <c r="A717" i="2"/>
  <c r="B717" i="2" s="1"/>
  <c r="A718" i="2"/>
  <c r="B718" i="2" s="1"/>
  <c r="A719" i="2"/>
  <c r="B719" i="2" s="1"/>
  <c r="A720" i="2"/>
  <c r="B720" i="2" s="1"/>
  <c r="A721" i="2"/>
  <c r="B721" i="2" s="1"/>
  <c r="A722" i="2"/>
  <c r="B722" i="2" s="1"/>
  <c r="A723" i="2"/>
  <c r="B723" i="2" s="1"/>
  <c r="A724" i="2"/>
  <c r="B724" i="2" s="1"/>
  <c r="A725" i="2"/>
  <c r="B725" i="2" s="1"/>
  <c r="A726" i="2"/>
  <c r="B726" i="2" s="1"/>
  <c r="A727" i="2"/>
  <c r="B727" i="2" s="1"/>
  <c r="A728" i="2"/>
  <c r="B728" i="2" s="1"/>
  <c r="A729" i="2"/>
  <c r="B729" i="2" s="1"/>
  <c r="A730" i="2"/>
  <c r="B730" i="2" s="1"/>
  <c r="A731" i="2"/>
  <c r="B731" i="2" s="1"/>
  <c r="A732" i="2"/>
  <c r="B732" i="2" s="1"/>
  <c r="A733" i="2"/>
  <c r="B733" i="2" s="1"/>
  <c r="A734" i="2"/>
  <c r="B734" i="2" s="1"/>
  <c r="A735" i="2"/>
  <c r="B735" i="2" s="1"/>
  <c r="A736" i="2"/>
  <c r="B736" i="2" s="1"/>
  <c r="A737" i="2"/>
  <c r="B737" i="2" s="1"/>
  <c r="A738" i="2"/>
  <c r="B738" i="2" s="1"/>
  <c r="A739" i="2"/>
  <c r="B739" i="2" s="1"/>
  <c r="A740" i="2"/>
  <c r="B740" i="2" s="1"/>
  <c r="A741" i="2"/>
  <c r="B741" i="2" s="1"/>
  <c r="A742" i="2"/>
  <c r="B742" i="2" s="1"/>
  <c r="A743" i="2"/>
  <c r="B743" i="2" s="1"/>
  <c r="A744" i="2"/>
  <c r="B744" i="2" s="1"/>
  <c r="A745" i="2"/>
  <c r="B745" i="2" s="1"/>
  <c r="A746" i="2"/>
  <c r="B746" i="2" s="1"/>
  <c r="A747" i="2"/>
  <c r="B747" i="2" s="1"/>
  <c r="A748" i="2"/>
  <c r="B748" i="2" s="1"/>
  <c r="A749" i="2"/>
  <c r="B749" i="2" s="1"/>
  <c r="A750" i="2"/>
  <c r="B750" i="2" s="1"/>
  <c r="A751" i="2"/>
  <c r="B751" i="2" s="1"/>
  <c r="A752" i="2"/>
  <c r="B752" i="2" s="1"/>
  <c r="A753" i="2"/>
  <c r="B753" i="2" s="1"/>
  <c r="A754" i="2"/>
  <c r="B754" i="2" s="1"/>
  <c r="A755" i="2"/>
  <c r="B755" i="2" s="1"/>
  <c r="A756" i="2"/>
  <c r="B756" i="2" s="1"/>
  <c r="A757" i="2"/>
  <c r="B757" i="2" s="1"/>
  <c r="A758" i="2"/>
  <c r="B758" i="2" s="1"/>
  <c r="A759" i="2"/>
  <c r="B759" i="2" s="1"/>
  <c r="A760" i="2"/>
  <c r="B760" i="2" s="1"/>
  <c r="A761" i="2"/>
  <c r="B761" i="2" s="1"/>
  <c r="A762" i="2"/>
  <c r="B762" i="2" s="1"/>
  <c r="A763" i="2"/>
  <c r="B763" i="2" s="1"/>
  <c r="A764" i="2"/>
  <c r="B764" i="2" s="1"/>
  <c r="A765" i="2"/>
  <c r="B765" i="2" s="1"/>
  <c r="A766" i="2"/>
  <c r="B766" i="2" s="1"/>
  <c r="A767" i="2"/>
  <c r="B767" i="2" s="1"/>
  <c r="A768" i="2"/>
  <c r="B768" i="2" s="1"/>
  <c r="A769" i="2"/>
  <c r="B769" i="2" s="1"/>
  <c r="A770" i="2"/>
  <c r="B770" i="2" s="1"/>
  <c r="A771" i="2"/>
  <c r="B771" i="2" s="1"/>
  <c r="A772" i="2"/>
  <c r="B772" i="2" s="1"/>
  <c r="A773" i="2"/>
  <c r="B773" i="2" s="1"/>
  <c r="A774" i="2"/>
  <c r="B774" i="2" s="1"/>
  <c r="A775" i="2"/>
  <c r="B775" i="2" s="1"/>
  <c r="A776" i="2"/>
  <c r="B776" i="2" s="1"/>
  <c r="A777" i="2"/>
  <c r="B777" i="2" s="1"/>
  <c r="A778" i="2"/>
  <c r="B778" i="2" s="1"/>
  <c r="A779" i="2"/>
  <c r="B779" i="2" s="1"/>
  <c r="A780" i="2"/>
  <c r="B780" i="2" s="1"/>
  <c r="A781" i="2"/>
  <c r="B781" i="2" s="1"/>
  <c r="A782" i="2"/>
  <c r="B782" i="2" s="1"/>
  <c r="A783" i="2"/>
  <c r="B783" i="2" s="1"/>
  <c r="A784" i="2"/>
  <c r="B784" i="2" s="1"/>
  <c r="A785" i="2"/>
  <c r="B785" i="2" s="1"/>
  <c r="A786" i="2"/>
  <c r="B786" i="2" s="1"/>
  <c r="A787" i="2"/>
  <c r="B787" i="2" s="1"/>
  <c r="A788" i="2"/>
  <c r="B788" i="2" s="1"/>
  <c r="A789" i="2"/>
  <c r="B789" i="2" s="1"/>
  <c r="A790" i="2"/>
  <c r="B790" i="2" s="1"/>
  <c r="A791" i="2"/>
  <c r="B791" i="2" s="1"/>
  <c r="A792" i="2"/>
  <c r="B792" i="2" s="1"/>
  <c r="A793" i="2"/>
  <c r="B793" i="2" s="1"/>
  <c r="A794" i="2"/>
  <c r="B794" i="2" s="1"/>
  <c r="A795" i="2"/>
  <c r="B795" i="2" s="1"/>
  <c r="A796" i="2"/>
  <c r="B796" i="2" s="1"/>
  <c r="A797" i="2"/>
  <c r="B797" i="2" s="1"/>
  <c r="A798" i="2"/>
  <c r="B798" i="2" s="1"/>
  <c r="A799" i="2"/>
  <c r="B799" i="2" s="1"/>
  <c r="A800" i="2"/>
  <c r="B800" i="2" s="1"/>
  <c r="A801" i="2"/>
  <c r="B801" i="2" s="1"/>
  <c r="A802" i="2"/>
  <c r="B802" i="2" s="1"/>
  <c r="A803" i="2"/>
  <c r="B803" i="2" s="1"/>
  <c r="A804" i="2"/>
  <c r="B804" i="2" s="1"/>
  <c r="A805" i="2"/>
  <c r="B805" i="2" s="1"/>
  <c r="A806" i="2"/>
  <c r="B806" i="2" s="1"/>
  <c r="A807" i="2"/>
  <c r="B807" i="2" s="1"/>
  <c r="A808" i="2"/>
  <c r="B808" i="2" s="1"/>
  <c r="A809" i="2"/>
  <c r="B809" i="2" s="1"/>
  <c r="A810" i="2"/>
  <c r="B810" i="2" s="1"/>
  <c r="A811" i="2"/>
  <c r="B811" i="2" s="1"/>
  <c r="A812" i="2"/>
  <c r="B812" i="2" s="1"/>
  <c r="A813" i="2"/>
  <c r="B813" i="2" s="1"/>
  <c r="A814" i="2"/>
  <c r="B814" i="2" s="1"/>
  <c r="A815" i="2"/>
  <c r="B815" i="2" s="1"/>
  <c r="A816" i="2"/>
  <c r="B816" i="2" s="1"/>
  <c r="A817" i="2"/>
  <c r="B817" i="2" s="1"/>
  <c r="A818" i="2"/>
  <c r="B818" i="2" s="1"/>
  <c r="A819" i="2"/>
  <c r="B819" i="2" s="1"/>
  <c r="A820" i="2"/>
  <c r="B820" i="2" s="1"/>
  <c r="A821" i="2"/>
  <c r="B821" i="2" s="1"/>
  <c r="A822" i="2"/>
  <c r="B822" i="2" s="1"/>
  <c r="A823" i="2"/>
  <c r="B823" i="2" s="1"/>
  <c r="A824" i="2"/>
  <c r="B824" i="2" s="1"/>
  <c r="A825" i="2"/>
  <c r="B825" i="2" s="1"/>
  <c r="A826" i="2"/>
  <c r="B826" i="2" s="1"/>
  <c r="A827" i="2"/>
  <c r="B827" i="2" s="1"/>
  <c r="A828" i="2"/>
  <c r="B828" i="2" s="1"/>
  <c r="A829" i="2"/>
  <c r="B829" i="2" s="1"/>
  <c r="A830" i="2"/>
  <c r="B830" i="2" s="1"/>
  <c r="A831" i="2"/>
  <c r="B831" i="2" s="1"/>
  <c r="A832" i="2"/>
  <c r="B832" i="2" s="1"/>
  <c r="A833" i="2"/>
  <c r="B833" i="2" s="1"/>
  <c r="A834" i="2"/>
  <c r="B834" i="2" s="1"/>
  <c r="A835" i="2"/>
  <c r="B835" i="2" s="1"/>
  <c r="A836" i="2"/>
  <c r="B836" i="2" s="1"/>
  <c r="A837" i="2"/>
  <c r="B837" i="2" s="1"/>
  <c r="A838" i="2"/>
  <c r="B838" i="2" s="1"/>
  <c r="A839" i="2"/>
  <c r="B839" i="2" s="1"/>
  <c r="A840" i="2"/>
  <c r="B840" i="2" s="1"/>
  <c r="A841" i="2"/>
  <c r="B841" i="2" s="1"/>
  <c r="A842" i="2"/>
  <c r="B842" i="2" s="1"/>
  <c r="A843" i="2"/>
  <c r="B843" i="2" s="1"/>
  <c r="A844" i="2"/>
  <c r="B844" i="2" s="1"/>
  <c r="A845" i="2"/>
  <c r="B845" i="2" s="1"/>
  <c r="A846" i="2"/>
  <c r="B846" i="2" s="1"/>
  <c r="A847" i="2"/>
  <c r="B847" i="2" s="1"/>
  <c r="A848" i="2"/>
  <c r="B848" i="2" s="1"/>
  <c r="A849" i="2"/>
  <c r="B849" i="2" s="1"/>
  <c r="A850" i="2"/>
  <c r="B850" i="2" s="1"/>
  <c r="A851" i="2"/>
  <c r="B851" i="2" s="1"/>
  <c r="A852" i="2"/>
  <c r="B852" i="2" s="1"/>
  <c r="A853" i="2"/>
  <c r="B853" i="2" s="1"/>
  <c r="A854" i="2"/>
  <c r="B854" i="2" s="1"/>
  <c r="A855" i="2"/>
  <c r="B855" i="2" s="1"/>
  <c r="A856" i="2"/>
  <c r="B856" i="2" s="1"/>
  <c r="A857" i="2"/>
  <c r="B857" i="2" s="1"/>
  <c r="A858" i="2"/>
  <c r="B858" i="2" s="1"/>
  <c r="A859" i="2"/>
  <c r="B859" i="2" s="1"/>
  <c r="A860" i="2"/>
  <c r="B860" i="2" s="1"/>
  <c r="A861" i="2"/>
  <c r="B861" i="2" s="1"/>
  <c r="A862" i="2"/>
  <c r="B862" i="2" s="1"/>
  <c r="A863" i="2"/>
  <c r="B863" i="2" s="1"/>
  <c r="A864" i="2"/>
  <c r="B864" i="2" s="1"/>
  <c r="A865" i="2"/>
  <c r="B865" i="2" s="1"/>
  <c r="A866" i="2"/>
  <c r="B866" i="2" s="1"/>
  <c r="A867" i="2"/>
  <c r="B867" i="2" s="1"/>
  <c r="A868" i="2"/>
  <c r="B868" i="2" s="1"/>
  <c r="A869" i="2"/>
  <c r="B869" i="2" s="1"/>
  <c r="A870" i="2"/>
  <c r="B870" i="2" s="1"/>
  <c r="A871" i="2"/>
  <c r="B871" i="2" s="1"/>
  <c r="A872" i="2"/>
  <c r="B872" i="2" s="1"/>
  <c r="A873" i="2"/>
  <c r="B873" i="2" s="1"/>
  <c r="A874" i="2"/>
  <c r="B874" i="2" s="1"/>
  <c r="A875" i="2"/>
  <c r="B875" i="2" s="1"/>
  <c r="A876" i="2"/>
  <c r="B876" i="2" s="1"/>
  <c r="A877" i="2"/>
  <c r="B877" i="2" s="1"/>
  <c r="A878" i="2"/>
  <c r="B878" i="2" s="1"/>
  <c r="A879" i="2"/>
  <c r="B879" i="2" s="1"/>
  <c r="A880" i="2"/>
  <c r="B880" i="2" s="1"/>
  <c r="A881" i="2"/>
  <c r="B881" i="2" s="1"/>
  <c r="A882" i="2"/>
  <c r="B882" i="2" s="1"/>
  <c r="A883" i="2"/>
  <c r="B883" i="2" s="1"/>
  <c r="A884" i="2"/>
  <c r="B884" i="2" s="1"/>
  <c r="A885" i="2"/>
  <c r="B885" i="2" s="1"/>
  <c r="A886" i="2"/>
  <c r="B886" i="2" s="1"/>
  <c r="A887" i="2"/>
  <c r="B887" i="2" s="1"/>
  <c r="A888" i="2"/>
  <c r="B888" i="2" s="1"/>
  <c r="A889" i="2"/>
  <c r="B889" i="2" s="1"/>
  <c r="A890" i="2"/>
  <c r="B890" i="2" s="1"/>
  <c r="A891" i="2"/>
  <c r="B891" i="2" s="1"/>
  <c r="A892" i="2"/>
  <c r="B892" i="2" s="1"/>
  <c r="A893" i="2"/>
  <c r="B893" i="2" s="1"/>
  <c r="A894" i="2"/>
  <c r="B894" i="2" s="1"/>
  <c r="A895" i="2"/>
  <c r="B895" i="2" s="1"/>
  <c r="A896" i="2"/>
  <c r="B896" i="2" s="1"/>
  <c r="A897" i="2"/>
  <c r="B897" i="2" s="1"/>
  <c r="A898" i="2"/>
  <c r="B898" i="2" s="1"/>
  <c r="A899" i="2"/>
  <c r="B899" i="2" s="1"/>
  <c r="A900" i="2"/>
  <c r="B900" i="2" s="1"/>
  <c r="A901" i="2"/>
  <c r="B901" i="2" s="1"/>
  <c r="A902" i="2"/>
  <c r="B902" i="2" s="1"/>
  <c r="A903" i="2"/>
  <c r="B903" i="2" s="1"/>
  <c r="A904" i="2"/>
  <c r="B904" i="2" s="1"/>
  <c r="A905" i="2"/>
  <c r="B905" i="2" s="1"/>
  <c r="A906" i="2"/>
  <c r="B906" i="2" s="1"/>
  <c r="A907" i="2"/>
  <c r="B907" i="2" s="1"/>
  <c r="A908" i="2"/>
  <c r="B908" i="2" s="1"/>
  <c r="A909" i="2"/>
  <c r="B909" i="2" s="1"/>
  <c r="A910" i="2"/>
  <c r="B910" i="2" s="1"/>
  <c r="A911" i="2"/>
  <c r="B911" i="2" s="1"/>
  <c r="A912" i="2"/>
  <c r="B912" i="2" s="1"/>
  <c r="A913" i="2"/>
  <c r="B913" i="2" s="1"/>
  <c r="A914" i="2"/>
  <c r="B914" i="2" s="1"/>
  <c r="A915" i="2"/>
  <c r="B915" i="2" s="1"/>
  <c r="A916" i="2"/>
  <c r="B916" i="2" s="1"/>
  <c r="A917" i="2"/>
  <c r="B917" i="2" s="1"/>
  <c r="A918" i="2"/>
  <c r="B918" i="2" s="1"/>
  <c r="A919" i="2"/>
  <c r="B919" i="2" s="1"/>
  <c r="A920" i="2"/>
  <c r="B920" i="2" s="1"/>
  <c r="A921" i="2"/>
  <c r="B921" i="2" s="1"/>
  <c r="A922" i="2"/>
  <c r="B922" i="2" s="1"/>
  <c r="A923" i="2"/>
  <c r="B923" i="2" s="1"/>
  <c r="A924" i="2"/>
  <c r="B924" i="2" s="1"/>
  <c r="A925" i="2"/>
  <c r="B925" i="2" s="1"/>
  <c r="A926" i="2"/>
  <c r="B926" i="2" s="1"/>
  <c r="A927" i="2"/>
  <c r="B927" i="2" s="1"/>
  <c r="A928" i="2"/>
  <c r="B928" i="2" s="1"/>
  <c r="A929" i="2"/>
  <c r="B929" i="2" s="1"/>
  <c r="A930" i="2"/>
  <c r="B930" i="2" s="1"/>
  <c r="A931" i="2"/>
  <c r="B931" i="2" s="1"/>
  <c r="A932" i="2"/>
  <c r="B932" i="2" s="1"/>
  <c r="A933" i="2"/>
  <c r="B933" i="2" s="1"/>
  <c r="A934" i="2"/>
  <c r="B934" i="2" s="1"/>
  <c r="A935" i="2"/>
  <c r="B935" i="2" s="1"/>
  <c r="A936" i="2"/>
  <c r="B936" i="2" s="1"/>
  <c r="A937" i="2"/>
  <c r="B937" i="2" s="1"/>
  <c r="A938" i="2"/>
  <c r="B938" i="2" s="1"/>
  <c r="A939" i="2"/>
  <c r="B939" i="2" s="1"/>
  <c r="A940" i="2"/>
  <c r="B940" i="2" s="1"/>
  <c r="A941" i="2"/>
  <c r="B941" i="2" s="1"/>
  <c r="A942" i="2"/>
  <c r="B942" i="2" s="1"/>
  <c r="A943" i="2"/>
  <c r="B943" i="2" s="1"/>
  <c r="A944" i="2"/>
  <c r="B944" i="2" s="1"/>
  <c r="A945" i="2"/>
  <c r="B945" i="2" s="1"/>
  <c r="A946" i="2"/>
  <c r="B946" i="2" s="1"/>
  <c r="A947" i="2"/>
  <c r="B947" i="2" s="1"/>
  <c r="A948" i="2"/>
  <c r="B948" i="2" s="1"/>
  <c r="A949" i="2"/>
  <c r="B949" i="2" s="1"/>
  <c r="A950" i="2"/>
  <c r="B950" i="2" s="1"/>
  <c r="A951" i="2"/>
  <c r="B951" i="2" s="1"/>
  <c r="A952" i="2"/>
  <c r="B952" i="2" s="1"/>
  <c r="A953" i="2"/>
  <c r="B953" i="2" s="1"/>
  <c r="A954" i="2"/>
  <c r="B954" i="2" s="1"/>
  <c r="A955" i="2"/>
  <c r="B955" i="2" s="1"/>
  <c r="A956" i="2"/>
  <c r="B956" i="2" s="1"/>
  <c r="A957" i="2"/>
  <c r="B957" i="2" s="1"/>
  <c r="A958" i="2"/>
  <c r="B958" i="2" s="1"/>
  <c r="A959" i="2"/>
  <c r="B959" i="2" s="1"/>
  <c r="A960" i="2"/>
  <c r="B960" i="2" s="1"/>
  <c r="A961" i="2"/>
  <c r="B961" i="2" s="1"/>
  <c r="A962" i="2"/>
  <c r="B962" i="2" s="1"/>
  <c r="A963" i="2"/>
  <c r="B963" i="2" s="1"/>
  <c r="A964" i="2"/>
  <c r="B964" i="2" s="1"/>
  <c r="A965" i="2"/>
  <c r="B965" i="2" s="1"/>
  <c r="A966" i="2"/>
  <c r="B966" i="2" s="1"/>
  <c r="A967" i="2"/>
  <c r="B967" i="2" s="1"/>
  <c r="A968" i="2"/>
  <c r="B968" i="2" s="1"/>
  <c r="A969" i="2"/>
  <c r="B969" i="2" s="1"/>
  <c r="A970" i="2"/>
  <c r="B970" i="2" s="1"/>
  <c r="A971" i="2"/>
  <c r="B971" i="2" s="1"/>
  <c r="A972" i="2"/>
  <c r="B972" i="2" s="1"/>
  <c r="A973" i="2"/>
  <c r="B973" i="2" s="1"/>
  <c r="A974" i="2"/>
  <c r="B974" i="2" s="1"/>
  <c r="A975" i="2"/>
  <c r="B975" i="2" s="1"/>
  <c r="A976" i="2"/>
  <c r="B976" i="2" s="1"/>
  <c r="A977" i="2"/>
  <c r="B977" i="2" s="1"/>
  <c r="A978" i="2"/>
  <c r="B978" i="2" s="1"/>
  <c r="A979" i="2"/>
  <c r="B979" i="2" s="1"/>
  <c r="A980" i="2"/>
  <c r="B980" i="2" s="1"/>
  <c r="A981" i="2"/>
  <c r="B981" i="2" s="1"/>
  <c r="A982" i="2"/>
  <c r="B982" i="2" s="1"/>
  <c r="A983" i="2"/>
  <c r="B983" i="2" s="1"/>
  <c r="A984" i="2"/>
  <c r="B984" i="2" s="1"/>
  <c r="A985" i="2"/>
  <c r="B985" i="2" s="1"/>
  <c r="A986" i="2"/>
  <c r="B986" i="2" s="1"/>
  <c r="A987" i="2"/>
  <c r="B987" i="2" s="1"/>
  <c r="A988" i="2"/>
  <c r="B988" i="2" s="1"/>
  <c r="A989" i="2"/>
  <c r="B989" i="2" s="1"/>
  <c r="A990" i="2"/>
  <c r="B990" i="2" s="1"/>
  <c r="A991" i="2"/>
  <c r="B991" i="2" s="1"/>
  <c r="A992" i="2"/>
  <c r="B992" i="2" s="1"/>
  <c r="A993" i="2"/>
  <c r="B993" i="2" s="1"/>
  <c r="A994" i="2"/>
  <c r="B994" i="2" s="1"/>
  <c r="A995" i="2"/>
  <c r="B995" i="2" s="1"/>
  <c r="A996" i="2"/>
  <c r="B996" i="2" s="1"/>
  <c r="A997" i="2"/>
  <c r="B997" i="2" s="1"/>
  <c r="A998" i="2"/>
  <c r="B998" i="2" s="1"/>
  <c r="A999" i="2"/>
  <c r="B999" i="2" s="1"/>
  <c r="A1000" i="2"/>
  <c r="B1000" i="2" s="1"/>
  <c r="A1001" i="2"/>
  <c r="B1001" i="2" s="1"/>
  <c r="A1002" i="2"/>
  <c r="B1002" i="2" s="1"/>
  <c r="A1003" i="2"/>
  <c r="B1003" i="2" s="1"/>
  <c r="A1004" i="2"/>
  <c r="B1004" i="2" s="1"/>
  <c r="A1005" i="2"/>
  <c r="B1005" i="2" s="1"/>
  <c r="A1006" i="2"/>
  <c r="B1006" i="2" s="1"/>
  <c r="A1007" i="2"/>
  <c r="B1007" i="2" s="1"/>
  <c r="A1008" i="2"/>
  <c r="B1008" i="2" s="1"/>
  <c r="A1009" i="2"/>
  <c r="B1009" i="2" s="1"/>
  <c r="A1010" i="2"/>
  <c r="B1010" i="2" s="1"/>
  <c r="A1011" i="2"/>
  <c r="B1011" i="2" s="1"/>
  <c r="A1012" i="2"/>
  <c r="B1012" i="2" s="1"/>
  <c r="A1013" i="2"/>
  <c r="B1013" i="2" s="1"/>
  <c r="A1014" i="2"/>
  <c r="B1014" i="2" s="1"/>
  <c r="A1015" i="2"/>
  <c r="B1015" i="2" s="1"/>
  <c r="A1016" i="2"/>
  <c r="B1016" i="2" s="1"/>
  <c r="A1017" i="2"/>
  <c r="B1017" i="2" s="1"/>
  <c r="A1018" i="2"/>
  <c r="B1018" i="2" s="1"/>
  <c r="A1019" i="2"/>
  <c r="B1019" i="2" s="1"/>
  <c r="A1020" i="2"/>
  <c r="B1020" i="2" s="1"/>
  <c r="A1021" i="2"/>
  <c r="B1021" i="2" s="1"/>
  <c r="A1022" i="2"/>
  <c r="B1022" i="2" s="1"/>
  <c r="A1023" i="2"/>
  <c r="B1023" i="2" s="1"/>
  <c r="A1024" i="2"/>
  <c r="B1024" i="2" s="1"/>
  <c r="A1025" i="2"/>
  <c r="B1025" i="2" s="1"/>
  <c r="A1026" i="2"/>
  <c r="B1026" i="2" s="1"/>
  <c r="A1027" i="2"/>
  <c r="B1027" i="2" s="1"/>
  <c r="A1028" i="2"/>
  <c r="B1028" i="2" s="1"/>
  <c r="A1029" i="2"/>
  <c r="B1029" i="2" s="1"/>
  <c r="A1030" i="2"/>
  <c r="B1030" i="2" s="1"/>
  <c r="A1031" i="2"/>
  <c r="B1031" i="2" s="1"/>
  <c r="A1032" i="2"/>
  <c r="B1032" i="2" s="1"/>
  <c r="A1033" i="2"/>
  <c r="B1033" i="2" s="1"/>
  <c r="A1034" i="2"/>
  <c r="B1034" i="2" s="1"/>
  <c r="A1035" i="2"/>
  <c r="B1035" i="2" s="1"/>
  <c r="A1036" i="2"/>
  <c r="B1036" i="2" s="1"/>
  <c r="A1037" i="2"/>
  <c r="B1037" i="2" s="1"/>
  <c r="A1038" i="2"/>
  <c r="B1038" i="2" s="1"/>
  <c r="A1039" i="2"/>
  <c r="B1039" i="2" s="1"/>
  <c r="A1040" i="2"/>
  <c r="B1040" i="2" s="1"/>
  <c r="A1041" i="2"/>
  <c r="B1041" i="2" s="1"/>
  <c r="A1042" i="2"/>
  <c r="B1042" i="2" s="1"/>
  <c r="A1043" i="2"/>
  <c r="B1043" i="2" s="1"/>
  <c r="A1044" i="2"/>
  <c r="B1044" i="2" s="1"/>
  <c r="A1045" i="2"/>
  <c r="B1045" i="2" s="1"/>
  <c r="A1046" i="2"/>
  <c r="B1046" i="2" s="1"/>
  <c r="A1047" i="2"/>
  <c r="B1047" i="2" s="1"/>
  <c r="A1048" i="2"/>
  <c r="B1048" i="2" s="1"/>
  <c r="A1049" i="2"/>
  <c r="B1049" i="2" s="1"/>
  <c r="A1050" i="2"/>
  <c r="B1050" i="2" s="1"/>
  <c r="A1051" i="2"/>
  <c r="B1051" i="2" s="1"/>
  <c r="A1052" i="2"/>
  <c r="B1052" i="2" s="1"/>
  <c r="A1053" i="2"/>
  <c r="B1053" i="2" s="1"/>
  <c r="A1054" i="2"/>
  <c r="B1054" i="2" s="1"/>
  <c r="A1055" i="2"/>
  <c r="B1055" i="2" s="1"/>
  <c r="A1056" i="2"/>
  <c r="B1056" i="2" s="1"/>
  <c r="A1057" i="2"/>
  <c r="B1057" i="2" s="1"/>
  <c r="A1058" i="2"/>
  <c r="B1058" i="2" s="1"/>
  <c r="A1059" i="2"/>
  <c r="B1059" i="2" s="1"/>
  <c r="A1060" i="2"/>
  <c r="B1060" i="2" s="1"/>
  <c r="A1061" i="2"/>
  <c r="B1061" i="2" s="1"/>
  <c r="A1062" i="2"/>
  <c r="B1062" i="2" s="1"/>
  <c r="A1063" i="2"/>
  <c r="B1063" i="2" s="1"/>
  <c r="A1064" i="2"/>
  <c r="B1064" i="2" s="1"/>
  <c r="A1065" i="2"/>
  <c r="B1065" i="2" s="1"/>
  <c r="A1066" i="2"/>
  <c r="B1066" i="2" s="1"/>
  <c r="A1067" i="2"/>
  <c r="B1067" i="2" s="1"/>
  <c r="A1068" i="2"/>
  <c r="B1068" i="2" s="1"/>
  <c r="A1069" i="2"/>
  <c r="B1069" i="2" s="1"/>
  <c r="A1070" i="2"/>
  <c r="B1070" i="2" s="1"/>
  <c r="A1071" i="2"/>
  <c r="B1071" i="2" s="1"/>
  <c r="A1072" i="2"/>
  <c r="B1072" i="2" s="1"/>
  <c r="A1073" i="2"/>
  <c r="B1073" i="2" s="1"/>
  <c r="A1074" i="2"/>
  <c r="B1074" i="2" s="1"/>
  <c r="A1075" i="2"/>
  <c r="B1075" i="2" s="1"/>
  <c r="A1076" i="2"/>
  <c r="B1076" i="2" s="1"/>
  <c r="A1077" i="2"/>
  <c r="B1077" i="2" s="1"/>
  <c r="A1078" i="2"/>
  <c r="B1078" i="2" s="1"/>
  <c r="A1079" i="2"/>
  <c r="B1079" i="2" s="1"/>
  <c r="A1080" i="2"/>
  <c r="B1080" i="2" s="1"/>
  <c r="A1081" i="2"/>
  <c r="B1081" i="2" s="1"/>
  <c r="A1082" i="2"/>
  <c r="B1082" i="2" s="1"/>
  <c r="A1083" i="2"/>
  <c r="B1083" i="2" s="1"/>
  <c r="A1084" i="2"/>
  <c r="B1084" i="2" s="1"/>
  <c r="A1085" i="2"/>
  <c r="B1085" i="2" s="1"/>
  <c r="A1086" i="2"/>
  <c r="B1086" i="2" s="1"/>
  <c r="A1087" i="2"/>
  <c r="B1087" i="2" s="1"/>
  <c r="A1088" i="2"/>
  <c r="B1088" i="2" s="1"/>
  <c r="A1089" i="2"/>
  <c r="B1089" i="2" s="1"/>
  <c r="A1090" i="2"/>
  <c r="B1090" i="2" s="1"/>
  <c r="A1091" i="2"/>
  <c r="B1091" i="2" s="1"/>
  <c r="A1092" i="2"/>
  <c r="B1092" i="2" s="1"/>
  <c r="A1093" i="2"/>
  <c r="B1093" i="2" s="1"/>
  <c r="A1094" i="2"/>
  <c r="B1094" i="2" s="1"/>
  <c r="A1095" i="2"/>
  <c r="B1095" i="2" s="1"/>
  <c r="A1096" i="2"/>
  <c r="B1096" i="2" s="1"/>
  <c r="A1097" i="2"/>
  <c r="B1097" i="2" s="1"/>
  <c r="A1098" i="2"/>
  <c r="B1098" i="2" s="1"/>
  <c r="A1099" i="2"/>
  <c r="B1099" i="2" s="1"/>
  <c r="A1100" i="2"/>
  <c r="B1100" i="2" s="1"/>
  <c r="A1101" i="2"/>
  <c r="B1101" i="2" s="1"/>
  <c r="A1102" i="2"/>
  <c r="B1102" i="2" s="1"/>
  <c r="A1103" i="2"/>
  <c r="B1103" i="2" s="1"/>
  <c r="A1104" i="2"/>
  <c r="B1104" i="2" s="1"/>
  <c r="A1105" i="2"/>
  <c r="B1105" i="2" s="1"/>
  <c r="A1106" i="2"/>
  <c r="B1106" i="2" s="1"/>
  <c r="A1107" i="2"/>
  <c r="B1107" i="2" s="1"/>
  <c r="A1108" i="2"/>
  <c r="B1108" i="2" s="1"/>
  <c r="A1109" i="2"/>
  <c r="B1109" i="2" s="1"/>
  <c r="A1110" i="2"/>
  <c r="B1110" i="2" s="1"/>
  <c r="A1111" i="2"/>
  <c r="B1111" i="2" s="1"/>
  <c r="A1112" i="2"/>
  <c r="B1112" i="2" s="1"/>
  <c r="A1113" i="2"/>
  <c r="B1113" i="2" s="1"/>
  <c r="A1114" i="2"/>
  <c r="B1114" i="2" s="1"/>
  <c r="A1115" i="2"/>
  <c r="B1115" i="2" s="1"/>
  <c r="A1116" i="2"/>
  <c r="B1116" i="2" s="1"/>
  <c r="A1117" i="2"/>
  <c r="B1117" i="2" s="1"/>
  <c r="A1118" i="2"/>
  <c r="B1118" i="2" s="1"/>
  <c r="A1119" i="2"/>
  <c r="B1119" i="2" s="1"/>
  <c r="A1120" i="2"/>
  <c r="B1120" i="2" s="1"/>
  <c r="A1121" i="2"/>
  <c r="B1121" i="2" s="1"/>
  <c r="A1122" i="2"/>
  <c r="B1122" i="2" s="1"/>
  <c r="A1123" i="2"/>
  <c r="B1123" i="2" s="1"/>
  <c r="A1124" i="2"/>
  <c r="B1124" i="2" s="1"/>
  <c r="A1125" i="2"/>
  <c r="B1125" i="2" s="1"/>
  <c r="A1126" i="2"/>
  <c r="B1126" i="2" s="1"/>
  <c r="A1127" i="2"/>
  <c r="B1127" i="2" s="1"/>
  <c r="A1128" i="2"/>
  <c r="B1128" i="2" s="1"/>
  <c r="A1129" i="2"/>
  <c r="B1129" i="2" s="1"/>
  <c r="A1130" i="2"/>
  <c r="B1130" i="2" s="1"/>
  <c r="A1131" i="2"/>
  <c r="B1131" i="2" s="1"/>
  <c r="A1132" i="2"/>
  <c r="B1132" i="2" s="1"/>
  <c r="A1133" i="2"/>
  <c r="B1133" i="2" s="1"/>
  <c r="A1134" i="2"/>
  <c r="B1134" i="2" s="1"/>
  <c r="A1135" i="2"/>
  <c r="B1135" i="2" s="1"/>
  <c r="A1136" i="2"/>
  <c r="B1136" i="2" s="1"/>
  <c r="A1137" i="2"/>
  <c r="B1137" i="2" s="1"/>
  <c r="A1138" i="2"/>
  <c r="B1138" i="2" s="1"/>
  <c r="A1139" i="2"/>
  <c r="B1139" i="2" s="1"/>
  <c r="A1140" i="2"/>
  <c r="B1140" i="2" s="1"/>
  <c r="A1141" i="2"/>
  <c r="B1141" i="2" s="1"/>
  <c r="A1142" i="2"/>
  <c r="B1142" i="2" s="1"/>
  <c r="A1143" i="2"/>
  <c r="B1143" i="2" s="1"/>
  <c r="A1144" i="2"/>
  <c r="B1144" i="2" s="1"/>
  <c r="A1145" i="2"/>
  <c r="B1145" i="2" s="1"/>
  <c r="A1146" i="2"/>
  <c r="B1146" i="2" s="1"/>
  <c r="A1147" i="2"/>
  <c r="B1147" i="2" s="1"/>
  <c r="A1148" i="2"/>
  <c r="B1148" i="2" s="1"/>
  <c r="A1149" i="2"/>
  <c r="B1149" i="2" s="1"/>
  <c r="A1150" i="2"/>
  <c r="B1150" i="2" s="1"/>
  <c r="A1151" i="2"/>
  <c r="B1151" i="2" s="1"/>
  <c r="A1152" i="2"/>
  <c r="B1152" i="2" s="1"/>
  <c r="A1153" i="2"/>
  <c r="B1153" i="2" s="1"/>
  <c r="A1154" i="2"/>
  <c r="B1154" i="2" s="1"/>
  <c r="A1155" i="2"/>
  <c r="B1155" i="2" s="1"/>
  <c r="A1156" i="2"/>
  <c r="B1156" i="2" s="1"/>
  <c r="A1157" i="2"/>
  <c r="B1157" i="2" s="1"/>
  <c r="A1158" i="2"/>
  <c r="B1158" i="2" s="1"/>
  <c r="A1159" i="2"/>
  <c r="B1159" i="2" s="1"/>
  <c r="A1160" i="2"/>
  <c r="B1160" i="2" s="1"/>
  <c r="A1161" i="2"/>
  <c r="B1161" i="2" s="1"/>
  <c r="A1162" i="2"/>
  <c r="B1162" i="2" s="1"/>
  <c r="A1163" i="2"/>
  <c r="B1163" i="2" s="1"/>
  <c r="A1164" i="2"/>
  <c r="B1164" i="2" s="1"/>
  <c r="A1165" i="2"/>
  <c r="B1165" i="2" s="1"/>
  <c r="A1166" i="2"/>
  <c r="B1166" i="2" s="1"/>
  <c r="A1167" i="2"/>
  <c r="B1167" i="2" s="1"/>
  <c r="A1168" i="2"/>
  <c r="B1168" i="2" s="1"/>
  <c r="A1169" i="2"/>
  <c r="B1169" i="2" s="1"/>
  <c r="A1170" i="2"/>
  <c r="B1170" i="2" s="1"/>
  <c r="A1171" i="2"/>
  <c r="B1171" i="2" s="1"/>
  <c r="A1172" i="2"/>
  <c r="B1172" i="2" s="1"/>
  <c r="A1173" i="2"/>
  <c r="B1173" i="2" s="1"/>
  <c r="A1174" i="2"/>
  <c r="B1174" i="2" s="1"/>
  <c r="A1175" i="2"/>
  <c r="B1175" i="2" s="1"/>
  <c r="A1176" i="2"/>
  <c r="B1176" i="2" s="1"/>
  <c r="A1177" i="2"/>
  <c r="B1177" i="2" s="1"/>
  <c r="A1178" i="2"/>
  <c r="B1178" i="2" s="1"/>
  <c r="A1179" i="2"/>
  <c r="B1179" i="2" s="1"/>
  <c r="A1180" i="2"/>
  <c r="B1180" i="2" s="1"/>
  <c r="A1181" i="2"/>
  <c r="B1181" i="2" s="1"/>
  <c r="A1182" i="2"/>
  <c r="B1182" i="2" s="1"/>
  <c r="A1183" i="2"/>
  <c r="B1183" i="2" s="1"/>
  <c r="A1184" i="2"/>
  <c r="B1184" i="2" s="1"/>
  <c r="A1185" i="2"/>
  <c r="B1185" i="2" s="1"/>
  <c r="A1186" i="2"/>
  <c r="B1186" i="2" s="1"/>
  <c r="A1187" i="2"/>
  <c r="B1187" i="2" s="1"/>
  <c r="A1188" i="2"/>
  <c r="B1188" i="2" s="1"/>
  <c r="A1189" i="2"/>
  <c r="B1189" i="2" s="1"/>
  <c r="A1190" i="2"/>
  <c r="B1190" i="2" s="1"/>
  <c r="A1191" i="2"/>
  <c r="B1191" i="2" s="1"/>
  <c r="A1192" i="2"/>
  <c r="B1192" i="2" s="1"/>
  <c r="A1193" i="2"/>
  <c r="B1193" i="2" s="1"/>
  <c r="A1194" i="2"/>
  <c r="B1194" i="2" s="1"/>
  <c r="A1195" i="2"/>
  <c r="B1195" i="2" s="1"/>
  <c r="A1196" i="2"/>
  <c r="B1196" i="2" s="1"/>
  <c r="A1197" i="2"/>
  <c r="B1197" i="2" s="1"/>
  <c r="A1198" i="2"/>
  <c r="B1198" i="2" s="1"/>
  <c r="A1199" i="2"/>
  <c r="B1199" i="2" s="1"/>
  <c r="A1200" i="2"/>
  <c r="B1200" i="2" s="1"/>
  <c r="A1201" i="2"/>
  <c r="B1201" i="2" s="1"/>
  <c r="A1202" i="2"/>
  <c r="B1202" i="2" s="1"/>
  <c r="A1203" i="2"/>
  <c r="B1203" i="2" s="1"/>
  <c r="A1204" i="2"/>
  <c r="B1204" i="2" s="1"/>
  <c r="A1205" i="2"/>
  <c r="B1205" i="2" s="1"/>
  <c r="A1206" i="2"/>
  <c r="B1206" i="2" s="1"/>
  <c r="A1207" i="2"/>
  <c r="B1207" i="2" s="1"/>
  <c r="A1208" i="2"/>
  <c r="B1208" i="2" s="1"/>
  <c r="A1209" i="2"/>
  <c r="B1209" i="2" s="1"/>
  <c r="A1210" i="2"/>
  <c r="B1210" i="2" s="1"/>
  <c r="A1211" i="2"/>
  <c r="B1211" i="2" s="1"/>
  <c r="A1212" i="2"/>
  <c r="B1212" i="2" s="1"/>
  <c r="A1213" i="2"/>
  <c r="B1213" i="2" s="1"/>
  <c r="A1214" i="2"/>
  <c r="B1214" i="2" s="1"/>
  <c r="A1215" i="2"/>
  <c r="B1215" i="2" s="1"/>
  <c r="A1216" i="2"/>
  <c r="B1216" i="2" s="1"/>
  <c r="A1217" i="2"/>
  <c r="B1217" i="2" s="1"/>
  <c r="A1218" i="2"/>
  <c r="B1218" i="2" s="1"/>
  <c r="A1219" i="2"/>
  <c r="B1219" i="2" s="1"/>
  <c r="A1220" i="2"/>
  <c r="B1220" i="2" s="1"/>
  <c r="A1221" i="2"/>
  <c r="B1221" i="2" s="1"/>
  <c r="A1222" i="2"/>
  <c r="B1222" i="2" s="1"/>
  <c r="A1223" i="2"/>
  <c r="B1223" i="2" s="1"/>
  <c r="A1224" i="2"/>
  <c r="B1224" i="2" s="1"/>
  <c r="A1225" i="2"/>
  <c r="B1225" i="2" s="1"/>
  <c r="A1226" i="2"/>
  <c r="B1226" i="2" s="1"/>
  <c r="A1227" i="2"/>
  <c r="B1227" i="2" s="1"/>
  <c r="A1228" i="2"/>
  <c r="B1228" i="2" s="1"/>
  <c r="A1229" i="2"/>
  <c r="B1229" i="2" s="1"/>
  <c r="A1230" i="2"/>
  <c r="B1230" i="2" s="1"/>
  <c r="A1231" i="2"/>
  <c r="B1231" i="2" s="1"/>
  <c r="A1232" i="2"/>
  <c r="B1232" i="2" s="1"/>
  <c r="A1233" i="2"/>
  <c r="B1233" i="2" s="1"/>
  <c r="A1234" i="2"/>
  <c r="B1234" i="2" s="1"/>
  <c r="A1235" i="2"/>
  <c r="B1235" i="2" s="1"/>
  <c r="A1236" i="2"/>
  <c r="B1236" i="2" s="1"/>
  <c r="A1237" i="2"/>
  <c r="B1237" i="2" s="1"/>
  <c r="A1238" i="2"/>
  <c r="B1238" i="2" s="1"/>
  <c r="A1239" i="2"/>
  <c r="B1239" i="2" s="1"/>
  <c r="A1240" i="2"/>
  <c r="B1240" i="2" s="1"/>
  <c r="A1241" i="2"/>
  <c r="B1241" i="2" s="1"/>
  <c r="A1242" i="2"/>
  <c r="B1242" i="2" s="1"/>
  <c r="A1243" i="2"/>
  <c r="B1243" i="2" s="1"/>
  <c r="A1244" i="2"/>
  <c r="B1244" i="2" s="1"/>
  <c r="A1245" i="2"/>
  <c r="B1245" i="2" s="1"/>
  <c r="A1246" i="2"/>
  <c r="B1246" i="2" s="1"/>
  <c r="A1247" i="2"/>
  <c r="B1247" i="2" s="1"/>
  <c r="A1248" i="2"/>
  <c r="B1248" i="2" s="1"/>
  <c r="A1249" i="2"/>
  <c r="B1249" i="2" s="1"/>
  <c r="A1250" i="2"/>
  <c r="B1250" i="2" s="1"/>
  <c r="A1251" i="2"/>
  <c r="B1251" i="2" s="1"/>
  <c r="A1252" i="2"/>
  <c r="B1252" i="2" s="1"/>
  <c r="A1253" i="2"/>
  <c r="B1253" i="2" s="1"/>
  <c r="A1254" i="2"/>
  <c r="B1254" i="2" s="1"/>
  <c r="A1255" i="2"/>
  <c r="B1255" i="2" s="1"/>
  <c r="A1256" i="2"/>
  <c r="B1256" i="2" s="1"/>
  <c r="A1257" i="2"/>
  <c r="B1257" i="2" s="1"/>
  <c r="A1258" i="2"/>
  <c r="B1258" i="2" s="1"/>
  <c r="A1259" i="2"/>
  <c r="B1259" i="2" s="1"/>
  <c r="A1260" i="2"/>
  <c r="B1260" i="2" s="1"/>
  <c r="A1261" i="2"/>
  <c r="B1261" i="2" s="1"/>
  <c r="A1262" i="2"/>
  <c r="B1262" i="2" s="1"/>
  <c r="A1263" i="2"/>
  <c r="B1263" i="2" s="1"/>
  <c r="A1264" i="2"/>
  <c r="B1264" i="2" s="1"/>
  <c r="A1265" i="2"/>
  <c r="B1265" i="2" s="1"/>
  <c r="A1266" i="2"/>
  <c r="B1266" i="2" s="1"/>
  <c r="A1267" i="2"/>
  <c r="B1267" i="2" s="1"/>
  <c r="A1268" i="2"/>
  <c r="B1268" i="2" s="1"/>
  <c r="A1269" i="2"/>
  <c r="B1269" i="2" s="1"/>
  <c r="A1270" i="2"/>
  <c r="B1270" i="2" s="1"/>
  <c r="A1271" i="2"/>
  <c r="B1271" i="2" s="1"/>
  <c r="A1272" i="2"/>
  <c r="B1272" i="2" s="1"/>
  <c r="A1273" i="2"/>
  <c r="B1273" i="2" s="1"/>
  <c r="A1274" i="2"/>
  <c r="B1274" i="2" s="1"/>
  <c r="A1275" i="2"/>
  <c r="B1275" i="2" s="1"/>
  <c r="A1276" i="2"/>
  <c r="B1276" i="2" s="1"/>
  <c r="A1277" i="2"/>
  <c r="B1277" i="2" s="1"/>
  <c r="A1278" i="2"/>
  <c r="B1278" i="2" s="1"/>
  <c r="A1279" i="2"/>
  <c r="B1279" i="2" s="1"/>
  <c r="A1280" i="2"/>
  <c r="B1280" i="2" s="1"/>
  <c r="A1281" i="2"/>
  <c r="B1281" i="2" s="1"/>
  <c r="A1282" i="2"/>
  <c r="B1282" i="2" s="1"/>
  <c r="A1283" i="2"/>
  <c r="B1283" i="2" s="1"/>
  <c r="A1284" i="2"/>
  <c r="B1284" i="2" s="1"/>
  <c r="A1285" i="2"/>
  <c r="B1285" i="2" s="1"/>
  <c r="A1286" i="2"/>
  <c r="B1286" i="2" s="1"/>
  <c r="A1287" i="2"/>
  <c r="B1287" i="2" s="1"/>
  <c r="A1288" i="2"/>
  <c r="B1288" i="2" s="1"/>
  <c r="A1289" i="2"/>
  <c r="B1289" i="2" s="1"/>
  <c r="A1290" i="2"/>
  <c r="B1290" i="2" s="1"/>
  <c r="A1291" i="2"/>
  <c r="B1291" i="2" s="1"/>
  <c r="A1292" i="2"/>
  <c r="B1292" i="2" s="1"/>
  <c r="A1293" i="2"/>
  <c r="B1293" i="2" s="1"/>
  <c r="A1294" i="2"/>
  <c r="B1294" i="2" s="1"/>
  <c r="A1295" i="2"/>
  <c r="B1295" i="2" s="1"/>
  <c r="A1296" i="2"/>
  <c r="B1296" i="2" s="1"/>
  <c r="A1297" i="2"/>
  <c r="B1297" i="2" s="1"/>
  <c r="A1298" i="2"/>
  <c r="B1298" i="2" s="1"/>
  <c r="A1299" i="2"/>
  <c r="B1299" i="2" s="1"/>
  <c r="A1300" i="2"/>
  <c r="B1300" i="2" s="1"/>
  <c r="A1301" i="2"/>
  <c r="B1301" i="2" s="1"/>
  <c r="A1302" i="2"/>
  <c r="B1302" i="2" s="1"/>
  <c r="A1303" i="2"/>
  <c r="B1303" i="2" s="1"/>
  <c r="A1304" i="2"/>
  <c r="B1304" i="2" s="1"/>
  <c r="A1305" i="2"/>
  <c r="B1305" i="2" s="1"/>
  <c r="A1306" i="2"/>
  <c r="B1306" i="2" s="1"/>
  <c r="A1307" i="2"/>
  <c r="B1307" i="2" s="1"/>
  <c r="A1308" i="2"/>
  <c r="B1308" i="2" s="1"/>
  <c r="A1309" i="2"/>
  <c r="B1309" i="2" s="1"/>
  <c r="A1310" i="2"/>
  <c r="B1310" i="2" s="1"/>
  <c r="A1311" i="2"/>
  <c r="B1311" i="2" s="1"/>
  <c r="A1312" i="2"/>
  <c r="B1312" i="2" s="1"/>
  <c r="A1313" i="2"/>
  <c r="B1313" i="2" s="1"/>
  <c r="A1314" i="2"/>
  <c r="B1314" i="2" s="1"/>
  <c r="A1315" i="2"/>
  <c r="B1315" i="2" s="1"/>
  <c r="A1316" i="2"/>
  <c r="B1316" i="2" s="1"/>
  <c r="A1317" i="2"/>
  <c r="B1317" i="2" s="1"/>
  <c r="A1318" i="2"/>
  <c r="B1318" i="2" s="1"/>
  <c r="A1319" i="2"/>
  <c r="B1319" i="2" s="1"/>
  <c r="A1320" i="2"/>
  <c r="B1320" i="2" s="1"/>
  <c r="A1321" i="2"/>
  <c r="B1321" i="2" s="1"/>
  <c r="A1322" i="2"/>
  <c r="B1322" i="2" s="1"/>
  <c r="A1323" i="2"/>
  <c r="B1323" i="2" s="1"/>
  <c r="A1324" i="2"/>
  <c r="B1324" i="2" s="1"/>
  <c r="A1325" i="2"/>
  <c r="B1325" i="2" s="1"/>
  <c r="A1326" i="2"/>
  <c r="B1326" i="2" s="1"/>
  <c r="A1327" i="2"/>
  <c r="B1327" i="2" s="1"/>
  <c r="A1328" i="2"/>
  <c r="B1328" i="2" s="1"/>
  <c r="A1329" i="2"/>
  <c r="B1329" i="2" s="1"/>
  <c r="A1330" i="2"/>
  <c r="B1330" i="2" s="1"/>
  <c r="A1331" i="2"/>
  <c r="B1331" i="2" s="1"/>
  <c r="A1332" i="2"/>
  <c r="B1332" i="2" s="1"/>
  <c r="A1333" i="2"/>
  <c r="B1333" i="2" s="1"/>
  <c r="A1334" i="2"/>
  <c r="B1334" i="2" s="1"/>
  <c r="A1335" i="2"/>
  <c r="B1335" i="2" s="1"/>
  <c r="A1336" i="2"/>
  <c r="B1336" i="2" s="1"/>
  <c r="A1337" i="2"/>
  <c r="B1337" i="2" s="1"/>
  <c r="A1338" i="2"/>
  <c r="B1338" i="2" s="1"/>
  <c r="A1339" i="2"/>
  <c r="B1339" i="2" s="1"/>
  <c r="A1340" i="2"/>
  <c r="B1340" i="2" s="1"/>
  <c r="A1341" i="2"/>
  <c r="B1341" i="2" s="1"/>
  <c r="A1342" i="2"/>
  <c r="B1342" i="2" s="1"/>
  <c r="A1343" i="2"/>
  <c r="B1343" i="2" s="1"/>
  <c r="A1344" i="2"/>
  <c r="B1344" i="2" s="1"/>
  <c r="A1345" i="2"/>
  <c r="B1345" i="2" s="1"/>
  <c r="A1346" i="2"/>
  <c r="B1346" i="2" s="1"/>
  <c r="A1347" i="2"/>
  <c r="B1347" i="2" s="1"/>
  <c r="A1348" i="2"/>
  <c r="B1348" i="2" s="1"/>
  <c r="A1349" i="2"/>
  <c r="B1349" i="2" s="1"/>
  <c r="A1350" i="2"/>
  <c r="B1350" i="2" s="1"/>
  <c r="A1351" i="2"/>
  <c r="B1351" i="2" s="1"/>
  <c r="A1352" i="2"/>
  <c r="B1352" i="2" s="1"/>
  <c r="A1353" i="2"/>
  <c r="B1353" i="2" s="1"/>
  <c r="A1354" i="2"/>
  <c r="B1354" i="2" s="1"/>
  <c r="A1355" i="2"/>
  <c r="B1355" i="2" s="1"/>
  <c r="A1356" i="2"/>
  <c r="B1356" i="2" s="1"/>
  <c r="A1357" i="2"/>
  <c r="B1357" i="2" s="1"/>
  <c r="A1358" i="2"/>
  <c r="B1358" i="2" s="1"/>
  <c r="A1359" i="2"/>
  <c r="B1359" i="2" s="1"/>
  <c r="A1360" i="2"/>
  <c r="B1360" i="2" s="1"/>
  <c r="A1361" i="2"/>
  <c r="B1361" i="2" s="1"/>
  <c r="A1362" i="2"/>
  <c r="B1362" i="2" s="1"/>
  <c r="A1363" i="2"/>
  <c r="B1363" i="2" s="1"/>
  <c r="A1364" i="2"/>
  <c r="B1364" i="2" s="1"/>
  <c r="A1365" i="2"/>
  <c r="B1365" i="2" s="1"/>
  <c r="A1366" i="2"/>
  <c r="B1366" i="2" s="1"/>
  <c r="A1367" i="2"/>
  <c r="B1367" i="2" s="1"/>
  <c r="A1368" i="2"/>
  <c r="B1368" i="2" s="1"/>
  <c r="A1369" i="2"/>
  <c r="B1369" i="2" s="1"/>
  <c r="A1370" i="2"/>
  <c r="B1370" i="2" s="1"/>
  <c r="A1371" i="2"/>
  <c r="B1371" i="2" s="1"/>
  <c r="A1372" i="2"/>
  <c r="B1372" i="2" s="1"/>
  <c r="A1373" i="2"/>
  <c r="B1373" i="2" s="1"/>
  <c r="A1374" i="2"/>
  <c r="B1374" i="2" s="1"/>
  <c r="A1375" i="2"/>
  <c r="B1375" i="2" s="1"/>
  <c r="A1376" i="2"/>
  <c r="B1376" i="2" s="1"/>
  <c r="A1377" i="2"/>
  <c r="B1377" i="2" s="1"/>
  <c r="A1378" i="2"/>
  <c r="B1378" i="2" s="1"/>
  <c r="A1379" i="2"/>
  <c r="B1379" i="2" s="1"/>
  <c r="A1380" i="2"/>
  <c r="B1380" i="2" s="1"/>
  <c r="A1381" i="2"/>
  <c r="B1381" i="2" s="1"/>
  <c r="A1382" i="2"/>
  <c r="B1382" i="2" s="1"/>
  <c r="A1383" i="2"/>
  <c r="B1383" i="2" s="1"/>
  <c r="A1384" i="2"/>
  <c r="B1384" i="2" s="1"/>
  <c r="A1385" i="2"/>
  <c r="B1385" i="2" s="1"/>
  <c r="A1386" i="2"/>
  <c r="B1386" i="2" s="1"/>
  <c r="A1387" i="2"/>
  <c r="B1387" i="2" s="1"/>
  <c r="A1388" i="2"/>
  <c r="B1388" i="2" s="1"/>
  <c r="A1389" i="2"/>
  <c r="B1389" i="2" s="1"/>
  <c r="A1390" i="2"/>
  <c r="B1390" i="2" s="1"/>
  <c r="A1391" i="2"/>
  <c r="B1391" i="2" s="1"/>
  <c r="A1392" i="2"/>
  <c r="B1392" i="2" s="1"/>
  <c r="A1393" i="2"/>
  <c r="B1393" i="2" s="1"/>
  <c r="A1394" i="2"/>
  <c r="B1394" i="2" s="1"/>
  <c r="A1395" i="2"/>
  <c r="B1395" i="2" s="1"/>
  <c r="A1396" i="2"/>
  <c r="B1396" i="2" s="1"/>
  <c r="A1397" i="2"/>
  <c r="B1397" i="2" s="1"/>
  <c r="A1398" i="2"/>
  <c r="B1398" i="2" s="1"/>
  <c r="A1399" i="2"/>
  <c r="B1399" i="2" s="1"/>
  <c r="A1400" i="2"/>
  <c r="B1400" i="2" s="1"/>
  <c r="A1401" i="2"/>
  <c r="B1401" i="2" s="1"/>
  <c r="A1402" i="2"/>
  <c r="B1402" i="2" s="1"/>
  <c r="A1403" i="2"/>
  <c r="B1403" i="2" s="1"/>
  <c r="A1404" i="2"/>
  <c r="B1404" i="2" s="1"/>
  <c r="A1405" i="2"/>
  <c r="B1405" i="2" s="1"/>
  <c r="A1406" i="2"/>
  <c r="B1406" i="2" s="1"/>
  <c r="A1407" i="2"/>
  <c r="B1407" i="2" s="1"/>
  <c r="A1408" i="2"/>
  <c r="B1408" i="2" s="1"/>
  <c r="A1409" i="2"/>
  <c r="B1409" i="2" s="1"/>
  <c r="A1410" i="2"/>
  <c r="B1410" i="2" s="1"/>
  <c r="A1411" i="2"/>
  <c r="B1411" i="2" s="1"/>
  <c r="A1412" i="2"/>
  <c r="B1412" i="2" s="1"/>
  <c r="A1413" i="2"/>
  <c r="B1413" i="2" s="1"/>
  <c r="A1414" i="2"/>
  <c r="B1414" i="2" s="1"/>
  <c r="A1415" i="2"/>
  <c r="B1415" i="2" s="1"/>
  <c r="A1416" i="2"/>
  <c r="B1416" i="2" s="1"/>
  <c r="A1417" i="2"/>
  <c r="B1417" i="2" s="1"/>
  <c r="A1418" i="2"/>
  <c r="B1418" i="2" s="1"/>
  <c r="A1419" i="2"/>
  <c r="B1419" i="2" s="1"/>
  <c r="A1420" i="2"/>
  <c r="B1420" i="2" s="1"/>
  <c r="A1421" i="2"/>
  <c r="B1421" i="2" s="1"/>
  <c r="A1422" i="2"/>
  <c r="B1422" i="2" s="1"/>
  <c r="A1423" i="2"/>
  <c r="B1423" i="2" s="1"/>
  <c r="A1424" i="2"/>
  <c r="B1424" i="2" s="1"/>
  <c r="A1425" i="2"/>
  <c r="B1425" i="2" s="1"/>
  <c r="A1426" i="2"/>
  <c r="B1426" i="2" s="1"/>
  <c r="A1427" i="2"/>
  <c r="B1427" i="2" s="1"/>
  <c r="A1428" i="2"/>
  <c r="B1428" i="2" s="1"/>
  <c r="A1429" i="2"/>
  <c r="B1429" i="2" s="1"/>
  <c r="A1430" i="2"/>
  <c r="B1430" i="2" s="1"/>
  <c r="A1431" i="2"/>
  <c r="B1431" i="2" s="1"/>
  <c r="A1432" i="2"/>
  <c r="B1432" i="2" s="1"/>
  <c r="A1433" i="2"/>
  <c r="B1433" i="2" s="1"/>
  <c r="A1434" i="2"/>
  <c r="B1434" i="2" s="1"/>
  <c r="A1435" i="2"/>
  <c r="B1435" i="2" s="1"/>
  <c r="A1436" i="2"/>
  <c r="B1436" i="2" s="1"/>
  <c r="A1437" i="2"/>
  <c r="B1437" i="2" s="1"/>
  <c r="A1438" i="2"/>
  <c r="B1438" i="2" s="1"/>
  <c r="A1439" i="2"/>
  <c r="B1439" i="2" s="1"/>
  <c r="A1440" i="2"/>
  <c r="B1440" i="2" s="1"/>
  <c r="A1441" i="2"/>
  <c r="B1441" i="2" s="1"/>
  <c r="A1442" i="2"/>
  <c r="B1442" i="2" s="1"/>
  <c r="A1443" i="2"/>
  <c r="B1443" i="2" s="1"/>
  <c r="A1444" i="2"/>
  <c r="B1444" i="2" s="1"/>
  <c r="A1445" i="2"/>
  <c r="B1445" i="2" s="1"/>
  <c r="A1446" i="2"/>
  <c r="B1446" i="2" s="1"/>
  <c r="A1447" i="2"/>
  <c r="B1447" i="2" s="1"/>
  <c r="A1448" i="2"/>
  <c r="B1448" i="2" s="1"/>
  <c r="A1449" i="2"/>
  <c r="B1449" i="2" s="1"/>
  <c r="A1450" i="2"/>
  <c r="B1450" i="2" s="1"/>
  <c r="A1451" i="2"/>
  <c r="B1451" i="2" s="1"/>
  <c r="A1452" i="2"/>
  <c r="B1452" i="2" s="1"/>
  <c r="A1453" i="2"/>
  <c r="B1453" i="2" s="1"/>
  <c r="A1454" i="2"/>
  <c r="B1454" i="2" s="1"/>
  <c r="A1455" i="2"/>
  <c r="B1455" i="2" s="1"/>
  <c r="A1456" i="2"/>
  <c r="B1456" i="2" s="1"/>
  <c r="A1457" i="2"/>
  <c r="B1457" i="2" s="1"/>
  <c r="A1458" i="2"/>
  <c r="B1458" i="2" s="1"/>
  <c r="A1459" i="2"/>
  <c r="B1459" i="2" s="1"/>
  <c r="A1460" i="2"/>
  <c r="B1460" i="2" s="1"/>
  <c r="A1461" i="2"/>
  <c r="B1461" i="2" s="1"/>
  <c r="A1462" i="2"/>
  <c r="B1462" i="2" s="1"/>
  <c r="A1463" i="2"/>
  <c r="B1463" i="2" s="1"/>
  <c r="A1464" i="2"/>
  <c r="B1464" i="2" s="1"/>
  <c r="A1465" i="2"/>
  <c r="B1465" i="2" s="1"/>
  <c r="A1466" i="2"/>
  <c r="B1466" i="2" s="1"/>
  <c r="A1467" i="2"/>
  <c r="B1467" i="2" s="1"/>
  <c r="A1468" i="2"/>
  <c r="B1468" i="2" s="1"/>
  <c r="A1469" i="2"/>
  <c r="B1469" i="2" s="1"/>
  <c r="A1470" i="2"/>
  <c r="B1470" i="2" s="1"/>
  <c r="A1471" i="2"/>
  <c r="B1471" i="2" s="1"/>
  <c r="A1472" i="2"/>
  <c r="B1472" i="2" s="1"/>
  <c r="A1473" i="2"/>
  <c r="B1473" i="2" s="1"/>
  <c r="A1474" i="2"/>
  <c r="B1474" i="2" s="1"/>
  <c r="A1475" i="2"/>
  <c r="B1475" i="2" s="1"/>
  <c r="A1476" i="2"/>
  <c r="B1476" i="2" s="1"/>
  <c r="A1477" i="2"/>
  <c r="B1477" i="2" s="1"/>
  <c r="A1478" i="2"/>
  <c r="B1478" i="2" s="1"/>
  <c r="A1479" i="2"/>
  <c r="B1479" i="2" s="1"/>
  <c r="A1480" i="2"/>
  <c r="B1480" i="2" s="1"/>
  <c r="A1481" i="2"/>
  <c r="B1481" i="2" s="1"/>
  <c r="A1482" i="2"/>
  <c r="B1482" i="2" s="1"/>
  <c r="A1483" i="2"/>
  <c r="B1483" i="2" s="1"/>
  <c r="A1484" i="2"/>
  <c r="B1484" i="2" s="1"/>
  <c r="A1485" i="2"/>
  <c r="B1485" i="2" s="1"/>
  <c r="A1486" i="2"/>
  <c r="B1486" i="2" s="1"/>
  <c r="A1487" i="2"/>
  <c r="B1487" i="2" s="1"/>
  <c r="A1488" i="2"/>
  <c r="B1488" i="2" s="1"/>
  <c r="A1489" i="2"/>
  <c r="B1489" i="2" s="1"/>
  <c r="A1490" i="2"/>
  <c r="B1490" i="2" s="1"/>
  <c r="A1491" i="2"/>
  <c r="B1491" i="2" s="1"/>
  <c r="A1492" i="2"/>
  <c r="B1492" i="2" s="1"/>
  <c r="A1493" i="2"/>
  <c r="B1493" i="2" s="1"/>
  <c r="A1494" i="2"/>
  <c r="B1494" i="2" s="1"/>
  <c r="A1495" i="2"/>
  <c r="B1495" i="2" s="1"/>
  <c r="A1496" i="2"/>
  <c r="B1496" i="2" s="1"/>
  <c r="A1497" i="2"/>
  <c r="B1497" i="2" s="1"/>
  <c r="A1498" i="2"/>
  <c r="B1498" i="2" s="1"/>
  <c r="A1499" i="2"/>
  <c r="B1499" i="2" s="1"/>
  <c r="A1500" i="2"/>
  <c r="B1500" i="2" s="1"/>
  <c r="A1501" i="2"/>
  <c r="B1501" i="2" s="1"/>
  <c r="A1502" i="2"/>
  <c r="B1502" i="2" s="1"/>
  <c r="A1503" i="2"/>
  <c r="B1503" i="2" s="1"/>
  <c r="A1504" i="2"/>
  <c r="B1504" i="2" s="1"/>
  <c r="A1505" i="2"/>
  <c r="B1505" i="2" s="1"/>
  <c r="A1506" i="2"/>
  <c r="B1506" i="2" s="1"/>
  <c r="A1507" i="2"/>
  <c r="B1507" i="2" s="1"/>
  <c r="A1508" i="2"/>
  <c r="B1508" i="2" s="1"/>
  <c r="A1509" i="2"/>
  <c r="B1509" i="2" s="1"/>
  <c r="A1510" i="2"/>
  <c r="B1510" i="2" s="1"/>
  <c r="A1511" i="2"/>
  <c r="B1511" i="2" s="1"/>
  <c r="A1512" i="2"/>
  <c r="B1512" i="2" s="1"/>
  <c r="A1513" i="2"/>
  <c r="B1513" i="2" s="1"/>
  <c r="A1514" i="2"/>
  <c r="B1514" i="2" s="1"/>
  <c r="A1515" i="2"/>
  <c r="B1515" i="2" s="1"/>
  <c r="A1516" i="2"/>
  <c r="B1516" i="2" s="1"/>
  <c r="A1517" i="2"/>
  <c r="B1517" i="2" s="1"/>
  <c r="A1518" i="2"/>
  <c r="B1518" i="2" s="1"/>
  <c r="A1519" i="2"/>
  <c r="B1519" i="2" s="1"/>
  <c r="A1520" i="2"/>
  <c r="B1520" i="2" s="1"/>
  <c r="A1521" i="2"/>
  <c r="B1521" i="2" s="1"/>
  <c r="A1522" i="2"/>
  <c r="B1522" i="2" s="1"/>
  <c r="A1523" i="2"/>
  <c r="B1523" i="2" s="1"/>
  <c r="A1524" i="2"/>
  <c r="A1525" i="2"/>
  <c r="B1525" i="2" s="1"/>
  <c r="A1526" i="2"/>
  <c r="B1526" i="2" s="1"/>
  <c r="A1527" i="2"/>
  <c r="B1527" i="2" s="1"/>
  <c r="A1528" i="2"/>
  <c r="B1528" i="2" s="1"/>
  <c r="A1529" i="2"/>
  <c r="B1529" i="2" s="1"/>
  <c r="A1530" i="2"/>
  <c r="B1530" i="2" s="1"/>
  <c r="A1531" i="2"/>
  <c r="B1531" i="2" s="1"/>
  <c r="A1532" i="2"/>
  <c r="B1532" i="2" s="1"/>
  <c r="A1533" i="2"/>
  <c r="B1533" i="2" s="1"/>
  <c r="A1534" i="2"/>
  <c r="B1534" i="2" s="1"/>
  <c r="A1535" i="2"/>
  <c r="B1535" i="2" s="1"/>
  <c r="A1536" i="2"/>
  <c r="B1536" i="2" s="1"/>
  <c r="A1537" i="2"/>
  <c r="B1537" i="2" s="1"/>
  <c r="A1538" i="2"/>
  <c r="B1538" i="2" s="1"/>
  <c r="A1539" i="2"/>
  <c r="B1539" i="2" s="1"/>
  <c r="A1540" i="2"/>
  <c r="B1540" i="2" s="1"/>
  <c r="A1541" i="2"/>
  <c r="B1541" i="2" s="1"/>
  <c r="A1542" i="2"/>
  <c r="B1542" i="2" s="1"/>
  <c r="A1543" i="2"/>
  <c r="B1543" i="2" s="1"/>
  <c r="A1544" i="2"/>
  <c r="B1544" i="2" s="1"/>
  <c r="A1545" i="2"/>
  <c r="B1545" i="2" s="1"/>
  <c r="A1546" i="2"/>
  <c r="B1546" i="2" s="1"/>
  <c r="A1547" i="2"/>
  <c r="B1547" i="2" s="1"/>
  <c r="A1548" i="2"/>
  <c r="B1548" i="2" s="1"/>
  <c r="A1549" i="2"/>
  <c r="B1549" i="2" s="1"/>
  <c r="A1550" i="2"/>
  <c r="B1550" i="2" s="1"/>
  <c r="A1551" i="2"/>
  <c r="B1551" i="2" s="1"/>
  <c r="A1552" i="2"/>
  <c r="B1552" i="2" s="1"/>
  <c r="A1553" i="2"/>
  <c r="B1553" i="2" s="1"/>
  <c r="A1554" i="2"/>
  <c r="B1554" i="2" s="1"/>
  <c r="A1555" i="2"/>
  <c r="B1555" i="2" s="1"/>
  <c r="A1556" i="2"/>
  <c r="B1556" i="2" s="1"/>
  <c r="A1557" i="2"/>
  <c r="B1557" i="2" s="1"/>
  <c r="A1558" i="2"/>
  <c r="B1558" i="2" s="1"/>
  <c r="A1559" i="2"/>
  <c r="B1559" i="2" s="1"/>
  <c r="A1560" i="2"/>
  <c r="B1560" i="2" s="1"/>
  <c r="A1561" i="2"/>
  <c r="B1561" i="2" s="1"/>
  <c r="A1562" i="2"/>
  <c r="B1562" i="2" s="1"/>
  <c r="A1563" i="2"/>
  <c r="B1563" i="2" s="1"/>
  <c r="A1564" i="2"/>
  <c r="B1564" i="2" s="1"/>
  <c r="A1565" i="2"/>
  <c r="B1565" i="2" s="1"/>
  <c r="A1566" i="2"/>
  <c r="B1566" i="2" s="1"/>
  <c r="A1567" i="2"/>
  <c r="B1567" i="2" s="1"/>
  <c r="A1568" i="2"/>
  <c r="B1568" i="2" s="1"/>
  <c r="A1569" i="2"/>
  <c r="B1569" i="2" s="1"/>
  <c r="A1570" i="2"/>
  <c r="B1570" i="2" s="1"/>
  <c r="A1571" i="2"/>
  <c r="B1571" i="2" s="1"/>
  <c r="A1572" i="2"/>
  <c r="B1572" i="2" s="1"/>
  <c r="A1573" i="2"/>
  <c r="B1573" i="2" s="1"/>
  <c r="A1574" i="2"/>
  <c r="B1574" i="2" s="1"/>
  <c r="A1575" i="2"/>
  <c r="B1575" i="2" s="1"/>
  <c r="A1576" i="2"/>
  <c r="B1576" i="2" s="1"/>
  <c r="A1577" i="2"/>
  <c r="B1577" i="2" s="1"/>
  <c r="A1578" i="2"/>
  <c r="B1578" i="2" s="1"/>
  <c r="A1579" i="2"/>
  <c r="B1579" i="2" s="1"/>
  <c r="A1580" i="2"/>
  <c r="B1580" i="2" s="1"/>
  <c r="A1581" i="2"/>
  <c r="B1581" i="2" s="1"/>
  <c r="A1582" i="2"/>
  <c r="B1582" i="2" s="1"/>
  <c r="A1583" i="2"/>
  <c r="B1583" i="2" s="1"/>
  <c r="A1584" i="2"/>
  <c r="B1584" i="2" s="1"/>
  <c r="A1585" i="2"/>
  <c r="B1585" i="2" s="1"/>
  <c r="A1586" i="2"/>
  <c r="B1586" i="2" s="1"/>
  <c r="A1587" i="2"/>
  <c r="B1587" i="2" s="1"/>
  <c r="A1588" i="2"/>
  <c r="B1588" i="2" s="1"/>
  <c r="A1589" i="2"/>
  <c r="B1589" i="2" s="1"/>
  <c r="A1590" i="2"/>
  <c r="B1590" i="2" s="1"/>
  <c r="A1591" i="2"/>
  <c r="B1591" i="2" s="1"/>
  <c r="A1592" i="2"/>
  <c r="B1592" i="2" s="1"/>
  <c r="A1593" i="2"/>
  <c r="B1593" i="2" s="1"/>
  <c r="A1594" i="2"/>
  <c r="B1594" i="2" s="1"/>
  <c r="A1595" i="2"/>
  <c r="B1595" i="2" s="1"/>
  <c r="A1596" i="2"/>
  <c r="B1596" i="2" s="1"/>
  <c r="A1597" i="2"/>
  <c r="B1597" i="2" s="1"/>
  <c r="A1598" i="2"/>
  <c r="B1598" i="2" s="1"/>
  <c r="A1599" i="2"/>
  <c r="B1599" i="2" s="1"/>
  <c r="A1600" i="2"/>
  <c r="B1600" i="2" s="1"/>
  <c r="A1601" i="2"/>
  <c r="B1601" i="2" s="1"/>
  <c r="A1602" i="2"/>
  <c r="B1602" i="2" s="1"/>
  <c r="A1603" i="2"/>
  <c r="B1603" i="2" s="1"/>
  <c r="A1604" i="2"/>
  <c r="B1604" i="2" s="1"/>
  <c r="A1605" i="2"/>
  <c r="B1605" i="2" s="1"/>
  <c r="A1606" i="2"/>
  <c r="B1606" i="2" s="1"/>
  <c r="A1607" i="2"/>
  <c r="B1607" i="2" s="1"/>
  <c r="A1608" i="2"/>
  <c r="B1608" i="2" s="1"/>
  <c r="A1609" i="2"/>
  <c r="B1609" i="2" s="1"/>
  <c r="A1610" i="2"/>
  <c r="B1610" i="2" s="1"/>
  <c r="A1611" i="2"/>
  <c r="B1611" i="2" s="1"/>
  <c r="A1612" i="2"/>
  <c r="B1612" i="2" s="1"/>
  <c r="A1613" i="2"/>
  <c r="B1613" i="2" s="1"/>
  <c r="A1614" i="2"/>
  <c r="B1614" i="2" s="1"/>
  <c r="A1615" i="2"/>
  <c r="B1615" i="2" s="1"/>
  <c r="A1616" i="2"/>
  <c r="B1616" i="2" s="1"/>
  <c r="A1617" i="2"/>
  <c r="B1617" i="2" s="1"/>
  <c r="A1618" i="2"/>
  <c r="B1618" i="2" s="1"/>
  <c r="A1619" i="2"/>
  <c r="B1619" i="2" s="1"/>
  <c r="A1620" i="2"/>
  <c r="B1620" i="2" s="1"/>
  <c r="A1621" i="2"/>
  <c r="B1621" i="2" s="1"/>
  <c r="A1622" i="2"/>
  <c r="B1622" i="2" s="1"/>
  <c r="A1623" i="2"/>
  <c r="B1623" i="2" s="1"/>
  <c r="A1624" i="2"/>
  <c r="B1624" i="2" s="1"/>
  <c r="A1625" i="2"/>
  <c r="B1625" i="2" s="1"/>
  <c r="A1626" i="2"/>
  <c r="B1626" i="2" s="1"/>
  <c r="A1627" i="2"/>
  <c r="B1627" i="2" s="1"/>
  <c r="A1628" i="2"/>
  <c r="B1628" i="2" s="1"/>
  <c r="A1629" i="2"/>
  <c r="B1629" i="2" s="1"/>
  <c r="A1630" i="2"/>
  <c r="B1630" i="2" s="1"/>
  <c r="A1631" i="2"/>
  <c r="B1631" i="2" s="1"/>
  <c r="A1632" i="2"/>
  <c r="B1632" i="2" s="1"/>
  <c r="A1633" i="2"/>
  <c r="B1633" i="2" s="1"/>
  <c r="A1634" i="2"/>
  <c r="B1634" i="2" s="1"/>
  <c r="A1635" i="2"/>
  <c r="B1635" i="2" s="1"/>
  <c r="A1636" i="2"/>
  <c r="B1636" i="2" s="1"/>
  <c r="A1637" i="2"/>
  <c r="B1637" i="2" s="1"/>
  <c r="A1638" i="2"/>
  <c r="B1638" i="2" s="1"/>
  <c r="A1639" i="2"/>
  <c r="B1639" i="2" s="1"/>
  <c r="A1640" i="2"/>
  <c r="B1640" i="2" s="1"/>
  <c r="A1641" i="2"/>
  <c r="B1641" i="2" s="1"/>
  <c r="A1642" i="2"/>
  <c r="B1642" i="2" s="1"/>
  <c r="A1643" i="2"/>
  <c r="B1643" i="2" s="1"/>
  <c r="A1644" i="2"/>
  <c r="B1644" i="2" s="1"/>
  <c r="A1645" i="2"/>
  <c r="B1645" i="2" s="1"/>
  <c r="A1646" i="2"/>
  <c r="B1646" i="2" s="1"/>
  <c r="A1647" i="2"/>
  <c r="B1647" i="2" s="1"/>
  <c r="A1648" i="2"/>
  <c r="B1648" i="2" s="1"/>
  <c r="A1649" i="2"/>
  <c r="B1649" i="2" s="1"/>
  <c r="A1650" i="2"/>
  <c r="B1650" i="2" s="1"/>
  <c r="A1651" i="2"/>
  <c r="B1651" i="2" s="1"/>
  <c r="A1652" i="2"/>
  <c r="B1652" i="2" s="1"/>
  <c r="A1653" i="2"/>
  <c r="B1653" i="2" s="1"/>
  <c r="A1654" i="2"/>
  <c r="B1654" i="2" s="1"/>
  <c r="A1655" i="2"/>
  <c r="B1655" i="2" s="1"/>
  <c r="A1656" i="2"/>
  <c r="B1656" i="2" s="1"/>
  <c r="A1657" i="2"/>
  <c r="B1657" i="2" s="1"/>
  <c r="A1658" i="2"/>
  <c r="B1658" i="2" s="1"/>
  <c r="A1659" i="2"/>
  <c r="B1659" i="2" s="1"/>
  <c r="A1660" i="2"/>
  <c r="B1660" i="2" s="1"/>
  <c r="A1661" i="2"/>
  <c r="B1661" i="2" s="1"/>
  <c r="A1662" i="2"/>
  <c r="B1662" i="2" s="1"/>
  <c r="A1663" i="2"/>
  <c r="B1663" i="2" s="1"/>
  <c r="A1664" i="2"/>
  <c r="B1664" i="2" s="1"/>
  <c r="A1665" i="2"/>
  <c r="B1665" i="2" s="1"/>
  <c r="A1666" i="2"/>
  <c r="B1666" i="2" s="1"/>
  <c r="A1667" i="2"/>
  <c r="B1667" i="2" s="1"/>
  <c r="A1668" i="2"/>
  <c r="B1668" i="2" s="1"/>
  <c r="A1669" i="2"/>
  <c r="B1669" i="2" s="1"/>
  <c r="A1670" i="2"/>
  <c r="B1670" i="2" s="1"/>
  <c r="A1671" i="2"/>
  <c r="B1671" i="2" s="1"/>
  <c r="A1672" i="2"/>
  <c r="B1672" i="2" s="1"/>
  <c r="A1673" i="2"/>
  <c r="B1673" i="2" s="1"/>
  <c r="A1674" i="2"/>
  <c r="B1674" i="2" s="1"/>
  <c r="A1675" i="2"/>
  <c r="B1675" i="2" s="1"/>
  <c r="A1676" i="2"/>
  <c r="B1676" i="2" s="1"/>
  <c r="A1677" i="2"/>
  <c r="B1677" i="2" s="1"/>
  <c r="A1678" i="2"/>
  <c r="B1678" i="2" s="1"/>
  <c r="A1679" i="2"/>
  <c r="B1679" i="2" s="1"/>
  <c r="A1680" i="2"/>
  <c r="B1680" i="2" s="1"/>
  <c r="A1681" i="2"/>
  <c r="B1681" i="2" s="1"/>
  <c r="A1682" i="2"/>
  <c r="B1682" i="2" s="1"/>
  <c r="A1683" i="2"/>
  <c r="B1683" i="2" s="1"/>
  <c r="A1684" i="2"/>
  <c r="B1684" i="2" s="1"/>
  <c r="A1685" i="2"/>
  <c r="B1685" i="2" s="1"/>
  <c r="A1686" i="2"/>
  <c r="B1686" i="2" s="1"/>
  <c r="A1687" i="2"/>
  <c r="B1687" i="2" s="1"/>
  <c r="A1688" i="2"/>
  <c r="B1688" i="2" s="1"/>
  <c r="A1689" i="2"/>
  <c r="B1689" i="2" s="1"/>
  <c r="A1690" i="2"/>
  <c r="B1690" i="2" s="1"/>
  <c r="A1691" i="2"/>
  <c r="B1691" i="2" s="1"/>
  <c r="A1692" i="2"/>
  <c r="B1692" i="2" s="1"/>
  <c r="A1693" i="2"/>
  <c r="B1693" i="2" s="1"/>
  <c r="A1694" i="2"/>
  <c r="B1694" i="2" s="1"/>
  <c r="A1695" i="2"/>
  <c r="B1695" i="2" s="1"/>
  <c r="A1696" i="2"/>
  <c r="B1696" i="2" s="1"/>
  <c r="A1697" i="2"/>
  <c r="B1697" i="2" s="1"/>
  <c r="A1698" i="2"/>
  <c r="B1698" i="2" s="1"/>
  <c r="A1699" i="2"/>
  <c r="B1699" i="2" s="1"/>
  <c r="A1700" i="2"/>
  <c r="B1700" i="2" s="1"/>
  <c r="A1701" i="2"/>
  <c r="B1701" i="2" s="1"/>
  <c r="A1702" i="2"/>
  <c r="B1702" i="2" s="1"/>
  <c r="A1703" i="2"/>
  <c r="B1703" i="2" s="1"/>
  <c r="A1704" i="2"/>
  <c r="B1704" i="2" s="1"/>
  <c r="A1705" i="2"/>
  <c r="B1705" i="2" s="1"/>
  <c r="A1706" i="2"/>
  <c r="B1706" i="2" s="1"/>
  <c r="A1707" i="2"/>
  <c r="B1707" i="2" s="1"/>
  <c r="A1708" i="2"/>
  <c r="B1708" i="2" s="1"/>
  <c r="A1709" i="2"/>
  <c r="B1709" i="2" s="1"/>
  <c r="A1710" i="2"/>
  <c r="B1710" i="2" s="1"/>
  <c r="A1711" i="2"/>
  <c r="B1711" i="2" s="1"/>
  <c r="A1712" i="2"/>
  <c r="B1712" i="2" s="1"/>
  <c r="A1713" i="2"/>
  <c r="B1713" i="2" s="1"/>
  <c r="A1714" i="2"/>
  <c r="B1714" i="2" s="1"/>
  <c r="A1715" i="2"/>
  <c r="B1715" i="2" s="1"/>
  <c r="A1716" i="2"/>
  <c r="B1716" i="2" s="1"/>
  <c r="A1717" i="2"/>
  <c r="B1717" i="2" s="1"/>
  <c r="A1718" i="2"/>
  <c r="B1718" i="2" s="1"/>
  <c r="A1719" i="2"/>
  <c r="B1719" i="2" s="1"/>
  <c r="A1720" i="2"/>
  <c r="B1720" i="2" s="1"/>
  <c r="A1721" i="2"/>
  <c r="B1721" i="2" s="1"/>
  <c r="A1722" i="2"/>
  <c r="B1722" i="2" s="1"/>
  <c r="A1723" i="2"/>
  <c r="B1723" i="2" s="1"/>
  <c r="A1724" i="2"/>
  <c r="B1724" i="2" s="1"/>
  <c r="A1725" i="2"/>
  <c r="B1725" i="2" s="1"/>
  <c r="A1726" i="2"/>
  <c r="B1726" i="2" s="1"/>
  <c r="A1727" i="2"/>
  <c r="B1727" i="2" s="1"/>
  <c r="A1728" i="2"/>
  <c r="B1728" i="2" s="1"/>
  <c r="A1729" i="2"/>
  <c r="B1729" i="2" s="1"/>
  <c r="A1730" i="2"/>
  <c r="B1730" i="2" s="1"/>
  <c r="A1731" i="2"/>
  <c r="B1731" i="2" s="1"/>
  <c r="A1732" i="2"/>
  <c r="B1732" i="2" s="1"/>
  <c r="A1733" i="2"/>
  <c r="B1733" i="2" s="1"/>
  <c r="A1734" i="2"/>
  <c r="B1734" i="2" s="1"/>
  <c r="A1735" i="2"/>
  <c r="B1735" i="2" s="1"/>
  <c r="A1736" i="2"/>
  <c r="B1736" i="2" s="1"/>
  <c r="A1737" i="2"/>
  <c r="B1737" i="2" s="1"/>
  <c r="A1738" i="2"/>
  <c r="B1738" i="2" s="1"/>
  <c r="A1739" i="2"/>
  <c r="B1739" i="2" s="1"/>
  <c r="A1740" i="2"/>
  <c r="B1740" i="2" s="1"/>
  <c r="A1741" i="2"/>
  <c r="B1741" i="2" s="1"/>
  <c r="A1742" i="2"/>
  <c r="B1742" i="2" s="1"/>
  <c r="A1743" i="2"/>
  <c r="B1743" i="2" s="1"/>
  <c r="A1744" i="2"/>
  <c r="B1744" i="2" s="1"/>
  <c r="A1745" i="2"/>
  <c r="B1745" i="2" s="1"/>
  <c r="A1746" i="2"/>
  <c r="B1746" i="2" s="1"/>
  <c r="A1747" i="2"/>
  <c r="B1747" i="2" s="1"/>
  <c r="A1748" i="2"/>
  <c r="B1748" i="2" s="1"/>
  <c r="A1749" i="2"/>
  <c r="B1749" i="2" s="1"/>
  <c r="A1750" i="2"/>
  <c r="B1750" i="2" s="1"/>
  <c r="A1751" i="2"/>
  <c r="B1751" i="2" s="1"/>
  <c r="A1752" i="2"/>
  <c r="B1752" i="2" s="1"/>
  <c r="A1753" i="2"/>
  <c r="B1753" i="2" s="1"/>
  <c r="A1754" i="2"/>
  <c r="B1754" i="2" s="1"/>
  <c r="A1755" i="2"/>
  <c r="B1755" i="2" s="1"/>
  <c r="A1756" i="2"/>
  <c r="B1756" i="2" s="1"/>
  <c r="A1757" i="2"/>
  <c r="B1757" i="2" s="1"/>
  <c r="A1758" i="2"/>
  <c r="B1758" i="2" s="1"/>
  <c r="A1759" i="2"/>
  <c r="B1759" i="2" s="1"/>
  <c r="A1760" i="2"/>
  <c r="B1760" i="2" s="1"/>
  <c r="A1761" i="2"/>
  <c r="B1761" i="2" s="1"/>
  <c r="A1762" i="2"/>
  <c r="B1762" i="2" s="1"/>
  <c r="A1763" i="2"/>
  <c r="B1763" i="2" s="1"/>
  <c r="A1764" i="2"/>
  <c r="B1764" i="2" s="1"/>
  <c r="A1765" i="2"/>
  <c r="B1765" i="2" s="1"/>
  <c r="A1766" i="2"/>
  <c r="B1766" i="2" s="1"/>
  <c r="A1767" i="2"/>
  <c r="B1767" i="2" s="1"/>
  <c r="A1768" i="2"/>
  <c r="B1768" i="2" s="1"/>
  <c r="A1769" i="2"/>
  <c r="B1769" i="2" s="1"/>
  <c r="A1770" i="2"/>
  <c r="B1770" i="2" s="1"/>
  <c r="A1771" i="2"/>
  <c r="B1771" i="2" s="1"/>
  <c r="A1772" i="2"/>
  <c r="B1772" i="2" s="1"/>
  <c r="A1773" i="2"/>
  <c r="B1773" i="2" s="1"/>
  <c r="A1774" i="2"/>
  <c r="B1774" i="2" s="1"/>
  <c r="A1775" i="2"/>
  <c r="B1775" i="2" s="1"/>
  <c r="A1776" i="2"/>
  <c r="B1776" i="2" s="1"/>
  <c r="A1777" i="2"/>
  <c r="B1777" i="2" s="1"/>
  <c r="A1778" i="2"/>
  <c r="B1778" i="2" s="1"/>
  <c r="A1779" i="2"/>
  <c r="B1779" i="2" s="1"/>
  <c r="A1780" i="2"/>
  <c r="B1780" i="2" s="1"/>
  <c r="A1781" i="2"/>
  <c r="B1781" i="2" s="1"/>
  <c r="A1782" i="2"/>
  <c r="B1782" i="2" s="1"/>
  <c r="A1783" i="2"/>
  <c r="B1783" i="2" s="1"/>
  <c r="A1784" i="2"/>
  <c r="B1784" i="2" s="1"/>
  <c r="A1785" i="2"/>
  <c r="B1785" i="2" s="1"/>
  <c r="A1786" i="2"/>
  <c r="B1786" i="2" s="1"/>
  <c r="A1787" i="2"/>
  <c r="B1787" i="2" s="1"/>
  <c r="A1788" i="2"/>
  <c r="B1788" i="2" s="1"/>
  <c r="A1789" i="2"/>
  <c r="B1789" i="2" s="1"/>
  <c r="A1790" i="2"/>
  <c r="B1790" i="2" s="1"/>
  <c r="A1791" i="2"/>
  <c r="B1791" i="2" s="1"/>
  <c r="A1792" i="2"/>
  <c r="B1792" i="2" s="1"/>
  <c r="A1793" i="2"/>
  <c r="B1793" i="2" s="1"/>
  <c r="A1794" i="2"/>
  <c r="B1794" i="2" s="1"/>
  <c r="A1795" i="2"/>
  <c r="B1795" i="2" s="1"/>
  <c r="A1796" i="2"/>
  <c r="B1796" i="2" s="1"/>
  <c r="A1797" i="2"/>
  <c r="B1797" i="2" s="1"/>
  <c r="A1798" i="2"/>
  <c r="B1798" i="2" s="1"/>
  <c r="A1799" i="2"/>
  <c r="B1799" i="2" s="1"/>
  <c r="A1800" i="2"/>
  <c r="B1800" i="2" s="1"/>
  <c r="A1801" i="2"/>
  <c r="B1801" i="2" s="1"/>
  <c r="A1802" i="2"/>
  <c r="B1802" i="2" s="1"/>
  <c r="A1803" i="2"/>
  <c r="B1803" i="2" s="1"/>
  <c r="A1804" i="2"/>
  <c r="B1804" i="2" s="1"/>
  <c r="A1805" i="2"/>
  <c r="B1805" i="2" s="1"/>
  <c r="A1806" i="2"/>
  <c r="B1806" i="2" s="1"/>
  <c r="A1807" i="2"/>
  <c r="B1807" i="2" s="1"/>
  <c r="A1808" i="2"/>
  <c r="B1808" i="2" s="1"/>
  <c r="A1809" i="2"/>
  <c r="B1809" i="2" s="1"/>
  <c r="A1810" i="2"/>
  <c r="B1810" i="2" s="1"/>
  <c r="A1811" i="2"/>
  <c r="B1811" i="2" s="1"/>
  <c r="A1812" i="2"/>
  <c r="B1812" i="2" s="1"/>
  <c r="A1813" i="2"/>
  <c r="B1813" i="2" s="1"/>
  <c r="A1814" i="2"/>
  <c r="B1814" i="2" s="1"/>
  <c r="A1815" i="2"/>
  <c r="B1815" i="2" s="1"/>
  <c r="A1816" i="2"/>
  <c r="B1816" i="2" s="1"/>
  <c r="A1817" i="2"/>
  <c r="B1817" i="2" s="1"/>
  <c r="A1818" i="2"/>
  <c r="B1818" i="2" s="1"/>
  <c r="A1819" i="2"/>
  <c r="B1819" i="2" s="1"/>
  <c r="A1820" i="2"/>
  <c r="B1820" i="2" s="1"/>
  <c r="A1821" i="2"/>
  <c r="B1821" i="2" s="1"/>
  <c r="A1822" i="2"/>
  <c r="B1822" i="2" s="1"/>
  <c r="A1823" i="2"/>
  <c r="B1823" i="2" s="1"/>
  <c r="A1824" i="2"/>
  <c r="B1824" i="2" s="1"/>
  <c r="A1825" i="2"/>
  <c r="B1825" i="2" s="1"/>
  <c r="A1826" i="2"/>
  <c r="B1826" i="2" s="1"/>
  <c r="A1827" i="2"/>
  <c r="B1827" i="2" s="1"/>
  <c r="A1828" i="2"/>
  <c r="B1828" i="2" s="1"/>
  <c r="A1829" i="2"/>
  <c r="B1829" i="2" s="1"/>
  <c r="A1830" i="2"/>
  <c r="B1830" i="2" s="1"/>
  <c r="A1831" i="2"/>
  <c r="B1831" i="2" s="1"/>
  <c r="A1832" i="2"/>
  <c r="B1832" i="2" s="1"/>
  <c r="A1833" i="2"/>
  <c r="B1833" i="2" s="1"/>
  <c r="A1834" i="2"/>
  <c r="B1834" i="2" s="1"/>
  <c r="A1835" i="2"/>
  <c r="B1835" i="2" s="1"/>
  <c r="A1836" i="2"/>
  <c r="B1836" i="2" s="1"/>
  <c r="A1837" i="2"/>
  <c r="B1837" i="2" s="1"/>
  <c r="A1838" i="2"/>
  <c r="B1838" i="2" s="1"/>
  <c r="A1839" i="2"/>
  <c r="B1839" i="2" s="1"/>
  <c r="A1840" i="2"/>
  <c r="B1840" i="2" s="1"/>
  <c r="A1841" i="2"/>
  <c r="B1841" i="2" s="1"/>
  <c r="A1842" i="2"/>
  <c r="B1842" i="2" s="1"/>
  <c r="A1843" i="2"/>
  <c r="B1843" i="2" s="1"/>
  <c r="A1844" i="2"/>
  <c r="B1844" i="2" s="1"/>
  <c r="A1845" i="2"/>
  <c r="B1845" i="2" s="1"/>
  <c r="A1846" i="2"/>
  <c r="B1846" i="2" s="1"/>
  <c r="A1847" i="2"/>
  <c r="B1847" i="2" s="1"/>
  <c r="A1848" i="2"/>
  <c r="B1848" i="2" s="1"/>
  <c r="A1849" i="2"/>
  <c r="B1849" i="2" s="1"/>
  <c r="A1850" i="2"/>
  <c r="B1850" i="2" s="1"/>
  <c r="A1851" i="2"/>
  <c r="B1851" i="2" s="1"/>
  <c r="A1852" i="2"/>
  <c r="B1852" i="2" s="1"/>
  <c r="A1853" i="2"/>
  <c r="B1853" i="2" s="1"/>
  <c r="A1854" i="2"/>
  <c r="B1854" i="2" s="1"/>
  <c r="A1855" i="2"/>
  <c r="B1855" i="2" s="1"/>
  <c r="A1856" i="2"/>
  <c r="B1856" i="2" s="1"/>
  <c r="A1857" i="2"/>
  <c r="B1857" i="2" s="1"/>
  <c r="A1858" i="2"/>
  <c r="B1858" i="2" s="1"/>
  <c r="A1859" i="2"/>
  <c r="B1859" i="2" s="1"/>
  <c r="A1860" i="2"/>
  <c r="B1860" i="2" s="1"/>
  <c r="A1861" i="2"/>
  <c r="B1861" i="2" s="1"/>
  <c r="A1862" i="2"/>
  <c r="B1862" i="2" s="1"/>
  <c r="A1863" i="2"/>
  <c r="B1863" i="2" s="1"/>
  <c r="A1864" i="2"/>
  <c r="B1864" i="2" s="1"/>
  <c r="A1865" i="2"/>
  <c r="B1865" i="2" s="1"/>
  <c r="A1866" i="2"/>
  <c r="B1866" i="2" s="1"/>
  <c r="A1867" i="2"/>
  <c r="B1867" i="2" s="1"/>
  <c r="A1868" i="2"/>
  <c r="B1868" i="2" s="1"/>
  <c r="A1869" i="2"/>
  <c r="B1869" i="2" s="1"/>
  <c r="A1870" i="2"/>
  <c r="B1870" i="2" s="1"/>
  <c r="A1871" i="2"/>
  <c r="B1871" i="2" s="1"/>
  <c r="A1872" i="2"/>
  <c r="B1872" i="2" s="1"/>
  <c r="A1873" i="2"/>
  <c r="B1873" i="2" s="1"/>
  <c r="A1874" i="2"/>
  <c r="B1874" i="2" s="1"/>
  <c r="A1875" i="2"/>
  <c r="B1875" i="2" s="1"/>
  <c r="A1876" i="2"/>
  <c r="B1876" i="2" s="1"/>
  <c r="A1877" i="2"/>
  <c r="B1877" i="2" s="1"/>
  <c r="A1878" i="2"/>
  <c r="B1878" i="2" s="1"/>
  <c r="A1879" i="2"/>
  <c r="B1879" i="2" s="1"/>
  <c r="A1880" i="2"/>
  <c r="B1880" i="2" s="1"/>
  <c r="A1881" i="2"/>
  <c r="B1881" i="2" s="1"/>
  <c r="A1882" i="2"/>
  <c r="B1882" i="2" s="1"/>
  <c r="A1883" i="2"/>
  <c r="B1883" i="2" s="1"/>
  <c r="A1884" i="2"/>
  <c r="B1884" i="2" s="1"/>
  <c r="A1885" i="2"/>
  <c r="B1885" i="2" s="1"/>
  <c r="A1886" i="2"/>
  <c r="B1886" i="2" s="1"/>
  <c r="A1887" i="2"/>
  <c r="B1887" i="2" s="1"/>
  <c r="A1888" i="2"/>
  <c r="B1888" i="2" s="1"/>
  <c r="A1889" i="2"/>
  <c r="B1889" i="2" s="1"/>
  <c r="A1890" i="2"/>
  <c r="B1890" i="2" s="1"/>
  <c r="A1891" i="2"/>
  <c r="B1891" i="2" s="1"/>
  <c r="A1892" i="2"/>
  <c r="B1892" i="2" s="1"/>
  <c r="A1893" i="2"/>
  <c r="B1893" i="2" s="1"/>
  <c r="A1894" i="2"/>
  <c r="B1894" i="2" s="1"/>
  <c r="A1895" i="2"/>
  <c r="B1895" i="2" s="1"/>
  <c r="A1896" i="2"/>
  <c r="B1896" i="2" s="1"/>
  <c r="A1897" i="2"/>
  <c r="B1897" i="2" s="1"/>
  <c r="A1898" i="2"/>
  <c r="B1898" i="2" s="1"/>
  <c r="A1899" i="2"/>
  <c r="B1899" i="2" s="1"/>
  <c r="A1900" i="2"/>
  <c r="B1900" i="2" s="1"/>
  <c r="A1901" i="2"/>
  <c r="B1901" i="2" s="1"/>
  <c r="A1902" i="2"/>
  <c r="B1902" i="2" s="1"/>
  <c r="A1903" i="2"/>
  <c r="B1903" i="2" s="1"/>
  <c r="A1904" i="2"/>
  <c r="B1904" i="2" s="1"/>
  <c r="A1905" i="2"/>
  <c r="B1905" i="2" s="1"/>
  <c r="A1906" i="2"/>
  <c r="B1906" i="2" s="1"/>
  <c r="A1907" i="2"/>
  <c r="B1907" i="2" s="1"/>
  <c r="A1908" i="2"/>
  <c r="B1908" i="2" s="1"/>
  <c r="A1909" i="2"/>
  <c r="B1909" i="2" s="1"/>
  <c r="A1910" i="2"/>
  <c r="B1910" i="2" s="1"/>
  <c r="A1911" i="2"/>
  <c r="B1911" i="2" s="1"/>
  <c r="A1912" i="2"/>
  <c r="B1912" i="2" s="1"/>
  <c r="A1913" i="2"/>
  <c r="B1913" i="2" s="1"/>
  <c r="A1914" i="2"/>
  <c r="B1914" i="2" s="1"/>
  <c r="A1915" i="2"/>
  <c r="B1915" i="2" s="1"/>
  <c r="A1916" i="2"/>
  <c r="B1916" i="2" s="1"/>
  <c r="A1917" i="2"/>
  <c r="B1917" i="2" s="1"/>
  <c r="A1918" i="2"/>
  <c r="B1918" i="2" s="1"/>
  <c r="A1919" i="2"/>
  <c r="B1919" i="2" s="1"/>
  <c r="A1920" i="2"/>
  <c r="B1920" i="2" s="1"/>
  <c r="A1921" i="2"/>
  <c r="B1921" i="2" s="1"/>
  <c r="A1922" i="2"/>
  <c r="B1922" i="2" s="1"/>
  <c r="A1923" i="2"/>
  <c r="B1923" i="2" s="1"/>
  <c r="A1924" i="2"/>
  <c r="B1924" i="2" s="1"/>
  <c r="A1925" i="2"/>
  <c r="B1925" i="2" s="1"/>
  <c r="A1926" i="2"/>
  <c r="B1926" i="2" s="1"/>
  <c r="A1927" i="2"/>
  <c r="B1927" i="2" s="1"/>
  <c r="A1928" i="2"/>
  <c r="B1928" i="2" s="1"/>
  <c r="A1929" i="2"/>
  <c r="B1929" i="2" s="1"/>
  <c r="A1930" i="2"/>
  <c r="B1930" i="2" s="1"/>
  <c r="A1931" i="2"/>
  <c r="B1931" i="2" s="1"/>
  <c r="A1932" i="2"/>
  <c r="B1932" i="2" s="1"/>
  <c r="A1933" i="2"/>
  <c r="B1933" i="2" s="1"/>
  <c r="A1934" i="2"/>
  <c r="B1934" i="2" s="1"/>
  <c r="A1935" i="2"/>
  <c r="B1935" i="2" s="1"/>
  <c r="A1936" i="2"/>
  <c r="B1936" i="2" s="1"/>
  <c r="A1937" i="2"/>
  <c r="B1937" i="2" s="1"/>
  <c r="A1938" i="2"/>
  <c r="B1938" i="2" s="1"/>
  <c r="A1939" i="2"/>
  <c r="B1939" i="2" s="1"/>
  <c r="A1940" i="2"/>
  <c r="B1940" i="2" s="1"/>
  <c r="A1941" i="2"/>
  <c r="B1941" i="2" s="1"/>
  <c r="A1942" i="2"/>
  <c r="B1942" i="2" s="1"/>
  <c r="A1943" i="2"/>
  <c r="B1943" i="2" s="1"/>
  <c r="A1944" i="2"/>
  <c r="B1944" i="2" s="1"/>
  <c r="A1945" i="2"/>
  <c r="B1945" i="2" s="1"/>
  <c r="A1946" i="2"/>
  <c r="B1946" i="2" s="1"/>
  <c r="A1947" i="2"/>
  <c r="B1947" i="2" s="1"/>
  <c r="A1948" i="2"/>
  <c r="B1948" i="2" s="1"/>
  <c r="A1949" i="2"/>
  <c r="B1949" i="2" s="1"/>
  <c r="A1950" i="2"/>
  <c r="B1950" i="2" s="1"/>
  <c r="A1951" i="2"/>
  <c r="B1951" i="2" s="1"/>
  <c r="A1952" i="2"/>
  <c r="B1952" i="2" s="1"/>
  <c r="A1953" i="2"/>
  <c r="B1953" i="2" s="1"/>
  <c r="A1954" i="2"/>
  <c r="B1954" i="2" s="1"/>
  <c r="A1955" i="2"/>
  <c r="B1955" i="2" s="1"/>
  <c r="A1956" i="2"/>
  <c r="B1956" i="2" s="1"/>
  <c r="A1957" i="2"/>
  <c r="B1957" i="2" s="1"/>
  <c r="A1958" i="2"/>
  <c r="B1958" i="2" s="1"/>
  <c r="A1959" i="2"/>
  <c r="B1959" i="2" s="1"/>
  <c r="A1960" i="2"/>
  <c r="B1960" i="2" s="1"/>
  <c r="A1961" i="2"/>
  <c r="B1961" i="2" s="1"/>
  <c r="A1962" i="2"/>
  <c r="B1962" i="2" s="1"/>
  <c r="A1963" i="2"/>
  <c r="B1963" i="2" s="1"/>
  <c r="A1964" i="2"/>
  <c r="B1964" i="2" s="1"/>
  <c r="A1965" i="2"/>
  <c r="B1965" i="2" s="1"/>
  <c r="A1966" i="2"/>
  <c r="B1966" i="2" s="1"/>
  <c r="A1967" i="2"/>
  <c r="B1967" i="2" s="1"/>
  <c r="A1968" i="2"/>
  <c r="B1968" i="2" s="1"/>
  <c r="A1969" i="2"/>
  <c r="B1969" i="2" s="1"/>
  <c r="A1970" i="2"/>
  <c r="B1970" i="2" s="1"/>
  <c r="A1971" i="2"/>
  <c r="B1971" i="2" s="1"/>
  <c r="A1972" i="2"/>
  <c r="B1972" i="2" s="1"/>
  <c r="A1973" i="2"/>
  <c r="B1973" i="2" s="1"/>
  <c r="A1974" i="2"/>
  <c r="B1974" i="2" s="1"/>
  <c r="A1975" i="2"/>
  <c r="B1975" i="2" s="1"/>
  <c r="A1976" i="2"/>
  <c r="B1976" i="2" s="1"/>
  <c r="A1977" i="2"/>
  <c r="B1977" i="2" s="1"/>
  <c r="A1978" i="2"/>
  <c r="B1978" i="2" s="1"/>
  <c r="A1979" i="2"/>
  <c r="B1979" i="2" s="1"/>
  <c r="A1980" i="2"/>
  <c r="B1980" i="2" s="1"/>
  <c r="A1981" i="2"/>
  <c r="B1981" i="2" s="1"/>
  <c r="A1982" i="2"/>
  <c r="B1982" i="2" s="1"/>
  <c r="A1983" i="2"/>
  <c r="B1983" i="2" s="1"/>
  <c r="A1984" i="2"/>
  <c r="B1984" i="2" s="1"/>
  <c r="A1985" i="2"/>
  <c r="B1985" i="2" s="1"/>
  <c r="A1986" i="2"/>
  <c r="B1986" i="2" s="1"/>
  <c r="A1987" i="2"/>
  <c r="B1987" i="2" s="1"/>
  <c r="A1988" i="2"/>
  <c r="B1988" i="2" s="1"/>
  <c r="A1989" i="2"/>
  <c r="B1989" i="2" s="1"/>
  <c r="A1990" i="2"/>
  <c r="B1990" i="2" s="1"/>
  <c r="A1991" i="2"/>
  <c r="B1991" i="2" s="1"/>
  <c r="A1992" i="2"/>
  <c r="B1992" i="2" s="1"/>
  <c r="A1993" i="2"/>
  <c r="B1993" i="2" s="1"/>
  <c r="A1994" i="2"/>
  <c r="B1994" i="2" s="1"/>
  <c r="A1995" i="2"/>
  <c r="B1995" i="2" s="1"/>
  <c r="A1996" i="2"/>
  <c r="B1996" i="2" s="1"/>
  <c r="A1997" i="2"/>
  <c r="B1997" i="2" s="1"/>
  <c r="A1998" i="2"/>
  <c r="B1998" i="2" s="1"/>
  <c r="A1999" i="2"/>
  <c r="B1999" i="2" s="1"/>
  <c r="A2000" i="2"/>
  <c r="B2000" i="2" s="1"/>
  <c r="A2001" i="2"/>
  <c r="B2001" i="2" s="1"/>
  <c r="A2002" i="2"/>
  <c r="B2002" i="2" s="1"/>
  <c r="A2003" i="2"/>
  <c r="B2003" i="2" s="1"/>
  <c r="A2004" i="2"/>
  <c r="B2004" i="2" s="1"/>
  <c r="A2005" i="2"/>
  <c r="B2005" i="2" s="1"/>
  <c r="A2006" i="2"/>
  <c r="B2006" i="2" s="1"/>
  <c r="A2007" i="2"/>
  <c r="B2007" i="2" s="1"/>
  <c r="A2008" i="2"/>
  <c r="B2008" i="2" s="1"/>
  <c r="A2009" i="2"/>
  <c r="B2009" i="2" s="1"/>
  <c r="A2010" i="2"/>
  <c r="B2010" i="2" s="1"/>
  <c r="A2011" i="2"/>
  <c r="B2011" i="2" s="1"/>
  <c r="A2012" i="2"/>
  <c r="B2012" i="2" s="1"/>
  <c r="A2013" i="2"/>
  <c r="B2013" i="2" s="1"/>
  <c r="A2014" i="2"/>
  <c r="B2014" i="2" s="1"/>
  <c r="A2015" i="2"/>
  <c r="B2015" i="2" s="1"/>
  <c r="A2016" i="2"/>
  <c r="B2016" i="2" s="1"/>
  <c r="A2017" i="2"/>
  <c r="B2017" i="2" s="1"/>
  <c r="A2018" i="2"/>
  <c r="B2018" i="2" s="1"/>
  <c r="A2019" i="2"/>
  <c r="B2019" i="2" s="1"/>
  <c r="A2020" i="2"/>
  <c r="B2020" i="2" s="1"/>
  <c r="A2021" i="2"/>
  <c r="B2021" i="2" s="1"/>
  <c r="A2022" i="2"/>
  <c r="B2022" i="2" s="1"/>
  <c r="A2023" i="2"/>
  <c r="B2023" i="2" s="1"/>
  <c r="A2024" i="2"/>
  <c r="B2024" i="2" s="1"/>
  <c r="A2025" i="2"/>
  <c r="B2025" i="2" s="1"/>
  <c r="A2026" i="2"/>
  <c r="B2026" i="2" s="1"/>
  <c r="A2027" i="2"/>
  <c r="B2027" i="2" s="1"/>
  <c r="A2028" i="2"/>
  <c r="B2028" i="2" s="1"/>
  <c r="A2029" i="2"/>
  <c r="B2029" i="2" s="1"/>
  <c r="A2030" i="2"/>
  <c r="B2030" i="2" s="1"/>
  <c r="A2031" i="2"/>
  <c r="B2031" i="2" s="1"/>
  <c r="A2032" i="2"/>
  <c r="B2032" i="2" s="1"/>
  <c r="A2033" i="2"/>
  <c r="B2033" i="2" s="1"/>
  <c r="A2034" i="2"/>
  <c r="B2034" i="2" s="1"/>
  <c r="A2035" i="2"/>
  <c r="B2035" i="2" s="1"/>
  <c r="A2036" i="2"/>
  <c r="B2036" i="2" s="1"/>
  <c r="A2037" i="2"/>
  <c r="B2037" i="2" s="1"/>
  <c r="A2038" i="2"/>
  <c r="B2038" i="2" s="1"/>
  <c r="A2039" i="2"/>
  <c r="B2039" i="2" s="1"/>
  <c r="A2040" i="2"/>
  <c r="B2040" i="2" s="1"/>
  <c r="A2041" i="2"/>
  <c r="B2041" i="2" s="1"/>
  <c r="A2042" i="2"/>
  <c r="B2042" i="2" s="1"/>
  <c r="A2043" i="2"/>
  <c r="B2043" i="2" s="1"/>
  <c r="A2044" i="2"/>
  <c r="B2044" i="2" s="1"/>
  <c r="A2045" i="2"/>
  <c r="B2045" i="2" s="1"/>
  <c r="A2046" i="2"/>
  <c r="B2046" i="2" s="1"/>
  <c r="A2047" i="2"/>
  <c r="B2047" i="2" s="1"/>
  <c r="A2048" i="2"/>
  <c r="B2048" i="2" s="1"/>
  <c r="A2049" i="2"/>
  <c r="B2049" i="2" s="1"/>
  <c r="A2050" i="2"/>
  <c r="B2050" i="2" s="1"/>
  <c r="A2051" i="2"/>
  <c r="B2051" i="2" s="1"/>
  <c r="A2052" i="2"/>
  <c r="B2052" i="2" s="1"/>
  <c r="A2053" i="2"/>
  <c r="B2053" i="2" s="1"/>
  <c r="A2054" i="2"/>
  <c r="B2054" i="2" s="1"/>
  <c r="A2055" i="2"/>
  <c r="B2055" i="2" s="1"/>
  <c r="A2056" i="2"/>
  <c r="B2056" i="2" s="1"/>
  <c r="A2057" i="2"/>
  <c r="B2057" i="2" s="1"/>
  <c r="A2058" i="2"/>
  <c r="B2058" i="2" s="1"/>
  <c r="A2059" i="2"/>
  <c r="B2059" i="2" s="1"/>
  <c r="A2060" i="2"/>
  <c r="B2060" i="2" s="1"/>
  <c r="A2061" i="2"/>
  <c r="B2061" i="2" s="1"/>
  <c r="A2062" i="2"/>
  <c r="B2062" i="2" s="1"/>
  <c r="A2063" i="2"/>
  <c r="B2063" i="2" s="1"/>
  <c r="A2064" i="2"/>
  <c r="B2064" i="2" s="1"/>
  <c r="A2065" i="2"/>
  <c r="B2065" i="2" s="1"/>
  <c r="A2066" i="2"/>
  <c r="B2066" i="2" s="1"/>
  <c r="A2067" i="2"/>
  <c r="B2067" i="2" s="1"/>
  <c r="A2068" i="2"/>
  <c r="B2068" i="2" s="1"/>
  <c r="A2069" i="2"/>
  <c r="B2069" i="2" s="1"/>
  <c r="A2070" i="2"/>
  <c r="B2070" i="2" s="1"/>
  <c r="A2071" i="2"/>
  <c r="B2071" i="2" s="1"/>
  <c r="A2072" i="2"/>
  <c r="B2072" i="2" s="1"/>
  <c r="A2073" i="2"/>
  <c r="B2073" i="2" s="1"/>
  <c r="A2074" i="2"/>
  <c r="B2074" i="2" s="1"/>
  <c r="A2075" i="2"/>
  <c r="B2075" i="2" s="1"/>
  <c r="A2076" i="2"/>
  <c r="B2076" i="2" s="1"/>
  <c r="A2077" i="2"/>
  <c r="B2077" i="2" s="1"/>
  <c r="A2078" i="2"/>
  <c r="B2078" i="2" s="1"/>
  <c r="A2079" i="2"/>
  <c r="B2079" i="2" s="1"/>
  <c r="A2080" i="2"/>
  <c r="B2080" i="2" s="1"/>
  <c r="A2081" i="2"/>
  <c r="B2081" i="2" s="1"/>
  <c r="A2082" i="2"/>
  <c r="B2082" i="2" s="1"/>
  <c r="A2083" i="2"/>
  <c r="B2083" i="2" s="1"/>
  <c r="A2084" i="2"/>
  <c r="B2084" i="2" s="1"/>
  <c r="A2085" i="2"/>
  <c r="B2085" i="2" s="1"/>
  <c r="A2086" i="2"/>
  <c r="B2086" i="2" s="1"/>
  <c r="A2087" i="2"/>
  <c r="B2087" i="2" s="1"/>
  <c r="A2088" i="2"/>
  <c r="B2088" i="2" s="1"/>
  <c r="A2089" i="2"/>
  <c r="B2089" i="2" s="1"/>
  <c r="A2090" i="2"/>
  <c r="B2090" i="2" s="1"/>
  <c r="A2091" i="2"/>
  <c r="B2091" i="2" s="1"/>
  <c r="A2092" i="2"/>
  <c r="B2092" i="2" s="1"/>
  <c r="A2093" i="2"/>
  <c r="B2093" i="2" s="1"/>
  <c r="A2094" i="2"/>
  <c r="B2094" i="2" s="1"/>
  <c r="A2095" i="2"/>
  <c r="B2095" i="2" s="1"/>
  <c r="A2096" i="2"/>
  <c r="B2096" i="2" s="1"/>
  <c r="A2097" i="2"/>
  <c r="B2097" i="2" s="1"/>
  <c r="A2098" i="2"/>
  <c r="B2098" i="2" s="1"/>
  <c r="A2099" i="2"/>
  <c r="A2100" i="2"/>
  <c r="B2100" i="2" s="1"/>
  <c r="A2101" i="2"/>
  <c r="B2101" i="2" s="1"/>
  <c r="A2102" i="2"/>
  <c r="B2102" i="2" s="1"/>
  <c r="A2103" i="2"/>
  <c r="B2103" i="2" s="1"/>
  <c r="A2104" i="2"/>
  <c r="B2104" i="2" s="1"/>
  <c r="A2105" i="2"/>
  <c r="B2105" i="2" s="1"/>
  <c r="A2106" i="2"/>
  <c r="B2106" i="2" s="1"/>
  <c r="A2107" i="2"/>
  <c r="B2107" i="2" s="1"/>
  <c r="A2108" i="2"/>
  <c r="B2108" i="2" s="1"/>
  <c r="A2109" i="2"/>
  <c r="B2109" i="2" s="1"/>
  <c r="A2110" i="2"/>
  <c r="B2110" i="2" s="1"/>
  <c r="A2111" i="2"/>
  <c r="B2111" i="2" s="1"/>
  <c r="A2112" i="2"/>
  <c r="B2112" i="2" s="1"/>
  <c r="A2113" i="2"/>
  <c r="B2113" i="2" s="1"/>
  <c r="A2114" i="2"/>
  <c r="B2114" i="2" s="1"/>
  <c r="A2115" i="2"/>
  <c r="B2115" i="2" s="1"/>
  <c r="A2116" i="2"/>
  <c r="B2116" i="2" s="1"/>
  <c r="A2117" i="2"/>
  <c r="B2117" i="2" s="1"/>
  <c r="A2118" i="2"/>
  <c r="B2118" i="2" s="1"/>
  <c r="A2119" i="2"/>
  <c r="B2119" i="2" s="1"/>
  <c r="A2120" i="2"/>
  <c r="B2120" i="2" s="1"/>
  <c r="A2121" i="2"/>
  <c r="B2121" i="2" s="1"/>
  <c r="A2122" i="2"/>
  <c r="B2122" i="2" s="1"/>
  <c r="A2123" i="2"/>
  <c r="B2123" i="2" s="1"/>
  <c r="A2124" i="2"/>
  <c r="B2124" i="2" s="1"/>
  <c r="A2125" i="2"/>
  <c r="B2125" i="2" s="1"/>
  <c r="A2126" i="2"/>
  <c r="B2126" i="2" s="1"/>
  <c r="A2127" i="2"/>
  <c r="B2127" i="2" s="1"/>
  <c r="A2128" i="2"/>
  <c r="B2128" i="2" s="1"/>
  <c r="A2129" i="2"/>
  <c r="B2129" i="2" s="1"/>
  <c r="A2130" i="2"/>
  <c r="B2130" i="2" s="1"/>
  <c r="A2131" i="2"/>
  <c r="B2131" i="2" s="1"/>
  <c r="A2132" i="2"/>
  <c r="B2132" i="2" s="1"/>
  <c r="A2133" i="2"/>
  <c r="B2133" i="2" s="1"/>
  <c r="A2134" i="2"/>
  <c r="B2134" i="2" s="1"/>
  <c r="A2135" i="2"/>
  <c r="B2135" i="2" s="1"/>
  <c r="A2136" i="2"/>
  <c r="B2136" i="2" s="1"/>
  <c r="A2137" i="2"/>
  <c r="B2137" i="2" s="1"/>
  <c r="A2138" i="2"/>
  <c r="B2138" i="2" s="1"/>
  <c r="A2139" i="2"/>
  <c r="B2139" i="2" s="1"/>
  <c r="A2140" i="2"/>
  <c r="B2140" i="2" s="1"/>
  <c r="A2141" i="2"/>
  <c r="B2141" i="2" s="1"/>
  <c r="A2142" i="2"/>
  <c r="B2142" i="2" s="1"/>
  <c r="A2143" i="2"/>
  <c r="B2143" i="2" s="1"/>
  <c r="A2144" i="2"/>
  <c r="B2144" i="2" s="1"/>
  <c r="A2145" i="2"/>
  <c r="B2145" i="2" s="1"/>
  <c r="A2146" i="2"/>
  <c r="B2146" i="2" s="1"/>
  <c r="A2147" i="2"/>
  <c r="B2147" i="2" s="1"/>
  <c r="A2148" i="2"/>
  <c r="B2148" i="2" s="1"/>
  <c r="A2149" i="2"/>
  <c r="B2149" i="2" s="1"/>
  <c r="A2150" i="2"/>
  <c r="B2150" i="2" s="1"/>
  <c r="A2151" i="2"/>
  <c r="B2151" i="2" s="1"/>
  <c r="A2152" i="2"/>
  <c r="B2152" i="2" s="1"/>
  <c r="A2153" i="2"/>
  <c r="B2153" i="2" s="1"/>
  <c r="A2154" i="2"/>
  <c r="B2154" i="2" s="1"/>
  <c r="A2155" i="2"/>
  <c r="B2155" i="2" s="1"/>
  <c r="A2156" i="2"/>
  <c r="B2156" i="2" s="1"/>
  <c r="A2157" i="2"/>
  <c r="B2157" i="2" s="1"/>
  <c r="A2158" i="2"/>
  <c r="B2158" i="2" s="1"/>
  <c r="A2159" i="2"/>
  <c r="B2159" i="2" s="1"/>
  <c r="A2160" i="2"/>
  <c r="B2160" i="2" s="1"/>
  <c r="A2161" i="2"/>
  <c r="B2161" i="2" s="1"/>
  <c r="A2162" i="2"/>
  <c r="B2162" i="2" s="1"/>
  <c r="A2163" i="2"/>
  <c r="B2163" i="2" s="1"/>
  <c r="A2164" i="2"/>
  <c r="B2164" i="2" s="1"/>
  <c r="A2165" i="2"/>
  <c r="B2165" i="2" s="1"/>
  <c r="A2166" i="2"/>
  <c r="B2166" i="2" s="1"/>
  <c r="A2167" i="2"/>
  <c r="B2167" i="2" s="1"/>
  <c r="A2168" i="2"/>
  <c r="B2168" i="2" s="1"/>
  <c r="A2169" i="2"/>
  <c r="B2169" i="2" s="1"/>
  <c r="A2170" i="2"/>
  <c r="B2170" i="2" s="1"/>
  <c r="A2171" i="2"/>
  <c r="B2171" i="2" s="1"/>
  <c r="A2172" i="2"/>
  <c r="B2172" i="2" s="1"/>
  <c r="A2173" i="2"/>
  <c r="B2173" i="2" s="1"/>
  <c r="A2174" i="2"/>
  <c r="B2174" i="2" s="1"/>
  <c r="A2175" i="2"/>
  <c r="B2175" i="2" s="1"/>
  <c r="A2176" i="2"/>
  <c r="B2176" i="2" s="1"/>
  <c r="A2177" i="2"/>
  <c r="B2177" i="2" s="1"/>
  <c r="A2178" i="2"/>
  <c r="B2178" i="2" s="1"/>
  <c r="A2179" i="2"/>
  <c r="B2179" i="2" s="1"/>
  <c r="A2180" i="2"/>
  <c r="B2180" i="2" s="1"/>
  <c r="A2181" i="2"/>
  <c r="B2181" i="2" s="1"/>
  <c r="A2182" i="2"/>
  <c r="B2182" i="2" s="1"/>
  <c r="A2183" i="2"/>
  <c r="B2183" i="2" s="1"/>
  <c r="A2184" i="2"/>
  <c r="B2184" i="2" s="1"/>
  <c r="A2185" i="2"/>
  <c r="B2185" i="2" s="1"/>
  <c r="A2186" i="2"/>
  <c r="B2186" i="2" s="1"/>
  <c r="A2187" i="2"/>
  <c r="B2187" i="2" s="1"/>
  <c r="A2188" i="2"/>
  <c r="B2188" i="2" s="1"/>
  <c r="A2189" i="2"/>
  <c r="B2189" i="2" s="1"/>
  <c r="A2190" i="2"/>
  <c r="B2190" i="2" s="1"/>
  <c r="A2191" i="2"/>
  <c r="B2191" i="2" s="1"/>
  <c r="A2192" i="2"/>
  <c r="B2192" i="2" s="1"/>
  <c r="A2193" i="2"/>
  <c r="B2193" i="2" s="1"/>
  <c r="A2194" i="2"/>
  <c r="B2194" i="2" s="1"/>
  <c r="A2195" i="2"/>
  <c r="B2195" i="2" s="1"/>
  <c r="A2196" i="2"/>
  <c r="B2196" i="2" s="1"/>
  <c r="A2197" i="2"/>
  <c r="B2197" i="2" s="1"/>
  <c r="A2198" i="2"/>
  <c r="B2198" i="2" s="1"/>
  <c r="A2199" i="2"/>
  <c r="B2199" i="2" s="1"/>
  <c r="A2200" i="2"/>
  <c r="B2200" i="2" s="1"/>
  <c r="A2201" i="2"/>
  <c r="B2201" i="2" s="1"/>
  <c r="A2202" i="2"/>
  <c r="B2202" i="2" s="1"/>
  <c r="A2203" i="2"/>
  <c r="B2203" i="2" s="1"/>
  <c r="A2204" i="2"/>
  <c r="B2204" i="2" s="1"/>
  <c r="A2205" i="2"/>
  <c r="B2205" i="2" s="1"/>
  <c r="A2206" i="2"/>
  <c r="B2206" i="2" s="1"/>
  <c r="A2207" i="2"/>
  <c r="B2207" i="2" s="1"/>
  <c r="A2208" i="2"/>
  <c r="B2208" i="2" s="1"/>
  <c r="A2209" i="2"/>
  <c r="B2209" i="2" s="1"/>
  <c r="A2210" i="2"/>
  <c r="B2210" i="2" s="1"/>
  <c r="A2211" i="2"/>
  <c r="B2211" i="2" s="1"/>
  <c r="A2212" i="2"/>
  <c r="B2212" i="2" s="1"/>
  <c r="A2213" i="2"/>
  <c r="B2213" i="2" s="1"/>
  <c r="A2214" i="2"/>
  <c r="B2214" i="2" s="1"/>
  <c r="A2215" i="2"/>
  <c r="B2215" i="2" s="1"/>
  <c r="A2216" i="2"/>
  <c r="B2216" i="2" s="1"/>
  <c r="A2217" i="2"/>
  <c r="B2217" i="2" s="1"/>
  <c r="A2218" i="2"/>
  <c r="B2218" i="2" s="1"/>
  <c r="A2219" i="2"/>
  <c r="B2219" i="2" s="1"/>
  <c r="A2220" i="2"/>
  <c r="B2220" i="2" s="1"/>
  <c r="A2221" i="2"/>
  <c r="B2221" i="2" s="1"/>
  <c r="A2222" i="2"/>
  <c r="B2222" i="2" s="1"/>
  <c r="A2223" i="2"/>
  <c r="B2223" i="2" s="1"/>
  <c r="A2224" i="2"/>
  <c r="B2224" i="2" s="1"/>
  <c r="A2225" i="2"/>
  <c r="B2225" i="2" s="1"/>
  <c r="A2226" i="2"/>
  <c r="B2226" i="2" s="1"/>
  <c r="A2227" i="2"/>
  <c r="B2227" i="2" s="1"/>
  <c r="A2228" i="2"/>
  <c r="B2228" i="2" s="1"/>
  <c r="A2229" i="2"/>
  <c r="B2229" i="2" s="1"/>
  <c r="A2230" i="2"/>
  <c r="B2230" i="2" s="1"/>
  <c r="A2231" i="2"/>
  <c r="B2231" i="2" s="1"/>
  <c r="A2232" i="2"/>
  <c r="B2232" i="2" s="1"/>
  <c r="A2233" i="2"/>
  <c r="B2233" i="2" s="1"/>
  <c r="A2234" i="2"/>
  <c r="B2234" i="2" s="1"/>
  <c r="A2235" i="2"/>
  <c r="B2235" i="2" s="1"/>
  <c r="A2236" i="2"/>
  <c r="B2236" i="2" s="1"/>
  <c r="A2237" i="2"/>
  <c r="B2237" i="2" s="1"/>
  <c r="A2238" i="2"/>
  <c r="B2238" i="2" s="1"/>
  <c r="A2239" i="2"/>
  <c r="B2239" i="2" s="1"/>
  <c r="A2240" i="2"/>
  <c r="B2240" i="2" s="1"/>
  <c r="A2241" i="2"/>
  <c r="B2241" i="2" s="1"/>
  <c r="A2242" i="2"/>
  <c r="B2242" i="2" s="1"/>
  <c r="A2243" i="2"/>
  <c r="B2243" i="2" s="1"/>
  <c r="A2244" i="2"/>
  <c r="B2244" i="2" s="1"/>
  <c r="A2245" i="2"/>
  <c r="B2245" i="2" s="1"/>
  <c r="A2246" i="2"/>
  <c r="B2246" i="2" s="1"/>
  <c r="A2247" i="2"/>
  <c r="B2247" i="2" s="1"/>
  <c r="A2248" i="2"/>
  <c r="B2248" i="2" s="1"/>
  <c r="A2249" i="2"/>
  <c r="B2249" i="2" s="1"/>
  <c r="A2250" i="2"/>
  <c r="B2250" i="2" s="1"/>
  <c r="A2251" i="2"/>
  <c r="B2251" i="2" s="1"/>
  <c r="A2252" i="2"/>
  <c r="B2252" i="2" s="1"/>
  <c r="A2253" i="2"/>
  <c r="B2253" i="2" s="1"/>
  <c r="A2254" i="2"/>
  <c r="B2254" i="2" s="1"/>
  <c r="A2255" i="2"/>
  <c r="B2255" i="2" s="1"/>
  <c r="A2256" i="2"/>
  <c r="B2256" i="2" s="1"/>
  <c r="A2257" i="2"/>
  <c r="B2257" i="2" s="1"/>
  <c r="A2258" i="2"/>
  <c r="B2258" i="2" s="1"/>
  <c r="A2259" i="2"/>
  <c r="B2259" i="2" s="1"/>
  <c r="A2260" i="2"/>
  <c r="B2260" i="2" s="1"/>
  <c r="A2261" i="2"/>
  <c r="B2261" i="2" s="1"/>
  <c r="A2262" i="2"/>
  <c r="B2262" i="2" s="1"/>
  <c r="A2263" i="2"/>
  <c r="B2263" i="2" s="1"/>
  <c r="A2264" i="2"/>
  <c r="B2264" i="2" s="1"/>
  <c r="A2265" i="2"/>
  <c r="B2265" i="2" s="1"/>
  <c r="A2266" i="2"/>
  <c r="B2266" i="2" s="1"/>
  <c r="A2267" i="2"/>
  <c r="B2267" i="2" s="1"/>
  <c r="A2268" i="2"/>
  <c r="B2268" i="2" s="1"/>
  <c r="A2269" i="2"/>
  <c r="B2269" i="2" s="1"/>
  <c r="A2270" i="2"/>
  <c r="B2270" i="2" s="1"/>
  <c r="A2271" i="2"/>
  <c r="B2271" i="2" s="1"/>
  <c r="A2272" i="2"/>
  <c r="B2272" i="2" s="1"/>
  <c r="A2273" i="2"/>
  <c r="B2273" i="2" s="1"/>
  <c r="A2274" i="2"/>
  <c r="B2274" i="2" s="1"/>
  <c r="A2275" i="2"/>
  <c r="B2275" i="2" s="1"/>
  <c r="A2276" i="2"/>
  <c r="B2276" i="2" s="1"/>
  <c r="A2277" i="2"/>
  <c r="B2277" i="2" s="1"/>
  <c r="A2278" i="2"/>
  <c r="B2278" i="2" s="1"/>
  <c r="A2279" i="2"/>
  <c r="B2279" i="2" s="1"/>
  <c r="A2280" i="2"/>
  <c r="B2280" i="2" s="1"/>
  <c r="A2281" i="2"/>
  <c r="B2281" i="2" s="1"/>
  <c r="A2282" i="2"/>
  <c r="B2282" i="2" s="1"/>
  <c r="A2283" i="2"/>
  <c r="B2283" i="2" s="1"/>
  <c r="A2284" i="2"/>
  <c r="B2284" i="2" s="1"/>
  <c r="A2285" i="2"/>
  <c r="B2285" i="2" s="1"/>
  <c r="A2286" i="2"/>
  <c r="B2286" i="2" s="1"/>
  <c r="A2287" i="2"/>
  <c r="B2287" i="2" s="1"/>
  <c r="A2288" i="2"/>
  <c r="B2288" i="2" s="1"/>
  <c r="A2289" i="2"/>
  <c r="B2289" i="2" s="1"/>
  <c r="A2290" i="2"/>
  <c r="B2290" i="2" s="1"/>
  <c r="A2291" i="2"/>
  <c r="B2291" i="2" s="1"/>
  <c r="A2292" i="2"/>
  <c r="B2292" i="2" s="1"/>
  <c r="A2293" i="2"/>
  <c r="B2293" i="2" s="1"/>
  <c r="A2294" i="2"/>
  <c r="B2294" i="2" s="1"/>
  <c r="A2295" i="2"/>
  <c r="B2295" i="2" s="1"/>
  <c r="A2296" i="2"/>
  <c r="B2296" i="2" s="1"/>
  <c r="A2297" i="2"/>
  <c r="B2297" i="2" s="1"/>
  <c r="A2298" i="2"/>
  <c r="B2298" i="2" s="1"/>
  <c r="A2299" i="2"/>
  <c r="B2299" i="2" s="1"/>
  <c r="A2300" i="2"/>
  <c r="B2300" i="2" s="1"/>
  <c r="A2301" i="2"/>
  <c r="B2301" i="2" s="1"/>
  <c r="A2302" i="2"/>
  <c r="B2302" i="2" s="1"/>
  <c r="A2303" i="2"/>
  <c r="B2303" i="2" s="1"/>
  <c r="A2304" i="2"/>
  <c r="B2304" i="2" s="1"/>
  <c r="A2305" i="2"/>
  <c r="B2305" i="2" s="1"/>
  <c r="A2306" i="2"/>
  <c r="B2306" i="2" s="1"/>
  <c r="A2307" i="2"/>
  <c r="B2307" i="2" s="1"/>
  <c r="A2308" i="2"/>
  <c r="B2308" i="2" s="1"/>
  <c r="A2309" i="2"/>
  <c r="B2309" i="2" s="1"/>
  <c r="A2310" i="2"/>
  <c r="B2310" i="2" s="1"/>
  <c r="A2311" i="2"/>
  <c r="B2311" i="2" s="1"/>
  <c r="A2312" i="2"/>
  <c r="B2312" i="2" s="1"/>
  <c r="A2313" i="2"/>
  <c r="B2313" i="2" s="1"/>
  <c r="A2314" i="2"/>
  <c r="B2314" i="2" s="1"/>
  <c r="A2315" i="2"/>
  <c r="B2315" i="2" s="1"/>
  <c r="A2316" i="2"/>
  <c r="B2316" i="2" s="1"/>
  <c r="A2317" i="2"/>
  <c r="B2317" i="2" s="1"/>
  <c r="A2318" i="2"/>
  <c r="B2318" i="2" s="1"/>
  <c r="A2319" i="2"/>
  <c r="B2319" i="2" s="1"/>
  <c r="A2320" i="2"/>
  <c r="B2320" i="2" s="1"/>
  <c r="A2321" i="2"/>
  <c r="B2321" i="2" s="1"/>
  <c r="A2322" i="2"/>
  <c r="B2322" i="2" s="1"/>
  <c r="A2323" i="2"/>
  <c r="B2323" i="2" s="1"/>
  <c r="A2324" i="2"/>
  <c r="B2324" i="2" s="1"/>
  <c r="A2325" i="2"/>
  <c r="B2325" i="2" s="1"/>
  <c r="A2326" i="2"/>
  <c r="B2326" i="2" s="1"/>
  <c r="A2327" i="2"/>
  <c r="B2327" i="2" s="1"/>
  <c r="A2328" i="2"/>
  <c r="B2328" i="2" s="1"/>
  <c r="A2329" i="2"/>
  <c r="B2329" i="2" s="1"/>
  <c r="A2330" i="2"/>
  <c r="B2330" i="2" s="1"/>
  <c r="A2331" i="2"/>
  <c r="B2331" i="2" s="1"/>
  <c r="A2332" i="2"/>
  <c r="B2332" i="2" s="1"/>
  <c r="A2333" i="2"/>
  <c r="B2333" i="2" s="1"/>
  <c r="A2334" i="2"/>
  <c r="B2334" i="2" s="1"/>
  <c r="A2335" i="2"/>
  <c r="B2335" i="2" s="1"/>
  <c r="A2336" i="2"/>
  <c r="B2336" i="2" s="1"/>
  <c r="A2337" i="2"/>
  <c r="B2337" i="2" s="1"/>
  <c r="A2338" i="2"/>
  <c r="B2338" i="2" s="1"/>
  <c r="A2339" i="2"/>
  <c r="B2339" i="2" s="1"/>
  <c r="A2340" i="2"/>
  <c r="B2340" i="2" s="1"/>
  <c r="A2341" i="2"/>
  <c r="B2341" i="2" s="1"/>
  <c r="A2342" i="2"/>
  <c r="B2342" i="2" s="1"/>
  <c r="A2343" i="2"/>
  <c r="B2343" i="2" s="1"/>
  <c r="A2344" i="2"/>
  <c r="B2344" i="2" s="1"/>
  <c r="A2345" i="2"/>
  <c r="B2345" i="2" s="1"/>
  <c r="A2346" i="2"/>
  <c r="B2346" i="2" s="1"/>
  <c r="A2347" i="2"/>
  <c r="B2347" i="2" s="1"/>
  <c r="A2348" i="2"/>
  <c r="B2348" i="2" s="1"/>
  <c r="A2349" i="2"/>
  <c r="B2349" i="2" s="1"/>
  <c r="A2350" i="2"/>
  <c r="B2350" i="2" s="1"/>
  <c r="A2351" i="2"/>
  <c r="B2351" i="2" s="1"/>
  <c r="A2352" i="2"/>
  <c r="B2352" i="2" s="1"/>
  <c r="A2353" i="2"/>
  <c r="B2353" i="2" s="1"/>
  <c r="A2354" i="2"/>
  <c r="B2354" i="2" s="1"/>
  <c r="A2355" i="2"/>
  <c r="B2355" i="2" s="1"/>
  <c r="A2356" i="2"/>
  <c r="B2356" i="2" s="1"/>
  <c r="A2357" i="2"/>
  <c r="B2357" i="2" s="1"/>
  <c r="A2358" i="2"/>
  <c r="B2358" i="2" s="1"/>
  <c r="A2359" i="2"/>
  <c r="B2359" i="2" s="1"/>
  <c r="A2360" i="2"/>
  <c r="B2360" i="2" s="1"/>
  <c r="A2361" i="2"/>
  <c r="B2361" i="2" s="1"/>
  <c r="A2362" i="2"/>
  <c r="B2362" i="2" s="1"/>
  <c r="A2363" i="2"/>
  <c r="B2363" i="2" s="1"/>
  <c r="A2364" i="2"/>
  <c r="B2364" i="2" s="1"/>
  <c r="A2365" i="2"/>
  <c r="B2365" i="2" s="1"/>
  <c r="A2366" i="2"/>
  <c r="B2366" i="2" s="1"/>
  <c r="A2367" i="2"/>
  <c r="B2367" i="2" s="1"/>
  <c r="A2368" i="2"/>
  <c r="B2368" i="2" s="1"/>
  <c r="A2369" i="2"/>
  <c r="B2369" i="2" s="1"/>
  <c r="A2370" i="2"/>
  <c r="B2370" i="2" s="1"/>
  <c r="A2371" i="2"/>
  <c r="B2371" i="2" s="1"/>
  <c r="A2372" i="2"/>
  <c r="B2372" i="2" s="1"/>
  <c r="A2373" i="2"/>
  <c r="B2373" i="2" s="1"/>
  <c r="A2374" i="2"/>
  <c r="B2374" i="2" s="1"/>
  <c r="A2375" i="2"/>
  <c r="B2375" i="2" s="1"/>
  <c r="A2376" i="2"/>
  <c r="B2376" i="2" s="1"/>
  <c r="A2377" i="2"/>
  <c r="B2377" i="2" s="1"/>
  <c r="A2378" i="2"/>
  <c r="B2378" i="2" s="1"/>
  <c r="A2379" i="2"/>
  <c r="B2379" i="2" s="1"/>
  <c r="A2380" i="2"/>
  <c r="B2380" i="2" s="1"/>
  <c r="A2381" i="2"/>
  <c r="B2381" i="2" s="1"/>
  <c r="A2382" i="2"/>
  <c r="B2382" i="2" s="1"/>
  <c r="A2383" i="2"/>
  <c r="B2383" i="2" s="1"/>
  <c r="A2384" i="2"/>
  <c r="B2384" i="2" s="1"/>
  <c r="A2385" i="2"/>
  <c r="B2385" i="2" s="1"/>
  <c r="A2386" i="2"/>
  <c r="B2386" i="2" s="1"/>
  <c r="A2387" i="2"/>
  <c r="B2387" i="2" s="1"/>
  <c r="A2388" i="2"/>
  <c r="B2388" i="2" s="1"/>
  <c r="A2389" i="2"/>
  <c r="B2389" i="2" s="1"/>
  <c r="A2390" i="2"/>
  <c r="B2390" i="2" s="1"/>
  <c r="A2391" i="2"/>
  <c r="B2391" i="2" s="1"/>
  <c r="A2392" i="2"/>
  <c r="B2392" i="2" s="1"/>
  <c r="A2393" i="2"/>
  <c r="B2393" i="2" s="1"/>
  <c r="A2394" i="2"/>
  <c r="B2394" i="2" s="1"/>
  <c r="A2395" i="2"/>
  <c r="B2395" i="2" s="1"/>
  <c r="A2396" i="2"/>
  <c r="B2396" i="2" s="1"/>
  <c r="A2397" i="2"/>
  <c r="B2397" i="2" s="1"/>
  <c r="A2398" i="2"/>
  <c r="A2399" i="2"/>
  <c r="B2399" i="2" s="1"/>
  <c r="A2400" i="2"/>
  <c r="B2400" i="2" s="1"/>
  <c r="A2401" i="2"/>
  <c r="B2401" i="2" s="1"/>
  <c r="A2402" i="2"/>
  <c r="B2402" i="2" s="1"/>
  <c r="A2403" i="2"/>
  <c r="B2403" i="2" s="1"/>
  <c r="A2404" i="2"/>
  <c r="B2404" i="2" s="1"/>
  <c r="A2405" i="2"/>
  <c r="B2405" i="2" s="1"/>
  <c r="A2406" i="2"/>
  <c r="B2406" i="2" s="1"/>
  <c r="A2407" i="2"/>
  <c r="B2407" i="2" s="1"/>
  <c r="A2408" i="2"/>
  <c r="B2408" i="2" s="1"/>
  <c r="A2409" i="2"/>
  <c r="B2409" i="2" s="1"/>
  <c r="A2410" i="2"/>
  <c r="B2410" i="2" s="1"/>
  <c r="A2411" i="2"/>
  <c r="B2411" i="2" s="1"/>
  <c r="A2412" i="2"/>
  <c r="B2412" i="2" s="1"/>
  <c r="A2413" i="2"/>
  <c r="B2413" i="2" s="1"/>
  <c r="A2414" i="2"/>
  <c r="B2414" i="2" s="1"/>
  <c r="A2415" i="2"/>
  <c r="B2415" i="2" s="1"/>
  <c r="A2416" i="2"/>
  <c r="B2416" i="2" s="1"/>
  <c r="A2417" i="2"/>
  <c r="B2417" i="2" s="1"/>
  <c r="A2418" i="2"/>
  <c r="B2418" i="2" s="1"/>
  <c r="A2419" i="2"/>
  <c r="B2419" i="2" s="1"/>
  <c r="A2420" i="2"/>
  <c r="B2420" i="2" s="1"/>
  <c r="A2421" i="2"/>
  <c r="B2421" i="2" s="1"/>
  <c r="A2422" i="2"/>
  <c r="B2422" i="2" s="1"/>
  <c r="A2423" i="2"/>
  <c r="B2423" i="2" s="1"/>
  <c r="A2424" i="2"/>
  <c r="B2424" i="2" s="1"/>
  <c r="A2425" i="2"/>
  <c r="B2425" i="2" s="1"/>
  <c r="A2426" i="2"/>
  <c r="B2426" i="2" s="1"/>
  <c r="A2427" i="2"/>
  <c r="B2427" i="2" s="1"/>
  <c r="A2428" i="2"/>
  <c r="B2428" i="2" s="1"/>
  <c r="A2429" i="2"/>
  <c r="B2429" i="2" s="1"/>
  <c r="A2430" i="2"/>
  <c r="B2430" i="2" s="1"/>
  <c r="A2431" i="2"/>
  <c r="B2431" i="2" s="1"/>
  <c r="A2432" i="2"/>
  <c r="B2432" i="2" s="1"/>
  <c r="A2433" i="2"/>
  <c r="B2433" i="2" s="1"/>
  <c r="A2434" i="2"/>
  <c r="B2434" i="2" s="1"/>
  <c r="A2435" i="2"/>
  <c r="B2435" i="2" s="1"/>
  <c r="A2436" i="2"/>
  <c r="B2436" i="2" s="1"/>
  <c r="A2437" i="2"/>
  <c r="B2437" i="2" s="1"/>
  <c r="A2438" i="2"/>
  <c r="B2438" i="2" s="1"/>
  <c r="A2439" i="2"/>
  <c r="B2439" i="2" s="1"/>
  <c r="A2440" i="2"/>
  <c r="B2440" i="2" s="1"/>
  <c r="A2441" i="2"/>
  <c r="B2441" i="2" s="1"/>
  <c r="A2442" i="2"/>
  <c r="B2442" i="2" s="1"/>
  <c r="A2443" i="2"/>
  <c r="B2443" i="2" s="1"/>
  <c r="A2444" i="2"/>
  <c r="B2444" i="2" s="1"/>
  <c r="A2445" i="2"/>
  <c r="B2445" i="2" s="1"/>
  <c r="A2446" i="2"/>
  <c r="B2446" i="2" s="1"/>
  <c r="A2447" i="2"/>
  <c r="B2447" i="2" s="1"/>
  <c r="A2448" i="2"/>
  <c r="B2448" i="2" s="1"/>
  <c r="A2449" i="2"/>
  <c r="B2449" i="2" s="1"/>
  <c r="A2450" i="2"/>
  <c r="B2450" i="2" s="1"/>
  <c r="A2451" i="2"/>
  <c r="B2451" i="2" s="1"/>
  <c r="A2452" i="2"/>
  <c r="B2452" i="2" s="1"/>
  <c r="A2453" i="2"/>
  <c r="B2453" i="2" s="1"/>
  <c r="A2454" i="2"/>
  <c r="B2454" i="2" s="1"/>
  <c r="A2455" i="2"/>
  <c r="B2455" i="2" s="1"/>
  <c r="A2456" i="2"/>
  <c r="B2456" i="2" s="1"/>
  <c r="A2457" i="2"/>
  <c r="B2457" i="2" s="1"/>
  <c r="A2458" i="2"/>
  <c r="B2458" i="2" s="1"/>
  <c r="A2459" i="2"/>
  <c r="B2459" i="2" s="1"/>
  <c r="A2460" i="2"/>
  <c r="B2460" i="2" s="1"/>
  <c r="A2461" i="2"/>
  <c r="B2461" i="2" s="1"/>
  <c r="A2462" i="2"/>
  <c r="B2462" i="2" s="1"/>
  <c r="A2463" i="2"/>
  <c r="B2463" i="2" s="1"/>
  <c r="A2464" i="2"/>
  <c r="B2464" i="2" s="1"/>
  <c r="A2465" i="2"/>
  <c r="B2465" i="2" s="1"/>
  <c r="A2466" i="2"/>
  <c r="B2466" i="2" s="1"/>
  <c r="A2467" i="2"/>
  <c r="B2467" i="2" s="1"/>
  <c r="A2468" i="2"/>
  <c r="B2468" i="2" s="1"/>
  <c r="A2469" i="2"/>
  <c r="B2469" i="2" s="1"/>
  <c r="A2470" i="2"/>
  <c r="B2470" i="2" s="1"/>
  <c r="A2471" i="2"/>
  <c r="B2471" i="2" s="1"/>
  <c r="A2472" i="2"/>
  <c r="B2472" i="2" s="1"/>
  <c r="A2473" i="2"/>
  <c r="B2473" i="2" s="1"/>
  <c r="A2474" i="2"/>
  <c r="B2474" i="2" s="1"/>
  <c r="A2475" i="2"/>
  <c r="B2475" i="2" s="1"/>
  <c r="A2476" i="2"/>
  <c r="B2476" i="2" s="1"/>
  <c r="A2477" i="2"/>
  <c r="B2477" i="2" s="1"/>
  <c r="A2478" i="2"/>
  <c r="B2478" i="2" s="1"/>
  <c r="A2479" i="2"/>
  <c r="B2479" i="2" s="1"/>
  <c r="A2480" i="2"/>
  <c r="B2480" i="2" s="1"/>
  <c r="A2481" i="2"/>
  <c r="B2481" i="2" s="1"/>
  <c r="A2482" i="2"/>
  <c r="B2482" i="2" s="1"/>
  <c r="A2483" i="2"/>
  <c r="B2483" i="2" s="1"/>
  <c r="A2484" i="2"/>
  <c r="B2484" i="2" s="1"/>
  <c r="A2485" i="2"/>
  <c r="B2485" i="2" s="1"/>
  <c r="A2486" i="2"/>
  <c r="B2486" i="2" s="1"/>
  <c r="A2487" i="2"/>
  <c r="B2487" i="2" s="1"/>
  <c r="A2488" i="2"/>
  <c r="B2488" i="2" s="1"/>
  <c r="A2489" i="2"/>
  <c r="B2489" i="2" s="1"/>
  <c r="A2490" i="2"/>
  <c r="B2490" i="2" s="1"/>
  <c r="A2491" i="2"/>
  <c r="B2491" i="2" s="1"/>
  <c r="A2492" i="2"/>
  <c r="B2492" i="2" s="1"/>
  <c r="A2493" i="2"/>
  <c r="B2493" i="2" s="1"/>
  <c r="A2494" i="2"/>
  <c r="B2494" i="2" s="1"/>
  <c r="A2495" i="2"/>
  <c r="B2495" i="2" s="1"/>
  <c r="A2496" i="2"/>
  <c r="B2496" i="2" s="1"/>
  <c r="A2497" i="2"/>
  <c r="B2497" i="2" s="1"/>
  <c r="A2498" i="2"/>
  <c r="B2498" i="2" s="1"/>
  <c r="A2499" i="2"/>
  <c r="B2499" i="2" s="1"/>
  <c r="A2500" i="2"/>
  <c r="B2500" i="2" s="1"/>
  <c r="A2501" i="2"/>
  <c r="B2501" i="2" s="1"/>
  <c r="A2502" i="2"/>
  <c r="B2502" i="2" s="1"/>
  <c r="A2503" i="2"/>
  <c r="B2503" i="2" s="1"/>
  <c r="A2504" i="2"/>
  <c r="B2504" i="2" s="1"/>
  <c r="A2505" i="2"/>
  <c r="B2505" i="2" s="1"/>
  <c r="A2506" i="2"/>
  <c r="B2506" i="2" s="1"/>
  <c r="A2507" i="2"/>
  <c r="B2507" i="2" s="1"/>
  <c r="A2508" i="2"/>
  <c r="B2508" i="2" s="1"/>
  <c r="A2509" i="2"/>
  <c r="B2509" i="2" s="1"/>
  <c r="A3" i="2"/>
  <c r="B3" i="2" s="1"/>
  <c r="A4" i="2"/>
  <c r="B4" i="2" s="1"/>
  <c r="A5" i="2"/>
  <c r="B5" i="2" s="1"/>
  <c r="A6" i="2"/>
  <c r="B6" i="2" s="1"/>
  <c r="A7" i="2"/>
  <c r="B7" i="2" s="1"/>
  <c r="A8" i="2"/>
  <c r="B8" i="2" s="1"/>
  <c r="A9" i="2"/>
  <c r="B9" i="2" s="1"/>
  <c r="A10" i="2"/>
  <c r="B10" i="2" s="1"/>
  <c r="A11" i="2"/>
  <c r="B11" i="2" s="1"/>
  <c r="A12" i="2"/>
  <c r="B12" i="2" s="1"/>
  <c r="A13" i="2"/>
  <c r="B13" i="2" s="1"/>
  <c r="A14" i="2"/>
  <c r="B14" i="2" s="1"/>
  <c r="A15" i="2"/>
  <c r="B15" i="2" s="1"/>
  <c r="A16" i="2"/>
  <c r="B16" i="2" s="1"/>
  <c r="A17" i="2"/>
  <c r="B17" i="2" s="1"/>
  <c r="A18" i="2"/>
  <c r="B18" i="2" s="1"/>
  <c r="A19" i="2"/>
  <c r="B19" i="2" s="1"/>
  <c r="A20" i="2"/>
  <c r="B20" i="2" s="1"/>
  <c r="A21" i="2"/>
  <c r="B21" i="2" s="1"/>
  <c r="A22" i="2"/>
  <c r="B22" i="2" s="1"/>
  <c r="A23" i="2"/>
  <c r="B23" i="2" s="1"/>
  <c r="A24" i="2"/>
  <c r="B24" i="2" s="1"/>
  <c r="A25" i="2"/>
  <c r="B25" i="2" s="1"/>
  <c r="A26" i="2"/>
  <c r="B26" i="2" s="1"/>
  <c r="A27" i="2"/>
  <c r="B27" i="2" s="1"/>
  <c r="A28" i="2"/>
  <c r="B28" i="2" s="1"/>
  <c r="A29" i="2"/>
  <c r="B29" i="2" s="1"/>
  <c r="A30" i="2"/>
  <c r="B30" i="2" s="1"/>
  <c r="A31" i="2"/>
  <c r="B31" i="2" s="1"/>
  <c r="A32" i="2"/>
  <c r="B32" i="2" s="1"/>
  <c r="A33" i="2"/>
  <c r="B33" i="2" s="1"/>
  <c r="A34" i="2"/>
  <c r="B34" i="2" s="1"/>
  <c r="A35" i="2"/>
  <c r="B35" i="2" s="1"/>
  <c r="A36" i="2"/>
  <c r="B36" i="2" s="1"/>
  <c r="A37" i="2"/>
  <c r="B37" i="2" s="1"/>
  <c r="A38" i="2"/>
  <c r="B38" i="2" s="1"/>
  <c r="A39" i="2"/>
  <c r="B39" i="2" s="1"/>
  <c r="A40" i="2"/>
  <c r="B40" i="2" s="1"/>
  <c r="A41" i="2"/>
  <c r="B41" i="2" s="1"/>
  <c r="A42" i="2"/>
  <c r="B42" i="2" s="1"/>
  <c r="A43" i="2"/>
  <c r="B43" i="2" s="1"/>
  <c r="A44" i="2"/>
  <c r="B44" i="2" s="1"/>
  <c r="A45" i="2"/>
  <c r="B45" i="2" s="1"/>
  <c r="A46" i="2"/>
  <c r="B46" i="2" s="1"/>
  <c r="A47" i="2"/>
  <c r="B47" i="2" s="1"/>
  <c r="A48" i="2"/>
  <c r="B48" i="2" s="1"/>
  <c r="A49" i="2"/>
  <c r="B49" i="2" s="1"/>
  <c r="A50" i="2"/>
  <c r="B50" i="2" s="1"/>
  <c r="A51" i="2"/>
  <c r="B51" i="2" s="1"/>
  <c r="A52" i="2"/>
  <c r="B52" i="2" s="1"/>
  <c r="A53" i="2"/>
  <c r="B53" i="2" s="1"/>
  <c r="A54" i="2"/>
  <c r="B54" i="2" s="1"/>
  <c r="A55" i="2"/>
  <c r="B55" i="2" s="1"/>
  <c r="A56" i="2"/>
  <c r="B56" i="2" s="1"/>
  <c r="A57" i="2"/>
  <c r="B57" i="2" s="1"/>
  <c r="A58" i="2"/>
  <c r="B58" i="2" s="1"/>
  <c r="A59" i="2"/>
  <c r="B59" i="2" s="1"/>
  <c r="A60" i="2"/>
  <c r="B60" i="2" s="1"/>
  <c r="A61" i="2"/>
  <c r="B61" i="2" s="1"/>
  <c r="A62" i="2"/>
  <c r="B62" i="2" s="1"/>
  <c r="A63" i="2"/>
  <c r="B63" i="2" s="1"/>
  <c r="A64" i="2"/>
  <c r="B64" i="2" s="1"/>
  <c r="A65" i="2"/>
  <c r="B65" i="2" s="1"/>
  <c r="A66" i="2"/>
  <c r="B66" i="2" s="1"/>
  <c r="A67" i="2"/>
  <c r="B67" i="2" s="1"/>
  <c r="A68" i="2"/>
  <c r="B68" i="2" s="1"/>
  <c r="A69" i="2"/>
  <c r="B69" i="2" s="1"/>
  <c r="A70" i="2"/>
  <c r="B70" i="2" s="1"/>
  <c r="A71" i="2"/>
  <c r="B71" i="2" s="1"/>
  <c r="A72" i="2"/>
  <c r="B72" i="2" s="1"/>
  <c r="A73" i="2"/>
  <c r="B73" i="2" s="1"/>
  <c r="A74" i="2"/>
  <c r="B74" i="2" s="1"/>
  <c r="A75" i="2"/>
  <c r="B75" i="2" s="1"/>
  <c r="A76" i="2"/>
  <c r="B76" i="2" s="1"/>
  <c r="A77" i="2"/>
  <c r="B77" i="2" s="1"/>
  <c r="A78" i="2"/>
  <c r="B78" i="2" s="1"/>
  <c r="A79" i="2"/>
  <c r="B79" i="2" s="1"/>
  <c r="A80" i="2"/>
  <c r="B80" i="2" s="1"/>
  <c r="A81" i="2"/>
  <c r="B81" i="2" s="1"/>
  <c r="A82" i="2"/>
  <c r="B82" i="2" s="1"/>
  <c r="A83" i="2"/>
  <c r="B83" i="2" s="1"/>
  <c r="A84" i="2"/>
  <c r="B84" i="2" s="1"/>
  <c r="A85" i="2"/>
  <c r="B85" i="2" s="1"/>
  <c r="A86" i="2"/>
  <c r="B86" i="2" s="1"/>
  <c r="A87" i="2"/>
  <c r="B87" i="2" s="1"/>
  <c r="A88" i="2"/>
  <c r="B88" i="2" s="1"/>
  <c r="A89" i="2"/>
  <c r="B89" i="2" s="1"/>
  <c r="A90" i="2"/>
  <c r="B90" i="2" s="1"/>
  <c r="A91" i="2"/>
  <c r="B91" i="2" s="1"/>
  <c r="A92" i="2"/>
  <c r="B92" i="2" s="1"/>
  <c r="A93" i="2"/>
  <c r="B93" i="2" s="1"/>
  <c r="A94" i="2"/>
  <c r="B94" i="2" s="1"/>
  <c r="A95" i="2"/>
  <c r="B95" i="2" s="1"/>
  <c r="A96" i="2"/>
  <c r="B96" i="2" s="1"/>
  <c r="A97" i="2"/>
  <c r="B97" i="2" s="1"/>
  <c r="A98" i="2"/>
  <c r="B98" i="2" s="1"/>
  <c r="A99" i="2"/>
  <c r="B99" i="2" s="1"/>
  <c r="A100" i="2"/>
  <c r="B100" i="2" s="1"/>
  <c r="A101" i="2"/>
  <c r="B101" i="2" s="1"/>
  <c r="A102" i="2"/>
  <c r="B102" i="2" s="1"/>
  <c r="A103" i="2"/>
  <c r="B103" i="2" s="1"/>
  <c r="A104" i="2"/>
  <c r="B104" i="2" s="1"/>
  <c r="A105" i="2"/>
  <c r="B105" i="2" s="1"/>
  <c r="A106" i="2"/>
  <c r="B106" i="2" s="1"/>
  <c r="A107" i="2"/>
  <c r="B107" i="2" s="1"/>
  <c r="A108" i="2"/>
  <c r="B108" i="2" s="1"/>
  <c r="A109" i="2"/>
  <c r="B109" i="2" s="1"/>
  <c r="A110" i="2"/>
  <c r="B110" i="2" s="1"/>
  <c r="A111" i="2"/>
  <c r="B111" i="2" s="1"/>
  <c r="A112" i="2"/>
  <c r="B112" i="2" s="1"/>
  <c r="A113" i="2"/>
  <c r="B113" i="2" s="1"/>
  <c r="A114" i="2"/>
  <c r="B114" i="2" s="1"/>
  <c r="A115" i="2"/>
  <c r="B115" i="2" s="1"/>
  <c r="A116" i="2"/>
  <c r="B116" i="2" s="1"/>
  <c r="A117" i="2"/>
  <c r="B117" i="2" s="1"/>
  <c r="A118" i="2"/>
  <c r="B118" i="2" s="1"/>
  <c r="A119" i="2"/>
  <c r="B119" i="2" s="1"/>
  <c r="A120" i="2"/>
  <c r="B120" i="2" s="1"/>
  <c r="A121" i="2"/>
  <c r="B121" i="2" s="1"/>
  <c r="A122" i="2"/>
  <c r="B122" i="2" s="1"/>
  <c r="A123" i="2"/>
  <c r="B123" i="2" s="1"/>
  <c r="A124" i="2"/>
  <c r="B124" i="2" s="1"/>
  <c r="A125" i="2"/>
  <c r="B125" i="2" s="1"/>
  <c r="A126" i="2"/>
  <c r="B126" i="2" s="1"/>
  <c r="A127" i="2"/>
  <c r="B127" i="2" s="1"/>
  <c r="A128" i="2"/>
  <c r="B128" i="2" s="1"/>
  <c r="A129" i="2"/>
  <c r="B129" i="2" s="1"/>
  <c r="A130" i="2"/>
  <c r="B130" i="2" s="1"/>
  <c r="A131" i="2"/>
  <c r="B131" i="2" s="1"/>
  <c r="A132" i="2"/>
  <c r="B132" i="2" s="1"/>
  <c r="A133" i="2"/>
  <c r="B133" i="2" s="1"/>
  <c r="A134" i="2"/>
  <c r="B134" i="2" s="1"/>
  <c r="A135" i="2"/>
  <c r="B135" i="2" s="1"/>
  <c r="A136" i="2"/>
  <c r="B136" i="2" s="1"/>
  <c r="A137" i="2"/>
  <c r="B137" i="2" s="1"/>
  <c r="A138" i="2"/>
  <c r="B138" i="2" s="1"/>
  <c r="A139" i="2"/>
  <c r="B139" i="2" s="1"/>
  <c r="A140" i="2"/>
  <c r="B140" i="2" s="1"/>
  <c r="A141" i="2"/>
  <c r="B141" i="2" s="1"/>
  <c r="A142" i="2"/>
  <c r="B142" i="2" s="1"/>
  <c r="A143" i="2"/>
  <c r="B143" i="2" s="1"/>
  <c r="A144" i="2"/>
  <c r="B144" i="2" s="1"/>
  <c r="A145" i="2"/>
  <c r="B145" i="2" s="1"/>
  <c r="A146" i="2"/>
  <c r="B146" i="2" s="1"/>
  <c r="A147" i="2"/>
  <c r="B147" i="2" s="1"/>
  <c r="A148" i="2"/>
  <c r="B148" i="2" s="1"/>
  <c r="A149" i="2"/>
  <c r="B149" i="2" s="1"/>
  <c r="A150" i="2"/>
  <c r="B150" i="2" s="1"/>
  <c r="A151" i="2"/>
  <c r="B151" i="2" s="1"/>
  <c r="A152" i="2"/>
  <c r="B152" i="2" s="1"/>
  <c r="A153" i="2"/>
  <c r="B153" i="2" s="1"/>
  <c r="A154" i="2"/>
  <c r="B154" i="2" s="1"/>
  <c r="A155" i="2"/>
  <c r="B155" i="2" s="1"/>
  <c r="A156" i="2"/>
  <c r="B156" i="2" s="1"/>
  <c r="A157" i="2"/>
  <c r="B157" i="2" s="1"/>
  <c r="A158" i="2"/>
  <c r="B158" i="2" s="1"/>
  <c r="A159" i="2"/>
  <c r="B159" i="2" s="1"/>
  <c r="A160" i="2"/>
  <c r="B160" i="2" s="1"/>
  <c r="A161" i="2"/>
  <c r="B161" i="2" s="1"/>
  <c r="A162" i="2"/>
  <c r="B162" i="2" s="1"/>
  <c r="A163" i="2"/>
  <c r="B163" i="2" s="1"/>
  <c r="A164" i="2"/>
  <c r="B164" i="2" s="1"/>
  <c r="A165" i="2"/>
  <c r="B165" i="2" s="1"/>
  <c r="A166" i="2"/>
  <c r="B166" i="2" s="1"/>
  <c r="A167" i="2"/>
  <c r="B167" i="2" s="1"/>
  <c r="A168" i="2"/>
  <c r="B168" i="2" s="1"/>
  <c r="A169" i="2"/>
  <c r="B169" i="2" s="1"/>
  <c r="A170" i="2"/>
  <c r="B170" i="2" s="1"/>
  <c r="A171" i="2"/>
  <c r="B171" i="2" s="1"/>
  <c r="A172" i="2"/>
  <c r="B172" i="2" s="1"/>
  <c r="A173" i="2"/>
  <c r="B173" i="2" s="1"/>
  <c r="A174" i="2"/>
  <c r="B174" i="2" s="1"/>
  <c r="A175" i="2"/>
  <c r="B175" i="2" s="1"/>
  <c r="A176" i="2"/>
  <c r="B176" i="2" s="1"/>
  <c r="A177" i="2"/>
  <c r="B177" i="2" s="1"/>
  <c r="A178" i="2"/>
  <c r="B178" i="2" s="1"/>
  <c r="A179" i="2"/>
  <c r="B179" i="2" s="1"/>
  <c r="A180" i="2"/>
  <c r="B180" i="2" s="1"/>
  <c r="A181" i="2"/>
  <c r="B181" i="2" s="1"/>
  <c r="A182" i="2"/>
  <c r="B182" i="2" s="1"/>
  <c r="A183" i="2"/>
  <c r="B183" i="2" s="1"/>
  <c r="A184" i="2"/>
  <c r="B184" i="2" s="1"/>
  <c r="A185" i="2"/>
  <c r="B185" i="2" s="1"/>
  <c r="A186" i="2"/>
  <c r="B186" i="2" s="1"/>
  <c r="A187" i="2"/>
  <c r="B187" i="2" s="1"/>
  <c r="A188" i="2"/>
  <c r="B188" i="2" s="1"/>
  <c r="A189" i="2"/>
  <c r="B189" i="2" s="1"/>
  <c r="A190" i="2"/>
  <c r="B190" i="2" s="1"/>
  <c r="A191" i="2"/>
  <c r="B191" i="2" s="1"/>
  <c r="A192" i="2"/>
  <c r="B192" i="2" s="1"/>
  <c r="A193" i="2"/>
  <c r="B193" i="2" s="1"/>
  <c r="A194" i="2"/>
  <c r="B194" i="2" s="1"/>
  <c r="A195" i="2"/>
  <c r="B195" i="2" s="1"/>
  <c r="A196" i="2"/>
  <c r="B196" i="2" s="1"/>
  <c r="A197" i="2"/>
  <c r="B197" i="2" s="1"/>
  <c r="A198" i="2"/>
  <c r="B198" i="2" s="1"/>
  <c r="A199" i="2"/>
  <c r="B199" i="2" s="1"/>
  <c r="A200" i="2"/>
  <c r="B200" i="2" s="1"/>
  <c r="A201" i="2"/>
  <c r="B201" i="2" s="1"/>
  <c r="A202" i="2"/>
  <c r="B202" i="2" s="1"/>
  <c r="A203" i="2"/>
  <c r="B203" i="2" s="1"/>
  <c r="A204" i="2"/>
  <c r="B204" i="2" s="1"/>
  <c r="A205" i="2"/>
  <c r="B205" i="2" s="1"/>
  <c r="A206" i="2"/>
  <c r="B206" i="2" s="1"/>
  <c r="A207" i="2"/>
  <c r="B207" i="2" s="1"/>
  <c r="A208" i="2"/>
  <c r="B208" i="2" s="1"/>
  <c r="A209" i="2"/>
  <c r="B209" i="2" s="1"/>
  <c r="A210" i="2"/>
  <c r="B210" i="2" s="1"/>
  <c r="A211" i="2"/>
  <c r="B211" i="2" s="1"/>
  <c r="A212" i="2"/>
  <c r="B212" i="2" s="1"/>
  <c r="A213" i="2"/>
  <c r="B213" i="2" s="1"/>
  <c r="A214" i="2"/>
  <c r="B214" i="2" s="1"/>
  <c r="A215" i="2"/>
  <c r="B215" i="2" s="1"/>
  <c r="A216" i="2"/>
  <c r="B216" i="2" s="1"/>
  <c r="A217" i="2"/>
  <c r="B217" i="2" s="1"/>
  <c r="A218" i="2"/>
  <c r="B218" i="2" s="1"/>
  <c r="A219" i="2"/>
  <c r="B219" i="2" s="1"/>
  <c r="A220" i="2"/>
  <c r="B220" i="2" s="1"/>
  <c r="A221" i="2"/>
  <c r="B221" i="2" s="1"/>
  <c r="A222" i="2"/>
  <c r="B222" i="2" s="1"/>
  <c r="A223" i="2"/>
  <c r="B223" i="2" s="1"/>
  <c r="A224" i="2"/>
  <c r="B224" i="2" s="1"/>
  <c r="A225" i="2"/>
  <c r="B225" i="2" s="1"/>
  <c r="A226" i="2"/>
  <c r="B226" i="2" s="1"/>
  <c r="A227" i="2"/>
  <c r="B227" i="2" s="1"/>
  <c r="A228" i="2"/>
  <c r="B228" i="2" s="1"/>
  <c r="A229" i="2"/>
  <c r="B229" i="2" s="1"/>
  <c r="A230" i="2"/>
  <c r="B230" i="2" s="1"/>
  <c r="A231" i="2"/>
  <c r="B231" i="2" s="1"/>
  <c r="A232" i="2"/>
  <c r="B232" i="2" s="1"/>
  <c r="A233" i="2"/>
  <c r="B233" i="2" s="1"/>
  <c r="A234" i="2"/>
  <c r="B234" i="2" s="1"/>
  <c r="A235" i="2"/>
  <c r="B235" i="2" s="1"/>
  <c r="A236" i="2"/>
  <c r="B236" i="2" s="1"/>
  <c r="A237" i="2"/>
  <c r="B237" i="2" s="1"/>
  <c r="A238" i="2"/>
  <c r="B238" i="2" s="1"/>
  <c r="A239" i="2"/>
  <c r="B239" i="2" s="1"/>
  <c r="A240" i="2"/>
  <c r="B240" i="2" s="1"/>
  <c r="A241" i="2"/>
  <c r="B241" i="2" s="1"/>
  <c r="A242" i="2"/>
  <c r="B242" i="2" s="1"/>
  <c r="A243" i="2"/>
  <c r="B243" i="2" s="1"/>
  <c r="A244" i="2"/>
  <c r="B244" i="2" s="1"/>
  <c r="A245" i="2"/>
  <c r="B245" i="2" s="1"/>
  <c r="A246" i="2"/>
  <c r="B246" i="2" s="1"/>
  <c r="A247" i="2"/>
  <c r="B247" i="2" s="1"/>
  <c r="A248" i="2"/>
  <c r="B248" i="2" s="1"/>
  <c r="A249" i="2"/>
  <c r="B249" i="2" s="1"/>
  <c r="A250" i="2"/>
  <c r="B250" i="2" s="1"/>
  <c r="A251" i="2"/>
  <c r="B251" i="2" s="1"/>
  <c r="A252" i="2"/>
  <c r="B252" i="2" s="1"/>
  <c r="A253" i="2"/>
  <c r="B253" i="2" s="1"/>
  <c r="A254" i="2"/>
  <c r="B254" i="2" s="1"/>
  <c r="A255" i="2"/>
  <c r="B255" i="2" s="1"/>
  <c r="A256" i="2"/>
  <c r="B256" i="2" s="1"/>
  <c r="A257" i="2"/>
  <c r="B257" i="2" s="1"/>
  <c r="A258" i="2"/>
  <c r="B258" i="2" s="1"/>
  <c r="A259" i="2"/>
  <c r="B259" i="2" s="1"/>
  <c r="A260" i="2"/>
  <c r="B260" i="2" s="1"/>
  <c r="A261" i="2"/>
  <c r="B261" i="2" s="1"/>
  <c r="A262" i="2"/>
  <c r="B262" i="2" s="1"/>
  <c r="A263" i="2"/>
  <c r="B263" i="2" s="1"/>
  <c r="A264" i="2"/>
  <c r="B264" i="2" s="1"/>
  <c r="A265" i="2"/>
  <c r="B265" i="2" s="1"/>
  <c r="A266" i="2"/>
  <c r="B266" i="2" s="1"/>
  <c r="A267" i="2"/>
  <c r="B267" i="2" s="1"/>
  <c r="A268" i="2"/>
  <c r="B268" i="2" s="1"/>
  <c r="A269" i="2"/>
  <c r="B269" i="2" s="1"/>
  <c r="A270" i="2"/>
  <c r="B270" i="2" s="1"/>
  <c r="A271" i="2"/>
  <c r="B271" i="2" s="1"/>
  <c r="A272" i="2"/>
  <c r="B272" i="2" s="1"/>
  <c r="A273" i="2"/>
  <c r="B273" i="2" s="1"/>
  <c r="A274" i="2"/>
  <c r="B274" i="2" s="1"/>
  <c r="A275" i="2"/>
  <c r="B275" i="2" s="1"/>
  <c r="A276" i="2"/>
  <c r="B276" i="2" s="1"/>
  <c r="A277" i="2"/>
  <c r="B277" i="2" s="1"/>
  <c r="A278" i="2"/>
  <c r="B278" i="2" s="1"/>
  <c r="A279" i="2"/>
  <c r="B279" i="2" s="1"/>
  <c r="A280" i="2"/>
  <c r="B280" i="2" s="1"/>
  <c r="A281" i="2"/>
  <c r="B281" i="2" s="1"/>
  <c r="A282" i="2"/>
  <c r="B282" i="2" s="1"/>
  <c r="A283" i="2"/>
  <c r="B283" i="2" s="1"/>
  <c r="A284" i="2"/>
  <c r="B284" i="2" s="1"/>
  <c r="A285" i="2"/>
  <c r="B285" i="2" s="1"/>
  <c r="A286" i="2"/>
  <c r="B286" i="2" s="1"/>
  <c r="A287" i="2"/>
  <c r="B287" i="2" s="1"/>
  <c r="A288" i="2"/>
  <c r="B288" i="2" s="1"/>
  <c r="A289" i="2"/>
  <c r="B289" i="2" s="1"/>
  <c r="A290" i="2"/>
  <c r="B290" i="2" s="1"/>
  <c r="A291" i="2"/>
  <c r="B291" i="2" s="1"/>
  <c r="A292" i="2"/>
  <c r="B292" i="2" s="1"/>
  <c r="A293" i="2"/>
  <c r="B293" i="2" s="1"/>
  <c r="A294" i="2"/>
  <c r="B294" i="2" s="1"/>
  <c r="A295" i="2"/>
  <c r="B295" i="2" s="1"/>
  <c r="A296" i="2"/>
  <c r="B296" i="2" s="1"/>
  <c r="A297" i="2"/>
  <c r="B297" i="2" s="1"/>
  <c r="A298" i="2"/>
  <c r="B298" i="2" s="1"/>
  <c r="A299" i="2"/>
  <c r="B299" i="2" s="1"/>
  <c r="A300" i="2"/>
  <c r="B300" i="2" s="1"/>
  <c r="A301" i="2"/>
  <c r="B301" i="2" s="1"/>
  <c r="A302" i="2"/>
  <c r="B302" i="2" s="1"/>
  <c r="A303" i="2"/>
  <c r="B303" i="2" s="1"/>
  <c r="A304" i="2"/>
  <c r="B304" i="2" s="1"/>
  <c r="A305" i="2"/>
  <c r="B305" i="2" s="1"/>
  <c r="A306" i="2"/>
  <c r="B306" i="2" s="1"/>
  <c r="A307" i="2"/>
  <c r="B307" i="2" s="1"/>
  <c r="A308" i="2"/>
  <c r="B308" i="2" s="1"/>
  <c r="A309" i="2"/>
  <c r="B309" i="2" s="1"/>
  <c r="A310" i="2"/>
  <c r="B310" i="2" s="1"/>
  <c r="A311" i="2"/>
  <c r="B311" i="2" s="1"/>
  <c r="A312" i="2"/>
  <c r="B312" i="2" s="1"/>
  <c r="A313" i="2"/>
  <c r="B313" i="2" s="1"/>
  <c r="A314" i="2"/>
  <c r="B314" i="2" s="1"/>
  <c r="A315" i="2"/>
  <c r="B315" i="2" s="1"/>
  <c r="A316" i="2"/>
  <c r="B316" i="2" s="1"/>
  <c r="A317" i="2"/>
  <c r="B317" i="2" s="1"/>
  <c r="A318" i="2"/>
  <c r="B318" i="2" s="1"/>
  <c r="A319" i="2"/>
  <c r="B319" i="2" s="1"/>
  <c r="A320" i="2"/>
  <c r="B320" i="2" s="1"/>
  <c r="A321" i="2"/>
  <c r="B321" i="2" s="1"/>
  <c r="A322" i="2"/>
  <c r="B322" i="2" s="1"/>
  <c r="A323" i="2"/>
  <c r="B323" i="2" s="1"/>
  <c r="A324" i="2"/>
  <c r="B324" i="2" s="1"/>
  <c r="A325" i="2"/>
  <c r="B325" i="2" s="1"/>
  <c r="A326" i="2"/>
  <c r="B326" i="2" s="1"/>
  <c r="A327" i="2"/>
  <c r="B327" i="2" s="1"/>
  <c r="A328" i="2"/>
  <c r="B328" i="2" s="1"/>
  <c r="A329" i="2"/>
  <c r="B329" i="2" s="1"/>
  <c r="A330" i="2"/>
  <c r="B330" i="2" s="1"/>
  <c r="A331" i="2"/>
  <c r="B331" i="2" s="1"/>
  <c r="A332" i="2"/>
  <c r="B332" i="2" s="1"/>
  <c r="A333" i="2"/>
  <c r="B333" i="2" s="1"/>
  <c r="A334" i="2"/>
  <c r="B334" i="2" s="1"/>
  <c r="A335" i="2"/>
  <c r="B335" i="2" s="1"/>
  <c r="A336" i="2"/>
  <c r="B336" i="2" s="1"/>
  <c r="A337" i="2"/>
  <c r="B337" i="2" s="1"/>
  <c r="A338" i="2"/>
  <c r="B338" i="2" s="1"/>
  <c r="A339" i="2"/>
  <c r="B339" i="2" s="1"/>
  <c r="A340" i="2"/>
  <c r="B340" i="2" s="1"/>
  <c r="A341" i="2"/>
  <c r="B341" i="2" s="1"/>
  <c r="A342" i="2"/>
  <c r="B342" i="2" s="1"/>
  <c r="A343" i="2"/>
  <c r="B343" i="2" s="1"/>
  <c r="A344" i="2"/>
  <c r="B344" i="2" s="1"/>
  <c r="A345" i="2"/>
  <c r="B345" i="2" s="1"/>
  <c r="A346" i="2"/>
  <c r="B346" i="2" s="1"/>
  <c r="A347" i="2"/>
  <c r="B347" i="2" s="1"/>
  <c r="A348" i="2"/>
  <c r="B348" i="2" s="1"/>
  <c r="A349" i="2"/>
  <c r="B349" i="2" s="1"/>
  <c r="A350" i="2"/>
  <c r="B350" i="2" s="1"/>
  <c r="A351" i="2"/>
  <c r="B351" i="2" s="1"/>
  <c r="A352" i="2"/>
  <c r="B352" i="2" s="1"/>
  <c r="A353" i="2"/>
  <c r="B353" i="2" s="1"/>
  <c r="A354" i="2"/>
  <c r="B354" i="2" s="1"/>
  <c r="A355" i="2"/>
  <c r="B355" i="2" s="1"/>
  <c r="A356" i="2"/>
  <c r="B356" i="2" s="1"/>
  <c r="A357" i="2"/>
  <c r="B357" i="2" s="1"/>
  <c r="A358" i="2"/>
  <c r="B358" i="2" s="1"/>
  <c r="A359" i="2"/>
  <c r="B359" i="2" s="1"/>
  <c r="A360" i="2"/>
  <c r="B360" i="2" s="1"/>
  <c r="A361" i="2"/>
  <c r="B361" i="2" s="1"/>
  <c r="A362" i="2"/>
  <c r="B362" i="2" s="1"/>
  <c r="A363" i="2"/>
  <c r="B363" i="2" s="1"/>
  <c r="A364" i="2"/>
  <c r="B364" i="2" s="1"/>
  <c r="A365" i="2"/>
  <c r="B365" i="2" s="1"/>
  <c r="A366" i="2"/>
  <c r="B366" i="2" s="1"/>
  <c r="A367" i="2"/>
  <c r="B367" i="2" s="1"/>
  <c r="A368" i="2"/>
  <c r="B368" i="2" s="1"/>
  <c r="A369" i="2"/>
  <c r="B369" i="2" s="1"/>
  <c r="A370" i="2"/>
  <c r="B370" i="2" s="1"/>
  <c r="A371" i="2"/>
  <c r="B371" i="2" s="1"/>
  <c r="A372" i="2"/>
  <c r="B372" i="2" s="1"/>
  <c r="A373" i="2"/>
  <c r="B373" i="2" s="1"/>
  <c r="A374" i="2"/>
  <c r="B374" i="2" s="1"/>
  <c r="A375" i="2"/>
  <c r="B375" i="2" s="1"/>
  <c r="A376" i="2"/>
  <c r="B376" i="2" s="1"/>
  <c r="A377" i="2"/>
  <c r="B377" i="2" s="1"/>
  <c r="A378" i="2"/>
  <c r="B378" i="2" s="1"/>
  <c r="A379" i="2"/>
  <c r="B379" i="2" s="1"/>
  <c r="A380" i="2"/>
  <c r="B380" i="2" s="1"/>
  <c r="A381" i="2"/>
  <c r="B381" i="2" s="1"/>
  <c r="A382" i="2"/>
  <c r="B382" i="2" s="1"/>
  <c r="A383" i="2"/>
  <c r="B383" i="2" s="1"/>
  <c r="A384" i="2"/>
  <c r="B384" i="2" s="1"/>
  <c r="A385" i="2"/>
  <c r="B385" i="2" s="1"/>
  <c r="A386" i="2"/>
  <c r="B386" i="2" s="1"/>
  <c r="A387" i="2"/>
  <c r="B387" i="2" s="1"/>
  <c r="A388" i="2"/>
  <c r="B388" i="2" s="1"/>
  <c r="A389" i="2"/>
  <c r="B389" i="2" s="1"/>
  <c r="A390" i="2"/>
  <c r="B390" i="2" s="1"/>
  <c r="A391" i="2"/>
  <c r="B391" i="2" s="1"/>
  <c r="A392" i="2"/>
  <c r="B392" i="2" s="1"/>
  <c r="A393" i="2"/>
  <c r="B393" i="2" s="1"/>
  <c r="A394" i="2"/>
  <c r="B394" i="2" s="1"/>
  <c r="A395" i="2"/>
  <c r="B395" i="2" s="1"/>
  <c r="A396" i="2"/>
  <c r="B396" i="2" s="1"/>
  <c r="A397" i="2"/>
  <c r="B397" i="2" s="1"/>
  <c r="A398" i="2"/>
  <c r="B398" i="2" s="1"/>
  <c r="A399" i="2"/>
  <c r="B399" i="2" s="1"/>
  <c r="A400" i="2"/>
  <c r="B400" i="2" s="1"/>
  <c r="A401" i="2"/>
  <c r="B401" i="2" s="1"/>
  <c r="A402" i="2"/>
  <c r="B402" i="2" s="1"/>
  <c r="A403" i="2"/>
  <c r="B403" i="2" s="1"/>
  <c r="A404" i="2"/>
  <c r="B404" i="2" s="1"/>
  <c r="A405" i="2"/>
  <c r="B405" i="2" s="1"/>
  <c r="A406" i="2"/>
  <c r="B406" i="2" s="1"/>
  <c r="A407" i="2"/>
  <c r="B407" i="2" s="1"/>
  <c r="A408" i="2"/>
  <c r="B408" i="2" s="1"/>
  <c r="A409" i="2"/>
  <c r="B409" i="2" s="1"/>
  <c r="A410" i="2"/>
  <c r="B410" i="2" s="1"/>
  <c r="A411" i="2"/>
  <c r="B411" i="2" s="1"/>
  <c r="A412" i="2"/>
  <c r="B412" i="2" s="1"/>
  <c r="A413" i="2"/>
  <c r="B413" i="2" s="1"/>
  <c r="A414" i="2"/>
  <c r="B414" i="2" s="1"/>
  <c r="A415" i="2"/>
  <c r="B415" i="2" s="1"/>
  <c r="A416" i="2"/>
  <c r="B416" i="2" s="1"/>
  <c r="A417" i="2"/>
  <c r="B417" i="2" s="1"/>
  <c r="A418" i="2"/>
  <c r="B418" i="2" s="1"/>
  <c r="A419" i="2"/>
  <c r="B419" i="2" s="1"/>
  <c r="A420" i="2"/>
  <c r="B420" i="2" s="1"/>
  <c r="A421" i="2"/>
  <c r="B421" i="2" s="1"/>
  <c r="A422" i="2"/>
  <c r="B422" i="2" s="1"/>
  <c r="A423" i="2"/>
  <c r="B423" i="2" s="1"/>
  <c r="A424" i="2"/>
  <c r="B424" i="2" s="1"/>
  <c r="A425" i="2"/>
  <c r="B425" i="2" s="1"/>
  <c r="A426" i="2"/>
  <c r="B426" i="2" s="1"/>
  <c r="A427" i="2"/>
  <c r="B427" i="2" s="1"/>
  <c r="A428" i="2"/>
  <c r="B428" i="2" s="1"/>
  <c r="A429" i="2"/>
  <c r="B429" i="2" s="1"/>
  <c r="A430" i="2"/>
  <c r="B430" i="2" s="1"/>
  <c r="A431" i="2"/>
  <c r="B431" i="2" s="1"/>
  <c r="A432" i="2"/>
  <c r="B432" i="2" s="1"/>
  <c r="A433" i="2"/>
  <c r="B433" i="2" s="1"/>
  <c r="A434" i="2"/>
  <c r="B434" i="2" s="1"/>
  <c r="A435" i="2"/>
  <c r="B435" i="2" s="1"/>
  <c r="A436" i="2"/>
  <c r="B436" i="2" s="1"/>
  <c r="A437" i="2"/>
  <c r="B437" i="2" s="1"/>
  <c r="A438" i="2"/>
  <c r="B438" i="2" s="1"/>
  <c r="A439" i="2"/>
  <c r="B439" i="2" s="1"/>
  <c r="A440" i="2"/>
  <c r="B440" i="2" s="1"/>
  <c r="A441" i="2"/>
  <c r="B441" i="2" s="1"/>
  <c r="A442" i="2"/>
  <c r="B442" i="2" s="1"/>
  <c r="A443" i="2"/>
  <c r="B443" i="2" s="1"/>
  <c r="A444" i="2"/>
  <c r="B444" i="2" s="1"/>
  <c r="A445" i="2"/>
  <c r="B445" i="2" s="1"/>
  <c r="A446" i="2"/>
  <c r="B446" i="2" s="1"/>
  <c r="A447" i="2"/>
  <c r="B447" i="2" s="1"/>
  <c r="A448" i="2"/>
  <c r="B448" i="2" s="1"/>
  <c r="A449" i="2"/>
  <c r="B449" i="2" s="1"/>
  <c r="A450" i="2"/>
  <c r="B450" i="2" s="1"/>
  <c r="A451" i="2"/>
  <c r="B451" i="2" s="1"/>
  <c r="A452" i="2"/>
  <c r="B452" i="2" s="1"/>
  <c r="A453" i="2"/>
  <c r="B453" i="2" s="1"/>
  <c r="A454" i="2"/>
  <c r="B454" i="2" s="1"/>
  <c r="A455" i="2"/>
  <c r="B455" i="2" s="1"/>
  <c r="A456" i="2"/>
  <c r="B456" i="2" s="1"/>
  <c r="A457" i="2"/>
  <c r="B457" i="2" s="1"/>
  <c r="A458" i="2"/>
  <c r="B458" i="2" s="1"/>
  <c r="A459" i="2"/>
  <c r="B459" i="2" s="1"/>
  <c r="A460" i="2"/>
  <c r="B460" i="2" s="1"/>
  <c r="A461" i="2"/>
  <c r="B461" i="2" s="1"/>
  <c r="A462" i="2"/>
  <c r="B462" i="2" s="1"/>
  <c r="A463" i="2"/>
  <c r="B463" i="2" s="1"/>
  <c r="A464" i="2"/>
  <c r="B464" i="2" s="1"/>
  <c r="A465" i="2"/>
  <c r="B465" i="2" s="1"/>
  <c r="A466" i="2"/>
  <c r="B466" i="2" s="1"/>
  <c r="A467" i="2"/>
  <c r="B467" i="2" s="1"/>
  <c r="A468" i="2"/>
  <c r="B468" i="2" s="1"/>
  <c r="A469" i="2"/>
  <c r="B469" i="2" s="1"/>
  <c r="A470" i="2"/>
  <c r="B470" i="2" s="1"/>
  <c r="A471" i="2"/>
  <c r="B471" i="2" s="1"/>
  <c r="A472" i="2"/>
  <c r="B472" i="2" s="1"/>
  <c r="A473" i="2"/>
  <c r="B473" i="2" s="1"/>
  <c r="A474" i="2"/>
  <c r="B474" i="2" s="1"/>
  <c r="A475" i="2"/>
  <c r="B475" i="2" s="1"/>
  <c r="A476" i="2"/>
  <c r="B476" i="2" s="1"/>
  <c r="A477" i="2"/>
  <c r="B477" i="2" s="1"/>
  <c r="A478" i="2"/>
  <c r="B478" i="2" s="1"/>
  <c r="A479" i="2"/>
  <c r="B479" i="2" s="1"/>
  <c r="A480" i="2"/>
  <c r="B480" i="2" s="1"/>
  <c r="A481" i="2"/>
  <c r="B481" i="2" s="1"/>
  <c r="A482" i="2"/>
  <c r="B482" i="2" s="1"/>
  <c r="A483" i="2"/>
  <c r="B483" i="2" s="1"/>
  <c r="A484" i="2"/>
  <c r="B484" i="2" s="1"/>
  <c r="A485" i="2"/>
  <c r="B485" i="2" s="1"/>
  <c r="A486" i="2"/>
  <c r="B486" i="2" s="1"/>
  <c r="A487" i="2"/>
  <c r="B487" i="2" s="1"/>
  <c r="A488" i="2"/>
  <c r="B488" i="2" s="1"/>
  <c r="A489" i="2"/>
  <c r="B489" i="2" s="1"/>
  <c r="A490" i="2"/>
  <c r="B490" i="2" s="1"/>
  <c r="A491" i="2"/>
  <c r="B491" i="2" s="1"/>
  <c r="A492" i="2"/>
  <c r="B492" i="2" s="1"/>
  <c r="A493" i="2"/>
  <c r="B493" i="2" s="1"/>
  <c r="A494" i="2"/>
  <c r="B494" i="2" s="1"/>
  <c r="A495" i="2"/>
  <c r="B495" i="2" s="1"/>
  <c r="A496" i="2"/>
  <c r="B496" i="2" s="1"/>
  <c r="A497" i="2"/>
  <c r="B497" i="2" s="1"/>
  <c r="A498" i="2"/>
  <c r="B498" i="2" s="1"/>
  <c r="A499" i="2"/>
  <c r="B499" i="2" s="1"/>
  <c r="A500" i="2"/>
  <c r="B500" i="2" s="1"/>
  <c r="A501" i="2"/>
  <c r="B501" i="2" s="1"/>
  <c r="A502" i="2"/>
  <c r="B502" i="2" s="1"/>
  <c r="A503" i="2"/>
  <c r="B503" i="2" s="1"/>
  <c r="A504" i="2"/>
  <c r="B504" i="2" s="1"/>
  <c r="A505" i="2"/>
  <c r="B505" i="2" s="1"/>
  <c r="A506" i="2"/>
  <c r="B506" i="2" s="1"/>
  <c r="A507" i="2"/>
  <c r="B507" i="2" s="1"/>
  <c r="A508" i="2"/>
  <c r="B508" i="2" s="1"/>
  <c r="A509" i="2"/>
  <c r="B509" i="2" s="1"/>
  <c r="A510" i="2"/>
  <c r="B510" i="2" s="1"/>
  <c r="A511" i="2"/>
  <c r="B511" i="2" s="1"/>
  <c r="A512" i="2"/>
  <c r="B512" i="2" s="1"/>
  <c r="A513" i="2"/>
  <c r="B513" i="2" s="1"/>
  <c r="A514" i="2"/>
  <c r="B514" i="2" s="1"/>
  <c r="A515" i="2"/>
  <c r="B515" i="2" s="1"/>
  <c r="A516" i="2"/>
  <c r="B516" i="2" s="1"/>
  <c r="A517" i="2"/>
  <c r="B517" i="2" s="1"/>
  <c r="A518" i="2"/>
  <c r="B518" i="2" s="1"/>
  <c r="A519" i="2"/>
  <c r="B519" i="2" s="1"/>
  <c r="A520" i="2"/>
  <c r="B520" i="2" s="1"/>
  <c r="A521" i="2"/>
  <c r="B521" i="2" s="1"/>
  <c r="A522" i="2"/>
  <c r="B522" i="2" s="1"/>
  <c r="A523" i="2"/>
  <c r="B523" i="2" s="1"/>
  <c r="A524" i="2"/>
  <c r="B524" i="2" s="1"/>
  <c r="A525" i="2"/>
  <c r="B525" i="2" s="1"/>
  <c r="A526" i="2"/>
  <c r="B526" i="2" s="1"/>
  <c r="A527" i="2"/>
  <c r="B527" i="2" s="1"/>
  <c r="A528" i="2"/>
  <c r="B528" i="2" s="1"/>
  <c r="A529" i="2"/>
  <c r="B529" i="2" s="1"/>
  <c r="A530" i="2"/>
  <c r="B530" i="2" s="1"/>
  <c r="A531" i="2"/>
  <c r="B531" i="2" s="1"/>
  <c r="A532" i="2"/>
  <c r="B532" i="2" s="1"/>
  <c r="A533" i="2"/>
  <c r="B533" i="2" s="1"/>
  <c r="A534" i="2"/>
  <c r="B534" i="2" s="1"/>
  <c r="A535" i="2"/>
  <c r="B535" i="2" s="1"/>
  <c r="A536" i="2"/>
  <c r="B536" i="2" s="1"/>
  <c r="A537" i="2"/>
  <c r="B537" i="2" s="1"/>
  <c r="A538" i="2"/>
  <c r="B538" i="2" s="1"/>
  <c r="A539" i="2"/>
  <c r="B539" i="2" s="1"/>
  <c r="A540" i="2"/>
  <c r="B540" i="2" s="1"/>
  <c r="A541" i="2"/>
  <c r="B541" i="2" s="1"/>
  <c r="A542" i="2"/>
  <c r="B542" i="2" s="1"/>
  <c r="A543" i="2"/>
  <c r="B543" i="2" s="1"/>
  <c r="A544" i="2"/>
  <c r="B544" i="2" s="1"/>
  <c r="A545" i="2"/>
  <c r="B545" i="2" s="1"/>
  <c r="A546" i="2"/>
  <c r="B546" i="2" s="1"/>
  <c r="A547" i="2"/>
  <c r="B547" i="2" s="1"/>
  <c r="A548" i="2"/>
  <c r="B548" i="2" s="1"/>
  <c r="A549" i="2"/>
  <c r="B549" i="2" s="1"/>
  <c r="A550" i="2"/>
  <c r="B550" i="2" s="1"/>
  <c r="A551" i="2"/>
  <c r="B551" i="2" s="1"/>
  <c r="A552" i="2"/>
  <c r="B552" i="2" s="1"/>
  <c r="A553" i="2"/>
  <c r="B553" i="2" s="1"/>
  <c r="A554" i="2"/>
  <c r="B554" i="2" s="1"/>
  <c r="A555" i="2"/>
  <c r="B555" i="2" s="1"/>
  <c r="A556" i="2"/>
  <c r="B556" i="2" s="1"/>
  <c r="A557" i="2"/>
  <c r="B557" i="2" s="1"/>
  <c r="A558" i="2"/>
  <c r="B558" i="2" s="1"/>
  <c r="A559" i="2"/>
  <c r="B559" i="2" s="1"/>
  <c r="A560" i="2"/>
  <c r="B560" i="2" s="1"/>
  <c r="A561" i="2"/>
  <c r="B561" i="2" s="1"/>
  <c r="A562" i="2"/>
  <c r="B562" i="2" s="1"/>
  <c r="A563" i="2"/>
  <c r="B563" i="2" s="1"/>
  <c r="A564" i="2"/>
  <c r="B564" i="2" s="1"/>
  <c r="A565" i="2"/>
  <c r="B565" i="2" s="1"/>
  <c r="A566" i="2"/>
  <c r="B566" i="2" s="1"/>
  <c r="A567" i="2"/>
  <c r="B567" i="2" s="1"/>
  <c r="A568" i="2"/>
  <c r="B568" i="2" s="1"/>
  <c r="A569" i="2"/>
  <c r="B569" i="2" s="1"/>
  <c r="A570" i="2"/>
  <c r="B570" i="2" s="1"/>
  <c r="A571" i="2"/>
  <c r="B571" i="2" s="1"/>
  <c r="A572" i="2"/>
  <c r="B572" i="2" s="1"/>
  <c r="A573" i="2"/>
  <c r="B573" i="2" s="1"/>
  <c r="A574" i="2"/>
  <c r="B574" i="2" s="1"/>
  <c r="A575" i="2"/>
  <c r="B575" i="2" s="1"/>
  <c r="A576" i="2"/>
  <c r="B576" i="2" s="1"/>
  <c r="A577" i="2"/>
  <c r="B577" i="2" s="1"/>
  <c r="A578" i="2"/>
  <c r="B578" i="2" s="1"/>
  <c r="A579" i="2"/>
  <c r="B579" i="2" s="1"/>
  <c r="A580" i="2"/>
  <c r="B580" i="2" s="1"/>
  <c r="A581" i="2"/>
  <c r="B581" i="2" s="1"/>
  <c r="A582" i="2"/>
  <c r="B582" i="2" s="1"/>
  <c r="A583" i="2"/>
  <c r="B583" i="2" s="1"/>
  <c r="A584" i="2"/>
  <c r="B584" i="2" s="1"/>
  <c r="A585" i="2"/>
  <c r="B585" i="2" s="1"/>
  <c r="A586" i="2"/>
  <c r="B586" i="2" s="1"/>
  <c r="A587" i="2"/>
  <c r="B587" i="2" s="1"/>
  <c r="A588" i="2"/>
  <c r="B588" i="2" s="1"/>
  <c r="A589" i="2"/>
  <c r="B589" i="2" s="1"/>
  <c r="A590" i="2"/>
  <c r="B590" i="2" s="1"/>
  <c r="A591" i="2"/>
  <c r="B591" i="2" s="1"/>
  <c r="A592" i="2"/>
  <c r="B592" i="2" s="1"/>
  <c r="A593" i="2"/>
  <c r="B593" i="2" s="1"/>
  <c r="A594" i="2"/>
  <c r="B594" i="2" s="1"/>
  <c r="A595" i="2"/>
  <c r="B595" i="2" s="1"/>
  <c r="A596" i="2"/>
  <c r="B596" i="2" s="1"/>
  <c r="A597" i="2"/>
  <c r="B597" i="2" s="1"/>
  <c r="A598" i="2"/>
  <c r="B598" i="2" s="1"/>
  <c r="A599" i="2"/>
  <c r="B599" i="2" s="1"/>
  <c r="A600" i="2"/>
  <c r="B600" i="2" s="1"/>
  <c r="A601" i="2"/>
  <c r="B601" i="2" s="1"/>
  <c r="A602" i="2"/>
  <c r="B602" i="2" s="1"/>
  <c r="A603" i="2"/>
  <c r="B603" i="2" s="1"/>
  <c r="A604" i="2"/>
  <c r="B604" i="2" s="1"/>
  <c r="A605" i="2"/>
  <c r="B605" i="2" s="1"/>
  <c r="A606" i="2"/>
  <c r="B606" i="2" s="1"/>
  <c r="A2" i="2"/>
  <c r="B2" i="2" s="1"/>
  <c r="Z1550" i="1" l="1"/>
  <c r="Z1534" i="1"/>
  <c r="Z1530" i="1"/>
  <c r="Z1526" i="1"/>
  <c r="Z1522" i="1"/>
  <c r="Z1518" i="1"/>
  <c r="Z1502" i="1"/>
  <c r="Z1498" i="1"/>
  <c r="Z1494" i="1"/>
  <c r="Z1490" i="1"/>
  <c r="Z1486" i="1"/>
  <c r="Z1470" i="1"/>
  <c r="Z1466" i="1"/>
  <c r="Z1462" i="1"/>
  <c r="Z1458" i="1"/>
  <c r="Z1454" i="1"/>
  <c r="Z2092" i="1"/>
  <c r="Z2088" i="1"/>
  <c r="Z1064" i="1"/>
  <c r="Y2089" i="1"/>
  <c r="Z2089" i="1"/>
  <c r="Y2085" i="1"/>
  <c r="Z2085" i="1"/>
  <c r="Y2081" i="1"/>
  <c r="Z2081" i="1"/>
  <c r="Y2077" i="1"/>
  <c r="Z2077" i="1"/>
  <c r="Y2073" i="1"/>
  <c r="Z2073" i="1"/>
  <c r="Y2069" i="1"/>
  <c r="Z2069" i="1"/>
  <c r="Y2065" i="1"/>
  <c r="Z2065" i="1"/>
  <c r="Y2061" i="1"/>
  <c r="Z2061" i="1"/>
  <c r="Y2057" i="1"/>
  <c r="Z2057" i="1"/>
  <c r="Y2053" i="1"/>
  <c r="Z2053" i="1"/>
  <c r="Y2049" i="1"/>
  <c r="Z2049" i="1"/>
  <c r="Y2045" i="1"/>
  <c r="Z2045" i="1"/>
  <c r="Y2041" i="1"/>
  <c r="Z2041" i="1"/>
  <c r="Y2037" i="1"/>
  <c r="Z2037" i="1"/>
  <c r="Y2033" i="1"/>
  <c r="Z2033" i="1"/>
  <c r="Y2029" i="1"/>
  <c r="Z2029" i="1"/>
  <c r="Y2025" i="1"/>
  <c r="Z2025" i="1"/>
  <c r="Y2021" i="1"/>
  <c r="Z2021" i="1"/>
  <c r="Y2017" i="1"/>
  <c r="Z2017" i="1"/>
  <c r="Y2013" i="1"/>
  <c r="Z2013" i="1"/>
  <c r="Y2009" i="1"/>
  <c r="Z2009" i="1"/>
  <c r="Y2005" i="1"/>
  <c r="Z2005" i="1"/>
  <c r="Y2001" i="1"/>
  <c r="Z2001" i="1"/>
  <c r="Y1997" i="1"/>
  <c r="Z1997" i="1"/>
  <c r="Y1993" i="1"/>
  <c r="Z1993" i="1"/>
  <c r="Y1989" i="1"/>
  <c r="Z1989" i="1"/>
  <c r="Y1985" i="1"/>
  <c r="Z1985" i="1"/>
  <c r="Y1981" i="1"/>
  <c r="Z1981" i="1"/>
  <c r="Y1977" i="1"/>
  <c r="Z1977" i="1"/>
  <c r="Y1973" i="1"/>
  <c r="Z1973" i="1"/>
  <c r="Y1969" i="1"/>
  <c r="Z1969" i="1"/>
  <c r="Y1965" i="1"/>
  <c r="Z1965" i="1"/>
  <c r="Y1961" i="1"/>
  <c r="Z1961" i="1"/>
  <c r="Y1957" i="1"/>
  <c r="Z1957" i="1"/>
  <c r="Y1953" i="1"/>
  <c r="Z1953" i="1"/>
  <c r="Y1949" i="1"/>
  <c r="Z1949" i="1"/>
  <c r="Y1945" i="1"/>
  <c r="Z1945" i="1"/>
  <c r="Y1941" i="1"/>
  <c r="Z1941" i="1"/>
  <c r="Y1937" i="1"/>
  <c r="Z1937" i="1"/>
  <c r="Y1933" i="1"/>
  <c r="Z1933" i="1"/>
  <c r="Y1929" i="1"/>
  <c r="Z1929" i="1"/>
  <c r="Y1925" i="1"/>
  <c r="Z1925" i="1"/>
  <c r="Y1921" i="1"/>
  <c r="Z1921" i="1"/>
  <c r="Y1917" i="1"/>
  <c r="Z1917" i="1"/>
  <c r="Y1913" i="1"/>
  <c r="Z1913" i="1"/>
  <c r="Y1909" i="1"/>
  <c r="Z1909" i="1"/>
  <c r="Y1905" i="1"/>
  <c r="Z1905" i="1"/>
  <c r="Y1901" i="1"/>
  <c r="Z1901" i="1"/>
  <c r="Y1897" i="1"/>
  <c r="Z1897" i="1"/>
  <c r="Y1893" i="1"/>
  <c r="Z1893" i="1"/>
  <c r="Y1889" i="1"/>
  <c r="Z1889" i="1"/>
  <c r="Y1885" i="1"/>
  <c r="Z1885" i="1"/>
  <c r="Y1881" i="1"/>
  <c r="Z1881" i="1"/>
  <c r="Y1877" i="1"/>
  <c r="Z1877" i="1"/>
  <c r="Y1873" i="1"/>
  <c r="Z1873" i="1"/>
  <c r="Y1869" i="1"/>
  <c r="Z1869" i="1"/>
  <c r="Y1865" i="1"/>
  <c r="Z1865" i="1"/>
  <c r="Y1861" i="1"/>
  <c r="Z1861" i="1"/>
  <c r="Y1857" i="1"/>
  <c r="Z1857" i="1"/>
  <c r="Y1853" i="1"/>
  <c r="Z1853" i="1"/>
  <c r="Y1849" i="1"/>
  <c r="Z1849" i="1"/>
  <c r="Y1845" i="1"/>
  <c r="Z1845" i="1"/>
  <c r="Y1841" i="1"/>
  <c r="Z1841" i="1"/>
  <c r="Y1837" i="1"/>
  <c r="Z1837" i="1"/>
  <c r="Y1833" i="1"/>
  <c r="Z1833" i="1"/>
  <c r="Y1829" i="1"/>
  <c r="Z1829" i="1"/>
  <c r="Y1825" i="1"/>
  <c r="Z1825" i="1"/>
  <c r="Y1821" i="1"/>
  <c r="Z1821" i="1"/>
  <c r="Y1817" i="1"/>
  <c r="Z1817" i="1"/>
  <c r="Y1813" i="1"/>
  <c r="Z1813" i="1"/>
  <c r="Y1809" i="1"/>
  <c r="Z1809" i="1"/>
  <c r="Y1805" i="1"/>
  <c r="Z1805" i="1"/>
  <c r="Y1801" i="1"/>
  <c r="Z1801" i="1"/>
  <c r="Y1797" i="1"/>
  <c r="Z1797" i="1"/>
  <c r="Y1793" i="1"/>
  <c r="Z1793" i="1"/>
  <c r="Y1789" i="1"/>
  <c r="Z1789" i="1"/>
  <c r="Y1785" i="1"/>
  <c r="Z1785" i="1"/>
  <c r="Y1781" i="1"/>
  <c r="Z1781" i="1"/>
  <c r="Y1777" i="1"/>
  <c r="Z1777" i="1"/>
  <c r="Y1773" i="1"/>
  <c r="Z1773" i="1"/>
  <c r="Y1769" i="1"/>
  <c r="Z1769" i="1"/>
  <c r="Y1765" i="1"/>
  <c r="Z1765" i="1"/>
  <c r="Y1761" i="1"/>
  <c r="Z1761" i="1"/>
  <c r="Y1757" i="1"/>
  <c r="Z1757" i="1"/>
  <c r="Y1753" i="1"/>
  <c r="Z1753" i="1"/>
  <c r="Y1749" i="1"/>
  <c r="Z1749" i="1"/>
  <c r="Y1745" i="1"/>
  <c r="Z1745" i="1"/>
  <c r="Y1741" i="1"/>
  <c r="Z1741" i="1"/>
  <c r="Y1737" i="1"/>
  <c r="Z1737" i="1"/>
  <c r="Y1733" i="1"/>
  <c r="Z1733" i="1"/>
  <c r="Y1729" i="1"/>
  <c r="Z1729" i="1"/>
  <c r="Y1725" i="1"/>
  <c r="Z1725" i="1"/>
  <c r="Y1721" i="1"/>
  <c r="Z1721" i="1"/>
  <c r="Y1717" i="1"/>
  <c r="Z1717" i="1"/>
  <c r="Y1713" i="1"/>
  <c r="Z1713" i="1"/>
  <c r="Y1709" i="1"/>
  <c r="Z1709" i="1"/>
  <c r="Y1705" i="1"/>
  <c r="Z1705" i="1"/>
  <c r="Y1701" i="1"/>
  <c r="Z1701" i="1"/>
  <c r="Y1697" i="1"/>
  <c r="Z1697" i="1"/>
  <c r="Y1693" i="1"/>
  <c r="Z1693" i="1"/>
  <c r="Y1689" i="1"/>
  <c r="Z1689" i="1"/>
  <c r="Y1685" i="1"/>
  <c r="Z1685" i="1"/>
  <c r="Y1681" i="1"/>
  <c r="Z1681" i="1"/>
  <c r="Y1677" i="1"/>
  <c r="Z1677" i="1"/>
  <c r="Y1673" i="1"/>
  <c r="Z1673" i="1"/>
  <c r="Y1669" i="1"/>
  <c r="Z1669" i="1"/>
  <c r="Y1665" i="1"/>
  <c r="Z1665" i="1"/>
  <c r="Y1661" i="1"/>
  <c r="Z1661" i="1"/>
  <c r="Y1657" i="1"/>
  <c r="Z1657" i="1"/>
  <c r="Y1653" i="1"/>
  <c r="Z1653" i="1"/>
  <c r="Y1649" i="1"/>
  <c r="Z1649" i="1"/>
  <c r="Y1645" i="1"/>
  <c r="Z1645" i="1"/>
  <c r="Y1641" i="1"/>
  <c r="Z1641" i="1"/>
  <c r="Y1637" i="1"/>
  <c r="Z1637" i="1"/>
  <c r="Y1633" i="1"/>
  <c r="Z1633" i="1"/>
  <c r="Y1629" i="1"/>
  <c r="Z1629" i="1"/>
  <c r="Y1625" i="1"/>
  <c r="Z1625" i="1"/>
  <c r="Y1621" i="1"/>
  <c r="Z1621" i="1"/>
  <c r="Y1617" i="1"/>
  <c r="Z1617" i="1"/>
  <c r="Y1613" i="1"/>
  <c r="Z1613" i="1"/>
  <c r="Y1609" i="1"/>
  <c r="Z1609" i="1"/>
  <c r="Y1605" i="1"/>
  <c r="Z1605" i="1"/>
  <c r="Y1601" i="1"/>
  <c r="Z1601" i="1"/>
  <c r="Y1597" i="1"/>
  <c r="Z1597" i="1"/>
  <c r="Y1593" i="1"/>
  <c r="Z1593" i="1"/>
  <c r="Y1589" i="1"/>
  <c r="Z1589" i="1"/>
  <c r="Y1585" i="1"/>
  <c r="Z1585" i="1"/>
  <c r="Y1581" i="1"/>
  <c r="Z1581" i="1"/>
  <c r="Y1577" i="1"/>
  <c r="Z1577" i="1"/>
  <c r="Y1573" i="1"/>
  <c r="Z1573" i="1"/>
  <c r="Y1569" i="1"/>
  <c r="Z1569" i="1"/>
  <c r="Z2" i="1"/>
  <c r="Y2" i="1"/>
  <c r="Y2084" i="1"/>
  <c r="Z2084" i="1"/>
  <c r="Y2080" i="1"/>
  <c r="Z2080" i="1"/>
  <c r="Y2076" i="1"/>
  <c r="Z2076" i="1"/>
  <c r="Y2072" i="1"/>
  <c r="Z2072" i="1"/>
  <c r="Y2068" i="1"/>
  <c r="Z2068" i="1"/>
  <c r="Y2064" i="1"/>
  <c r="Z2064" i="1"/>
  <c r="Y2060" i="1"/>
  <c r="Z2060" i="1"/>
  <c r="Y2056" i="1"/>
  <c r="Z2056" i="1"/>
  <c r="Y2052" i="1"/>
  <c r="Z2052" i="1"/>
  <c r="Y2048" i="1"/>
  <c r="Z2048" i="1"/>
  <c r="Y2044" i="1"/>
  <c r="Z2044" i="1"/>
  <c r="Y2040" i="1"/>
  <c r="Z2040" i="1"/>
  <c r="Y2036" i="1"/>
  <c r="Z2036" i="1"/>
  <c r="Y2032" i="1"/>
  <c r="Z2032" i="1"/>
  <c r="Y2028" i="1"/>
  <c r="Z2028" i="1"/>
  <c r="Y2024" i="1"/>
  <c r="Z2024" i="1"/>
  <c r="Y2020" i="1"/>
  <c r="Z2020" i="1"/>
  <c r="Y2016" i="1"/>
  <c r="Z2016" i="1"/>
  <c r="Y2012" i="1"/>
  <c r="Z2012" i="1"/>
  <c r="Y2008" i="1"/>
  <c r="Z2008" i="1"/>
  <c r="Y2004" i="1"/>
  <c r="Z2004" i="1"/>
  <c r="Y2000" i="1"/>
  <c r="Z2000" i="1"/>
  <c r="Y1996" i="1"/>
  <c r="Z1996" i="1"/>
  <c r="Y1992" i="1"/>
  <c r="Z1992" i="1"/>
  <c r="Y1988" i="1"/>
  <c r="Z1988" i="1"/>
  <c r="Y1984" i="1"/>
  <c r="Z1984" i="1"/>
  <c r="Y1980" i="1"/>
  <c r="Z1980" i="1"/>
  <c r="Y1976" i="1"/>
  <c r="Z1976" i="1"/>
  <c r="Y1972" i="1"/>
  <c r="Z1972" i="1"/>
  <c r="Y1968" i="1"/>
  <c r="Z1968" i="1"/>
  <c r="Y1964" i="1"/>
  <c r="Z1964" i="1"/>
  <c r="Y1960" i="1"/>
  <c r="Z1960" i="1"/>
  <c r="Y1956" i="1"/>
  <c r="Z1956" i="1"/>
  <c r="Y1952" i="1"/>
  <c r="Z1952" i="1"/>
  <c r="Y1948" i="1"/>
  <c r="Z1948" i="1"/>
  <c r="Y1944" i="1"/>
  <c r="Z1944" i="1"/>
  <c r="Y1940" i="1"/>
  <c r="Z1940" i="1"/>
  <c r="Y1936" i="1"/>
  <c r="Z1936" i="1"/>
  <c r="Y1932" i="1"/>
  <c r="Z1932" i="1"/>
  <c r="Y1928" i="1"/>
  <c r="Z1928" i="1"/>
  <c r="Y1924" i="1"/>
  <c r="Z1924" i="1"/>
  <c r="Y1920" i="1"/>
  <c r="Z1920" i="1"/>
  <c r="Y1916" i="1"/>
  <c r="Z1916" i="1"/>
  <c r="Y1912" i="1"/>
  <c r="Z1912" i="1"/>
  <c r="Y1908" i="1"/>
  <c r="Z1908" i="1"/>
  <c r="Y1904" i="1"/>
  <c r="Z1904" i="1"/>
  <c r="Y1900" i="1"/>
  <c r="Z1900" i="1"/>
  <c r="Y1896" i="1"/>
  <c r="Z1896" i="1"/>
  <c r="Y1892" i="1"/>
  <c r="Z1892" i="1"/>
  <c r="Y1888" i="1"/>
  <c r="Z1888" i="1"/>
  <c r="Y1884" i="1"/>
  <c r="Z1884" i="1"/>
  <c r="Y1880" i="1"/>
  <c r="Z1880" i="1"/>
  <c r="Y1876" i="1"/>
  <c r="Z1876" i="1"/>
  <c r="Y1872" i="1"/>
  <c r="Z1872" i="1"/>
  <c r="Y1868" i="1"/>
  <c r="Z1868" i="1"/>
  <c r="Y1864" i="1"/>
  <c r="Z1864" i="1"/>
  <c r="Y1860" i="1"/>
  <c r="Z1860" i="1"/>
  <c r="Y1856" i="1"/>
  <c r="Z1856" i="1"/>
  <c r="Y1852" i="1"/>
  <c r="Z1852" i="1"/>
  <c r="Y1848" i="1"/>
  <c r="Z1848" i="1"/>
  <c r="Y1844" i="1"/>
  <c r="Z1844" i="1"/>
  <c r="Y1840" i="1"/>
  <c r="Z1840" i="1"/>
  <c r="Y1836" i="1"/>
  <c r="Z1836" i="1"/>
  <c r="Y1832" i="1"/>
  <c r="Z1832" i="1"/>
  <c r="Y1828" i="1"/>
  <c r="Z1828" i="1"/>
  <c r="Y1824" i="1"/>
  <c r="Z1824" i="1"/>
  <c r="Y1820" i="1"/>
  <c r="Z1820" i="1"/>
  <c r="Y1816" i="1"/>
  <c r="Z1816" i="1"/>
  <c r="Y1812" i="1"/>
  <c r="Z1812" i="1"/>
  <c r="Y1808" i="1"/>
  <c r="Z1808" i="1"/>
  <c r="Y1804" i="1"/>
  <c r="Z1804" i="1"/>
  <c r="Y1800" i="1"/>
  <c r="Z1800" i="1"/>
  <c r="Y1796" i="1"/>
  <c r="Z1796" i="1"/>
  <c r="Y1792" i="1"/>
  <c r="Z1792" i="1"/>
  <c r="Y1788" i="1"/>
  <c r="Z1788" i="1"/>
  <c r="Y1784" i="1"/>
  <c r="Z1784" i="1"/>
  <c r="Y1780" i="1"/>
  <c r="Z1780" i="1"/>
  <c r="Y1776" i="1"/>
  <c r="Z1776" i="1"/>
  <c r="Y1772" i="1"/>
  <c r="Z1772" i="1"/>
  <c r="Y1768" i="1"/>
  <c r="Z1768" i="1"/>
  <c r="Y1764" i="1"/>
  <c r="Z1764" i="1"/>
  <c r="Y1760" i="1"/>
  <c r="Z1760" i="1"/>
  <c r="Y1756" i="1"/>
  <c r="Z1756" i="1"/>
  <c r="Y1752" i="1"/>
  <c r="Z1752" i="1"/>
  <c r="Y1748" i="1"/>
  <c r="Z1748" i="1"/>
  <c r="Y1744" i="1"/>
  <c r="Z1744" i="1"/>
  <c r="Y1740" i="1"/>
  <c r="Z1740" i="1"/>
  <c r="Y1736" i="1"/>
  <c r="Z1736" i="1"/>
  <c r="Y1732" i="1"/>
  <c r="Z1732" i="1"/>
  <c r="Y1728" i="1"/>
  <c r="Z1728" i="1"/>
  <c r="Y1724" i="1"/>
  <c r="Z1724" i="1"/>
  <c r="Y1720" i="1"/>
  <c r="Z1720" i="1"/>
  <c r="Y1716" i="1"/>
  <c r="Z1716" i="1"/>
  <c r="Y1712" i="1"/>
  <c r="Z1712" i="1"/>
  <c r="Y1708" i="1"/>
  <c r="Z1708" i="1"/>
  <c r="Y1704" i="1"/>
  <c r="Z1704" i="1"/>
  <c r="Y1700" i="1"/>
  <c r="Z1700" i="1"/>
  <c r="Y1696" i="1"/>
  <c r="Z1696" i="1"/>
  <c r="Y1692" i="1"/>
  <c r="Z1692" i="1"/>
  <c r="Y1688" i="1"/>
  <c r="Z1688" i="1"/>
  <c r="Y1684" i="1"/>
  <c r="Z1684" i="1"/>
  <c r="Y1680" i="1"/>
  <c r="Z1680" i="1"/>
  <c r="Y1676" i="1"/>
  <c r="Z1676" i="1"/>
  <c r="Y1672" i="1"/>
  <c r="Z1672" i="1"/>
  <c r="Y1668" i="1"/>
  <c r="Z1668" i="1"/>
  <c r="Y1664" i="1"/>
  <c r="Z1664" i="1"/>
  <c r="Y1660" i="1"/>
  <c r="Z1660" i="1"/>
  <c r="Y1656" i="1"/>
  <c r="Z1656" i="1"/>
  <c r="Y1652" i="1"/>
  <c r="Z1652" i="1"/>
  <c r="Y1648" i="1"/>
  <c r="Z1648" i="1"/>
  <c r="Y1644" i="1"/>
  <c r="Z1644" i="1"/>
  <c r="Y1640" i="1"/>
  <c r="Z1640" i="1"/>
  <c r="Y1636" i="1"/>
  <c r="Z1636" i="1"/>
  <c r="Y1632" i="1"/>
  <c r="Z1632" i="1"/>
  <c r="Y1628" i="1"/>
  <c r="Z1628" i="1"/>
  <c r="Y1624" i="1"/>
  <c r="Z1624" i="1"/>
  <c r="Y1620" i="1"/>
  <c r="Z1620" i="1"/>
  <c r="Y1616" i="1"/>
  <c r="Z1616" i="1"/>
  <c r="Y1612" i="1"/>
  <c r="Z1612" i="1"/>
  <c r="Y1608" i="1"/>
  <c r="Z1608" i="1"/>
  <c r="Y1604" i="1"/>
  <c r="Z1604" i="1"/>
  <c r="Y1600" i="1"/>
  <c r="Z1600" i="1"/>
  <c r="Y1596" i="1"/>
  <c r="Z1596" i="1"/>
  <c r="Y1592" i="1"/>
  <c r="Z1592" i="1"/>
  <c r="Y1588" i="1"/>
  <c r="Z1588" i="1"/>
  <c r="Y1584" i="1"/>
  <c r="Z1584" i="1"/>
  <c r="Y1580" i="1"/>
  <c r="Z1580" i="1"/>
  <c r="Y1576" i="1"/>
  <c r="Z1576" i="1"/>
  <c r="Y1572" i="1"/>
  <c r="Z1572" i="1"/>
  <c r="Y1568" i="1"/>
  <c r="Z1568" i="1"/>
  <c r="Y1564" i="1"/>
  <c r="Z1564" i="1"/>
  <c r="Y1560" i="1"/>
  <c r="Z1560" i="1"/>
  <c r="Y1556" i="1"/>
  <c r="Z1556" i="1"/>
  <c r="Y1552" i="1"/>
  <c r="Z1552" i="1"/>
  <c r="Y1548" i="1"/>
  <c r="Z1548" i="1"/>
  <c r="Y1544" i="1"/>
  <c r="Z1544" i="1"/>
  <c r="Y1540" i="1"/>
  <c r="Z1540" i="1"/>
  <c r="Y1536" i="1"/>
  <c r="Z1536" i="1"/>
  <c r="Y1532" i="1"/>
  <c r="Z1532" i="1"/>
  <c r="Y1528" i="1"/>
  <c r="Z1528" i="1"/>
  <c r="Y1524" i="1"/>
  <c r="Z1524" i="1"/>
  <c r="Y1520" i="1"/>
  <c r="Z1520" i="1"/>
  <c r="Y1516" i="1"/>
  <c r="Z1516" i="1"/>
  <c r="Y1512" i="1"/>
  <c r="Z1512" i="1"/>
  <c r="Y1508" i="1"/>
  <c r="Z1508" i="1"/>
  <c r="Y1504" i="1"/>
  <c r="Z1504" i="1"/>
  <c r="Y1500" i="1"/>
  <c r="Z1500" i="1"/>
  <c r="Y1496" i="1"/>
  <c r="Z1496" i="1"/>
  <c r="Y1492" i="1"/>
  <c r="Z1492" i="1"/>
  <c r="Y1488" i="1"/>
  <c r="Z1488" i="1"/>
  <c r="Y1484" i="1"/>
  <c r="Z1484" i="1"/>
  <c r="Y1480" i="1"/>
  <c r="Z1480" i="1"/>
  <c r="Y1476" i="1"/>
  <c r="Z1476" i="1"/>
  <c r="Y1472" i="1"/>
  <c r="Z1472" i="1"/>
  <c r="Y1468" i="1"/>
  <c r="Z1468" i="1"/>
  <c r="Y1464" i="1"/>
  <c r="Z1464" i="1"/>
  <c r="Y1460" i="1"/>
  <c r="Z1460" i="1"/>
  <c r="Y1456" i="1"/>
  <c r="Z1456" i="1"/>
  <c r="Y2091" i="1"/>
  <c r="Z2091" i="1"/>
  <c r="Y2087" i="1"/>
  <c r="Z2087" i="1"/>
  <c r="Y2083" i="1"/>
  <c r="Z2083" i="1"/>
  <c r="Y2079" i="1"/>
  <c r="Z2079" i="1"/>
  <c r="Y2075" i="1"/>
  <c r="Z2075" i="1"/>
  <c r="Y2071" i="1"/>
  <c r="Z2071" i="1"/>
  <c r="Y2067" i="1"/>
  <c r="Z2067" i="1"/>
  <c r="Y2063" i="1"/>
  <c r="Z2063" i="1"/>
  <c r="Y2059" i="1"/>
  <c r="Z2059" i="1"/>
  <c r="Y2055" i="1"/>
  <c r="Z2055" i="1"/>
  <c r="Y2051" i="1"/>
  <c r="Z2051" i="1"/>
  <c r="Y2047" i="1"/>
  <c r="Z2047" i="1"/>
  <c r="Y2043" i="1"/>
  <c r="Z2043" i="1"/>
  <c r="Y2039" i="1"/>
  <c r="Z2039" i="1"/>
  <c r="Y2035" i="1"/>
  <c r="Z2035" i="1"/>
  <c r="Y2031" i="1"/>
  <c r="Z2031" i="1"/>
  <c r="Y2027" i="1"/>
  <c r="Z2027" i="1"/>
  <c r="Y2023" i="1"/>
  <c r="Z2023" i="1"/>
  <c r="Y2019" i="1"/>
  <c r="Z2019" i="1"/>
  <c r="Y2015" i="1"/>
  <c r="Z2015" i="1"/>
  <c r="Y2011" i="1"/>
  <c r="Z2011" i="1"/>
  <c r="Y2007" i="1"/>
  <c r="Z2007" i="1"/>
  <c r="Y2003" i="1"/>
  <c r="Z2003" i="1"/>
  <c r="Y1999" i="1"/>
  <c r="Z1999" i="1"/>
  <c r="Y1995" i="1"/>
  <c r="Z1995" i="1"/>
  <c r="Y1991" i="1"/>
  <c r="Z1991" i="1"/>
  <c r="Y1987" i="1"/>
  <c r="Z1987" i="1"/>
  <c r="Y1983" i="1"/>
  <c r="Z1983" i="1"/>
  <c r="Y1979" i="1"/>
  <c r="Z1979" i="1"/>
  <c r="Y1975" i="1"/>
  <c r="Z1975" i="1"/>
  <c r="Y1971" i="1"/>
  <c r="Z1971" i="1"/>
  <c r="Y1967" i="1"/>
  <c r="Z1967" i="1"/>
  <c r="Y1963" i="1"/>
  <c r="Z1963" i="1"/>
  <c r="Y1959" i="1"/>
  <c r="Z1959" i="1"/>
  <c r="Y1955" i="1"/>
  <c r="Z1955" i="1"/>
  <c r="Y1951" i="1"/>
  <c r="Z1951" i="1"/>
  <c r="Y1947" i="1"/>
  <c r="Z1947" i="1"/>
  <c r="Y1943" i="1"/>
  <c r="Z1943" i="1"/>
  <c r="Y1939" i="1"/>
  <c r="Z1939" i="1"/>
  <c r="Y1935" i="1"/>
  <c r="Z1935" i="1"/>
  <c r="Y1931" i="1"/>
  <c r="Z1931" i="1"/>
  <c r="Y1927" i="1"/>
  <c r="Z1927" i="1"/>
  <c r="Y1923" i="1"/>
  <c r="Z1923" i="1"/>
  <c r="Y1919" i="1"/>
  <c r="Z1919" i="1"/>
  <c r="Y1915" i="1"/>
  <c r="Z1915" i="1"/>
  <c r="Y1911" i="1"/>
  <c r="Z1911" i="1"/>
  <c r="Y1907" i="1"/>
  <c r="Z1907" i="1"/>
  <c r="Y1903" i="1"/>
  <c r="Z1903" i="1"/>
  <c r="Y1899" i="1"/>
  <c r="Z1899" i="1"/>
  <c r="Y1895" i="1"/>
  <c r="Z1895" i="1"/>
  <c r="Y1891" i="1"/>
  <c r="Z1891" i="1"/>
  <c r="Y1887" i="1"/>
  <c r="Z1887" i="1"/>
  <c r="Y1883" i="1"/>
  <c r="Z1883" i="1"/>
  <c r="Y1879" i="1"/>
  <c r="Z1879" i="1"/>
  <c r="Y1875" i="1"/>
  <c r="Z1875" i="1"/>
  <c r="Y1871" i="1"/>
  <c r="Z1871" i="1"/>
  <c r="Y1867" i="1"/>
  <c r="Z1867" i="1"/>
  <c r="Y1863" i="1"/>
  <c r="Z1863" i="1"/>
  <c r="Y1859" i="1"/>
  <c r="Z1859" i="1"/>
  <c r="Y1855" i="1"/>
  <c r="Z1855" i="1"/>
  <c r="Y1851" i="1"/>
  <c r="Z1851" i="1"/>
  <c r="Y1847" i="1"/>
  <c r="Z1847" i="1"/>
  <c r="Y1843" i="1"/>
  <c r="Z1843" i="1"/>
  <c r="Y1839" i="1"/>
  <c r="Z1839" i="1"/>
  <c r="Y1835" i="1"/>
  <c r="Z1835" i="1"/>
  <c r="Y1831" i="1"/>
  <c r="Z1831" i="1"/>
  <c r="Y1827" i="1"/>
  <c r="Z1827" i="1"/>
  <c r="Y1823" i="1"/>
  <c r="Z1823" i="1"/>
  <c r="Y1819" i="1"/>
  <c r="Z1819" i="1"/>
  <c r="Y1815" i="1"/>
  <c r="Z1815" i="1"/>
  <c r="Y1811" i="1"/>
  <c r="Z1811" i="1"/>
  <c r="Y1807" i="1"/>
  <c r="Z1807" i="1"/>
  <c r="Y1803" i="1"/>
  <c r="Z1803" i="1"/>
  <c r="Y1799" i="1"/>
  <c r="Z1799" i="1"/>
  <c r="Y1795" i="1"/>
  <c r="Z1795" i="1"/>
  <c r="Y1791" i="1"/>
  <c r="Z1791" i="1"/>
  <c r="Y1787" i="1"/>
  <c r="Z1787" i="1"/>
  <c r="Y1783" i="1"/>
  <c r="Z1783" i="1"/>
  <c r="Y1779" i="1"/>
  <c r="Z1779" i="1"/>
  <c r="Y1775" i="1"/>
  <c r="Z1775" i="1"/>
  <c r="Y1771" i="1"/>
  <c r="Z1771" i="1"/>
  <c r="Y1767" i="1"/>
  <c r="Z1767" i="1"/>
  <c r="Y1763" i="1"/>
  <c r="Z1763" i="1"/>
  <c r="Y1759" i="1"/>
  <c r="Z1759" i="1"/>
  <c r="Y1755" i="1"/>
  <c r="Z1755" i="1"/>
  <c r="Y1751" i="1"/>
  <c r="Z1751" i="1"/>
  <c r="Y1747" i="1"/>
  <c r="Z1747" i="1"/>
  <c r="Y1743" i="1"/>
  <c r="Z1743" i="1"/>
  <c r="Y1739" i="1"/>
  <c r="Z1739" i="1"/>
  <c r="Y1735" i="1"/>
  <c r="Z1735" i="1"/>
  <c r="Y1731" i="1"/>
  <c r="Z1731" i="1"/>
  <c r="Y1727" i="1"/>
  <c r="Z1727" i="1"/>
  <c r="Y1723" i="1"/>
  <c r="Z1723" i="1"/>
  <c r="Y1719" i="1"/>
  <c r="Z1719" i="1"/>
  <c r="Y1715" i="1"/>
  <c r="Z1715" i="1"/>
  <c r="Y1711" i="1"/>
  <c r="Z1711" i="1"/>
  <c r="Y1707" i="1"/>
  <c r="Z1707" i="1"/>
  <c r="Y1703" i="1"/>
  <c r="Z1703" i="1"/>
  <c r="Y1699" i="1"/>
  <c r="Z1699" i="1"/>
  <c r="Y1695" i="1"/>
  <c r="Z1695" i="1"/>
  <c r="Y1691" i="1"/>
  <c r="Z1691" i="1"/>
  <c r="Y1687" i="1"/>
  <c r="Z1687" i="1"/>
  <c r="Y1683" i="1"/>
  <c r="Z1683" i="1"/>
  <c r="Y1679" i="1"/>
  <c r="Z1679" i="1"/>
  <c r="Y1675" i="1"/>
  <c r="Z1675" i="1"/>
  <c r="Y1671" i="1"/>
  <c r="Z1671" i="1"/>
  <c r="Y1667" i="1"/>
  <c r="Z1667" i="1"/>
  <c r="Y1663" i="1"/>
  <c r="Z1663" i="1"/>
  <c r="Y1659" i="1"/>
  <c r="Z1659" i="1"/>
  <c r="Y1655" i="1"/>
  <c r="Z1655" i="1"/>
  <c r="Y1651" i="1"/>
  <c r="Z1651" i="1"/>
  <c r="Y1647" i="1"/>
  <c r="Z1647" i="1"/>
  <c r="Y1643" i="1"/>
  <c r="Z1643" i="1"/>
  <c r="Y1639" i="1"/>
  <c r="Z1639" i="1"/>
  <c r="Y1635" i="1"/>
  <c r="Z1635" i="1"/>
  <c r="Y1631" i="1"/>
  <c r="Z1631" i="1"/>
  <c r="Y1627" i="1"/>
  <c r="Z1627" i="1"/>
  <c r="Y1623" i="1"/>
  <c r="Z1623" i="1"/>
  <c r="Y1619" i="1"/>
  <c r="Z1619" i="1"/>
  <c r="Y1615" i="1"/>
  <c r="Z1615" i="1"/>
  <c r="Y1611" i="1"/>
  <c r="Z1611" i="1"/>
  <c r="Y1607" i="1"/>
  <c r="Z1607" i="1"/>
  <c r="Y1603" i="1"/>
  <c r="Z1603" i="1"/>
  <c r="Y1599" i="1"/>
  <c r="Z1599" i="1"/>
  <c r="Y1595" i="1"/>
  <c r="Z1595" i="1"/>
  <c r="Y1591" i="1"/>
  <c r="Z1591" i="1"/>
  <c r="Y1587" i="1"/>
  <c r="Z1587" i="1"/>
  <c r="Y1583" i="1"/>
  <c r="Z1583" i="1"/>
  <c r="Y1579" i="1"/>
  <c r="Z1579" i="1"/>
  <c r="Y1575" i="1"/>
  <c r="Z1575" i="1"/>
  <c r="Y1571" i="1"/>
  <c r="Z1571" i="1"/>
  <c r="Y1567" i="1"/>
  <c r="Z1567" i="1"/>
  <c r="Y1363" i="1"/>
  <c r="Y1331" i="1"/>
  <c r="Y1299" i="1"/>
  <c r="Y2090" i="1"/>
  <c r="Z2090" i="1"/>
  <c r="Y2086" i="1"/>
  <c r="Z2086" i="1"/>
  <c r="Y2082" i="1"/>
  <c r="Z2082" i="1"/>
  <c r="Y2078" i="1"/>
  <c r="Z2078" i="1"/>
  <c r="Y2074" i="1"/>
  <c r="Z2074" i="1"/>
  <c r="Y2070" i="1"/>
  <c r="Z2070" i="1"/>
  <c r="Y2066" i="1"/>
  <c r="Z2066" i="1"/>
  <c r="Y2062" i="1"/>
  <c r="Z2062" i="1"/>
  <c r="Y2058" i="1"/>
  <c r="Z2058" i="1"/>
  <c r="Y2054" i="1"/>
  <c r="Z2054" i="1"/>
  <c r="Y2050" i="1"/>
  <c r="Z2050" i="1"/>
  <c r="Y2046" i="1"/>
  <c r="Z2046" i="1"/>
  <c r="Y2042" i="1"/>
  <c r="Z2042" i="1"/>
  <c r="Y2038" i="1"/>
  <c r="Z2038" i="1"/>
  <c r="Y2034" i="1"/>
  <c r="Z2034" i="1"/>
  <c r="Y2030" i="1"/>
  <c r="Z2030" i="1"/>
  <c r="Y2026" i="1"/>
  <c r="Z2026" i="1"/>
  <c r="Y2022" i="1"/>
  <c r="Z2022" i="1"/>
  <c r="Y2018" i="1"/>
  <c r="Z2018" i="1"/>
  <c r="Y2014" i="1"/>
  <c r="Z2014" i="1"/>
  <c r="Y2010" i="1"/>
  <c r="Z2010" i="1"/>
  <c r="Y2006" i="1"/>
  <c r="Z2006" i="1"/>
  <c r="Y2002" i="1"/>
  <c r="Z2002" i="1"/>
  <c r="Y1998" i="1"/>
  <c r="Z1998" i="1"/>
  <c r="Y1994" i="1"/>
  <c r="Z1994" i="1"/>
  <c r="Y1990" i="1"/>
  <c r="Z1990" i="1"/>
  <c r="Y1986" i="1"/>
  <c r="Z1986" i="1"/>
  <c r="Y1982" i="1"/>
  <c r="Z1982" i="1"/>
  <c r="Y1978" i="1"/>
  <c r="Z1978" i="1"/>
  <c r="Y1974" i="1"/>
  <c r="Z1974" i="1"/>
  <c r="Y1970" i="1"/>
  <c r="Z1970" i="1"/>
  <c r="Y1966" i="1"/>
  <c r="Z1966" i="1"/>
  <c r="Y1962" i="1"/>
  <c r="Z1962" i="1"/>
  <c r="Y1958" i="1"/>
  <c r="Z1958" i="1"/>
  <c r="Y1954" i="1"/>
  <c r="Z1954" i="1"/>
  <c r="Y1950" i="1"/>
  <c r="Z1950" i="1"/>
  <c r="Y1946" i="1"/>
  <c r="Z1946" i="1"/>
  <c r="Y1942" i="1"/>
  <c r="Z1942" i="1"/>
  <c r="Y1938" i="1"/>
  <c r="Z1938" i="1"/>
  <c r="Y1934" i="1"/>
  <c r="Z1934" i="1"/>
  <c r="Y1930" i="1"/>
  <c r="Z1930" i="1"/>
  <c r="Y1926" i="1"/>
  <c r="Z1926" i="1"/>
  <c r="Y1922" i="1"/>
  <c r="Z1922" i="1"/>
  <c r="Y1918" i="1"/>
  <c r="Z1918" i="1"/>
  <c r="Y1914" i="1"/>
  <c r="Z1914" i="1"/>
  <c r="Y1910" i="1"/>
  <c r="Z1910" i="1"/>
  <c r="Y1906" i="1"/>
  <c r="Z1906" i="1"/>
  <c r="Y1902" i="1"/>
  <c r="Z1902" i="1"/>
  <c r="Y1898" i="1"/>
  <c r="Z1898" i="1"/>
  <c r="Y1894" i="1"/>
  <c r="Z1894" i="1"/>
  <c r="Y1890" i="1"/>
  <c r="Z1890" i="1"/>
  <c r="Y1886" i="1"/>
  <c r="Z1886" i="1"/>
  <c r="Y1882" i="1"/>
  <c r="Z1882" i="1"/>
  <c r="Y1878" i="1"/>
  <c r="Z1878" i="1"/>
  <c r="Y1874" i="1"/>
  <c r="Z1874" i="1"/>
  <c r="Y1870" i="1"/>
  <c r="Z1870" i="1"/>
  <c r="Y1866" i="1"/>
  <c r="Z1866" i="1"/>
  <c r="Y1862" i="1"/>
  <c r="Z1862" i="1"/>
  <c r="Y1858" i="1"/>
  <c r="Z1858" i="1"/>
  <c r="Y1854" i="1"/>
  <c r="Z1854" i="1"/>
  <c r="Y1850" i="1"/>
  <c r="Z1850" i="1"/>
  <c r="Y1846" i="1"/>
  <c r="Z1846" i="1"/>
  <c r="Y1842" i="1"/>
  <c r="Z1842" i="1"/>
  <c r="Y1838" i="1"/>
  <c r="Z1838" i="1"/>
  <c r="Y1834" i="1"/>
  <c r="Z1834" i="1"/>
  <c r="Y1830" i="1"/>
  <c r="Z1830" i="1"/>
  <c r="Y1826" i="1"/>
  <c r="Z1826" i="1"/>
  <c r="Y1822" i="1"/>
  <c r="Z1822" i="1"/>
  <c r="Y1818" i="1"/>
  <c r="Z1818" i="1"/>
  <c r="Y1814" i="1"/>
  <c r="Z1814" i="1"/>
  <c r="Y1810" i="1"/>
  <c r="Z1810" i="1"/>
  <c r="Y1806" i="1"/>
  <c r="Z1806" i="1"/>
  <c r="Y1802" i="1"/>
  <c r="Z1802" i="1"/>
  <c r="Y1798" i="1"/>
  <c r="Z1798" i="1"/>
  <c r="Y1794" i="1"/>
  <c r="Z1794" i="1"/>
  <c r="Y1790" i="1"/>
  <c r="Z1790" i="1"/>
  <c r="Y1786" i="1"/>
  <c r="Z1786" i="1"/>
  <c r="Y1782" i="1"/>
  <c r="Z1782" i="1"/>
  <c r="Y1778" i="1"/>
  <c r="Z1778" i="1"/>
  <c r="Y1774" i="1"/>
  <c r="Z1774" i="1"/>
  <c r="Y1770" i="1"/>
  <c r="Z1770" i="1"/>
  <c r="Y1766" i="1"/>
  <c r="Z1766" i="1"/>
  <c r="Y1762" i="1"/>
  <c r="Z1762" i="1"/>
  <c r="Y1758" i="1"/>
  <c r="Z1758" i="1"/>
  <c r="Y1754" i="1"/>
  <c r="Z1754" i="1"/>
  <c r="Y1750" i="1"/>
  <c r="Z1750" i="1"/>
  <c r="Y1746" i="1"/>
  <c r="Z1746" i="1"/>
  <c r="Y1742" i="1"/>
  <c r="Z1742" i="1"/>
  <c r="Y1738" i="1"/>
  <c r="Z1738" i="1"/>
  <c r="Y1734" i="1"/>
  <c r="Z1734" i="1"/>
  <c r="Y1730" i="1"/>
  <c r="Z1730" i="1"/>
  <c r="Y1726" i="1"/>
  <c r="Z1726" i="1"/>
  <c r="Y1722" i="1"/>
  <c r="Z1722" i="1"/>
  <c r="Y1718" i="1"/>
  <c r="Z1718" i="1"/>
  <c r="Y1714" i="1"/>
  <c r="Z1714" i="1"/>
  <c r="Y1710" i="1"/>
  <c r="Z1710" i="1"/>
  <c r="Y1706" i="1"/>
  <c r="Z1706" i="1"/>
  <c r="Y1702" i="1"/>
  <c r="Z1702" i="1"/>
  <c r="Y1698" i="1"/>
  <c r="Z1698" i="1"/>
  <c r="Y1694" i="1"/>
  <c r="Z1694" i="1"/>
  <c r="Y1690" i="1"/>
  <c r="Z1690" i="1"/>
  <c r="Y1686" i="1"/>
  <c r="Z1686" i="1"/>
  <c r="Y1682" i="1"/>
  <c r="Z1682" i="1"/>
  <c r="Y1678" i="1"/>
  <c r="Z1678" i="1"/>
  <c r="Y1674" i="1"/>
  <c r="Z1674" i="1"/>
  <c r="Y1670" i="1"/>
  <c r="Z1670" i="1"/>
  <c r="Y1666" i="1"/>
  <c r="Z1666" i="1"/>
  <c r="Y1662" i="1"/>
  <c r="Z1662" i="1"/>
  <c r="Y1658" i="1"/>
  <c r="Z1658" i="1"/>
  <c r="Y1654" i="1"/>
  <c r="Z1654" i="1"/>
  <c r="Y1650" i="1"/>
  <c r="Z1650" i="1"/>
  <c r="Y1646" i="1"/>
  <c r="Z1646" i="1"/>
  <c r="Y1642" i="1"/>
  <c r="Z1642" i="1"/>
  <c r="Y1638" i="1"/>
  <c r="Z1638" i="1"/>
  <c r="Y1634" i="1"/>
  <c r="Z1634" i="1"/>
  <c r="Y1630" i="1"/>
  <c r="Z1630" i="1"/>
  <c r="Y1626" i="1"/>
  <c r="Z1626" i="1"/>
  <c r="Y1622" i="1"/>
  <c r="Z1622" i="1"/>
  <c r="Y1618" i="1"/>
  <c r="Z1618" i="1"/>
  <c r="Y1614" i="1"/>
  <c r="Z1614" i="1"/>
  <c r="Y1610" i="1"/>
  <c r="Z1610" i="1"/>
  <c r="Y1606" i="1"/>
  <c r="Z1606" i="1"/>
  <c r="Y1602" i="1"/>
  <c r="Z1602" i="1"/>
  <c r="Y1598" i="1"/>
  <c r="Z1598" i="1"/>
  <c r="Y1594" i="1"/>
  <c r="Z1594" i="1"/>
  <c r="Y1590" i="1"/>
  <c r="Z1590" i="1"/>
  <c r="Y1586" i="1"/>
  <c r="Z1586" i="1"/>
  <c r="Y1582" i="1"/>
  <c r="Z1582" i="1"/>
  <c r="Y1578" i="1"/>
  <c r="Z1578" i="1"/>
  <c r="Y1574" i="1"/>
  <c r="Z1574" i="1"/>
  <c r="Y1570" i="1"/>
  <c r="Z1570" i="1"/>
  <c r="Y1566" i="1"/>
  <c r="Z1566" i="1"/>
  <c r="Y1562" i="1"/>
  <c r="Z1562" i="1"/>
  <c r="Y1558" i="1"/>
  <c r="Z1558" i="1"/>
  <c r="Y1554" i="1"/>
  <c r="Z1554" i="1"/>
  <c r="Y2092" i="1"/>
  <c r="Y2088" i="1"/>
  <c r="Y1452" i="1"/>
  <c r="Z1452" i="1"/>
  <c r="Y1448" i="1"/>
  <c r="Z1448" i="1"/>
  <c r="Y1444" i="1"/>
  <c r="Z1444" i="1"/>
  <c r="Y1440" i="1"/>
  <c r="Z1440" i="1"/>
  <c r="Y1436" i="1"/>
  <c r="Z1436" i="1"/>
  <c r="Y1432" i="1"/>
  <c r="Z1432" i="1"/>
  <c r="Y1428" i="1"/>
  <c r="Z1428" i="1"/>
  <c r="Y1424" i="1"/>
  <c r="Z1424" i="1"/>
  <c r="Y1420" i="1"/>
  <c r="Z1420" i="1"/>
  <c r="Y1416" i="1"/>
  <c r="Z1416" i="1"/>
  <c r="Y1412" i="1"/>
  <c r="Z1412" i="1"/>
  <c r="Y1408" i="1"/>
  <c r="Z1408" i="1"/>
  <c r="Y1404" i="1"/>
  <c r="Z1404" i="1"/>
  <c r="Y1400" i="1"/>
  <c r="Z1400" i="1"/>
  <c r="Y1396" i="1"/>
  <c r="Z1396" i="1"/>
  <c r="Y1392" i="1"/>
  <c r="Z1392" i="1"/>
  <c r="Y1388" i="1"/>
  <c r="Z1388" i="1"/>
  <c r="Y1384" i="1"/>
  <c r="Z1384" i="1"/>
  <c r="Y1380" i="1"/>
  <c r="Z1380" i="1"/>
  <c r="Y1376" i="1"/>
  <c r="Z1376" i="1"/>
  <c r="Y1372" i="1"/>
  <c r="Z1372" i="1"/>
  <c r="Y1368" i="1"/>
  <c r="Z1368" i="1"/>
  <c r="Y1364" i="1"/>
  <c r="Z1364" i="1"/>
  <c r="Y1360" i="1"/>
  <c r="Z1360" i="1"/>
  <c r="Y1356" i="1"/>
  <c r="Z1356" i="1"/>
  <c r="Y1352" i="1"/>
  <c r="Z1352" i="1"/>
  <c r="Y1348" i="1"/>
  <c r="Z1348" i="1"/>
  <c r="Y1344" i="1"/>
  <c r="Z1344" i="1"/>
  <c r="Y1340" i="1"/>
  <c r="Z1340" i="1"/>
  <c r="Y1336" i="1"/>
  <c r="Z1336" i="1"/>
  <c r="Y1332" i="1"/>
  <c r="Z1332" i="1"/>
  <c r="Y1328" i="1"/>
  <c r="Z1328" i="1"/>
  <c r="Y1324" i="1"/>
  <c r="Z1324" i="1"/>
  <c r="Y1320" i="1"/>
  <c r="Z1320" i="1"/>
  <c r="Y1316" i="1"/>
  <c r="Z1316" i="1"/>
  <c r="Y1312" i="1"/>
  <c r="Z1312" i="1"/>
  <c r="Y1308" i="1"/>
  <c r="Z1308" i="1"/>
  <c r="Y1304" i="1"/>
  <c r="Z1304" i="1"/>
  <c r="Y1300" i="1"/>
  <c r="Z1300" i="1"/>
  <c r="Y1296" i="1"/>
  <c r="Z1296" i="1"/>
  <c r="Y1292" i="1"/>
  <c r="Z1292" i="1"/>
  <c r="Y1288" i="1"/>
  <c r="Z1288" i="1"/>
  <c r="Y1284" i="1"/>
  <c r="Z1284" i="1"/>
  <c r="Y1280" i="1"/>
  <c r="Z1280" i="1"/>
  <c r="Y1276" i="1"/>
  <c r="Z1276" i="1"/>
  <c r="Y1272" i="1"/>
  <c r="Z1272" i="1"/>
  <c r="Y1268" i="1"/>
  <c r="Z1268" i="1"/>
  <c r="Y1264" i="1"/>
  <c r="Z1264" i="1"/>
  <c r="Y1260" i="1"/>
  <c r="Z1260" i="1"/>
  <c r="Y1256" i="1"/>
  <c r="Z1256" i="1"/>
  <c r="Y1252" i="1"/>
  <c r="Z1252" i="1"/>
  <c r="Y1248" i="1"/>
  <c r="Z1248" i="1"/>
  <c r="Y1244" i="1"/>
  <c r="Z1244" i="1"/>
  <c r="Y1240" i="1"/>
  <c r="Z1240" i="1"/>
  <c r="Y1236" i="1"/>
  <c r="Z1236" i="1"/>
  <c r="Y1232" i="1"/>
  <c r="Z1232" i="1"/>
  <c r="Y1228" i="1"/>
  <c r="Z1228" i="1"/>
  <c r="Y1224" i="1"/>
  <c r="Z1224" i="1"/>
  <c r="Y1220" i="1"/>
  <c r="Z1220" i="1"/>
  <c r="Y1216" i="1"/>
  <c r="Z1216" i="1"/>
  <c r="Y1212" i="1"/>
  <c r="Z1212" i="1"/>
  <c r="Y1208" i="1"/>
  <c r="Z1208" i="1"/>
  <c r="Y1204" i="1"/>
  <c r="Z1204" i="1"/>
  <c r="Y1200" i="1"/>
  <c r="Z1200" i="1"/>
  <c r="Y1196" i="1"/>
  <c r="Z1196" i="1"/>
  <c r="Y1192" i="1"/>
  <c r="Z1192" i="1"/>
  <c r="Y1188" i="1"/>
  <c r="Z1188" i="1"/>
  <c r="Y1184" i="1"/>
  <c r="Z1184" i="1"/>
  <c r="Y1180" i="1"/>
  <c r="Z1180" i="1"/>
  <c r="Y1176" i="1"/>
  <c r="Z1176" i="1"/>
  <c r="Y1172" i="1"/>
  <c r="Z1172" i="1"/>
  <c r="Y1168" i="1"/>
  <c r="Z1168" i="1"/>
  <c r="Y1164" i="1"/>
  <c r="Z1164" i="1"/>
  <c r="Y1160" i="1"/>
  <c r="Z1160" i="1"/>
  <c r="Y1156" i="1"/>
  <c r="Z1156" i="1"/>
  <c r="Y1152" i="1"/>
  <c r="Z1152" i="1"/>
  <c r="Y1148" i="1"/>
  <c r="Z1148" i="1"/>
  <c r="Z1144" i="1"/>
  <c r="Y1144" i="1"/>
  <c r="Z1140" i="1"/>
  <c r="Y1140" i="1"/>
  <c r="Z1136" i="1"/>
  <c r="Y1136" i="1"/>
  <c r="Z1132" i="1"/>
  <c r="Y1132" i="1"/>
  <c r="Z1128" i="1"/>
  <c r="Y1128" i="1"/>
  <c r="Z1124" i="1"/>
  <c r="Y1124" i="1"/>
  <c r="Z1120" i="1"/>
  <c r="Y1120" i="1"/>
  <c r="Z1116" i="1"/>
  <c r="Y1116" i="1"/>
  <c r="Z1112" i="1"/>
  <c r="Y1112" i="1"/>
  <c r="Z1108" i="1"/>
  <c r="Y1108" i="1"/>
  <c r="Z1104" i="1"/>
  <c r="Y1104" i="1"/>
  <c r="Z1100" i="1"/>
  <c r="Y1100" i="1"/>
  <c r="Z1096" i="1"/>
  <c r="Y1096" i="1"/>
  <c r="Z1092" i="1"/>
  <c r="Y1092" i="1"/>
  <c r="Z1088" i="1"/>
  <c r="Y1088" i="1"/>
  <c r="Z1084" i="1"/>
  <c r="Y1084" i="1"/>
  <c r="Z1080" i="1"/>
  <c r="Y1080" i="1"/>
  <c r="Z1076" i="1"/>
  <c r="Y1076" i="1"/>
  <c r="Z1072" i="1"/>
  <c r="Y1072" i="1"/>
  <c r="Z1068" i="1"/>
  <c r="Y1068" i="1"/>
  <c r="Z1060" i="1"/>
  <c r="Y1060" i="1"/>
  <c r="Z1056" i="1"/>
  <c r="Y1056" i="1"/>
  <c r="Z1052" i="1"/>
  <c r="Y1052" i="1"/>
  <c r="Z1048" i="1"/>
  <c r="Y1048" i="1"/>
  <c r="Z1044" i="1"/>
  <c r="Y1044" i="1"/>
  <c r="Z1040" i="1"/>
  <c r="Y1040" i="1"/>
  <c r="Z1036" i="1"/>
  <c r="Y1036" i="1"/>
  <c r="Z1032" i="1"/>
  <c r="Y1032" i="1"/>
  <c r="Z1028" i="1"/>
  <c r="Y1028" i="1"/>
  <c r="Z1024" i="1"/>
  <c r="Y1024" i="1"/>
  <c r="Z1020" i="1"/>
  <c r="Y1020" i="1"/>
  <c r="Z1016" i="1"/>
  <c r="Y1016" i="1"/>
  <c r="Z1012" i="1"/>
  <c r="Y1012" i="1"/>
  <c r="Z1008" i="1"/>
  <c r="Y1008" i="1"/>
  <c r="Z1004" i="1"/>
  <c r="Y1004" i="1"/>
  <c r="Z1000" i="1"/>
  <c r="Y1000" i="1"/>
  <c r="Z996" i="1"/>
  <c r="Y996" i="1"/>
  <c r="Z992" i="1"/>
  <c r="Y992" i="1"/>
  <c r="Z988" i="1"/>
  <c r="Y988" i="1"/>
  <c r="Z984" i="1"/>
  <c r="Y984" i="1"/>
  <c r="Z980" i="1"/>
  <c r="Y980" i="1"/>
  <c r="Z976" i="1"/>
  <c r="Y976" i="1"/>
  <c r="Z972" i="1"/>
  <c r="Y972" i="1"/>
  <c r="Z968" i="1"/>
  <c r="Y968" i="1"/>
  <c r="Z964" i="1"/>
  <c r="Y964" i="1"/>
  <c r="Z960" i="1"/>
  <c r="Y960" i="1"/>
  <c r="Z956" i="1"/>
  <c r="Y956" i="1"/>
  <c r="Z952" i="1"/>
  <c r="Y952" i="1"/>
  <c r="Z948" i="1"/>
  <c r="Y948" i="1"/>
  <c r="Z944" i="1"/>
  <c r="Y944" i="1"/>
  <c r="Z940" i="1"/>
  <c r="Y940" i="1"/>
  <c r="Z936" i="1"/>
  <c r="Y936" i="1"/>
  <c r="Z932" i="1"/>
  <c r="Y932" i="1"/>
  <c r="Z928" i="1"/>
  <c r="Y928" i="1"/>
  <c r="Z924" i="1"/>
  <c r="Y924" i="1"/>
  <c r="Z920" i="1"/>
  <c r="Y920" i="1"/>
  <c r="Z916" i="1"/>
  <c r="Y916" i="1"/>
  <c r="Z912" i="1"/>
  <c r="Y912" i="1"/>
  <c r="Z908" i="1"/>
  <c r="Y908" i="1"/>
  <c r="Z904" i="1"/>
  <c r="Y904" i="1"/>
  <c r="Z900" i="1"/>
  <c r="Y900" i="1"/>
  <c r="Z896" i="1"/>
  <c r="Y896" i="1"/>
  <c r="Y892" i="1"/>
  <c r="Z892" i="1"/>
  <c r="Y888" i="1"/>
  <c r="Z888" i="1"/>
  <c r="Y884" i="1"/>
  <c r="Z884" i="1"/>
  <c r="Y880" i="1"/>
  <c r="Z880" i="1"/>
  <c r="Y876" i="1"/>
  <c r="Z876" i="1"/>
  <c r="Y872" i="1"/>
  <c r="Z872" i="1"/>
  <c r="Y868" i="1"/>
  <c r="Z868" i="1"/>
  <c r="Y864" i="1"/>
  <c r="Z864" i="1"/>
  <c r="Y860" i="1"/>
  <c r="Z860" i="1"/>
  <c r="Y856" i="1"/>
  <c r="Z856" i="1"/>
  <c r="Y852" i="1"/>
  <c r="Z852" i="1"/>
  <c r="Y848" i="1"/>
  <c r="Z848" i="1"/>
  <c r="Y844" i="1"/>
  <c r="Z844" i="1"/>
  <c r="Y840" i="1"/>
  <c r="Z840" i="1"/>
  <c r="Y836" i="1"/>
  <c r="Z836" i="1"/>
  <c r="Y832" i="1"/>
  <c r="Z832" i="1"/>
  <c r="Y828" i="1"/>
  <c r="Z828" i="1"/>
  <c r="Y824" i="1"/>
  <c r="Z824" i="1"/>
  <c r="Y820" i="1"/>
  <c r="Z820" i="1"/>
  <c r="Y816" i="1"/>
  <c r="Z816" i="1"/>
  <c r="Y812" i="1"/>
  <c r="Z812" i="1"/>
  <c r="Y808" i="1"/>
  <c r="Z808" i="1"/>
  <c r="Y804" i="1"/>
  <c r="Z804" i="1"/>
  <c r="Y800" i="1"/>
  <c r="Z800" i="1"/>
  <c r="Y796" i="1"/>
  <c r="Z796" i="1"/>
  <c r="Y792" i="1"/>
  <c r="Z792" i="1"/>
  <c r="Y788" i="1"/>
  <c r="Z788" i="1"/>
  <c r="Y784" i="1"/>
  <c r="Z784" i="1"/>
  <c r="Y780" i="1"/>
  <c r="Z780" i="1"/>
  <c r="Y776" i="1"/>
  <c r="Z776" i="1"/>
  <c r="Y772" i="1"/>
  <c r="Z772" i="1"/>
  <c r="Y768" i="1"/>
  <c r="Z768" i="1"/>
  <c r="Y764" i="1"/>
  <c r="Z764" i="1"/>
  <c r="Y760" i="1"/>
  <c r="Z760" i="1"/>
  <c r="Y756" i="1"/>
  <c r="Z756" i="1"/>
  <c r="Y752" i="1"/>
  <c r="Z752" i="1"/>
  <c r="Y748" i="1"/>
  <c r="Z748" i="1"/>
  <c r="Y744" i="1"/>
  <c r="Z744" i="1"/>
  <c r="Y740" i="1"/>
  <c r="Z740" i="1"/>
  <c r="Y736" i="1"/>
  <c r="Z736" i="1"/>
  <c r="Y732" i="1"/>
  <c r="Z732" i="1"/>
  <c r="Y728" i="1"/>
  <c r="Z728" i="1"/>
  <c r="Y724" i="1"/>
  <c r="Z724" i="1"/>
  <c r="Y720" i="1"/>
  <c r="Z720" i="1"/>
  <c r="Y716" i="1"/>
  <c r="Z716" i="1"/>
  <c r="Y712" i="1"/>
  <c r="Z712" i="1"/>
  <c r="Y708" i="1"/>
  <c r="Z708" i="1"/>
  <c r="Y704" i="1"/>
  <c r="Z704" i="1"/>
  <c r="Y700" i="1"/>
  <c r="Z700" i="1"/>
  <c r="Y696" i="1"/>
  <c r="Z696" i="1"/>
  <c r="Y692" i="1"/>
  <c r="Z692" i="1"/>
  <c r="Y688" i="1"/>
  <c r="Z688" i="1"/>
  <c r="Y684" i="1"/>
  <c r="Z684" i="1"/>
  <c r="Y680" i="1"/>
  <c r="Z680" i="1"/>
  <c r="Y676" i="1"/>
  <c r="Z676" i="1"/>
  <c r="Y672" i="1"/>
  <c r="Z672" i="1"/>
  <c r="Y668" i="1"/>
  <c r="Z668" i="1"/>
  <c r="Y664" i="1"/>
  <c r="Z664" i="1"/>
  <c r="Y660" i="1"/>
  <c r="Z660" i="1"/>
  <c r="Y656" i="1"/>
  <c r="Z656" i="1"/>
  <c r="Y652" i="1"/>
  <c r="Z652" i="1"/>
  <c r="Y648" i="1"/>
  <c r="Z648" i="1"/>
  <c r="Y644" i="1"/>
  <c r="Z644" i="1"/>
  <c r="Y640" i="1"/>
  <c r="Z640" i="1"/>
  <c r="Y636" i="1"/>
  <c r="Z636" i="1"/>
  <c r="Y632" i="1"/>
  <c r="Z632" i="1"/>
  <c r="Y628" i="1"/>
  <c r="Z628" i="1"/>
  <c r="Y624" i="1"/>
  <c r="Z624" i="1"/>
  <c r="Y620" i="1"/>
  <c r="Z620" i="1"/>
  <c r="Y616" i="1"/>
  <c r="Z616" i="1"/>
  <c r="Y612" i="1"/>
  <c r="Z612" i="1"/>
  <c r="Y608" i="1"/>
  <c r="Z608" i="1"/>
  <c r="Y604" i="1"/>
  <c r="Z604" i="1"/>
  <c r="Y600" i="1"/>
  <c r="Z600" i="1"/>
  <c r="Y596" i="1"/>
  <c r="Z596" i="1"/>
  <c r="Y592" i="1"/>
  <c r="Z592" i="1"/>
  <c r="Y588" i="1"/>
  <c r="Z588" i="1"/>
  <c r="Y584" i="1"/>
  <c r="Z584" i="1"/>
  <c r="Y580" i="1"/>
  <c r="Z580" i="1"/>
  <c r="Y576" i="1"/>
  <c r="Z576" i="1"/>
  <c r="Y572" i="1"/>
  <c r="Z572" i="1"/>
  <c r="Y568" i="1"/>
  <c r="Z568" i="1"/>
  <c r="Y564" i="1"/>
  <c r="Z564" i="1"/>
  <c r="Y560" i="1"/>
  <c r="Z560" i="1"/>
  <c r="Y556" i="1"/>
  <c r="Z556" i="1"/>
  <c r="Y552" i="1"/>
  <c r="Z552" i="1"/>
  <c r="Y548" i="1"/>
  <c r="Z548" i="1"/>
  <c r="Y544" i="1"/>
  <c r="Z544" i="1"/>
  <c r="Y540" i="1"/>
  <c r="Z540" i="1"/>
  <c r="Y536" i="1"/>
  <c r="Z536" i="1"/>
  <c r="Y532" i="1"/>
  <c r="Z532" i="1"/>
  <c r="Y528" i="1"/>
  <c r="Z528" i="1"/>
  <c r="Y524" i="1"/>
  <c r="Z524" i="1"/>
  <c r="Y520" i="1"/>
  <c r="Z520" i="1"/>
  <c r="Y516" i="1"/>
  <c r="Z516" i="1"/>
  <c r="Y512" i="1"/>
  <c r="Z512" i="1"/>
  <c r="Y508" i="1"/>
  <c r="Z508" i="1"/>
  <c r="Y504" i="1"/>
  <c r="Z504" i="1"/>
  <c r="Y500" i="1"/>
  <c r="Z500" i="1"/>
  <c r="Y496" i="1"/>
  <c r="Z496" i="1"/>
  <c r="Y492" i="1"/>
  <c r="Z492" i="1"/>
  <c r="Y488" i="1"/>
  <c r="Z488" i="1"/>
  <c r="Y484" i="1"/>
  <c r="Z484" i="1"/>
  <c r="Y480" i="1"/>
  <c r="Z480" i="1"/>
  <c r="Y476" i="1"/>
  <c r="Z476" i="1"/>
  <c r="Y472" i="1"/>
  <c r="Z472" i="1"/>
  <c r="Y468" i="1"/>
  <c r="Z468" i="1"/>
  <c r="Y464" i="1"/>
  <c r="Z464" i="1"/>
  <c r="Y460" i="1"/>
  <c r="Z460" i="1"/>
  <c r="Y456" i="1"/>
  <c r="Z456" i="1"/>
  <c r="Y452" i="1"/>
  <c r="Z452" i="1"/>
  <c r="Y448" i="1"/>
  <c r="Z448" i="1"/>
  <c r="Y444" i="1"/>
  <c r="Z444" i="1"/>
  <c r="Y440" i="1"/>
  <c r="Z440" i="1"/>
  <c r="Y436" i="1"/>
  <c r="Z436" i="1"/>
  <c r="Y432" i="1"/>
  <c r="Z432" i="1"/>
  <c r="Y428" i="1"/>
  <c r="Z428" i="1"/>
  <c r="Y424" i="1"/>
  <c r="Z424" i="1"/>
  <c r="Y420" i="1"/>
  <c r="Z420" i="1"/>
  <c r="Y416" i="1"/>
  <c r="Z416" i="1"/>
  <c r="Y412" i="1"/>
  <c r="Z412" i="1"/>
  <c r="Y408" i="1"/>
  <c r="Z408" i="1"/>
  <c r="Y404" i="1"/>
  <c r="Z404" i="1"/>
  <c r="Y400" i="1"/>
  <c r="Z400" i="1"/>
  <c r="Y396" i="1"/>
  <c r="Z396" i="1"/>
  <c r="Y392" i="1"/>
  <c r="Z392" i="1"/>
  <c r="Y388" i="1"/>
  <c r="Z388" i="1"/>
  <c r="Y384" i="1"/>
  <c r="Z384" i="1"/>
  <c r="Y380" i="1"/>
  <c r="Z380" i="1"/>
  <c r="Y376" i="1"/>
  <c r="Z376" i="1"/>
  <c r="Y372" i="1"/>
  <c r="Z372" i="1"/>
  <c r="Y368" i="1"/>
  <c r="Z368" i="1"/>
  <c r="Y364" i="1"/>
  <c r="Z364" i="1"/>
  <c r="Y360" i="1"/>
  <c r="Z360" i="1"/>
  <c r="Y356" i="1"/>
  <c r="Z356" i="1"/>
  <c r="Y352" i="1"/>
  <c r="Z352" i="1"/>
  <c r="Y348" i="1"/>
  <c r="Z348" i="1"/>
  <c r="Y344" i="1"/>
  <c r="Z344" i="1"/>
  <c r="Y340" i="1"/>
  <c r="Z340" i="1"/>
  <c r="Y336" i="1"/>
  <c r="Z336" i="1"/>
  <c r="Y332" i="1"/>
  <c r="Z332" i="1"/>
  <c r="Y328" i="1"/>
  <c r="Z328" i="1"/>
  <c r="Y324" i="1"/>
  <c r="Z324" i="1"/>
  <c r="Y320" i="1"/>
  <c r="Z320" i="1"/>
  <c r="Y316" i="1"/>
  <c r="Z316" i="1"/>
  <c r="Y312" i="1"/>
  <c r="Z312" i="1"/>
  <c r="Y308" i="1"/>
  <c r="Z308" i="1"/>
  <c r="Y304" i="1"/>
  <c r="Z304" i="1"/>
  <c r="Y300" i="1"/>
  <c r="Z300" i="1"/>
  <c r="Y296" i="1"/>
  <c r="Z296" i="1"/>
  <c r="Y292" i="1"/>
  <c r="Z292" i="1"/>
  <c r="Y288" i="1"/>
  <c r="Z288" i="1"/>
  <c r="Y284" i="1"/>
  <c r="Z284" i="1"/>
  <c r="Y280" i="1"/>
  <c r="Z280" i="1"/>
  <c r="Y276" i="1"/>
  <c r="Z276" i="1"/>
  <c r="Y272" i="1"/>
  <c r="Z272" i="1"/>
  <c r="Y268" i="1"/>
  <c r="Z268" i="1"/>
  <c r="Y264" i="1"/>
  <c r="Z264" i="1"/>
  <c r="Y260" i="1"/>
  <c r="Z260" i="1"/>
  <c r="Y256" i="1"/>
  <c r="Z256" i="1"/>
  <c r="Y252" i="1"/>
  <c r="Z252" i="1"/>
  <c r="Y248" i="1"/>
  <c r="Z248" i="1"/>
  <c r="Y244" i="1"/>
  <c r="Z244" i="1"/>
  <c r="Y240" i="1"/>
  <c r="Z240" i="1"/>
  <c r="Y236" i="1"/>
  <c r="Z236" i="1"/>
  <c r="Y232" i="1"/>
  <c r="Z232" i="1"/>
  <c r="Y228" i="1"/>
  <c r="Z228" i="1"/>
  <c r="Y224" i="1"/>
  <c r="Z224" i="1"/>
  <c r="Y220" i="1"/>
  <c r="Z220" i="1"/>
  <c r="Y216" i="1"/>
  <c r="Z216" i="1"/>
  <c r="Y212" i="1"/>
  <c r="Z212" i="1"/>
  <c r="Y208" i="1"/>
  <c r="Z208" i="1"/>
  <c r="Y204" i="1"/>
  <c r="Z204" i="1"/>
  <c r="Y200" i="1"/>
  <c r="Z200" i="1"/>
  <c r="Y196" i="1"/>
  <c r="Z196" i="1"/>
  <c r="Y192" i="1"/>
  <c r="Z192" i="1"/>
  <c r="Y188" i="1"/>
  <c r="Z188" i="1"/>
  <c r="Y184" i="1"/>
  <c r="Z184" i="1"/>
  <c r="Y180" i="1"/>
  <c r="Z180" i="1"/>
  <c r="Y176" i="1"/>
  <c r="Z176" i="1"/>
  <c r="Y172" i="1"/>
  <c r="Z172" i="1"/>
  <c r="Y168" i="1"/>
  <c r="Z168" i="1"/>
  <c r="Y164" i="1"/>
  <c r="Z164" i="1"/>
  <c r="Y160" i="1"/>
  <c r="Z160" i="1"/>
  <c r="Y156" i="1"/>
  <c r="Z156" i="1"/>
  <c r="Y152" i="1"/>
  <c r="Z152" i="1"/>
  <c r="Y148" i="1"/>
  <c r="Z148" i="1"/>
  <c r="Y144" i="1"/>
  <c r="Z144" i="1"/>
  <c r="Y140" i="1"/>
  <c r="Z140" i="1"/>
  <c r="Y136" i="1"/>
  <c r="Z136" i="1"/>
  <c r="Y132" i="1"/>
  <c r="Z132" i="1"/>
  <c r="Y128" i="1"/>
  <c r="Z128" i="1"/>
  <c r="Y124" i="1"/>
  <c r="Z124" i="1"/>
  <c r="Y120" i="1"/>
  <c r="Z120" i="1"/>
  <c r="Y116" i="1"/>
  <c r="Z116" i="1"/>
  <c r="Y112" i="1"/>
  <c r="Z112" i="1"/>
  <c r="Y108" i="1"/>
  <c r="Z108" i="1"/>
  <c r="Y104" i="1"/>
  <c r="Z104" i="1"/>
  <c r="Y100" i="1"/>
  <c r="Z100" i="1"/>
  <c r="Y96" i="1"/>
  <c r="Z96" i="1"/>
  <c r="Y92" i="1"/>
  <c r="Z92" i="1"/>
  <c r="Y88" i="1"/>
  <c r="Z88" i="1"/>
  <c r="Y84" i="1"/>
  <c r="Z84" i="1"/>
  <c r="Y80" i="1"/>
  <c r="Z80" i="1"/>
  <c r="Y76" i="1"/>
  <c r="Z76" i="1"/>
  <c r="Y72" i="1"/>
  <c r="Z72" i="1"/>
  <c r="Y68" i="1"/>
  <c r="Z68" i="1"/>
  <c r="Y64" i="1"/>
  <c r="Z64" i="1"/>
  <c r="Y60" i="1"/>
  <c r="Z60" i="1"/>
  <c r="Y56" i="1"/>
  <c r="Z56" i="1"/>
  <c r="Y52" i="1"/>
  <c r="Z52" i="1"/>
  <c r="Y48" i="1"/>
  <c r="Z48" i="1"/>
  <c r="Y44" i="1"/>
  <c r="Z44" i="1"/>
  <c r="Y40" i="1"/>
  <c r="Z40" i="1"/>
  <c r="Y36" i="1"/>
  <c r="Z36" i="1"/>
  <c r="Y32" i="1"/>
  <c r="Z32" i="1"/>
  <c r="Y28" i="1"/>
  <c r="Z28" i="1"/>
  <c r="Y24" i="1"/>
  <c r="Z24" i="1"/>
  <c r="Y20" i="1"/>
  <c r="Z20" i="1"/>
  <c r="Y16" i="1"/>
  <c r="Z16" i="1"/>
  <c r="Y12" i="1"/>
  <c r="Z12" i="1"/>
  <c r="Y8" i="1"/>
  <c r="Z8" i="1"/>
  <c r="Y4" i="1"/>
  <c r="Z4" i="1"/>
  <c r="Y1563" i="1"/>
  <c r="Z1563" i="1"/>
  <c r="Y1559" i="1"/>
  <c r="Z1559" i="1"/>
  <c r="Y1555" i="1"/>
  <c r="Z1555" i="1"/>
  <c r="Y1551" i="1"/>
  <c r="Z1551" i="1"/>
  <c r="Y1547" i="1"/>
  <c r="Z1547" i="1"/>
  <c r="Y1543" i="1"/>
  <c r="Z1543" i="1"/>
  <c r="Y1539" i="1"/>
  <c r="Z1539" i="1"/>
  <c r="Y1535" i="1"/>
  <c r="Z1535" i="1"/>
  <c r="Y1531" i="1"/>
  <c r="Z1531" i="1"/>
  <c r="Y1527" i="1"/>
  <c r="Z1527" i="1"/>
  <c r="Y1523" i="1"/>
  <c r="Z1523" i="1"/>
  <c r="Y1519" i="1"/>
  <c r="Z1519" i="1"/>
  <c r="Y1515" i="1"/>
  <c r="Z1515" i="1"/>
  <c r="Y1511" i="1"/>
  <c r="Z1511" i="1"/>
  <c r="Y1507" i="1"/>
  <c r="Z1507" i="1"/>
  <c r="Y1503" i="1"/>
  <c r="Z1503" i="1"/>
  <c r="Y1499" i="1"/>
  <c r="Z1499" i="1"/>
  <c r="Y1495" i="1"/>
  <c r="Z1495" i="1"/>
  <c r="Y1491" i="1"/>
  <c r="Z1491" i="1"/>
  <c r="Y1487" i="1"/>
  <c r="Z1487" i="1"/>
  <c r="Y1483" i="1"/>
  <c r="Z1483" i="1"/>
  <c r="Y1479" i="1"/>
  <c r="Z1479" i="1"/>
  <c r="Y1475" i="1"/>
  <c r="Z1475" i="1"/>
  <c r="Y1471" i="1"/>
  <c r="Z1471" i="1"/>
  <c r="Y1467" i="1"/>
  <c r="Z1467" i="1"/>
  <c r="Y1463" i="1"/>
  <c r="Z1463" i="1"/>
  <c r="Y1459" i="1"/>
  <c r="Z1459" i="1"/>
  <c r="Y1455" i="1"/>
  <c r="Z1455" i="1"/>
  <c r="Y1451" i="1"/>
  <c r="Z1451" i="1"/>
  <c r="Z1447" i="1"/>
  <c r="Y1447" i="1"/>
  <c r="Z1443" i="1"/>
  <c r="Y1443" i="1"/>
  <c r="Z1439" i="1"/>
  <c r="Y1439" i="1"/>
  <c r="Z1435" i="1"/>
  <c r="Y1435" i="1"/>
  <c r="Z1431" i="1"/>
  <c r="Y1431" i="1"/>
  <c r="Z1427" i="1"/>
  <c r="Z1423" i="1"/>
  <c r="Y1423" i="1"/>
  <c r="Z1419" i="1"/>
  <c r="Y1419" i="1"/>
  <c r="Z1415" i="1"/>
  <c r="Y1415" i="1"/>
  <c r="Z1411" i="1"/>
  <c r="Y1411" i="1"/>
  <c r="Z1407" i="1"/>
  <c r="Y1407" i="1"/>
  <c r="Z1403" i="1"/>
  <c r="Y1403" i="1"/>
  <c r="Z1399" i="1"/>
  <c r="Y1399" i="1"/>
  <c r="Z1395" i="1"/>
  <c r="Z1391" i="1"/>
  <c r="Y1391" i="1"/>
  <c r="Z1387" i="1"/>
  <c r="Y1387" i="1"/>
  <c r="Z1383" i="1"/>
  <c r="Y1383" i="1"/>
  <c r="Z1379" i="1"/>
  <c r="Y1379" i="1"/>
  <c r="Z1375" i="1"/>
  <c r="Y1375" i="1"/>
  <c r="Z1371" i="1"/>
  <c r="Y1371" i="1"/>
  <c r="Z1367" i="1"/>
  <c r="Y1367" i="1"/>
  <c r="Z1363" i="1"/>
  <c r="Z1359" i="1"/>
  <c r="Y1359" i="1"/>
  <c r="Z1355" i="1"/>
  <c r="Y1355" i="1"/>
  <c r="Z1351" i="1"/>
  <c r="Y1351" i="1"/>
  <c r="Z1347" i="1"/>
  <c r="Y1347" i="1"/>
  <c r="Z1343" i="1"/>
  <c r="Y1343" i="1"/>
  <c r="Z1339" i="1"/>
  <c r="Y1339" i="1"/>
  <c r="Z1335" i="1"/>
  <c r="Y1335" i="1"/>
  <c r="Z1331" i="1"/>
  <c r="Z1327" i="1"/>
  <c r="Y1327" i="1"/>
  <c r="Z1323" i="1"/>
  <c r="Y1323" i="1"/>
  <c r="Z1319" i="1"/>
  <c r="Y1319" i="1"/>
  <c r="Z1315" i="1"/>
  <c r="Y1315" i="1"/>
  <c r="Z1311" i="1"/>
  <c r="Y1311" i="1"/>
  <c r="Z1307" i="1"/>
  <c r="Y1307" i="1"/>
  <c r="Z1303" i="1"/>
  <c r="Y1303" i="1"/>
  <c r="Z1299" i="1"/>
  <c r="Z1295" i="1"/>
  <c r="Y1295" i="1"/>
  <c r="Z1291" i="1"/>
  <c r="Y1291" i="1"/>
  <c r="Z1287" i="1"/>
  <c r="Y1287" i="1"/>
  <c r="Z1283" i="1"/>
  <c r="Y1283" i="1"/>
  <c r="Z1279" i="1"/>
  <c r="Y1279" i="1"/>
  <c r="Z1275" i="1"/>
  <c r="Y1275" i="1"/>
  <c r="Z1271" i="1"/>
  <c r="Y1271" i="1"/>
  <c r="Z1267" i="1"/>
  <c r="Z1263" i="1"/>
  <c r="Y1263" i="1"/>
  <c r="Z1259" i="1"/>
  <c r="Y1259" i="1"/>
  <c r="Z1255" i="1"/>
  <c r="Y1255" i="1"/>
  <c r="Z1251" i="1"/>
  <c r="Y1251" i="1"/>
  <c r="Z1247" i="1"/>
  <c r="Y1247" i="1"/>
  <c r="Z1243" i="1"/>
  <c r="Y1243" i="1"/>
  <c r="Z1239" i="1"/>
  <c r="Y1239" i="1"/>
  <c r="Z1235" i="1"/>
  <c r="Z1231" i="1"/>
  <c r="Y1231" i="1"/>
  <c r="Z1227" i="1"/>
  <c r="Y1227" i="1"/>
  <c r="Z1223" i="1"/>
  <c r="Y1223" i="1"/>
  <c r="Z1219" i="1"/>
  <c r="Y1219" i="1"/>
  <c r="Z1215" i="1"/>
  <c r="Y1215" i="1"/>
  <c r="Z1211" i="1"/>
  <c r="Y1211" i="1"/>
  <c r="Z1207" i="1"/>
  <c r="Y1207" i="1"/>
  <c r="Z1203" i="1"/>
  <c r="Z1199" i="1"/>
  <c r="Y1199" i="1"/>
  <c r="Z1195" i="1"/>
  <c r="Y1195" i="1"/>
  <c r="Z1191" i="1"/>
  <c r="Y1191" i="1"/>
  <c r="Z1187" i="1"/>
  <c r="Y1187" i="1"/>
  <c r="Z1183" i="1"/>
  <c r="Y1183" i="1"/>
  <c r="Z1179" i="1"/>
  <c r="Y1179" i="1"/>
  <c r="Z1175" i="1"/>
  <c r="Y1175" i="1"/>
  <c r="Z1171" i="1"/>
  <c r="Z1167" i="1"/>
  <c r="Y1167" i="1"/>
  <c r="Z1163" i="1"/>
  <c r="Y1163" i="1"/>
  <c r="Z1159" i="1"/>
  <c r="Y1159" i="1"/>
  <c r="Z1155" i="1"/>
  <c r="Y1155" i="1"/>
  <c r="Y1151" i="1"/>
  <c r="Z1151" i="1"/>
  <c r="Y1147" i="1"/>
  <c r="Z1147" i="1"/>
  <c r="Y1143" i="1"/>
  <c r="Z1143" i="1"/>
  <c r="Y1139" i="1"/>
  <c r="Z1139" i="1"/>
  <c r="Y1135" i="1"/>
  <c r="Z1135" i="1"/>
  <c r="Y1131" i="1"/>
  <c r="Z1131" i="1"/>
  <c r="Y1127" i="1"/>
  <c r="Z1127" i="1"/>
  <c r="Y1123" i="1"/>
  <c r="Z1123" i="1"/>
  <c r="Y1119" i="1"/>
  <c r="Z1119" i="1"/>
  <c r="Y1115" i="1"/>
  <c r="Z1115" i="1"/>
  <c r="Y1111" i="1"/>
  <c r="Z1111" i="1"/>
  <c r="Y1107" i="1"/>
  <c r="Z1107" i="1"/>
  <c r="Y1103" i="1"/>
  <c r="Z1103" i="1"/>
  <c r="Y1099" i="1"/>
  <c r="Z1099" i="1"/>
  <c r="Y1095" i="1"/>
  <c r="Z1095" i="1"/>
  <c r="Y1091" i="1"/>
  <c r="Z1091" i="1"/>
  <c r="Y1087" i="1"/>
  <c r="Z1087" i="1"/>
  <c r="Y1083" i="1"/>
  <c r="Z1083" i="1"/>
  <c r="Y1079" i="1"/>
  <c r="Z1079" i="1"/>
  <c r="Y1075" i="1"/>
  <c r="Z1075" i="1"/>
  <c r="Y1071" i="1"/>
  <c r="Z1071" i="1"/>
  <c r="Y1067" i="1"/>
  <c r="Z1067" i="1"/>
  <c r="Y1063" i="1"/>
  <c r="Z1063" i="1"/>
  <c r="Y1059" i="1"/>
  <c r="Z1059" i="1"/>
  <c r="Y1055" i="1"/>
  <c r="Z1055" i="1"/>
  <c r="Y1051" i="1"/>
  <c r="Z1051" i="1"/>
  <c r="Y1047" i="1"/>
  <c r="Z1047" i="1"/>
  <c r="Y1043" i="1"/>
  <c r="Z1043" i="1"/>
  <c r="Y1039" i="1"/>
  <c r="Z1039" i="1"/>
  <c r="Y1035" i="1"/>
  <c r="Z1035" i="1"/>
  <c r="Y1031" i="1"/>
  <c r="Z1031" i="1"/>
  <c r="Y1027" i="1"/>
  <c r="Z1027" i="1"/>
  <c r="Y1023" i="1"/>
  <c r="Z1023" i="1"/>
  <c r="Y1019" i="1"/>
  <c r="Z1019" i="1"/>
  <c r="Y1015" i="1"/>
  <c r="Z1015" i="1"/>
  <c r="Y1011" i="1"/>
  <c r="Z1011" i="1"/>
  <c r="Y1007" i="1"/>
  <c r="Z1007" i="1"/>
  <c r="Y1003" i="1"/>
  <c r="Z1003" i="1"/>
  <c r="Y999" i="1"/>
  <c r="Z999" i="1"/>
  <c r="Y995" i="1"/>
  <c r="Z995" i="1"/>
  <c r="Y991" i="1"/>
  <c r="Z991" i="1"/>
  <c r="Y987" i="1"/>
  <c r="Z987" i="1"/>
  <c r="Y983" i="1"/>
  <c r="Z983" i="1"/>
  <c r="Y979" i="1"/>
  <c r="Z979" i="1"/>
  <c r="Y975" i="1"/>
  <c r="Z975" i="1"/>
  <c r="Y971" i="1"/>
  <c r="Z971" i="1"/>
  <c r="Y967" i="1"/>
  <c r="Z967" i="1"/>
  <c r="Y963" i="1"/>
  <c r="Z963" i="1"/>
  <c r="Y959" i="1"/>
  <c r="Z959" i="1"/>
  <c r="Y955" i="1"/>
  <c r="Z955" i="1"/>
  <c r="Y951" i="1"/>
  <c r="Z951" i="1"/>
  <c r="Y947" i="1"/>
  <c r="Z947" i="1"/>
  <c r="Y943" i="1"/>
  <c r="Z943" i="1"/>
  <c r="Y939" i="1"/>
  <c r="Z939" i="1"/>
  <c r="Y935" i="1"/>
  <c r="Z935" i="1"/>
  <c r="Y931" i="1"/>
  <c r="Z931" i="1"/>
  <c r="Y927" i="1"/>
  <c r="Z927" i="1"/>
  <c r="Y923" i="1"/>
  <c r="Z923" i="1"/>
  <c r="Y919" i="1"/>
  <c r="Z919" i="1"/>
  <c r="Y915" i="1"/>
  <c r="Z915" i="1"/>
  <c r="Y911" i="1"/>
  <c r="Z911" i="1"/>
  <c r="Y907" i="1"/>
  <c r="Z907" i="1"/>
  <c r="Y903" i="1"/>
  <c r="Z903" i="1"/>
  <c r="Y899" i="1"/>
  <c r="Z899" i="1"/>
  <c r="Y895" i="1"/>
  <c r="Z895" i="1"/>
  <c r="Y891" i="1"/>
  <c r="Z891" i="1"/>
  <c r="Y887" i="1"/>
  <c r="Z887" i="1"/>
  <c r="Y883" i="1"/>
  <c r="Z883" i="1"/>
  <c r="Y879" i="1"/>
  <c r="Z879" i="1"/>
  <c r="Y875" i="1"/>
  <c r="Z875" i="1"/>
  <c r="Y871" i="1"/>
  <c r="Z871" i="1"/>
  <c r="Y867" i="1"/>
  <c r="Z867" i="1"/>
  <c r="Y863" i="1"/>
  <c r="Z863" i="1"/>
  <c r="Y859" i="1"/>
  <c r="Z859" i="1"/>
  <c r="Y855" i="1"/>
  <c r="Z855" i="1"/>
  <c r="Y851" i="1"/>
  <c r="Z851" i="1"/>
  <c r="Y847" i="1"/>
  <c r="Z847" i="1"/>
  <c r="Y843" i="1"/>
  <c r="Z843" i="1"/>
  <c r="Y839" i="1"/>
  <c r="Z839" i="1"/>
  <c r="Y835" i="1"/>
  <c r="Z835" i="1"/>
  <c r="Y831" i="1"/>
  <c r="Z831" i="1"/>
  <c r="Y827" i="1"/>
  <c r="Z827" i="1"/>
  <c r="Y823" i="1"/>
  <c r="Z823" i="1"/>
  <c r="Y819" i="1"/>
  <c r="Z819" i="1"/>
  <c r="Y815" i="1"/>
  <c r="Z815" i="1"/>
  <c r="Y811" i="1"/>
  <c r="Z811" i="1"/>
  <c r="Y807" i="1"/>
  <c r="Z807" i="1"/>
  <c r="Y803" i="1"/>
  <c r="Z803" i="1"/>
  <c r="Y799" i="1"/>
  <c r="Z799" i="1"/>
  <c r="Y795" i="1"/>
  <c r="Z795" i="1"/>
  <c r="Y791" i="1"/>
  <c r="Z791" i="1"/>
  <c r="Y787" i="1"/>
  <c r="Z787" i="1"/>
  <c r="Y783" i="1"/>
  <c r="Z783" i="1"/>
  <c r="Y779" i="1"/>
  <c r="Z779" i="1"/>
  <c r="Y775" i="1"/>
  <c r="Z775" i="1"/>
  <c r="Y771" i="1"/>
  <c r="Z771" i="1"/>
  <c r="Y767" i="1"/>
  <c r="Z767" i="1"/>
  <c r="Y763" i="1"/>
  <c r="Z763" i="1"/>
  <c r="Y759" i="1"/>
  <c r="Z759" i="1"/>
  <c r="Y755" i="1"/>
  <c r="Z755" i="1"/>
  <c r="Y751" i="1"/>
  <c r="Z751" i="1"/>
  <c r="Y747" i="1"/>
  <c r="Z747" i="1"/>
  <c r="Y743" i="1"/>
  <c r="Z743" i="1"/>
  <c r="Y739" i="1"/>
  <c r="Z739" i="1"/>
  <c r="Y735" i="1"/>
  <c r="Z735" i="1"/>
  <c r="Y731" i="1"/>
  <c r="Z731" i="1"/>
  <c r="Y727" i="1"/>
  <c r="Z727" i="1"/>
  <c r="Y723" i="1"/>
  <c r="Z723" i="1"/>
  <c r="Y719" i="1"/>
  <c r="Z719" i="1"/>
  <c r="Y715" i="1"/>
  <c r="Z715" i="1"/>
  <c r="Y711" i="1"/>
  <c r="Z711" i="1"/>
  <c r="Y707" i="1"/>
  <c r="Z707" i="1"/>
  <c r="Y703" i="1"/>
  <c r="Z703" i="1"/>
  <c r="Y699" i="1"/>
  <c r="Z699" i="1"/>
  <c r="Y695" i="1"/>
  <c r="Z695" i="1"/>
  <c r="Y691" i="1"/>
  <c r="Z691" i="1"/>
  <c r="Y687" i="1"/>
  <c r="Z687" i="1"/>
  <c r="Y683" i="1"/>
  <c r="Z683" i="1"/>
  <c r="Y679" i="1"/>
  <c r="Z679" i="1"/>
  <c r="Y675" i="1"/>
  <c r="Z675" i="1"/>
  <c r="Y671" i="1"/>
  <c r="Z671" i="1"/>
  <c r="Y667" i="1"/>
  <c r="Z667" i="1"/>
  <c r="Y663" i="1"/>
  <c r="Z663" i="1"/>
  <c r="Y659" i="1"/>
  <c r="Z659" i="1"/>
  <c r="Y655" i="1"/>
  <c r="Z655" i="1"/>
  <c r="Y651" i="1"/>
  <c r="Z651" i="1"/>
  <c r="Y647" i="1"/>
  <c r="Z647" i="1"/>
  <c r="Y643" i="1"/>
  <c r="Z643" i="1"/>
  <c r="Y639" i="1"/>
  <c r="Z639" i="1"/>
  <c r="Z635" i="1"/>
  <c r="Y635" i="1"/>
  <c r="Z631" i="1"/>
  <c r="Y631" i="1"/>
  <c r="Z627" i="1"/>
  <c r="Y627" i="1"/>
  <c r="Z623" i="1"/>
  <c r="Y623" i="1"/>
  <c r="Z619" i="1"/>
  <c r="Y619" i="1"/>
  <c r="Z615" i="1"/>
  <c r="Y615" i="1"/>
  <c r="Z611" i="1"/>
  <c r="Y611" i="1"/>
  <c r="Z607" i="1"/>
  <c r="Y607" i="1"/>
  <c r="Z603" i="1"/>
  <c r="Y603" i="1"/>
  <c r="Z599" i="1"/>
  <c r="Y599" i="1"/>
  <c r="Z595" i="1"/>
  <c r="Y595" i="1"/>
  <c r="Z591" i="1"/>
  <c r="Y591" i="1"/>
  <c r="Z587" i="1"/>
  <c r="Y587" i="1"/>
  <c r="Z583" i="1"/>
  <c r="Y583" i="1"/>
  <c r="Z579" i="1"/>
  <c r="Y579" i="1"/>
  <c r="Z575" i="1"/>
  <c r="Y575" i="1"/>
  <c r="Z571" i="1"/>
  <c r="Y571" i="1"/>
  <c r="Z567" i="1"/>
  <c r="Y567" i="1"/>
  <c r="Z563" i="1"/>
  <c r="Y563" i="1"/>
  <c r="Z559" i="1"/>
  <c r="Y559" i="1"/>
  <c r="Z555" i="1"/>
  <c r="Y555" i="1"/>
  <c r="Z551" i="1"/>
  <c r="Y551" i="1"/>
  <c r="Z547" i="1"/>
  <c r="Y547" i="1"/>
  <c r="Z543" i="1"/>
  <c r="Y543" i="1"/>
  <c r="Z539" i="1"/>
  <c r="Y539" i="1"/>
  <c r="Z535" i="1"/>
  <c r="Y535" i="1"/>
  <c r="Z531" i="1"/>
  <c r="Y531" i="1"/>
  <c r="Z527" i="1"/>
  <c r="Y527" i="1"/>
  <c r="Z523" i="1"/>
  <c r="Y523" i="1"/>
  <c r="Z519" i="1"/>
  <c r="Y519" i="1"/>
  <c r="Z515" i="1"/>
  <c r="Y515" i="1"/>
  <c r="Z511" i="1"/>
  <c r="Y511" i="1"/>
  <c r="Z507" i="1"/>
  <c r="Y507" i="1"/>
  <c r="Z503" i="1"/>
  <c r="Y503" i="1"/>
  <c r="Z499" i="1"/>
  <c r="Y499" i="1"/>
  <c r="Z495" i="1"/>
  <c r="Y495" i="1"/>
  <c r="Z491" i="1"/>
  <c r="Y491" i="1"/>
  <c r="Z487" i="1"/>
  <c r="Y487" i="1"/>
  <c r="Z483" i="1"/>
  <c r="Y483" i="1"/>
  <c r="Z479" i="1"/>
  <c r="Y479" i="1"/>
  <c r="Z475" i="1"/>
  <c r="Y475" i="1"/>
  <c r="Z471" i="1"/>
  <c r="Y471" i="1"/>
  <c r="Z467" i="1"/>
  <c r="Y467" i="1"/>
  <c r="Z463" i="1"/>
  <c r="Y463" i="1"/>
  <c r="Z459" i="1"/>
  <c r="Y459" i="1"/>
  <c r="Z455" i="1"/>
  <c r="Y455" i="1"/>
  <c r="Z451" i="1"/>
  <c r="Y451" i="1"/>
  <c r="Z447" i="1"/>
  <c r="Y447" i="1"/>
  <c r="Z443" i="1"/>
  <c r="Y443" i="1"/>
  <c r="Z439" i="1"/>
  <c r="Y439" i="1"/>
  <c r="Z435" i="1"/>
  <c r="Y435" i="1"/>
  <c r="Z431" i="1"/>
  <c r="Y431" i="1"/>
  <c r="Z427" i="1"/>
  <c r="Y427" i="1"/>
  <c r="Z423" i="1"/>
  <c r="Y423" i="1"/>
  <c r="Z419" i="1"/>
  <c r="Y419" i="1"/>
  <c r="Z415" i="1"/>
  <c r="Y415" i="1"/>
  <c r="Z411" i="1"/>
  <c r="Y411" i="1"/>
  <c r="Z407" i="1"/>
  <c r="Y407" i="1"/>
  <c r="Z403" i="1"/>
  <c r="Y403" i="1"/>
  <c r="Z399" i="1"/>
  <c r="Y399" i="1"/>
  <c r="Z395" i="1"/>
  <c r="Y395" i="1"/>
  <c r="Z391" i="1"/>
  <c r="Y391" i="1"/>
  <c r="Z387" i="1"/>
  <c r="Y387" i="1"/>
  <c r="Z383" i="1"/>
  <c r="Y383" i="1"/>
  <c r="Z379" i="1"/>
  <c r="Y379" i="1"/>
  <c r="Z375" i="1"/>
  <c r="Y375" i="1"/>
  <c r="Z371" i="1"/>
  <c r="Y371" i="1"/>
  <c r="Z367" i="1"/>
  <c r="Y367" i="1"/>
  <c r="Z363" i="1"/>
  <c r="Y363" i="1"/>
  <c r="Z359" i="1"/>
  <c r="Y359" i="1"/>
  <c r="Z355" i="1"/>
  <c r="Y355" i="1"/>
  <c r="Z351" i="1"/>
  <c r="Y351" i="1"/>
  <c r="Z347" i="1"/>
  <c r="Y347" i="1"/>
  <c r="Z343" i="1"/>
  <c r="Y343" i="1"/>
  <c r="Y339" i="1"/>
  <c r="Z339" i="1"/>
  <c r="Y335" i="1"/>
  <c r="Z335" i="1"/>
  <c r="Y331" i="1"/>
  <c r="Z331" i="1"/>
  <c r="Y327" i="1"/>
  <c r="Z327" i="1"/>
  <c r="Y323" i="1"/>
  <c r="Z323" i="1"/>
  <c r="Y319" i="1"/>
  <c r="Z319" i="1"/>
  <c r="Y315" i="1"/>
  <c r="Z315" i="1"/>
  <c r="Y311" i="1"/>
  <c r="Z311" i="1"/>
  <c r="Y307" i="1"/>
  <c r="Z307" i="1"/>
  <c r="Y303" i="1"/>
  <c r="Z303" i="1"/>
  <c r="Y299" i="1"/>
  <c r="Z299" i="1"/>
  <c r="Y295" i="1"/>
  <c r="Z295" i="1"/>
  <c r="Y291" i="1"/>
  <c r="Z291" i="1"/>
  <c r="Y287" i="1"/>
  <c r="Z287" i="1"/>
  <c r="Y283" i="1"/>
  <c r="Z283" i="1"/>
  <c r="Y279" i="1"/>
  <c r="Z279" i="1"/>
  <c r="Y275" i="1"/>
  <c r="Z275" i="1"/>
  <c r="Y271" i="1"/>
  <c r="Z271" i="1"/>
  <c r="Y267" i="1"/>
  <c r="Z267" i="1"/>
  <c r="Y263" i="1"/>
  <c r="Z263" i="1"/>
  <c r="Y259" i="1"/>
  <c r="Z259" i="1"/>
  <c r="Y255" i="1"/>
  <c r="Z255" i="1"/>
  <c r="Y251" i="1"/>
  <c r="Z251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211" i="1"/>
  <c r="Z211" i="1"/>
  <c r="Y207" i="1"/>
  <c r="Z207" i="1"/>
  <c r="Y203" i="1"/>
  <c r="Z203" i="1"/>
  <c r="Y199" i="1"/>
  <c r="Z199" i="1"/>
  <c r="Y195" i="1"/>
  <c r="Z195" i="1"/>
  <c r="Y191" i="1"/>
  <c r="Z191" i="1"/>
  <c r="Y187" i="1"/>
  <c r="Z187" i="1"/>
  <c r="Y183" i="1"/>
  <c r="Z183" i="1"/>
  <c r="Y179" i="1"/>
  <c r="Z179" i="1"/>
  <c r="Y175" i="1"/>
  <c r="Z175" i="1"/>
  <c r="Y171" i="1"/>
  <c r="Z171" i="1"/>
  <c r="Y167" i="1"/>
  <c r="Z167" i="1"/>
  <c r="Y163" i="1"/>
  <c r="Z163" i="1"/>
  <c r="Y159" i="1"/>
  <c r="Z159" i="1"/>
  <c r="Y155" i="1"/>
  <c r="Z155" i="1"/>
  <c r="Y151" i="1"/>
  <c r="Z151" i="1"/>
  <c r="Y147" i="1"/>
  <c r="Z147" i="1"/>
  <c r="Y143" i="1"/>
  <c r="Z143" i="1"/>
  <c r="Y139" i="1"/>
  <c r="Z139" i="1"/>
  <c r="Y135" i="1"/>
  <c r="Z135" i="1"/>
  <c r="Y131" i="1"/>
  <c r="Z131" i="1"/>
  <c r="Y127" i="1"/>
  <c r="Z127" i="1"/>
  <c r="Y123" i="1"/>
  <c r="Z123" i="1"/>
  <c r="Y119" i="1"/>
  <c r="Z119" i="1"/>
  <c r="Y115" i="1"/>
  <c r="Z115" i="1"/>
  <c r="Y111" i="1"/>
  <c r="Z111" i="1"/>
  <c r="Y107" i="1"/>
  <c r="Z107" i="1"/>
  <c r="Y103" i="1"/>
  <c r="Z103" i="1"/>
  <c r="Y99" i="1"/>
  <c r="Z99" i="1"/>
  <c r="Y95" i="1"/>
  <c r="Z95" i="1"/>
  <c r="Y91" i="1"/>
  <c r="Z91" i="1"/>
  <c r="Y87" i="1"/>
  <c r="Z87" i="1"/>
  <c r="Y83" i="1"/>
  <c r="Z83" i="1"/>
  <c r="Y79" i="1"/>
  <c r="Z79" i="1"/>
  <c r="Y75" i="1"/>
  <c r="Z75" i="1"/>
  <c r="Y71" i="1"/>
  <c r="Z71" i="1"/>
  <c r="Y67" i="1"/>
  <c r="Z67" i="1"/>
  <c r="Y63" i="1"/>
  <c r="Z63" i="1"/>
  <c r="Y59" i="1"/>
  <c r="Z59" i="1"/>
  <c r="Y55" i="1"/>
  <c r="Z55" i="1"/>
  <c r="Y51" i="1"/>
  <c r="Z51" i="1"/>
  <c r="Y47" i="1"/>
  <c r="Z47" i="1"/>
  <c r="Y43" i="1"/>
  <c r="Z43" i="1"/>
  <c r="Y39" i="1"/>
  <c r="Z39" i="1"/>
  <c r="Y35" i="1"/>
  <c r="Z35" i="1"/>
  <c r="Y31" i="1"/>
  <c r="Z31" i="1"/>
  <c r="Y27" i="1"/>
  <c r="Z27" i="1"/>
  <c r="Y23" i="1"/>
  <c r="Z23" i="1"/>
  <c r="Y19" i="1"/>
  <c r="Z19" i="1"/>
  <c r="Y15" i="1"/>
  <c r="Z15" i="1"/>
  <c r="Y11" i="1"/>
  <c r="Z11" i="1"/>
  <c r="Y7" i="1"/>
  <c r="Z7" i="1"/>
  <c r="Y3" i="1"/>
  <c r="Z3" i="1"/>
  <c r="Y1267" i="1"/>
  <c r="Y1235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Z1450" i="1"/>
  <c r="Y1446" i="1"/>
  <c r="Z1446" i="1"/>
  <c r="Y1442" i="1"/>
  <c r="Z1442" i="1"/>
  <c r="Y1438" i="1"/>
  <c r="Z1438" i="1"/>
  <c r="Y1434" i="1"/>
  <c r="Z1434" i="1"/>
  <c r="Y1430" i="1"/>
  <c r="Z1430" i="1"/>
  <c r="Y1426" i="1"/>
  <c r="Z1426" i="1"/>
  <c r="Y1422" i="1"/>
  <c r="Z1422" i="1"/>
  <c r="Y1418" i="1"/>
  <c r="Z1418" i="1"/>
  <c r="Y1414" i="1"/>
  <c r="Z1414" i="1"/>
  <c r="Y1410" i="1"/>
  <c r="Z1410" i="1"/>
  <c r="Y1406" i="1"/>
  <c r="Z1406" i="1"/>
  <c r="Y1402" i="1"/>
  <c r="Z1402" i="1"/>
  <c r="Y1398" i="1"/>
  <c r="Z1398" i="1"/>
  <c r="Y1394" i="1"/>
  <c r="Z1394" i="1"/>
  <c r="Y1390" i="1"/>
  <c r="Z1390" i="1"/>
  <c r="Y1386" i="1"/>
  <c r="Z1386" i="1"/>
  <c r="Y1382" i="1"/>
  <c r="Z1382" i="1"/>
  <c r="Y1378" i="1"/>
  <c r="Z1378" i="1"/>
  <c r="Y1374" i="1"/>
  <c r="Z1374" i="1"/>
  <c r="Y1370" i="1"/>
  <c r="Z1370" i="1"/>
  <c r="Y1366" i="1"/>
  <c r="Z1366" i="1"/>
  <c r="Y1362" i="1"/>
  <c r="Z1362" i="1"/>
  <c r="Y1358" i="1"/>
  <c r="Z1358" i="1"/>
  <c r="Y1354" i="1"/>
  <c r="Z1354" i="1"/>
  <c r="Y1350" i="1"/>
  <c r="Z1350" i="1"/>
  <c r="Y1346" i="1"/>
  <c r="Z1346" i="1"/>
  <c r="Y1342" i="1"/>
  <c r="Z1342" i="1"/>
  <c r="Y1338" i="1"/>
  <c r="Z1338" i="1"/>
  <c r="Y1334" i="1"/>
  <c r="Z1334" i="1"/>
  <c r="Y1330" i="1"/>
  <c r="Z1330" i="1"/>
  <c r="Y1326" i="1"/>
  <c r="Z1326" i="1"/>
  <c r="Y1322" i="1"/>
  <c r="Z1322" i="1"/>
  <c r="Y1318" i="1"/>
  <c r="Z1318" i="1"/>
  <c r="Y1314" i="1"/>
  <c r="Z1314" i="1"/>
  <c r="Y1310" i="1"/>
  <c r="Z1310" i="1"/>
  <c r="Y1306" i="1"/>
  <c r="Z1306" i="1"/>
  <c r="Y1302" i="1"/>
  <c r="Z1302" i="1"/>
  <c r="Y1298" i="1"/>
  <c r="Z1298" i="1"/>
  <c r="Y1294" i="1"/>
  <c r="Z1294" i="1"/>
  <c r="Y1290" i="1"/>
  <c r="Z1290" i="1"/>
  <c r="Y1286" i="1"/>
  <c r="Z1286" i="1"/>
  <c r="Y1282" i="1"/>
  <c r="Z1282" i="1"/>
  <c r="Y1278" i="1"/>
  <c r="Z1278" i="1"/>
  <c r="Y1274" i="1"/>
  <c r="Z1274" i="1"/>
  <c r="Y1270" i="1"/>
  <c r="Z1270" i="1"/>
  <c r="Y1266" i="1"/>
  <c r="Z1266" i="1"/>
  <c r="Y1262" i="1"/>
  <c r="Z1262" i="1"/>
  <c r="Y1258" i="1"/>
  <c r="Z1258" i="1"/>
  <c r="Y1254" i="1"/>
  <c r="Z1254" i="1"/>
  <c r="Y1250" i="1"/>
  <c r="Z1250" i="1"/>
  <c r="Y1246" i="1"/>
  <c r="Z1246" i="1"/>
  <c r="Y1242" i="1"/>
  <c r="Z1242" i="1"/>
  <c r="Y1238" i="1"/>
  <c r="Z1238" i="1"/>
  <c r="Y1234" i="1"/>
  <c r="Z1234" i="1"/>
  <c r="Y1230" i="1"/>
  <c r="Z1230" i="1"/>
  <c r="Y1226" i="1"/>
  <c r="Z1226" i="1"/>
  <c r="Y1222" i="1"/>
  <c r="Z1222" i="1"/>
  <c r="Y1218" i="1"/>
  <c r="Z1218" i="1"/>
  <c r="Y1214" i="1"/>
  <c r="Z1214" i="1"/>
  <c r="Y1210" i="1"/>
  <c r="Z1210" i="1"/>
  <c r="Y1206" i="1"/>
  <c r="Z1206" i="1"/>
  <c r="Y1202" i="1"/>
  <c r="Z1202" i="1"/>
  <c r="Y1198" i="1"/>
  <c r="Z1198" i="1"/>
  <c r="Y1194" i="1"/>
  <c r="Z1194" i="1"/>
  <c r="Y1190" i="1"/>
  <c r="Z1190" i="1"/>
  <c r="Y1186" i="1"/>
  <c r="Z1186" i="1"/>
  <c r="Y1182" i="1"/>
  <c r="Z1182" i="1"/>
  <c r="Y1178" i="1"/>
  <c r="Z1178" i="1"/>
  <c r="Y1174" i="1"/>
  <c r="Z1174" i="1"/>
  <c r="Y1170" i="1"/>
  <c r="Z1170" i="1"/>
  <c r="Y1166" i="1"/>
  <c r="Z1166" i="1"/>
  <c r="Y1162" i="1"/>
  <c r="Z1162" i="1"/>
  <c r="Y1158" i="1"/>
  <c r="Z1158" i="1"/>
  <c r="Y1154" i="1"/>
  <c r="Z1154" i="1"/>
  <c r="Y1150" i="1"/>
  <c r="Z1150" i="1"/>
  <c r="Y1146" i="1"/>
  <c r="Z1146" i="1"/>
  <c r="Y1142" i="1"/>
  <c r="Z1142" i="1"/>
  <c r="Y1138" i="1"/>
  <c r="Z1138" i="1"/>
  <c r="Y1134" i="1"/>
  <c r="Z1134" i="1"/>
  <c r="Y1130" i="1"/>
  <c r="Z1130" i="1"/>
  <c r="Y1126" i="1"/>
  <c r="Z1126" i="1"/>
  <c r="Y1122" i="1"/>
  <c r="Z1122" i="1"/>
  <c r="Y1118" i="1"/>
  <c r="Z1118" i="1"/>
  <c r="Y1114" i="1"/>
  <c r="Z1114" i="1"/>
  <c r="Y1110" i="1"/>
  <c r="Z1110" i="1"/>
  <c r="Y1106" i="1"/>
  <c r="Z1106" i="1"/>
  <c r="Y1102" i="1"/>
  <c r="Z1102" i="1"/>
  <c r="Y1098" i="1"/>
  <c r="Z1098" i="1"/>
  <c r="Y1094" i="1"/>
  <c r="Z1094" i="1"/>
  <c r="Y1090" i="1"/>
  <c r="Z1090" i="1"/>
  <c r="Y1086" i="1"/>
  <c r="Z1086" i="1"/>
  <c r="Y1082" i="1"/>
  <c r="Z1082" i="1"/>
  <c r="Y1078" i="1"/>
  <c r="Z1078" i="1"/>
  <c r="Y1074" i="1"/>
  <c r="Z1074" i="1"/>
  <c r="Y1070" i="1"/>
  <c r="Z1070" i="1"/>
  <c r="Y1066" i="1"/>
  <c r="Z1066" i="1"/>
  <c r="Y1062" i="1"/>
  <c r="Z1062" i="1"/>
  <c r="Y1058" i="1"/>
  <c r="Z1058" i="1"/>
  <c r="Y1054" i="1"/>
  <c r="Z1054" i="1"/>
  <c r="Y1050" i="1"/>
  <c r="Z1050" i="1"/>
  <c r="Y1046" i="1"/>
  <c r="Z1046" i="1"/>
  <c r="Y1042" i="1"/>
  <c r="Z1042" i="1"/>
  <c r="Y1038" i="1"/>
  <c r="Z1038" i="1"/>
  <c r="Y1034" i="1"/>
  <c r="Z1034" i="1"/>
  <c r="Y1030" i="1"/>
  <c r="Z1030" i="1"/>
  <c r="Y1026" i="1"/>
  <c r="Z1026" i="1"/>
  <c r="Y1022" i="1"/>
  <c r="Z1022" i="1"/>
  <c r="Y1018" i="1"/>
  <c r="Z1018" i="1"/>
  <c r="Y1014" i="1"/>
  <c r="Z1014" i="1"/>
  <c r="Y1010" i="1"/>
  <c r="Z1010" i="1"/>
  <c r="Y1006" i="1"/>
  <c r="Z1006" i="1"/>
  <c r="Y1002" i="1"/>
  <c r="Z1002" i="1"/>
  <c r="Y998" i="1"/>
  <c r="Z998" i="1"/>
  <c r="Y994" i="1"/>
  <c r="Z994" i="1"/>
  <c r="Y990" i="1"/>
  <c r="Z990" i="1"/>
  <c r="Y986" i="1"/>
  <c r="Z986" i="1"/>
  <c r="Y982" i="1"/>
  <c r="Z982" i="1"/>
  <c r="Y978" i="1"/>
  <c r="Z978" i="1"/>
  <c r="Y974" i="1"/>
  <c r="Z974" i="1"/>
  <c r="Y970" i="1"/>
  <c r="Z970" i="1"/>
  <c r="Y966" i="1"/>
  <c r="Z966" i="1"/>
  <c r="Y962" i="1"/>
  <c r="Z962" i="1"/>
  <c r="Y958" i="1"/>
  <c r="Z958" i="1"/>
  <c r="Y954" i="1"/>
  <c r="Z954" i="1"/>
  <c r="Y950" i="1"/>
  <c r="Z950" i="1"/>
  <c r="Y946" i="1"/>
  <c r="Z946" i="1"/>
  <c r="Y942" i="1"/>
  <c r="Z942" i="1"/>
  <c r="Y938" i="1"/>
  <c r="Z938" i="1"/>
  <c r="Y934" i="1"/>
  <c r="Z934" i="1"/>
  <c r="Y930" i="1"/>
  <c r="Z930" i="1"/>
  <c r="Y926" i="1"/>
  <c r="Z926" i="1"/>
  <c r="Y922" i="1"/>
  <c r="Z922" i="1"/>
  <c r="Y918" i="1"/>
  <c r="Z918" i="1"/>
  <c r="Y914" i="1"/>
  <c r="Z914" i="1"/>
  <c r="Y910" i="1"/>
  <c r="Z910" i="1"/>
  <c r="Y906" i="1"/>
  <c r="Z906" i="1"/>
  <c r="Y902" i="1"/>
  <c r="Z902" i="1"/>
  <c r="Y898" i="1"/>
  <c r="Z898" i="1"/>
  <c r="Y894" i="1"/>
  <c r="Z894" i="1"/>
  <c r="Y890" i="1"/>
  <c r="Z890" i="1"/>
  <c r="Y886" i="1"/>
  <c r="Z886" i="1"/>
  <c r="Y882" i="1"/>
  <c r="Z882" i="1"/>
  <c r="Y878" i="1"/>
  <c r="Z878" i="1"/>
  <c r="Y874" i="1"/>
  <c r="Z874" i="1"/>
  <c r="Y870" i="1"/>
  <c r="Z870" i="1"/>
  <c r="Y866" i="1"/>
  <c r="Z866" i="1"/>
  <c r="Y862" i="1"/>
  <c r="Z862" i="1"/>
  <c r="Y858" i="1"/>
  <c r="Z858" i="1"/>
  <c r="Y854" i="1"/>
  <c r="Z854" i="1"/>
  <c r="Y850" i="1"/>
  <c r="Z850" i="1"/>
  <c r="Y846" i="1"/>
  <c r="Z846" i="1"/>
  <c r="Y842" i="1"/>
  <c r="Z842" i="1"/>
  <c r="Y838" i="1"/>
  <c r="Z838" i="1"/>
  <c r="Y834" i="1"/>
  <c r="Z834" i="1"/>
  <c r="Y830" i="1"/>
  <c r="Z830" i="1"/>
  <c r="Y826" i="1"/>
  <c r="Z826" i="1"/>
  <c r="Y822" i="1"/>
  <c r="Z822" i="1"/>
  <c r="Y818" i="1"/>
  <c r="Z818" i="1"/>
  <c r="Y814" i="1"/>
  <c r="Z814" i="1"/>
  <c r="Y810" i="1"/>
  <c r="Z810" i="1"/>
  <c r="Y806" i="1"/>
  <c r="Z806" i="1"/>
  <c r="Y802" i="1"/>
  <c r="Z802" i="1"/>
  <c r="Y798" i="1"/>
  <c r="Z798" i="1"/>
  <c r="Y794" i="1"/>
  <c r="Z794" i="1"/>
  <c r="Y790" i="1"/>
  <c r="Z790" i="1"/>
  <c r="Y786" i="1"/>
  <c r="Z786" i="1"/>
  <c r="Y782" i="1"/>
  <c r="Z782" i="1"/>
  <c r="Y778" i="1"/>
  <c r="Z778" i="1"/>
  <c r="Y774" i="1"/>
  <c r="Z774" i="1"/>
  <c r="Y770" i="1"/>
  <c r="Z770" i="1"/>
  <c r="Y766" i="1"/>
  <c r="Z766" i="1"/>
  <c r="Y762" i="1"/>
  <c r="Z762" i="1"/>
  <c r="Y758" i="1"/>
  <c r="Z758" i="1"/>
  <c r="Y754" i="1"/>
  <c r="Z754" i="1"/>
  <c r="Y750" i="1"/>
  <c r="Z750" i="1"/>
  <c r="Y746" i="1"/>
  <c r="Z746" i="1"/>
  <c r="Y742" i="1"/>
  <c r="Z742" i="1"/>
  <c r="Y738" i="1"/>
  <c r="Z738" i="1"/>
  <c r="Y734" i="1"/>
  <c r="Z734" i="1"/>
  <c r="Y730" i="1"/>
  <c r="Z730" i="1"/>
  <c r="Y726" i="1"/>
  <c r="Z726" i="1"/>
  <c r="Y722" i="1"/>
  <c r="Z722" i="1"/>
  <c r="Y718" i="1"/>
  <c r="Z718" i="1"/>
  <c r="Y714" i="1"/>
  <c r="Z714" i="1"/>
  <c r="Y710" i="1"/>
  <c r="Z710" i="1"/>
  <c r="Y706" i="1"/>
  <c r="Z706" i="1"/>
  <c r="Y702" i="1"/>
  <c r="Z702" i="1"/>
  <c r="Y698" i="1"/>
  <c r="Z698" i="1"/>
  <c r="Y694" i="1"/>
  <c r="Z694" i="1"/>
  <c r="Y690" i="1"/>
  <c r="Z690" i="1"/>
  <c r="Y686" i="1"/>
  <c r="Z686" i="1"/>
  <c r="Y682" i="1"/>
  <c r="Z682" i="1"/>
  <c r="Y678" i="1"/>
  <c r="Z678" i="1"/>
  <c r="Y674" i="1"/>
  <c r="Z674" i="1"/>
  <c r="Y670" i="1"/>
  <c r="Z670" i="1"/>
  <c r="Y666" i="1"/>
  <c r="Z666" i="1"/>
  <c r="Y662" i="1"/>
  <c r="Z662" i="1"/>
  <c r="Y658" i="1"/>
  <c r="Z658" i="1"/>
  <c r="Y654" i="1"/>
  <c r="Z654" i="1"/>
  <c r="Y650" i="1"/>
  <c r="Z650" i="1"/>
  <c r="Y646" i="1"/>
  <c r="Z646" i="1"/>
  <c r="Y642" i="1"/>
  <c r="Z642" i="1"/>
  <c r="Y638" i="1"/>
  <c r="Z638" i="1"/>
  <c r="Y634" i="1"/>
  <c r="Z634" i="1"/>
  <c r="Y630" i="1"/>
  <c r="Z630" i="1"/>
  <c r="Y626" i="1"/>
  <c r="Z626" i="1"/>
  <c r="Y622" i="1"/>
  <c r="Z622" i="1"/>
  <c r="Y618" i="1"/>
  <c r="Z618" i="1"/>
  <c r="Y614" i="1"/>
  <c r="Z614" i="1"/>
  <c r="Y610" i="1"/>
  <c r="Z610" i="1"/>
  <c r="Y606" i="1"/>
  <c r="Z606" i="1"/>
  <c r="Y602" i="1"/>
  <c r="Z602" i="1"/>
  <c r="Y598" i="1"/>
  <c r="Z598" i="1"/>
  <c r="Y594" i="1"/>
  <c r="Z594" i="1"/>
  <c r="Y590" i="1"/>
  <c r="Z590" i="1"/>
  <c r="Y586" i="1"/>
  <c r="Z586" i="1"/>
  <c r="Y582" i="1"/>
  <c r="Z582" i="1"/>
  <c r="Y578" i="1"/>
  <c r="Z578" i="1"/>
  <c r="Y574" i="1"/>
  <c r="Z574" i="1"/>
  <c r="Y570" i="1"/>
  <c r="Z570" i="1"/>
  <c r="Y566" i="1"/>
  <c r="Z566" i="1"/>
  <c r="Y562" i="1"/>
  <c r="Z562" i="1"/>
  <c r="Y558" i="1"/>
  <c r="Z558" i="1"/>
  <c r="Y554" i="1"/>
  <c r="Z554" i="1"/>
  <c r="Y550" i="1"/>
  <c r="Z550" i="1"/>
  <c r="Y546" i="1"/>
  <c r="Z546" i="1"/>
  <c r="Y542" i="1"/>
  <c r="Z542" i="1"/>
  <c r="Y538" i="1"/>
  <c r="Z538" i="1"/>
  <c r="Y534" i="1"/>
  <c r="Z534" i="1"/>
  <c r="Y530" i="1"/>
  <c r="Z530" i="1"/>
  <c r="Y526" i="1"/>
  <c r="Z526" i="1"/>
  <c r="Y522" i="1"/>
  <c r="Z522" i="1"/>
  <c r="Y518" i="1"/>
  <c r="Z518" i="1"/>
  <c r="Y514" i="1"/>
  <c r="Z514" i="1"/>
  <c r="Y510" i="1"/>
  <c r="Z510" i="1"/>
  <c r="Y506" i="1"/>
  <c r="Z506" i="1"/>
  <c r="Y502" i="1"/>
  <c r="Z502" i="1"/>
  <c r="Y498" i="1"/>
  <c r="Z498" i="1"/>
  <c r="Y494" i="1"/>
  <c r="Z494" i="1"/>
  <c r="Y490" i="1"/>
  <c r="Z490" i="1"/>
  <c r="Y486" i="1"/>
  <c r="Z486" i="1"/>
  <c r="Y482" i="1"/>
  <c r="Z482" i="1"/>
  <c r="Y478" i="1"/>
  <c r="Z478" i="1"/>
  <c r="Y474" i="1"/>
  <c r="Z474" i="1"/>
  <c r="Y470" i="1"/>
  <c r="Z470" i="1"/>
  <c r="Y466" i="1"/>
  <c r="Z466" i="1"/>
  <c r="Y462" i="1"/>
  <c r="Z462" i="1"/>
  <c r="Y458" i="1"/>
  <c r="Z458" i="1"/>
  <c r="Y454" i="1"/>
  <c r="Z454" i="1"/>
  <c r="Y450" i="1"/>
  <c r="Z450" i="1"/>
  <c r="Y446" i="1"/>
  <c r="Z446" i="1"/>
  <c r="Y442" i="1"/>
  <c r="Z442" i="1"/>
  <c r="Y438" i="1"/>
  <c r="Z438" i="1"/>
  <c r="Y434" i="1"/>
  <c r="Z434" i="1"/>
  <c r="Y430" i="1"/>
  <c r="Z430" i="1"/>
  <c r="Y426" i="1"/>
  <c r="Z426" i="1"/>
  <c r="Y422" i="1"/>
  <c r="Z422" i="1"/>
  <c r="Y418" i="1"/>
  <c r="Z418" i="1"/>
  <c r="Y414" i="1"/>
  <c r="Z414" i="1"/>
  <c r="Y410" i="1"/>
  <c r="Z410" i="1"/>
  <c r="Y406" i="1"/>
  <c r="Z406" i="1"/>
  <c r="Y402" i="1"/>
  <c r="Z402" i="1"/>
  <c r="Y398" i="1"/>
  <c r="Z398" i="1"/>
  <c r="Y394" i="1"/>
  <c r="Z394" i="1"/>
  <c r="Y390" i="1"/>
  <c r="Z390" i="1"/>
  <c r="Y386" i="1"/>
  <c r="Z386" i="1"/>
  <c r="Y382" i="1"/>
  <c r="Z382" i="1"/>
  <c r="Y378" i="1"/>
  <c r="Z378" i="1"/>
  <c r="Y374" i="1"/>
  <c r="Z374" i="1"/>
  <c r="Y370" i="1"/>
  <c r="Z370" i="1"/>
  <c r="Y366" i="1"/>
  <c r="Z366" i="1"/>
  <c r="Y362" i="1"/>
  <c r="Z362" i="1"/>
  <c r="Y358" i="1"/>
  <c r="Z358" i="1"/>
  <c r="Y354" i="1"/>
  <c r="Z354" i="1"/>
  <c r="Y350" i="1"/>
  <c r="Z350" i="1"/>
  <c r="Y346" i="1"/>
  <c r="Z346" i="1"/>
  <c r="Y342" i="1"/>
  <c r="Z342" i="1"/>
  <c r="Y338" i="1"/>
  <c r="Z338" i="1"/>
  <c r="Y334" i="1"/>
  <c r="Z334" i="1"/>
  <c r="Y330" i="1"/>
  <c r="Z330" i="1"/>
  <c r="Y326" i="1"/>
  <c r="Z326" i="1"/>
  <c r="Y322" i="1"/>
  <c r="Z322" i="1"/>
  <c r="Y318" i="1"/>
  <c r="Z318" i="1"/>
  <c r="Y314" i="1"/>
  <c r="Z314" i="1"/>
  <c r="Y310" i="1"/>
  <c r="Z310" i="1"/>
  <c r="Y306" i="1"/>
  <c r="Z306" i="1"/>
  <c r="Y302" i="1"/>
  <c r="Z302" i="1"/>
  <c r="Y298" i="1"/>
  <c r="Z298" i="1"/>
  <c r="Y294" i="1"/>
  <c r="Z294" i="1"/>
  <c r="Y290" i="1"/>
  <c r="Z290" i="1"/>
  <c r="Y286" i="1"/>
  <c r="Z286" i="1"/>
  <c r="Y282" i="1"/>
  <c r="Z282" i="1"/>
  <c r="Y278" i="1"/>
  <c r="Z278" i="1"/>
  <c r="Y274" i="1"/>
  <c r="Z274" i="1"/>
  <c r="Y270" i="1"/>
  <c r="Z270" i="1"/>
  <c r="Y266" i="1"/>
  <c r="Z266" i="1"/>
  <c r="Y262" i="1"/>
  <c r="Z262" i="1"/>
  <c r="Y258" i="1"/>
  <c r="Z258" i="1"/>
  <c r="Y254" i="1"/>
  <c r="Z254" i="1"/>
  <c r="Y250" i="1"/>
  <c r="Z250" i="1"/>
  <c r="Y246" i="1"/>
  <c r="Z246" i="1"/>
  <c r="Y242" i="1"/>
  <c r="Z242" i="1"/>
  <c r="Y238" i="1"/>
  <c r="Z238" i="1"/>
  <c r="Y234" i="1"/>
  <c r="Z234" i="1"/>
  <c r="Y230" i="1"/>
  <c r="Z230" i="1"/>
  <c r="Y226" i="1"/>
  <c r="Z226" i="1"/>
  <c r="Y222" i="1"/>
  <c r="Z222" i="1"/>
  <c r="Y218" i="1"/>
  <c r="Z218" i="1"/>
  <c r="Y214" i="1"/>
  <c r="Z214" i="1"/>
  <c r="Y210" i="1"/>
  <c r="Z210" i="1"/>
  <c r="Y206" i="1"/>
  <c r="Z206" i="1"/>
  <c r="Y202" i="1"/>
  <c r="Z202" i="1"/>
  <c r="Y198" i="1"/>
  <c r="Z198" i="1"/>
  <c r="Y194" i="1"/>
  <c r="Z194" i="1"/>
  <c r="Y190" i="1"/>
  <c r="Z190" i="1"/>
  <c r="Y186" i="1"/>
  <c r="Z186" i="1"/>
  <c r="Y182" i="1"/>
  <c r="Z182" i="1"/>
  <c r="Y178" i="1"/>
  <c r="Z178" i="1"/>
  <c r="Y174" i="1"/>
  <c r="Z174" i="1"/>
  <c r="Y170" i="1"/>
  <c r="Z170" i="1"/>
  <c r="Y166" i="1"/>
  <c r="Z166" i="1"/>
  <c r="Y162" i="1"/>
  <c r="Z162" i="1"/>
  <c r="Y158" i="1"/>
  <c r="Z158" i="1"/>
  <c r="Y154" i="1"/>
  <c r="Z154" i="1"/>
  <c r="Y150" i="1"/>
  <c r="Z150" i="1"/>
  <c r="Y146" i="1"/>
  <c r="Z146" i="1"/>
  <c r="Y142" i="1"/>
  <c r="Z142" i="1"/>
  <c r="Y138" i="1"/>
  <c r="Z138" i="1"/>
  <c r="Y134" i="1"/>
  <c r="Z134" i="1"/>
  <c r="Y130" i="1"/>
  <c r="Z130" i="1"/>
  <c r="Y126" i="1"/>
  <c r="Z126" i="1"/>
  <c r="Y122" i="1"/>
  <c r="Z122" i="1"/>
  <c r="Y118" i="1"/>
  <c r="Z118" i="1"/>
  <c r="Y114" i="1"/>
  <c r="Z114" i="1"/>
  <c r="Y110" i="1"/>
  <c r="Z110" i="1"/>
  <c r="Y106" i="1"/>
  <c r="Z106" i="1"/>
  <c r="Y102" i="1"/>
  <c r="Z102" i="1"/>
  <c r="Y98" i="1"/>
  <c r="Z98" i="1"/>
  <c r="Y94" i="1"/>
  <c r="Z94" i="1"/>
  <c r="Y90" i="1"/>
  <c r="Z90" i="1"/>
  <c r="Y86" i="1"/>
  <c r="Z86" i="1"/>
  <c r="Y82" i="1"/>
  <c r="Z82" i="1"/>
  <c r="Y78" i="1"/>
  <c r="Z78" i="1"/>
  <c r="Y74" i="1"/>
  <c r="Z74" i="1"/>
  <c r="Y70" i="1"/>
  <c r="Z70" i="1"/>
  <c r="Y66" i="1"/>
  <c r="Z66" i="1"/>
  <c r="Y62" i="1"/>
  <c r="Z62" i="1"/>
  <c r="Y58" i="1"/>
  <c r="Z58" i="1"/>
  <c r="Y54" i="1"/>
  <c r="Z54" i="1"/>
  <c r="Y50" i="1"/>
  <c r="Z50" i="1"/>
  <c r="Y46" i="1"/>
  <c r="Z46" i="1"/>
  <c r="Y42" i="1"/>
  <c r="Z42" i="1"/>
  <c r="Y38" i="1"/>
  <c r="Z38" i="1"/>
  <c r="Y34" i="1"/>
  <c r="Z34" i="1"/>
  <c r="Y30" i="1"/>
  <c r="Z30" i="1"/>
  <c r="Y26" i="1"/>
  <c r="Z26" i="1"/>
  <c r="Y22" i="1"/>
  <c r="Z22" i="1"/>
  <c r="Y18" i="1"/>
  <c r="Z18" i="1"/>
  <c r="Y14" i="1"/>
  <c r="Z14" i="1"/>
  <c r="Y10" i="1"/>
  <c r="Z10" i="1"/>
  <c r="Y6" i="1"/>
  <c r="Z6" i="1"/>
  <c r="Z1546" i="1"/>
  <c r="Z1514" i="1"/>
  <c r="Z1482" i="1"/>
  <c r="Y1450" i="1"/>
  <c r="Y1203" i="1"/>
  <c r="Z1542" i="1"/>
  <c r="Z1510" i="1"/>
  <c r="Z1478" i="1"/>
  <c r="Y1427" i="1"/>
  <c r="Y1171" i="1"/>
  <c r="Y1565" i="1"/>
  <c r="Z1565" i="1"/>
  <c r="Y1561" i="1"/>
  <c r="Z1561" i="1"/>
  <c r="Y1557" i="1"/>
  <c r="Z1557" i="1"/>
  <c r="Y1553" i="1"/>
  <c r="Z1553" i="1"/>
  <c r="Y1549" i="1"/>
  <c r="Z1549" i="1"/>
  <c r="Y1545" i="1"/>
  <c r="Z1545" i="1"/>
  <c r="Y1541" i="1"/>
  <c r="Z1541" i="1"/>
  <c r="Y1537" i="1"/>
  <c r="Z1537" i="1"/>
  <c r="Y1533" i="1"/>
  <c r="Z1533" i="1"/>
  <c r="Y1529" i="1"/>
  <c r="Z1529" i="1"/>
  <c r="Y1525" i="1"/>
  <c r="Z1525" i="1"/>
  <c r="Y1521" i="1"/>
  <c r="Z1521" i="1"/>
  <c r="Y1517" i="1"/>
  <c r="Z1517" i="1"/>
  <c r="Y1513" i="1"/>
  <c r="Z1513" i="1"/>
  <c r="Y1509" i="1"/>
  <c r="Z1509" i="1"/>
  <c r="Y1505" i="1"/>
  <c r="Z1505" i="1"/>
  <c r="Y1501" i="1"/>
  <c r="Z1501" i="1"/>
  <c r="Y1497" i="1"/>
  <c r="Z1497" i="1"/>
  <c r="Y1493" i="1"/>
  <c r="Z1493" i="1"/>
  <c r="Y1489" i="1"/>
  <c r="Z1489" i="1"/>
  <c r="Y1485" i="1"/>
  <c r="Z1485" i="1"/>
  <c r="Y1481" i="1"/>
  <c r="Z1481" i="1"/>
  <c r="Y1477" i="1"/>
  <c r="Z1477" i="1"/>
  <c r="Y1473" i="1"/>
  <c r="Z1473" i="1"/>
  <c r="Y1469" i="1"/>
  <c r="Z1469" i="1"/>
  <c r="Y1465" i="1"/>
  <c r="Z1465" i="1"/>
  <c r="Y1461" i="1"/>
  <c r="Z1461" i="1"/>
  <c r="Y1457" i="1"/>
  <c r="Z1457" i="1"/>
  <c r="Y1453" i="1"/>
  <c r="Z1453" i="1"/>
  <c r="Y1449" i="1"/>
  <c r="Z1449" i="1"/>
  <c r="Y1445" i="1"/>
  <c r="Z1445" i="1"/>
  <c r="Y1441" i="1"/>
  <c r="Z1441" i="1"/>
  <c r="Y1437" i="1"/>
  <c r="Z1437" i="1"/>
  <c r="Y1433" i="1"/>
  <c r="Z1433" i="1"/>
  <c r="Y1429" i="1"/>
  <c r="Z1429" i="1"/>
  <c r="Y1425" i="1"/>
  <c r="Z1425" i="1"/>
  <c r="Y1421" i="1"/>
  <c r="Z1421" i="1"/>
  <c r="Y1417" i="1"/>
  <c r="Z1417" i="1"/>
  <c r="Y1413" i="1"/>
  <c r="Z1413" i="1"/>
  <c r="Y1409" i="1"/>
  <c r="Z1409" i="1"/>
  <c r="Y1405" i="1"/>
  <c r="Z1405" i="1"/>
  <c r="Y1401" i="1"/>
  <c r="Z1401" i="1"/>
  <c r="Y1397" i="1"/>
  <c r="Z1397" i="1"/>
  <c r="Y1393" i="1"/>
  <c r="Z1393" i="1"/>
  <c r="Y1389" i="1"/>
  <c r="Z1389" i="1"/>
  <c r="Y1385" i="1"/>
  <c r="Z1385" i="1"/>
  <c r="Y1381" i="1"/>
  <c r="Z1381" i="1"/>
  <c r="Y1377" i="1"/>
  <c r="Z1377" i="1"/>
  <c r="Y1373" i="1"/>
  <c r="Z1373" i="1"/>
  <c r="Y1369" i="1"/>
  <c r="Z1369" i="1"/>
  <c r="Y1365" i="1"/>
  <c r="Z1365" i="1"/>
  <c r="Y1361" i="1"/>
  <c r="Z1361" i="1"/>
  <c r="Y1357" i="1"/>
  <c r="Z1357" i="1"/>
  <c r="Y1353" i="1"/>
  <c r="Z1353" i="1"/>
  <c r="Y1349" i="1"/>
  <c r="Z1349" i="1"/>
  <c r="Y1345" i="1"/>
  <c r="Z1345" i="1"/>
  <c r="Y1341" i="1"/>
  <c r="Z1341" i="1"/>
  <c r="Y1337" i="1"/>
  <c r="Z1337" i="1"/>
  <c r="Y1333" i="1"/>
  <c r="Z1333" i="1"/>
  <c r="Y1329" i="1"/>
  <c r="Z1329" i="1"/>
  <c r="Y1325" i="1"/>
  <c r="Z1325" i="1"/>
  <c r="Y1321" i="1"/>
  <c r="Z1321" i="1"/>
  <c r="Y1317" i="1"/>
  <c r="Z1317" i="1"/>
  <c r="Y1313" i="1"/>
  <c r="Z1313" i="1"/>
  <c r="Y1309" i="1"/>
  <c r="Z1309" i="1"/>
  <c r="Y1305" i="1"/>
  <c r="Z1305" i="1"/>
  <c r="Y1301" i="1"/>
  <c r="Z1301" i="1"/>
  <c r="Y1297" i="1"/>
  <c r="Z1297" i="1"/>
  <c r="Y1293" i="1"/>
  <c r="Z1293" i="1"/>
  <c r="Y1289" i="1"/>
  <c r="Z1289" i="1"/>
  <c r="Y1285" i="1"/>
  <c r="Z1285" i="1"/>
  <c r="Y1281" i="1"/>
  <c r="Z1281" i="1"/>
  <c r="Y1277" i="1"/>
  <c r="Z1277" i="1"/>
  <c r="Y1273" i="1"/>
  <c r="Z1273" i="1"/>
  <c r="Y1269" i="1"/>
  <c r="Z1269" i="1"/>
  <c r="Y1265" i="1"/>
  <c r="Z1265" i="1"/>
  <c r="Y1261" i="1"/>
  <c r="Z1261" i="1"/>
  <c r="Y1257" i="1"/>
  <c r="Z1257" i="1"/>
  <c r="Y1253" i="1"/>
  <c r="Z1253" i="1"/>
  <c r="Y1249" i="1"/>
  <c r="Z1249" i="1"/>
  <c r="Y1245" i="1"/>
  <c r="Z1245" i="1"/>
  <c r="Y1241" i="1"/>
  <c r="Z1241" i="1"/>
  <c r="Y1237" i="1"/>
  <c r="Z1237" i="1"/>
  <c r="Y1233" i="1"/>
  <c r="Z1233" i="1"/>
  <c r="Y1229" i="1"/>
  <c r="Z1229" i="1"/>
  <c r="Y1225" i="1"/>
  <c r="Z1225" i="1"/>
  <c r="Y1221" i="1"/>
  <c r="Z1221" i="1"/>
  <c r="Y1217" i="1"/>
  <c r="Z1217" i="1"/>
  <c r="Y1213" i="1"/>
  <c r="Z1213" i="1"/>
  <c r="Y1209" i="1"/>
  <c r="Z1209" i="1"/>
  <c r="Y1205" i="1"/>
  <c r="Z1205" i="1"/>
  <c r="Y1201" i="1"/>
  <c r="Z1201" i="1"/>
  <c r="Y1197" i="1"/>
  <c r="Z1197" i="1"/>
  <c r="Y1193" i="1"/>
  <c r="Z1193" i="1"/>
  <c r="Y1189" i="1"/>
  <c r="Z1189" i="1"/>
  <c r="Y1185" i="1"/>
  <c r="Z1185" i="1"/>
  <c r="Y1181" i="1"/>
  <c r="Z1181" i="1"/>
  <c r="Y1177" i="1"/>
  <c r="Z1177" i="1"/>
  <c r="Y1173" i="1"/>
  <c r="Z1173" i="1"/>
  <c r="Y1169" i="1"/>
  <c r="Z1169" i="1"/>
  <c r="Y1165" i="1"/>
  <c r="Z1165" i="1"/>
  <c r="Y1161" i="1"/>
  <c r="Z1161" i="1"/>
  <c r="Y1157" i="1"/>
  <c r="Z1157" i="1"/>
  <c r="Y1153" i="1"/>
  <c r="Z1153" i="1"/>
  <c r="Y1149" i="1"/>
  <c r="Z1149" i="1"/>
  <c r="Y1145" i="1"/>
  <c r="Z1145" i="1"/>
  <c r="Y1141" i="1"/>
  <c r="Z1141" i="1"/>
  <c r="Y1137" i="1"/>
  <c r="Z1137" i="1"/>
  <c r="Y1133" i="1"/>
  <c r="Z1133" i="1"/>
  <c r="Y1129" i="1"/>
  <c r="Z1129" i="1"/>
  <c r="Y1125" i="1"/>
  <c r="Z1125" i="1"/>
  <c r="Y1121" i="1"/>
  <c r="Z1121" i="1"/>
  <c r="Y1117" i="1"/>
  <c r="Z1117" i="1"/>
  <c r="Y1113" i="1"/>
  <c r="Z1113" i="1"/>
  <c r="Y1109" i="1"/>
  <c r="Z1109" i="1"/>
  <c r="Y1105" i="1"/>
  <c r="Z1105" i="1"/>
  <c r="Y1101" i="1"/>
  <c r="Z1101" i="1"/>
  <c r="Y1097" i="1"/>
  <c r="Z1097" i="1"/>
  <c r="Y1093" i="1"/>
  <c r="Z1093" i="1"/>
  <c r="Y1089" i="1"/>
  <c r="Z1089" i="1"/>
  <c r="Y1085" i="1"/>
  <c r="Z1085" i="1"/>
  <c r="Y1081" i="1"/>
  <c r="Z1081" i="1"/>
  <c r="Y1077" i="1"/>
  <c r="Z1077" i="1"/>
  <c r="Y1073" i="1"/>
  <c r="Z1073" i="1"/>
  <c r="Y1069" i="1"/>
  <c r="Z1069" i="1"/>
  <c r="Y1065" i="1"/>
  <c r="Z1065" i="1"/>
  <c r="Y1061" i="1"/>
  <c r="Z1061" i="1"/>
  <c r="Y1057" i="1"/>
  <c r="Z1057" i="1"/>
  <c r="Y1053" i="1"/>
  <c r="Z1053" i="1"/>
  <c r="Y1049" i="1"/>
  <c r="Z1049" i="1"/>
  <c r="Y1045" i="1"/>
  <c r="Z1045" i="1"/>
  <c r="Y1041" i="1"/>
  <c r="Z1041" i="1"/>
  <c r="Y1037" i="1"/>
  <c r="Z1037" i="1"/>
  <c r="Y1033" i="1"/>
  <c r="Z1033" i="1"/>
  <c r="Y1029" i="1"/>
  <c r="Z1029" i="1"/>
  <c r="Y1025" i="1"/>
  <c r="Z1025" i="1"/>
  <c r="Y1021" i="1"/>
  <c r="Z1021" i="1"/>
  <c r="Y1017" i="1"/>
  <c r="Z1017" i="1"/>
  <c r="Y1013" i="1"/>
  <c r="Z1013" i="1"/>
  <c r="Y1009" i="1"/>
  <c r="Z1009" i="1"/>
  <c r="Y1005" i="1"/>
  <c r="Z1005" i="1"/>
  <c r="Y1001" i="1"/>
  <c r="Z1001" i="1"/>
  <c r="Y997" i="1"/>
  <c r="Z997" i="1"/>
  <c r="Y993" i="1"/>
  <c r="Z993" i="1"/>
  <c r="Y989" i="1"/>
  <c r="Z989" i="1"/>
  <c r="Y985" i="1"/>
  <c r="Z985" i="1"/>
  <c r="Y981" i="1"/>
  <c r="Z981" i="1"/>
  <c r="Y977" i="1"/>
  <c r="Z977" i="1"/>
  <c r="Y973" i="1"/>
  <c r="Z973" i="1"/>
  <c r="Y969" i="1"/>
  <c r="Z969" i="1"/>
  <c r="Y965" i="1"/>
  <c r="Z965" i="1"/>
  <c r="Y961" i="1"/>
  <c r="Z961" i="1"/>
  <c r="Y957" i="1"/>
  <c r="Z957" i="1"/>
  <c r="Y953" i="1"/>
  <c r="Z953" i="1"/>
  <c r="Y949" i="1"/>
  <c r="Z949" i="1"/>
  <c r="Y945" i="1"/>
  <c r="Z945" i="1"/>
  <c r="Y941" i="1"/>
  <c r="Z941" i="1"/>
  <c r="Y937" i="1"/>
  <c r="Z937" i="1"/>
  <c r="Y933" i="1"/>
  <c r="Z933" i="1"/>
  <c r="Y929" i="1"/>
  <c r="Z929" i="1"/>
  <c r="Y925" i="1"/>
  <c r="Z925" i="1"/>
  <c r="Y921" i="1"/>
  <c r="Z921" i="1"/>
  <c r="Y917" i="1"/>
  <c r="Z917" i="1"/>
  <c r="Y913" i="1"/>
  <c r="Z913" i="1"/>
  <c r="Y909" i="1"/>
  <c r="Z909" i="1"/>
  <c r="Y905" i="1"/>
  <c r="Z905" i="1"/>
  <c r="Y901" i="1"/>
  <c r="Z901" i="1"/>
  <c r="Y897" i="1"/>
  <c r="Z897" i="1"/>
  <c r="Y893" i="1"/>
  <c r="Z893" i="1"/>
  <c r="Z889" i="1"/>
  <c r="Y889" i="1"/>
  <c r="Z885" i="1"/>
  <c r="Y885" i="1"/>
  <c r="Z881" i="1"/>
  <c r="Y881" i="1"/>
  <c r="Z877" i="1"/>
  <c r="Y877" i="1"/>
  <c r="Z873" i="1"/>
  <c r="Y873" i="1"/>
  <c r="Z869" i="1"/>
  <c r="Y869" i="1"/>
  <c r="Z865" i="1"/>
  <c r="Y865" i="1"/>
  <c r="Z861" i="1"/>
  <c r="Y861" i="1"/>
  <c r="Z857" i="1"/>
  <c r="Y857" i="1"/>
  <c r="Z853" i="1"/>
  <c r="Y853" i="1"/>
  <c r="Z849" i="1"/>
  <c r="Y849" i="1"/>
  <c r="Z845" i="1"/>
  <c r="Y845" i="1"/>
  <c r="Z841" i="1"/>
  <c r="Y841" i="1"/>
  <c r="Z837" i="1"/>
  <c r="Y837" i="1"/>
  <c r="Z833" i="1"/>
  <c r="Y833" i="1"/>
  <c r="Z829" i="1"/>
  <c r="Y829" i="1"/>
  <c r="Z825" i="1"/>
  <c r="Y825" i="1"/>
  <c r="Z821" i="1"/>
  <c r="Y821" i="1"/>
  <c r="Z817" i="1"/>
  <c r="Y817" i="1"/>
  <c r="Z813" i="1"/>
  <c r="Y813" i="1"/>
  <c r="Z809" i="1"/>
  <c r="Y809" i="1"/>
  <c r="Z805" i="1"/>
  <c r="Y805" i="1"/>
  <c r="Z801" i="1"/>
  <c r="Y801" i="1"/>
  <c r="Z797" i="1"/>
  <c r="Y797" i="1"/>
  <c r="Z793" i="1"/>
  <c r="Y793" i="1"/>
  <c r="Z789" i="1"/>
  <c r="Y789" i="1"/>
  <c r="Z785" i="1"/>
  <c r="Y785" i="1"/>
  <c r="Z781" i="1"/>
  <c r="Y781" i="1"/>
  <c r="Z777" i="1"/>
  <c r="Y777" i="1"/>
  <c r="Z773" i="1"/>
  <c r="Y773" i="1"/>
  <c r="Z769" i="1"/>
  <c r="Y769" i="1"/>
  <c r="Z765" i="1"/>
  <c r="Y765" i="1"/>
  <c r="Z761" i="1"/>
  <c r="Y761" i="1"/>
  <c r="Z757" i="1"/>
  <c r="Y757" i="1"/>
  <c r="Z753" i="1"/>
  <c r="Y753" i="1"/>
  <c r="Z749" i="1"/>
  <c r="Y749" i="1"/>
  <c r="Z745" i="1"/>
  <c r="Y745" i="1"/>
  <c r="Z741" i="1"/>
  <c r="Y741" i="1"/>
  <c r="Z737" i="1"/>
  <c r="Y737" i="1"/>
  <c r="Z733" i="1"/>
  <c r="Y733" i="1"/>
  <c r="Z729" i="1"/>
  <c r="Y729" i="1"/>
  <c r="Z725" i="1"/>
  <c r="Y725" i="1"/>
  <c r="Z721" i="1"/>
  <c r="Y721" i="1"/>
  <c r="Z717" i="1"/>
  <c r="Y717" i="1"/>
  <c r="Z713" i="1"/>
  <c r="Y713" i="1"/>
  <c r="Z709" i="1"/>
  <c r="Y709" i="1"/>
  <c r="Z705" i="1"/>
  <c r="Y705" i="1"/>
  <c r="Z701" i="1"/>
  <c r="Y701" i="1"/>
  <c r="Z697" i="1"/>
  <c r="Y697" i="1"/>
  <c r="Z693" i="1"/>
  <c r="Y693" i="1"/>
  <c r="Z689" i="1"/>
  <c r="Y689" i="1"/>
  <c r="Z685" i="1"/>
  <c r="Y685" i="1"/>
  <c r="Z681" i="1"/>
  <c r="Y681" i="1"/>
  <c r="Z677" i="1"/>
  <c r="Y677" i="1"/>
  <c r="Z673" i="1"/>
  <c r="Y673" i="1"/>
  <c r="Z669" i="1"/>
  <c r="Y669" i="1"/>
  <c r="Z665" i="1"/>
  <c r="Y665" i="1"/>
  <c r="Z661" i="1"/>
  <c r="Y661" i="1"/>
  <c r="Z657" i="1"/>
  <c r="Y657" i="1"/>
  <c r="Z653" i="1"/>
  <c r="Y653" i="1"/>
  <c r="Z649" i="1"/>
  <c r="Y649" i="1"/>
  <c r="Z645" i="1"/>
  <c r="Y645" i="1"/>
  <c r="Z641" i="1"/>
  <c r="Y641" i="1"/>
  <c r="Y637" i="1"/>
  <c r="Z637" i="1"/>
  <c r="Y633" i="1"/>
  <c r="Z633" i="1"/>
  <c r="Y629" i="1"/>
  <c r="Z629" i="1"/>
  <c r="Y625" i="1"/>
  <c r="Z625" i="1"/>
  <c r="Y621" i="1"/>
  <c r="Z621" i="1"/>
  <c r="Y617" i="1"/>
  <c r="Z617" i="1"/>
  <c r="Y613" i="1"/>
  <c r="Z613" i="1"/>
  <c r="Y609" i="1"/>
  <c r="Z609" i="1"/>
  <c r="Y605" i="1"/>
  <c r="Z605" i="1"/>
  <c r="Y601" i="1"/>
  <c r="Z601" i="1"/>
  <c r="Y597" i="1"/>
  <c r="Z597" i="1"/>
  <c r="Y593" i="1"/>
  <c r="Z593" i="1"/>
  <c r="Y589" i="1"/>
  <c r="Z589" i="1"/>
  <c r="Y585" i="1"/>
  <c r="Z585" i="1"/>
  <c r="Y581" i="1"/>
  <c r="Z581" i="1"/>
  <c r="Y577" i="1"/>
  <c r="Z577" i="1"/>
  <c r="Y573" i="1"/>
  <c r="Z573" i="1"/>
  <c r="Y569" i="1"/>
  <c r="Z569" i="1"/>
  <c r="Y565" i="1"/>
  <c r="Z565" i="1"/>
  <c r="Y561" i="1"/>
  <c r="Z561" i="1"/>
  <c r="Y557" i="1"/>
  <c r="Z557" i="1"/>
  <c r="Y553" i="1"/>
  <c r="Z553" i="1"/>
  <c r="Y549" i="1"/>
  <c r="Z549" i="1"/>
  <c r="Y545" i="1"/>
  <c r="Z545" i="1"/>
  <c r="Y541" i="1"/>
  <c r="Z541" i="1"/>
  <c r="Y537" i="1"/>
  <c r="Z537" i="1"/>
  <c r="Y533" i="1"/>
  <c r="Z533" i="1"/>
  <c r="Y529" i="1"/>
  <c r="Z529" i="1"/>
  <c r="Y525" i="1"/>
  <c r="Z525" i="1"/>
  <c r="Y521" i="1"/>
  <c r="Z521" i="1"/>
  <c r="Y517" i="1"/>
  <c r="Z517" i="1"/>
  <c r="Y513" i="1"/>
  <c r="Z513" i="1"/>
  <c r="Y509" i="1"/>
  <c r="Z509" i="1"/>
  <c r="Y505" i="1"/>
  <c r="Z505" i="1"/>
  <c r="Y501" i="1"/>
  <c r="Z501" i="1"/>
  <c r="Y497" i="1"/>
  <c r="Z497" i="1"/>
  <c r="Y493" i="1"/>
  <c r="Z493" i="1"/>
  <c r="Y489" i="1"/>
  <c r="Z489" i="1"/>
  <c r="Y485" i="1"/>
  <c r="Z485" i="1"/>
  <c r="Y481" i="1"/>
  <c r="Z481" i="1"/>
  <c r="Y477" i="1"/>
  <c r="Z477" i="1"/>
  <c r="Y473" i="1"/>
  <c r="Z473" i="1"/>
  <c r="Y469" i="1"/>
  <c r="Z469" i="1"/>
  <c r="Y465" i="1"/>
  <c r="Z465" i="1"/>
  <c r="Y461" i="1"/>
  <c r="Z461" i="1"/>
  <c r="Y457" i="1"/>
  <c r="Z457" i="1"/>
  <c r="Y453" i="1"/>
  <c r="Z453" i="1"/>
  <c r="Y449" i="1"/>
  <c r="Z449" i="1"/>
  <c r="Y445" i="1"/>
  <c r="Z445" i="1"/>
  <c r="Y441" i="1"/>
  <c r="Z441" i="1"/>
  <c r="Y437" i="1"/>
  <c r="Z437" i="1"/>
  <c r="Y433" i="1"/>
  <c r="Z433" i="1"/>
  <c r="Y429" i="1"/>
  <c r="Z429" i="1"/>
  <c r="Y425" i="1"/>
  <c r="Z425" i="1"/>
  <c r="Y421" i="1"/>
  <c r="Z421" i="1"/>
  <c r="Y417" i="1"/>
  <c r="Z417" i="1"/>
  <c r="Y413" i="1"/>
  <c r="Z413" i="1"/>
  <c r="Y409" i="1"/>
  <c r="Z409" i="1"/>
  <c r="Y405" i="1"/>
  <c r="Z405" i="1"/>
  <c r="Y401" i="1"/>
  <c r="Z401" i="1"/>
  <c r="Y397" i="1"/>
  <c r="Z397" i="1"/>
  <c r="Y393" i="1"/>
  <c r="Z393" i="1"/>
  <c r="Y389" i="1"/>
  <c r="Z389" i="1"/>
  <c r="Y385" i="1"/>
  <c r="Z385" i="1"/>
  <c r="Y381" i="1"/>
  <c r="Z381" i="1"/>
  <c r="Y377" i="1"/>
  <c r="Z377" i="1"/>
  <c r="Y373" i="1"/>
  <c r="Z373" i="1"/>
  <c r="Y369" i="1"/>
  <c r="Z369" i="1"/>
  <c r="Y365" i="1"/>
  <c r="Z365" i="1"/>
  <c r="Y361" i="1"/>
  <c r="Z361" i="1"/>
  <c r="Y357" i="1"/>
  <c r="Z357" i="1"/>
  <c r="Y353" i="1"/>
  <c r="Z353" i="1"/>
  <c r="Y349" i="1"/>
  <c r="Z349" i="1"/>
  <c r="Y345" i="1"/>
  <c r="Z345" i="1"/>
  <c r="Y341" i="1"/>
  <c r="Z341" i="1"/>
  <c r="Y337" i="1"/>
  <c r="Z337" i="1"/>
  <c r="Y333" i="1"/>
  <c r="Z333" i="1"/>
  <c r="Y329" i="1"/>
  <c r="Z329" i="1"/>
  <c r="Y325" i="1"/>
  <c r="Z325" i="1"/>
  <c r="Y321" i="1"/>
  <c r="Z321" i="1"/>
  <c r="Y317" i="1"/>
  <c r="Z317" i="1"/>
  <c r="Y313" i="1"/>
  <c r="Z313" i="1"/>
  <c r="Y309" i="1"/>
  <c r="Z309" i="1"/>
  <c r="Y305" i="1"/>
  <c r="Z305" i="1"/>
  <c r="Y301" i="1"/>
  <c r="Z301" i="1"/>
  <c r="Y297" i="1"/>
  <c r="Z297" i="1"/>
  <c r="Y293" i="1"/>
  <c r="Z293" i="1"/>
  <c r="Y289" i="1"/>
  <c r="Z289" i="1"/>
  <c r="Y285" i="1"/>
  <c r="Z285" i="1"/>
  <c r="Y281" i="1"/>
  <c r="Z281" i="1"/>
  <c r="Y277" i="1"/>
  <c r="Z277" i="1"/>
  <c r="Y273" i="1"/>
  <c r="Z273" i="1"/>
  <c r="Y269" i="1"/>
  <c r="Z269" i="1"/>
  <c r="Y265" i="1"/>
  <c r="Z265" i="1"/>
  <c r="Y261" i="1"/>
  <c r="Z261" i="1"/>
  <c r="Y257" i="1"/>
  <c r="Z257" i="1"/>
  <c r="Y253" i="1"/>
  <c r="Z253" i="1"/>
  <c r="Y249" i="1"/>
  <c r="Z249" i="1"/>
  <c r="Y245" i="1"/>
  <c r="Z245" i="1"/>
  <c r="Y241" i="1"/>
  <c r="Z241" i="1"/>
  <c r="Y237" i="1"/>
  <c r="Z237" i="1"/>
  <c r="Y233" i="1"/>
  <c r="Z233" i="1"/>
  <c r="Y229" i="1"/>
  <c r="Z229" i="1"/>
  <c r="Y225" i="1"/>
  <c r="Z225" i="1"/>
  <c r="Y221" i="1"/>
  <c r="Z221" i="1"/>
  <c r="Y217" i="1"/>
  <c r="Z217" i="1"/>
  <c r="Y213" i="1"/>
  <c r="Z213" i="1"/>
  <c r="Y209" i="1"/>
  <c r="Z209" i="1"/>
  <c r="Y205" i="1"/>
  <c r="Z205" i="1"/>
  <c r="Y201" i="1"/>
  <c r="Z201" i="1"/>
  <c r="Y197" i="1"/>
  <c r="Z197" i="1"/>
  <c r="Y193" i="1"/>
  <c r="Z193" i="1"/>
  <c r="Y189" i="1"/>
  <c r="Z189" i="1"/>
  <c r="Y185" i="1"/>
  <c r="Z185" i="1"/>
  <c r="Y181" i="1"/>
  <c r="Z181" i="1"/>
  <c r="Y177" i="1"/>
  <c r="Z177" i="1"/>
  <c r="Y173" i="1"/>
  <c r="Z173" i="1"/>
  <c r="Y169" i="1"/>
  <c r="Z169" i="1"/>
  <c r="Y165" i="1"/>
  <c r="Z165" i="1"/>
  <c r="Y161" i="1"/>
  <c r="Z161" i="1"/>
  <c r="Y157" i="1"/>
  <c r="Z157" i="1"/>
  <c r="Y153" i="1"/>
  <c r="Z153" i="1"/>
  <c r="Y149" i="1"/>
  <c r="Z149" i="1"/>
  <c r="Y145" i="1"/>
  <c r="Z145" i="1"/>
  <c r="Y141" i="1"/>
  <c r="Z141" i="1"/>
  <c r="Y137" i="1"/>
  <c r="Z137" i="1"/>
  <c r="Y133" i="1"/>
  <c r="Z133" i="1"/>
  <c r="Y129" i="1"/>
  <c r="Z129" i="1"/>
  <c r="Y125" i="1"/>
  <c r="Z125" i="1"/>
  <c r="Y121" i="1"/>
  <c r="Z121" i="1"/>
  <c r="Y117" i="1"/>
  <c r="Z117" i="1"/>
  <c r="Y113" i="1"/>
  <c r="Z113" i="1"/>
  <c r="Y109" i="1"/>
  <c r="Z109" i="1"/>
  <c r="Y105" i="1"/>
  <c r="Z105" i="1"/>
  <c r="Y101" i="1"/>
  <c r="Z101" i="1"/>
  <c r="Y97" i="1"/>
  <c r="Z97" i="1"/>
  <c r="Y93" i="1"/>
  <c r="Z93" i="1"/>
  <c r="Y89" i="1"/>
  <c r="Z89" i="1"/>
  <c r="Y85" i="1"/>
  <c r="Z85" i="1"/>
  <c r="Y81" i="1"/>
  <c r="Z81" i="1"/>
  <c r="Y77" i="1"/>
  <c r="Z77" i="1"/>
  <c r="Y73" i="1"/>
  <c r="Z73" i="1"/>
  <c r="Y69" i="1"/>
  <c r="Z69" i="1"/>
  <c r="Y65" i="1"/>
  <c r="Z65" i="1"/>
  <c r="Y61" i="1"/>
  <c r="Z61" i="1"/>
  <c r="Y57" i="1"/>
  <c r="Z57" i="1"/>
  <c r="Y53" i="1"/>
  <c r="Z53" i="1"/>
  <c r="Y49" i="1"/>
  <c r="Z49" i="1"/>
  <c r="Y45" i="1"/>
  <c r="Z45" i="1"/>
  <c r="Y41" i="1"/>
  <c r="Z41" i="1"/>
  <c r="Y37" i="1"/>
  <c r="Z37" i="1"/>
  <c r="Y33" i="1"/>
  <c r="Z33" i="1"/>
  <c r="Y29" i="1"/>
  <c r="Z29" i="1"/>
  <c r="Y25" i="1"/>
  <c r="Z25" i="1"/>
  <c r="Y21" i="1"/>
  <c r="Z21" i="1"/>
  <c r="Y17" i="1"/>
  <c r="Z17" i="1"/>
  <c r="Y13" i="1"/>
  <c r="Z13" i="1"/>
  <c r="Y9" i="1"/>
  <c r="Z9" i="1"/>
  <c r="Y5" i="1"/>
  <c r="Z5" i="1"/>
  <c r="Z1538" i="1"/>
  <c r="Z1506" i="1"/>
  <c r="Z1474" i="1"/>
  <c r="Y1395" i="1"/>
  <c r="Y1064" i="1"/>
  <c r="P1801" i="1"/>
  <c r="Q2008" i="1"/>
  <c r="P2" i="1"/>
  <c r="P1993" i="1"/>
  <c r="R2072" i="1"/>
  <c r="O1729" i="1"/>
  <c r="Q2057" i="1"/>
  <c r="R1939" i="1"/>
  <c r="Q2044" i="1"/>
  <c r="O2034" i="1"/>
  <c r="P1907" i="1"/>
  <c r="Q2021" i="1"/>
  <c r="Q1857" i="1"/>
  <c r="S1887" i="1"/>
  <c r="O2092" i="1"/>
  <c r="Q2072" i="1"/>
  <c r="S2031" i="1"/>
  <c r="R2003" i="1"/>
  <c r="S1977" i="1"/>
  <c r="R1967" i="1"/>
  <c r="S1954" i="1"/>
  <c r="Q1939" i="1"/>
  <c r="S1923" i="1"/>
  <c r="R1834" i="1"/>
  <c r="S2091" i="1"/>
  <c r="O2083" i="1"/>
  <c r="R2067" i="1"/>
  <c r="S2041" i="1"/>
  <c r="R2031" i="1"/>
  <c r="S2018" i="1"/>
  <c r="Q2003" i="1"/>
  <c r="S1987" i="1"/>
  <c r="R1975" i="1"/>
  <c r="Q1952" i="1"/>
  <c r="R1921" i="1"/>
  <c r="P1903" i="1"/>
  <c r="S1882" i="1"/>
  <c r="Q1852" i="1"/>
  <c r="S1967" i="1"/>
  <c r="Q2090" i="1"/>
  <c r="S2082" i="1"/>
  <c r="Q2067" i="1"/>
  <c r="S2051" i="1"/>
  <c r="R2039" i="1"/>
  <c r="Q2016" i="1"/>
  <c r="S1985" i="1"/>
  <c r="S1962" i="1"/>
  <c r="R1936" i="1"/>
  <c r="P1921" i="1"/>
  <c r="Q1793" i="1"/>
  <c r="P2090" i="1"/>
  <c r="Q2080" i="1"/>
  <c r="S2049" i="1"/>
  <c r="S2026" i="1"/>
  <c r="R2000" i="1"/>
  <c r="Q1985" i="1"/>
  <c r="O1973" i="1"/>
  <c r="P1962" i="1"/>
  <c r="Q1947" i="1"/>
  <c r="S1931" i="1"/>
  <c r="S1914" i="1"/>
  <c r="R1898" i="1"/>
  <c r="Q1847" i="1"/>
  <c r="S1821" i="1"/>
  <c r="Q1746" i="1"/>
  <c r="S1701" i="1"/>
  <c r="S2088" i="1"/>
  <c r="R2064" i="1"/>
  <c r="Q2049" i="1"/>
  <c r="P2026" i="1"/>
  <c r="Q2011" i="1"/>
  <c r="S1995" i="1"/>
  <c r="O1983" i="1"/>
  <c r="R1931" i="1"/>
  <c r="R1914" i="1"/>
  <c r="S1786" i="1"/>
  <c r="R2088" i="1"/>
  <c r="Q2075" i="1"/>
  <c r="S2059" i="1"/>
  <c r="O2047" i="1"/>
  <c r="R1995" i="1"/>
  <c r="R1980" i="1"/>
  <c r="P1970" i="1"/>
  <c r="S1959" i="1"/>
  <c r="R1944" i="1"/>
  <c r="Q1929" i="1"/>
  <c r="P1911" i="1"/>
  <c r="R1893" i="1"/>
  <c r="Q1842" i="1"/>
  <c r="R1780" i="1"/>
  <c r="R1691" i="1"/>
  <c r="O2087" i="1"/>
  <c r="R2059" i="1"/>
  <c r="S2023" i="1"/>
  <c r="R2008" i="1"/>
  <c r="Q1957" i="1"/>
  <c r="Q1944" i="1"/>
  <c r="O1863" i="1"/>
  <c r="N2078" i="1"/>
  <c r="Q2078" i="1"/>
  <c r="N2070" i="1"/>
  <c r="Q2070" i="1"/>
  <c r="N2062" i="1"/>
  <c r="Q2062" i="1"/>
  <c r="N2054" i="1"/>
  <c r="Q2054" i="1"/>
  <c r="N2046" i="1"/>
  <c r="Q2046" i="1"/>
  <c r="N2038" i="1"/>
  <c r="Q2038" i="1"/>
  <c r="N2030" i="1"/>
  <c r="Q2030" i="1"/>
  <c r="N2022" i="1"/>
  <c r="Q2022" i="1"/>
  <c r="N2014" i="1"/>
  <c r="Q2014" i="1"/>
  <c r="N2006" i="1"/>
  <c r="Q2006" i="1"/>
  <c r="N1998" i="1"/>
  <c r="Q1998" i="1"/>
  <c r="N1990" i="1"/>
  <c r="Q1990" i="1"/>
  <c r="N1982" i="1"/>
  <c r="Q1982" i="1"/>
  <c r="N1974" i="1"/>
  <c r="Q1974" i="1"/>
  <c r="N1966" i="1"/>
  <c r="Q1966" i="1"/>
  <c r="N1958" i="1"/>
  <c r="Q1958" i="1"/>
  <c r="N1950" i="1"/>
  <c r="Q1950" i="1"/>
  <c r="N1942" i="1"/>
  <c r="Q1942" i="1"/>
  <c r="N1934" i="1"/>
  <c r="Q1934" i="1"/>
  <c r="N1926" i="1"/>
  <c r="Q1926" i="1"/>
  <c r="N1918" i="1"/>
  <c r="R1918" i="1"/>
  <c r="S1918" i="1"/>
  <c r="O1918" i="1"/>
  <c r="N1910" i="1"/>
  <c r="R1910" i="1"/>
  <c r="Q1910" i="1"/>
  <c r="S1910" i="1"/>
  <c r="N1902" i="1"/>
  <c r="R1902" i="1"/>
  <c r="S1902" i="1"/>
  <c r="P1902" i="1"/>
  <c r="Q1902" i="1"/>
  <c r="N1894" i="1"/>
  <c r="Q1894" i="1"/>
  <c r="R1894" i="1"/>
  <c r="S1894" i="1"/>
  <c r="O1894" i="1"/>
  <c r="N1886" i="1"/>
  <c r="Q1886" i="1"/>
  <c r="R1886" i="1"/>
  <c r="S1886" i="1"/>
  <c r="O1886" i="1"/>
  <c r="P1886" i="1"/>
  <c r="N1878" i="1"/>
  <c r="Q1878" i="1"/>
  <c r="R1878" i="1"/>
  <c r="S1878" i="1"/>
  <c r="P1878" i="1"/>
  <c r="N1870" i="1"/>
  <c r="Q1870" i="1"/>
  <c r="R1870" i="1"/>
  <c r="S1870" i="1"/>
  <c r="N1862" i="1"/>
  <c r="Q1862" i="1"/>
  <c r="R1862" i="1"/>
  <c r="S1862" i="1"/>
  <c r="O1862" i="1"/>
  <c r="N1854" i="1"/>
  <c r="Q1854" i="1"/>
  <c r="R1854" i="1"/>
  <c r="S1854" i="1"/>
  <c r="O1854" i="1"/>
  <c r="P1854" i="1"/>
  <c r="N1846" i="1"/>
  <c r="Q1846" i="1"/>
  <c r="R1846" i="1"/>
  <c r="S1846" i="1"/>
  <c r="P1846" i="1"/>
  <c r="N1838" i="1"/>
  <c r="Q1838" i="1"/>
  <c r="R1838" i="1"/>
  <c r="S1838" i="1"/>
  <c r="P1838" i="1"/>
  <c r="N1830" i="1"/>
  <c r="Q1830" i="1"/>
  <c r="R1830" i="1"/>
  <c r="S1830" i="1"/>
  <c r="O1830" i="1"/>
  <c r="N1822" i="1"/>
  <c r="Q1822" i="1"/>
  <c r="R1822" i="1"/>
  <c r="S1822" i="1"/>
  <c r="O1822" i="1"/>
  <c r="P1822" i="1"/>
  <c r="N1814" i="1"/>
  <c r="Q1814" i="1"/>
  <c r="R1814" i="1"/>
  <c r="S1814" i="1"/>
  <c r="P1814" i="1"/>
  <c r="N1806" i="1"/>
  <c r="Q1806" i="1"/>
  <c r="R1806" i="1"/>
  <c r="S1806" i="1"/>
  <c r="N1798" i="1"/>
  <c r="Q1798" i="1"/>
  <c r="R1798" i="1"/>
  <c r="S1798" i="1"/>
  <c r="O1798" i="1"/>
  <c r="N1790" i="1"/>
  <c r="Q1790" i="1"/>
  <c r="R1790" i="1"/>
  <c r="S1790" i="1"/>
  <c r="O1790" i="1"/>
  <c r="P1790" i="1"/>
  <c r="N1782" i="1"/>
  <c r="Q1782" i="1"/>
  <c r="R1782" i="1"/>
  <c r="S1782" i="1"/>
  <c r="O1782" i="1"/>
  <c r="P1782" i="1"/>
  <c r="N1774" i="1"/>
  <c r="Q1774" i="1"/>
  <c r="R1774" i="1"/>
  <c r="S1774" i="1"/>
  <c r="P1774" i="1"/>
  <c r="N1766" i="1"/>
  <c r="O1766" i="1"/>
  <c r="P1766" i="1"/>
  <c r="S1766" i="1"/>
  <c r="N1758" i="1"/>
  <c r="O1758" i="1"/>
  <c r="P1758" i="1"/>
  <c r="Q1758" i="1"/>
  <c r="R1758" i="1"/>
  <c r="S1758" i="1"/>
  <c r="N1750" i="1"/>
  <c r="O1750" i="1"/>
  <c r="P1750" i="1"/>
  <c r="Q1750" i="1"/>
  <c r="R1750" i="1"/>
  <c r="S1750" i="1"/>
  <c r="N1742" i="1"/>
  <c r="O1742" i="1"/>
  <c r="P1742" i="1"/>
  <c r="Q1742" i="1"/>
  <c r="N1734" i="1"/>
  <c r="O1734" i="1"/>
  <c r="P1734" i="1"/>
  <c r="S1734" i="1"/>
  <c r="Q1734" i="1"/>
  <c r="R1734" i="1"/>
  <c r="N1726" i="1"/>
  <c r="O1726" i="1"/>
  <c r="P1726" i="1"/>
  <c r="Q1726" i="1"/>
  <c r="R1726" i="1"/>
  <c r="S1726" i="1"/>
  <c r="N1718" i="1"/>
  <c r="O1718" i="1"/>
  <c r="P1718" i="1"/>
  <c r="Q1718" i="1"/>
  <c r="R1718" i="1"/>
  <c r="N1710" i="1"/>
  <c r="O1710" i="1"/>
  <c r="P1710" i="1"/>
  <c r="R1710" i="1"/>
  <c r="S1710" i="1"/>
  <c r="N1702" i="1"/>
  <c r="O1702" i="1"/>
  <c r="P1702" i="1"/>
  <c r="S1702" i="1"/>
  <c r="Q1702" i="1"/>
  <c r="R1702" i="1"/>
  <c r="N1694" i="1"/>
  <c r="O1694" i="1"/>
  <c r="P1694" i="1"/>
  <c r="Q1694" i="1"/>
  <c r="R1694" i="1"/>
  <c r="S1694" i="1"/>
  <c r="N1686" i="1"/>
  <c r="O1686" i="1"/>
  <c r="P1686" i="1"/>
  <c r="Q1686" i="1"/>
  <c r="S1686" i="1"/>
  <c r="N1678" i="1"/>
  <c r="O1678" i="1"/>
  <c r="P1678" i="1"/>
  <c r="Q1678" i="1"/>
  <c r="R1678" i="1"/>
  <c r="S1678" i="1"/>
  <c r="N1670" i="1"/>
  <c r="O1670" i="1"/>
  <c r="P1670" i="1"/>
  <c r="S1670" i="1"/>
  <c r="Q1670" i="1"/>
  <c r="N1662" i="1"/>
  <c r="O1662" i="1"/>
  <c r="P1662" i="1"/>
  <c r="Q1662" i="1"/>
  <c r="R1662" i="1"/>
  <c r="S1662" i="1"/>
  <c r="N1654" i="1"/>
  <c r="O1654" i="1"/>
  <c r="P1654" i="1"/>
  <c r="Q1654" i="1"/>
  <c r="R1654" i="1"/>
  <c r="S1654" i="1"/>
  <c r="N1646" i="1"/>
  <c r="O1646" i="1"/>
  <c r="P1646" i="1"/>
  <c r="S1646" i="1"/>
  <c r="Q1646" i="1"/>
  <c r="R1646" i="1"/>
  <c r="N1638" i="1"/>
  <c r="O1638" i="1"/>
  <c r="P1638" i="1"/>
  <c r="Q1638" i="1"/>
  <c r="S1638" i="1"/>
  <c r="R1638" i="1"/>
  <c r="N1630" i="1"/>
  <c r="O1630" i="1"/>
  <c r="P1630" i="1"/>
  <c r="Q1630" i="1"/>
  <c r="R1630" i="1"/>
  <c r="S1630" i="1"/>
  <c r="N1622" i="1"/>
  <c r="O1622" i="1"/>
  <c r="P1622" i="1"/>
  <c r="Q1622" i="1"/>
  <c r="R1622" i="1"/>
  <c r="S1622" i="1"/>
  <c r="N1614" i="1"/>
  <c r="O1614" i="1"/>
  <c r="P1614" i="1"/>
  <c r="S1614" i="1"/>
  <c r="Q1614" i="1"/>
  <c r="R1614" i="1"/>
  <c r="N1606" i="1"/>
  <c r="O1606" i="1"/>
  <c r="P1606" i="1"/>
  <c r="Q1606" i="1"/>
  <c r="R1606" i="1"/>
  <c r="S1606" i="1"/>
  <c r="N1598" i="1"/>
  <c r="O1598" i="1"/>
  <c r="P1598" i="1"/>
  <c r="Q1598" i="1"/>
  <c r="R1598" i="1"/>
  <c r="S1598" i="1"/>
  <c r="N1590" i="1"/>
  <c r="O1590" i="1"/>
  <c r="P1590" i="1"/>
  <c r="Q1590" i="1"/>
  <c r="S1590" i="1"/>
  <c r="N1582" i="1"/>
  <c r="O1582" i="1"/>
  <c r="P1582" i="1"/>
  <c r="S1582" i="1"/>
  <c r="Q1582" i="1"/>
  <c r="R1582" i="1"/>
  <c r="N1574" i="1"/>
  <c r="O1574" i="1"/>
  <c r="P1574" i="1"/>
  <c r="Q1574" i="1"/>
  <c r="R1574" i="1"/>
  <c r="S1574" i="1"/>
  <c r="N1566" i="1"/>
  <c r="O1566" i="1"/>
  <c r="P1566" i="1"/>
  <c r="Q1566" i="1"/>
  <c r="R1566" i="1"/>
  <c r="S1566" i="1"/>
  <c r="N1558" i="1"/>
  <c r="O1558" i="1"/>
  <c r="P1558" i="1"/>
  <c r="Q1558" i="1"/>
  <c r="R1558" i="1"/>
  <c r="S1558" i="1"/>
  <c r="N1550" i="1"/>
  <c r="O1550" i="1"/>
  <c r="P1550" i="1"/>
  <c r="S1550" i="1"/>
  <c r="R1550" i="1"/>
  <c r="N1542" i="1"/>
  <c r="O1542" i="1"/>
  <c r="P1542" i="1"/>
  <c r="Q1542" i="1"/>
  <c r="R1542" i="1"/>
  <c r="S1542" i="1"/>
  <c r="N1534" i="1"/>
  <c r="O1534" i="1"/>
  <c r="P1534" i="1"/>
  <c r="Q1534" i="1"/>
  <c r="R1534" i="1"/>
  <c r="S1534" i="1"/>
  <c r="N1526" i="1"/>
  <c r="O1526" i="1"/>
  <c r="P1526" i="1"/>
  <c r="Q1526" i="1"/>
  <c r="R1526" i="1"/>
  <c r="S1526" i="1"/>
  <c r="N1518" i="1"/>
  <c r="O1518" i="1"/>
  <c r="P1518" i="1"/>
  <c r="S1518" i="1"/>
  <c r="Q1518" i="1"/>
  <c r="R1518" i="1"/>
  <c r="N1510" i="1"/>
  <c r="O1510" i="1"/>
  <c r="P1510" i="1"/>
  <c r="Q1510" i="1"/>
  <c r="R1510" i="1"/>
  <c r="S1510" i="1"/>
  <c r="N1502" i="1"/>
  <c r="O1502" i="1"/>
  <c r="P1502" i="1"/>
  <c r="Q1502" i="1"/>
  <c r="R1502" i="1"/>
  <c r="S1502" i="1"/>
  <c r="N1494" i="1"/>
  <c r="O1494" i="1"/>
  <c r="P1494" i="1"/>
  <c r="Q1494" i="1"/>
  <c r="R1494" i="1"/>
  <c r="S1494" i="1"/>
  <c r="N1486" i="1"/>
  <c r="O1486" i="1"/>
  <c r="P1486" i="1"/>
  <c r="S1486" i="1"/>
  <c r="Q1486" i="1"/>
  <c r="R1486" i="1"/>
  <c r="N1478" i="1"/>
  <c r="O1478" i="1"/>
  <c r="P1478" i="1"/>
  <c r="Q1478" i="1"/>
  <c r="R1478" i="1"/>
  <c r="S1478" i="1"/>
  <c r="N1470" i="1"/>
  <c r="O1470" i="1"/>
  <c r="P1470" i="1"/>
  <c r="Q1470" i="1"/>
  <c r="R1470" i="1"/>
  <c r="S1470" i="1"/>
  <c r="N1462" i="1"/>
  <c r="O1462" i="1"/>
  <c r="P1462" i="1"/>
  <c r="Q1462" i="1"/>
  <c r="R1462" i="1"/>
  <c r="S1462" i="1"/>
  <c r="N1454" i="1"/>
  <c r="O1454" i="1"/>
  <c r="P1454" i="1"/>
  <c r="S1454" i="1"/>
  <c r="Q1454" i="1"/>
  <c r="R1454" i="1"/>
  <c r="N1446" i="1"/>
  <c r="O1446" i="1"/>
  <c r="P1446" i="1"/>
  <c r="Q1446" i="1"/>
  <c r="R1446" i="1"/>
  <c r="S1446" i="1"/>
  <c r="N1438" i="1"/>
  <c r="O1438" i="1"/>
  <c r="P1438" i="1"/>
  <c r="Q1438" i="1"/>
  <c r="R1438" i="1"/>
  <c r="S1438" i="1"/>
  <c r="N1430" i="1"/>
  <c r="O1430" i="1"/>
  <c r="P1430" i="1"/>
  <c r="Q1430" i="1"/>
  <c r="R1430" i="1"/>
  <c r="N1422" i="1"/>
  <c r="O1422" i="1"/>
  <c r="P1422" i="1"/>
  <c r="S1422" i="1"/>
  <c r="Q1422" i="1"/>
  <c r="R1422" i="1"/>
  <c r="N1414" i="1"/>
  <c r="O1414" i="1"/>
  <c r="P1414" i="1"/>
  <c r="Q1414" i="1"/>
  <c r="R1414" i="1"/>
  <c r="S1414" i="1"/>
  <c r="N1406" i="1"/>
  <c r="O1406" i="1"/>
  <c r="P1406" i="1"/>
  <c r="Q1406" i="1"/>
  <c r="R1406" i="1"/>
  <c r="S1406" i="1"/>
  <c r="N1398" i="1"/>
  <c r="O1398" i="1"/>
  <c r="P1398" i="1"/>
  <c r="Q1398" i="1"/>
  <c r="R1398" i="1"/>
  <c r="S1398" i="1"/>
  <c r="N1390" i="1"/>
  <c r="O1390" i="1"/>
  <c r="P1390" i="1"/>
  <c r="S1390" i="1"/>
  <c r="Q1390" i="1"/>
  <c r="N1382" i="1"/>
  <c r="O1382" i="1"/>
  <c r="P1382" i="1"/>
  <c r="Q1382" i="1"/>
  <c r="R1382" i="1"/>
  <c r="S1382" i="1"/>
  <c r="N1374" i="1"/>
  <c r="O1374" i="1"/>
  <c r="P1374" i="1"/>
  <c r="Q1374" i="1"/>
  <c r="R1374" i="1"/>
  <c r="S1374" i="1"/>
  <c r="N1366" i="1"/>
  <c r="O1366" i="1"/>
  <c r="P1366" i="1"/>
  <c r="Q1366" i="1"/>
  <c r="R1366" i="1"/>
  <c r="S1366" i="1"/>
  <c r="N1358" i="1"/>
  <c r="O1358" i="1"/>
  <c r="P1358" i="1"/>
  <c r="S1358" i="1"/>
  <c r="Q1358" i="1"/>
  <c r="R1358" i="1"/>
  <c r="N1350" i="1"/>
  <c r="O1350" i="1"/>
  <c r="P1350" i="1"/>
  <c r="Q1350" i="1"/>
  <c r="R1350" i="1"/>
  <c r="S1350" i="1"/>
  <c r="N1342" i="1"/>
  <c r="O1342" i="1"/>
  <c r="P1342" i="1"/>
  <c r="Q1342" i="1"/>
  <c r="R1342" i="1"/>
  <c r="S1342" i="1"/>
  <c r="N1334" i="1"/>
  <c r="O1334" i="1"/>
  <c r="P1334" i="1"/>
  <c r="Q1334" i="1"/>
  <c r="S1334" i="1"/>
  <c r="N1326" i="1"/>
  <c r="O1326" i="1"/>
  <c r="P1326" i="1"/>
  <c r="S1326" i="1"/>
  <c r="Q1326" i="1"/>
  <c r="R1326" i="1"/>
  <c r="N1318" i="1"/>
  <c r="O1318" i="1"/>
  <c r="P1318" i="1"/>
  <c r="Q1318" i="1"/>
  <c r="R1318" i="1"/>
  <c r="S1318" i="1"/>
  <c r="N1310" i="1"/>
  <c r="R1310" i="1"/>
  <c r="S1310" i="1"/>
  <c r="O1310" i="1"/>
  <c r="P1310" i="1"/>
  <c r="Q1310" i="1"/>
  <c r="N1302" i="1"/>
  <c r="P1302" i="1"/>
  <c r="O1302" i="1"/>
  <c r="Q1302" i="1"/>
  <c r="R1302" i="1"/>
  <c r="S1302" i="1"/>
  <c r="N1294" i="1"/>
  <c r="P1294" i="1"/>
  <c r="S1294" i="1"/>
  <c r="O1294" i="1"/>
  <c r="Q1294" i="1"/>
  <c r="R1294" i="1"/>
  <c r="N1286" i="1"/>
  <c r="P1286" i="1"/>
  <c r="Q1286" i="1"/>
  <c r="O1286" i="1"/>
  <c r="R1286" i="1"/>
  <c r="S1286" i="1"/>
  <c r="N1278" i="1"/>
  <c r="P1278" i="1"/>
  <c r="Q1278" i="1"/>
  <c r="O1278" i="1"/>
  <c r="S1278" i="1"/>
  <c r="N1270" i="1"/>
  <c r="P1270" i="1"/>
  <c r="Q1270" i="1"/>
  <c r="R1270" i="1"/>
  <c r="S1270" i="1"/>
  <c r="O1270" i="1"/>
  <c r="N1262" i="1"/>
  <c r="P1262" i="1"/>
  <c r="Q1262" i="1"/>
  <c r="O1262" i="1"/>
  <c r="R1262" i="1"/>
  <c r="S1262" i="1"/>
  <c r="N1254" i="1"/>
  <c r="P1254" i="1"/>
  <c r="Q1254" i="1"/>
  <c r="O1254" i="1"/>
  <c r="R1254" i="1"/>
  <c r="S1254" i="1"/>
  <c r="N1246" i="1"/>
  <c r="P1246" i="1"/>
  <c r="Q1246" i="1"/>
  <c r="O1246" i="1"/>
  <c r="R1246" i="1"/>
  <c r="S1246" i="1"/>
  <c r="N1238" i="1"/>
  <c r="P1238" i="1"/>
  <c r="Q1238" i="1"/>
  <c r="O1238" i="1"/>
  <c r="R1238" i="1"/>
  <c r="S1238" i="1"/>
  <c r="N1230" i="1"/>
  <c r="P1230" i="1"/>
  <c r="Q1230" i="1"/>
  <c r="R1230" i="1"/>
  <c r="S1230" i="1"/>
  <c r="N1222" i="1"/>
  <c r="P1222" i="1"/>
  <c r="Q1222" i="1"/>
  <c r="R1222" i="1"/>
  <c r="O1222" i="1"/>
  <c r="S1222" i="1"/>
  <c r="N1214" i="1"/>
  <c r="P1214" i="1"/>
  <c r="Q1214" i="1"/>
  <c r="R1214" i="1"/>
  <c r="S1214" i="1"/>
  <c r="O1214" i="1"/>
  <c r="N1206" i="1"/>
  <c r="Q1206" i="1"/>
  <c r="O1206" i="1"/>
  <c r="P1206" i="1"/>
  <c r="R1206" i="1"/>
  <c r="S1206" i="1"/>
  <c r="N1198" i="1"/>
  <c r="Q1198" i="1"/>
  <c r="S1198" i="1"/>
  <c r="O1198" i="1"/>
  <c r="P1198" i="1"/>
  <c r="R1198" i="1"/>
  <c r="N1190" i="1"/>
  <c r="Q1190" i="1"/>
  <c r="R1190" i="1"/>
  <c r="S1190" i="1"/>
  <c r="P1190" i="1"/>
  <c r="O1190" i="1"/>
  <c r="N1182" i="1"/>
  <c r="Q1182" i="1"/>
  <c r="P1182" i="1"/>
  <c r="R1182" i="1"/>
  <c r="S1182" i="1"/>
  <c r="O1182" i="1"/>
  <c r="N1174" i="1"/>
  <c r="O1174" i="1"/>
  <c r="Q1174" i="1"/>
  <c r="R1174" i="1"/>
  <c r="S1174" i="1"/>
  <c r="P1174" i="1"/>
  <c r="N1166" i="1"/>
  <c r="O1166" i="1"/>
  <c r="Q1166" i="1"/>
  <c r="P1166" i="1"/>
  <c r="R1166" i="1"/>
  <c r="S1166" i="1"/>
  <c r="N1158" i="1"/>
  <c r="O1158" i="1"/>
  <c r="Q1158" i="1"/>
  <c r="R1158" i="1"/>
  <c r="S1158" i="1"/>
  <c r="P1158" i="1"/>
  <c r="N1150" i="1"/>
  <c r="O1150" i="1"/>
  <c r="Q1150" i="1"/>
  <c r="P1150" i="1"/>
  <c r="R1150" i="1"/>
  <c r="S1150" i="1"/>
  <c r="N1142" i="1"/>
  <c r="O1142" i="1"/>
  <c r="Q1142" i="1"/>
  <c r="P1142" i="1"/>
  <c r="R1142" i="1"/>
  <c r="S1142" i="1"/>
  <c r="N1134" i="1"/>
  <c r="O1134" i="1"/>
  <c r="Q1134" i="1"/>
  <c r="R1134" i="1"/>
  <c r="S1134" i="1"/>
  <c r="P1134" i="1"/>
  <c r="N1126" i="1"/>
  <c r="O1126" i="1"/>
  <c r="Q1126" i="1"/>
  <c r="S1126" i="1"/>
  <c r="P1126" i="1"/>
  <c r="R1126" i="1"/>
  <c r="N1118" i="1"/>
  <c r="O1118" i="1"/>
  <c r="Q1118" i="1"/>
  <c r="P1118" i="1"/>
  <c r="R1118" i="1"/>
  <c r="S1118" i="1"/>
  <c r="N1110" i="1"/>
  <c r="O1110" i="1"/>
  <c r="Q1110" i="1"/>
  <c r="P1110" i="1"/>
  <c r="R1110" i="1"/>
  <c r="S1110" i="1"/>
  <c r="N1102" i="1"/>
  <c r="O1102" i="1"/>
  <c r="Q1102" i="1"/>
  <c r="R1102" i="1"/>
  <c r="S1102" i="1"/>
  <c r="P1102" i="1"/>
  <c r="N1094" i="1"/>
  <c r="O1094" i="1"/>
  <c r="Q1094" i="1"/>
  <c r="P1094" i="1"/>
  <c r="S1094" i="1"/>
  <c r="R1094" i="1"/>
  <c r="N1086" i="1"/>
  <c r="O1086" i="1"/>
  <c r="Q1086" i="1"/>
  <c r="P1086" i="1"/>
  <c r="R1086" i="1"/>
  <c r="S1086" i="1"/>
  <c r="N1078" i="1"/>
  <c r="R1078" i="1"/>
  <c r="O1078" i="1"/>
  <c r="S1078" i="1"/>
  <c r="P1078" i="1"/>
  <c r="Q1078" i="1"/>
  <c r="N1070" i="1"/>
  <c r="R1070" i="1"/>
  <c r="P1070" i="1"/>
  <c r="S1070" i="1"/>
  <c r="Q1070" i="1"/>
  <c r="O1070" i="1"/>
  <c r="N1062" i="1"/>
  <c r="Q1062" i="1"/>
  <c r="R1062" i="1"/>
  <c r="P1062" i="1"/>
  <c r="S1062" i="1"/>
  <c r="O1062" i="1"/>
  <c r="N1054" i="1"/>
  <c r="Q1054" i="1"/>
  <c r="R1054" i="1"/>
  <c r="P1054" i="1"/>
  <c r="O1054" i="1"/>
  <c r="S1054" i="1"/>
  <c r="N1046" i="1"/>
  <c r="Q1046" i="1"/>
  <c r="R1046" i="1"/>
  <c r="S1046" i="1"/>
  <c r="O1046" i="1"/>
  <c r="P1046" i="1"/>
  <c r="N1038" i="1"/>
  <c r="Q1038" i="1"/>
  <c r="R1038" i="1"/>
  <c r="O1038" i="1"/>
  <c r="P1038" i="1"/>
  <c r="S1038" i="1"/>
  <c r="N1030" i="1"/>
  <c r="Q1030" i="1"/>
  <c r="R1030" i="1"/>
  <c r="P1030" i="1"/>
  <c r="O1030" i="1"/>
  <c r="S1030" i="1"/>
  <c r="N1022" i="1"/>
  <c r="Q1022" i="1"/>
  <c r="R1022" i="1"/>
  <c r="O1022" i="1"/>
  <c r="P1022" i="1"/>
  <c r="S1022" i="1"/>
  <c r="N1014" i="1"/>
  <c r="Q1014" i="1"/>
  <c r="R1014" i="1"/>
  <c r="O1014" i="1"/>
  <c r="S1014" i="1"/>
  <c r="P1014" i="1"/>
  <c r="N1006" i="1"/>
  <c r="Q1006" i="1"/>
  <c r="R1006" i="1"/>
  <c r="O1006" i="1"/>
  <c r="P1006" i="1"/>
  <c r="S1006" i="1"/>
  <c r="N998" i="1"/>
  <c r="Q998" i="1"/>
  <c r="R998" i="1"/>
  <c r="P998" i="1"/>
  <c r="S998" i="1"/>
  <c r="O998" i="1"/>
  <c r="N990" i="1"/>
  <c r="Q990" i="1"/>
  <c r="R990" i="1"/>
  <c r="O990" i="1"/>
  <c r="P990" i="1"/>
  <c r="S990" i="1"/>
  <c r="N982" i="1"/>
  <c r="Q982" i="1"/>
  <c r="R982" i="1"/>
  <c r="O982" i="1"/>
  <c r="S982" i="1"/>
  <c r="P982" i="1"/>
  <c r="N974" i="1"/>
  <c r="Q974" i="1"/>
  <c r="R974" i="1"/>
  <c r="O974" i="1"/>
  <c r="P974" i="1"/>
  <c r="S974" i="1"/>
  <c r="N966" i="1"/>
  <c r="Q966" i="1"/>
  <c r="R966" i="1"/>
  <c r="P966" i="1"/>
  <c r="S966" i="1"/>
  <c r="O966" i="1"/>
  <c r="N958" i="1"/>
  <c r="Q958" i="1"/>
  <c r="R958" i="1"/>
  <c r="O958" i="1"/>
  <c r="P958" i="1"/>
  <c r="S958" i="1"/>
  <c r="N950" i="1"/>
  <c r="Q950" i="1"/>
  <c r="R950" i="1"/>
  <c r="O950" i="1"/>
  <c r="S950" i="1"/>
  <c r="P950" i="1"/>
  <c r="N942" i="1"/>
  <c r="Q942" i="1"/>
  <c r="R942" i="1"/>
  <c r="O942" i="1"/>
  <c r="P942" i="1"/>
  <c r="S942" i="1"/>
  <c r="N934" i="1"/>
  <c r="Q934" i="1"/>
  <c r="R934" i="1"/>
  <c r="P934" i="1"/>
  <c r="S934" i="1"/>
  <c r="O934" i="1"/>
  <c r="N926" i="1"/>
  <c r="Q926" i="1"/>
  <c r="R926" i="1"/>
  <c r="O926" i="1"/>
  <c r="P926" i="1"/>
  <c r="S926" i="1"/>
  <c r="N918" i="1"/>
  <c r="O918" i="1"/>
  <c r="P918" i="1"/>
  <c r="Q918" i="1"/>
  <c r="S918" i="1"/>
  <c r="R918" i="1"/>
  <c r="N910" i="1"/>
  <c r="O910" i="1"/>
  <c r="Q910" i="1"/>
  <c r="S910" i="1"/>
  <c r="P910" i="1"/>
  <c r="R910" i="1"/>
  <c r="N902" i="1"/>
  <c r="O902" i="1"/>
  <c r="R902" i="1"/>
  <c r="Q902" i="1"/>
  <c r="S902" i="1"/>
  <c r="P902" i="1"/>
  <c r="N894" i="1"/>
  <c r="O894" i="1"/>
  <c r="P894" i="1"/>
  <c r="R894" i="1"/>
  <c r="S894" i="1"/>
  <c r="Q894" i="1"/>
  <c r="N886" i="1"/>
  <c r="O886" i="1"/>
  <c r="P886" i="1"/>
  <c r="R886" i="1"/>
  <c r="S886" i="1"/>
  <c r="Q886" i="1"/>
  <c r="N878" i="1"/>
  <c r="O878" i="1"/>
  <c r="P878" i="1"/>
  <c r="Q878" i="1"/>
  <c r="R878" i="1"/>
  <c r="S878" i="1"/>
  <c r="N870" i="1"/>
  <c r="O870" i="1"/>
  <c r="P870" i="1"/>
  <c r="Q870" i="1"/>
  <c r="R870" i="1"/>
  <c r="S870" i="1"/>
  <c r="N862" i="1"/>
  <c r="O862" i="1"/>
  <c r="P862" i="1"/>
  <c r="Q862" i="1"/>
  <c r="R862" i="1"/>
  <c r="S862" i="1"/>
  <c r="N854" i="1"/>
  <c r="O854" i="1"/>
  <c r="P854" i="1"/>
  <c r="Q854" i="1"/>
  <c r="R854" i="1"/>
  <c r="S854" i="1"/>
  <c r="N846" i="1"/>
  <c r="O846" i="1"/>
  <c r="P846" i="1"/>
  <c r="R846" i="1"/>
  <c r="S846" i="1"/>
  <c r="Q846" i="1"/>
  <c r="N838" i="1"/>
  <c r="O838" i="1"/>
  <c r="P838" i="1"/>
  <c r="S838" i="1"/>
  <c r="Q838" i="1"/>
  <c r="R838" i="1"/>
  <c r="N830" i="1"/>
  <c r="O830" i="1"/>
  <c r="P830" i="1"/>
  <c r="Q830" i="1"/>
  <c r="R830" i="1"/>
  <c r="S830" i="1"/>
  <c r="N822" i="1"/>
  <c r="Q822" i="1"/>
  <c r="O822" i="1"/>
  <c r="P822" i="1"/>
  <c r="R822" i="1"/>
  <c r="S822" i="1"/>
  <c r="N814" i="1"/>
  <c r="Q814" i="1"/>
  <c r="S814" i="1"/>
  <c r="O814" i="1"/>
  <c r="P814" i="1"/>
  <c r="R814" i="1"/>
  <c r="N806" i="1"/>
  <c r="Q806" i="1"/>
  <c r="P806" i="1"/>
  <c r="R806" i="1"/>
  <c r="S806" i="1"/>
  <c r="O806" i="1"/>
  <c r="N798" i="1"/>
  <c r="Q798" i="1"/>
  <c r="O798" i="1"/>
  <c r="P798" i="1"/>
  <c r="R798" i="1"/>
  <c r="S798" i="1"/>
  <c r="N790" i="1"/>
  <c r="Q790" i="1"/>
  <c r="O790" i="1"/>
  <c r="P790" i="1"/>
  <c r="R790" i="1"/>
  <c r="S790" i="1"/>
  <c r="N782" i="1"/>
  <c r="Q782" i="1"/>
  <c r="S782" i="1"/>
  <c r="P782" i="1"/>
  <c r="R782" i="1"/>
  <c r="O782" i="1"/>
  <c r="N774" i="1"/>
  <c r="Q774" i="1"/>
  <c r="R774" i="1"/>
  <c r="S774" i="1"/>
  <c r="O774" i="1"/>
  <c r="P774" i="1"/>
  <c r="N766" i="1"/>
  <c r="Q766" i="1"/>
  <c r="O766" i="1"/>
  <c r="R766" i="1"/>
  <c r="S766" i="1"/>
  <c r="P766" i="1"/>
  <c r="N758" i="1"/>
  <c r="Q758" i="1"/>
  <c r="O758" i="1"/>
  <c r="P758" i="1"/>
  <c r="R758" i="1"/>
  <c r="S758" i="1"/>
  <c r="N750" i="1"/>
  <c r="Q750" i="1"/>
  <c r="O750" i="1"/>
  <c r="P750" i="1"/>
  <c r="R750" i="1"/>
  <c r="S750" i="1"/>
  <c r="N742" i="1"/>
  <c r="Q742" i="1"/>
  <c r="P742" i="1"/>
  <c r="R742" i="1"/>
  <c r="S742" i="1"/>
  <c r="O742" i="1"/>
  <c r="N734" i="1"/>
  <c r="Q734" i="1"/>
  <c r="R734" i="1"/>
  <c r="S734" i="1"/>
  <c r="O734" i="1"/>
  <c r="P734" i="1"/>
  <c r="N726" i="1"/>
  <c r="R726" i="1"/>
  <c r="P726" i="1"/>
  <c r="S726" i="1"/>
  <c r="O726" i="1"/>
  <c r="Q726" i="1"/>
  <c r="N718" i="1"/>
  <c r="R718" i="1"/>
  <c r="O718" i="1"/>
  <c r="P718" i="1"/>
  <c r="Q718" i="1"/>
  <c r="S718" i="1"/>
  <c r="N710" i="1"/>
  <c r="R710" i="1"/>
  <c r="Q710" i="1"/>
  <c r="S710" i="1"/>
  <c r="O710" i="1"/>
  <c r="P710" i="1"/>
  <c r="N702" i="1"/>
  <c r="R702" i="1"/>
  <c r="O702" i="1"/>
  <c r="P702" i="1"/>
  <c r="S702" i="1"/>
  <c r="Q702" i="1"/>
  <c r="N694" i="1"/>
  <c r="R694" i="1"/>
  <c r="Q694" i="1"/>
  <c r="O694" i="1"/>
  <c r="P694" i="1"/>
  <c r="S694" i="1"/>
  <c r="N686" i="1"/>
  <c r="R686" i="1"/>
  <c r="O686" i="1"/>
  <c r="P686" i="1"/>
  <c r="Q686" i="1"/>
  <c r="S686" i="1"/>
  <c r="N678" i="1"/>
  <c r="R678" i="1"/>
  <c r="Q678" i="1"/>
  <c r="S678" i="1"/>
  <c r="O678" i="1"/>
  <c r="P678" i="1"/>
  <c r="N670" i="1"/>
  <c r="R670" i="1"/>
  <c r="O670" i="1"/>
  <c r="P670" i="1"/>
  <c r="S670" i="1"/>
  <c r="Q670" i="1"/>
  <c r="N662" i="1"/>
  <c r="R662" i="1"/>
  <c r="Q662" i="1"/>
  <c r="P662" i="1"/>
  <c r="S662" i="1"/>
  <c r="O662" i="1"/>
  <c r="N654" i="1"/>
  <c r="R654" i="1"/>
  <c r="O654" i="1"/>
  <c r="P654" i="1"/>
  <c r="Q654" i="1"/>
  <c r="S654" i="1"/>
  <c r="N646" i="1"/>
  <c r="R646" i="1"/>
  <c r="Q646" i="1"/>
  <c r="S646" i="1"/>
  <c r="O646" i="1"/>
  <c r="P646" i="1"/>
  <c r="N638" i="1"/>
  <c r="R638" i="1"/>
  <c r="Q638" i="1"/>
  <c r="O638" i="1"/>
  <c r="P638" i="1"/>
  <c r="S638" i="1"/>
  <c r="N630" i="1"/>
  <c r="R630" i="1"/>
  <c r="S630" i="1"/>
  <c r="O630" i="1"/>
  <c r="P630" i="1"/>
  <c r="Q630" i="1"/>
  <c r="N622" i="1"/>
  <c r="R622" i="1"/>
  <c r="O622" i="1"/>
  <c r="P622" i="1"/>
  <c r="Q622" i="1"/>
  <c r="S622" i="1"/>
  <c r="N614" i="1"/>
  <c r="R614" i="1"/>
  <c r="P614" i="1"/>
  <c r="Q614" i="1"/>
  <c r="O614" i="1"/>
  <c r="S614" i="1"/>
  <c r="N606" i="1"/>
  <c r="R606" i="1"/>
  <c r="Q606" i="1"/>
  <c r="S606" i="1"/>
  <c r="O606" i="1"/>
  <c r="P606" i="1"/>
  <c r="N598" i="1"/>
  <c r="R598" i="1"/>
  <c r="S598" i="1"/>
  <c r="O598" i="1"/>
  <c r="P598" i="1"/>
  <c r="Q598" i="1"/>
  <c r="N590" i="1"/>
  <c r="R590" i="1"/>
  <c r="O590" i="1"/>
  <c r="P590" i="1"/>
  <c r="Q590" i="1"/>
  <c r="S590" i="1"/>
  <c r="N582" i="1"/>
  <c r="R582" i="1"/>
  <c r="P582" i="1"/>
  <c r="O582" i="1"/>
  <c r="Q582" i="1"/>
  <c r="S582" i="1"/>
  <c r="N574" i="1"/>
  <c r="O574" i="1"/>
  <c r="S574" i="1"/>
  <c r="P574" i="1"/>
  <c r="R574" i="1"/>
  <c r="Q574" i="1"/>
  <c r="N566" i="1"/>
  <c r="O566" i="1"/>
  <c r="S566" i="1"/>
  <c r="P566" i="1"/>
  <c r="R566" i="1"/>
  <c r="Q566" i="1"/>
  <c r="N558" i="1"/>
  <c r="O558" i="1"/>
  <c r="S558" i="1"/>
  <c r="R558" i="1"/>
  <c r="P558" i="1"/>
  <c r="Q558" i="1"/>
  <c r="N550" i="1"/>
  <c r="O550" i="1"/>
  <c r="S550" i="1"/>
  <c r="P550" i="1"/>
  <c r="R550" i="1"/>
  <c r="Q550" i="1"/>
  <c r="N542" i="1"/>
  <c r="P542" i="1"/>
  <c r="Q542" i="1"/>
  <c r="O542" i="1"/>
  <c r="R542" i="1"/>
  <c r="S542" i="1"/>
  <c r="N534" i="1"/>
  <c r="P534" i="1"/>
  <c r="S534" i="1"/>
  <c r="O534" i="1"/>
  <c r="R534" i="1"/>
  <c r="Q534" i="1"/>
  <c r="N526" i="1"/>
  <c r="P526" i="1"/>
  <c r="O526" i="1"/>
  <c r="Q526" i="1"/>
  <c r="S526" i="1"/>
  <c r="R526" i="1"/>
  <c r="N518" i="1"/>
  <c r="P518" i="1"/>
  <c r="Q518" i="1"/>
  <c r="O518" i="1"/>
  <c r="S518" i="1"/>
  <c r="R518" i="1"/>
  <c r="N510" i="1"/>
  <c r="P510" i="1"/>
  <c r="R510" i="1"/>
  <c r="O510" i="1"/>
  <c r="S510" i="1"/>
  <c r="Q510" i="1"/>
  <c r="N502" i="1"/>
  <c r="P502" i="1"/>
  <c r="S502" i="1"/>
  <c r="O502" i="1"/>
  <c r="R502" i="1"/>
  <c r="Q502" i="1"/>
  <c r="N494" i="1"/>
  <c r="P494" i="1"/>
  <c r="O494" i="1"/>
  <c r="R494" i="1"/>
  <c r="Q494" i="1"/>
  <c r="S494" i="1"/>
  <c r="N486" i="1"/>
  <c r="P486" i="1"/>
  <c r="Q486" i="1"/>
  <c r="R486" i="1"/>
  <c r="O486" i="1"/>
  <c r="S486" i="1"/>
  <c r="N478" i="1"/>
  <c r="P478" i="1"/>
  <c r="R478" i="1"/>
  <c r="Q478" i="1"/>
  <c r="O478" i="1"/>
  <c r="S478" i="1"/>
  <c r="N470" i="1"/>
  <c r="P470" i="1"/>
  <c r="O470" i="1"/>
  <c r="S470" i="1"/>
  <c r="Q470" i="1"/>
  <c r="R470" i="1"/>
  <c r="N462" i="1"/>
  <c r="P462" i="1"/>
  <c r="O462" i="1"/>
  <c r="Q462" i="1"/>
  <c r="S462" i="1"/>
  <c r="R462" i="1"/>
  <c r="N454" i="1"/>
  <c r="P454" i="1"/>
  <c r="Q454" i="1"/>
  <c r="R454" i="1"/>
  <c r="S454" i="1"/>
  <c r="O454" i="1"/>
  <c r="N446" i="1"/>
  <c r="P446" i="1"/>
  <c r="R446" i="1"/>
  <c r="S446" i="1"/>
  <c r="Q446" i="1"/>
  <c r="O446" i="1"/>
  <c r="N438" i="1"/>
  <c r="P438" i="1"/>
  <c r="S438" i="1"/>
  <c r="Q438" i="1"/>
  <c r="R438" i="1"/>
  <c r="O438" i="1"/>
  <c r="N430" i="1"/>
  <c r="P430" i="1"/>
  <c r="O430" i="1"/>
  <c r="Q430" i="1"/>
  <c r="R430" i="1"/>
  <c r="S430" i="1"/>
  <c r="N422" i="1"/>
  <c r="P422" i="1"/>
  <c r="Q422" i="1"/>
  <c r="S422" i="1"/>
  <c r="O422" i="1"/>
  <c r="R422" i="1"/>
  <c r="N414" i="1"/>
  <c r="P414" i="1"/>
  <c r="R414" i="1"/>
  <c r="S414" i="1"/>
  <c r="O414" i="1"/>
  <c r="Q414" i="1"/>
  <c r="N406" i="1"/>
  <c r="P406" i="1"/>
  <c r="O406" i="1"/>
  <c r="S406" i="1"/>
  <c r="R406" i="1"/>
  <c r="Q406" i="1"/>
  <c r="N398" i="1"/>
  <c r="P398" i="1"/>
  <c r="O398" i="1"/>
  <c r="Q398" i="1"/>
  <c r="R398" i="1"/>
  <c r="S398" i="1"/>
  <c r="N390" i="1"/>
  <c r="P390" i="1"/>
  <c r="Q390" i="1"/>
  <c r="R390" i="1"/>
  <c r="O390" i="1"/>
  <c r="S390" i="1"/>
  <c r="N382" i="1"/>
  <c r="P382" i="1"/>
  <c r="R382" i="1"/>
  <c r="S382" i="1"/>
  <c r="O382" i="1"/>
  <c r="Q382" i="1"/>
  <c r="N374" i="1"/>
  <c r="P374" i="1"/>
  <c r="S374" i="1"/>
  <c r="O374" i="1"/>
  <c r="R374" i="1"/>
  <c r="Q374" i="1"/>
  <c r="N366" i="1"/>
  <c r="P366" i="1"/>
  <c r="O366" i="1"/>
  <c r="R366" i="1"/>
  <c r="Q366" i="1"/>
  <c r="S366" i="1"/>
  <c r="N358" i="1"/>
  <c r="P358" i="1"/>
  <c r="Q358" i="1"/>
  <c r="S358" i="1"/>
  <c r="R358" i="1"/>
  <c r="O358" i="1"/>
  <c r="N350" i="1"/>
  <c r="P350" i="1"/>
  <c r="Q350" i="1"/>
  <c r="S350" i="1"/>
  <c r="R350" i="1"/>
  <c r="O350" i="1"/>
  <c r="N342" i="1"/>
  <c r="P342" i="1"/>
  <c r="Q342" i="1"/>
  <c r="O342" i="1"/>
  <c r="R342" i="1"/>
  <c r="S342" i="1"/>
  <c r="N334" i="1"/>
  <c r="P334" i="1"/>
  <c r="Q334" i="1"/>
  <c r="S334" i="1"/>
  <c r="O334" i="1"/>
  <c r="R334" i="1"/>
  <c r="N326" i="1"/>
  <c r="P326" i="1"/>
  <c r="Q326" i="1"/>
  <c r="S326" i="1"/>
  <c r="R326" i="1"/>
  <c r="O326" i="1"/>
  <c r="N318" i="1"/>
  <c r="P318" i="1"/>
  <c r="O318" i="1"/>
  <c r="R318" i="1"/>
  <c r="S318" i="1"/>
  <c r="Q318" i="1"/>
  <c r="N310" i="1"/>
  <c r="P310" i="1"/>
  <c r="Q310" i="1"/>
  <c r="S310" i="1"/>
  <c r="R310" i="1"/>
  <c r="O310" i="1"/>
  <c r="N302" i="1"/>
  <c r="P302" i="1"/>
  <c r="O302" i="1"/>
  <c r="R302" i="1"/>
  <c r="Q302" i="1"/>
  <c r="S302" i="1"/>
  <c r="N294" i="1"/>
  <c r="P294" i="1"/>
  <c r="Q294" i="1"/>
  <c r="S294" i="1"/>
  <c r="O294" i="1"/>
  <c r="R294" i="1"/>
  <c r="N286" i="1"/>
  <c r="O286" i="1"/>
  <c r="Q286" i="1"/>
  <c r="S286" i="1"/>
  <c r="R286" i="1"/>
  <c r="P286" i="1"/>
  <c r="N278" i="1"/>
  <c r="O278" i="1"/>
  <c r="Q278" i="1"/>
  <c r="S278" i="1"/>
  <c r="R278" i="1"/>
  <c r="P278" i="1"/>
  <c r="N270" i="1"/>
  <c r="O270" i="1"/>
  <c r="Q270" i="1"/>
  <c r="R270" i="1"/>
  <c r="P270" i="1"/>
  <c r="S270" i="1"/>
  <c r="N262" i="1"/>
  <c r="O262" i="1"/>
  <c r="P262" i="1"/>
  <c r="R262" i="1"/>
  <c r="S262" i="1"/>
  <c r="Q262" i="1"/>
  <c r="N254" i="1"/>
  <c r="O254" i="1"/>
  <c r="S254" i="1"/>
  <c r="P254" i="1"/>
  <c r="R254" i="1"/>
  <c r="Q254" i="1"/>
  <c r="N246" i="1"/>
  <c r="O246" i="1"/>
  <c r="P246" i="1"/>
  <c r="R246" i="1"/>
  <c r="S246" i="1"/>
  <c r="Q246" i="1"/>
  <c r="N238" i="1"/>
  <c r="O238" i="1"/>
  <c r="Q238" i="1"/>
  <c r="S238" i="1"/>
  <c r="P238" i="1"/>
  <c r="R238" i="1"/>
  <c r="N230" i="1"/>
  <c r="O230" i="1"/>
  <c r="P230" i="1"/>
  <c r="Q230" i="1"/>
  <c r="S230" i="1"/>
  <c r="R230" i="1"/>
  <c r="N222" i="1"/>
  <c r="O222" i="1"/>
  <c r="P222" i="1"/>
  <c r="Q222" i="1"/>
  <c r="S222" i="1"/>
  <c r="R222" i="1"/>
  <c r="N214" i="1"/>
  <c r="O214" i="1"/>
  <c r="P214" i="1"/>
  <c r="Q214" i="1"/>
  <c r="R214" i="1"/>
  <c r="S214" i="1"/>
  <c r="N206" i="1"/>
  <c r="O206" i="1"/>
  <c r="P206" i="1"/>
  <c r="Q206" i="1"/>
  <c r="S206" i="1"/>
  <c r="R206" i="1"/>
  <c r="N198" i="1"/>
  <c r="O198" i="1"/>
  <c r="P198" i="1"/>
  <c r="R198" i="1"/>
  <c r="S198" i="1"/>
  <c r="Q198" i="1"/>
  <c r="N190" i="1"/>
  <c r="O190" i="1"/>
  <c r="P190" i="1"/>
  <c r="S190" i="1"/>
  <c r="R190" i="1"/>
  <c r="Q190" i="1"/>
  <c r="N182" i="1"/>
  <c r="O182" i="1"/>
  <c r="P182" i="1"/>
  <c r="Q182" i="1"/>
  <c r="S182" i="1"/>
  <c r="R182" i="1"/>
  <c r="N174" i="1"/>
  <c r="O174" i="1"/>
  <c r="P174" i="1"/>
  <c r="R174" i="1"/>
  <c r="Q174" i="1"/>
  <c r="S174" i="1"/>
  <c r="N166" i="1"/>
  <c r="O166" i="1"/>
  <c r="P166" i="1"/>
  <c r="R166" i="1"/>
  <c r="S166" i="1"/>
  <c r="Q166" i="1"/>
  <c r="N158" i="1"/>
  <c r="O158" i="1"/>
  <c r="P158" i="1"/>
  <c r="R158" i="1"/>
  <c r="S158" i="1"/>
  <c r="Q158" i="1"/>
  <c r="N150" i="1"/>
  <c r="O150" i="1"/>
  <c r="P150" i="1"/>
  <c r="Q150" i="1"/>
  <c r="S150" i="1"/>
  <c r="R150" i="1"/>
  <c r="N142" i="1"/>
  <c r="O142" i="1"/>
  <c r="P142" i="1"/>
  <c r="Q142" i="1"/>
  <c r="R142" i="1"/>
  <c r="S142" i="1"/>
  <c r="N134" i="1"/>
  <c r="Q134" i="1"/>
  <c r="S134" i="1"/>
  <c r="O134" i="1"/>
  <c r="R134" i="1"/>
  <c r="P134" i="1"/>
  <c r="N126" i="1"/>
  <c r="Q126" i="1"/>
  <c r="S126" i="1"/>
  <c r="O126" i="1"/>
  <c r="P126" i="1"/>
  <c r="R126" i="1"/>
  <c r="N118" i="1"/>
  <c r="Q118" i="1"/>
  <c r="S118" i="1"/>
  <c r="O118" i="1"/>
  <c r="P118" i="1"/>
  <c r="R118" i="1"/>
  <c r="N110" i="1"/>
  <c r="Q110" i="1"/>
  <c r="S110" i="1"/>
  <c r="O110" i="1"/>
  <c r="P110" i="1"/>
  <c r="R110" i="1"/>
  <c r="N102" i="1"/>
  <c r="Q102" i="1"/>
  <c r="S102" i="1"/>
  <c r="O102" i="1"/>
  <c r="R102" i="1"/>
  <c r="P102" i="1"/>
  <c r="N94" i="1"/>
  <c r="Q94" i="1"/>
  <c r="S94" i="1"/>
  <c r="O94" i="1"/>
  <c r="P94" i="1"/>
  <c r="R94" i="1"/>
  <c r="N86" i="1"/>
  <c r="Q86" i="1"/>
  <c r="S86" i="1"/>
  <c r="O86" i="1"/>
  <c r="R86" i="1"/>
  <c r="P86" i="1"/>
  <c r="N78" i="1"/>
  <c r="Q78" i="1"/>
  <c r="S78" i="1"/>
  <c r="O78" i="1"/>
  <c r="P78" i="1"/>
  <c r="R78" i="1"/>
  <c r="N70" i="1"/>
  <c r="Q70" i="1"/>
  <c r="S70" i="1"/>
  <c r="O70" i="1"/>
  <c r="P70" i="1"/>
  <c r="R70" i="1"/>
  <c r="N62" i="1"/>
  <c r="Q62" i="1"/>
  <c r="S62" i="1"/>
  <c r="O62" i="1"/>
  <c r="R62" i="1"/>
  <c r="P62" i="1"/>
  <c r="N54" i="1"/>
  <c r="Q54" i="1"/>
  <c r="S54" i="1"/>
  <c r="O54" i="1"/>
  <c r="P54" i="1"/>
  <c r="R54" i="1"/>
  <c r="N46" i="1"/>
  <c r="Q46" i="1"/>
  <c r="S46" i="1"/>
  <c r="O46" i="1"/>
  <c r="P46" i="1"/>
  <c r="R46" i="1"/>
  <c r="N38" i="1"/>
  <c r="Q38" i="1"/>
  <c r="S38" i="1"/>
  <c r="O38" i="1"/>
  <c r="R38" i="1"/>
  <c r="P38" i="1"/>
  <c r="N30" i="1"/>
  <c r="Q30" i="1"/>
  <c r="S30" i="1"/>
  <c r="O30" i="1"/>
  <c r="P30" i="1"/>
  <c r="R30" i="1"/>
  <c r="N22" i="1"/>
  <c r="Q22" i="1"/>
  <c r="S22" i="1"/>
  <c r="O22" i="1"/>
  <c r="R22" i="1"/>
  <c r="P22" i="1"/>
  <c r="N14" i="1"/>
  <c r="Q14" i="1"/>
  <c r="S14" i="1"/>
  <c r="O14" i="1"/>
  <c r="P14" i="1"/>
  <c r="R14" i="1"/>
  <c r="N6" i="1"/>
  <c r="Q6" i="1"/>
  <c r="S6" i="1"/>
  <c r="O6" i="1"/>
  <c r="P6" i="1"/>
  <c r="R6" i="1"/>
  <c r="O2078" i="1"/>
  <c r="P2070" i="1"/>
  <c r="R2062" i="1"/>
  <c r="S2054" i="1"/>
  <c r="O2014" i="1"/>
  <c r="P2006" i="1"/>
  <c r="R1998" i="1"/>
  <c r="S1990" i="1"/>
  <c r="O1950" i="1"/>
  <c r="P1942" i="1"/>
  <c r="R1934" i="1"/>
  <c r="S1926" i="1"/>
  <c r="Q1918" i="1"/>
  <c r="O1878" i="1"/>
  <c r="P1934" i="1"/>
  <c r="R1926" i="1"/>
  <c r="N2084" i="1"/>
  <c r="O2084" i="1"/>
  <c r="P2084" i="1"/>
  <c r="N2076" i="1"/>
  <c r="O2076" i="1"/>
  <c r="P2076" i="1"/>
  <c r="S2076" i="1"/>
  <c r="N2068" i="1"/>
  <c r="O2068" i="1"/>
  <c r="P2068" i="1"/>
  <c r="S2068" i="1"/>
  <c r="N2060" i="1"/>
  <c r="O2060" i="1"/>
  <c r="P2060" i="1"/>
  <c r="S2060" i="1"/>
  <c r="N2052" i="1"/>
  <c r="O2052" i="1"/>
  <c r="P2052" i="1"/>
  <c r="S2052" i="1"/>
  <c r="N2044" i="1"/>
  <c r="O2044" i="1"/>
  <c r="P2044" i="1"/>
  <c r="S2044" i="1"/>
  <c r="N2036" i="1"/>
  <c r="O2036" i="1"/>
  <c r="P2036" i="1"/>
  <c r="S2036" i="1"/>
  <c r="N2028" i="1"/>
  <c r="O2028" i="1"/>
  <c r="P2028" i="1"/>
  <c r="S2028" i="1"/>
  <c r="N2020" i="1"/>
  <c r="O2020" i="1"/>
  <c r="P2020" i="1"/>
  <c r="S2020" i="1"/>
  <c r="N2012" i="1"/>
  <c r="O2012" i="1"/>
  <c r="P2012" i="1"/>
  <c r="S2012" i="1"/>
  <c r="N2004" i="1"/>
  <c r="O2004" i="1"/>
  <c r="P2004" i="1"/>
  <c r="S2004" i="1"/>
  <c r="N1996" i="1"/>
  <c r="O1996" i="1"/>
  <c r="P1996" i="1"/>
  <c r="S1996" i="1"/>
  <c r="N1988" i="1"/>
  <c r="O1988" i="1"/>
  <c r="P1988" i="1"/>
  <c r="S1988" i="1"/>
  <c r="N1980" i="1"/>
  <c r="O1980" i="1"/>
  <c r="P1980" i="1"/>
  <c r="S1980" i="1"/>
  <c r="N1972" i="1"/>
  <c r="O1972" i="1"/>
  <c r="P1972" i="1"/>
  <c r="S1972" i="1"/>
  <c r="N1964" i="1"/>
  <c r="O1964" i="1"/>
  <c r="P1964" i="1"/>
  <c r="S1964" i="1"/>
  <c r="N1956" i="1"/>
  <c r="O1956" i="1"/>
  <c r="P1956" i="1"/>
  <c r="S1956" i="1"/>
  <c r="N1948" i="1"/>
  <c r="O1948" i="1"/>
  <c r="P1948" i="1"/>
  <c r="S1948" i="1"/>
  <c r="N1940" i="1"/>
  <c r="O1940" i="1"/>
  <c r="P1940" i="1"/>
  <c r="S1940" i="1"/>
  <c r="N1932" i="1"/>
  <c r="O1932" i="1"/>
  <c r="P1932" i="1"/>
  <c r="S1932" i="1"/>
  <c r="N1924" i="1"/>
  <c r="O1924" i="1"/>
  <c r="P1924" i="1"/>
  <c r="S1924" i="1"/>
  <c r="N1916" i="1"/>
  <c r="S1916" i="1"/>
  <c r="O1916" i="1"/>
  <c r="P1916" i="1"/>
  <c r="N1908" i="1"/>
  <c r="O1908" i="1"/>
  <c r="R1908" i="1"/>
  <c r="S1908" i="1"/>
  <c r="N1900" i="1"/>
  <c r="P1900" i="1"/>
  <c r="Q1900" i="1"/>
  <c r="N1892" i="1"/>
  <c r="S1892" i="1"/>
  <c r="Q1892" i="1"/>
  <c r="R1892" i="1"/>
  <c r="N1884" i="1"/>
  <c r="S1884" i="1"/>
  <c r="O1884" i="1"/>
  <c r="R1884" i="1"/>
  <c r="N1876" i="1"/>
  <c r="S1876" i="1"/>
  <c r="O1876" i="1"/>
  <c r="P1876" i="1"/>
  <c r="N1868" i="1"/>
  <c r="S1868" i="1"/>
  <c r="P1868" i="1"/>
  <c r="Q1868" i="1"/>
  <c r="N1860" i="1"/>
  <c r="S1860" i="1"/>
  <c r="Q1860" i="1"/>
  <c r="R1860" i="1"/>
  <c r="N1852" i="1"/>
  <c r="S1852" i="1"/>
  <c r="R1852" i="1"/>
  <c r="O1852" i="1"/>
  <c r="N1844" i="1"/>
  <c r="S1844" i="1"/>
  <c r="O1844" i="1"/>
  <c r="P1844" i="1"/>
  <c r="N1836" i="1"/>
  <c r="S1836" i="1"/>
  <c r="O1836" i="1"/>
  <c r="P1836" i="1"/>
  <c r="Q1836" i="1"/>
  <c r="N1828" i="1"/>
  <c r="S1828" i="1"/>
  <c r="P1828" i="1"/>
  <c r="Q1828" i="1"/>
  <c r="R1828" i="1"/>
  <c r="N1820" i="1"/>
  <c r="S1820" i="1"/>
  <c r="O1820" i="1"/>
  <c r="Q1820" i="1"/>
  <c r="R1820" i="1"/>
  <c r="N1812" i="1"/>
  <c r="S1812" i="1"/>
  <c r="O1812" i="1"/>
  <c r="P1812" i="1"/>
  <c r="R1812" i="1"/>
  <c r="N1804" i="1"/>
  <c r="S1804" i="1"/>
  <c r="P1804" i="1"/>
  <c r="Q1804" i="1"/>
  <c r="N1796" i="1"/>
  <c r="S1796" i="1"/>
  <c r="Q1796" i="1"/>
  <c r="R1796" i="1"/>
  <c r="N1788" i="1"/>
  <c r="S1788" i="1"/>
  <c r="R1788" i="1"/>
  <c r="O1788" i="1"/>
  <c r="N1780" i="1"/>
  <c r="S1780" i="1"/>
  <c r="O1780" i="1"/>
  <c r="P1780" i="1"/>
  <c r="N1772" i="1"/>
  <c r="S1772" i="1"/>
  <c r="O1772" i="1"/>
  <c r="P1772" i="1"/>
  <c r="Q1772" i="1"/>
  <c r="N1764" i="1"/>
  <c r="Q1764" i="1"/>
  <c r="R1764" i="1"/>
  <c r="S1764" i="1"/>
  <c r="O1764" i="1"/>
  <c r="N1756" i="1"/>
  <c r="Q1756" i="1"/>
  <c r="R1756" i="1"/>
  <c r="O1756" i="1"/>
  <c r="P1756" i="1"/>
  <c r="S1756" i="1"/>
  <c r="N1748" i="1"/>
  <c r="Q1748" i="1"/>
  <c r="R1748" i="1"/>
  <c r="O1748" i="1"/>
  <c r="P1748" i="1"/>
  <c r="S1748" i="1"/>
  <c r="N1740" i="1"/>
  <c r="Q1740" i="1"/>
  <c r="R1740" i="1"/>
  <c r="O1740" i="1"/>
  <c r="P1740" i="1"/>
  <c r="N1732" i="1"/>
  <c r="Q1732" i="1"/>
  <c r="R1732" i="1"/>
  <c r="S1732" i="1"/>
  <c r="N1724" i="1"/>
  <c r="Q1724" i="1"/>
  <c r="R1724" i="1"/>
  <c r="O1724" i="1"/>
  <c r="P1724" i="1"/>
  <c r="S1724" i="1"/>
  <c r="N1716" i="1"/>
  <c r="Q1716" i="1"/>
  <c r="R1716" i="1"/>
  <c r="O1716" i="1"/>
  <c r="P1716" i="1"/>
  <c r="S1716" i="1"/>
  <c r="N1708" i="1"/>
  <c r="Q1708" i="1"/>
  <c r="R1708" i="1"/>
  <c r="O1708" i="1"/>
  <c r="N1700" i="1"/>
  <c r="Q1700" i="1"/>
  <c r="R1700" i="1"/>
  <c r="S1700" i="1"/>
  <c r="O1700" i="1"/>
  <c r="P1700" i="1"/>
  <c r="N1692" i="1"/>
  <c r="Q1692" i="1"/>
  <c r="R1692" i="1"/>
  <c r="O1692" i="1"/>
  <c r="P1692" i="1"/>
  <c r="S1692" i="1"/>
  <c r="N1684" i="1"/>
  <c r="Q1684" i="1"/>
  <c r="R1684" i="1"/>
  <c r="O1684" i="1"/>
  <c r="P1684" i="1"/>
  <c r="N1676" i="1"/>
  <c r="Q1676" i="1"/>
  <c r="R1676" i="1"/>
  <c r="P1676" i="1"/>
  <c r="S1676" i="1"/>
  <c r="N1668" i="1"/>
  <c r="Q1668" i="1"/>
  <c r="R1668" i="1"/>
  <c r="S1668" i="1"/>
  <c r="O1668" i="1"/>
  <c r="P1668" i="1"/>
  <c r="N1660" i="1"/>
  <c r="Q1660" i="1"/>
  <c r="R1660" i="1"/>
  <c r="O1660" i="1"/>
  <c r="P1660" i="1"/>
  <c r="S1660" i="1"/>
  <c r="N1652" i="1"/>
  <c r="Q1652" i="1"/>
  <c r="R1652" i="1"/>
  <c r="O1652" i="1"/>
  <c r="P1652" i="1"/>
  <c r="S1652" i="1"/>
  <c r="N1644" i="1"/>
  <c r="Q1644" i="1"/>
  <c r="R1644" i="1"/>
  <c r="S1644" i="1"/>
  <c r="O1644" i="1"/>
  <c r="N1636" i="1"/>
  <c r="Q1636" i="1"/>
  <c r="R1636" i="1"/>
  <c r="O1636" i="1"/>
  <c r="P1636" i="1"/>
  <c r="S1636" i="1"/>
  <c r="N1628" i="1"/>
  <c r="Q1628" i="1"/>
  <c r="R1628" i="1"/>
  <c r="O1628" i="1"/>
  <c r="P1628" i="1"/>
  <c r="S1628" i="1"/>
  <c r="N1620" i="1"/>
  <c r="Q1620" i="1"/>
  <c r="R1620" i="1"/>
  <c r="O1620" i="1"/>
  <c r="P1620" i="1"/>
  <c r="S1620" i="1"/>
  <c r="N1612" i="1"/>
  <c r="Q1612" i="1"/>
  <c r="R1612" i="1"/>
  <c r="S1612" i="1"/>
  <c r="O1612" i="1"/>
  <c r="N1604" i="1"/>
  <c r="Q1604" i="1"/>
  <c r="R1604" i="1"/>
  <c r="O1604" i="1"/>
  <c r="P1604" i="1"/>
  <c r="S1604" i="1"/>
  <c r="N1596" i="1"/>
  <c r="Q1596" i="1"/>
  <c r="R1596" i="1"/>
  <c r="O1596" i="1"/>
  <c r="P1596" i="1"/>
  <c r="S1596" i="1"/>
  <c r="N1588" i="1"/>
  <c r="Q1588" i="1"/>
  <c r="R1588" i="1"/>
  <c r="O1588" i="1"/>
  <c r="P1588" i="1"/>
  <c r="S1588" i="1"/>
  <c r="N1580" i="1"/>
  <c r="Q1580" i="1"/>
  <c r="R1580" i="1"/>
  <c r="S1580" i="1"/>
  <c r="O1580" i="1"/>
  <c r="P1580" i="1"/>
  <c r="N1572" i="1"/>
  <c r="Q1572" i="1"/>
  <c r="R1572" i="1"/>
  <c r="O1572" i="1"/>
  <c r="P1572" i="1"/>
  <c r="S1572" i="1"/>
  <c r="N1564" i="1"/>
  <c r="Q1564" i="1"/>
  <c r="R1564" i="1"/>
  <c r="O1564" i="1"/>
  <c r="P1564" i="1"/>
  <c r="S1564" i="1"/>
  <c r="N1556" i="1"/>
  <c r="Q1556" i="1"/>
  <c r="R1556" i="1"/>
  <c r="O1556" i="1"/>
  <c r="S1556" i="1"/>
  <c r="N1548" i="1"/>
  <c r="Q1548" i="1"/>
  <c r="R1548" i="1"/>
  <c r="S1548" i="1"/>
  <c r="O1548" i="1"/>
  <c r="P1548" i="1"/>
  <c r="N1540" i="1"/>
  <c r="Q1540" i="1"/>
  <c r="R1540" i="1"/>
  <c r="O1540" i="1"/>
  <c r="P1540" i="1"/>
  <c r="S1540" i="1"/>
  <c r="N1532" i="1"/>
  <c r="Q1532" i="1"/>
  <c r="R1532" i="1"/>
  <c r="O1532" i="1"/>
  <c r="P1532" i="1"/>
  <c r="S1532" i="1"/>
  <c r="N1524" i="1"/>
  <c r="Q1524" i="1"/>
  <c r="R1524" i="1"/>
  <c r="O1524" i="1"/>
  <c r="P1524" i="1"/>
  <c r="S1524" i="1"/>
  <c r="N1516" i="1"/>
  <c r="Q1516" i="1"/>
  <c r="R1516" i="1"/>
  <c r="S1516" i="1"/>
  <c r="P1516" i="1"/>
  <c r="N1508" i="1"/>
  <c r="Q1508" i="1"/>
  <c r="R1508" i="1"/>
  <c r="O1508" i="1"/>
  <c r="P1508" i="1"/>
  <c r="S1508" i="1"/>
  <c r="N1500" i="1"/>
  <c r="Q1500" i="1"/>
  <c r="R1500" i="1"/>
  <c r="O1500" i="1"/>
  <c r="P1500" i="1"/>
  <c r="S1500" i="1"/>
  <c r="N1492" i="1"/>
  <c r="Q1492" i="1"/>
  <c r="R1492" i="1"/>
  <c r="O1492" i="1"/>
  <c r="P1492" i="1"/>
  <c r="S1492" i="1"/>
  <c r="N1484" i="1"/>
  <c r="Q1484" i="1"/>
  <c r="R1484" i="1"/>
  <c r="S1484" i="1"/>
  <c r="O1484" i="1"/>
  <c r="P1484" i="1"/>
  <c r="N1476" i="1"/>
  <c r="Q1476" i="1"/>
  <c r="R1476" i="1"/>
  <c r="O1476" i="1"/>
  <c r="P1476" i="1"/>
  <c r="S1476" i="1"/>
  <c r="N1468" i="1"/>
  <c r="Q1468" i="1"/>
  <c r="R1468" i="1"/>
  <c r="O1468" i="1"/>
  <c r="P1468" i="1"/>
  <c r="S1468" i="1"/>
  <c r="N1460" i="1"/>
  <c r="Q1460" i="1"/>
  <c r="R1460" i="1"/>
  <c r="O1460" i="1"/>
  <c r="P1460" i="1"/>
  <c r="S1460" i="1"/>
  <c r="N1452" i="1"/>
  <c r="Q1452" i="1"/>
  <c r="R1452" i="1"/>
  <c r="S1452" i="1"/>
  <c r="O1452" i="1"/>
  <c r="P1452" i="1"/>
  <c r="N1444" i="1"/>
  <c r="Q1444" i="1"/>
  <c r="R1444" i="1"/>
  <c r="O1444" i="1"/>
  <c r="P1444" i="1"/>
  <c r="S1444" i="1"/>
  <c r="N1436" i="1"/>
  <c r="Q1436" i="1"/>
  <c r="R1436" i="1"/>
  <c r="O1436" i="1"/>
  <c r="P1436" i="1"/>
  <c r="S1436" i="1"/>
  <c r="N1428" i="1"/>
  <c r="Q1428" i="1"/>
  <c r="R1428" i="1"/>
  <c r="O1428" i="1"/>
  <c r="P1428" i="1"/>
  <c r="S1428" i="1"/>
  <c r="N1420" i="1"/>
  <c r="Q1420" i="1"/>
  <c r="R1420" i="1"/>
  <c r="S1420" i="1"/>
  <c r="O1420" i="1"/>
  <c r="P1420" i="1"/>
  <c r="N1412" i="1"/>
  <c r="Q1412" i="1"/>
  <c r="R1412" i="1"/>
  <c r="O1412" i="1"/>
  <c r="P1412" i="1"/>
  <c r="S1412" i="1"/>
  <c r="N1404" i="1"/>
  <c r="Q1404" i="1"/>
  <c r="R1404" i="1"/>
  <c r="O1404" i="1"/>
  <c r="P1404" i="1"/>
  <c r="S1404" i="1"/>
  <c r="N1396" i="1"/>
  <c r="Q1396" i="1"/>
  <c r="R1396" i="1"/>
  <c r="O1396" i="1"/>
  <c r="P1396" i="1"/>
  <c r="N1388" i="1"/>
  <c r="Q1388" i="1"/>
  <c r="R1388" i="1"/>
  <c r="S1388" i="1"/>
  <c r="O1388" i="1"/>
  <c r="P1388" i="1"/>
  <c r="N1380" i="1"/>
  <c r="Q1380" i="1"/>
  <c r="R1380" i="1"/>
  <c r="O1380" i="1"/>
  <c r="P1380" i="1"/>
  <c r="S1380" i="1"/>
  <c r="N1372" i="1"/>
  <c r="Q1372" i="1"/>
  <c r="R1372" i="1"/>
  <c r="O1372" i="1"/>
  <c r="P1372" i="1"/>
  <c r="S1372" i="1"/>
  <c r="N1364" i="1"/>
  <c r="Q1364" i="1"/>
  <c r="R1364" i="1"/>
  <c r="O1364" i="1"/>
  <c r="P1364" i="1"/>
  <c r="S1364" i="1"/>
  <c r="N1356" i="1"/>
  <c r="Q1356" i="1"/>
  <c r="R1356" i="1"/>
  <c r="S1356" i="1"/>
  <c r="O1356" i="1"/>
  <c r="N1348" i="1"/>
  <c r="Q1348" i="1"/>
  <c r="R1348" i="1"/>
  <c r="O1348" i="1"/>
  <c r="P1348" i="1"/>
  <c r="S1348" i="1"/>
  <c r="N1340" i="1"/>
  <c r="Q1340" i="1"/>
  <c r="R1340" i="1"/>
  <c r="O1340" i="1"/>
  <c r="P1340" i="1"/>
  <c r="S1340" i="1"/>
  <c r="N1332" i="1"/>
  <c r="Q1332" i="1"/>
  <c r="R1332" i="1"/>
  <c r="O1332" i="1"/>
  <c r="P1332" i="1"/>
  <c r="S1332" i="1"/>
  <c r="N1324" i="1"/>
  <c r="Q1324" i="1"/>
  <c r="R1324" i="1"/>
  <c r="S1324" i="1"/>
  <c r="O1324" i="1"/>
  <c r="P1324" i="1"/>
  <c r="N1316" i="1"/>
  <c r="O1316" i="1"/>
  <c r="P1316" i="1"/>
  <c r="R1316" i="1"/>
  <c r="S1316" i="1"/>
  <c r="N1308" i="1"/>
  <c r="O1308" i="1"/>
  <c r="R1308" i="1"/>
  <c r="Q1308" i="1"/>
  <c r="S1308" i="1"/>
  <c r="P1308" i="1"/>
  <c r="N1300" i="1"/>
  <c r="O1300" i="1"/>
  <c r="R1300" i="1"/>
  <c r="S1300" i="1"/>
  <c r="P1300" i="1"/>
  <c r="Q1300" i="1"/>
  <c r="N1292" i="1"/>
  <c r="O1292" i="1"/>
  <c r="R1292" i="1"/>
  <c r="P1292" i="1"/>
  <c r="Q1292" i="1"/>
  <c r="S1292" i="1"/>
  <c r="N1284" i="1"/>
  <c r="O1284" i="1"/>
  <c r="R1284" i="1"/>
  <c r="S1284" i="1"/>
  <c r="P1284" i="1"/>
  <c r="Q1284" i="1"/>
  <c r="N1276" i="1"/>
  <c r="O1276" i="1"/>
  <c r="R1276" i="1"/>
  <c r="S1276" i="1"/>
  <c r="P1276" i="1"/>
  <c r="Q1276" i="1"/>
  <c r="N1268" i="1"/>
  <c r="O1268" i="1"/>
  <c r="R1268" i="1"/>
  <c r="S1268" i="1"/>
  <c r="P1268" i="1"/>
  <c r="Q1268" i="1"/>
  <c r="N1260" i="1"/>
  <c r="O1260" i="1"/>
  <c r="R1260" i="1"/>
  <c r="S1260" i="1"/>
  <c r="P1260" i="1"/>
  <c r="Q1260" i="1"/>
  <c r="N1252" i="1"/>
  <c r="O1252" i="1"/>
  <c r="R1252" i="1"/>
  <c r="S1252" i="1"/>
  <c r="P1252" i="1"/>
  <c r="Q1252" i="1"/>
  <c r="N1244" i="1"/>
  <c r="O1244" i="1"/>
  <c r="R1244" i="1"/>
  <c r="S1244" i="1"/>
  <c r="Q1244" i="1"/>
  <c r="N1236" i="1"/>
  <c r="O1236" i="1"/>
  <c r="R1236" i="1"/>
  <c r="S1236" i="1"/>
  <c r="P1236" i="1"/>
  <c r="Q1236" i="1"/>
  <c r="N1228" i="1"/>
  <c r="O1228" i="1"/>
  <c r="R1228" i="1"/>
  <c r="S1228" i="1"/>
  <c r="P1228" i="1"/>
  <c r="Q1228" i="1"/>
  <c r="N1220" i="1"/>
  <c r="O1220" i="1"/>
  <c r="R1220" i="1"/>
  <c r="S1220" i="1"/>
  <c r="P1220" i="1"/>
  <c r="Q1220" i="1"/>
  <c r="N1212" i="1"/>
  <c r="S1212" i="1"/>
  <c r="Q1212" i="1"/>
  <c r="R1212" i="1"/>
  <c r="O1212" i="1"/>
  <c r="P1212" i="1"/>
  <c r="N1204" i="1"/>
  <c r="S1204" i="1"/>
  <c r="P1204" i="1"/>
  <c r="Q1204" i="1"/>
  <c r="O1204" i="1"/>
  <c r="R1204" i="1"/>
  <c r="N1196" i="1"/>
  <c r="S1196" i="1"/>
  <c r="O1196" i="1"/>
  <c r="P1196" i="1"/>
  <c r="Q1196" i="1"/>
  <c r="R1196" i="1"/>
  <c r="N1188" i="1"/>
  <c r="S1188" i="1"/>
  <c r="O1188" i="1"/>
  <c r="P1188" i="1"/>
  <c r="R1188" i="1"/>
  <c r="Q1188" i="1"/>
  <c r="N1180" i="1"/>
  <c r="S1180" i="1"/>
  <c r="Q1180" i="1"/>
  <c r="R1180" i="1"/>
  <c r="O1180" i="1"/>
  <c r="P1180" i="1"/>
  <c r="N1172" i="1"/>
  <c r="Q1172" i="1"/>
  <c r="S1172" i="1"/>
  <c r="P1172" i="1"/>
  <c r="R1172" i="1"/>
  <c r="O1172" i="1"/>
  <c r="N1164" i="1"/>
  <c r="Q1164" i="1"/>
  <c r="S1164" i="1"/>
  <c r="O1164" i="1"/>
  <c r="P1164" i="1"/>
  <c r="R1164" i="1"/>
  <c r="N1156" i="1"/>
  <c r="Q1156" i="1"/>
  <c r="S1156" i="1"/>
  <c r="P1156" i="1"/>
  <c r="R1156" i="1"/>
  <c r="O1156" i="1"/>
  <c r="N1148" i="1"/>
  <c r="Q1148" i="1"/>
  <c r="S1148" i="1"/>
  <c r="O1148" i="1"/>
  <c r="P1148" i="1"/>
  <c r="R1148" i="1"/>
  <c r="N1140" i="1"/>
  <c r="Q1140" i="1"/>
  <c r="S1140" i="1"/>
  <c r="O1140" i="1"/>
  <c r="P1140" i="1"/>
  <c r="R1140" i="1"/>
  <c r="N1132" i="1"/>
  <c r="Q1132" i="1"/>
  <c r="S1132" i="1"/>
  <c r="O1132" i="1"/>
  <c r="P1132" i="1"/>
  <c r="R1132" i="1"/>
  <c r="N1124" i="1"/>
  <c r="Q1124" i="1"/>
  <c r="S1124" i="1"/>
  <c r="P1124" i="1"/>
  <c r="R1124" i="1"/>
  <c r="O1124" i="1"/>
  <c r="N1116" i="1"/>
  <c r="Q1116" i="1"/>
  <c r="S1116" i="1"/>
  <c r="R1116" i="1"/>
  <c r="O1116" i="1"/>
  <c r="P1116" i="1"/>
  <c r="N1108" i="1"/>
  <c r="Q1108" i="1"/>
  <c r="S1108" i="1"/>
  <c r="O1108" i="1"/>
  <c r="P1108" i="1"/>
  <c r="R1108" i="1"/>
  <c r="N1100" i="1"/>
  <c r="Q1100" i="1"/>
  <c r="S1100" i="1"/>
  <c r="O1100" i="1"/>
  <c r="P1100" i="1"/>
  <c r="R1100" i="1"/>
  <c r="N1092" i="1"/>
  <c r="Q1092" i="1"/>
  <c r="S1092" i="1"/>
  <c r="P1092" i="1"/>
  <c r="R1092" i="1"/>
  <c r="O1092" i="1"/>
  <c r="N1084" i="1"/>
  <c r="Q1084" i="1"/>
  <c r="S1084" i="1"/>
  <c r="O1084" i="1"/>
  <c r="R1084" i="1"/>
  <c r="P1084" i="1"/>
  <c r="N1076" i="1"/>
  <c r="P1076" i="1"/>
  <c r="S1076" i="1"/>
  <c r="Q1076" i="1"/>
  <c r="R1076" i="1"/>
  <c r="O1076" i="1"/>
  <c r="N1068" i="1"/>
  <c r="Q1068" i="1"/>
  <c r="S1068" i="1"/>
  <c r="O1068" i="1"/>
  <c r="P1068" i="1"/>
  <c r="R1068" i="1"/>
  <c r="N1060" i="1"/>
  <c r="S1060" i="1"/>
  <c r="P1060" i="1"/>
  <c r="R1060" i="1"/>
  <c r="O1060" i="1"/>
  <c r="Q1060" i="1"/>
  <c r="N1052" i="1"/>
  <c r="S1052" i="1"/>
  <c r="P1052" i="1"/>
  <c r="Q1052" i="1"/>
  <c r="R1052" i="1"/>
  <c r="O1052" i="1"/>
  <c r="N1044" i="1"/>
  <c r="S1044" i="1"/>
  <c r="O1044" i="1"/>
  <c r="Q1044" i="1"/>
  <c r="P1044" i="1"/>
  <c r="R1044" i="1"/>
  <c r="N1036" i="1"/>
  <c r="S1036" i="1"/>
  <c r="R1036" i="1"/>
  <c r="O1036" i="1"/>
  <c r="P1036" i="1"/>
  <c r="Q1036" i="1"/>
  <c r="N1028" i="1"/>
  <c r="S1028" i="1"/>
  <c r="P1028" i="1"/>
  <c r="R1028" i="1"/>
  <c r="O1028" i="1"/>
  <c r="N1020" i="1"/>
  <c r="S1020" i="1"/>
  <c r="O1020" i="1"/>
  <c r="P1020" i="1"/>
  <c r="Q1020" i="1"/>
  <c r="R1020" i="1"/>
  <c r="N1012" i="1"/>
  <c r="S1012" i="1"/>
  <c r="O1012" i="1"/>
  <c r="Q1012" i="1"/>
  <c r="R1012" i="1"/>
  <c r="P1012" i="1"/>
  <c r="N1004" i="1"/>
  <c r="S1004" i="1"/>
  <c r="R1004" i="1"/>
  <c r="O1004" i="1"/>
  <c r="P1004" i="1"/>
  <c r="Q1004" i="1"/>
  <c r="N996" i="1"/>
  <c r="S996" i="1"/>
  <c r="P996" i="1"/>
  <c r="Q996" i="1"/>
  <c r="R996" i="1"/>
  <c r="O996" i="1"/>
  <c r="N988" i="1"/>
  <c r="S988" i="1"/>
  <c r="O988" i="1"/>
  <c r="P988" i="1"/>
  <c r="Q988" i="1"/>
  <c r="R988" i="1"/>
  <c r="N980" i="1"/>
  <c r="S980" i="1"/>
  <c r="O980" i="1"/>
  <c r="Q980" i="1"/>
  <c r="R980" i="1"/>
  <c r="P980" i="1"/>
  <c r="N972" i="1"/>
  <c r="S972" i="1"/>
  <c r="R972" i="1"/>
  <c r="O972" i="1"/>
  <c r="P972" i="1"/>
  <c r="Q972" i="1"/>
  <c r="N964" i="1"/>
  <c r="S964" i="1"/>
  <c r="P964" i="1"/>
  <c r="Q964" i="1"/>
  <c r="R964" i="1"/>
  <c r="O964" i="1"/>
  <c r="N956" i="1"/>
  <c r="S956" i="1"/>
  <c r="O956" i="1"/>
  <c r="P956" i="1"/>
  <c r="Q956" i="1"/>
  <c r="R956" i="1"/>
  <c r="N948" i="1"/>
  <c r="S948" i="1"/>
  <c r="O948" i="1"/>
  <c r="Q948" i="1"/>
  <c r="R948" i="1"/>
  <c r="P948" i="1"/>
  <c r="N940" i="1"/>
  <c r="S940" i="1"/>
  <c r="R940" i="1"/>
  <c r="O940" i="1"/>
  <c r="P940" i="1"/>
  <c r="Q940" i="1"/>
  <c r="N932" i="1"/>
  <c r="S932" i="1"/>
  <c r="P932" i="1"/>
  <c r="Q932" i="1"/>
  <c r="R932" i="1"/>
  <c r="O932" i="1"/>
  <c r="N924" i="1"/>
  <c r="S924" i="1"/>
  <c r="O924" i="1"/>
  <c r="P924" i="1"/>
  <c r="Q924" i="1"/>
  <c r="R924" i="1"/>
  <c r="N916" i="1"/>
  <c r="Q916" i="1"/>
  <c r="P916" i="1"/>
  <c r="R916" i="1"/>
  <c r="O916" i="1"/>
  <c r="S916" i="1"/>
  <c r="N908" i="1"/>
  <c r="Q908" i="1"/>
  <c r="R908" i="1"/>
  <c r="O908" i="1"/>
  <c r="S908" i="1"/>
  <c r="P908" i="1"/>
  <c r="N900" i="1"/>
  <c r="P900" i="1"/>
  <c r="Q900" i="1"/>
  <c r="R900" i="1"/>
  <c r="O900" i="1"/>
  <c r="S900" i="1"/>
  <c r="N892" i="1"/>
  <c r="P892" i="1"/>
  <c r="Q892" i="1"/>
  <c r="R892" i="1"/>
  <c r="S892" i="1"/>
  <c r="O892" i="1"/>
  <c r="N884" i="1"/>
  <c r="P884" i="1"/>
  <c r="Q884" i="1"/>
  <c r="R884" i="1"/>
  <c r="S884" i="1"/>
  <c r="O884" i="1"/>
  <c r="N876" i="1"/>
  <c r="P876" i="1"/>
  <c r="Q876" i="1"/>
  <c r="R876" i="1"/>
  <c r="O876" i="1"/>
  <c r="S876" i="1"/>
  <c r="N868" i="1"/>
  <c r="P868" i="1"/>
  <c r="Q868" i="1"/>
  <c r="R868" i="1"/>
  <c r="O868" i="1"/>
  <c r="S868" i="1"/>
  <c r="N860" i="1"/>
  <c r="P860" i="1"/>
  <c r="Q860" i="1"/>
  <c r="R860" i="1"/>
  <c r="O860" i="1"/>
  <c r="S860" i="1"/>
  <c r="N852" i="1"/>
  <c r="P852" i="1"/>
  <c r="Q852" i="1"/>
  <c r="R852" i="1"/>
  <c r="O852" i="1"/>
  <c r="S852" i="1"/>
  <c r="N844" i="1"/>
  <c r="P844" i="1"/>
  <c r="Q844" i="1"/>
  <c r="R844" i="1"/>
  <c r="O844" i="1"/>
  <c r="S844" i="1"/>
  <c r="N836" i="1"/>
  <c r="P836" i="1"/>
  <c r="Q836" i="1"/>
  <c r="R836" i="1"/>
  <c r="O836" i="1"/>
  <c r="S836" i="1"/>
  <c r="N828" i="1"/>
  <c r="P828" i="1"/>
  <c r="Q828" i="1"/>
  <c r="R828" i="1"/>
  <c r="S828" i="1"/>
  <c r="O828" i="1"/>
  <c r="N820" i="1"/>
  <c r="S820" i="1"/>
  <c r="O820" i="1"/>
  <c r="P820" i="1"/>
  <c r="Q820" i="1"/>
  <c r="R820" i="1"/>
  <c r="N812" i="1"/>
  <c r="S812" i="1"/>
  <c r="O812" i="1"/>
  <c r="R812" i="1"/>
  <c r="P812" i="1"/>
  <c r="Q812" i="1"/>
  <c r="N804" i="1"/>
  <c r="S804" i="1"/>
  <c r="O804" i="1"/>
  <c r="P804" i="1"/>
  <c r="Q804" i="1"/>
  <c r="R804" i="1"/>
  <c r="N796" i="1"/>
  <c r="S796" i="1"/>
  <c r="O796" i="1"/>
  <c r="P796" i="1"/>
  <c r="Q796" i="1"/>
  <c r="R796" i="1"/>
  <c r="N788" i="1"/>
  <c r="S788" i="1"/>
  <c r="O788" i="1"/>
  <c r="P788" i="1"/>
  <c r="Q788" i="1"/>
  <c r="R788" i="1"/>
  <c r="N780" i="1"/>
  <c r="S780" i="1"/>
  <c r="O780" i="1"/>
  <c r="P780" i="1"/>
  <c r="R780" i="1"/>
  <c r="Q780" i="1"/>
  <c r="N772" i="1"/>
  <c r="S772" i="1"/>
  <c r="O772" i="1"/>
  <c r="P772" i="1"/>
  <c r="Q772" i="1"/>
  <c r="R772" i="1"/>
  <c r="N764" i="1"/>
  <c r="S764" i="1"/>
  <c r="O764" i="1"/>
  <c r="P764" i="1"/>
  <c r="Q764" i="1"/>
  <c r="R764" i="1"/>
  <c r="N756" i="1"/>
  <c r="S756" i="1"/>
  <c r="O756" i="1"/>
  <c r="P756" i="1"/>
  <c r="Q756" i="1"/>
  <c r="R756" i="1"/>
  <c r="N748" i="1"/>
  <c r="S748" i="1"/>
  <c r="O748" i="1"/>
  <c r="P748" i="1"/>
  <c r="Q748" i="1"/>
  <c r="R748" i="1"/>
  <c r="N740" i="1"/>
  <c r="S740" i="1"/>
  <c r="O740" i="1"/>
  <c r="P740" i="1"/>
  <c r="Q740" i="1"/>
  <c r="R740" i="1"/>
  <c r="N732" i="1"/>
  <c r="S732" i="1"/>
  <c r="O732" i="1"/>
  <c r="P732" i="1"/>
  <c r="Q732" i="1"/>
  <c r="R732" i="1"/>
  <c r="N724" i="1"/>
  <c r="Q724" i="1"/>
  <c r="O724" i="1"/>
  <c r="P724" i="1"/>
  <c r="R724" i="1"/>
  <c r="S724" i="1"/>
  <c r="N716" i="1"/>
  <c r="O716" i="1"/>
  <c r="S716" i="1"/>
  <c r="R716" i="1"/>
  <c r="P716" i="1"/>
  <c r="Q716" i="1"/>
  <c r="N708" i="1"/>
  <c r="Q708" i="1"/>
  <c r="R708" i="1"/>
  <c r="S708" i="1"/>
  <c r="O708" i="1"/>
  <c r="P708" i="1"/>
  <c r="N700" i="1"/>
  <c r="S700" i="1"/>
  <c r="O700" i="1"/>
  <c r="P700" i="1"/>
  <c r="Q700" i="1"/>
  <c r="R700" i="1"/>
  <c r="N692" i="1"/>
  <c r="Q692" i="1"/>
  <c r="S692" i="1"/>
  <c r="P692" i="1"/>
  <c r="R692" i="1"/>
  <c r="O692" i="1"/>
  <c r="N684" i="1"/>
  <c r="O684" i="1"/>
  <c r="S684" i="1"/>
  <c r="P684" i="1"/>
  <c r="R684" i="1"/>
  <c r="Q684" i="1"/>
  <c r="N676" i="1"/>
  <c r="Q676" i="1"/>
  <c r="R676" i="1"/>
  <c r="O676" i="1"/>
  <c r="P676" i="1"/>
  <c r="S676" i="1"/>
  <c r="N668" i="1"/>
  <c r="S668" i="1"/>
  <c r="O668" i="1"/>
  <c r="P668" i="1"/>
  <c r="Q668" i="1"/>
  <c r="R668" i="1"/>
  <c r="N660" i="1"/>
  <c r="Q660" i="1"/>
  <c r="O660" i="1"/>
  <c r="P660" i="1"/>
  <c r="R660" i="1"/>
  <c r="S660" i="1"/>
  <c r="N652" i="1"/>
  <c r="O652" i="1"/>
  <c r="S652" i="1"/>
  <c r="P652" i="1"/>
  <c r="Q652" i="1"/>
  <c r="R652" i="1"/>
  <c r="N644" i="1"/>
  <c r="Q644" i="1"/>
  <c r="R644" i="1"/>
  <c r="O644" i="1"/>
  <c r="P644" i="1"/>
  <c r="S644" i="1"/>
  <c r="N636" i="1"/>
  <c r="P636" i="1"/>
  <c r="O636" i="1"/>
  <c r="R636" i="1"/>
  <c r="S636" i="1"/>
  <c r="Q636" i="1"/>
  <c r="N628" i="1"/>
  <c r="P628" i="1"/>
  <c r="Q628" i="1"/>
  <c r="R628" i="1"/>
  <c r="S628" i="1"/>
  <c r="O628" i="1"/>
  <c r="N620" i="1"/>
  <c r="P620" i="1"/>
  <c r="R620" i="1"/>
  <c r="Q620" i="1"/>
  <c r="S620" i="1"/>
  <c r="O620" i="1"/>
  <c r="N612" i="1"/>
  <c r="P612" i="1"/>
  <c r="S612" i="1"/>
  <c r="O612" i="1"/>
  <c r="Q612" i="1"/>
  <c r="R612" i="1"/>
  <c r="N604" i="1"/>
  <c r="P604" i="1"/>
  <c r="O604" i="1"/>
  <c r="Q604" i="1"/>
  <c r="S604" i="1"/>
  <c r="R604" i="1"/>
  <c r="N596" i="1"/>
  <c r="P596" i="1"/>
  <c r="Q596" i="1"/>
  <c r="R596" i="1"/>
  <c r="S596" i="1"/>
  <c r="O596" i="1"/>
  <c r="N588" i="1"/>
  <c r="P588" i="1"/>
  <c r="R588" i="1"/>
  <c r="S588" i="1"/>
  <c r="Q588" i="1"/>
  <c r="O588" i="1"/>
  <c r="N580" i="1"/>
  <c r="P580" i="1"/>
  <c r="S580" i="1"/>
  <c r="Q580" i="1"/>
  <c r="R580" i="1"/>
  <c r="O580" i="1"/>
  <c r="N572" i="1"/>
  <c r="Q572" i="1"/>
  <c r="O572" i="1"/>
  <c r="R572" i="1"/>
  <c r="P572" i="1"/>
  <c r="S572" i="1"/>
  <c r="N564" i="1"/>
  <c r="Q564" i="1"/>
  <c r="O564" i="1"/>
  <c r="S564" i="1"/>
  <c r="R564" i="1"/>
  <c r="P564" i="1"/>
  <c r="N556" i="1"/>
  <c r="Q556" i="1"/>
  <c r="R556" i="1"/>
  <c r="P556" i="1"/>
  <c r="O556" i="1"/>
  <c r="S556" i="1"/>
  <c r="N548" i="1"/>
  <c r="Q548" i="1"/>
  <c r="O548" i="1"/>
  <c r="R548" i="1"/>
  <c r="P548" i="1"/>
  <c r="S548" i="1"/>
  <c r="N540" i="1"/>
  <c r="R540" i="1"/>
  <c r="P540" i="1"/>
  <c r="S540" i="1"/>
  <c r="O540" i="1"/>
  <c r="Q540" i="1"/>
  <c r="N532" i="1"/>
  <c r="R532" i="1"/>
  <c r="S532" i="1"/>
  <c r="P532" i="1"/>
  <c r="O532" i="1"/>
  <c r="Q532" i="1"/>
  <c r="N524" i="1"/>
  <c r="P524" i="1"/>
  <c r="R524" i="1"/>
  <c r="S524" i="1"/>
  <c r="Q524" i="1"/>
  <c r="O524" i="1"/>
  <c r="N516" i="1"/>
  <c r="P516" i="1"/>
  <c r="R516" i="1"/>
  <c r="O516" i="1"/>
  <c r="S516" i="1"/>
  <c r="Q516" i="1"/>
  <c r="N508" i="1"/>
  <c r="P508" i="1"/>
  <c r="R508" i="1"/>
  <c r="O508" i="1"/>
  <c r="Q508" i="1"/>
  <c r="S508" i="1"/>
  <c r="N500" i="1"/>
  <c r="P500" i="1"/>
  <c r="R500" i="1"/>
  <c r="Q500" i="1"/>
  <c r="S500" i="1"/>
  <c r="O500" i="1"/>
  <c r="N492" i="1"/>
  <c r="P492" i="1"/>
  <c r="R492" i="1"/>
  <c r="S492" i="1"/>
  <c r="O492" i="1"/>
  <c r="Q492" i="1"/>
  <c r="N484" i="1"/>
  <c r="P484" i="1"/>
  <c r="R484" i="1"/>
  <c r="Q484" i="1"/>
  <c r="S484" i="1"/>
  <c r="O484" i="1"/>
  <c r="N476" i="1"/>
  <c r="P476" i="1"/>
  <c r="R476" i="1"/>
  <c r="O476" i="1"/>
  <c r="S476" i="1"/>
  <c r="Q476" i="1"/>
  <c r="N468" i="1"/>
  <c r="P468" i="1"/>
  <c r="R468" i="1"/>
  <c r="Q468" i="1"/>
  <c r="O468" i="1"/>
  <c r="S468" i="1"/>
  <c r="N460" i="1"/>
  <c r="P460" i="1"/>
  <c r="R460" i="1"/>
  <c r="S460" i="1"/>
  <c r="O460" i="1"/>
  <c r="Q460" i="1"/>
  <c r="N452" i="1"/>
  <c r="P452" i="1"/>
  <c r="R452" i="1"/>
  <c r="O452" i="1"/>
  <c r="S452" i="1"/>
  <c r="Q452" i="1"/>
  <c r="N444" i="1"/>
  <c r="P444" i="1"/>
  <c r="R444" i="1"/>
  <c r="O444" i="1"/>
  <c r="Q444" i="1"/>
  <c r="S444" i="1"/>
  <c r="N436" i="1"/>
  <c r="P436" i="1"/>
  <c r="R436" i="1"/>
  <c r="Q436" i="1"/>
  <c r="S436" i="1"/>
  <c r="O436" i="1"/>
  <c r="N428" i="1"/>
  <c r="P428" i="1"/>
  <c r="R428" i="1"/>
  <c r="S428" i="1"/>
  <c r="O428" i="1"/>
  <c r="Q428" i="1"/>
  <c r="N420" i="1"/>
  <c r="P420" i="1"/>
  <c r="R420" i="1"/>
  <c r="O420" i="1"/>
  <c r="S420" i="1"/>
  <c r="Q420" i="1"/>
  <c r="N412" i="1"/>
  <c r="P412" i="1"/>
  <c r="R412" i="1"/>
  <c r="O412" i="1"/>
  <c r="S412" i="1"/>
  <c r="Q412" i="1"/>
  <c r="N404" i="1"/>
  <c r="P404" i="1"/>
  <c r="R404" i="1"/>
  <c r="Q404" i="1"/>
  <c r="S404" i="1"/>
  <c r="O404" i="1"/>
  <c r="N396" i="1"/>
  <c r="P396" i="1"/>
  <c r="R396" i="1"/>
  <c r="S396" i="1"/>
  <c r="Q396" i="1"/>
  <c r="O396" i="1"/>
  <c r="N388" i="1"/>
  <c r="P388" i="1"/>
  <c r="R388" i="1"/>
  <c r="O388" i="1"/>
  <c r="Q388" i="1"/>
  <c r="S388" i="1"/>
  <c r="N380" i="1"/>
  <c r="P380" i="1"/>
  <c r="R380" i="1"/>
  <c r="O380" i="1"/>
  <c r="Q380" i="1"/>
  <c r="S380" i="1"/>
  <c r="N372" i="1"/>
  <c r="P372" i="1"/>
  <c r="R372" i="1"/>
  <c r="Q372" i="1"/>
  <c r="S372" i="1"/>
  <c r="O372" i="1"/>
  <c r="N364" i="1"/>
  <c r="P364" i="1"/>
  <c r="R364" i="1"/>
  <c r="S364" i="1"/>
  <c r="Q364" i="1"/>
  <c r="O364" i="1"/>
  <c r="N356" i="1"/>
  <c r="R356" i="1"/>
  <c r="P356" i="1"/>
  <c r="S356" i="1"/>
  <c r="O356" i="1"/>
  <c r="Q356" i="1"/>
  <c r="N348" i="1"/>
  <c r="R348" i="1"/>
  <c r="P348" i="1"/>
  <c r="S348" i="1"/>
  <c r="O348" i="1"/>
  <c r="Q348" i="1"/>
  <c r="N340" i="1"/>
  <c r="R340" i="1"/>
  <c r="S340" i="1"/>
  <c r="P340" i="1"/>
  <c r="O340" i="1"/>
  <c r="Q340" i="1"/>
  <c r="N332" i="1"/>
  <c r="R332" i="1"/>
  <c r="P332" i="1"/>
  <c r="S332" i="1"/>
  <c r="Q332" i="1"/>
  <c r="O332" i="1"/>
  <c r="N324" i="1"/>
  <c r="P324" i="1"/>
  <c r="R324" i="1"/>
  <c r="Q324" i="1"/>
  <c r="O324" i="1"/>
  <c r="S324" i="1"/>
  <c r="N316" i="1"/>
  <c r="P316" i="1"/>
  <c r="R316" i="1"/>
  <c r="O316" i="1"/>
  <c r="S316" i="1"/>
  <c r="Q316" i="1"/>
  <c r="N308" i="1"/>
  <c r="P308" i="1"/>
  <c r="R308" i="1"/>
  <c r="Q308" i="1"/>
  <c r="S308" i="1"/>
  <c r="O308" i="1"/>
  <c r="N300" i="1"/>
  <c r="P300" i="1"/>
  <c r="R300" i="1"/>
  <c r="O300" i="1"/>
  <c r="S300" i="1"/>
  <c r="Q300" i="1"/>
  <c r="N292" i="1"/>
  <c r="P292" i="1"/>
  <c r="R292" i="1"/>
  <c r="Q292" i="1"/>
  <c r="O292" i="1"/>
  <c r="S292" i="1"/>
  <c r="N284" i="1"/>
  <c r="Q284" i="1"/>
  <c r="S284" i="1"/>
  <c r="P284" i="1"/>
  <c r="R284" i="1"/>
  <c r="O284" i="1"/>
  <c r="N276" i="1"/>
  <c r="Q276" i="1"/>
  <c r="S276" i="1"/>
  <c r="P276" i="1"/>
  <c r="O276" i="1"/>
  <c r="R276" i="1"/>
  <c r="N268" i="1"/>
  <c r="Q268" i="1"/>
  <c r="O268" i="1"/>
  <c r="R268" i="1"/>
  <c r="S268" i="1"/>
  <c r="P268" i="1"/>
  <c r="N260" i="1"/>
  <c r="Q260" i="1"/>
  <c r="P260" i="1"/>
  <c r="S260" i="1"/>
  <c r="O260" i="1"/>
  <c r="R260" i="1"/>
  <c r="N252" i="1"/>
  <c r="Q252" i="1"/>
  <c r="O252" i="1"/>
  <c r="P252" i="1"/>
  <c r="S252" i="1"/>
  <c r="R252" i="1"/>
  <c r="N244" i="1"/>
  <c r="Q244" i="1"/>
  <c r="P244" i="1"/>
  <c r="S244" i="1"/>
  <c r="O244" i="1"/>
  <c r="R244" i="1"/>
  <c r="N236" i="1"/>
  <c r="Q236" i="1"/>
  <c r="R236" i="1"/>
  <c r="P236" i="1"/>
  <c r="S236" i="1"/>
  <c r="O236" i="1"/>
  <c r="N228" i="1"/>
  <c r="Q228" i="1"/>
  <c r="P228" i="1"/>
  <c r="R228" i="1"/>
  <c r="O228" i="1"/>
  <c r="S228" i="1"/>
  <c r="N220" i="1"/>
  <c r="O220" i="1"/>
  <c r="Q220" i="1"/>
  <c r="R220" i="1"/>
  <c r="P220" i="1"/>
  <c r="S220" i="1"/>
  <c r="N212" i="1"/>
  <c r="O212" i="1"/>
  <c r="Q212" i="1"/>
  <c r="R212" i="1"/>
  <c r="S212" i="1"/>
  <c r="P212" i="1"/>
  <c r="N204" i="1"/>
  <c r="O204" i="1"/>
  <c r="Q204" i="1"/>
  <c r="R204" i="1"/>
  <c r="S204" i="1"/>
  <c r="P204" i="1"/>
  <c r="N196" i="1"/>
  <c r="O196" i="1"/>
  <c r="Q196" i="1"/>
  <c r="R196" i="1"/>
  <c r="S196" i="1"/>
  <c r="P196" i="1"/>
  <c r="N188" i="1"/>
  <c r="O188" i="1"/>
  <c r="Q188" i="1"/>
  <c r="R188" i="1"/>
  <c r="P188" i="1"/>
  <c r="S188" i="1"/>
  <c r="N180" i="1"/>
  <c r="O180" i="1"/>
  <c r="Q180" i="1"/>
  <c r="R180" i="1"/>
  <c r="S180" i="1"/>
  <c r="P180" i="1"/>
  <c r="N172" i="1"/>
  <c r="O172" i="1"/>
  <c r="Q172" i="1"/>
  <c r="R172" i="1"/>
  <c r="P172" i="1"/>
  <c r="S172" i="1"/>
  <c r="N164" i="1"/>
  <c r="O164" i="1"/>
  <c r="Q164" i="1"/>
  <c r="R164" i="1"/>
  <c r="P164" i="1"/>
  <c r="S164" i="1"/>
  <c r="N156" i="1"/>
  <c r="O156" i="1"/>
  <c r="Q156" i="1"/>
  <c r="R156" i="1"/>
  <c r="S156" i="1"/>
  <c r="P156" i="1"/>
  <c r="N148" i="1"/>
  <c r="O148" i="1"/>
  <c r="Q148" i="1"/>
  <c r="R148" i="1"/>
  <c r="P148" i="1"/>
  <c r="S148" i="1"/>
  <c r="N140" i="1"/>
  <c r="O140" i="1"/>
  <c r="Q140" i="1"/>
  <c r="R140" i="1"/>
  <c r="P140" i="1"/>
  <c r="S140" i="1"/>
  <c r="N132" i="1"/>
  <c r="S132" i="1"/>
  <c r="O132" i="1"/>
  <c r="P132" i="1"/>
  <c r="Q132" i="1"/>
  <c r="R132" i="1"/>
  <c r="N124" i="1"/>
  <c r="S124" i="1"/>
  <c r="O124" i="1"/>
  <c r="P124" i="1"/>
  <c r="Q124" i="1"/>
  <c r="R124" i="1"/>
  <c r="N116" i="1"/>
  <c r="S116" i="1"/>
  <c r="O116" i="1"/>
  <c r="P116" i="1"/>
  <c r="Q116" i="1"/>
  <c r="R116" i="1"/>
  <c r="N108" i="1"/>
  <c r="S108" i="1"/>
  <c r="O108" i="1"/>
  <c r="P108" i="1"/>
  <c r="Q108" i="1"/>
  <c r="R108" i="1"/>
  <c r="N100" i="1"/>
  <c r="S100" i="1"/>
  <c r="O100" i="1"/>
  <c r="P100" i="1"/>
  <c r="Q100" i="1"/>
  <c r="R100" i="1"/>
  <c r="N92" i="1"/>
  <c r="S92" i="1"/>
  <c r="O92" i="1"/>
  <c r="P92" i="1"/>
  <c r="Q92" i="1"/>
  <c r="R92" i="1"/>
  <c r="N84" i="1"/>
  <c r="S84" i="1"/>
  <c r="O84" i="1"/>
  <c r="P84" i="1"/>
  <c r="Q84" i="1"/>
  <c r="R84" i="1"/>
  <c r="N76" i="1"/>
  <c r="S76" i="1"/>
  <c r="O76" i="1"/>
  <c r="P76" i="1"/>
  <c r="Q76" i="1"/>
  <c r="R76" i="1"/>
  <c r="N68" i="1"/>
  <c r="S68" i="1"/>
  <c r="O68" i="1"/>
  <c r="P68" i="1"/>
  <c r="Q68" i="1"/>
  <c r="R68" i="1"/>
  <c r="N60" i="1"/>
  <c r="S60" i="1"/>
  <c r="O60" i="1"/>
  <c r="P60" i="1"/>
  <c r="Q60" i="1"/>
  <c r="R60" i="1"/>
  <c r="N52" i="1"/>
  <c r="S52" i="1"/>
  <c r="O52" i="1"/>
  <c r="P52" i="1"/>
  <c r="Q52" i="1"/>
  <c r="R52" i="1"/>
  <c r="N44" i="1"/>
  <c r="S44" i="1"/>
  <c r="O44" i="1"/>
  <c r="P44" i="1"/>
  <c r="Q44" i="1"/>
  <c r="R44" i="1"/>
  <c r="N36" i="1"/>
  <c r="S36" i="1"/>
  <c r="O36" i="1"/>
  <c r="P36" i="1"/>
  <c r="Q36" i="1"/>
  <c r="R36" i="1"/>
  <c r="N28" i="1"/>
  <c r="S28" i="1"/>
  <c r="O28" i="1"/>
  <c r="P28" i="1"/>
  <c r="Q28" i="1"/>
  <c r="R28" i="1"/>
  <c r="N20" i="1"/>
  <c r="S20" i="1"/>
  <c r="O20" i="1"/>
  <c r="P20" i="1"/>
  <c r="Q20" i="1"/>
  <c r="R20" i="1"/>
  <c r="N12" i="1"/>
  <c r="S12" i="1"/>
  <c r="O12" i="1"/>
  <c r="P12" i="1"/>
  <c r="Q12" i="1"/>
  <c r="R12" i="1"/>
  <c r="N4" i="1"/>
  <c r="S4" i="1"/>
  <c r="O4" i="1"/>
  <c r="P4" i="1"/>
  <c r="Q4" i="1"/>
  <c r="R4" i="1"/>
  <c r="R2" i="1"/>
  <c r="R2091" i="1"/>
  <c r="O2090" i="1"/>
  <c r="Q2088" i="1"/>
  <c r="R2086" i="1"/>
  <c r="R2084" i="1"/>
  <c r="P2082" i="1"/>
  <c r="S2079" i="1"/>
  <c r="P2077" i="1"/>
  <c r="S2074" i="1"/>
  <c r="Q2069" i="1"/>
  <c r="Q2064" i="1"/>
  <c r="O2062" i="1"/>
  <c r="R2056" i="1"/>
  <c r="P2054" i="1"/>
  <c r="R2046" i="1"/>
  <c r="Q2041" i="1"/>
  <c r="S2038" i="1"/>
  <c r="Q2036" i="1"/>
  <c r="S2033" i="1"/>
  <c r="R2028" i="1"/>
  <c r="R2023" i="1"/>
  <c r="P2018" i="1"/>
  <c r="S2015" i="1"/>
  <c r="P2013" i="1"/>
  <c r="S2010" i="1"/>
  <c r="Q2005" i="1"/>
  <c r="Q2000" i="1"/>
  <c r="O1998" i="1"/>
  <c r="R1992" i="1"/>
  <c r="P1990" i="1"/>
  <c r="R1982" i="1"/>
  <c r="Q1977" i="1"/>
  <c r="S1974" i="1"/>
  <c r="Q1972" i="1"/>
  <c r="S1969" i="1"/>
  <c r="R1964" i="1"/>
  <c r="R1959" i="1"/>
  <c r="P1954" i="1"/>
  <c r="S1951" i="1"/>
  <c r="P1949" i="1"/>
  <c r="S1946" i="1"/>
  <c r="Q1941" i="1"/>
  <c r="Q1936" i="1"/>
  <c r="O1934" i="1"/>
  <c r="R1928" i="1"/>
  <c r="P1926" i="1"/>
  <c r="R1917" i="1"/>
  <c r="P1910" i="1"/>
  <c r="Q1906" i="1"/>
  <c r="O1902" i="1"/>
  <c r="P1897" i="1"/>
  <c r="P1892" i="1"/>
  <c r="P1887" i="1"/>
  <c r="R1876" i="1"/>
  <c r="R1871" i="1"/>
  <c r="R1866" i="1"/>
  <c r="R1861" i="1"/>
  <c r="O1846" i="1"/>
  <c r="S1826" i="1"/>
  <c r="P1820" i="1"/>
  <c r="P1806" i="1"/>
  <c r="R1799" i="1"/>
  <c r="R1772" i="1"/>
  <c r="P1736" i="1"/>
  <c r="S1718" i="1"/>
  <c r="S1708" i="1"/>
  <c r="S1396" i="1"/>
  <c r="O1942" i="1"/>
  <c r="P1918" i="1"/>
  <c r="P1862" i="1"/>
  <c r="O1814" i="1"/>
  <c r="Q1710" i="1"/>
  <c r="N2075" i="1"/>
  <c r="P2075" i="1"/>
  <c r="N2067" i="1"/>
  <c r="P2067" i="1"/>
  <c r="N2059" i="1"/>
  <c r="P2059" i="1"/>
  <c r="N2051" i="1"/>
  <c r="P2051" i="1"/>
  <c r="N2043" i="1"/>
  <c r="P2043" i="1"/>
  <c r="N2035" i="1"/>
  <c r="P2035" i="1"/>
  <c r="N2027" i="1"/>
  <c r="P2027" i="1"/>
  <c r="N2019" i="1"/>
  <c r="P2019" i="1"/>
  <c r="N2011" i="1"/>
  <c r="P2011" i="1"/>
  <c r="N2003" i="1"/>
  <c r="P2003" i="1"/>
  <c r="N1995" i="1"/>
  <c r="P1995" i="1"/>
  <c r="N1987" i="1"/>
  <c r="P1987" i="1"/>
  <c r="N1979" i="1"/>
  <c r="P1979" i="1"/>
  <c r="N1971" i="1"/>
  <c r="P1971" i="1"/>
  <c r="N1963" i="1"/>
  <c r="P1963" i="1"/>
  <c r="N1955" i="1"/>
  <c r="P1955" i="1"/>
  <c r="N1947" i="1"/>
  <c r="P1947" i="1"/>
  <c r="N1939" i="1"/>
  <c r="P1939" i="1"/>
  <c r="N1931" i="1"/>
  <c r="P1931" i="1"/>
  <c r="N1923" i="1"/>
  <c r="P1923" i="1"/>
  <c r="N1915" i="1"/>
  <c r="Q1915" i="1"/>
  <c r="O1915" i="1"/>
  <c r="P1915" i="1"/>
  <c r="N1907" i="1"/>
  <c r="Q1907" i="1"/>
  <c r="R1907" i="1"/>
  <c r="S1907" i="1"/>
  <c r="N1899" i="1"/>
  <c r="P1899" i="1"/>
  <c r="Q1899" i="1"/>
  <c r="R1899" i="1"/>
  <c r="O1899" i="1"/>
  <c r="N1891" i="1"/>
  <c r="P1891" i="1"/>
  <c r="Q1891" i="1"/>
  <c r="R1891" i="1"/>
  <c r="O1891" i="1"/>
  <c r="S1891" i="1"/>
  <c r="N1883" i="1"/>
  <c r="P1883" i="1"/>
  <c r="Q1883" i="1"/>
  <c r="R1883" i="1"/>
  <c r="S1883" i="1"/>
  <c r="N1875" i="1"/>
  <c r="P1875" i="1"/>
  <c r="Q1875" i="1"/>
  <c r="R1875" i="1"/>
  <c r="N1867" i="1"/>
  <c r="P1867" i="1"/>
  <c r="Q1867" i="1"/>
  <c r="R1867" i="1"/>
  <c r="O1867" i="1"/>
  <c r="N1859" i="1"/>
  <c r="P1859" i="1"/>
  <c r="Q1859" i="1"/>
  <c r="R1859" i="1"/>
  <c r="O1859" i="1"/>
  <c r="S1859" i="1"/>
  <c r="N1851" i="1"/>
  <c r="P1851" i="1"/>
  <c r="Q1851" i="1"/>
  <c r="R1851" i="1"/>
  <c r="S1851" i="1"/>
  <c r="N1843" i="1"/>
  <c r="P1843" i="1"/>
  <c r="Q1843" i="1"/>
  <c r="R1843" i="1"/>
  <c r="N1835" i="1"/>
  <c r="P1835" i="1"/>
  <c r="Q1835" i="1"/>
  <c r="R1835" i="1"/>
  <c r="O1835" i="1"/>
  <c r="N1827" i="1"/>
  <c r="P1827" i="1"/>
  <c r="Q1827" i="1"/>
  <c r="R1827" i="1"/>
  <c r="O1827" i="1"/>
  <c r="S1827" i="1"/>
  <c r="N1819" i="1"/>
  <c r="P1819" i="1"/>
  <c r="Q1819" i="1"/>
  <c r="R1819" i="1"/>
  <c r="S1819" i="1"/>
  <c r="N1811" i="1"/>
  <c r="P1811" i="1"/>
  <c r="Q1811" i="1"/>
  <c r="R1811" i="1"/>
  <c r="N1803" i="1"/>
  <c r="P1803" i="1"/>
  <c r="Q1803" i="1"/>
  <c r="R1803" i="1"/>
  <c r="O1803" i="1"/>
  <c r="N1795" i="1"/>
  <c r="P1795" i="1"/>
  <c r="Q1795" i="1"/>
  <c r="R1795" i="1"/>
  <c r="O1795" i="1"/>
  <c r="S1795" i="1"/>
  <c r="N1787" i="1"/>
  <c r="P1787" i="1"/>
  <c r="Q1787" i="1"/>
  <c r="R1787" i="1"/>
  <c r="O1787" i="1"/>
  <c r="S1787" i="1"/>
  <c r="N1779" i="1"/>
  <c r="P1779" i="1"/>
  <c r="Q1779" i="1"/>
  <c r="R1779" i="1"/>
  <c r="S1779" i="1"/>
  <c r="N1771" i="1"/>
  <c r="O1771" i="1"/>
  <c r="P1771" i="1"/>
  <c r="Q1771" i="1"/>
  <c r="R1771" i="1"/>
  <c r="N1763" i="1"/>
  <c r="O1763" i="1"/>
  <c r="P1763" i="1"/>
  <c r="S1763" i="1"/>
  <c r="N1755" i="1"/>
  <c r="O1755" i="1"/>
  <c r="P1755" i="1"/>
  <c r="Q1755" i="1"/>
  <c r="R1755" i="1"/>
  <c r="N1747" i="1"/>
  <c r="O1747" i="1"/>
  <c r="R1747" i="1"/>
  <c r="S1747" i="1"/>
  <c r="P1747" i="1"/>
  <c r="N1739" i="1"/>
  <c r="O1739" i="1"/>
  <c r="P1739" i="1"/>
  <c r="Q1739" i="1"/>
  <c r="R1739" i="1"/>
  <c r="N1731" i="1"/>
  <c r="O1731" i="1"/>
  <c r="P1731" i="1"/>
  <c r="Q1731" i="1"/>
  <c r="R1731" i="1"/>
  <c r="S1731" i="1"/>
  <c r="N1723" i="1"/>
  <c r="O1723" i="1"/>
  <c r="P1723" i="1"/>
  <c r="Q1723" i="1"/>
  <c r="S1723" i="1"/>
  <c r="N1715" i="1"/>
  <c r="O1715" i="1"/>
  <c r="R1715" i="1"/>
  <c r="S1715" i="1"/>
  <c r="N1707" i="1"/>
  <c r="O1707" i="1"/>
  <c r="P1707" i="1"/>
  <c r="Q1707" i="1"/>
  <c r="R1707" i="1"/>
  <c r="S1707" i="1"/>
  <c r="N1699" i="1"/>
  <c r="O1699" i="1"/>
  <c r="P1699" i="1"/>
  <c r="Q1699" i="1"/>
  <c r="R1699" i="1"/>
  <c r="N1691" i="1"/>
  <c r="O1691" i="1"/>
  <c r="S1691" i="1"/>
  <c r="P1691" i="1"/>
  <c r="N1683" i="1"/>
  <c r="O1683" i="1"/>
  <c r="R1683" i="1"/>
  <c r="S1683" i="1"/>
  <c r="P1683" i="1"/>
  <c r="Q1683" i="1"/>
  <c r="N1675" i="1"/>
  <c r="O1675" i="1"/>
  <c r="P1675" i="1"/>
  <c r="Q1675" i="1"/>
  <c r="R1675" i="1"/>
  <c r="S1675" i="1"/>
  <c r="N1667" i="1"/>
  <c r="O1667" i="1"/>
  <c r="P1667" i="1"/>
  <c r="S1667" i="1"/>
  <c r="Q1667" i="1"/>
  <c r="N1659" i="1"/>
  <c r="O1659" i="1"/>
  <c r="P1659" i="1"/>
  <c r="Q1659" i="1"/>
  <c r="R1659" i="1"/>
  <c r="S1659" i="1"/>
  <c r="N1651" i="1"/>
  <c r="O1651" i="1"/>
  <c r="P1651" i="1"/>
  <c r="R1651" i="1"/>
  <c r="S1651" i="1"/>
  <c r="Q1651" i="1"/>
  <c r="N1643" i="1"/>
  <c r="O1643" i="1"/>
  <c r="P1643" i="1"/>
  <c r="Q1643" i="1"/>
  <c r="R1643" i="1"/>
  <c r="S1643" i="1"/>
  <c r="N1635" i="1"/>
  <c r="O1635" i="1"/>
  <c r="P1635" i="1"/>
  <c r="S1635" i="1"/>
  <c r="Q1635" i="1"/>
  <c r="N1627" i="1"/>
  <c r="O1627" i="1"/>
  <c r="R1627" i="1"/>
  <c r="S1627" i="1"/>
  <c r="P1627" i="1"/>
  <c r="Q1627" i="1"/>
  <c r="N1619" i="1"/>
  <c r="O1619" i="1"/>
  <c r="P1619" i="1"/>
  <c r="Q1619" i="1"/>
  <c r="R1619" i="1"/>
  <c r="S1619" i="1"/>
  <c r="N1611" i="1"/>
  <c r="O1611" i="1"/>
  <c r="P1611" i="1"/>
  <c r="Q1611" i="1"/>
  <c r="R1611" i="1"/>
  <c r="S1611" i="1"/>
  <c r="N1603" i="1"/>
  <c r="O1603" i="1"/>
  <c r="P1603" i="1"/>
  <c r="Q1603" i="1"/>
  <c r="R1603" i="1"/>
  <c r="S1603" i="1"/>
  <c r="N1595" i="1"/>
  <c r="O1595" i="1"/>
  <c r="R1595" i="1"/>
  <c r="S1595" i="1"/>
  <c r="P1595" i="1"/>
  <c r="N1587" i="1"/>
  <c r="O1587" i="1"/>
  <c r="P1587" i="1"/>
  <c r="Q1587" i="1"/>
  <c r="R1587" i="1"/>
  <c r="S1587" i="1"/>
  <c r="N1579" i="1"/>
  <c r="O1579" i="1"/>
  <c r="P1579" i="1"/>
  <c r="Q1579" i="1"/>
  <c r="R1579" i="1"/>
  <c r="S1579" i="1"/>
  <c r="N1571" i="1"/>
  <c r="O1571" i="1"/>
  <c r="P1571" i="1"/>
  <c r="Q1571" i="1"/>
  <c r="R1571" i="1"/>
  <c r="S1571" i="1"/>
  <c r="N1563" i="1"/>
  <c r="O1563" i="1"/>
  <c r="R1563" i="1"/>
  <c r="S1563" i="1"/>
  <c r="P1563" i="1"/>
  <c r="Q1563" i="1"/>
  <c r="N1555" i="1"/>
  <c r="O1555" i="1"/>
  <c r="P1555" i="1"/>
  <c r="Q1555" i="1"/>
  <c r="R1555" i="1"/>
  <c r="S1555" i="1"/>
  <c r="N1547" i="1"/>
  <c r="O1547" i="1"/>
  <c r="P1547" i="1"/>
  <c r="Q1547" i="1"/>
  <c r="R1547" i="1"/>
  <c r="S1547" i="1"/>
  <c r="N1539" i="1"/>
  <c r="O1539" i="1"/>
  <c r="P1539" i="1"/>
  <c r="R1539" i="1"/>
  <c r="S1539" i="1"/>
  <c r="N1531" i="1"/>
  <c r="O1531" i="1"/>
  <c r="R1531" i="1"/>
  <c r="S1531" i="1"/>
  <c r="P1531" i="1"/>
  <c r="Q1531" i="1"/>
  <c r="N1523" i="1"/>
  <c r="O1523" i="1"/>
  <c r="P1523" i="1"/>
  <c r="Q1523" i="1"/>
  <c r="R1523" i="1"/>
  <c r="S1523" i="1"/>
  <c r="N1515" i="1"/>
  <c r="O1515" i="1"/>
  <c r="P1515" i="1"/>
  <c r="Q1515" i="1"/>
  <c r="R1515" i="1"/>
  <c r="S1515" i="1"/>
  <c r="N1507" i="1"/>
  <c r="O1507" i="1"/>
  <c r="P1507" i="1"/>
  <c r="Q1507" i="1"/>
  <c r="R1507" i="1"/>
  <c r="S1507" i="1"/>
  <c r="N1499" i="1"/>
  <c r="O1499" i="1"/>
  <c r="R1499" i="1"/>
  <c r="S1499" i="1"/>
  <c r="Q1499" i="1"/>
  <c r="N1491" i="1"/>
  <c r="O1491" i="1"/>
  <c r="P1491" i="1"/>
  <c r="Q1491" i="1"/>
  <c r="R1491" i="1"/>
  <c r="S1491" i="1"/>
  <c r="N1483" i="1"/>
  <c r="O1483" i="1"/>
  <c r="P1483" i="1"/>
  <c r="Q1483" i="1"/>
  <c r="R1483" i="1"/>
  <c r="S1483" i="1"/>
  <c r="N1475" i="1"/>
  <c r="O1475" i="1"/>
  <c r="P1475" i="1"/>
  <c r="Q1475" i="1"/>
  <c r="R1475" i="1"/>
  <c r="N1467" i="1"/>
  <c r="O1467" i="1"/>
  <c r="R1467" i="1"/>
  <c r="S1467" i="1"/>
  <c r="P1467" i="1"/>
  <c r="Q1467" i="1"/>
  <c r="N1459" i="1"/>
  <c r="O1459" i="1"/>
  <c r="P1459" i="1"/>
  <c r="Q1459" i="1"/>
  <c r="R1459" i="1"/>
  <c r="S1459" i="1"/>
  <c r="N1451" i="1"/>
  <c r="O1451" i="1"/>
  <c r="P1451" i="1"/>
  <c r="Q1451" i="1"/>
  <c r="R1451" i="1"/>
  <c r="S1451" i="1"/>
  <c r="N1443" i="1"/>
  <c r="O1443" i="1"/>
  <c r="P1443" i="1"/>
  <c r="Q1443" i="1"/>
  <c r="R1443" i="1"/>
  <c r="S1443" i="1"/>
  <c r="N1435" i="1"/>
  <c r="O1435" i="1"/>
  <c r="R1435" i="1"/>
  <c r="S1435" i="1"/>
  <c r="P1435" i="1"/>
  <c r="Q1435" i="1"/>
  <c r="N1427" i="1"/>
  <c r="O1427" i="1"/>
  <c r="P1427" i="1"/>
  <c r="Q1427" i="1"/>
  <c r="R1427" i="1"/>
  <c r="S1427" i="1"/>
  <c r="N1419" i="1"/>
  <c r="O1419" i="1"/>
  <c r="P1419" i="1"/>
  <c r="Q1419" i="1"/>
  <c r="R1419" i="1"/>
  <c r="N1411" i="1"/>
  <c r="O1411" i="1"/>
  <c r="P1411" i="1"/>
  <c r="Q1411" i="1"/>
  <c r="R1411" i="1"/>
  <c r="S1411" i="1"/>
  <c r="N1403" i="1"/>
  <c r="O1403" i="1"/>
  <c r="R1403" i="1"/>
  <c r="S1403" i="1"/>
  <c r="P1403" i="1"/>
  <c r="Q1403" i="1"/>
  <c r="N1395" i="1"/>
  <c r="O1395" i="1"/>
  <c r="P1395" i="1"/>
  <c r="Q1395" i="1"/>
  <c r="R1395" i="1"/>
  <c r="S1395" i="1"/>
  <c r="N1387" i="1"/>
  <c r="O1387" i="1"/>
  <c r="P1387" i="1"/>
  <c r="Q1387" i="1"/>
  <c r="R1387" i="1"/>
  <c r="S1387" i="1"/>
  <c r="N1379" i="1"/>
  <c r="O1379" i="1"/>
  <c r="P1379" i="1"/>
  <c r="S1379" i="1"/>
  <c r="Q1379" i="1"/>
  <c r="N1371" i="1"/>
  <c r="O1371" i="1"/>
  <c r="R1371" i="1"/>
  <c r="S1371" i="1"/>
  <c r="P1371" i="1"/>
  <c r="Q1371" i="1"/>
  <c r="N1363" i="1"/>
  <c r="O1363" i="1"/>
  <c r="P1363" i="1"/>
  <c r="Q1363" i="1"/>
  <c r="R1363" i="1"/>
  <c r="S1363" i="1"/>
  <c r="N1355" i="1"/>
  <c r="O1355" i="1"/>
  <c r="P1355" i="1"/>
  <c r="Q1355" i="1"/>
  <c r="R1355" i="1"/>
  <c r="S1355" i="1"/>
  <c r="N1347" i="1"/>
  <c r="O1347" i="1"/>
  <c r="P1347" i="1"/>
  <c r="Q1347" i="1"/>
  <c r="R1347" i="1"/>
  <c r="S1347" i="1"/>
  <c r="N1339" i="1"/>
  <c r="O1339" i="1"/>
  <c r="R1339" i="1"/>
  <c r="S1339" i="1"/>
  <c r="P1339" i="1"/>
  <c r="N1331" i="1"/>
  <c r="O1331" i="1"/>
  <c r="P1331" i="1"/>
  <c r="Q1331" i="1"/>
  <c r="R1331" i="1"/>
  <c r="S1331" i="1"/>
  <c r="N1323" i="1"/>
  <c r="O1323" i="1"/>
  <c r="P1323" i="1"/>
  <c r="Q1323" i="1"/>
  <c r="R1323" i="1"/>
  <c r="S1323" i="1"/>
  <c r="N1315" i="1"/>
  <c r="S1315" i="1"/>
  <c r="O1315" i="1"/>
  <c r="P1315" i="1"/>
  <c r="Q1315" i="1"/>
  <c r="R1315" i="1"/>
  <c r="N1307" i="1"/>
  <c r="S1307" i="1"/>
  <c r="O1307" i="1"/>
  <c r="P1307" i="1"/>
  <c r="Q1307" i="1"/>
  <c r="N1299" i="1"/>
  <c r="S1299" i="1"/>
  <c r="O1299" i="1"/>
  <c r="P1299" i="1"/>
  <c r="Q1299" i="1"/>
  <c r="R1299" i="1"/>
  <c r="N1291" i="1"/>
  <c r="S1291" i="1"/>
  <c r="O1291" i="1"/>
  <c r="R1291" i="1"/>
  <c r="P1291" i="1"/>
  <c r="Q1291" i="1"/>
  <c r="N1283" i="1"/>
  <c r="S1283" i="1"/>
  <c r="O1283" i="1"/>
  <c r="P1283" i="1"/>
  <c r="Q1283" i="1"/>
  <c r="R1283" i="1"/>
  <c r="N1275" i="1"/>
  <c r="S1275" i="1"/>
  <c r="O1275" i="1"/>
  <c r="P1275" i="1"/>
  <c r="Q1275" i="1"/>
  <c r="R1275" i="1"/>
  <c r="N1267" i="1"/>
  <c r="S1267" i="1"/>
  <c r="O1267" i="1"/>
  <c r="P1267" i="1"/>
  <c r="Q1267" i="1"/>
  <c r="R1267" i="1"/>
  <c r="N1259" i="1"/>
  <c r="S1259" i="1"/>
  <c r="O1259" i="1"/>
  <c r="P1259" i="1"/>
  <c r="Q1259" i="1"/>
  <c r="R1259" i="1"/>
  <c r="N1251" i="1"/>
  <c r="S1251" i="1"/>
  <c r="O1251" i="1"/>
  <c r="P1251" i="1"/>
  <c r="Q1251" i="1"/>
  <c r="R1251" i="1"/>
  <c r="N1243" i="1"/>
  <c r="S1243" i="1"/>
  <c r="O1243" i="1"/>
  <c r="P1243" i="1"/>
  <c r="Q1243" i="1"/>
  <c r="R1243" i="1"/>
  <c r="N1235" i="1"/>
  <c r="S1235" i="1"/>
  <c r="O1235" i="1"/>
  <c r="P1235" i="1"/>
  <c r="Q1235" i="1"/>
  <c r="R1235" i="1"/>
  <c r="N1227" i="1"/>
  <c r="S1227" i="1"/>
  <c r="O1227" i="1"/>
  <c r="P1227" i="1"/>
  <c r="Q1227" i="1"/>
  <c r="R1227" i="1"/>
  <c r="N1219" i="1"/>
  <c r="S1219" i="1"/>
  <c r="O1219" i="1"/>
  <c r="P1219" i="1"/>
  <c r="Q1219" i="1"/>
  <c r="R1219" i="1"/>
  <c r="N1211" i="1"/>
  <c r="P1211" i="1"/>
  <c r="R1211" i="1"/>
  <c r="S1211" i="1"/>
  <c r="O1211" i="1"/>
  <c r="Q1211" i="1"/>
  <c r="N1203" i="1"/>
  <c r="P1203" i="1"/>
  <c r="Q1203" i="1"/>
  <c r="R1203" i="1"/>
  <c r="S1203" i="1"/>
  <c r="O1203" i="1"/>
  <c r="N1195" i="1"/>
  <c r="P1195" i="1"/>
  <c r="O1195" i="1"/>
  <c r="Q1195" i="1"/>
  <c r="R1195" i="1"/>
  <c r="S1195" i="1"/>
  <c r="N1187" i="1"/>
  <c r="P1187" i="1"/>
  <c r="S1187" i="1"/>
  <c r="O1187" i="1"/>
  <c r="Q1187" i="1"/>
  <c r="R1187" i="1"/>
  <c r="N1179" i="1"/>
  <c r="P1179" i="1"/>
  <c r="O1179" i="1"/>
  <c r="R1179" i="1"/>
  <c r="S1179" i="1"/>
  <c r="Q1179" i="1"/>
  <c r="N1171" i="1"/>
  <c r="P1171" i="1"/>
  <c r="Q1171" i="1"/>
  <c r="R1171" i="1"/>
  <c r="S1171" i="1"/>
  <c r="O1171" i="1"/>
  <c r="N1163" i="1"/>
  <c r="P1163" i="1"/>
  <c r="S1163" i="1"/>
  <c r="O1163" i="1"/>
  <c r="Q1163" i="1"/>
  <c r="R1163" i="1"/>
  <c r="N1155" i="1"/>
  <c r="P1155" i="1"/>
  <c r="Q1155" i="1"/>
  <c r="R1155" i="1"/>
  <c r="S1155" i="1"/>
  <c r="O1155" i="1"/>
  <c r="N1147" i="1"/>
  <c r="P1147" i="1"/>
  <c r="O1147" i="1"/>
  <c r="Q1147" i="1"/>
  <c r="S1147" i="1"/>
  <c r="R1147" i="1"/>
  <c r="N1139" i="1"/>
  <c r="P1139" i="1"/>
  <c r="S1139" i="1"/>
  <c r="R1139" i="1"/>
  <c r="O1139" i="1"/>
  <c r="Q1139" i="1"/>
  <c r="N1131" i="1"/>
  <c r="P1131" i="1"/>
  <c r="S1131" i="1"/>
  <c r="O1131" i="1"/>
  <c r="Q1131" i="1"/>
  <c r="R1131" i="1"/>
  <c r="N1123" i="1"/>
  <c r="P1123" i="1"/>
  <c r="S1123" i="1"/>
  <c r="O1123" i="1"/>
  <c r="Q1123" i="1"/>
  <c r="R1123" i="1"/>
  <c r="N1115" i="1"/>
  <c r="P1115" i="1"/>
  <c r="S1115" i="1"/>
  <c r="Q1115" i="1"/>
  <c r="R1115" i="1"/>
  <c r="O1115" i="1"/>
  <c r="N1107" i="1"/>
  <c r="P1107" i="1"/>
  <c r="S1107" i="1"/>
  <c r="O1107" i="1"/>
  <c r="R1107" i="1"/>
  <c r="Q1107" i="1"/>
  <c r="N1099" i="1"/>
  <c r="P1099" i="1"/>
  <c r="S1099" i="1"/>
  <c r="O1099" i="1"/>
  <c r="Q1099" i="1"/>
  <c r="R1099" i="1"/>
  <c r="N1091" i="1"/>
  <c r="P1091" i="1"/>
  <c r="S1091" i="1"/>
  <c r="O1091" i="1"/>
  <c r="Q1091" i="1"/>
  <c r="R1091" i="1"/>
  <c r="N1083" i="1"/>
  <c r="P1083" i="1"/>
  <c r="S1083" i="1"/>
  <c r="Q1083" i="1"/>
  <c r="R1083" i="1"/>
  <c r="O1083" i="1"/>
  <c r="N1075" i="1"/>
  <c r="Q1075" i="1"/>
  <c r="S1075" i="1"/>
  <c r="O1075" i="1"/>
  <c r="P1075" i="1"/>
  <c r="R1075" i="1"/>
  <c r="N1067" i="1"/>
  <c r="Q1067" i="1"/>
  <c r="O1067" i="1"/>
  <c r="S1067" i="1"/>
  <c r="R1067" i="1"/>
  <c r="P1067" i="1"/>
  <c r="N1059" i="1"/>
  <c r="P1059" i="1"/>
  <c r="Q1059" i="1"/>
  <c r="R1059" i="1"/>
  <c r="O1059" i="1"/>
  <c r="S1059" i="1"/>
  <c r="N1051" i="1"/>
  <c r="P1051" i="1"/>
  <c r="Q1051" i="1"/>
  <c r="S1051" i="1"/>
  <c r="O1051" i="1"/>
  <c r="R1051" i="1"/>
  <c r="N1043" i="1"/>
  <c r="P1043" i="1"/>
  <c r="Q1043" i="1"/>
  <c r="O1043" i="1"/>
  <c r="S1043" i="1"/>
  <c r="R1043" i="1"/>
  <c r="N1035" i="1"/>
  <c r="P1035" i="1"/>
  <c r="Q1035" i="1"/>
  <c r="O1035" i="1"/>
  <c r="R1035" i="1"/>
  <c r="S1035" i="1"/>
  <c r="N1027" i="1"/>
  <c r="P1027" i="1"/>
  <c r="Q1027" i="1"/>
  <c r="R1027" i="1"/>
  <c r="S1027" i="1"/>
  <c r="O1027" i="1"/>
  <c r="N1019" i="1"/>
  <c r="P1019" i="1"/>
  <c r="Q1019" i="1"/>
  <c r="S1019" i="1"/>
  <c r="O1019" i="1"/>
  <c r="R1019" i="1"/>
  <c r="N1011" i="1"/>
  <c r="P1011" i="1"/>
  <c r="Q1011" i="1"/>
  <c r="O1011" i="1"/>
  <c r="R1011" i="1"/>
  <c r="S1011" i="1"/>
  <c r="N1003" i="1"/>
  <c r="P1003" i="1"/>
  <c r="Q1003" i="1"/>
  <c r="O1003" i="1"/>
  <c r="R1003" i="1"/>
  <c r="S1003" i="1"/>
  <c r="N995" i="1"/>
  <c r="P995" i="1"/>
  <c r="Q995" i="1"/>
  <c r="R995" i="1"/>
  <c r="S995" i="1"/>
  <c r="O995" i="1"/>
  <c r="N987" i="1"/>
  <c r="P987" i="1"/>
  <c r="Q987" i="1"/>
  <c r="S987" i="1"/>
  <c r="O987" i="1"/>
  <c r="R987" i="1"/>
  <c r="N979" i="1"/>
  <c r="P979" i="1"/>
  <c r="Q979" i="1"/>
  <c r="O979" i="1"/>
  <c r="R979" i="1"/>
  <c r="S979" i="1"/>
  <c r="N971" i="1"/>
  <c r="P971" i="1"/>
  <c r="Q971" i="1"/>
  <c r="O971" i="1"/>
  <c r="R971" i="1"/>
  <c r="S971" i="1"/>
  <c r="N963" i="1"/>
  <c r="P963" i="1"/>
  <c r="Q963" i="1"/>
  <c r="R963" i="1"/>
  <c r="S963" i="1"/>
  <c r="O963" i="1"/>
  <c r="N955" i="1"/>
  <c r="P955" i="1"/>
  <c r="Q955" i="1"/>
  <c r="S955" i="1"/>
  <c r="O955" i="1"/>
  <c r="R955" i="1"/>
  <c r="N947" i="1"/>
  <c r="P947" i="1"/>
  <c r="Q947" i="1"/>
  <c r="O947" i="1"/>
  <c r="R947" i="1"/>
  <c r="S947" i="1"/>
  <c r="N939" i="1"/>
  <c r="P939" i="1"/>
  <c r="Q939" i="1"/>
  <c r="O939" i="1"/>
  <c r="R939" i="1"/>
  <c r="S939" i="1"/>
  <c r="N931" i="1"/>
  <c r="P931" i="1"/>
  <c r="Q931" i="1"/>
  <c r="R931" i="1"/>
  <c r="S931" i="1"/>
  <c r="O931" i="1"/>
  <c r="N923" i="1"/>
  <c r="P923" i="1"/>
  <c r="Q923" i="1"/>
  <c r="S923" i="1"/>
  <c r="O923" i="1"/>
  <c r="R923" i="1"/>
  <c r="N915" i="1"/>
  <c r="S915" i="1"/>
  <c r="R915" i="1"/>
  <c r="O915" i="1"/>
  <c r="P915" i="1"/>
  <c r="Q915" i="1"/>
  <c r="N907" i="1"/>
  <c r="P907" i="1"/>
  <c r="Q907" i="1"/>
  <c r="O907" i="1"/>
  <c r="R907" i="1"/>
  <c r="S907" i="1"/>
  <c r="N899" i="1"/>
  <c r="O899" i="1"/>
  <c r="P899" i="1"/>
  <c r="Q899" i="1"/>
  <c r="R899" i="1"/>
  <c r="S899" i="1"/>
  <c r="N891" i="1"/>
  <c r="S891" i="1"/>
  <c r="O891" i="1"/>
  <c r="P891" i="1"/>
  <c r="Q891" i="1"/>
  <c r="R891" i="1"/>
  <c r="N883" i="1"/>
  <c r="O883" i="1"/>
  <c r="P883" i="1"/>
  <c r="Q883" i="1"/>
  <c r="R883" i="1"/>
  <c r="S883" i="1"/>
  <c r="N875" i="1"/>
  <c r="O875" i="1"/>
  <c r="P875" i="1"/>
  <c r="Q875" i="1"/>
  <c r="R875" i="1"/>
  <c r="S875" i="1"/>
  <c r="N867" i="1"/>
  <c r="O867" i="1"/>
  <c r="P867" i="1"/>
  <c r="Q867" i="1"/>
  <c r="R867" i="1"/>
  <c r="S867" i="1"/>
  <c r="N859" i="1"/>
  <c r="O859" i="1"/>
  <c r="Q859" i="1"/>
  <c r="R859" i="1"/>
  <c r="S859" i="1"/>
  <c r="P859" i="1"/>
  <c r="N851" i="1"/>
  <c r="O851" i="1"/>
  <c r="R851" i="1"/>
  <c r="S851" i="1"/>
  <c r="P851" i="1"/>
  <c r="Q851" i="1"/>
  <c r="N843" i="1"/>
  <c r="O843" i="1"/>
  <c r="S843" i="1"/>
  <c r="P843" i="1"/>
  <c r="Q843" i="1"/>
  <c r="R843" i="1"/>
  <c r="N835" i="1"/>
  <c r="O835" i="1"/>
  <c r="Q835" i="1"/>
  <c r="R835" i="1"/>
  <c r="P835" i="1"/>
  <c r="S835" i="1"/>
  <c r="N827" i="1"/>
  <c r="O827" i="1"/>
  <c r="P827" i="1"/>
  <c r="Q827" i="1"/>
  <c r="R827" i="1"/>
  <c r="S827" i="1"/>
  <c r="N819" i="1"/>
  <c r="P819" i="1"/>
  <c r="O819" i="1"/>
  <c r="Q819" i="1"/>
  <c r="R819" i="1"/>
  <c r="S819" i="1"/>
  <c r="N811" i="1"/>
  <c r="P811" i="1"/>
  <c r="O811" i="1"/>
  <c r="Q811" i="1"/>
  <c r="S811" i="1"/>
  <c r="R811" i="1"/>
  <c r="N803" i="1"/>
  <c r="P803" i="1"/>
  <c r="O803" i="1"/>
  <c r="Q803" i="1"/>
  <c r="R803" i="1"/>
  <c r="S803" i="1"/>
  <c r="N795" i="1"/>
  <c r="P795" i="1"/>
  <c r="R795" i="1"/>
  <c r="S795" i="1"/>
  <c r="O795" i="1"/>
  <c r="Q795" i="1"/>
  <c r="N787" i="1"/>
  <c r="P787" i="1"/>
  <c r="O787" i="1"/>
  <c r="Q787" i="1"/>
  <c r="R787" i="1"/>
  <c r="S787" i="1"/>
  <c r="N779" i="1"/>
  <c r="P779" i="1"/>
  <c r="O779" i="1"/>
  <c r="Q779" i="1"/>
  <c r="R779" i="1"/>
  <c r="S779" i="1"/>
  <c r="N771" i="1"/>
  <c r="P771" i="1"/>
  <c r="O771" i="1"/>
  <c r="Q771" i="1"/>
  <c r="R771" i="1"/>
  <c r="S771" i="1"/>
  <c r="N763" i="1"/>
  <c r="P763" i="1"/>
  <c r="O763" i="1"/>
  <c r="Q763" i="1"/>
  <c r="R763" i="1"/>
  <c r="S763" i="1"/>
  <c r="N755" i="1"/>
  <c r="P755" i="1"/>
  <c r="O755" i="1"/>
  <c r="Q755" i="1"/>
  <c r="R755" i="1"/>
  <c r="S755" i="1"/>
  <c r="N747" i="1"/>
  <c r="P747" i="1"/>
  <c r="Q747" i="1"/>
  <c r="R747" i="1"/>
  <c r="S747" i="1"/>
  <c r="O747" i="1"/>
  <c r="N739" i="1"/>
  <c r="P739" i="1"/>
  <c r="R739" i="1"/>
  <c r="S739" i="1"/>
  <c r="O739" i="1"/>
  <c r="Q739" i="1"/>
  <c r="N731" i="1"/>
  <c r="P731" i="1"/>
  <c r="S731" i="1"/>
  <c r="O731" i="1"/>
  <c r="Q731" i="1"/>
  <c r="R731" i="1"/>
  <c r="N723" i="1"/>
  <c r="Q723" i="1"/>
  <c r="S723" i="1"/>
  <c r="P723" i="1"/>
  <c r="R723" i="1"/>
  <c r="O723" i="1"/>
  <c r="N715" i="1"/>
  <c r="Q715" i="1"/>
  <c r="S715" i="1"/>
  <c r="O715" i="1"/>
  <c r="P715" i="1"/>
  <c r="R715" i="1"/>
  <c r="N707" i="1"/>
  <c r="Q707" i="1"/>
  <c r="S707" i="1"/>
  <c r="P707" i="1"/>
  <c r="O707" i="1"/>
  <c r="R707" i="1"/>
  <c r="N699" i="1"/>
  <c r="Q699" i="1"/>
  <c r="S699" i="1"/>
  <c r="R699" i="1"/>
  <c r="O699" i="1"/>
  <c r="P699" i="1"/>
  <c r="N691" i="1"/>
  <c r="Q691" i="1"/>
  <c r="S691" i="1"/>
  <c r="P691" i="1"/>
  <c r="R691" i="1"/>
  <c r="O691" i="1"/>
  <c r="N683" i="1"/>
  <c r="Q683" i="1"/>
  <c r="S683" i="1"/>
  <c r="O683" i="1"/>
  <c r="P683" i="1"/>
  <c r="R683" i="1"/>
  <c r="N675" i="1"/>
  <c r="Q675" i="1"/>
  <c r="S675" i="1"/>
  <c r="P675" i="1"/>
  <c r="R675" i="1"/>
  <c r="O675" i="1"/>
  <c r="N667" i="1"/>
  <c r="Q667" i="1"/>
  <c r="S667" i="1"/>
  <c r="O667" i="1"/>
  <c r="P667" i="1"/>
  <c r="R667" i="1"/>
  <c r="N659" i="1"/>
  <c r="Q659" i="1"/>
  <c r="S659" i="1"/>
  <c r="P659" i="1"/>
  <c r="R659" i="1"/>
  <c r="O659" i="1"/>
  <c r="N651" i="1"/>
  <c r="Q651" i="1"/>
  <c r="S651" i="1"/>
  <c r="O651" i="1"/>
  <c r="R651" i="1"/>
  <c r="P651" i="1"/>
  <c r="N643" i="1"/>
  <c r="Q643" i="1"/>
  <c r="S643" i="1"/>
  <c r="P643" i="1"/>
  <c r="R643" i="1"/>
  <c r="O643" i="1"/>
  <c r="N635" i="1"/>
  <c r="Q635" i="1"/>
  <c r="S635" i="1"/>
  <c r="O635" i="1"/>
  <c r="P635" i="1"/>
  <c r="R635" i="1"/>
  <c r="N627" i="1"/>
  <c r="Q627" i="1"/>
  <c r="S627" i="1"/>
  <c r="O627" i="1"/>
  <c r="P627" i="1"/>
  <c r="R627" i="1"/>
  <c r="N619" i="1"/>
  <c r="Q619" i="1"/>
  <c r="S619" i="1"/>
  <c r="P619" i="1"/>
  <c r="R619" i="1"/>
  <c r="O619" i="1"/>
  <c r="N611" i="1"/>
  <c r="Q611" i="1"/>
  <c r="S611" i="1"/>
  <c r="R611" i="1"/>
  <c r="O611" i="1"/>
  <c r="P611" i="1"/>
  <c r="N603" i="1"/>
  <c r="Q603" i="1"/>
  <c r="S603" i="1"/>
  <c r="R603" i="1"/>
  <c r="O603" i="1"/>
  <c r="P603" i="1"/>
  <c r="N595" i="1"/>
  <c r="Q595" i="1"/>
  <c r="S595" i="1"/>
  <c r="O595" i="1"/>
  <c r="R595" i="1"/>
  <c r="P595" i="1"/>
  <c r="N587" i="1"/>
  <c r="Q587" i="1"/>
  <c r="S587" i="1"/>
  <c r="P587" i="1"/>
  <c r="R587" i="1"/>
  <c r="O587" i="1"/>
  <c r="N579" i="1"/>
  <c r="Q579" i="1"/>
  <c r="S579" i="1"/>
  <c r="R579" i="1"/>
  <c r="P579" i="1"/>
  <c r="O579" i="1"/>
  <c r="N571" i="1"/>
  <c r="R571" i="1"/>
  <c r="Q571" i="1"/>
  <c r="S571" i="1"/>
  <c r="O571" i="1"/>
  <c r="P571" i="1"/>
  <c r="N563" i="1"/>
  <c r="R563" i="1"/>
  <c r="O563" i="1"/>
  <c r="Q563" i="1"/>
  <c r="P563" i="1"/>
  <c r="S563" i="1"/>
  <c r="N555" i="1"/>
  <c r="R555" i="1"/>
  <c r="O555" i="1"/>
  <c r="Q555" i="1"/>
  <c r="P555" i="1"/>
  <c r="S555" i="1"/>
  <c r="N547" i="1"/>
  <c r="R547" i="1"/>
  <c r="O547" i="1"/>
  <c r="S547" i="1"/>
  <c r="P547" i="1"/>
  <c r="Q547" i="1"/>
  <c r="N539" i="1"/>
  <c r="S539" i="1"/>
  <c r="O539" i="1"/>
  <c r="P539" i="1"/>
  <c r="Q539" i="1"/>
  <c r="R539" i="1"/>
  <c r="N531" i="1"/>
  <c r="S531" i="1"/>
  <c r="O531" i="1"/>
  <c r="R531" i="1"/>
  <c r="P531" i="1"/>
  <c r="Q531" i="1"/>
  <c r="N523" i="1"/>
  <c r="S523" i="1"/>
  <c r="O523" i="1"/>
  <c r="Q523" i="1"/>
  <c r="R523" i="1"/>
  <c r="P523" i="1"/>
  <c r="N515" i="1"/>
  <c r="S515" i="1"/>
  <c r="O515" i="1"/>
  <c r="R515" i="1"/>
  <c r="P515" i="1"/>
  <c r="Q515" i="1"/>
  <c r="N507" i="1"/>
  <c r="S507" i="1"/>
  <c r="O507" i="1"/>
  <c r="Q507" i="1"/>
  <c r="P507" i="1"/>
  <c r="R507" i="1"/>
  <c r="N499" i="1"/>
  <c r="S499" i="1"/>
  <c r="O499" i="1"/>
  <c r="P499" i="1"/>
  <c r="R499" i="1"/>
  <c r="Q499" i="1"/>
  <c r="N491" i="1"/>
  <c r="S491" i="1"/>
  <c r="O491" i="1"/>
  <c r="Q491" i="1"/>
  <c r="R491" i="1"/>
  <c r="P491" i="1"/>
  <c r="N483" i="1"/>
  <c r="S483" i="1"/>
  <c r="O483" i="1"/>
  <c r="R483" i="1"/>
  <c r="Q483" i="1"/>
  <c r="P483" i="1"/>
  <c r="N475" i="1"/>
  <c r="S475" i="1"/>
  <c r="O475" i="1"/>
  <c r="P475" i="1"/>
  <c r="Q475" i="1"/>
  <c r="R475" i="1"/>
  <c r="N467" i="1"/>
  <c r="S467" i="1"/>
  <c r="O467" i="1"/>
  <c r="P467" i="1"/>
  <c r="Q467" i="1"/>
  <c r="R467" i="1"/>
  <c r="N459" i="1"/>
  <c r="S459" i="1"/>
  <c r="O459" i="1"/>
  <c r="Q459" i="1"/>
  <c r="R459" i="1"/>
  <c r="P459" i="1"/>
  <c r="N451" i="1"/>
  <c r="S451" i="1"/>
  <c r="O451" i="1"/>
  <c r="R451" i="1"/>
  <c r="Q451" i="1"/>
  <c r="P451" i="1"/>
  <c r="N443" i="1"/>
  <c r="S443" i="1"/>
  <c r="O443" i="1"/>
  <c r="P443" i="1"/>
  <c r="Q443" i="1"/>
  <c r="R443" i="1"/>
  <c r="N435" i="1"/>
  <c r="S435" i="1"/>
  <c r="O435" i="1"/>
  <c r="P435" i="1"/>
  <c r="Q435" i="1"/>
  <c r="R435" i="1"/>
  <c r="N427" i="1"/>
  <c r="S427" i="1"/>
  <c r="O427" i="1"/>
  <c r="Q427" i="1"/>
  <c r="R427" i="1"/>
  <c r="P427" i="1"/>
  <c r="N419" i="1"/>
  <c r="S419" i="1"/>
  <c r="O419" i="1"/>
  <c r="R419" i="1"/>
  <c r="P419" i="1"/>
  <c r="Q419" i="1"/>
  <c r="N411" i="1"/>
  <c r="S411" i="1"/>
  <c r="O411" i="1"/>
  <c r="P411" i="1"/>
  <c r="R411" i="1"/>
  <c r="Q411" i="1"/>
  <c r="N403" i="1"/>
  <c r="S403" i="1"/>
  <c r="O403" i="1"/>
  <c r="P403" i="1"/>
  <c r="Q403" i="1"/>
  <c r="R403" i="1"/>
  <c r="N395" i="1"/>
  <c r="S395" i="1"/>
  <c r="O395" i="1"/>
  <c r="Q395" i="1"/>
  <c r="R395" i="1"/>
  <c r="P395" i="1"/>
  <c r="N387" i="1"/>
  <c r="S387" i="1"/>
  <c r="O387" i="1"/>
  <c r="R387" i="1"/>
  <c r="P387" i="1"/>
  <c r="Q387" i="1"/>
  <c r="N379" i="1"/>
  <c r="S379" i="1"/>
  <c r="O379" i="1"/>
  <c r="P379" i="1"/>
  <c r="R379" i="1"/>
  <c r="Q379" i="1"/>
  <c r="N371" i="1"/>
  <c r="S371" i="1"/>
  <c r="O371" i="1"/>
  <c r="P371" i="1"/>
  <c r="R371" i="1"/>
  <c r="Q371" i="1"/>
  <c r="N363" i="1"/>
  <c r="S363" i="1"/>
  <c r="O363" i="1"/>
  <c r="Q363" i="1"/>
  <c r="R363" i="1"/>
  <c r="P363" i="1"/>
  <c r="N355" i="1"/>
  <c r="S355" i="1"/>
  <c r="O355" i="1"/>
  <c r="P355" i="1"/>
  <c r="R355" i="1"/>
  <c r="Q355" i="1"/>
  <c r="N347" i="1"/>
  <c r="S347" i="1"/>
  <c r="O347" i="1"/>
  <c r="R347" i="1"/>
  <c r="P347" i="1"/>
  <c r="Q347" i="1"/>
  <c r="N339" i="1"/>
  <c r="S339" i="1"/>
  <c r="O339" i="1"/>
  <c r="P339" i="1"/>
  <c r="R339" i="1"/>
  <c r="Q339" i="1"/>
  <c r="N331" i="1"/>
  <c r="S331" i="1"/>
  <c r="O331" i="1"/>
  <c r="P331" i="1"/>
  <c r="R331" i="1"/>
  <c r="Q331" i="1"/>
  <c r="N323" i="1"/>
  <c r="S323" i="1"/>
  <c r="O323" i="1"/>
  <c r="P323" i="1"/>
  <c r="R323" i="1"/>
  <c r="Q323" i="1"/>
  <c r="N315" i="1"/>
  <c r="S315" i="1"/>
  <c r="O315" i="1"/>
  <c r="Q315" i="1"/>
  <c r="P315" i="1"/>
  <c r="R315" i="1"/>
  <c r="N307" i="1"/>
  <c r="S307" i="1"/>
  <c r="O307" i="1"/>
  <c r="P307" i="1"/>
  <c r="R307" i="1"/>
  <c r="Q307" i="1"/>
  <c r="N299" i="1"/>
  <c r="S299" i="1"/>
  <c r="O299" i="1"/>
  <c r="Q299" i="1"/>
  <c r="P299" i="1"/>
  <c r="R299" i="1"/>
  <c r="N291" i="1"/>
  <c r="R291" i="1"/>
  <c r="S291" i="1"/>
  <c r="Q291" i="1"/>
  <c r="O291" i="1"/>
  <c r="P291" i="1"/>
  <c r="N283" i="1"/>
  <c r="P283" i="1"/>
  <c r="R283" i="1"/>
  <c r="S283" i="1"/>
  <c r="Q283" i="1"/>
  <c r="O283" i="1"/>
  <c r="N275" i="1"/>
  <c r="P275" i="1"/>
  <c r="R275" i="1"/>
  <c r="S275" i="1"/>
  <c r="Q275" i="1"/>
  <c r="O275" i="1"/>
  <c r="N267" i="1"/>
  <c r="R267" i="1"/>
  <c r="O267" i="1"/>
  <c r="Q267" i="1"/>
  <c r="P267" i="1"/>
  <c r="S267" i="1"/>
  <c r="N259" i="1"/>
  <c r="O259" i="1"/>
  <c r="Q259" i="1"/>
  <c r="R259" i="1"/>
  <c r="S259" i="1"/>
  <c r="P259" i="1"/>
  <c r="N251" i="1"/>
  <c r="P251" i="1"/>
  <c r="R251" i="1"/>
  <c r="O251" i="1"/>
  <c r="Q251" i="1"/>
  <c r="S251" i="1"/>
  <c r="N243" i="1"/>
  <c r="S243" i="1"/>
  <c r="O243" i="1"/>
  <c r="P243" i="1"/>
  <c r="R243" i="1"/>
  <c r="Q243" i="1"/>
  <c r="N235" i="1"/>
  <c r="P235" i="1"/>
  <c r="R235" i="1"/>
  <c r="S235" i="1"/>
  <c r="Q235" i="1"/>
  <c r="O235" i="1"/>
  <c r="N227" i="1"/>
  <c r="Q227" i="1"/>
  <c r="S227" i="1"/>
  <c r="P227" i="1"/>
  <c r="R227" i="1"/>
  <c r="O227" i="1"/>
  <c r="N219" i="1"/>
  <c r="O219" i="1"/>
  <c r="P219" i="1"/>
  <c r="Q219" i="1"/>
  <c r="S219" i="1"/>
  <c r="R219" i="1"/>
  <c r="N211" i="1"/>
  <c r="O211" i="1"/>
  <c r="Q211" i="1"/>
  <c r="P211" i="1"/>
  <c r="R211" i="1"/>
  <c r="S211" i="1"/>
  <c r="N203" i="1"/>
  <c r="O203" i="1"/>
  <c r="R203" i="1"/>
  <c r="S203" i="1"/>
  <c r="Q203" i="1"/>
  <c r="P203" i="1"/>
  <c r="N195" i="1"/>
  <c r="O195" i="1"/>
  <c r="S195" i="1"/>
  <c r="P195" i="1"/>
  <c r="R195" i="1"/>
  <c r="Q195" i="1"/>
  <c r="N187" i="1"/>
  <c r="O187" i="1"/>
  <c r="P187" i="1"/>
  <c r="R187" i="1"/>
  <c r="S187" i="1"/>
  <c r="Q187" i="1"/>
  <c r="N179" i="1"/>
  <c r="O179" i="1"/>
  <c r="P179" i="1"/>
  <c r="Q179" i="1"/>
  <c r="S179" i="1"/>
  <c r="R179" i="1"/>
  <c r="N171" i="1"/>
  <c r="O171" i="1"/>
  <c r="R171" i="1"/>
  <c r="Q171" i="1"/>
  <c r="S171" i="1"/>
  <c r="P171" i="1"/>
  <c r="N163" i="1"/>
  <c r="O163" i="1"/>
  <c r="P163" i="1"/>
  <c r="R163" i="1"/>
  <c r="Q163" i="1"/>
  <c r="S163" i="1"/>
  <c r="N155" i="1"/>
  <c r="O155" i="1"/>
  <c r="P155" i="1"/>
  <c r="R155" i="1"/>
  <c r="S155" i="1"/>
  <c r="Q155" i="1"/>
  <c r="N147" i="1"/>
  <c r="O147" i="1"/>
  <c r="Q147" i="1"/>
  <c r="P147" i="1"/>
  <c r="S147" i="1"/>
  <c r="R147" i="1"/>
  <c r="N139" i="1"/>
  <c r="O139" i="1"/>
  <c r="R139" i="1"/>
  <c r="Q139" i="1"/>
  <c r="P139" i="1"/>
  <c r="S139" i="1"/>
  <c r="N131" i="1"/>
  <c r="P131" i="1"/>
  <c r="R131" i="1"/>
  <c r="O131" i="1"/>
  <c r="S131" i="1"/>
  <c r="Q131" i="1"/>
  <c r="N123" i="1"/>
  <c r="P123" i="1"/>
  <c r="R123" i="1"/>
  <c r="S123" i="1"/>
  <c r="Q123" i="1"/>
  <c r="O123" i="1"/>
  <c r="N115" i="1"/>
  <c r="P115" i="1"/>
  <c r="R115" i="1"/>
  <c r="Q115" i="1"/>
  <c r="S115" i="1"/>
  <c r="O115" i="1"/>
  <c r="N107" i="1"/>
  <c r="P107" i="1"/>
  <c r="R107" i="1"/>
  <c r="O107" i="1"/>
  <c r="S107" i="1"/>
  <c r="Q107" i="1"/>
  <c r="N99" i="1"/>
  <c r="P99" i="1"/>
  <c r="R99" i="1"/>
  <c r="Q99" i="1"/>
  <c r="S99" i="1"/>
  <c r="O99" i="1"/>
  <c r="N91" i="1"/>
  <c r="P91" i="1"/>
  <c r="R91" i="1"/>
  <c r="O91" i="1"/>
  <c r="Q91" i="1"/>
  <c r="S91" i="1"/>
  <c r="N83" i="1"/>
  <c r="P83" i="1"/>
  <c r="R83" i="1"/>
  <c r="O83" i="1"/>
  <c r="Q83" i="1"/>
  <c r="S83" i="1"/>
  <c r="N75" i="1"/>
  <c r="P75" i="1"/>
  <c r="R75" i="1"/>
  <c r="S75" i="1"/>
  <c r="Q75" i="1"/>
  <c r="O75" i="1"/>
  <c r="N67" i="1"/>
  <c r="P67" i="1"/>
  <c r="R67" i="1"/>
  <c r="Q67" i="1"/>
  <c r="S67" i="1"/>
  <c r="O67" i="1"/>
  <c r="N59" i="1"/>
  <c r="P59" i="1"/>
  <c r="R59" i="1"/>
  <c r="S59" i="1"/>
  <c r="Q59" i="1"/>
  <c r="O59" i="1"/>
  <c r="N51" i="1"/>
  <c r="P51" i="1"/>
  <c r="R51" i="1"/>
  <c r="Q51" i="1"/>
  <c r="S51" i="1"/>
  <c r="O51" i="1"/>
  <c r="N43" i="1"/>
  <c r="P43" i="1"/>
  <c r="R43" i="1"/>
  <c r="O43" i="1"/>
  <c r="S43" i="1"/>
  <c r="Q43" i="1"/>
  <c r="N35" i="1"/>
  <c r="P35" i="1"/>
  <c r="R35" i="1"/>
  <c r="Q35" i="1"/>
  <c r="S35" i="1"/>
  <c r="O35" i="1"/>
  <c r="N27" i="1"/>
  <c r="P27" i="1"/>
  <c r="R27" i="1"/>
  <c r="O27" i="1"/>
  <c r="Q27" i="1"/>
  <c r="S27" i="1"/>
  <c r="N19" i="1"/>
  <c r="P19" i="1"/>
  <c r="R19" i="1"/>
  <c r="O19" i="1"/>
  <c r="Q19" i="1"/>
  <c r="S19" i="1"/>
  <c r="N11" i="1"/>
  <c r="P11" i="1"/>
  <c r="R11" i="1"/>
  <c r="Q11" i="1"/>
  <c r="O11" i="1"/>
  <c r="S11" i="1"/>
  <c r="N3" i="1"/>
  <c r="P3" i="1"/>
  <c r="R3" i="1"/>
  <c r="Q3" i="1"/>
  <c r="S3" i="1"/>
  <c r="S2" i="1"/>
  <c r="Q2091" i="1"/>
  <c r="S2089" i="1"/>
  <c r="P2088" i="1"/>
  <c r="Q2086" i="1"/>
  <c r="Q2084" i="1"/>
  <c r="R2079" i="1"/>
  <c r="O2077" i="1"/>
  <c r="S2071" i="1"/>
  <c r="P2069" i="1"/>
  <c r="O2059" i="1"/>
  <c r="Q2056" i="1"/>
  <c r="O2054" i="1"/>
  <c r="Q2051" i="1"/>
  <c r="R2048" i="1"/>
  <c r="P2046" i="1"/>
  <c r="R2043" i="1"/>
  <c r="R2038" i="1"/>
  <c r="S2035" i="1"/>
  <c r="Q2033" i="1"/>
  <c r="S2030" i="1"/>
  <c r="Q2028" i="1"/>
  <c r="S2025" i="1"/>
  <c r="R2020" i="1"/>
  <c r="R2015" i="1"/>
  <c r="O2013" i="1"/>
  <c r="S2007" i="1"/>
  <c r="P2005" i="1"/>
  <c r="Q1997" i="1"/>
  <c r="O1995" i="1"/>
  <c r="Q1992" i="1"/>
  <c r="O1990" i="1"/>
  <c r="Q1987" i="1"/>
  <c r="R1984" i="1"/>
  <c r="P1982" i="1"/>
  <c r="R1979" i="1"/>
  <c r="R1974" i="1"/>
  <c r="S1971" i="1"/>
  <c r="Q1969" i="1"/>
  <c r="S1966" i="1"/>
  <c r="Q1964" i="1"/>
  <c r="S1961" i="1"/>
  <c r="R1956" i="1"/>
  <c r="R1951" i="1"/>
  <c r="O1949" i="1"/>
  <c r="S1943" i="1"/>
  <c r="Q1933" i="1"/>
  <c r="O1931" i="1"/>
  <c r="Q1928" i="1"/>
  <c r="O1926" i="1"/>
  <c r="Q1923" i="1"/>
  <c r="Q1920" i="1"/>
  <c r="R1913" i="1"/>
  <c r="O1910" i="1"/>
  <c r="O1892" i="1"/>
  <c r="Q1876" i="1"/>
  <c r="S1855" i="1"/>
  <c r="R1839" i="1"/>
  <c r="O1819" i="1"/>
  <c r="Q1812" i="1"/>
  <c r="O1806" i="1"/>
  <c r="S1791" i="1"/>
  <c r="S1771" i="1"/>
  <c r="Q1763" i="1"/>
  <c r="R1725" i="1"/>
  <c r="P1708" i="1"/>
  <c r="O1676" i="1"/>
  <c r="R1390" i="1"/>
  <c r="N2061" i="1"/>
  <c r="R2061" i="1"/>
  <c r="S2061" i="1"/>
  <c r="N2021" i="1"/>
  <c r="R2021" i="1"/>
  <c r="S2021" i="1"/>
  <c r="N1981" i="1"/>
  <c r="R1981" i="1"/>
  <c r="S1981" i="1"/>
  <c r="N1941" i="1"/>
  <c r="R1941" i="1"/>
  <c r="S1941" i="1"/>
  <c r="N1893" i="1"/>
  <c r="O1893" i="1"/>
  <c r="P1893" i="1"/>
  <c r="S1893" i="1"/>
  <c r="N1861" i="1"/>
  <c r="O1861" i="1"/>
  <c r="P1861" i="1"/>
  <c r="S1861" i="1"/>
  <c r="N1821" i="1"/>
  <c r="O1821" i="1"/>
  <c r="P1821" i="1"/>
  <c r="Q1821" i="1"/>
  <c r="N1789" i="1"/>
  <c r="O1789" i="1"/>
  <c r="P1789" i="1"/>
  <c r="Q1789" i="1"/>
  <c r="S1789" i="1"/>
  <c r="N1749" i="1"/>
  <c r="R1749" i="1"/>
  <c r="S1749" i="1"/>
  <c r="O1749" i="1"/>
  <c r="N1709" i="1"/>
  <c r="P1709" i="1"/>
  <c r="Q1709" i="1"/>
  <c r="R1709" i="1"/>
  <c r="O1709" i="1"/>
  <c r="S1709" i="1"/>
  <c r="N1669" i="1"/>
  <c r="O1669" i="1"/>
  <c r="P1669" i="1"/>
  <c r="R1669" i="1"/>
  <c r="S1669" i="1"/>
  <c r="N1637" i="1"/>
  <c r="O1637" i="1"/>
  <c r="P1637" i="1"/>
  <c r="Q1637" i="1"/>
  <c r="R1637" i="1"/>
  <c r="S1637" i="1"/>
  <c r="N1589" i="1"/>
  <c r="P1589" i="1"/>
  <c r="Q1589" i="1"/>
  <c r="R1589" i="1"/>
  <c r="S1589" i="1"/>
  <c r="O1589" i="1"/>
  <c r="N1557" i="1"/>
  <c r="P1557" i="1"/>
  <c r="Q1557" i="1"/>
  <c r="R1557" i="1"/>
  <c r="S1557" i="1"/>
  <c r="O1557" i="1"/>
  <c r="N1517" i="1"/>
  <c r="O1517" i="1"/>
  <c r="P1517" i="1"/>
  <c r="Q1517" i="1"/>
  <c r="R1517" i="1"/>
  <c r="S1517" i="1"/>
  <c r="N1477" i="1"/>
  <c r="O1477" i="1"/>
  <c r="P1477" i="1"/>
  <c r="Q1477" i="1"/>
  <c r="R1477" i="1"/>
  <c r="S1477" i="1"/>
  <c r="N1445" i="1"/>
  <c r="O1445" i="1"/>
  <c r="P1445" i="1"/>
  <c r="Q1445" i="1"/>
  <c r="R1445" i="1"/>
  <c r="S1445" i="1"/>
  <c r="N1413" i="1"/>
  <c r="O1413" i="1"/>
  <c r="P1413" i="1"/>
  <c r="S1413" i="1"/>
  <c r="Q1413" i="1"/>
  <c r="N1381" i="1"/>
  <c r="O1381" i="1"/>
  <c r="P1381" i="1"/>
  <c r="Q1381" i="1"/>
  <c r="R1381" i="1"/>
  <c r="S1381" i="1"/>
  <c r="N1341" i="1"/>
  <c r="R1341" i="1"/>
  <c r="S1341" i="1"/>
  <c r="O1341" i="1"/>
  <c r="P1341" i="1"/>
  <c r="Q1341" i="1"/>
  <c r="N1309" i="1"/>
  <c r="Q1309" i="1"/>
  <c r="R1309" i="1"/>
  <c r="O1309" i="1"/>
  <c r="P1309" i="1"/>
  <c r="S1309" i="1"/>
  <c r="N1221" i="1"/>
  <c r="Q1221" i="1"/>
  <c r="R1221" i="1"/>
  <c r="O1221" i="1"/>
  <c r="P1221" i="1"/>
  <c r="S1221" i="1"/>
  <c r="N1197" i="1"/>
  <c r="O1197" i="1"/>
  <c r="P1197" i="1"/>
  <c r="S1197" i="1"/>
  <c r="Q1197" i="1"/>
  <c r="R1197" i="1"/>
  <c r="N1173" i="1"/>
  <c r="O1173" i="1"/>
  <c r="Q1173" i="1"/>
  <c r="R1173" i="1"/>
  <c r="S1173" i="1"/>
  <c r="P1173" i="1"/>
  <c r="N1141" i="1"/>
  <c r="Q1141" i="1"/>
  <c r="O1141" i="1"/>
  <c r="P1141" i="1"/>
  <c r="R1141" i="1"/>
  <c r="S1141" i="1"/>
  <c r="N1109" i="1"/>
  <c r="Q1109" i="1"/>
  <c r="O1109" i="1"/>
  <c r="P1109" i="1"/>
  <c r="R1109" i="1"/>
  <c r="S1109" i="1"/>
  <c r="N1085" i="1"/>
  <c r="Q1085" i="1"/>
  <c r="S1085" i="1"/>
  <c r="O1085" i="1"/>
  <c r="P1085" i="1"/>
  <c r="R1085" i="1"/>
  <c r="N1061" i="1"/>
  <c r="O1061" i="1"/>
  <c r="R1061" i="1"/>
  <c r="P1061" i="1"/>
  <c r="Q1061" i="1"/>
  <c r="S1061" i="1"/>
  <c r="N1037" i="1"/>
  <c r="O1037" i="1"/>
  <c r="Q1037" i="1"/>
  <c r="R1037" i="1"/>
  <c r="P1037" i="1"/>
  <c r="S1037" i="1"/>
  <c r="N1005" i="1"/>
  <c r="O1005" i="1"/>
  <c r="P1005" i="1"/>
  <c r="Q1005" i="1"/>
  <c r="R1005" i="1"/>
  <c r="S1005" i="1"/>
  <c r="N981" i="1"/>
  <c r="O981" i="1"/>
  <c r="Q981" i="1"/>
  <c r="R981" i="1"/>
  <c r="S981" i="1"/>
  <c r="P981" i="1"/>
  <c r="N957" i="1"/>
  <c r="O957" i="1"/>
  <c r="S957" i="1"/>
  <c r="P957" i="1"/>
  <c r="Q957" i="1"/>
  <c r="R957" i="1"/>
  <c r="N941" i="1"/>
  <c r="O941" i="1"/>
  <c r="P941" i="1"/>
  <c r="Q941" i="1"/>
  <c r="R941" i="1"/>
  <c r="S941" i="1"/>
  <c r="N909" i="1"/>
  <c r="O909" i="1"/>
  <c r="P909" i="1"/>
  <c r="S909" i="1"/>
  <c r="Q909" i="1"/>
  <c r="R909" i="1"/>
  <c r="N893" i="1"/>
  <c r="S893" i="1"/>
  <c r="Q893" i="1"/>
  <c r="R893" i="1"/>
  <c r="O893" i="1"/>
  <c r="P893" i="1"/>
  <c r="N869" i="1"/>
  <c r="S869" i="1"/>
  <c r="Q869" i="1"/>
  <c r="R869" i="1"/>
  <c r="O869" i="1"/>
  <c r="P869" i="1"/>
  <c r="N845" i="1"/>
  <c r="S845" i="1"/>
  <c r="O845" i="1"/>
  <c r="Q845" i="1"/>
  <c r="R845" i="1"/>
  <c r="P845" i="1"/>
  <c r="N813" i="1"/>
  <c r="R813" i="1"/>
  <c r="O813" i="1"/>
  <c r="P813" i="1"/>
  <c r="Q813" i="1"/>
  <c r="S813" i="1"/>
  <c r="N797" i="1"/>
  <c r="R797" i="1"/>
  <c r="S797" i="1"/>
  <c r="O797" i="1"/>
  <c r="P797" i="1"/>
  <c r="Q797" i="1"/>
  <c r="N773" i="1"/>
  <c r="R773" i="1"/>
  <c r="S773" i="1"/>
  <c r="O773" i="1"/>
  <c r="P773" i="1"/>
  <c r="Q773" i="1"/>
  <c r="N685" i="1"/>
  <c r="O685" i="1"/>
  <c r="Q685" i="1"/>
  <c r="P685" i="1"/>
  <c r="R685" i="1"/>
  <c r="S685" i="1"/>
  <c r="P2062" i="1"/>
  <c r="R1990" i="1"/>
  <c r="N2082" i="1"/>
  <c r="Q2082" i="1"/>
  <c r="R2082" i="1"/>
  <c r="N2074" i="1"/>
  <c r="Q2074" i="1"/>
  <c r="R2074" i="1"/>
  <c r="N2066" i="1"/>
  <c r="Q2066" i="1"/>
  <c r="R2066" i="1"/>
  <c r="N2058" i="1"/>
  <c r="Q2058" i="1"/>
  <c r="R2058" i="1"/>
  <c r="N2050" i="1"/>
  <c r="Q2050" i="1"/>
  <c r="R2050" i="1"/>
  <c r="N2042" i="1"/>
  <c r="Q2042" i="1"/>
  <c r="R2042" i="1"/>
  <c r="N2034" i="1"/>
  <c r="Q2034" i="1"/>
  <c r="R2034" i="1"/>
  <c r="N2026" i="1"/>
  <c r="Q2026" i="1"/>
  <c r="R2026" i="1"/>
  <c r="N2018" i="1"/>
  <c r="Q2018" i="1"/>
  <c r="R2018" i="1"/>
  <c r="N2010" i="1"/>
  <c r="Q2010" i="1"/>
  <c r="R2010" i="1"/>
  <c r="N2002" i="1"/>
  <c r="Q2002" i="1"/>
  <c r="R2002" i="1"/>
  <c r="N1994" i="1"/>
  <c r="Q1994" i="1"/>
  <c r="R1994" i="1"/>
  <c r="N1986" i="1"/>
  <c r="Q1986" i="1"/>
  <c r="R1986" i="1"/>
  <c r="N1978" i="1"/>
  <c r="Q1978" i="1"/>
  <c r="R1978" i="1"/>
  <c r="N1970" i="1"/>
  <c r="Q1970" i="1"/>
  <c r="R1970" i="1"/>
  <c r="N1962" i="1"/>
  <c r="Q1962" i="1"/>
  <c r="R1962" i="1"/>
  <c r="N1954" i="1"/>
  <c r="Q1954" i="1"/>
  <c r="R1954" i="1"/>
  <c r="N1946" i="1"/>
  <c r="Q1946" i="1"/>
  <c r="R1946" i="1"/>
  <c r="N1938" i="1"/>
  <c r="Q1938" i="1"/>
  <c r="R1938" i="1"/>
  <c r="N1930" i="1"/>
  <c r="Q1930" i="1"/>
  <c r="R1930" i="1"/>
  <c r="N1922" i="1"/>
  <c r="Q1922" i="1"/>
  <c r="R1922" i="1"/>
  <c r="N1914" i="1"/>
  <c r="P1914" i="1"/>
  <c r="Q1914" i="1"/>
  <c r="N1906" i="1"/>
  <c r="O1906" i="1"/>
  <c r="R1906" i="1"/>
  <c r="S1906" i="1"/>
  <c r="N1898" i="1"/>
  <c r="O1898" i="1"/>
  <c r="S1898" i="1"/>
  <c r="P1898" i="1"/>
  <c r="N1890" i="1"/>
  <c r="O1890" i="1"/>
  <c r="P1890" i="1"/>
  <c r="Q1890" i="1"/>
  <c r="N1882" i="1"/>
  <c r="O1882" i="1"/>
  <c r="Q1882" i="1"/>
  <c r="R1882" i="1"/>
  <c r="N1874" i="1"/>
  <c r="O1874" i="1"/>
  <c r="R1874" i="1"/>
  <c r="S1874" i="1"/>
  <c r="N1866" i="1"/>
  <c r="O1866" i="1"/>
  <c r="P1866" i="1"/>
  <c r="S1866" i="1"/>
  <c r="N1858" i="1"/>
  <c r="O1858" i="1"/>
  <c r="P1858" i="1"/>
  <c r="Q1858" i="1"/>
  <c r="N1850" i="1"/>
  <c r="O1850" i="1"/>
  <c r="Q1850" i="1"/>
  <c r="R1850" i="1"/>
  <c r="N1842" i="1"/>
  <c r="O1842" i="1"/>
  <c r="R1842" i="1"/>
  <c r="S1842" i="1"/>
  <c r="N1834" i="1"/>
  <c r="O1834" i="1"/>
  <c r="S1834" i="1"/>
  <c r="P1834" i="1"/>
  <c r="N1826" i="1"/>
  <c r="O1826" i="1"/>
  <c r="P1826" i="1"/>
  <c r="Q1826" i="1"/>
  <c r="N1818" i="1"/>
  <c r="O1818" i="1"/>
  <c r="P1818" i="1"/>
  <c r="Q1818" i="1"/>
  <c r="R1818" i="1"/>
  <c r="N1810" i="1"/>
  <c r="O1810" i="1"/>
  <c r="Q1810" i="1"/>
  <c r="R1810" i="1"/>
  <c r="S1810" i="1"/>
  <c r="N1802" i="1"/>
  <c r="O1802" i="1"/>
  <c r="P1802" i="1"/>
  <c r="R1802" i="1"/>
  <c r="S1802" i="1"/>
  <c r="N1794" i="1"/>
  <c r="O1794" i="1"/>
  <c r="P1794" i="1"/>
  <c r="Q1794" i="1"/>
  <c r="S1794" i="1"/>
  <c r="N1786" i="1"/>
  <c r="O1786" i="1"/>
  <c r="Q1786" i="1"/>
  <c r="R1786" i="1"/>
  <c r="N1778" i="1"/>
  <c r="O1778" i="1"/>
  <c r="R1778" i="1"/>
  <c r="S1778" i="1"/>
  <c r="N1770" i="1"/>
  <c r="S1770" i="1"/>
  <c r="Q1770" i="1"/>
  <c r="R1770" i="1"/>
  <c r="N1762" i="1"/>
  <c r="S1762" i="1"/>
  <c r="Q1762" i="1"/>
  <c r="R1762" i="1"/>
  <c r="O1762" i="1"/>
  <c r="P1762" i="1"/>
  <c r="N1754" i="1"/>
  <c r="S1754" i="1"/>
  <c r="O1754" i="1"/>
  <c r="P1754" i="1"/>
  <c r="Q1754" i="1"/>
  <c r="N1746" i="1"/>
  <c r="S1746" i="1"/>
  <c r="O1746" i="1"/>
  <c r="R1746" i="1"/>
  <c r="N1738" i="1"/>
  <c r="S1738" i="1"/>
  <c r="O1738" i="1"/>
  <c r="P1738" i="1"/>
  <c r="Q1738" i="1"/>
  <c r="N1730" i="1"/>
  <c r="S1730" i="1"/>
  <c r="Q1730" i="1"/>
  <c r="R1730" i="1"/>
  <c r="O1730" i="1"/>
  <c r="N1722" i="1"/>
  <c r="S1722" i="1"/>
  <c r="O1722" i="1"/>
  <c r="P1722" i="1"/>
  <c r="Q1722" i="1"/>
  <c r="N1714" i="1"/>
  <c r="S1714" i="1"/>
  <c r="O1714" i="1"/>
  <c r="P1714" i="1"/>
  <c r="Q1714" i="1"/>
  <c r="R1714" i="1"/>
  <c r="N1706" i="1"/>
  <c r="S1706" i="1"/>
  <c r="O1706" i="1"/>
  <c r="P1706" i="1"/>
  <c r="R1706" i="1"/>
  <c r="N1698" i="1"/>
  <c r="S1698" i="1"/>
  <c r="Q1698" i="1"/>
  <c r="R1698" i="1"/>
  <c r="N1690" i="1"/>
  <c r="S1690" i="1"/>
  <c r="O1690" i="1"/>
  <c r="P1690" i="1"/>
  <c r="Q1690" i="1"/>
  <c r="R1690" i="1"/>
  <c r="N1682" i="1"/>
  <c r="S1682" i="1"/>
  <c r="O1682" i="1"/>
  <c r="P1682" i="1"/>
  <c r="Q1682" i="1"/>
  <c r="N1674" i="1"/>
  <c r="S1674" i="1"/>
  <c r="Q1674" i="1"/>
  <c r="R1674" i="1"/>
  <c r="O1674" i="1"/>
  <c r="N1666" i="1"/>
  <c r="S1666" i="1"/>
  <c r="Q1666" i="1"/>
  <c r="R1666" i="1"/>
  <c r="O1666" i="1"/>
  <c r="P1666" i="1"/>
  <c r="N1658" i="1"/>
  <c r="S1658" i="1"/>
  <c r="O1658" i="1"/>
  <c r="P1658" i="1"/>
  <c r="Q1658" i="1"/>
  <c r="R1658" i="1"/>
  <c r="N1650" i="1"/>
  <c r="S1650" i="1"/>
  <c r="O1650" i="1"/>
  <c r="P1650" i="1"/>
  <c r="Q1650" i="1"/>
  <c r="R1650" i="1"/>
  <c r="N1642" i="1"/>
  <c r="S1642" i="1"/>
  <c r="Q1642" i="1"/>
  <c r="O1642" i="1"/>
  <c r="P1642" i="1"/>
  <c r="R1642" i="1"/>
  <c r="N1634" i="1"/>
  <c r="S1634" i="1"/>
  <c r="O1634" i="1"/>
  <c r="P1634" i="1"/>
  <c r="Q1634" i="1"/>
  <c r="R1634" i="1"/>
  <c r="N1626" i="1"/>
  <c r="S1626" i="1"/>
  <c r="O1626" i="1"/>
  <c r="P1626" i="1"/>
  <c r="Q1626" i="1"/>
  <c r="R1626" i="1"/>
  <c r="N1618" i="1"/>
  <c r="S1618" i="1"/>
  <c r="O1618" i="1"/>
  <c r="R1618" i="1"/>
  <c r="P1618" i="1"/>
  <c r="N1610" i="1"/>
  <c r="S1610" i="1"/>
  <c r="Q1610" i="1"/>
  <c r="R1610" i="1"/>
  <c r="O1610" i="1"/>
  <c r="P1610" i="1"/>
  <c r="N1602" i="1"/>
  <c r="S1602" i="1"/>
  <c r="O1602" i="1"/>
  <c r="P1602" i="1"/>
  <c r="Q1602" i="1"/>
  <c r="R1602" i="1"/>
  <c r="N1594" i="1"/>
  <c r="S1594" i="1"/>
  <c r="O1594" i="1"/>
  <c r="P1594" i="1"/>
  <c r="Q1594" i="1"/>
  <c r="R1594" i="1"/>
  <c r="N1586" i="1"/>
  <c r="S1586" i="1"/>
  <c r="O1586" i="1"/>
  <c r="P1586" i="1"/>
  <c r="Q1586" i="1"/>
  <c r="R1586" i="1"/>
  <c r="N1578" i="1"/>
  <c r="S1578" i="1"/>
  <c r="Q1578" i="1"/>
  <c r="R1578" i="1"/>
  <c r="O1578" i="1"/>
  <c r="N1570" i="1"/>
  <c r="S1570" i="1"/>
  <c r="O1570" i="1"/>
  <c r="P1570" i="1"/>
  <c r="Q1570" i="1"/>
  <c r="R1570" i="1"/>
  <c r="N1562" i="1"/>
  <c r="S1562" i="1"/>
  <c r="O1562" i="1"/>
  <c r="P1562" i="1"/>
  <c r="Q1562" i="1"/>
  <c r="R1562" i="1"/>
  <c r="N1554" i="1"/>
  <c r="S1554" i="1"/>
  <c r="O1554" i="1"/>
  <c r="P1554" i="1"/>
  <c r="Q1554" i="1"/>
  <c r="R1554" i="1"/>
  <c r="N1546" i="1"/>
  <c r="S1546" i="1"/>
  <c r="Q1546" i="1"/>
  <c r="R1546" i="1"/>
  <c r="O1546" i="1"/>
  <c r="P1546" i="1"/>
  <c r="N1538" i="1"/>
  <c r="S1538" i="1"/>
  <c r="O1538" i="1"/>
  <c r="P1538" i="1"/>
  <c r="Q1538" i="1"/>
  <c r="R1538" i="1"/>
  <c r="N1530" i="1"/>
  <c r="S1530" i="1"/>
  <c r="O1530" i="1"/>
  <c r="P1530" i="1"/>
  <c r="Q1530" i="1"/>
  <c r="R1530" i="1"/>
  <c r="N1522" i="1"/>
  <c r="S1522" i="1"/>
  <c r="O1522" i="1"/>
  <c r="Q1522" i="1"/>
  <c r="R1522" i="1"/>
  <c r="N1514" i="1"/>
  <c r="S1514" i="1"/>
  <c r="Q1514" i="1"/>
  <c r="R1514" i="1"/>
  <c r="O1514" i="1"/>
  <c r="P1514" i="1"/>
  <c r="N1506" i="1"/>
  <c r="S1506" i="1"/>
  <c r="O1506" i="1"/>
  <c r="P1506" i="1"/>
  <c r="Q1506" i="1"/>
  <c r="R1506" i="1"/>
  <c r="N1498" i="1"/>
  <c r="S1498" i="1"/>
  <c r="O1498" i="1"/>
  <c r="P1498" i="1"/>
  <c r="Q1498" i="1"/>
  <c r="R1498" i="1"/>
  <c r="N1490" i="1"/>
  <c r="S1490" i="1"/>
  <c r="O1490" i="1"/>
  <c r="P1490" i="1"/>
  <c r="Q1490" i="1"/>
  <c r="R1490" i="1"/>
  <c r="N1482" i="1"/>
  <c r="S1482" i="1"/>
  <c r="Q1482" i="1"/>
  <c r="R1482" i="1"/>
  <c r="P1482" i="1"/>
  <c r="N1474" i="1"/>
  <c r="S1474" i="1"/>
  <c r="O1474" i="1"/>
  <c r="P1474" i="1"/>
  <c r="Q1474" i="1"/>
  <c r="R1474" i="1"/>
  <c r="N1466" i="1"/>
  <c r="S1466" i="1"/>
  <c r="O1466" i="1"/>
  <c r="P1466" i="1"/>
  <c r="Q1466" i="1"/>
  <c r="R1466" i="1"/>
  <c r="N1458" i="1"/>
  <c r="S1458" i="1"/>
  <c r="O1458" i="1"/>
  <c r="P1458" i="1"/>
  <c r="Q1458" i="1"/>
  <c r="N1450" i="1"/>
  <c r="S1450" i="1"/>
  <c r="Q1450" i="1"/>
  <c r="R1450" i="1"/>
  <c r="O1450" i="1"/>
  <c r="P1450" i="1"/>
  <c r="N1442" i="1"/>
  <c r="S1442" i="1"/>
  <c r="O1442" i="1"/>
  <c r="P1442" i="1"/>
  <c r="Q1442" i="1"/>
  <c r="R1442" i="1"/>
  <c r="N1434" i="1"/>
  <c r="S1434" i="1"/>
  <c r="O1434" i="1"/>
  <c r="P1434" i="1"/>
  <c r="Q1434" i="1"/>
  <c r="R1434" i="1"/>
  <c r="N1426" i="1"/>
  <c r="S1426" i="1"/>
  <c r="O1426" i="1"/>
  <c r="P1426" i="1"/>
  <c r="Q1426" i="1"/>
  <c r="R1426" i="1"/>
  <c r="N1418" i="1"/>
  <c r="S1418" i="1"/>
  <c r="Q1418" i="1"/>
  <c r="R1418" i="1"/>
  <c r="O1418" i="1"/>
  <c r="P1418" i="1"/>
  <c r="N1410" i="1"/>
  <c r="S1410" i="1"/>
  <c r="O1410" i="1"/>
  <c r="P1410" i="1"/>
  <c r="Q1410" i="1"/>
  <c r="R1410" i="1"/>
  <c r="N1402" i="1"/>
  <c r="S1402" i="1"/>
  <c r="O1402" i="1"/>
  <c r="P1402" i="1"/>
  <c r="Q1402" i="1"/>
  <c r="N1394" i="1"/>
  <c r="S1394" i="1"/>
  <c r="O1394" i="1"/>
  <c r="P1394" i="1"/>
  <c r="Q1394" i="1"/>
  <c r="R1394" i="1"/>
  <c r="N1386" i="1"/>
  <c r="S1386" i="1"/>
  <c r="Q1386" i="1"/>
  <c r="R1386" i="1"/>
  <c r="O1386" i="1"/>
  <c r="P1386" i="1"/>
  <c r="N1378" i="1"/>
  <c r="S1378" i="1"/>
  <c r="O1378" i="1"/>
  <c r="P1378" i="1"/>
  <c r="Q1378" i="1"/>
  <c r="R1378" i="1"/>
  <c r="N1370" i="1"/>
  <c r="S1370" i="1"/>
  <c r="O1370" i="1"/>
  <c r="P1370" i="1"/>
  <c r="Q1370" i="1"/>
  <c r="R1370" i="1"/>
  <c r="N1362" i="1"/>
  <c r="S1362" i="1"/>
  <c r="O1362" i="1"/>
  <c r="R1362" i="1"/>
  <c r="P1362" i="1"/>
  <c r="N1354" i="1"/>
  <c r="S1354" i="1"/>
  <c r="Q1354" i="1"/>
  <c r="R1354" i="1"/>
  <c r="O1354" i="1"/>
  <c r="P1354" i="1"/>
  <c r="N1346" i="1"/>
  <c r="S1346" i="1"/>
  <c r="O1346" i="1"/>
  <c r="P1346" i="1"/>
  <c r="Q1346" i="1"/>
  <c r="R1346" i="1"/>
  <c r="N1338" i="1"/>
  <c r="S1338" i="1"/>
  <c r="O1338" i="1"/>
  <c r="P1338" i="1"/>
  <c r="Q1338" i="1"/>
  <c r="R1338" i="1"/>
  <c r="N1330" i="1"/>
  <c r="S1330" i="1"/>
  <c r="O1330" i="1"/>
  <c r="P1330" i="1"/>
  <c r="Q1330" i="1"/>
  <c r="R1330" i="1"/>
  <c r="N1322" i="1"/>
  <c r="Q1322" i="1"/>
  <c r="S1322" i="1"/>
  <c r="P1322" i="1"/>
  <c r="R1322" i="1"/>
  <c r="N1314" i="1"/>
  <c r="P1314" i="1"/>
  <c r="Q1314" i="1"/>
  <c r="R1314" i="1"/>
  <c r="S1314" i="1"/>
  <c r="O1314" i="1"/>
  <c r="N1306" i="1"/>
  <c r="P1306" i="1"/>
  <c r="Q1306" i="1"/>
  <c r="O1306" i="1"/>
  <c r="R1306" i="1"/>
  <c r="S1306" i="1"/>
  <c r="N1298" i="1"/>
  <c r="P1298" i="1"/>
  <c r="Q1298" i="1"/>
  <c r="O1298" i="1"/>
  <c r="R1298" i="1"/>
  <c r="S1298" i="1"/>
  <c r="N1290" i="1"/>
  <c r="P1290" i="1"/>
  <c r="Q1290" i="1"/>
  <c r="R1290" i="1"/>
  <c r="S1290" i="1"/>
  <c r="N1282" i="1"/>
  <c r="P1282" i="1"/>
  <c r="Q1282" i="1"/>
  <c r="O1282" i="1"/>
  <c r="R1282" i="1"/>
  <c r="S1282" i="1"/>
  <c r="N1274" i="1"/>
  <c r="P1274" i="1"/>
  <c r="Q1274" i="1"/>
  <c r="R1274" i="1"/>
  <c r="S1274" i="1"/>
  <c r="O1274" i="1"/>
  <c r="N1266" i="1"/>
  <c r="P1266" i="1"/>
  <c r="Q1266" i="1"/>
  <c r="R1266" i="1"/>
  <c r="S1266" i="1"/>
  <c r="N1258" i="1"/>
  <c r="P1258" i="1"/>
  <c r="Q1258" i="1"/>
  <c r="R1258" i="1"/>
  <c r="S1258" i="1"/>
  <c r="O1258" i="1"/>
  <c r="N1250" i="1"/>
  <c r="P1250" i="1"/>
  <c r="Q1250" i="1"/>
  <c r="O1250" i="1"/>
  <c r="R1250" i="1"/>
  <c r="S1250" i="1"/>
  <c r="N1242" i="1"/>
  <c r="P1242" i="1"/>
  <c r="Q1242" i="1"/>
  <c r="R1242" i="1"/>
  <c r="S1242" i="1"/>
  <c r="O1242" i="1"/>
  <c r="N1234" i="1"/>
  <c r="P1234" i="1"/>
  <c r="Q1234" i="1"/>
  <c r="O1234" i="1"/>
  <c r="R1234" i="1"/>
  <c r="S1234" i="1"/>
  <c r="N1226" i="1"/>
  <c r="P1226" i="1"/>
  <c r="Q1226" i="1"/>
  <c r="O1226" i="1"/>
  <c r="R1226" i="1"/>
  <c r="S1226" i="1"/>
  <c r="N1218" i="1"/>
  <c r="P1218" i="1"/>
  <c r="Q1218" i="1"/>
  <c r="S1218" i="1"/>
  <c r="O1218" i="1"/>
  <c r="R1218" i="1"/>
  <c r="N1210" i="1"/>
  <c r="O1210" i="1"/>
  <c r="R1210" i="1"/>
  <c r="S1210" i="1"/>
  <c r="P1210" i="1"/>
  <c r="Q1210" i="1"/>
  <c r="N1202" i="1"/>
  <c r="Q1202" i="1"/>
  <c r="R1202" i="1"/>
  <c r="O1202" i="1"/>
  <c r="P1202" i="1"/>
  <c r="S1202" i="1"/>
  <c r="N1194" i="1"/>
  <c r="P1194" i="1"/>
  <c r="Q1194" i="1"/>
  <c r="R1194" i="1"/>
  <c r="O1194" i="1"/>
  <c r="S1194" i="1"/>
  <c r="N1186" i="1"/>
  <c r="O1186" i="1"/>
  <c r="P1186" i="1"/>
  <c r="Q1186" i="1"/>
  <c r="S1186" i="1"/>
  <c r="R1186" i="1"/>
  <c r="N1178" i="1"/>
  <c r="R1178" i="1"/>
  <c r="S1178" i="1"/>
  <c r="O1178" i="1"/>
  <c r="P1178" i="1"/>
  <c r="Q1178" i="1"/>
  <c r="N1170" i="1"/>
  <c r="S1170" i="1"/>
  <c r="P1170" i="1"/>
  <c r="Q1170" i="1"/>
  <c r="R1170" i="1"/>
  <c r="O1170" i="1"/>
  <c r="N1162" i="1"/>
  <c r="S1162" i="1"/>
  <c r="O1162" i="1"/>
  <c r="P1162" i="1"/>
  <c r="R1162" i="1"/>
  <c r="Q1162" i="1"/>
  <c r="N1154" i="1"/>
  <c r="S1154" i="1"/>
  <c r="P1154" i="1"/>
  <c r="Q1154" i="1"/>
  <c r="R1154" i="1"/>
  <c r="O1154" i="1"/>
  <c r="N1146" i="1"/>
  <c r="S1146" i="1"/>
  <c r="R1146" i="1"/>
  <c r="O1146" i="1"/>
  <c r="P1146" i="1"/>
  <c r="Q1146" i="1"/>
  <c r="N1138" i="1"/>
  <c r="S1138" i="1"/>
  <c r="P1138" i="1"/>
  <c r="Q1138" i="1"/>
  <c r="R1138" i="1"/>
  <c r="O1138" i="1"/>
  <c r="N1130" i="1"/>
  <c r="S1130" i="1"/>
  <c r="P1130" i="1"/>
  <c r="O1130" i="1"/>
  <c r="R1130" i="1"/>
  <c r="Q1130" i="1"/>
  <c r="N1122" i="1"/>
  <c r="S1122" i="1"/>
  <c r="P1122" i="1"/>
  <c r="O1122" i="1"/>
  <c r="Q1122" i="1"/>
  <c r="R1122" i="1"/>
  <c r="N1114" i="1"/>
  <c r="S1114" i="1"/>
  <c r="P1114" i="1"/>
  <c r="O1114" i="1"/>
  <c r="Q1114" i="1"/>
  <c r="R1114" i="1"/>
  <c r="N1106" i="1"/>
  <c r="S1106" i="1"/>
  <c r="P1106" i="1"/>
  <c r="Q1106" i="1"/>
  <c r="R1106" i="1"/>
  <c r="O1106" i="1"/>
  <c r="N1098" i="1"/>
  <c r="S1098" i="1"/>
  <c r="P1098" i="1"/>
  <c r="R1098" i="1"/>
  <c r="O1098" i="1"/>
  <c r="Q1098" i="1"/>
  <c r="N1090" i="1"/>
  <c r="S1090" i="1"/>
  <c r="P1090" i="1"/>
  <c r="O1090" i="1"/>
  <c r="Q1090" i="1"/>
  <c r="R1090" i="1"/>
  <c r="N1082" i="1"/>
  <c r="S1082" i="1"/>
  <c r="P1082" i="1"/>
  <c r="O1082" i="1"/>
  <c r="Q1082" i="1"/>
  <c r="R1082" i="1"/>
  <c r="N1074" i="1"/>
  <c r="O1074" i="1"/>
  <c r="Q1074" i="1"/>
  <c r="S1074" i="1"/>
  <c r="P1074" i="1"/>
  <c r="R1074" i="1"/>
  <c r="N1066" i="1"/>
  <c r="R1066" i="1"/>
  <c r="O1066" i="1"/>
  <c r="P1066" i="1"/>
  <c r="Q1066" i="1"/>
  <c r="S1066" i="1"/>
  <c r="N1058" i="1"/>
  <c r="P1058" i="1"/>
  <c r="R1058" i="1"/>
  <c r="O1058" i="1"/>
  <c r="Q1058" i="1"/>
  <c r="S1058" i="1"/>
  <c r="N1050" i="1"/>
  <c r="P1050" i="1"/>
  <c r="S1050" i="1"/>
  <c r="O1050" i="1"/>
  <c r="R1050" i="1"/>
  <c r="Q1050" i="1"/>
  <c r="N1042" i="1"/>
  <c r="O1042" i="1"/>
  <c r="Q1042" i="1"/>
  <c r="P1042" i="1"/>
  <c r="R1042" i="1"/>
  <c r="S1042" i="1"/>
  <c r="N1034" i="1"/>
  <c r="R1034" i="1"/>
  <c r="O1034" i="1"/>
  <c r="P1034" i="1"/>
  <c r="S1034" i="1"/>
  <c r="Q1034" i="1"/>
  <c r="N1026" i="1"/>
  <c r="P1026" i="1"/>
  <c r="R1026" i="1"/>
  <c r="S1026" i="1"/>
  <c r="Q1026" i="1"/>
  <c r="O1026" i="1"/>
  <c r="N1018" i="1"/>
  <c r="O1018" i="1"/>
  <c r="P1018" i="1"/>
  <c r="Q1018" i="1"/>
  <c r="S1018" i="1"/>
  <c r="R1018" i="1"/>
  <c r="N1010" i="1"/>
  <c r="O1010" i="1"/>
  <c r="Q1010" i="1"/>
  <c r="R1010" i="1"/>
  <c r="P1010" i="1"/>
  <c r="S1010" i="1"/>
  <c r="N1002" i="1"/>
  <c r="R1002" i="1"/>
  <c r="S1002" i="1"/>
  <c r="O1002" i="1"/>
  <c r="P1002" i="1"/>
  <c r="Q1002" i="1"/>
  <c r="N994" i="1"/>
  <c r="P994" i="1"/>
  <c r="Q994" i="1"/>
  <c r="R994" i="1"/>
  <c r="S994" i="1"/>
  <c r="O994" i="1"/>
  <c r="N986" i="1"/>
  <c r="O986" i="1"/>
  <c r="P986" i="1"/>
  <c r="Q986" i="1"/>
  <c r="S986" i="1"/>
  <c r="R986" i="1"/>
  <c r="N978" i="1"/>
  <c r="O978" i="1"/>
  <c r="Q978" i="1"/>
  <c r="R978" i="1"/>
  <c r="P978" i="1"/>
  <c r="S978" i="1"/>
  <c r="N970" i="1"/>
  <c r="R970" i="1"/>
  <c r="S970" i="1"/>
  <c r="O970" i="1"/>
  <c r="P970" i="1"/>
  <c r="Q970" i="1"/>
  <c r="N962" i="1"/>
  <c r="P962" i="1"/>
  <c r="Q962" i="1"/>
  <c r="R962" i="1"/>
  <c r="S962" i="1"/>
  <c r="O962" i="1"/>
  <c r="N954" i="1"/>
  <c r="O954" i="1"/>
  <c r="P954" i="1"/>
  <c r="Q954" i="1"/>
  <c r="S954" i="1"/>
  <c r="R954" i="1"/>
  <c r="N946" i="1"/>
  <c r="O946" i="1"/>
  <c r="Q946" i="1"/>
  <c r="R946" i="1"/>
  <c r="P946" i="1"/>
  <c r="S946" i="1"/>
  <c r="N938" i="1"/>
  <c r="R938" i="1"/>
  <c r="S938" i="1"/>
  <c r="O938" i="1"/>
  <c r="P938" i="1"/>
  <c r="Q938" i="1"/>
  <c r="N930" i="1"/>
  <c r="P930" i="1"/>
  <c r="Q930" i="1"/>
  <c r="R930" i="1"/>
  <c r="S930" i="1"/>
  <c r="O930" i="1"/>
  <c r="N922" i="1"/>
  <c r="O922" i="1"/>
  <c r="P922" i="1"/>
  <c r="Q922" i="1"/>
  <c r="S922" i="1"/>
  <c r="R922" i="1"/>
  <c r="N914" i="1"/>
  <c r="S914" i="1"/>
  <c r="O914" i="1"/>
  <c r="Q914" i="1"/>
  <c r="R914" i="1"/>
  <c r="P914" i="1"/>
  <c r="N906" i="1"/>
  <c r="S906" i="1"/>
  <c r="R906" i="1"/>
  <c r="O906" i="1"/>
  <c r="P906" i="1"/>
  <c r="Q906" i="1"/>
  <c r="N898" i="1"/>
  <c r="R898" i="1"/>
  <c r="S898" i="1"/>
  <c r="P898" i="1"/>
  <c r="O898" i="1"/>
  <c r="Q898" i="1"/>
  <c r="N890" i="1"/>
  <c r="R890" i="1"/>
  <c r="S890" i="1"/>
  <c r="P890" i="1"/>
  <c r="Q890" i="1"/>
  <c r="O890" i="1"/>
  <c r="N882" i="1"/>
  <c r="R882" i="1"/>
  <c r="S882" i="1"/>
  <c r="P882" i="1"/>
  <c r="O882" i="1"/>
  <c r="Q882" i="1"/>
  <c r="N874" i="1"/>
  <c r="R874" i="1"/>
  <c r="S874" i="1"/>
  <c r="Q874" i="1"/>
  <c r="O874" i="1"/>
  <c r="P874" i="1"/>
  <c r="N866" i="1"/>
  <c r="R866" i="1"/>
  <c r="S866" i="1"/>
  <c r="O866" i="1"/>
  <c r="P866" i="1"/>
  <c r="Q866" i="1"/>
  <c r="N858" i="1"/>
  <c r="R858" i="1"/>
  <c r="S858" i="1"/>
  <c r="O858" i="1"/>
  <c r="P858" i="1"/>
  <c r="Q858" i="1"/>
  <c r="N850" i="1"/>
  <c r="R850" i="1"/>
  <c r="S850" i="1"/>
  <c r="O850" i="1"/>
  <c r="Q850" i="1"/>
  <c r="P850" i="1"/>
  <c r="N842" i="1"/>
  <c r="R842" i="1"/>
  <c r="S842" i="1"/>
  <c r="O842" i="1"/>
  <c r="P842" i="1"/>
  <c r="Q842" i="1"/>
  <c r="N834" i="1"/>
  <c r="R834" i="1"/>
  <c r="S834" i="1"/>
  <c r="O834" i="1"/>
  <c r="P834" i="1"/>
  <c r="Q834" i="1"/>
  <c r="N826" i="1"/>
  <c r="R826" i="1"/>
  <c r="S826" i="1"/>
  <c r="O826" i="1"/>
  <c r="P826" i="1"/>
  <c r="Q826" i="1"/>
  <c r="N818" i="1"/>
  <c r="Q818" i="1"/>
  <c r="O818" i="1"/>
  <c r="R818" i="1"/>
  <c r="S818" i="1"/>
  <c r="P818" i="1"/>
  <c r="N810" i="1"/>
  <c r="Q810" i="1"/>
  <c r="R810" i="1"/>
  <c r="S810" i="1"/>
  <c r="O810" i="1"/>
  <c r="P810" i="1"/>
  <c r="N802" i="1"/>
  <c r="Q802" i="1"/>
  <c r="O802" i="1"/>
  <c r="P802" i="1"/>
  <c r="R802" i="1"/>
  <c r="S802" i="1"/>
  <c r="N794" i="1"/>
  <c r="Q794" i="1"/>
  <c r="O794" i="1"/>
  <c r="P794" i="1"/>
  <c r="R794" i="1"/>
  <c r="S794" i="1"/>
  <c r="N786" i="1"/>
  <c r="Q786" i="1"/>
  <c r="O786" i="1"/>
  <c r="P786" i="1"/>
  <c r="R786" i="1"/>
  <c r="S786" i="1"/>
  <c r="N778" i="1"/>
  <c r="Q778" i="1"/>
  <c r="R778" i="1"/>
  <c r="O778" i="1"/>
  <c r="P778" i="1"/>
  <c r="S778" i="1"/>
  <c r="N770" i="1"/>
  <c r="Q770" i="1"/>
  <c r="R770" i="1"/>
  <c r="P770" i="1"/>
  <c r="S770" i="1"/>
  <c r="O770" i="1"/>
  <c r="N762" i="1"/>
  <c r="Q762" i="1"/>
  <c r="R762" i="1"/>
  <c r="S762" i="1"/>
  <c r="O762" i="1"/>
  <c r="P762" i="1"/>
  <c r="N754" i="1"/>
  <c r="Q754" i="1"/>
  <c r="R754" i="1"/>
  <c r="O754" i="1"/>
  <c r="P754" i="1"/>
  <c r="S754" i="1"/>
  <c r="N746" i="1"/>
  <c r="Q746" i="1"/>
  <c r="R746" i="1"/>
  <c r="O746" i="1"/>
  <c r="P746" i="1"/>
  <c r="S746" i="1"/>
  <c r="N738" i="1"/>
  <c r="Q738" i="1"/>
  <c r="R738" i="1"/>
  <c r="O738" i="1"/>
  <c r="P738" i="1"/>
  <c r="S738" i="1"/>
  <c r="N730" i="1"/>
  <c r="Q730" i="1"/>
  <c r="R730" i="1"/>
  <c r="O730" i="1"/>
  <c r="P730" i="1"/>
  <c r="S730" i="1"/>
  <c r="N722" i="1"/>
  <c r="P722" i="1"/>
  <c r="Q722" i="1"/>
  <c r="O722" i="1"/>
  <c r="R722" i="1"/>
  <c r="S722" i="1"/>
  <c r="N714" i="1"/>
  <c r="P714" i="1"/>
  <c r="S714" i="1"/>
  <c r="O714" i="1"/>
  <c r="Q714" i="1"/>
  <c r="R714" i="1"/>
  <c r="N706" i="1"/>
  <c r="P706" i="1"/>
  <c r="Q706" i="1"/>
  <c r="R706" i="1"/>
  <c r="S706" i="1"/>
  <c r="O706" i="1"/>
  <c r="N698" i="1"/>
  <c r="P698" i="1"/>
  <c r="S698" i="1"/>
  <c r="O698" i="1"/>
  <c r="Q698" i="1"/>
  <c r="R698" i="1"/>
  <c r="N690" i="1"/>
  <c r="P690" i="1"/>
  <c r="Q690" i="1"/>
  <c r="O690" i="1"/>
  <c r="R690" i="1"/>
  <c r="S690" i="1"/>
  <c r="N682" i="1"/>
  <c r="P682" i="1"/>
  <c r="S682" i="1"/>
  <c r="R682" i="1"/>
  <c r="O682" i="1"/>
  <c r="Q682" i="1"/>
  <c r="N674" i="1"/>
  <c r="P674" i="1"/>
  <c r="Q674" i="1"/>
  <c r="R674" i="1"/>
  <c r="O674" i="1"/>
  <c r="S674" i="1"/>
  <c r="N666" i="1"/>
  <c r="P666" i="1"/>
  <c r="S666" i="1"/>
  <c r="O666" i="1"/>
  <c r="Q666" i="1"/>
  <c r="R666" i="1"/>
  <c r="N658" i="1"/>
  <c r="P658" i="1"/>
  <c r="Q658" i="1"/>
  <c r="S658" i="1"/>
  <c r="O658" i="1"/>
  <c r="R658" i="1"/>
  <c r="N650" i="1"/>
  <c r="P650" i="1"/>
  <c r="S650" i="1"/>
  <c r="O650" i="1"/>
  <c r="Q650" i="1"/>
  <c r="R650" i="1"/>
  <c r="N642" i="1"/>
  <c r="P642" i="1"/>
  <c r="Q642" i="1"/>
  <c r="R642" i="1"/>
  <c r="O642" i="1"/>
  <c r="S642" i="1"/>
  <c r="N634" i="1"/>
  <c r="P634" i="1"/>
  <c r="R634" i="1"/>
  <c r="S634" i="1"/>
  <c r="O634" i="1"/>
  <c r="Q634" i="1"/>
  <c r="N626" i="1"/>
  <c r="P626" i="1"/>
  <c r="R626" i="1"/>
  <c r="O626" i="1"/>
  <c r="Q626" i="1"/>
  <c r="S626" i="1"/>
  <c r="N618" i="1"/>
  <c r="P618" i="1"/>
  <c r="R618" i="1"/>
  <c r="O618" i="1"/>
  <c r="Q618" i="1"/>
  <c r="S618" i="1"/>
  <c r="N610" i="1"/>
  <c r="P610" i="1"/>
  <c r="R610" i="1"/>
  <c r="Q610" i="1"/>
  <c r="O610" i="1"/>
  <c r="S610" i="1"/>
  <c r="N602" i="1"/>
  <c r="P602" i="1"/>
  <c r="R602" i="1"/>
  <c r="S602" i="1"/>
  <c r="O602" i="1"/>
  <c r="Q602" i="1"/>
  <c r="N594" i="1"/>
  <c r="P594" i="1"/>
  <c r="R594" i="1"/>
  <c r="O594" i="1"/>
  <c r="Q594" i="1"/>
  <c r="S594" i="1"/>
  <c r="N586" i="1"/>
  <c r="P586" i="1"/>
  <c r="R586" i="1"/>
  <c r="O586" i="1"/>
  <c r="Q586" i="1"/>
  <c r="S586" i="1"/>
  <c r="N578" i="1"/>
  <c r="O578" i="1"/>
  <c r="P578" i="1"/>
  <c r="R578" i="1"/>
  <c r="Q578" i="1"/>
  <c r="S578" i="1"/>
  <c r="N570" i="1"/>
  <c r="S570" i="1"/>
  <c r="O570" i="1"/>
  <c r="Q570" i="1"/>
  <c r="P570" i="1"/>
  <c r="R570" i="1"/>
  <c r="N562" i="1"/>
  <c r="S562" i="1"/>
  <c r="O562" i="1"/>
  <c r="P562" i="1"/>
  <c r="Q562" i="1"/>
  <c r="R562" i="1"/>
  <c r="N554" i="1"/>
  <c r="S554" i="1"/>
  <c r="O554" i="1"/>
  <c r="Q554" i="1"/>
  <c r="R554" i="1"/>
  <c r="P554" i="1"/>
  <c r="N546" i="1"/>
  <c r="S546" i="1"/>
  <c r="O546" i="1"/>
  <c r="Q546" i="1"/>
  <c r="P546" i="1"/>
  <c r="R546" i="1"/>
  <c r="N538" i="1"/>
  <c r="P538" i="1"/>
  <c r="O538" i="1"/>
  <c r="R538" i="1"/>
  <c r="Q538" i="1"/>
  <c r="S538" i="1"/>
  <c r="N530" i="1"/>
  <c r="P530" i="1"/>
  <c r="R530" i="1"/>
  <c r="O530" i="1"/>
  <c r="S530" i="1"/>
  <c r="Q530" i="1"/>
  <c r="N522" i="1"/>
  <c r="P522" i="1"/>
  <c r="R522" i="1"/>
  <c r="O522" i="1"/>
  <c r="S522" i="1"/>
  <c r="Q522" i="1"/>
  <c r="N514" i="1"/>
  <c r="P514" i="1"/>
  <c r="R514" i="1"/>
  <c r="Q514" i="1"/>
  <c r="O514" i="1"/>
  <c r="S514" i="1"/>
  <c r="N506" i="1"/>
  <c r="P506" i="1"/>
  <c r="R506" i="1"/>
  <c r="S506" i="1"/>
  <c r="Q506" i="1"/>
  <c r="O506" i="1"/>
  <c r="N498" i="1"/>
  <c r="P498" i="1"/>
  <c r="R498" i="1"/>
  <c r="O498" i="1"/>
  <c r="S498" i="1"/>
  <c r="Q498" i="1"/>
  <c r="N490" i="1"/>
  <c r="P490" i="1"/>
  <c r="R490" i="1"/>
  <c r="O490" i="1"/>
  <c r="Q490" i="1"/>
  <c r="S490" i="1"/>
  <c r="N482" i="1"/>
  <c r="P482" i="1"/>
  <c r="R482" i="1"/>
  <c r="Q482" i="1"/>
  <c r="S482" i="1"/>
  <c r="O482" i="1"/>
  <c r="N474" i="1"/>
  <c r="P474" i="1"/>
  <c r="R474" i="1"/>
  <c r="S474" i="1"/>
  <c r="O474" i="1"/>
  <c r="Q474" i="1"/>
  <c r="N466" i="1"/>
  <c r="P466" i="1"/>
  <c r="R466" i="1"/>
  <c r="O466" i="1"/>
  <c r="S466" i="1"/>
  <c r="Q466" i="1"/>
  <c r="N458" i="1"/>
  <c r="P458" i="1"/>
  <c r="R458" i="1"/>
  <c r="O458" i="1"/>
  <c r="S458" i="1"/>
  <c r="Q458" i="1"/>
  <c r="N450" i="1"/>
  <c r="P450" i="1"/>
  <c r="R450" i="1"/>
  <c r="Q450" i="1"/>
  <c r="S450" i="1"/>
  <c r="O450" i="1"/>
  <c r="N442" i="1"/>
  <c r="P442" i="1"/>
  <c r="R442" i="1"/>
  <c r="S442" i="1"/>
  <c r="Q442" i="1"/>
  <c r="O442" i="1"/>
  <c r="N434" i="1"/>
  <c r="P434" i="1"/>
  <c r="R434" i="1"/>
  <c r="O434" i="1"/>
  <c r="Q434" i="1"/>
  <c r="S434" i="1"/>
  <c r="N426" i="1"/>
  <c r="P426" i="1"/>
  <c r="R426" i="1"/>
  <c r="O426" i="1"/>
  <c r="Q426" i="1"/>
  <c r="S426" i="1"/>
  <c r="N418" i="1"/>
  <c r="P418" i="1"/>
  <c r="R418" i="1"/>
  <c r="Q418" i="1"/>
  <c r="S418" i="1"/>
  <c r="O418" i="1"/>
  <c r="N410" i="1"/>
  <c r="P410" i="1"/>
  <c r="R410" i="1"/>
  <c r="S410" i="1"/>
  <c r="Q410" i="1"/>
  <c r="O410" i="1"/>
  <c r="N402" i="1"/>
  <c r="P402" i="1"/>
  <c r="R402" i="1"/>
  <c r="Q402" i="1"/>
  <c r="O402" i="1"/>
  <c r="S402" i="1"/>
  <c r="N394" i="1"/>
  <c r="P394" i="1"/>
  <c r="R394" i="1"/>
  <c r="O394" i="1"/>
  <c r="Q394" i="1"/>
  <c r="S394" i="1"/>
  <c r="N386" i="1"/>
  <c r="P386" i="1"/>
  <c r="R386" i="1"/>
  <c r="Q386" i="1"/>
  <c r="O386" i="1"/>
  <c r="S386" i="1"/>
  <c r="N378" i="1"/>
  <c r="P378" i="1"/>
  <c r="R378" i="1"/>
  <c r="S378" i="1"/>
  <c r="O378" i="1"/>
  <c r="Q378" i="1"/>
  <c r="N370" i="1"/>
  <c r="P370" i="1"/>
  <c r="R370" i="1"/>
  <c r="O370" i="1"/>
  <c r="S370" i="1"/>
  <c r="Q370" i="1"/>
  <c r="N362" i="1"/>
  <c r="P362" i="1"/>
  <c r="R362" i="1"/>
  <c r="O362" i="1"/>
  <c r="Q362" i="1"/>
  <c r="S362" i="1"/>
  <c r="N354" i="1"/>
  <c r="P354" i="1"/>
  <c r="O354" i="1"/>
  <c r="R354" i="1"/>
  <c r="S354" i="1"/>
  <c r="Q354" i="1"/>
  <c r="N346" i="1"/>
  <c r="P346" i="1"/>
  <c r="O346" i="1"/>
  <c r="R346" i="1"/>
  <c r="S346" i="1"/>
  <c r="Q346" i="1"/>
  <c r="N338" i="1"/>
  <c r="P338" i="1"/>
  <c r="R338" i="1"/>
  <c r="O338" i="1"/>
  <c r="Q338" i="1"/>
  <c r="S338" i="1"/>
  <c r="N330" i="1"/>
  <c r="P330" i="1"/>
  <c r="O330" i="1"/>
  <c r="R330" i="1"/>
  <c r="S330" i="1"/>
  <c r="Q330" i="1"/>
  <c r="N322" i="1"/>
  <c r="P322" i="1"/>
  <c r="R322" i="1"/>
  <c r="Q322" i="1"/>
  <c r="S322" i="1"/>
  <c r="O322" i="1"/>
  <c r="N314" i="1"/>
  <c r="P314" i="1"/>
  <c r="R314" i="1"/>
  <c r="S314" i="1"/>
  <c r="O314" i="1"/>
  <c r="Q314" i="1"/>
  <c r="N306" i="1"/>
  <c r="P306" i="1"/>
  <c r="R306" i="1"/>
  <c r="Q306" i="1"/>
  <c r="O306" i="1"/>
  <c r="S306" i="1"/>
  <c r="N298" i="1"/>
  <c r="P298" i="1"/>
  <c r="R298" i="1"/>
  <c r="O298" i="1"/>
  <c r="S298" i="1"/>
  <c r="Q298" i="1"/>
  <c r="N290" i="1"/>
  <c r="S290" i="1"/>
  <c r="O290" i="1"/>
  <c r="P290" i="1"/>
  <c r="R290" i="1"/>
  <c r="Q290" i="1"/>
  <c r="N282" i="1"/>
  <c r="S282" i="1"/>
  <c r="O282" i="1"/>
  <c r="P282" i="1"/>
  <c r="R282" i="1"/>
  <c r="Q282" i="1"/>
  <c r="N274" i="1"/>
  <c r="S274" i="1"/>
  <c r="O274" i="1"/>
  <c r="P274" i="1"/>
  <c r="R274" i="1"/>
  <c r="Q274" i="1"/>
  <c r="N266" i="1"/>
  <c r="S266" i="1"/>
  <c r="P266" i="1"/>
  <c r="R266" i="1"/>
  <c r="O266" i="1"/>
  <c r="Q266" i="1"/>
  <c r="N258" i="1"/>
  <c r="S258" i="1"/>
  <c r="Q258" i="1"/>
  <c r="P258" i="1"/>
  <c r="R258" i="1"/>
  <c r="O258" i="1"/>
  <c r="N250" i="1"/>
  <c r="S250" i="1"/>
  <c r="P250" i="1"/>
  <c r="Q250" i="1"/>
  <c r="O250" i="1"/>
  <c r="R250" i="1"/>
  <c r="N242" i="1"/>
  <c r="S242" i="1"/>
  <c r="O242" i="1"/>
  <c r="Q242" i="1"/>
  <c r="R242" i="1"/>
  <c r="P242" i="1"/>
  <c r="N234" i="1"/>
  <c r="S234" i="1"/>
  <c r="R234" i="1"/>
  <c r="O234" i="1"/>
  <c r="Q234" i="1"/>
  <c r="P234" i="1"/>
  <c r="N226" i="1"/>
  <c r="S226" i="1"/>
  <c r="O226" i="1"/>
  <c r="Q226" i="1"/>
  <c r="R226" i="1"/>
  <c r="P226" i="1"/>
  <c r="N218" i="1"/>
  <c r="Q218" i="1"/>
  <c r="S218" i="1"/>
  <c r="P218" i="1"/>
  <c r="O218" i="1"/>
  <c r="R218" i="1"/>
  <c r="N210" i="1"/>
  <c r="Q210" i="1"/>
  <c r="S210" i="1"/>
  <c r="P210" i="1"/>
  <c r="O210" i="1"/>
  <c r="R210" i="1"/>
  <c r="N202" i="1"/>
  <c r="Q202" i="1"/>
  <c r="S202" i="1"/>
  <c r="P202" i="1"/>
  <c r="R202" i="1"/>
  <c r="O202" i="1"/>
  <c r="N194" i="1"/>
  <c r="Q194" i="1"/>
  <c r="S194" i="1"/>
  <c r="O194" i="1"/>
  <c r="R194" i="1"/>
  <c r="P194" i="1"/>
  <c r="N186" i="1"/>
  <c r="Q186" i="1"/>
  <c r="S186" i="1"/>
  <c r="P186" i="1"/>
  <c r="O186" i="1"/>
  <c r="R186" i="1"/>
  <c r="N178" i="1"/>
  <c r="Q178" i="1"/>
  <c r="S178" i="1"/>
  <c r="O178" i="1"/>
  <c r="P178" i="1"/>
  <c r="R178" i="1"/>
  <c r="N170" i="1"/>
  <c r="Q170" i="1"/>
  <c r="S170" i="1"/>
  <c r="P170" i="1"/>
  <c r="O170" i="1"/>
  <c r="R170" i="1"/>
  <c r="N162" i="1"/>
  <c r="Q162" i="1"/>
  <c r="S162" i="1"/>
  <c r="R162" i="1"/>
  <c r="P162" i="1"/>
  <c r="O162" i="1"/>
  <c r="N154" i="1"/>
  <c r="Q154" i="1"/>
  <c r="S154" i="1"/>
  <c r="O154" i="1"/>
  <c r="R154" i="1"/>
  <c r="P154" i="1"/>
  <c r="N146" i="1"/>
  <c r="Q146" i="1"/>
  <c r="S146" i="1"/>
  <c r="O146" i="1"/>
  <c r="R146" i="1"/>
  <c r="P146" i="1"/>
  <c r="N138" i="1"/>
  <c r="O138" i="1"/>
  <c r="Q138" i="1"/>
  <c r="P138" i="1"/>
  <c r="S138" i="1"/>
  <c r="R138" i="1"/>
  <c r="N130" i="1"/>
  <c r="O130" i="1"/>
  <c r="Q130" i="1"/>
  <c r="R130" i="1"/>
  <c r="S130" i="1"/>
  <c r="P130" i="1"/>
  <c r="N122" i="1"/>
  <c r="O122" i="1"/>
  <c r="Q122" i="1"/>
  <c r="R122" i="1"/>
  <c r="S122" i="1"/>
  <c r="P122" i="1"/>
  <c r="N114" i="1"/>
  <c r="O114" i="1"/>
  <c r="Q114" i="1"/>
  <c r="R114" i="1"/>
  <c r="S114" i="1"/>
  <c r="P114" i="1"/>
  <c r="N106" i="1"/>
  <c r="O106" i="1"/>
  <c r="Q106" i="1"/>
  <c r="R106" i="1"/>
  <c r="S106" i="1"/>
  <c r="P106" i="1"/>
  <c r="N98" i="1"/>
  <c r="O98" i="1"/>
  <c r="Q98" i="1"/>
  <c r="R98" i="1"/>
  <c r="S98" i="1"/>
  <c r="P98" i="1"/>
  <c r="N90" i="1"/>
  <c r="O90" i="1"/>
  <c r="Q90" i="1"/>
  <c r="R90" i="1"/>
  <c r="S90" i="1"/>
  <c r="P90" i="1"/>
  <c r="N82" i="1"/>
  <c r="O82" i="1"/>
  <c r="Q82" i="1"/>
  <c r="R82" i="1"/>
  <c r="S82" i="1"/>
  <c r="P82" i="1"/>
  <c r="N74" i="1"/>
  <c r="O74" i="1"/>
  <c r="Q74" i="1"/>
  <c r="R74" i="1"/>
  <c r="S74" i="1"/>
  <c r="P74" i="1"/>
  <c r="N66" i="1"/>
  <c r="O66" i="1"/>
  <c r="Q66" i="1"/>
  <c r="R66" i="1"/>
  <c r="S66" i="1"/>
  <c r="P66" i="1"/>
  <c r="N58" i="1"/>
  <c r="O58" i="1"/>
  <c r="Q58" i="1"/>
  <c r="R58" i="1"/>
  <c r="S58" i="1"/>
  <c r="P58" i="1"/>
  <c r="N50" i="1"/>
  <c r="O50" i="1"/>
  <c r="Q50" i="1"/>
  <c r="R50" i="1"/>
  <c r="S50" i="1"/>
  <c r="P50" i="1"/>
  <c r="N42" i="1"/>
  <c r="O42" i="1"/>
  <c r="Q42" i="1"/>
  <c r="R42" i="1"/>
  <c r="S42" i="1"/>
  <c r="P42" i="1"/>
  <c r="N34" i="1"/>
  <c r="O34" i="1"/>
  <c r="Q34" i="1"/>
  <c r="R34" i="1"/>
  <c r="S34" i="1"/>
  <c r="P34" i="1"/>
  <c r="N26" i="1"/>
  <c r="O26" i="1"/>
  <c r="Q26" i="1"/>
  <c r="R26" i="1"/>
  <c r="S26" i="1"/>
  <c r="P26" i="1"/>
  <c r="N18" i="1"/>
  <c r="O18" i="1"/>
  <c r="Q18" i="1"/>
  <c r="R18" i="1"/>
  <c r="S18" i="1"/>
  <c r="P18" i="1"/>
  <c r="N10" i="1"/>
  <c r="O10" i="1"/>
  <c r="Q10" i="1"/>
  <c r="R10" i="1"/>
  <c r="S10" i="1"/>
  <c r="P10" i="1"/>
  <c r="S2092" i="1"/>
  <c r="P2091" i="1"/>
  <c r="R2089" i="1"/>
  <c r="O2088" i="1"/>
  <c r="P2086" i="1"/>
  <c r="S2083" i="1"/>
  <c r="R2076" i="1"/>
  <c r="O2074" i="1"/>
  <c r="R2071" i="1"/>
  <c r="P2066" i="1"/>
  <c r="S2063" i="1"/>
  <c r="P2061" i="1"/>
  <c r="S2058" i="1"/>
  <c r="O2051" i="1"/>
  <c r="Q2048" i="1"/>
  <c r="O2046" i="1"/>
  <c r="Q2043" i="1"/>
  <c r="R2040" i="1"/>
  <c r="P2038" i="1"/>
  <c r="R2035" i="1"/>
  <c r="R2030" i="1"/>
  <c r="S2027" i="1"/>
  <c r="S2022" i="1"/>
  <c r="Q2020" i="1"/>
  <c r="R2012" i="1"/>
  <c r="O2010" i="1"/>
  <c r="R2007" i="1"/>
  <c r="P2002" i="1"/>
  <c r="S1999" i="1"/>
  <c r="S1994" i="1"/>
  <c r="Q1989" i="1"/>
  <c r="O1987" i="1"/>
  <c r="Q1984" i="1"/>
  <c r="O1982" i="1"/>
  <c r="Q1979" i="1"/>
  <c r="R1976" i="1"/>
  <c r="P1974" i="1"/>
  <c r="R1971" i="1"/>
  <c r="R1966" i="1"/>
  <c r="S1963" i="1"/>
  <c r="S1958" i="1"/>
  <c r="Q1956" i="1"/>
  <c r="R1948" i="1"/>
  <c r="O1946" i="1"/>
  <c r="R1943" i="1"/>
  <c r="O1941" i="1"/>
  <c r="P1938" i="1"/>
  <c r="S1935" i="1"/>
  <c r="S1930" i="1"/>
  <c r="Q1925" i="1"/>
  <c r="O1923" i="1"/>
  <c r="R1916" i="1"/>
  <c r="S1900" i="1"/>
  <c r="S1895" i="1"/>
  <c r="S1890" i="1"/>
  <c r="S1885" i="1"/>
  <c r="S1880" i="1"/>
  <c r="S1875" i="1"/>
  <c r="P1870" i="1"/>
  <c r="P1860" i="1"/>
  <c r="P1855" i="1"/>
  <c r="P1850" i="1"/>
  <c r="R1844" i="1"/>
  <c r="S1831" i="1"/>
  <c r="S1818" i="1"/>
  <c r="S1811" i="1"/>
  <c r="R1804" i="1"/>
  <c r="P1798" i="1"/>
  <c r="P1791" i="1"/>
  <c r="P1778" i="1"/>
  <c r="P1770" i="1"/>
  <c r="S1742" i="1"/>
  <c r="Q1715" i="1"/>
  <c r="Q1706" i="1"/>
  <c r="O1698" i="1"/>
  <c r="P1674" i="1"/>
  <c r="P1612" i="1"/>
  <c r="P1522" i="1"/>
  <c r="S1475" i="1"/>
  <c r="S1430" i="1"/>
  <c r="Q1339" i="1"/>
  <c r="R1278" i="1"/>
  <c r="N2085" i="1"/>
  <c r="R2085" i="1"/>
  <c r="S2085" i="1"/>
  <c r="N2053" i="1"/>
  <c r="R2053" i="1"/>
  <c r="S2053" i="1"/>
  <c r="N2029" i="1"/>
  <c r="R2029" i="1"/>
  <c r="S2029" i="1"/>
  <c r="N1997" i="1"/>
  <c r="R1997" i="1"/>
  <c r="S1997" i="1"/>
  <c r="N1965" i="1"/>
  <c r="R1965" i="1"/>
  <c r="S1965" i="1"/>
  <c r="N1933" i="1"/>
  <c r="R1933" i="1"/>
  <c r="S1933" i="1"/>
  <c r="N1909" i="1"/>
  <c r="O1909" i="1"/>
  <c r="R1909" i="1"/>
  <c r="S1909" i="1"/>
  <c r="N1877" i="1"/>
  <c r="O1877" i="1"/>
  <c r="P1877" i="1"/>
  <c r="Q1877" i="1"/>
  <c r="R1877" i="1"/>
  <c r="N1845" i="1"/>
  <c r="O1845" i="1"/>
  <c r="P1845" i="1"/>
  <c r="Q1845" i="1"/>
  <c r="R1845" i="1"/>
  <c r="N1805" i="1"/>
  <c r="O1805" i="1"/>
  <c r="P1805" i="1"/>
  <c r="Q1805" i="1"/>
  <c r="R1805" i="1"/>
  <c r="S1805" i="1"/>
  <c r="N1773" i="1"/>
  <c r="O1773" i="1"/>
  <c r="P1773" i="1"/>
  <c r="R1773" i="1"/>
  <c r="S1773" i="1"/>
  <c r="N1741" i="1"/>
  <c r="P1741" i="1"/>
  <c r="Q1741" i="1"/>
  <c r="R1741" i="1"/>
  <c r="O1741" i="1"/>
  <c r="S1741" i="1"/>
  <c r="N1701" i="1"/>
  <c r="O1701" i="1"/>
  <c r="P1701" i="1"/>
  <c r="Q1701" i="1"/>
  <c r="N1677" i="1"/>
  <c r="P1677" i="1"/>
  <c r="Q1677" i="1"/>
  <c r="R1677" i="1"/>
  <c r="O1677" i="1"/>
  <c r="N1645" i="1"/>
  <c r="P1645" i="1"/>
  <c r="Q1645" i="1"/>
  <c r="R1645" i="1"/>
  <c r="O1645" i="1"/>
  <c r="S1645" i="1"/>
  <c r="N1605" i="1"/>
  <c r="O1605" i="1"/>
  <c r="P1605" i="1"/>
  <c r="Q1605" i="1"/>
  <c r="R1605" i="1"/>
  <c r="S1605" i="1"/>
  <c r="N1573" i="1"/>
  <c r="O1573" i="1"/>
  <c r="P1573" i="1"/>
  <c r="R1573" i="1"/>
  <c r="S1573" i="1"/>
  <c r="N1533" i="1"/>
  <c r="R1533" i="1"/>
  <c r="S1533" i="1"/>
  <c r="Q1533" i="1"/>
  <c r="O1533" i="1"/>
  <c r="N1501" i="1"/>
  <c r="R1501" i="1"/>
  <c r="S1501" i="1"/>
  <c r="O1501" i="1"/>
  <c r="P1501" i="1"/>
  <c r="Q1501" i="1"/>
  <c r="N1469" i="1"/>
  <c r="R1469" i="1"/>
  <c r="S1469" i="1"/>
  <c r="O1469" i="1"/>
  <c r="P1469" i="1"/>
  <c r="Q1469" i="1"/>
  <c r="N1437" i="1"/>
  <c r="R1437" i="1"/>
  <c r="S1437" i="1"/>
  <c r="P1437" i="1"/>
  <c r="Q1437" i="1"/>
  <c r="N1405" i="1"/>
  <c r="R1405" i="1"/>
  <c r="S1405" i="1"/>
  <c r="O1405" i="1"/>
  <c r="P1405" i="1"/>
  <c r="Q1405" i="1"/>
  <c r="N1357" i="1"/>
  <c r="O1357" i="1"/>
  <c r="P1357" i="1"/>
  <c r="Q1357" i="1"/>
  <c r="R1357" i="1"/>
  <c r="S1357" i="1"/>
  <c r="N1293" i="1"/>
  <c r="Q1293" i="1"/>
  <c r="R1293" i="1"/>
  <c r="O1293" i="1"/>
  <c r="P1293" i="1"/>
  <c r="S1293" i="1"/>
  <c r="N1029" i="1"/>
  <c r="O1029" i="1"/>
  <c r="P1029" i="1"/>
  <c r="R1029" i="1"/>
  <c r="S1029" i="1"/>
  <c r="Q1029" i="1"/>
  <c r="O2070" i="1"/>
  <c r="R2054" i="1"/>
  <c r="K900" i="1"/>
  <c r="N2081" i="1"/>
  <c r="O2081" i="1"/>
  <c r="R2081" i="1"/>
  <c r="N2073" i="1"/>
  <c r="O2073" i="1"/>
  <c r="R2073" i="1"/>
  <c r="N2065" i="1"/>
  <c r="O2065" i="1"/>
  <c r="R2065" i="1"/>
  <c r="N2057" i="1"/>
  <c r="O2057" i="1"/>
  <c r="R2057" i="1"/>
  <c r="N2049" i="1"/>
  <c r="O2049" i="1"/>
  <c r="R2049" i="1"/>
  <c r="N2041" i="1"/>
  <c r="O2041" i="1"/>
  <c r="R2041" i="1"/>
  <c r="N2033" i="1"/>
  <c r="O2033" i="1"/>
  <c r="R2033" i="1"/>
  <c r="N2025" i="1"/>
  <c r="O2025" i="1"/>
  <c r="R2025" i="1"/>
  <c r="N2017" i="1"/>
  <c r="O2017" i="1"/>
  <c r="R2017" i="1"/>
  <c r="N2009" i="1"/>
  <c r="O2009" i="1"/>
  <c r="R2009" i="1"/>
  <c r="N2001" i="1"/>
  <c r="O2001" i="1"/>
  <c r="R2001" i="1"/>
  <c r="N1993" i="1"/>
  <c r="O1993" i="1"/>
  <c r="R1993" i="1"/>
  <c r="N1985" i="1"/>
  <c r="O1985" i="1"/>
  <c r="R1985" i="1"/>
  <c r="N1977" i="1"/>
  <c r="O1977" i="1"/>
  <c r="R1977" i="1"/>
  <c r="N1969" i="1"/>
  <c r="O1969" i="1"/>
  <c r="R1969" i="1"/>
  <c r="N1961" i="1"/>
  <c r="O1961" i="1"/>
  <c r="R1961" i="1"/>
  <c r="N1953" i="1"/>
  <c r="O1953" i="1"/>
  <c r="R1953" i="1"/>
  <c r="N1945" i="1"/>
  <c r="O1945" i="1"/>
  <c r="R1945" i="1"/>
  <c r="N1937" i="1"/>
  <c r="O1937" i="1"/>
  <c r="R1937" i="1"/>
  <c r="N1929" i="1"/>
  <c r="O1929" i="1"/>
  <c r="R1929" i="1"/>
  <c r="N1921" i="1"/>
  <c r="S1921" i="1"/>
  <c r="Q1921" i="1"/>
  <c r="N1913" i="1"/>
  <c r="S1913" i="1"/>
  <c r="P1913" i="1"/>
  <c r="Q1913" i="1"/>
  <c r="N1905" i="1"/>
  <c r="S1905" i="1"/>
  <c r="Q1905" i="1"/>
  <c r="R1905" i="1"/>
  <c r="N1897" i="1"/>
  <c r="R1897" i="1"/>
  <c r="S1897" i="1"/>
  <c r="Q1897" i="1"/>
  <c r="N1889" i="1"/>
  <c r="R1889" i="1"/>
  <c r="S1889" i="1"/>
  <c r="O1889" i="1"/>
  <c r="N1881" i="1"/>
  <c r="R1881" i="1"/>
  <c r="S1881" i="1"/>
  <c r="O1881" i="1"/>
  <c r="P1881" i="1"/>
  <c r="N1873" i="1"/>
  <c r="R1873" i="1"/>
  <c r="S1873" i="1"/>
  <c r="P1873" i="1"/>
  <c r="Q1873" i="1"/>
  <c r="N1865" i="1"/>
  <c r="R1865" i="1"/>
  <c r="S1865" i="1"/>
  <c r="Q1865" i="1"/>
  <c r="N1857" i="1"/>
  <c r="R1857" i="1"/>
  <c r="S1857" i="1"/>
  <c r="O1857" i="1"/>
  <c r="N1849" i="1"/>
  <c r="R1849" i="1"/>
  <c r="S1849" i="1"/>
  <c r="O1849" i="1"/>
  <c r="P1849" i="1"/>
  <c r="N1841" i="1"/>
  <c r="R1841" i="1"/>
  <c r="S1841" i="1"/>
  <c r="O1841" i="1"/>
  <c r="P1841" i="1"/>
  <c r="Q1841" i="1"/>
  <c r="N1833" i="1"/>
  <c r="R1833" i="1"/>
  <c r="S1833" i="1"/>
  <c r="P1833" i="1"/>
  <c r="Q1833" i="1"/>
  <c r="N1825" i="1"/>
  <c r="R1825" i="1"/>
  <c r="S1825" i="1"/>
  <c r="O1825" i="1"/>
  <c r="Q1825" i="1"/>
  <c r="N1817" i="1"/>
  <c r="R1817" i="1"/>
  <c r="S1817" i="1"/>
  <c r="O1817" i="1"/>
  <c r="P1817" i="1"/>
  <c r="N1809" i="1"/>
  <c r="R1809" i="1"/>
  <c r="S1809" i="1"/>
  <c r="P1809" i="1"/>
  <c r="Q1809" i="1"/>
  <c r="N1801" i="1"/>
  <c r="R1801" i="1"/>
  <c r="S1801" i="1"/>
  <c r="Q1801" i="1"/>
  <c r="N1793" i="1"/>
  <c r="R1793" i="1"/>
  <c r="S1793" i="1"/>
  <c r="O1793" i="1"/>
  <c r="N1785" i="1"/>
  <c r="R1785" i="1"/>
  <c r="S1785" i="1"/>
  <c r="O1785" i="1"/>
  <c r="P1785" i="1"/>
  <c r="N1777" i="1"/>
  <c r="R1777" i="1"/>
  <c r="S1777" i="1"/>
  <c r="O1777" i="1"/>
  <c r="P1777" i="1"/>
  <c r="Q1777" i="1"/>
  <c r="N1769" i="1"/>
  <c r="P1769" i="1"/>
  <c r="Q1769" i="1"/>
  <c r="O1769" i="1"/>
  <c r="R1769" i="1"/>
  <c r="S1769" i="1"/>
  <c r="N1761" i="1"/>
  <c r="P1761" i="1"/>
  <c r="Q1761" i="1"/>
  <c r="O1761" i="1"/>
  <c r="S1761" i="1"/>
  <c r="N1753" i="1"/>
  <c r="P1753" i="1"/>
  <c r="Q1753" i="1"/>
  <c r="R1753" i="1"/>
  <c r="S1753" i="1"/>
  <c r="N1745" i="1"/>
  <c r="P1745" i="1"/>
  <c r="Q1745" i="1"/>
  <c r="R1745" i="1"/>
  <c r="S1745" i="1"/>
  <c r="O1745" i="1"/>
  <c r="N1737" i="1"/>
  <c r="P1737" i="1"/>
  <c r="Q1737" i="1"/>
  <c r="O1737" i="1"/>
  <c r="R1737" i="1"/>
  <c r="N1729" i="1"/>
  <c r="P1729" i="1"/>
  <c r="Q1729" i="1"/>
  <c r="S1729" i="1"/>
  <c r="N1721" i="1"/>
  <c r="P1721" i="1"/>
  <c r="Q1721" i="1"/>
  <c r="O1721" i="1"/>
  <c r="R1721" i="1"/>
  <c r="N1713" i="1"/>
  <c r="P1713" i="1"/>
  <c r="Q1713" i="1"/>
  <c r="R1713" i="1"/>
  <c r="S1713" i="1"/>
  <c r="N1705" i="1"/>
  <c r="P1705" i="1"/>
  <c r="Q1705" i="1"/>
  <c r="O1705" i="1"/>
  <c r="R1705" i="1"/>
  <c r="N1697" i="1"/>
  <c r="P1697" i="1"/>
  <c r="Q1697" i="1"/>
  <c r="O1697" i="1"/>
  <c r="R1697" i="1"/>
  <c r="S1697" i="1"/>
  <c r="N1689" i="1"/>
  <c r="P1689" i="1"/>
  <c r="Q1689" i="1"/>
  <c r="O1689" i="1"/>
  <c r="S1689" i="1"/>
  <c r="N1681" i="1"/>
  <c r="P1681" i="1"/>
  <c r="Q1681" i="1"/>
  <c r="R1681" i="1"/>
  <c r="S1681" i="1"/>
  <c r="O1681" i="1"/>
  <c r="N1673" i="1"/>
  <c r="P1673" i="1"/>
  <c r="Q1673" i="1"/>
  <c r="O1673" i="1"/>
  <c r="R1673" i="1"/>
  <c r="S1673" i="1"/>
  <c r="N1665" i="1"/>
  <c r="P1665" i="1"/>
  <c r="Q1665" i="1"/>
  <c r="O1665" i="1"/>
  <c r="R1665" i="1"/>
  <c r="S1665" i="1"/>
  <c r="N1657" i="1"/>
  <c r="P1657" i="1"/>
  <c r="Q1657" i="1"/>
  <c r="R1657" i="1"/>
  <c r="S1657" i="1"/>
  <c r="N1649" i="1"/>
  <c r="P1649" i="1"/>
  <c r="Q1649" i="1"/>
  <c r="R1649" i="1"/>
  <c r="S1649" i="1"/>
  <c r="O1649" i="1"/>
  <c r="N1641" i="1"/>
  <c r="P1641" i="1"/>
  <c r="Q1641" i="1"/>
  <c r="O1641" i="1"/>
  <c r="R1641" i="1"/>
  <c r="S1641" i="1"/>
  <c r="N1633" i="1"/>
  <c r="P1633" i="1"/>
  <c r="Q1633" i="1"/>
  <c r="O1633" i="1"/>
  <c r="R1633" i="1"/>
  <c r="S1633" i="1"/>
  <c r="N1625" i="1"/>
  <c r="P1625" i="1"/>
  <c r="Q1625" i="1"/>
  <c r="R1625" i="1"/>
  <c r="S1625" i="1"/>
  <c r="O1625" i="1"/>
  <c r="N1617" i="1"/>
  <c r="P1617" i="1"/>
  <c r="Q1617" i="1"/>
  <c r="O1617" i="1"/>
  <c r="R1617" i="1"/>
  <c r="S1617" i="1"/>
  <c r="N1609" i="1"/>
  <c r="P1609" i="1"/>
  <c r="Q1609" i="1"/>
  <c r="O1609" i="1"/>
  <c r="R1609" i="1"/>
  <c r="S1609" i="1"/>
  <c r="N1601" i="1"/>
  <c r="P1601" i="1"/>
  <c r="Q1601" i="1"/>
  <c r="S1601" i="1"/>
  <c r="O1601" i="1"/>
  <c r="N1593" i="1"/>
  <c r="P1593" i="1"/>
  <c r="Q1593" i="1"/>
  <c r="R1593" i="1"/>
  <c r="S1593" i="1"/>
  <c r="O1593" i="1"/>
  <c r="N1585" i="1"/>
  <c r="P1585" i="1"/>
  <c r="Q1585" i="1"/>
  <c r="O1585" i="1"/>
  <c r="R1585" i="1"/>
  <c r="S1585" i="1"/>
  <c r="N1577" i="1"/>
  <c r="P1577" i="1"/>
  <c r="Q1577" i="1"/>
  <c r="O1577" i="1"/>
  <c r="R1577" i="1"/>
  <c r="S1577" i="1"/>
  <c r="N1569" i="1"/>
  <c r="P1569" i="1"/>
  <c r="Q1569" i="1"/>
  <c r="O1569" i="1"/>
  <c r="R1569" i="1"/>
  <c r="S1569" i="1"/>
  <c r="N1561" i="1"/>
  <c r="P1561" i="1"/>
  <c r="Q1561" i="1"/>
  <c r="R1561" i="1"/>
  <c r="S1561" i="1"/>
  <c r="N1553" i="1"/>
  <c r="P1553" i="1"/>
  <c r="Q1553" i="1"/>
  <c r="O1553" i="1"/>
  <c r="R1553" i="1"/>
  <c r="S1553" i="1"/>
  <c r="N1545" i="1"/>
  <c r="P1545" i="1"/>
  <c r="Q1545" i="1"/>
  <c r="O1545" i="1"/>
  <c r="R1545" i="1"/>
  <c r="S1545" i="1"/>
  <c r="N1537" i="1"/>
  <c r="P1537" i="1"/>
  <c r="Q1537" i="1"/>
  <c r="O1537" i="1"/>
  <c r="R1537" i="1"/>
  <c r="S1537" i="1"/>
  <c r="N1529" i="1"/>
  <c r="P1529" i="1"/>
  <c r="Q1529" i="1"/>
  <c r="R1529" i="1"/>
  <c r="S1529" i="1"/>
  <c r="O1529" i="1"/>
  <c r="N1521" i="1"/>
  <c r="P1521" i="1"/>
  <c r="Q1521" i="1"/>
  <c r="O1521" i="1"/>
  <c r="R1521" i="1"/>
  <c r="S1521" i="1"/>
  <c r="N1513" i="1"/>
  <c r="P1513" i="1"/>
  <c r="Q1513" i="1"/>
  <c r="O1513" i="1"/>
  <c r="R1513" i="1"/>
  <c r="S1513" i="1"/>
  <c r="N1505" i="1"/>
  <c r="P1505" i="1"/>
  <c r="Q1505" i="1"/>
  <c r="R1505" i="1"/>
  <c r="S1505" i="1"/>
  <c r="N1497" i="1"/>
  <c r="P1497" i="1"/>
  <c r="Q1497" i="1"/>
  <c r="R1497" i="1"/>
  <c r="S1497" i="1"/>
  <c r="O1497" i="1"/>
  <c r="N1489" i="1"/>
  <c r="P1489" i="1"/>
  <c r="Q1489" i="1"/>
  <c r="O1489" i="1"/>
  <c r="R1489" i="1"/>
  <c r="S1489" i="1"/>
  <c r="N1481" i="1"/>
  <c r="P1481" i="1"/>
  <c r="Q1481" i="1"/>
  <c r="O1481" i="1"/>
  <c r="R1481" i="1"/>
  <c r="S1481" i="1"/>
  <c r="N1473" i="1"/>
  <c r="P1473" i="1"/>
  <c r="Q1473" i="1"/>
  <c r="O1473" i="1"/>
  <c r="R1473" i="1"/>
  <c r="S1473" i="1"/>
  <c r="N1465" i="1"/>
  <c r="P1465" i="1"/>
  <c r="Q1465" i="1"/>
  <c r="R1465" i="1"/>
  <c r="S1465" i="1"/>
  <c r="O1465" i="1"/>
  <c r="N1457" i="1"/>
  <c r="P1457" i="1"/>
  <c r="Q1457" i="1"/>
  <c r="O1457" i="1"/>
  <c r="R1457" i="1"/>
  <c r="S1457" i="1"/>
  <c r="N1449" i="1"/>
  <c r="P1449" i="1"/>
  <c r="Q1449" i="1"/>
  <c r="O1449" i="1"/>
  <c r="R1449" i="1"/>
  <c r="S1449" i="1"/>
  <c r="N1441" i="1"/>
  <c r="P1441" i="1"/>
  <c r="Q1441" i="1"/>
  <c r="O1441" i="1"/>
  <c r="R1441" i="1"/>
  <c r="N1433" i="1"/>
  <c r="P1433" i="1"/>
  <c r="Q1433" i="1"/>
  <c r="R1433" i="1"/>
  <c r="S1433" i="1"/>
  <c r="O1433" i="1"/>
  <c r="N1425" i="1"/>
  <c r="P1425" i="1"/>
  <c r="Q1425" i="1"/>
  <c r="O1425" i="1"/>
  <c r="R1425" i="1"/>
  <c r="S1425" i="1"/>
  <c r="N1417" i="1"/>
  <c r="P1417" i="1"/>
  <c r="Q1417" i="1"/>
  <c r="O1417" i="1"/>
  <c r="R1417" i="1"/>
  <c r="S1417" i="1"/>
  <c r="N1409" i="1"/>
  <c r="P1409" i="1"/>
  <c r="Q1409" i="1"/>
  <c r="O1409" i="1"/>
  <c r="R1409" i="1"/>
  <c r="S1409" i="1"/>
  <c r="N1401" i="1"/>
  <c r="P1401" i="1"/>
  <c r="Q1401" i="1"/>
  <c r="R1401" i="1"/>
  <c r="S1401" i="1"/>
  <c r="O1401" i="1"/>
  <c r="N1393" i="1"/>
  <c r="P1393" i="1"/>
  <c r="Q1393" i="1"/>
  <c r="O1393" i="1"/>
  <c r="R1393" i="1"/>
  <c r="S1393" i="1"/>
  <c r="N1385" i="1"/>
  <c r="P1385" i="1"/>
  <c r="Q1385" i="1"/>
  <c r="O1385" i="1"/>
  <c r="R1385" i="1"/>
  <c r="N1377" i="1"/>
  <c r="P1377" i="1"/>
  <c r="Q1377" i="1"/>
  <c r="O1377" i="1"/>
  <c r="R1377" i="1"/>
  <c r="S1377" i="1"/>
  <c r="N1369" i="1"/>
  <c r="P1369" i="1"/>
  <c r="Q1369" i="1"/>
  <c r="R1369" i="1"/>
  <c r="S1369" i="1"/>
  <c r="O1369" i="1"/>
  <c r="N1361" i="1"/>
  <c r="P1361" i="1"/>
  <c r="Q1361" i="1"/>
  <c r="O1361" i="1"/>
  <c r="R1361" i="1"/>
  <c r="S1361" i="1"/>
  <c r="N1353" i="1"/>
  <c r="P1353" i="1"/>
  <c r="Q1353" i="1"/>
  <c r="O1353" i="1"/>
  <c r="R1353" i="1"/>
  <c r="S1353" i="1"/>
  <c r="N1345" i="1"/>
  <c r="P1345" i="1"/>
  <c r="Q1345" i="1"/>
  <c r="S1345" i="1"/>
  <c r="O1345" i="1"/>
  <c r="N1337" i="1"/>
  <c r="P1337" i="1"/>
  <c r="Q1337" i="1"/>
  <c r="R1337" i="1"/>
  <c r="S1337" i="1"/>
  <c r="O1337" i="1"/>
  <c r="N1329" i="1"/>
  <c r="P1329" i="1"/>
  <c r="Q1329" i="1"/>
  <c r="O1329" i="1"/>
  <c r="R1329" i="1"/>
  <c r="S1329" i="1"/>
  <c r="N1321" i="1"/>
  <c r="O1321" i="1"/>
  <c r="P1321" i="1"/>
  <c r="Q1321" i="1"/>
  <c r="R1321" i="1"/>
  <c r="S1321" i="1"/>
  <c r="N1313" i="1"/>
  <c r="O1313" i="1"/>
  <c r="P1313" i="1"/>
  <c r="Q1313" i="1"/>
  <c r="R1313" i="1"/>
  <c r="S1313" i="1"/>
  <c r="N1305" i="1"/>
  <c r="Q1305" i="1"/>
  <c r="S1305" i="1"/>
  <c r="P1305" i="1"/>
  <c r="R1305" i="1"/>
  <c r="O1305" i="1"/>
  <c r="N1297" i="1"/>
  <c r="Q1297" i="1"/>
  <c r="O1297" i="1"/>
  <c r="P1297" i="1"/>
  <c r="R1297" i="1"/>
  <c r="N1289" i="1"/>
  <c r="Q1289" i="1"/>
  <c r="R1289" i="1"/>
  <c r="O1289" i="1"/>
  <c r="P1289" i="1"/>
  <c r="S1289" i="1"/>
  <c r="N1281" i="1"/>
  <c r="Q1281" i="1"/>
  <c r="R1281" i="1"/>
  <c r="O1281" i="1"/>
  <c r="P1281" i="1"/>
  <c r="S1281" i="1"/>
  <c r="N1273" i="1"/>
  <c r="Q1273" i="1"/>
  <c r="R1273" i="1"/>
  <c r="O1273" i="1"/>
  <c r="P1273" i="1"/>
  <c r="S1273" i="1"/>
  <c r="N1265" i="1"/>
  <c r="Q1265" i="1"/>
  <c r="R1265" i="1"/>
  <c r="O1265" i="1"/>
  <c r="P1265" i="1"/>
  <c r="S1265" i="1"/>
  <c r="N1257" i="1"/>
  <c r="Q1257" i="1"/>
  <c r="R1257" i="1"/>
  <c r="S1257" i="1"/>
  <c r="O1257" i="1"/>
  <c r="P1257" i="1"/>
  <c r="N1249" i="1"/>
  <c r="Q1249" i="1"/>
  <c r="R1249" i="1"/>
  <c r="O1249" i="1"/>
  <c r="P1249" i="1"/>
  <c r="S1249" i="1"/>
  <c r="N1241" i="1"/>
  <c r="Q1241" i="1"/>
  <c r="R1241" i="1"/>
  <c r="O1241" i="1"/>
  <c r="P1241" i="1"/>
  <c r="S1241" i="1"/>
  <c r="N1233" i="1"/>
  <c r="Q1233" i="1"/>
  <c r="R1233" i="1"/>
  <c r="S1233" i="1"/>
  <c r="O1233" i="1"/>
  <c r="P1233" i="1"/>
  <c r="N1225" i="1"/>
  <c r="Q1225" i="1"/>
  <c r="R1225" i="1"/>
  <c r="S1225" i="1"/>
  <c r="P1225" i="1"/>
  <c r="O1225" i="1"/>
  <c r="N1217" i="1"/>
  <c r="Q1217" i="1"/>
  <c r="R1217" i="1"/>
  <c r="S1217" i="1"/>
  <c r="O1217" i="1"/>
  <c r="N1209" i="1"/>
  <c r="R1209" i="1"/>
  <c r="S1209" i="1"/>
  <c r="O1209" i="1"/>
  <c r="P1209" i="1"/>
  <c r="Q1209" i="1"/>
  <c r="N1201" i="1"/>
  <c r="R1201" i="1"/>
  <c r="Q1201" i="1"/>
  <c r="S1201" i="1"/>
  <c r="O1201" i="1"/>
  <c r="P1201" i="1"/>
  <c r="N1193" i="1"/>
  <c r="R1193" i="1"/>
  <c r="P1193" i="1"/>
  <c r="Q1193" i="1"/>
  <c r="O1193" i="1"/>
  <c r="S1193" i="1"/>
  <c r="N1185" i="1"/>
  <c r="R1185" i="1"/>
  <c r="O1185" i="1"/>
  <c r="P1185" i="1"/>
  <c r="Q1185" i="1"/>
  <c r="S1185" i="1"/>
  <c r="N1177" i="1"/>
  <c r="P1177" i="1"/>
  <c r="R1177" i="1"/>
  <c r="O1177" i="1"/>
  <c r="S1177" i="1"/>
  <c r="Q1177" i="1"/>
  <c r="N1169" i="1"/>
  <c r="P1169" i="1"/>
  <c r="R1169" i="1"/>
  <c r="O1169" i="1"/>
  <c r="Q1169" i="1"/>
  <c r="S1169" i="1"/>
  <c r="N1161" i="1"/>
  <c r="P1161" i="1"/>
  <c r="R1161" i="1"/>
  <c r="S1161" i="1"/>
  <c r="O1161" i="1"/>
  <c r="Q1161" i="1"/>
  <c r="N1153" i="1"/>
  <c r="P1153" i="1"/>
  <c r="R1153" i="1"/>
  <c r="O1153" i="1"/>
  <c r="Q1153" i="1"/>
  <c r="S1153" i="1"/>
  <c r="N1145" i="1"/>
  <c r="P1145" i="1"/>
  <c r="R1145" i="1"/>
  <c r="O1145" i="1"/>
  <c r="S1145" i="1"/>
  <c r="Q1145" i="1"/>
  <c r="N1137" i="1"/>
  <c r="P1137" i="1"/>
  <c r="R1137" i="1"/>
  <c r="O1137" i="1"/>
  <c r="Q1137" i="1"/>
  <c r="S1137" i="1"/>
  <c r="N1129" i="1"/>
  <c r="P1129" i="1"/>
  <c r="R1129" i="1"/>
  <c r="Q1129" i="1"/>
  <c r="S1129" i="1"/>
  <c r="O1129" i="1"/>
  <c r="N1121" i="1"/>
  <c r="P1121" i="1"/>
  <c r="R1121" i="1"/>
  <c r="S1121" i="1"/>
  <c r="O1121" i="1"/>
  <c r="Q1121" i="1"/>
  <c r="N1113" i="1"/>
  <c r="P1113" i="1"/>
  <c r="R1113" i="1"/>
  <c r="O1113" i="1"/>
  <c r="Q1113" i="1"/>
  <c r="N1105" i="1"/>
  <c r="P1105" i="1"/>
  <c r="R1105" i="1"/>
  <c r="O1105" i="1"/>
  <c r="Q1105" i="1"/>
  <c r="S1105" i="1"/>
  <c r="N1097" i="1"/>
  <c r="P1097" i="1"/>
  <c r="R1097" i="1"/>
  <c r="Q1097" i="1"/>
  <c r="S1097" i="1"/>
  <c r="O1097" i="1"/>
  <c r="N1089" i="1"/>
  <c r="P1089" i="1"/>
  <c r="R1089" i="1"/>
  <c r="O1089" i="1"/>
  <c r="S1089" i="1"/>
  <c r="Q1089" i="1"/>
  <c r="N1081" i="1"/>
  <c r="P1081" i="1"/>
  <c r="R1081" i="1"/>
  <c r="O1081" i="1"/>
  <c r="Q1081" i="1"/>
  <c r="S1081" i="1"/>
  <c r="N1073" i="1"/>
  <c r="S1073" i="1"/>
  <c r="P1073" i="1"/>
  <c r="Q1073" i="1"/>
  <c r="R1073" i="1"/>
  <c r="N1065" i="1"/>
  <c r="R1065" i="1"/>
  <c r="S1065" i="1"/>
  <c r="O1065" i="1"/>
  <c r="P1065" i="1"/>
  <c r="Q1065" i="1"/>
  <c r="N1057" i="1"/>
  <c r="R1057" i="1"/>
  <c r="S1057" i="1"/>
  <c r="P1057" i="1"/>
  <c r="Q1057" i="1"/>
  <c r="O1057" i="1"/>
  <c r="N1049" i="1"/>
  <c r="R1049" i="1"/>
  <c r="S1049" i="1"/>
  <c r="Q1049" i="1"/>
  <c r="O1049" i="1"/>
  <c r="P1049" i="1"/>
  <c r="N1041" i="1"/>
  <c r="R1041" i="1"/>
  <c r="S1041" i="1"/>
  <c r="O1041" i="1"/>
  <c r="Q1041" i="1"/>
  <c r="P1041" i="1"/>
  <c r="N1033" i="1"/>
  <c r="R1033" i="1"/>
  <c r="S1033" i="1"/>
  <c r="O1033" i="1"/>
  <c r="P1033" i="1"/>
  <c r="Q1033" i="1"/>
  <c r="N1025" i="1"/>
  <c r="R1025" i="1"/>
  <c r="S1025" i="1"/>
  <c r="P1025" i="1"/>
  <c r="Q1025" i="1"/>
  <c r="O1025" i="1"/>
  <c r="N1017" i="1"/>
  <c r="R1017" i="1"/>
  <c r="S1017" i="1"/>
  <c r="Q1017" i="1"/>
  <c r="O1017" i="1"/>
  <c r="P1017" i="1"/>
  <c r="N1009" i="1"/>
  <c r="R1009" i="1"/>
  <c r="S1009" i="1"/>
  <c r="O1009" i="1"/>
  <c r="P1009" i="1"/>
  <c r="Q1009" i="1"/>
  <c r="N1001" i="1"/>
  <c r="R1001" i="1"/>
  <c r="S1001" i="1"/>
  <c r="O1001" i="1"/>
  <c r="P1001" i="1"/>
  <c r="Q1001" i="1"/>
  <c r="N993" i="1"/>
  <c r="R993" i="1"/>
  <c r="S993" i="1"/>
  <c r="P993" i="1"/>
  <c r="Q993" i="1"/>
  <c r="O993" i="1"/>
  <c r="N985" i="1"/>
  <c r="R985" i="1"/>
  <c r="S985" i="1"/>
  <c r="Q985" i="1"/>
  <c r="O985" i="1"/>
  <c r="P985" i="1"/>
  <c r="N977" i="1"/>
  <c r="R977" i="1"/>
  <c r="S977" i="1"/>
  <c r="O977" i="1"/>
  <c r="P977" i="1"/>
  <c r="Q977" i="1"/>
  <c r="N969" i="1"/>
  <c r="R969" i="1"/>
  <c r="S969" i="1"/>
  <c r="O969" i="1"/>
  <c r="P969" i="1"/>
  <c r="Q969" i="1"/>
  <c r="N961" i="1"/>
  <c r="R961" i="1"/>
  <c r="S961" i="1"/>
  <c r="P961" i="1"/>
  <c r="Q961" i="1"/>
  <c r="O961" i="1"/>
  <c r="N953" i="1"/>
  <c r="R953" i="1"/>
  <c r="S953" i="1"/>
  <c r="Q953" i="1"/>
  <c r="O953" i="1"/>
  <c r="P953" i="1"/>
  <c r="N945" i="1"/>
  <c r="R945" i="1"/>
  <c r="S945" i="1"/>
  <c r="O945" i="1"/>
  <c r="P945" i="1"/>
  <c r="Q945" i="1"/>
  <c r="N937" i="1"/>
  <c r="R937" i="1"/>
  <c r="S937" i="1"/>
  <c r="O937" i="1"/>
  <c r="P937" i="1"/>
  <c r="Q937" i="1"/>
  <c r="N929" i="1"/>
  <c r="R929" i="1"/>
  <c r="S929" i="1"/>
  <c r="P929" i="1"/>
  <c r="Q929" i="1"/>
  <c r="O929" i="1"/>
  <c r="N921" i="1"/>
  <c r="P921" i="1"/>
  <c r="R921" i="1"/>
  <c r="S921" i="1"/>
  <c r="Q921" i="1"/>
  <c r="O921" i="1"/>
  <c r="N913" i="1"/>
  <c r="P913" i="1"/>
  <c r="O913" i="1"/>
  <c r="Q913" i="1"/>
  <c r="R913" i="1"/>
  <c r="S913" i="1"/>
  <c r="N905" i="1"/>
  <c r="O905" i="1"/>
  <c r="P905" i="1"/>
  <c r="Q905" i="1"/>
  <c r="R905" i="1"/>
  <c r="S905" i="1"/>
  <c r="N897" i="1"/>
  <c r="O897" i="1"/>
  <c r="P897" i="1"/>
  <c r="Q897" i="1"/>
  <c r="R897" i="1"/>
  <c r="S897" i="1"/>
  <c r="N889" i="1"/>
  <c r="O889" i="1"/>
  <c r="P889" i="1"/>
  <c r="S889" i="1"/>
  <c r="Q889" i="1"/>
  <c r="R889" i="1"/>
  <c r="N881" i="1"/>
  <c r="O881" i="1"/>
  <c r="P881" i="1"/>
  <c r="Q881" i="1"/>
  <c r="R881" i="1"/>
  <c r="S881" i="1"/>
  <c r="N873" i="1"/>
  <c r="O873" i="1"/>
  <c r="P873" i="1"/>
  <c r="Q873" i="1"/>
  <c r="R873" i="1"/>
  <c r="S873" i="1"/>
  <c r="N865" i="1"/>
  <c r="O865" i="1"/>
  <c r="P865" i="1"/>
  <c r="Q865" i="1"/>
  <c r="R865" i="1"/>
  <c r="S865" i="1"/>
  <c r="N857" i="1"/>
  <c r="O857" i="1"/>
  <c r="P857" i="1"/>
  <c r="Q857" i="1"/>
  <c r="R857" i="1"/>
  <c r="S857" i="1"/>
  <c r="N849" i="1"/>
  <c r="O849" i="1"/>
  <c r="P849" i="1"/>
  <c r="Q849" i="1"/>
  <c r="R849" i="1"/>
  <c r="S849" i="1"/>
  <c r="N841" i="1"/>
  <c r="O841" i="1"/>
  <c r="P841" i="1"/>
  <c r="Q841" i="1"/>
  <c r="R841" i="1"/>
  <c r="S841" i="1"/>
  <c r="N833" i="1"/>
  <c r="O833" i="1"/>
  <c r="P833" i="1"/>
  <c r="Q833" i="1"/>
  <c r="S833" i="1"/>
  <c r="R833" i="1"/>
  <c r="N825" i="1"/>
  <c r="O825" i="1"/>
  <c r="P825" i="1"/>
  <c r="Q825" i="1"/>
  <c r="R825" i="1"/>
  <c r="S825" i="1"/>
  <c r="N817" i="1"/>
  <c r="R817" i="1"/>
  <c r="O817" i="1"/>
  <c r="P817" i="1"/>
  <c r="Q817" i="1"/>
  <c r="S817" i="1"/>
  <c r="N809" i="1"/>
  <c r="R809" i="1"/>
  <c r="O809" i="1"/>
  <c r="S809" i="1"/>
  <c r="P809" i="1"/>
  <c r="Q809" i="1"/>
  <c r="N801" i="1"/>
  <c r="R801" i="1"/>
  <c r="O801" i="1"/>
  <c r="P801" i="1"/>
  <c r="Q801" i="1"/>
  <c r="S801" i="1"/>
  <c r="N793" i="1"/>
  <c r="R793" i="1"/>
  <c r="Q793" i="1"/>
  <c r="S793" i="1"/>
  <c r="O793" i="1"/>
  <c r="P793" i="1"/>
  <c r="N785" i="1"/>
  <c r="R785" i="1"/>
  <c r="O785" i="1"/>
  <c r="P785" i="1"/>
  <c r="Q785" i="1"/>
  <c r="S785" i="1"/>
  <c r="N777" i="1"/>
  <c r="R777" i="1"/>
  <c r="O777" i="1"/>
  <c r="P777" i="1"/>
  <c r="Q777" i="1"/>
  <c r="S777" i="1"/>
  <c r="N769" i="1"/>
  <c r="R769" i="1"/>
  <c r="O769" i="1"/>
  <c r="P769" i="1"/>
  <c r="Q769" i="1"/>
  <c r="S769" i="1"/>
  <c r="N761" i="1"/>
  <c r="R761" i="1"/>
  <c r="O761" i="1"/>
  <c r="P761" i="1"/>
  <c r="Q761" i="1"/>
  <c r="S761" i="1"/>
  <c r="N753" i="1"/>
  <c r="R753" i="1"/>
  <c r="O753" i="1"/>
  <c r="P753" i="1"/>
  <c r="Q753" i="1"/>
  <c r="S753" i="1"/>
  <c r="N745" i="1"/>
  <c r="R745" i="1"/>
  <c r="O745" i="1"/>
  <c r="P745" i="1"/>
  <c r="Q745" i="1"/>
  <c r="S745" i="1"/>
  <c r="N737" i="1"/>
  <c r="R737" i="1"/>
  <c r="O737" i="1"/>
  <c r="P737" i="1"/>
  <c r="Q737" i="1"/>
  <c r="S737" i="1"/>
  <c r="N729" i="1"/>
  <c r="R729" i="1"/>
  <c r="O729" i="1"/>
  <c r="Q729" i="1"/>
  <c r="S729" i="1"/>
  <c r="P729" i="1"/>
  <c r="N721" i="1"/>
  <c r="S721" i="1"/>
  <c r="P721" i="1"/>
  <c r="Q721" i="1"/>
  <c r="O721" i="1"/>
  <c r="R721" i="1"/>
  <c r="N713" i="1"/>
  <c r="S713" i="1"/>
  <c r="R713" i="1"/>
  <c r="O713" i="1"/>
  <c r="Q713" i="1"/>
  <c r="P713" i="1"/>
  <c r="N705" i="1"/>
  <c r="S705" i="1"/>
  <c r="P705" i="1"/>
  <c r="O705" i="1"/>
  <c r="Q705" i="1"/>
  <c r="R705" i="1"/>
  <c r="N697" i="1"/>
  <c r="S697" i="1"/>
  <c r="R697" i="1"/>
  <c r="O697" i="1"/>
  <c r="P697" i="1"/>
  <c r="Q697" i="1"/>
  <c r="N689" i="1"/>
  <c r="S689" i="1"/>
  <c r="P689" i="1"/>
  <c r="Q689" i="1"/>
  <c r="R689" i="1"/>
  <c r="O689" i="1"/>
  <c r="N681" i="1"/>
  <c r="S681" i="1"/>
  <c r="R681" i="1"/>
  <c r="O681" i="1"/>
  <c r="Q681" i="1"/>
  <c r="P681" i="1"/>
  <c r="N673" i="1"/>
  <c r="S673" i="1"/>
  <c r="P673" i="1"/>
  <c r="O673" i="1"/>
  <c r="Q673" i="1"/>
  <c r="R673" i="1"/>
  <c r="N665" i="1"/>
  <c r="S665" i="1"/>
  <c r="R665" i="1"/>
  <c r="Q665" i="1"/>
  <c r="O665" i="1"/>
  <c r="P665" i="1"/>
  <c r="N657" i="1"/>
  <c r="S657" i="1"/>
  <c r="P657" i="1"/>
  <c r="Q657" i="1"/>
  <c r="O657" i="1"/>
  <c r="R657" i="1"/>
  <c r="N649" i="1"/>
  <c r="S649" i="1"/>
  <c r="R649" i="1"/>
  <c r="O649" i="1"/>
  <c r="P649" i="1"/>
  <c r="Q649" i="1"/>
  <c r="N641" i="1"/>
  <c r="S641" i="1"/>
  <c r="O641" i="1"/>
  <c r="P641" i="1"/>
  <c r="R641" i="1"/>
  <c r="Q641" i="1"/>
  <c r="N633" i="1"/>
  <c r="S633" i="1"/>
  <c r="O633" i="1"/>
  <c r="Q633" i="1"/>
  <c r="R633" i="1"/>
  <c r="P633" i="1"/>
  <c r="N625" i="1"/>
  <c r="S625" i="1"/>
  <c r="O625" i="1"/>
  <c r="R625" i="1"/>
  <c r="Q625" i="1"/>
  <c r="P625" i="1"/>
  <c r="N617" i="1"/>
  <c r="S617" i="1"/>
  <c r="O617" i="1"/>
  <c r="P617" i="1"/>
  <c r="Q617" i="1"/>
  <c r="R617" i="1"/>
  <c r="N609" i="1"/>
  <c r="S609" i="1"/>
  <c r="O609" i="1"/>
  <c r="P609" i="1"/>
  <c r="Q609" i="1"/>
  <c r="R609" i="1"/>
  <c r="N601" i="1"/>
  <c r="S601" i="1"/>
  <c r="O601" i="1"/>
  <c r="Q601" i="1"/>
  <c r="R601" i="1"/>
  <c r="P601" i="1"/>
  <c r="N593" i="1"/>
  <c r="S593" i="1"/>
  <c r="O593" i="1"/>
  <c r="R593" i="1"/>
  <c r="P593" i="1"/>
  <c r="Q593" i="1"/>
  <c r="N585" i="1"/>
  <c r="S585" i="1"/>
  <c r="O585" i="1"/>
  <c r="P585" i="1"/>
  <c r="Q585" i="1"/>
  <c r="R585" i="1"/>
  <c r="N577" i="1"/>
  <c r="R577" i="1"/>
  <c r="O577" i="1"/>
  <c r="P577" i="1"/>
  <c r="Q577" i="1"/>
  <c r="S577" i="1"/>
  <c r="N569" i="1"/>
  <c r="P569" i="1"/>
  <c r="Q569" i="1"/>
  <c r="S569" i="1"/>
  <c r="O569" i="1"/>
  <c r="R569" i="1"/>
  <c r="N561" i="1"/>
  <c r="P561" i="1"/>
  <c r="Q561" i="1"/>
  <c r="S561" i="1"/>
  <c r="R561" i="1"/>
  <c r="O561" i="1"/>
  <c r="N553" i="1"/>
  <c r="P553" i="1"/>
  <c r="Q553" i="1"/>
  <c r="O553" i="1"/>
  <c r="S553" i="1"/>
  <c r="R553" i="1"/>
  <c r="N545" i="1"/>
  <c r="P545" i="1"/>
  <c r="S545" i="1"/>
  <c r="O545" i="1"/>
  <c r="Q545" i="1"/>
  <c r="R545" i="1"/>
  <c r="N537" i="1"/>
  <c r="Q537" i="1"/>
  <c r="O537" i="1"/>
  <c r="S537" i="1"/>
  <c r="R537" i="1"/>
  <c r="P537" i="1"/>
  <c r="N529" i="1"/>
  <c r="Q529" i="1"/>
  <c r="R529" i="1"/>
  <c r="P529" i="1"/>
  <c r="O529" i="1"/>
  <c r="S529" i="1"/>
  <c r="N521" i="1"/>
  <c r="O521" i="1"/>
  <c r="Q521" i="1"/>
  <c r="P521" i="1"/>
  <c r="R521" i="1"/>
  <c r="S521" i="1"/>
  <c r="N513" i="1"/>
  <c r="O513" i="1"/>
  <c r="Q513" i="1"/>
  <c r="P513" i="1"/>
  <c r="R513" i="1"/>
  <c r="S513" i="1"/>
  <c r="N505" i="1"/>
  <c r="O505" i="1"/>
  <c r="Q505" i="1"/>
  <c r="R505" i="1"/>
  <c r="S505" i="1"/>
  <c r="P505" i="1"/>
  <c r="N497" i="1"/>
  <c r="O497" i="1"/>
  <c r="Q497" i="1"/>
  <c r="S497" i="1"/>
  <c r="R497" i="1"/>
  <c r="P497" i="1"/>
  <c r="N489" i="1"/>
  <c r="O489" i="1"/>
  <c r="Q489" i="1"/>
  <c r="R489" i="1"/>
  <c r="S489" i="1"/>
  <c r="P489" i="1"/>
  <c r="N481" i="1"/>
  <c r="O481" i="1"/>
  <c r="Q481" i="1"/>
  <c r="P481" i="1"/>
  <c r="R481" i="1"/>
  <c r="S481" i="1"/>
  <c r="N473" i="1"/>
  <c r="O473" i="1"/>
  <c r="Q473" i="1"/>
  <c r="R473" i="1"/>
  <c r="P473" i="1"/>
  <c r="S473" i="1"/>
  <c r="N465" i="1"/>
  <c r="O465" i="1"/>
  <c r="Q465" i="1"/>
  <c r="S465" i="1"/>
  <c r="P465" i="1"/>
  <c r="R465" i="1"/>
  <c r="N457" i="1"/>
  <c r="O457" i="1"/>
  <c r="Q457" i="1"/>
  <c r="P457" i="1"/>
  <c r="S457" i="1"/>
  <c r="R457" i="1"/>
  <c r="N449" i="1"/>
  <c r="O449" i="1"/>
  <c r="Q449" i="1"/>
  <c r="P449" i="1"/>
  <c r="R449" i="1"/>
  <c r="S449" i="1"/>
  <c r="N441" i="1"/>
  <c r="O441" i="1"/>
  <c r="Q441" i="1"/>
  <c r="R441" i="1"/>
  <c r="S441" i="1"/>
  <c r="P441" i="1"/>
  <c r="N433" i="1"/>
  <c r="O433" i="1"/>
  <c r="Q433" i="1"/>
  <c r="S433" i="1"/>
  <c r="P433" i="1"/>
  <c r="R433" i="1"/>
  <c r="N425" i="1"/>
  <c r="O425" i="1"/>
  <c r="Q425" i="1"/>
  <c r="P425" i="1"/>
  <c r="S425" i="1"/>
  <c r="R425" i="1"/>
  <c r="N417" i="1"/>
  <c r="O417" i="1"/>
  <c r="Q417" i="1"/>
  <c r="P417" i="1"/>
  <c r="S417" i="1"/>
  <c r="R417" i="1"/>
  <c r="N409" i="1"/>
  <c r="O409" i="1"/>
  <c r="Q409" i="1"/>
  <c r="R409" i="1"/>
  <c r="S409" i="1"/>
  <c r="P409" i="1"/>
  <c r="N401" i="1"/>
  <c r="O401" i="1"/>
  <c r="Q401" i="1"/>
  <c r="S401" i="1"/>
  <c r="R401" i="1"/>
  <c r="P401" i="1"/>
  <c r="N393" i="1"/>
  <c r="O393" i="1"/>
  <c r="Q393" i="1"/>
  <c r="P393" i="1"/>
  <c r="R393" i="1"/>
  <c r="S393" i="1"/>
  <c r="N385" i="1"/>
  <c r="O385" i="1"/>
  <c r="Q385" i="1"/>
  <c r="P385" i="1"/>
  <c r="R385" i="1"/>
  <c r="S385" i="1"/>
  <c r="N377" i="1"/>
  <c r="O377" i="1"/>
  <c r="Q377" i="1"/>
  <c r="R377" i="1"/>
  <c r="S377" i="1"/>
  <c r="P377" i="1"/>
  <c r="N369" i="1"/>
  <c r="O369" i="1"/>
  <c r="Q369" i="1"/>
  <c r="S369" i="1"/>
  <c r="R369" i="1"/>
  <c r="P369" i="1"/>
  <c r="N361" i="1"/>
  <c r="O361" i="1"/>
  <c r="Q361" i="1"/>
  <c r="R361" i="1"/>
  <c r="P361" i="1"/>
  <c r="S361" i="1"/>
  <c r="N353" i="1"/>
  <c r="Q353" i="1"/>
  <c r="O353" i="1"/>
  <c r="S353" i="1"/>
  <c r="R353" i="1"/>
  <c r="P353" i="1"/>
  <c r="N345" i="1"/>
  <c r="Q345" i="1"/>
  <c r="R345" i="1"/>
  <c r="P345" i="1"/>
  <c r="S345" i="1"/>
  <c r="O345" i="1"/>
  <c r="N337" i="1"/>
  <c r="Q337" i="1"/>
  <c r="O337" i="1"/>
  <c r="R337" i="1"/>
  <c r="S337" i="1"/>
  <c r="P337" i="1"/>
  <c r="N329" i="1"/>
  <c r="O329" i="1"/>
  <c r="Q329" i="1"/>
  <c r="R329" i="1"/>
  <c r="P329" i="1"/>
  <c r="S329" i="1"/>
  <c r="N321" i="1"/>
  <c r="O321" i="1"/>
  <c r="Q321" i="1"/>
  <c r="P321" i="1"/>
  <c r="S321" i="1"/>
  <c r="R321" i="1"/>
  <c r="N313" i="1"/>
  <c r="O313" i="1"/>
  <c r="Q313" i="1"/>
  <c r="R313" i="1"/>
  <c r="S313" i="1"/>
  <c r="P313" i="1"/>
  <c r="N305" i="1"/>
  <c r="O305" i="1"/>
  <c r="Q305" i="1"/>
  <c r="P305" i="1"/>
  <c r="S305" i="1"/>
  <c r="R305" i="1"/>
  <c r="N297" i="1"/>
  <c r="O297" i="1"/>
  <c r="Q297" i="1"/>
  <c r="R297" i="1"/>
  <c r="S297" i="1"/>
  <c r="P297" i="1"/>
  <c r="N289" i="1"/>
  <c r="P289" i="1"/>
  <c r="R289" i="1"/>
  <c r="Q289" i="1"/>
  <c r="S289" i="1"/>
  <c r="O289" i="1"/>
  <c r="N281" i="1"/>
  <c r="P281" i="1"/>
  <c r="R281" i="1"/>
  <c r="O281" i="1"/>
  <c r="S281" i="1"/>
  <c r="Q281" i="1"/>
  <c r="N273" i="1"/>
  <c r="P273" i="1"/>
  <c r="O273" i="1"/>
  <c r="R273" i="1"/>
  <c r="Q273" i="1"/>
  <c r="S273" i="1"/>
  <c r="N265" i="1"/>
  <c r="P265" i="1"/>
  <c r="S265" i="1"/>
  <c r="O265" i="1"/>
  <c r="R265" i="1"/>
  <c r="Q265" i="1"/>
  <c r="N257" i="1"/>
  <c r="P257" i="1"/>
  <c r="O257" i="1"/>
  <c r="R257" i="1"/>
  <c r="S257" i="1"/>
  <c r="Q257" i="1"/>
  <c r="N249" i="1"/>
  <c r="P249" i="1"/>
  <c r="Q249" i="1"/>
  <c r="S249" i="1"/>
  <c r="O249" i="1"/>
  <c r="R249" i="1"/>
  <c r="N241" i="1"/>
  <c r="P241" i="1"/>
  <c r="O241" i="1"/>
  <c r="Q241" i="1"/>
  <c r="S241" i="1"/>
  <c r="R241" i="1"/>
  <c r="N233" i="1"/>
  <c r="P233" i="1"/>
  <c r="Q233" i="1"/>
  <c r="S233" i="1"/>
  <c r="R233" i="1"/>
  <c r="O233" i="1"/>
  <c r="N225" i="1"/>
  <c r="P225" i="1"/>
  <c r="R225" i="1"/>
  <c r="Q225" i="1"/>
  <c r="O225" i="1"/>
  <c r="S225" i="1"/>
  <c r="N217" i="1"/>
  <c r="P217" i="1"/>
  <c r="Q217" i="1"/>
  <c r="O217" i="1"/>
  <c r="R217" i="1"/>
  <c r="S217" i="1"/>
  <c r="N209" i="1"/>
  <c r="P209" i="1"/>
  <c r="Q209" i="1"/>
  <c r="S209" i="1"/>
  <c r="R209" i="1"/>
  <c r="O209" i="1"/>
  <c r="N201" i="1"/>
  <c r="P201" i="1"/>
  <c r="Q201" i="1"/>
  <c r="O201" i="1"/>
  <c r="S201" i="1"/>
  <c r="R201" i="1"/>
  <c r="N193" i="1"/>
  <c r="P193" i="1"/>
  <c r="Q193" i="1"/>
  <c r="R193" i="1"/>
  <c r="S193" i="1"/>
  <c r="O193" i="1"/>
  <c r="N185" i="1"/>
  <c r="P185" i="1"/>
  <c r="Q185" i="1"/>
  <c r="S185" i="1"/>
  <c r="O185" i="1"/>
  <c r="R185" i="1"/>
  <c r="N177" i="1"/>
  <c r="P177" i="1"/>
  <c r="Q177" i="1"/>
  <c r="R177" i="1"/>
  <c r="O177" i="1"/>
  <c r="S177" i="1"/>
  <c r="N169" i="1"/>
  <c r="P169" i="1"/>
  <c r="Q169" i="1"/>
  <c r="R169" i="1"/>
  <c r="S169" i="1"/>
  <c r="O169" i="1"/>
  <c r="N161" i="1"/>
  <c r="P161" i="1"/>
  <c r="Q161" i="1"/>
  <c r="R161" i="1"/>
  <c r="S161" i="1"/>
  <c r="O161" i="1"/>
  <c r="N153" i="1"/>
  <c r="P153" i="1"/>
  <c r="Q153" i="1"/>
  <c r="O153" i="1"/>
  <c r="S153" i="1"/>
  <c r="R153" i="1"/>
  <c r="N145" i="1"/>
  <c r="P145" i="1"/>
  <c r="Q145" i="1"/>
  <c r="R145" i="1"/>
  <c r="O145" i="1"/>
  <c r="S145" i="1"/>
  <c r="N137" i="1"/>
  <c r="R137" i="1"/>
  <c r="O137" i="1"/>
  <c r="Q137" i="1"/>
  <c r="S137" i="1"/>
  <c r="P137" i="1"/>
  <c r="N129" i="1"/>
  <c r="R129" i="1"/>
  <c r="O129" i="1"/>
  <c r="P129" i="1"/>
  <c r="Q129" i="1"/>
  <c r="S129" i="1"/>
  <c r="N121" i="1"/>
  <c r="R121" i="1"/>
  <c r="O121" i="1"/>
  <c r="P121" i="1"/>
  <c r="Q121" i="1"/>
  <c r="S121" i="1"/>
  <c r="N113" i="1"/>
  <c r="R113" i="1"/>
  <c r="O113" i="1"/>
  <c r="P113" i="1"/>
  <c r="Q113" i="1"/>
  <c r="S113" i="1"/>
  <c r="N105" i="1"/>
  <c r="R105" i="1"/>
  <c r="O105" i="1"/>
  <c r="P105" i="1"/>
  <c r="Q105" i="1"/>
  <c r="S105" i="1"/>
  <c r="N97" i="1"/>
  <c r="R97" i="1"/>
  <c r="O97" i="1"/>
  <c r="P97" i="1"/>
  <c r="Q97" i="1"/>
  <c r="S97" i="1"/>
  <c r="N89" i="1"/>
  <c r="R89" i="1"/>
  <c r="O89" i="1"/>
  <c r="P89" i="1"/>
  <c r="S89" i="1"/>
  <c r="Q89" i="1"/>
  <c r="N81" i="1"/>
  <c r="R81" i="1"/>
  <c r="O81" i="1"/>
  <c r="P81" i="1"/>
  <c r="Q81" i="1"/>
  <c r="S81" i="1"/>
  <c r="N73" i="1"/>
  <c r="R73" i="1"/>
  <c r="O73" i="1"/>
  <c r="P73" i="1"/>
  <c r="S73" i="1"/>
  <c r="Q73" i="1"/>
  <c r="N65" i="1"/>
  <c r="R65" i="1"/>
  <c r="O65" i="1"/>
  <c r="P65" i="1"/>
  <c r="Q65" i="1"/>
  <c r="S65" i="1"/>
  <c r="N57" i="1"/>
  <c r="R57" i="1"/>
  <c r="O57" i="1"/>
  <c r="P57" i="1"/>
  <c r="Q57" i="1"/>
  <c r="S57" i="1"/>
  <c r="N49" i="1"/>
  <c r="R49" i="1"/>
  <c r="O49" i="1"/>
  <c r="P49" i="1"/>
  <c r="Q49" i="1"/>
  <c r="S49" i="1"/>
  <c r="N41" i="1"/>
  <c r="R41" i="1"/>
  <c r="O41" i="1"/>
  <c r="P41" i="1"/>
  <c r="S41" i="1"/>
  <c r="Q41" i="1"/>
  <c r="N33" i="1"/>
  <c r="R33" i="1"/>
  <c r="O33" i="1"/>
  <c r="P33" i="1"/>
  <c r="S33" i="1"/>
  <c r="Q33" i="1"/>
  <c r="N25" i="1"/>
  <c r="R25" i="1"/>
  <c r="O25" i="1"/>
  <c r="P25" i="1"/>
  <c r="S25" i="1"/>
  <c r="Q25" i="1"/>
  <c r="N17" i="1"/>
  <c r="R17" i="1"/>
  <c r="O17" i="1"/>
  <c r="P17" i="1"/>
  <c r="Q17" i="1"/>
  <c r="S17" i="1"/>
  <c r="N9" i="1"/>
  <c r="R9" i="1"/>
  <c r="O9" i="1"/>
  <c r="P9" i="1"/>
  <c r="S9" i="1"/>
  <c r="Q9" i="1"/>
  <c r="R2092" i="1"/>
  <c r="O2091" i="1"/>
  <c r="Q2089" i="1"/>
  <c r="S2087" i="1"/>
  <c r="O2086" i="1"/>
  <c r="R2083" i="1"/>
  <c r="Q2081" i="1"/>
  <c r="S2078" i="1"/>
  <c r="Q2076" i="1"/>
  <c r="S2073" i="1"/>
  <c r="R2068" i="1"/>
  <c r="O2066" i="1"/>
  <c r="R2063" i="1"/>
  <c r="O2061" i="1"/>
  <c r="P2058" i="1"/>
  <c r="S2055" i="1"/>
  <c r="P2053" i="1"/>
  <c r="S2050" i="1"/>
  <c r="Q2045" i="1"/>
  <c r="O2043" i="1"/>
  <c r="O2038" i="1"/>
  <c r="Q2035" i="1"/>
  <c r="P2030" i="1"/>
  <c r="R2027" i="1"/>
  <c r="P2025" i="1"/>
  <c r="R2022" i="1"/>
  <c r="S2019" i="1"/>
  <c r="Q2017" i="1"/>
  <c r="S2014" i="1"/>
  <c r="Q2012" i="1"/>
  <c r="S2009" i="1"/>
  <c r="R2004" i="1"/>
  <c r="O2002" i="1"/>
  <c r="R1999" i="1"/>
  <c r="O1997" i="1"/>
  <c r="P1994" i="1"/>
  <c r="S1991" i="1"/>
  <c r="S1986" i="1"/>
  <c r="Q1981" i="1"/>
  <c r="O1979" i="1"/>
  <c r="O1974" i="1"/>
  <c r="Q1971" i="1"/>
  <c r="P1966" i="1"/>
  <c r="R1963" i="1"/>
  <c r="P1961" i="1"/>
  <c r="R1958" i="1"/>
  <c r="S1955" i="1"/>
  <c r="Q1953" i="1"/>
  <c r="S1950" i="1"/>
  <c r="Q1948" i="1"/>
  <c r="S1945" i="1"/>
  <c r="R1940" i="1"/>
  <c r="O1938" i="1"/>
  <c r="R1935" i="1"/>
  <c r="O1933" i="1"/>
  <c r="P1930" i="1"/>
  <c r="S1927" i="1"/>
  <c r="S1922" i="1"/>
  <c r="S1919" i="1"/>
  <c r="Q1916" i="1"/>
  <c r="P1909" i="1"/>
  <c r="O1905" i="1"/>
  <c r="R1900" i="1"/>
  <c r="R1895" i="1"/>
  <c r="R1890" i="1"/>
  <c r="O1875" i="1"/>
  <c r="O1870" i="1"/>
  <c r="O1865" i="1"/>
  <c r="O1860" i="1"/>
  <c r="Q1849" i="1"/>
  <c r="Q1844" i="1"/>
  <c r="O1838" i="1"/>
  <c r="Q1817" i="1"/>
  <c r="O1811" i="1"/>
  <c r="O1804" i="1"/>
  <c r="Q1783" i="1"/>
  <c r="O1770" i="1"/>
  <c r="R1742" i="1"/>
  <c r="P1732" i="1"/>
  <c r="R1723" i="1"/>
  <c r="P1715" i="1"/>
  <c r="S1705" i="1"/>
  <c r="R1686" i="1"/>
  <c r="O1561" i="1"/>
  <c r="O1516" i="1"/>
  <c r="R1379" i="1"/>
  <c r="R1334" i="1"/>
  <c r="O1266" i="1"/>
  <c r="S1113" i="1"/>
  <c r="N2069" i="1"/>
  <c r="R2069" i="1"/>
  <c r="S2069" i="1"/>
  <c r="N2037" i="1"/>
  <c r="R2037" i="1"/>
  <c r="S2037" i="1"/>
  <c r="N2005" i="1"/>
  <c r="R2005" i="1"/>
  <c r="S2005" i="1"/>
  <c r="N1989" i="1"/>
  <c r="R1989" i="1"/>
  <c r="S1989" i="1"/>
  <c r="N1957" i="1"/>
  <c r="R1957" i="1"/>
  <c r="S1957" i="1"/>
  <c r="N1925" i="1"/>
  <c r="R1925" i="1"/>
  <c r="S1925" i="1"/>
  <c r="N1901" i="1"/>
  <c r="O1901" i="1"/>
  <c r="P1901" i="1"/>
  <c r="Q1901" i="1"/>
  <c r="R1901" i="1"/>
  <c r="N1869" i="1"/>
  <c r="O1869" i="1"/>
  <c r="P1869" i="1"/>
  <c r="R1869" i="1"/>
  <c r="S1869" i="1"/>
  <c r="N1829" i="1"/>
  <c r="O1829" i="1"/>
  <c r="P1829" i="1"/>
  <c r="S1829" i="1"/>
  <c r="N1797" i="1"/>
  <c r="O1797" i="1"/>
  <c r="P1797" i="1"/>
  <c r="R1797" i="1"/>
  <c r="S1797" i="1"/>
  <c r="N1765" i="1"/>
  <c r="O1765" i="1"/>
  <c r="P1765" i="1"/>
  <c r="Q1765" i="1"/>
  <c r="R1765" i="1"/>
  <c r="S1765" i="1"/>
  <c r="N1733" i="1"/>
  <c r="O1733" i="1"/>
  <c r="P1733" i="1"/>
  <c r="Q1733" i="1"/>
  <c r="R1733" i="1"/>
  <c r="N1725" i="1"/>
  <c r="S1725" i="1"/>
  <c r="O1725" i="1"/>
  <c r="P1725" i="1"/>
  <c r="N1693" i="1"/>
  <c r="O1693" i="1"/>
  <c r="Q1693" i="1"/>
  <c r="R1693" i="1"/>
  <c r="S1693" i="1"/>
  <c r="N1661" i="1"/>
  <c r="P1661" i="1"/>
  <c r="Q1661" i="1"/>
  <c r="R1661" i="1"/>
  <c r="S1661" i="1"/>
  <c r="N1621" i="1"/>
  <c r="P1621" i="1"/>
  <c r="Q1621" i="1"/>
  <c r="R1621" i="1"/>
  <c r="S1621" i="1"/>
  <c r="O1621" i="1"/>
  <c r="N1597" i="1"/>
  <c r="R1597" i="1"/>
  <c r="S1597" i="1"/>
  <c r="O1597" i="1"/>
  <c r="P1597" i="1"/>
  <c r="Q1597" i="1"/>
  <c r="N1565" i="1"/>
  <c r="R1565" i="1"/>
  <c r="S1565" i="1"/>
  <c r="O1565" i="1"/>
  <c r="P1565" i="1"/>
  <c r="Q1565" i="1"/>
  <c r="N1541" i="1"/>
  <c r="O1541" i="1"/>
  <c r="P1541" i="1"/>
  <c r="Q1541" i="1"/>
  <c r="R1541" i="1"/>
  <c r="S1541" i="1"/>
  <c r="N1509" i="1"/>
  <c r="O1509" i="1"/>
  <c r="P1509" i="1"/>
  <c r="Q1509" i="1"/>
  <c r="R1509" i="1"/>
  <c r="N1485" i="1"/>
  <c r="O1485" i="1"/>
  <c r="P1485" i="1"/>
  <c r="Q1485" i="1"/>
  <c r="R1485" i="1"/>
  <c r="S1485" i="1"/>
  <c r="N1453" i="1"/>
  <c r="O1453" i="1"/>
  <c r="P1453" i="1"/>
  <c r="Q1453" i="1"/>
  <c r="R1453" i="1"/>
  <c r="N1429" i="1"/>
  <c r="P1429" i="1"/>
  <c r="Q1429" i="1"/>
  <c r="R1429" i="1"/>
  <c r="S1429" i="1"/>
  <c r="O1429" i="1"/>
  <c r="N1389" i="1"/>
  <c r="O1389" i="1"/>
  <c r="P1389" i="1"/>
  <c r="Q1389" i="1"/>
  <c r="R1389" i="1"/>
  <c r="S1389" i="1"/>
  <c r="N1365" i="1"/>
  <c r="P1365" i="1"/>
  <c r="Q1365" i="1"/>
  <c r="R1365" i="1"/>
  <c r="S1365" i="1"/>
  <c r="O1365" i="1"/>
  <c r="N1333" i="1"/>
  <c r="P1333" i="1"/>
  <c r="Q1333" i="1"/>
  <c r="R1333" i="1"/>
  <c r="S1333" i="1"/>
  <c r="O1333" i="1"/>
  <c r="N1317" i="1"/>
  <c r="Q1317" i="1"/>
  <c r="R1317" i="1"/>
  <c r="O1317" i="1"/>
  <c r="P1317" i="1"/>
  <c r="S1317" i="1"/>
  <c r="N1285" i="1"/>
  <c r="Q1285" i="1"/>
  <c r="R1285" i="1"/>
  <c r="O1285" i="1"/>
  <c r="P1285" i="1"/>
  <c r="S1285" i="1"/>
  <c r="N1269" i="1"/>
  <c r="Q1269" i="1"/>
  <c r="R1269" i="1"/>
  <c r="O1269" i="1"/>
  <c r="P1269" i="1"/>
  <c r="S1269" i="1"/>
  <c r="N1253" i="1"/>
  <c r="Q1253" i="1"/>
  <c r="R1253" i="1"/>
  <c r="S1253" i="1"/>
  <c r="O1253" i="1"/>
  <c r="P1253" i="1"/>
  <c r="N1237" i="1"/>
  <c r="Q1237" i="1"/>
  <c r="R1237" i="1"/>
  <c r="O1237" i="1"/>
  <c r="P1237" i="1"/>
  <c r="S1237" i="1"/>
  <c r="N1213" i="1"/>
  <c r="Q1213" i="1"/>
  <c r="R1213" i="1"/>
  <c r="O1213" i="1"/>
  <c r="S1213" i="1"/>
  <c r="P1213" i="1"/>
  <c r="N1189" i="1"/>
  <c r="R1189" i="1"/>
  <c r="S1189" i="1"/>
  <c r="O1189" i="1"/>
  <c r="P1189" i="1"/>
  <c r="Q1189" i="1"/>
  <c r="N1165" i="1"/>
  <c r="S1165" i="1"/>
  <c r="O1165" i="1"/>
  <c r="P1165" i="1"/>
  <c r="Q1165" i="1"/>
  <c r="R1165" i="1"/>
  <c r="N1133" i="1"/>
  <c r="Q1133" i="1"/>
  <c r="P1133" i="1"/>
  <c r="R1133" i="1"/>
  <c r="S1133" i="1"/>
  <c r="O1133" i="1"/>
  <c r="N1117" i="1"/>
  <c r="Q1117" i="1"/>
  <c r="O1117" i="1"/>
  <c r="P1117" i="1"/>
  <c r="S1117" i="1"/>
  <c r="R1117" i="1"/>
  <c r="N1101" i="1"/>
  <c r="Q1101" i="1"/>
  <c r="P1101" i="1"/>
  <c r="R1101" i="1"/>
  <c r="S1101" i="1"/>
  <c r="O1101" i="1"/>
  <c r="N1077" i="1"/>
  <c r="O1077" i="1"/>
  <c r="R1077" i="1"/>
  <c r="S1077" i="1"/>
  <c r="P1077" i="1"/>
  <c r="Q1077" i="1"/>
  <c r="N1053" i="1"/>
  <c r="O1053" i="1"/>
  <c r="S1053" i="1"/>
  <c r="P1053" i="1"/>
  <c r="Q1053" i="1"/>
  <c r="R1053" i="1"/>
  <c r="N1021" i="1"/>
  <c r="O1021" i="1"/>
  <c r="S1021" i="1"/>
  <c r="P1021" i="1"/>
  <c r="Q1021" i="1"/>
  <c r="R1021" i="1"/>
  <c r="N997" i="1"/>
  <c r="O997" i="1"/>
  <c r="P997" i="1"/>
  <c r="R997" i="1"/>
  <c r="S997" i="1"/>
  <c r="Q997" i="1"/>
  <c r="N973" i="1"/>
  <c r="O973" i="1"/>
  <c r="P973" i="1"/>
  <c r="Q973" i="1"/>
  <c r="R973" i="1"/>
  <c r="S973" i="1"/>
  <c r="N949" i="1"/>
  <c r="O949" i="1"/>
  <c r="Q949" i="1"/>
  <c r="R949" i="1"/>
  <c r="S949" i="1"/>
  <c r="P949" i="1"/>
  <c r="N925" i="1"/>
  <c r="O925" i="1"/>
  <c r="S925" i="1"/>
  <c r="P925" i="1"/>
  <c r="Q925" i="1"/>
  <c r="R925" i="1"/>
  <c r="N917" i="1"/>
  <c r="R917" i="1"/>
  <c r="O917" i="1"/>
  <c r="Q917" i="1"/>
  <c r="S917" i="1"/>
  <c r="P917" i="1"/>
  <c r="N877" i="1"/>
  <c r="S877" i="1"/>
  <c r="P877" i="1"/>
  <c r="Q877" i="1"/>
  <c r="R877" i="1"/>
  <c r="O877" i="1"/>
  <c r="N853" i="1"/>
  <c r="S853" i="1"/>
  <c r="O853" i="1"/>
  <c r="P853" i="1"/>
  <c r="Q853" i="1"/>
  <c r="R853" i="1"/>
  <c r="N829" i="1"/>
  <c r="S829" i="1"/>
  <c r="O829" i="1"/>
  <c r="P829" i="1"/>
  <c r="Q829" i="1"/>
  <c r="R829" i="1"/>
  <c r="N733" i="1"/>
  <c r="R733" i="1"/>
  <c r="S733" i="1"/>
  <c r="Q733" i="1"/>
  <c r="O733" i="1"/>
  <c r="P733" i="1"/>
  <c r="O2029" i="1"/>
  <c r="N2080" i="1"/>
  <c r="S2080" i="1"/>
  <c r="O2080" i="1"/>
  <c r="N2072" i="1"/>
  <c r="S2072" i="1"/>
  <c r="O2072" i="1"/>
  <c r="N2064" i="1"/>
  <c r="S2064" i="1"/>
  <c r="O2064" i="1"/>
  <c r="N2056" i="1"/>
  <c r="S2056" i="1"/>
  <c r="O2056" i="1"/>
  <c r="N2048" i="1"/>
  <c r="S2048" i="1"/>
  <c r="O2048" i="1"/>
  <c r="N2040" i="1"/>
  <c r="S2040" i="1"/>
  <c r="O2040" i="1"/>
  <c r="N2032" i="1"/>
  <c r="S2032" i="1"/>
  <c r="O2032" i="1"/>
  <c r="N2024" i="1"/>
  <c r="S2024" i="1"/>
  <c r="O2024" i="1"/>
  <c r="N2016" i="1"/>
  <c r="S2016" i="1"/>
  <c r="O2016" i="1"/>
  <c r="N2008" i="1"/>
  <c r="S2008" i="1"/>
  <c r="O2008" i="1"/>
  <c r="N2000" i="1"/>
  <c r="S2000" i="1"/>
  <c r="O2000" i="1"/>
  <c r="N1992" i="1"/>
  <c r="S1992" i="1"/>
  <c r="O1992" i="1"/>
  <c r="N1984" i="1"/>
  <c r="S1984" i="1"/>
  <c r="O1984" i="1"/>
  <c r="N1976" i="1"/>
  <c r="S1976" i="1"/>
  <c r="O1976" i="1"/>
  <c r="N1968" i="1"/>
  <c r="S1968" i="1"/>
  <c r="O1968" i="1"/>
  <c r="N1960" i="1"/>
  <c r="S1960" i="1"/>
  <c r="O1960" i="1"/>
  <c r="N1952" i="1"/>
  <c r="S1952" i="1"/>
  <c r="O1952" i="1"/>
  <c r="N1944" i="1"/>
  <c r="S1944" i="1"/>
  <c r="O1944" i="1"/>
  <c r="N1936" i="1"/>
  <c r="S1936" i="1"/>
  <c r="O1936" i="1"/>
  <c r="N1928" i="1"/>
  <c r="S1928" i="1"/>
  <c r="O1928" i="1"/>
  <c r="N1920" i="1"/>
  <c r="P1920" i="1"/>
  <c r="R1920" i="1"/>
  <c r="S1920" i="1"/>
  <c r="N1912" i="1"/>
  <c r="P1912" i="1"/>
  <c r="Q1912" i="1"/>
  <c r="R1912" i="1"/>
  <c r="N1904" i="1"/>
  <c r="P1904" i="1"/>
  <c r="Q1904" i="1"/>
  <c r="R1904" i="1"/>
  <c r="S1904" i="1"/>
  <c r="N1896" i="1"/>
  <c r="O1896" i="1"/>
  <c r="P1896" i="1"/>
  <c r="Q1896" i="1"/>
  <c r="R1896" i="1"/>
  <c r="S1896" i="1"/>
  <c r="N1888" i="1"/>
  <c r="O1888" i="1"/>
  <c r="P1888" i="1"/>
  <c r="Q1888" i="1"/>
  <c r="S1888" i="1"/>
  <c r="N1880" i="1"/>
  <c r="O1880" i="1"/>
  <c r="P1880" i="1"/>
  <c r="Q1880" i="1"/>
  <c r="N1872" i="1"/>
  <c r="O1872" i="1"/>
  <c r="P1872" i="1"/>
  <c r="Q1872" i="1"/>
  <c r="R1872" i="1"/>
  <c r="N1864" i="1"/>
  <c r="O1864" i="1"/>
  <c r="P1864" i="1"/>
  <c r="Q1864" i="1"/>
  <c r="R1864" i="1"/>
  <c r="S1864" i="1"/>
  <c r="N1856" i="1"/>
  <c r="O1856" i="1"/>
  <c r="P1856" i="1"/>
  <c r="Q1856" i="1"/>
  <c r="S1856" i="1"/>
  <c r="N1848" i="1"/>
  <c r="O1848" i="1"/>
  <c r="P1848" i="1"/>
  <c r="Q1848" i="1"/>
  <c r="N1840" i="1"/>
  <c r="O1840" i="1"/>
  <c r="P1840" i="1"/>
  <c r="Q1840" i="1"/>
  <c r="R1840" i="1"/>
  <c r="N1832" i="1"/>
  <c r="O1832" i="1"/>
  <c r="P1832" i="1"/>
  <c r="Q1832" i="1"/>
  <c r="R1832" i="1"/>
  <c r="S1832" i="1"/>
  <c r="N1824" i="1"/>
  <c r="O1824" i="1"/>
  <c r="P1824" i="1"/>
  <c r="Q1824" i="1"/>
  <c r="S1824" i="1"/>
  <c r="N1816" i="1"/>
  <c r="O1816" i="1"/>
  <c r="P1816" i="1"/>
  <c r="Q1816" i="1"/>
  <c r="N1808" i="1"/>
  <c r="O1808" i="1"/>
  <c r="P1808" i="1"/>
  <c r="Q1808" i="1"/>
  <c r="R1808" i="1"/>
  <c r="N1800" i="1"/>
  <c r="O1800" i="1"/>
  <c r="P1800" i="1"/>
  <c r="Q1800" i="1"/>
  <c r="R1800" i="1"/>
  <c r="S1800" i="1"/>
  <c r="N1792" i="1"/>
  <c r="O1792" i="1"/>
  <c r="P1792" i="1"/>
  <c r="Q1792" i="1"/>
  <c r="R1792" i="1"/>
  <c r="S1792" i="1"/>
  <c r="N1784" i="1"/>
  <c r="O1784" i="1"/>
  <c r="P1784" i="1"/>
  <c r="Q1784" i="1"/>
  <c r="S1784" i="1"/>
  <c r="N1776" i="1"/>
  <c r="O1776" i="1"/>
  <c r="P1776" i="1"/>
  <c r="Q1776" i="1"/>
  <c r="R1776" i="1"/>
  <c r="N1768" i="1"/>
  <c r="S1768" i="1"/>
  <c r="O1768" i="1"/>
  <c r="Q1768" i="1"/>
  <c r="R1768" i="1"/>
  <c r="N1760" i="1"/>
  <c r="Q1760" i="1"/>
  <c r="R1760" i="1"/>
  <c r="S1760" i="1"/>
  <c r="P1760" i="1"/>
  <c r="N1752" i="1"/>
  <c r="O1752" i="1"/>
  <c r="P1752" i="1"/>
  <c r="Q1752" i="1"/>
  <c r="R1752" i="1"/>
  <c r="N1744" i="1"/>
  <c r="O1744" i="1"/>
  <c r="P1744" i="1"/>
  <c r="R1744" i="1"/>
  <c r="S1744" i="1"/>
  <c r="N1736" i="1"/>
  <c r="S1736" i="1"/>
  <c r="Q1736" i="1"/>
  <c r="R1736" i="1"/>
  <c r="N1728" i="1"/>
  <c r="Q1728" i="1"/>
  <c r="R1728" i="1"/>
  <c r="S1728" i="1"/>
  <c r="O1728" i="1"/>
  <c r="P1728" i="1"/>
  <c r="N1720" i="1"/>
  <c r="O1720" i="1"/>
  <c r="P1720" i="1"/>
  <c r="Q1720" i="1"/>
  <c r="S1720" i="1"/>
  <c r="N1712" i="1"/>
  <c r="O1712" i="1"/>
  <c r="R1712" i="1"/>
  <c r="S1712" i="1"/>
  <c r="N1704" i="1"/>
  <c r="S1704" i="1"/>
  <c r="O1704" i="1"/>
  <c r="P1704" i="1"/>
  <c r="Q1704" i="1"/>
  <c r="N1696" i="1"/>
  <c r="Q1696" i="1"/>
  <c r="R1696" i="1"/>
  <c r="S1696" i="1"/>
  <c r="O1696" i="1"/>
  <c r="N1688" i="1"/>
  <c r="O1688" i="1"/>
  <c r="P1688" i="1"/>
  <c r="Q1688" i="1"/>
  <c r="R1688" i="1"/>
  <c r="S1688" i="1"/>
  <c r="N1680" i="1"/>
  <c r="O1680" i="1"/>
  <c r="P1680" i="1"/>
  <c r="Q1680" i="1"/>
  <c r="R1680" i="1"/>
  <c r="N1672" i="1"/>
  <c r="S1672" i="1"/>
  <c r="O1672" i="1"/>
  <c r="P1672" i="1"/>
  <c r="R1672" i="1"/>
  <c r="N1664" i="1"/>
  <c r="Q1664" i="1"/>
  <c r="R1664" i="1"/>
  <c r="S1664" i="1"/>
  <c r="P1664" i="1"/>
  <c r="N1656" i="1"/>
  <c r="O1656" i="1"/>
  <c r="P1656" i="1"/>
  <c r="Q1656" i="1"/>
  <c r="R1656" i="1"/>
  <c r="S1656" i="1"/>
  <c r="N1648" i="1"/>
  <c r="S1648" i="1"/>
  <c r="O1648" i="1"/>
  <c r="P1648" i="1"/>
  <c r="Q1648" i="1"/>
  <c r="N1640" i="1"/>
  <c r="Q1640" i="1"/>
  <c r="S1640" i="1"/>
  <c r="R1640" i="1"/>
  <c r="O1640" i="1"/>
  <c r="N1632" i="1"/>
  <c r="O1632" i="1"/>
  <c r="P1632" i="1"/>
  <c r="Q1632" i="1"/>
  <c r="R1632" i="1"/>
  <c r="S1632" i="1"/>
  <c r="N1624" i="1"/>
  <c r="O1624" i="1"/>
  <c r="P1624" i="1"/>
  <c r="Q1624" i="1"/>
  <c r="S1624" i="1"/>
  <c r="N1616" i="1"/>
  <c r="S1616" i="1"/>
  <c r="O1616" i="1"/>
  <c r="P1616" i="1"/>
  <c r="Q1616" i="1"/>
  <c r="R1616" i="1"/>
  <c r="N1608" i="1"/>
  <c r="Q1608" i="1"/>
  <c r="R1608" i="1"/>
  <c r="S1608" i="1"/>
  <c r="O1608" i="1"/>
  <c r="P1608" i="1"/>
  <c r="N1600" i="1"/>
  <c r="O1600" i="1"/>
  <c r="P1600" i="1"/>
  <c r="Q1600" i="1"/>
  <c r="R1600" i="1"/>
  <c r="S1600" i="1"/>
  <c r="N1592" i="1"/>
  <c r="O1592" i="1"/>
  <c r="P1592" i="1"/>
  <c r="Q1592" i="1"/>
  <c r="R1592" i="1"/>
  <c r="S1592" i="1"/>
  <c r="N1584" i="1"/>
  <c r="S1584" i="1"/>
  <c r="O1584" i="1"/>
  <c r="R1584" i="1"/>
  <c r="P1584" i="1"/>
  <c r="N1576" i="1"/>
  <c r="Q1576" i="1"/>
  <c r="R1576" i="1"/>
  <c r="S1576" i="1"/>
  <c r="O1576" i="1"/>
  <c r="P1576" i="1"/>
  <c r="N1568" i="1"/>
  <c r="O1568" i="1"/>
  <c r="P1568" i="1"/>
  <c r="Q1568" i="1"/>
  <c r="R1568" i="1"/>
  <c r="S1568" i="1"/>
  <c r="N1560" i="1"/>
  <c r="O1560" i="1"/>
  <c r="P1560" i="1"/>
  <c r="Q1560" i="1"/>
  <c r="R1560" i="1"/>
  <c r="S1560" i="1"/>
  <c r="N1552" i="1"/>
  <c r="S1552" i="1"/>
  <c r="O1552" i="1"/>
  <c r="P1552" i="1"/>
  <c r="Q1552" i="1"/>
  <c r="R1552" i="1"/>
  <c r="N1544" i="1"/>
  <c r="Q1544" i="1"/>
  <c r="R1544" i="1"/>
  <c r="S1544" i="1"/>
  <c r="O1544" i="1"/>
  <c r="N1536" i="1"/>
  <c r="O1536" i="1"/>
  <c r="P1536" i="1"/>
  <c r="Q1536" i="1"/>
  <c r="R1536" i="1"/>
  <c r="S1536" i="1"/>
  <c r="N1528" i="1"/>
  <c r="O1528" i="1"/>
  <c r="P1528" i="1"/>
  <c r="Q1528" i="1"/>
  <c r="R1528" i="1"/>
  <c r="S1528" i="1"/>
  <c r="N1520" i="1"/>
  <c r="S1520" i="1"/>
  <c r="O1520" i="1"/>
  <c r="P1520" i="1"/>
  <c r="Q1520" i="1"/>
  <c r="R1520" i="1"/>
  <c r="N1512" i="1"/>
  <c r="Q1512" i="1"/>
  <c r="R1512" i="1"/>
  <c r="S1512" i="1"/>
  <c r="O1512" i="1"/>
  <c r="P1512" i="1"/>
  <c r="N1504" i="1"/>
  <c r="O1504" i="1"/>
  <c r="P1504" i="1"/>
  <c r="Q1504" i="1"/>
  <c r="R1504" i="1"/>
  <c r="S1504" i="1"/>
  <c r="N1496" i="1"/>
  <c r="O1496" i="1"/>
  <c r="P1496" i="1"/>
  <c r="Q1496" i="1"/>
  <c r="R1496" i="1"/>
  <c r="S1496" i="1"/>
  <c r="N1488" i="1"/>
  <c r="S1488" i="1"/>
  <c r="O1488" i="1"/>
  <c r="Q1488" i="1"/>
  <c r="R1488" i="1"/>
  <c r="N1480" i="1"/>
  <c r="Q1480" i="1"/>
  <c r="R1480" i="1"/>
  <c r="S1480" i="1"/>
  <c r="O1480" i="1"/>
  <c r="P1480" i="1"/>
  <c r="N1472" i="1"/>
  <c r="O1472" i="1"/>
  <c r="P1472" i="1"/>
  <c r="Q1472" i="1"/>
  <c r="R1472" i="1"/>
  <c r="S1472" i="1"/>
  <c r="N1464" i="1"/>
  <c r="O1464" i="1"/>
  <c r="P1464" i="1"/>
  <c r="Q1464" i="1"/>
  <c r="R1464" i="1"/>
  <c r="N1456" i="1"/>
  <c r="S1456" i="1"/>
  <c r="O1456" i="1"/>
  <c r="P1456" i="1"/>
  <c r="Q1456" i="1"/>
  <c r="R1456" i="1"/>
  <c r="N1448" i="1"/>
  <c r="Q1448" i="1"/>
  <c r="R1448" i="1"/>
  <c r="S1448" i="1"/>
  <c r="P1448" i="1"/>
  <c r="N1440" i="1"/>
  <c r="O1440" i="1"/>
  <c r="P1440" i="1"/>
  <c r="Q1440" i="1"/>
  <c r="R1440" i="1"/>
  <c r="S1440" i="1"/>
  <c r="N1432" i="1"/>
  <c r="O1432" i="1"/>
  <c r="P1432" i="1"/>
  <c r="Q1432" i="1"/>
  <c r="R1432" i="1"/>
  <c r="S1432" i="1"/>
  <c r="N1424" i="1"/>
  <c r="S1424" i="1"/>
  <c r="O1424" i="1"/>
  <c r="P1424" i="1"/>
  <c r="Q1424" i="1"/>
  <c r="N1416" i="1"/>
  <c r="Q1416" i="1"/>
  <c r="R1416" i="1"/>
  <c r="S1416" i="1"/>
  <c r="O1416" i="1"/>
  <c r="P1416" i="1"/>
  <c r="N1408" i="1"/>
  <c r="O1408" i="1"/>
  <c r="P1408" i="1"/>
  <c r="Q1408" i="1"/>
  <c r="R1408" i="1"/>
  <c r="S1408" i="1"/>
  <c r="N1400" i="1"/>
  <c r="O1400" i="1"/>
  <c r="P1400" i="1"/>
  <c r="Q1400" i="1"/>
  <c r="R1400" i="1"/>
  <c r="S1400" i="1"/>
  <c r="N1392" i="1"/>
  <c r="S1392" i="1"/>
  <c r="O1392" i="1"/>
  <c r="P1392" i="1"/>
  <c r="Q1392" i="1"/>
  <c r="R1392" i="1"/>
  <c r="N1384" i="1"/>
  <c r="Q1384" i="1"/>
  <c r="R1384" i="1"/>
  <c r="S1384" i="1"/>
  <c r="O1384" i="1"/>
  <c r="P1384" i="1"/>
  <c r="N1376" i="1"/>
  <c r="O1376" i="1"/>
  <c r="P1376" i="1"/>
  <c r="Q1376" i="1"/>
  <c r="R1376" i="1"/>
  <c r="S1376" i="1"/>
  <c r="N1368" i="1"/>
  <c r="O1368" i="1"/>
  <c r="P1368" i="1"/>
  <c r="Q1368" i="1"/>
  <c r="S1368" i="1"/>
  <c r="N1360" i="1"/>
  <c r="S1360" i="1"/>
  <c r="O1360" i="1"/>
  <c r="P1360" i="1"/>
  <c r="Q1360" i="1"/>
  <c r="R1360" i="1"/>
  <c r="N1352" i="1"/>
  <c r="Q1352" i="1"/>
  <c r="R1352" i="1"/>
  <c r="S1352" i="1"/>
  <c r="O1352" i="1"/>
  <c r="P1352" i="1"/>
  <c r="N1344" i="1"/>
  <c r="O1344" i="1"/>
  <c r="P1344" i="1"/>
  <c r="Q1344" i="1"/>
  <c r="R1344" i="1"/>
  <c r="S1344" i="1"/>
  <c r="N1336" i="1"/>
  <c r="O1336" i="1"/>
  <c r="P1336" i="1"/>
  <c r="Q1336" i="1"/>
  <c r="R1336" i="1"/>
  <c r="S1336" i="1"/>
  <c r="N1328" i="1"/>
  <c r="S1328" i="1"/>
  <c r="O1328" i="1"/>
  <c r="R1328" i="1"/>
  <c r="P1328" i="1"/>
  <c r="N1320" i="1"/>
  <c r="S1320" i="1"/>
  <c r="O1320" i="1"/>
  <c r="P1320" i="1"/>
  <c r="Q1320" i="1"/>
  <c r="R1320" i="1"/>
  <c r="N1312" i="1"/>
  <c r="R1312" i="1"/>
  <c r="S1312" i="1"/>
  <c r="O1312" i="1"/>
  <c r="P1312" i="1"/>
  <c r="Q1312" i="1"/>
  <c r="N1304" i="1"/>
  <c r="R1304" i="1"/>
  <c r="S1304" i="1"/>
  <c r="O1304" i="1"/>
  <c r="P1304" i="1"/>
  <c r="Q1304" i="1"/>
  <c r="N1296" i="1"/>
  <c r="R1296" i="1"/>
  <c r="S1296" i="1"/>
  <c r="O1296" i="1"/>
  <c r="P1296" i="1"/>
  <c r="Q1296" i="1"/>
  <c r="N1288" i="1"/>
  <c r="R1288" i="1"/>
  <c r="S1288" i="1"/>
  <c r="O1288" i="1"/>
  <c r="P1288" i="1"/>
  <c r="Q1288" i="1"/>
  <c r="N1280" i="1"/>
  <c r="R1280" i="1"/>
  <c r="S1280" i="1"/>
  <c r="O1280" i="1"/>
  <c r="P1280" i="1"/>
  <c r="Q1280" i="1"/>
  <c r="N1272" i="1"/>
  <c r="R1272" i="1"/>
  <c r="S1272" i="1"/>
  <c r="O1272" i="1"/>
  <c r="P1272" i="1"/>
  <c r="Q1272" i="1"/>
  <c r="N1264" i="1"/>
  <c r="R1264" i="1"/>
  <c r="S1264" i="1"/>
  <c r="O1264" i="1"/>
  <c r="P1264" i="1"/>
  <c r="Q1264" i="1"/>
  <c r="N1256" i="1"/>
  <c r="R1256" i="1"/>
  <c r="S1256" i="1"/>
  <c r="O1256" i="1"/>
  <c r="P1256" i="1"/>
  <c r="N1248" i="1"/>
  <c r="R1248" i="1"/>
  <c r="S1248" i="1"/>
  <c r="O1248" i="1"/>
  <c r="P1248" i="1"/>
  <c r="Q1248" i="1"/>
  <c r="N1240" i="1"/>
  <c r="R1240" i="1"/>
  <c r="S1240" i="1"/>
  <c r="O1240" i="1"/>
  <c r="P1240" i="1"/>
  <c r="Q1240" i="1"/>
  <c r="N1232" i="1"/>
  <c r="R1232" i="1"/>
  <c r="S1232" i="1"/>
  <c r="O1232" i="1"/>
  <c r="P1232" i="1"/>
  <c r="Q1232" i="1"/>
  <c r="N1224" i="1"/>
  <c r="R1224" i="1"/>
  <c r="S1224" i="1"/>
  <c r="O1224" i="1"/>
  <c r="P1224" i="1"/>
  <c r="Q1224" i="1"/>
  <c r="N1216" i="1"/>
  <c r="R1216" i="1"/>
  <c r="S1216" i="1"/>
  <c r="O1216" i="1"/>
  <c r="P1216" i="1"/>
  <c r="Q1216" i="1"/>
  <c r="N1208" i="1"/>
  <c r="O1208" i="1"/>
  <c r="P1208" i="1"/>
  <c r="S1208" i="1"/>
  <c r="Q1208" i="1"/>
  <c r="R1208" i="1"/>
  <c r="N1200" i="1"/>
  <c r="O1200" i="1"/>
  <c r="R1200" i="1"/>
  <c r="S1200" i="1"/>
  <c r="P1200" i="1"/>
  <c r="Q1200" i="1"/>
  <c r="N1192" i="1"/>
  <c r="O1192" i="1"/>
  <c r="Q1192" i="1"/>
  <c r="R1192" i="1"/>
  <c r="S1192" i="1"/>
  <c r="P1192" i="1"/>
  <c r="N1184" i="1"/>
  <c r="O1184" i="1"/>
  <c r="P1184" i="1"/>
  <c r="Q1184" i="1"/>
  <c r="R1184" i="1"/>
  <c r="S1184" i="1"/>
  <c r="N1176" i="1"/>
  <c r="O1176" i="1"/>
  <c r="R1176" i="1"/>
  <c r="S1176" i="1"/>
  <c r="P1176" i="1"/>
  <c r="Q1176" i="1"/>
  <c r="N1168" i="1"/>
  <c r="O1168" i="1"/>
  <c r="P1168" i="1"/>
  <c r="Q1168" i="1"/>
  <c r="R1168" i="1"/>
  <c r="S1168" i="1"/>
  <c r="N1160" i="1"/>
  <c r="O1160" i="1"/>
  <c r="P1160" i="1"/>
  <c r="R1160" i="1"/>
  <c r="S1160" i="1"/>
  <c r="Q1160" i="1"/>
  <c r="N1152" i="1"/>
  <c r="O1152" i="1"/>
  <c r="P1152" i="1"/>
  <c r="Q1152" i="1"/>
  <c r="R1152" i="1"/>
  <c r="S1152" i="1"/>
  <c r="N1144" i="1"/>
  <c r="O1144" i="1"/>
  <c r="R1144" i="1"/>
  <c r="S1144" i="1"/>
  <c r="P1144" i="1"/>
  <c r="Q1144" i="1"/>
  <c r="N1136" i="1"/>
  <c r="O1136" i="1"/>
  <c r="R1136" i="1"/>
  <c r="P1136" i="1"/>
  <c r="Q1136" i="1"/>
  <c r="S1136" i="1"/>
  <c r="N1128" i="1"/>
  <c r="O1128" i="1"/>
  <c r="R1128" i="1"/>
  <c r="P1128" i="1"/>
  <c r="Q1128" i="1"/>
  <c r="S1128" i="1"/>
  <c r="N1120" i="1"/>
  <c r="O1120" i="1"/>
  <c r="R1120" i="1"/>
  <c r="Q1120" i="1"/>
  <c r="S1120" i="1"/>
  <c r="P1120" i="1"/>
  <c r="N1112" i="1"/>
  <c r="O1112" i="1"/>
  <c r="R1112" i="1"/>
  <c r="P1112" i="1"/>
  <c r="S1112" i="1"/>
  <c r="Q1112" i="1"/>
  <c r="N1104" i="1"/>
  <c r="O1104" i="1"/>
  <c r="R1104" i="1"/>
  <c r="P1104" i="1"/>
  <c r="Q1104" i="1"/>
  <c r="S1104" i="1"/>
  <c r="N1096" i="1"/>
  <c r="O1096" i="1"/>
  <c r="R1096" i="1"/>
  <c r="P1096" i="1"/>
  <c r="Q1096" i="1"/>
  <c r="S1096" i="1"/>
  <c r="N1088" i="1"/>
  <c r="O1088" i="1"/>
  <c r="R1088" i="1"/>
  <c r="Q1088" i="1"/>
  <c r="S1088" i="1"/>
  <c r="P1088" i="1"/>
  <c r="N1080" i="1"/>
  <c r="P1080" i="1"/>
  <c r="R1080" i="1"/>
  <c r="S1080" i="1"/>
  <c r="O1080" i="1"/>
  <c r="Q1080" i="1"/>
  <c r="N1072" i="1"/>
  <c r="P1072" i="1"/>
  <c r="O1072" i="1"/>
  <c r="R1072" i="1"/>
  <c r="Q1072" i="1"/>
  <c r="S1072" i="1"/>
  <c r="N1064" i="1"/>
  <c r="O1064" i="1"/>
  <c r="P1064" i="1"/>
  <c r="R1064" i="1"/>
  <c r="Q1064" i="1"/>
  <c r="S1064" i="1"/>
  <c r="N1056" i="1"/>
  <c r="O1056" i="1"/>
  <c r="P1056" i="1"/>
  <c r="R1056" i="1"/>
  <c r="Q1056" i="1"/>
  <c r="S1056" i="1"/>
  <c r="N1048" i="1"/>
  <c r="O1048" i="1"/>
  <c r="P1048" i="1"/>
  <c r="S1048" i="1"/>
  <c r="Q1048" i="1"/>
  <c r="R1048" i="1"/>
  <c r="N1040" i="1"/>
  <c r="O1040" i="1"/>
  <c r="P1040" i="1"/>
  <c r="Q1040" i="1"/>
  <c r="R1040" i="1"/>
  <c r="S1040" i="1"/>
  <c r="N1032" i="1"/>
  <c r="O1032" i="1"/>
  <c r="P1032" i="1"/>
  <c r="R1032" i="1"/>
  <c r="Q1032" i="1"/>
  <c r="S1032" i="1"/>
  <c r="N1024" i="1"/>
  <c r="O1024" i="1"/>
  <c r="P1024" i="1"/>
  <c r="Q1024" i="1"/>
  <c r="R1024" i="1"/>
  <c r="S1024" i="1"/>
  <c r="N1016" i="1"/>
  <c r="O1016" i="1"/>
  <c r="P1016" i="1"/>
  <c r="Q1016" i="1"/>
  <c r="S1016" i="1"/>
  <c r="R1016" i="1"/>
  <c r="N1008" i="1"/>
  <c r="O1008" i="1"/>
  <c r="P1008" i="1"/>
  <c r="Q1008" i="1"/>
  <c r="R1008" i="1"/>
  <c r="S1008" i="1"/>
  <c r="N1000" i="1"/>
  <c r="O1000" i="1"/>
  <c r="P1000" i="1"/>
  <c r="R1000" i="1"/>
  <c r="S1000" i="1"/>
  <c r="Q1000" i="1"/>
  <c r="N992" i="1"/>
  <c r="O992" i="1"/>
  <c r="P992" i="1"/>
  <c r="Q992" i="1"/>
  <c r="R992" i="1"/>
  <c r="S992" i="1"/>
  <c r="N984" i="1"/>
  <c r="O984" i="1"/>
  <c r="P984" i="1"/>
  <c r="Q984" i="1"/>
  <c r="S984" i="1"/>
  <c r="R984" i="1"/>
  <c r="N976" i="1"/>
  <c r="O976" i="1"/>
  <c r="P976" i="1"/>
  <c r="Q976" i="1"/>
  <c r="R976" i="1"/>
  <c r="S976" i="1"/>
  <c r="N968" i="1"/>
  <c r="O968" i="1"/>
  <c r="P968" i="1"/>
  <c r="R968" i="1"/>
  <c r="S968" i="1"/>
  <c r="Q968" i="1"/>
  <c r="N960" i="1"/>
  <c r="O960" i="1"/>
  <c r="P960" i="1"/>
  <c r="Q960" i="1"/>
  <c r="R960" i="1"/>
  <c r="S960" i="1"/>
  <c r="N952" i="1"/>
  <c r="O952" i="1"/>
  <c r="P952" i="1"/>
  <c r="Q952" i="1"/>
  <c r="S952" i="1"/>
  <c r="R952" i="1"/>
  <c r="N944" i="1"/>
  <c r="O944" i="1"/>
  <c r="P944" i="1"/>
  <c r="Q944" i="1"/>
  <c r="R944" i="1"/>
  <c r="S944" i="1"/>
  <c r="N936" i="1"/>
  <c r="O936" i="1"/>
  <c r="P936" i="1"/>
  <c r="R936" i="1"/>
  <c r="S936" i="1"/>
  <c r="Q936" i="1"/>
  <c r="N928" i="1"/>
  <c r="O928" i="1"/>
  <c r="P928" i="1"/>
  <c r="Q928" i="1"/>
  <c r="R928" i="1"/>
  <c r="S928" i="1"/>
  <c r="N920" i="1"/>
  <c r="O920" i="1"/>
  <c r="P920" i="1"/>
  <c r="R920" i="1"/>
  <c r="S920" i="1"/>
  <c r="Q920" i="1"/>
  <c r="N912" i="1"/>
  <c r="P912" i="1"/>
  <c r="R912" i="1"/>
  <c r="S912" i="1"/>
  <c r="O912" i="1"/>
  <c r="Q912" i="1"/>
  <c r="N904" i="1"/>
  <c r="R904" i="1"/>
  <c r="O904" i="1"/>
  <c r="P904" i="1"/>
  <c r="Q904" i="1"/>
  <c r="S904" i="1"/>
  <c r="N896" i="1"/>
  <c r="P896" i="1"/>
  <c r="R896" i="1"/>
  <c r="S896" i="1"/>
  <c r="O896" i="1"/>
  <c r="Q896" i="1"/>
  <c r="N888" i="1"/>
  <c r="P888" i="1"/>
  <c r="Q888" i="1"/>
  <c r="O888" i="1"/>
  <c r="S888" i="1"/>
  <c r="R888" i="1"/>
  <c r="N880" i="1"/>
  <c r="O880" i="1"/>
  <c r="Q880" i="1"/>
  <c r="R880" i="1"/>
  <c r="S880" i="1"/>
  <c r="P880" i="1"/>
  <c r="N872" i="1"/>
  <c r="P872" i="1"/>
  <c r="Q872" i="1"/>
  <c r="R872" i="1"/>
  <c r="S872" i="1"/>
  <c r="O872" i="1"/>
  <c r="N864" i="1"/>
  <c r="Q864" i="1"/>
  <c r="R864" i="1"/>
  <c r="S864" i="1"/>
  <c r="O864" i="1"/>
  <c r="P864" i="1"/>
  <c r="N856" i="1"/>
  <c r="R856" i="1"/>
  <c r="S856" i="1"/>
  <c r="O856" i="1"/>
  <c r="P856" i="1"/>
  <c r="Q856" i="1"/>
  <c r="N848" i="1"/>
  <c r="S848" i="1"/>
  <c r="O848" i="1"/>
  <c r="P848" i="1"/>
  <c r="Q848" i="1"/>
  <c r="R848" i="1"/>
  <c r="N840" i="1"/>
  <c r="O840" i="1"/>
  <c r="Q840" i="1"/>
  <c r="R840" i="1"/>
  <c r="P840" i="1"/>
  <c r="S840" i="1"/>
  <c r="N832" i="1"/>
  <c r="O832" i="1"/>
  <c r="P832" i="1"/>
  <c r="Q832" i="1"/>
  <c r="R832" i="1"/>
  <c r="S832" i="1"/>
  <c r="N824" i="1"/>
  <c r="O824" i="1"/>
  <c r="P824" i="1"/>
  <c r="Q824" i="1"/>
  <c r="S824" i="1"/>
  <c r="R824" i="1"/>
  <c r="N816" i="1"/>
  <c r="O816" i="1"/>
  <c r="S816" i="1"/>
  <c r="Q816" i="1"/>
  <c r="R816" i="1"/>
  <c r="P816" i="1"/>
  <c r="N808" i="1"/>
  <c r="O808" i="1"/>
  <c r="S808" i="1"/>
  <c r="Q808" i="1"/>
  <c r="R808" i="1"/>
  <c r="P808" i="1"/>
  <c r="N800" i="1"/>
  <c r="O800" i="1"/>
  <c r="S800" i="1"/>
  <c r="P800" i="1"/>
  <c r="Q800" i="1"/>
  <c r="R800" i="1"/>
  <c r="N792" i="1"/>
  <c r="O792" i="1"/>
  <c r="S792" i="1"/>
  <c r="R792" i="1"/>
  <c r="P792" i="1"/>
  <c r="Q792" i="1"/>
  <c r="N784" i="1"/>
  <c r="O784" i="1"/>
  <c r="S784" i="1"/>
  <c r="Q784" i="1"/>
  <c r="R784" i="1"/>
  <c r="P784" i="1"/>
  <c r="N776" i="1"/>
  <c r="O776" i="1"/>
  <c r="S776" i="1"/>
  <c r="P776" i="1"/>
  <c r="Q776" i="1"/>
  <c r="R776" i="1"/>
  <c r="N768" i="1"/>
  <c r="O768" i="1"/>
  <c r="S768" i="1"/>
  <c r="P768" i="1"/>
  <c r="Q768" i="1"/>
  <c r="R768" i="1"/>
  <c r="N760" i="1"/>
  <c r="O760" i="1"/>
  <c r="S760" i="1"/>
  <c r="P760" i="1"/>
  <c r="Q760" i="1"/>
  <c r="R760" i="1"/>
  <c r="N752" i="1"/>
  <c r="O752" i="1"/>
  <c r="S752" i="1"/>
  <c r="Q752" i="1"/>
  <c r="R752" i="1"/>
  <c r="P752" i="1"/>
  <c r="N744" i="1"/>
  <c r="O744" i="1"/>
  <c r="S744" i="1"/>
  <c r="R744" i="1"/>
  <c r="P744" i="1"/>
  <c r="Q744" i="1"/>
  <c r="N736" i="1"/>
  <c r="O736" i="1"/>
  <c r="S736" i="1"/>
  <c r="P736" i="1"/>
  <c r="Q736" i="1"/>
  <c r="R736" i="1"/>
  <c r="N728" i="1"/>
  <c r="O728" i="1"/>
  <c r="S728" i="1"/>
  <c r="P728" i="1"/>
  <c r="Q728" i="1"/>
  <c r="R728" i="1"/>
  <c r="N720" i="1"/>
  <c r="P720" i="1"/>
  <c r="R720" i="1"/>
  <c r="O720" i="1"/>
  <c r="Q720" i="1"/>
  <c r="S720" i="1"/>
  <c r="N712" i="1"/>
  <c r="P712" i="1"/>
  <c r="R712" i="1"/>
  <c r="S712" i="1"/>
  <c r="O712" i="1"/>
  <c r="Q712" i="1"/>
  <c r="N704" i="1"/>
  <c r="P704" i="1"/>
  <c r="R704" i="1"/>
  <c r="O704" i="1"/>
  <c r="Q704" i="1"/>
  <c r="S704" i="1"/>
  <c r="N696" i="1"/>
  <c r="P696" i="1"/>
  <c r="R696" i="1"/>
  <c r="S696" i="1"/>
  <c r="Q696" i="1"/>
  <c r="O696" i="1"/>
  <c r="N688" i="1"/>
  <c r="P688" i="1"/>
  <c r="R688" i="1"/>
  <c r="O688" i="1"/>
  <c r="Q688" i="1"/>
  <c r="S688" i="1"/>
  <c r="N680" i="1"/>
  <c r="P680" i="1"/>
  <c r="R680" i="1"/>
  <c r="S680" i="1"/>
  <c r="O680" i="1"/>
  <c r="Q680" i="1"/>
  <c r="N672" i="1"/>
  <c r="P672" i="1"/>
  <c r="R672" i="1"/>
  <c r="O672" i="1"/>
  <c r="Q672" i="1"/>
  <c r="S672" i="1"/>
  <c r="N664" i="1"/>
  <c r="P664" i="1"/>
  <c r="R664" i="1"/>
  <c r="S664" i="1"/>
  <c r="O664" i="1"/>
  <c r="Q664" i="1"/>
  <c r="N656" i="1"/>
  <c r="P656" i="1"/>
  <c r="R656" i="1"/>
  <c r="O656" i="1"/>
  <c r="Q656" i="1"/>
  <c r="S656" i="1"/>
  <c r="N648" i="1"/>
  <c r="P648" i="1"/>
  <c r="R648" i="1"/>
  <c r="S648" i="1"/>
  <c r="Q648" i="1"/>
  <c r="O648" i="1"/>
  <c r="N640" i="1"/>
  <c r="P640" i="1"/>
  <c r="R640" i="1"/>
  <c r="O640" i="1"/>
  <c r="S640" i="1"/>
  <c r="Q640" i="1"/>
  <c r="N632" i="1"/>
  <c r="P632" i="1"/>
  <c r="R632" i="1"/>
  <c r="O632" i="1"/>
  <c r="Q632" i="1"/>
  <c r="S632" i="1"/>
  <c r="N624" i="1"/>
  <c r="P624" i="1"/>
  <c r="R624" i="1"/>
  <c r="Q624" i="1"/>
  <c r="S624" i="1"/>
  <c r="O624" i="1"/>
  <c r="N616" i="1"/>
  <c r="P616" i="1"/>
  <c r="R616" i="1"/>
  <c r="S616" i="1"/>
  <c r="O616" i="1"/>
  <c r="Q616" i="1"/>
  <c r="N608" i="1"/>
  <c r="P608" i="1"/>
  <c r="R608" i="1"/>
  <c r="O608" i="1"/>
  <c r="S608" i="1"/>
  <c r="Q608" i="1"/>
  <c r="N600" i="1"/>
  <c r="P600" i="1"/>
  <c r="R600" i="1"/>
  <c r="O600" i="1"/>
  <c r="S600" i="1"/>
  <c r="Q600" i="1"/>
  <c r="N592" i="1"/>
  <c r="P592" i="1"/>
  <c r="R592" i="1"/>
  <c r="Q592" i="1"/>
  <c r="S592" i="1"/>
  <c r="O592" i="1"/>
  <c r="N584" i="1"/>
  <c r="P584" i="1"/>
  <c r="R584" i="1"/>
  <c r="S584" i="1"/>
  <c r="Q584" i="1"/>
  <c r="O584" i="1"/>
  <c r="N576" i="1"/>
  <c r="Q576" i="1"/>
  <c r="P576" i="1"/>
  <c r="S576" i="1"/>
  <c r="O576" i="1"/>
  <c r="R576" i="1"/>
  <c r="N568" i="1"/>
  <c r="Q568" i="1"/>
  <c r="P568" i="1"/>
  <c r="R568" i="1"/>
  <c r="S568" i="1"/>
  <c r="O568" i="1"/>
  <c r="N560" i="1"/>
  <c r="Q560" i="1"/>
  <c r="S560" i="1"/>
  <c r="O560" i="1"/>
  <c r="P560" i="1"/>
  <c r="R560" i="1"/>
  <c r="N552" i="1"/>
  <c r="Q552" i="1"/>
  <c r="P552" i="1"/>
  <c r="S552" i="1"/>
  <c r="R552" i="1"/>
  <c r="O552" i="1"/>
  <c r="N544" i="1"/>
  <c r="Q544" i="1"/>
  <c r="P544" i="1"/>
  <c r="S544" i="1"/>
  <c r="R544" i="1"/>
  <c r="O544" i="1"/>
  <c r="N536" i="1"/>
  <c r="R536" i="1"/>
  <c r="O536" i="1"/>
  <c r="Q536" i="1"/>
  <c r="P536" i="1"/>
  <c r="S536" i="1"/>
  <c r="N528" i="1"/>
  <c r="R528" i="1"/>
  <c r="Q528" i="1"/>
  <c r="O528" i="1"/>
  <c r="S528" i="1"/>
  <c r="P528" i="1"/>
  <c r="N520" i="1"/>
  <c r="R520" i="1"/>
  <c r="S520" i="1"/>
  <c r="P520" i="1"/>
  <c r="Q520" i="1"/>
  <c r="O520" i="1"/>
  <c r="N512" i="1"/>
  <c r="R512" i="1"/>
  <c r="O512" i="1"/>
  <c r="Q512" i="1"/>
  <c r="P512" i="1"/>
  <c r="S512" i="1"/>
  <c r="N504" i="1"/>
  <c r="R504" i="1"/>
  <c r="P504" i="1"/>
  <c r="O504" i="1"/>
  <c r="Q504" i="1"/>
  <c r="S504" i="1"/>
  <c r="N496" i="1"/>
  <c r="R496" i="1"/>
  <c r="Q496" i="1"/>
  <c r="O496" i="1"/>
  <c r="P496" i="1"/>
  <c r="S496" i="1"/>
  <c r="N488" i="1"/>
  <c r="R488" i="1"/>
  <c r="O488" i="1"/>
  <c r="S488" i="1"/>
  <c r="P488" i="1"/>
  <c r="Q488" i="1"/>
  <c r="N480" i="1"/>
  <c r="R480" i="1"/>
  <c r="O480" i="1"/>
  <c r="P480" i="1"/>
  <c r="S480" i="1"/>
  <c r="Q480" i="1"/>
  <c r="N472" i="1"/>
  <c r="R472" i="1"/>
  <c r="P472" i="1"/>
  <c r="Q472" i="1"/>
  <c r="O472" i="1"/>
  <c r="S472" i="1"/>
  <c r="N464" i="1"/>
  <c r="R464" i="1"/>
  <c r="Q464" i="1"/>
  <c r="S464" i="1"/>
  <c r="P464" i="1"/>
  <c r="O464" i="1"/>
  <c r="N456" i="1"/>
  <c r="R456" i="1"/>
  <c r="S456" i="1"/>
  <c r="Q456" i="1"/>
  <c r="P456" i="1"/>
  <c r="O456" i="1"/>
  <c r="N448" i="1"/>
  <c r="R448" i="1"/>
  <c r="O448" i="1"/>
  <c r="Q448" i="1"/>
  <c r="P448" i="1"/>
  <c r="S448" i="1"/>
  <c r="N440" i="1"/>
  <c r="R440" i="1"/>
  <c r="P440" i="1"/>
  <c r="Q440" i="1"/>
  <c r="O440" i="1"/>
  <c r="S440" i="1"/>
  <c r="N432" i="1"/>
  <c r="R432" i="1"/>
  <c r="Q432" i="1"/>
  <c r="P432" i="1"/>
  <c r="O432" i="1"/>
  <c r="S432" i="1"/>
  <c r="N424" i="1"/>
  <c r="R424" i="1"/>
  <c r="O424" i="1"/>
  <c r="S424" i="1"/>
  <c r="P424" i="1"/>
  <c r="Q424" i="1"/>
  <c r="N416" i="1"/>
  <c r="R416" i="1"/>
  <c r="O416" i="1"/>
  <c r="P416" i="1"/>
  <c r="S416" i="1"/>
  <c r="Q416" i="1"/>
  <c r="N408" i="1"/>
  <c r="R408" i="1"/>
  <c r="P408" i="1"/>
  <c r="Q408" i="1"/>
  <c r="S408" i="1"/>
  <c r="O408" i="1"/>
  <c r="N400" i="1"/>
  <c r="R400" i="1"/>
  <c r="Q400" i="1"/>
  <c r="S400" i="1"/>
  <c r="P400" i="1"/>
  <c r="O400" i="1"/>
  <c r="N392" i="1"/>
  <c r="R392" i="1"/>
  <c r="S392" i="1"/>
  <c r="P392" i="1"/>
  <c r="Q392" i="1"/>
  <c r="O392" i="1"/>
  <c r="N384" i="1"/>
  <c r="R384" i="1"/>
  <c r="O384" i="1"/>
  <c r="P384" i="1"/>
  <c r="S384" i="1"/>
  <c r="Q384" i="1"/>
  <c r="N376" i="1"/>
  <c r="R376" i="1"/>
  <c r="P376" i="1"/>
  <c r="O376" i="1"/>
  <c r="S376" i="1"/>
  <c r="Q376" i="1"/>
  <c r="N368" i="1"/>
  <c r="R368" i="1"/>
  <c r="Q368" i="1"/>
  <c r="O368" i="1"/>
  <c r="S368" i="1"/>
  <c r="P368" i="1"/>
  <c r="N360" i="1"/>
  <c r="R360" i="1"/>
  <c r="Q360" i="1"/>
  <c r="S360" i="1"/>
  <c r="P360" i="1"/>
  <c r="O360" i="1"/>
  <c r="N352" i="1"/>
  <c r="R352" i="1"/>
  <c r="O352" i="1"/>
  <c r="Q352" i="1"/>
  <c r="P352" i="1"/>
  <c r="S352" i="1"/>
  <c r="N344" i="1"/>
  <c r="R344" i="1"/>
  <c r="O344" i="1"/>
  <c r="Q344" i="1"/>
  <c r="P344" i="1"/>
  <c r="S344" i="1"/>
  <c r="N336" i="1"/>
  <c r="R336" i="1"/>
  <c r="Q336" i="1"/>
  <c r="O336" i="1"/>
  <c r="P336" i="1"/>
  <c r="S336" i="1"/>
  <c r="N328" i="1"/>
  <c r="R328" i="1"/>
  <c r="P328" i="1"/>
  <c r="S328" i="1"/>
  <c r="Q328" i="1"/>
  <c r="O328" i="1"/>
  <c r="N320" i="1"/>
  <c r="R320" i="1"/>
  <c r="O320" i="1"/>
  <c r="Q320" i="1"/>
  <c r="S320" i="1"/>
  <c r="P320" i="1"/>
  <c r="N312" i="1"/>
  <c r="R312" i="1"/>
  <c r="P312" i="1"/>
  <c r="S312" i="1"/>
  <c r="Q312" i="1"/>
  <c r="O312" i="1"/>
  <c r="N304" i="1"/>
  <c r="R304" i="1"/>
  <c r="Q304" i="1"/>
  <c r="O304" i="1"/>
  <c r="P304" i="1"/>
  <c r="S304" i="1"/>
  <c r="N296" i="1"/>
  <c r="R296" i="1"/>
  <c r="S296" i="1"/>
  <c r="P296" i="1"/>
  <c r="O296" i="1"/>
  <c r="Q296" i="1"/>
  <c r="N288" i="1"/>
  <c r="O288" i="1"/>
  <c r="Q288" i="1"/>
  <c r="P288" i="1"/>
  <c r="S288" i="1"/>
  <c r="R288" i="1"/>
  <c r="N280" i="1"/>
  <c r="O280" i="1"/>
  <c r="Q280" i="1"/>
  <c r="R280" i="1"/>
  <c r="S280" i="1"/>
  <c r="P280" i="1"/>
  <c r="N272" i="1"/>
  <c r="P272" i="1"/>
  <c r="Q272" i="1"/>
  <c r="O272" i="1"/>
  <c r="S272" i="1"/>
  <c r="R272" i="1"/>
  <c r="N264" i="1"/>
  <c r="O264" i="1"/>
  <c r="Q264" i="1"/>
  <c r="S264" i="1"/>
  <c r="R264" i="1"/>
  <c r="P264" i="1"/>
  <c r="N256" i="1"/>
  <c r="R256" i="1"/>
  <c r="O256" i="1"/>
  <c r="Q256" i="1"/>
  <c r="S256" i="1"/>
  <c r="P256" i="1"/>
  <c r="N248" i="1"/>
  <c r="O248" i="1"/>
  <c r="Q248" i="1"/>
  <c r="R248" i="1"/>
  <c r="P248" i="1"/>
  <c r="S248" i="1"/>
  <c r="N240" i="1"/>
  <c r="P240" i="1"/>
  <c r="R240" i="1"/>
  <c r="O240" i="1"/>
  <c r="S240" i="1"/>
  <c r="Q240" i="1"/>
  <c r="N232" i="1"/>
  <c r="S232" i="1"/>
  <c r="O232" i="1"/>
  <c r="P232" i="1"/>
  <c r="R232" i="1"/>
  <c r="Q232" i="1"/>
  <c r="N224" i="1"/>
  <c r="P224" i="1"/>
  <c r="R224" i="1"/>
  <c r="S224" i="1"/>
  <c r="Q224" i="1"/>
  <c r="O224" i="1"/>
  <c r="N216" i="1"/>
  <c r="S216" i="1"/>
  <c r="Q216" i="1"/>
  <c r="P216" i="1"/>
  <c r="R216" i="1"/>
  <c r="O216" i="1"/>
  <c r="N208" i="1"/>
  <c r="S208" i="1"/>
  <c r="R208" i="1"/>
  <c r="P208" i="1"/>
  <c r="Q208" i="1"/>
  <c r="O208" i="1"/>
  <c r="N200" i="1"/>
  <c r="S200" i="1"/>
  <c r="R200" i="1"/>
  <c r="O200" i="1"/>
  <c r="Q200" i="1"/>
  <c r="P200" i="1"/>
  <c r="N192" i="1"/>
  <c r="S192" i="1"/>
  <c r="P192" i="1"/>
  <c r="R192" i="1"/>
  <c r="O192" i="1"/>
  <c r="Q192" i="1"/>
  <c r="N184" i="1"/>
  <c r="S184" i="1"/>
  <c r="P184" i="1"/>
  <c r="R184" i="1"/>
  <c r="Q184" i="1"/>
  <c r="O184" i="1"/>
  <c r="N176" i="1"/>
  <c r="S176" i="1"/>
  <c r="P176" i="1"/>
  <c r="Q176" i="1"/>
  <c r="R176" i="1"/>
  <c r="O176" i="1"/>
  <c r="N168" i="1"/>
  <c r="S168" i="1"/>
  <c r="O168" i="1"/>
  <c r="R168" i="1"/>
  <c r="Q168" i="1"/>
  <c r="P168" i="1"/>
  <c r="N160" i="1"/>
  <c r="S160" i="1"/>
  <c r="P160" i="1"/>
  <c r="O160" i="1"/>
  <c r="R160" i="1"/>
  <c r="Q160" i="1"/>
  <c r="N152" i="1"/>
  <c r="S152" i="1"/>
  <c r="Q152" i="1"/>
  <c r="O152" i="1"/>
  <c r="R152" i="1"/>
  <c r="P152" i="1"/>
  <c r="N144" i="1"/>
  <c r="S144" i="1"/>
  <c r="R144" i="1"/>
  <c r="O144" i="1"/>
  <c r="P144" i="1"/>
  <c r="Q144" i="1"/>
  <c r="N136" i="1"/>
  <c r="O136" i="1"/>
  <c r="Q136" i="1"/>
  <c r="S136" i="1"/>
  <c r="P136" i="1"/>
  <c r="R136" i="1"/>
  <c r="N128" i="1"/>
  <c r="O128" i="1"/>
  <c r="Q128" i="1"/>
  <c r="S128" i="1"/>
  <c r="P128" i="1"/>
  <c r="R128" i="1"/>
  <c r="N120" i="1"/>
  <c r="O120" i="1"/>
  <c r="Q120" i="1"/>
  <c r="S120" i="1"/>
  <c r="R120" i="1"/>
  <c r="P120" i="1"/>
  <c r="N112" i="1"/>
  <c r="O112" i="1"/>
  <c r="Q112" i="1"/>
  <c r="S112" i="1"/>
  <c r="P112" i="1"/>
  <c r="R112" i="1"/>
  <c r="N104" i="1"/>
  <c r="O104" i="1"/>
  <c r="Q104" i="1"/>
  <c r="S104" i="1"/>
  <c r="P104" i="1"/>
  <c r="R104" i="1"/>
  <c r="N96" i="1"/>
  <c r="O96" i="1"/>
  <c r="Q96" i="1"/>
  <c r="S96" i="1"/>
  <c r="R96" i="1"/>
  <c r="P96" i="1"/>
  <c r="N88" i="1"/>
  <c r="O88" i="1"/>
  <c r="Q88" i="1"/>
  <c r="S88" i="1"/>
  <c r="R88" i="1"/>
  <c r="P88" i="1"/>
  <c r="N80" i="1"/>
  <c r="O80" i="1"/>
  <c r="Q80" i="1"/>
  <c r="S80" i="1"/>
  <c r="R80" i="1"/>
  <c r="P80" i="1"/>
  <c r="N72" i="1"/>
  <c r="O72" i="1"/>
  <c r="Q72" i="1"/>
  <c r="S72" i="1"/>
  <c r="R72" i="1"/>
  <c r="P72" i="1"/>
  <c r="N64" i="1"/>
  <c r="O64" i="1"/>
  <c r="Q64" i="1"/>
  <c r="S64" i="1"/>
  <c r="P64" i="1"/>
  <c r="R64" i="1"/>
  <c r="N56" i="1"/>
  <c r="O56" i="1"/>
  <c r="Q56" i="1"/>
  <c r="S56" i="1"/>
  <c r="R56" i="1"/>
  <c r="P56" i="1"/>
  <c r="N48" i="1"/>
  <c r="O48" i="1"/>
  <c r="Q48" i="1"/>
  <c r="S48" i="1"/>
  <c r="P48" i="1"/>
  <c r="R48" i="1"/>
  <c r="N40" i="1"/>
  <c r="O40" i="1"/>
  <c r="Q40" i="1"/>
  <c r="S40" i="1"/>
  <c r="P40" i="1"/>
  <c r="R40" i="1"/>
  <c r="N32" i="1"/>
  <c r="O32" i="1"/>
  <c r="Q32" i="1"/>
  <c r="S32" i="1"/>
  <c r="P32" i="1"/>
  <c r="R32" i="1"/>
  <c r="N24" i="1"/>
  <c r="O24" i="1"/>
  <c r="Q24" i="1"/>
  <c r="S24" i="1"/>
  <c r="P24" i="1"/>
  <c r="R24" i="1"/>
  <c r="N16" i="1"/>
  <c r="O16" i="1"/>
  <c r="Q16" i="1"/>
  <c r="S16" i="1"/>
  <c r="P16" i="1"/>
  <c r="R16" i="1"/>
  <c r="N8" i="1"/>
  <c r="O8" i="1"/>
  <c r="Q8" i="1"/>
  <c r="S8" i="1"/>
  <c r="R8" i="1"/>
  <c r="P8" i="1"/>
  <c r="Q2092" i="1"/>
  <c r="S2090" i="1"/>
  <c r="P2089" i="1"/>
  <c r="Q2085" i="1"/>
  <c r="Q2083" i="1"/>
  <c r="P2081" i="1"/>
  <c r="R2078" i="1"/>
  <c r="S2075" i="1"/>
  <c r="Q2073" i="1"/>
  <c r="S2070" i="1"/>
  <c r="Q2068" i="1"/>
  <c r="S2065" i="1"/>
  <c r="R2060" i="1"/>
  <c r="O2058" i="1"/>
  <c r="O2053" i="1"/>
  <c r="P2050" i="1"/>
  <c r="S2042" i="1"/>
  <c r="P2040" i="1"/>
  <c r="Q2037" i="1"/>
  <c r="O2035" i="1"/>
  <c r="Q2032" i="1"/>
  <c r="O2030" i="1"/>
  <c r="Q2027" i="1"/>
  <c r="R2024" i="1"/>
  <c r="P2022" i="1"/>
  <c r="R2019" i="1"/>
  <c r="P2017" i="1"/>
  <c r="R2014" i="1"/>
  <c r="S2011" i="1"/>
  <c r="Q2009" i="1"/>
  <c r="S2006" i="1"/>
  <c r="Q2004" i="1"/>
  <c r="S2001" i="1"/>
  <c r="R1996" i="1"/>
  <c r="O1994" i="1"/>
  <c r="O1989" i="1"/>
  <c r="P1986" i="1"/>
  <c r="P1981" i="1"/>
  <c r="S1978" i="1"/>
  <c r="P1976" i="1"/>
  <c r="O1971" i="1"/>
  <c r="Q1968" i="1"/>
  <c r="O1966" i="1"/>
  <c r="Q1963" i="1"/>
  <c r="R1960" i="1"/>
  <c r="P1958" i="1"/>
  <c r="R1955" i="1"/>
  <c r="P1953" i="1"/>
  <c r="R1950" i="1"/>
  <c r="S1947" i="1"/>
  <c r="Q1945" i="1"/>
  <c r="S1942" i="1"/>
  <c r="Q1940" i="1"/>
  <c r="S1937" i="1"/>
  <c r="R1932" i="1"/>
  <c r="O1930" i="1"/>
  <c r="O1925" i="1"/>
  <c r="P1922" i="1"/>
  <c r="S1915" i="1"/>
  <c r="O1912" i="1"/>
  <c r="Q1908" i="1"/>
  <c r="O1904" i="1"/>
  <c r="O1900" i="1"/>
  <c r="Q1889" i="1"/>
  <c r="Q1884" i="1"/>
  <c r="Q1874" i="1"/>
  <c r="Q1869" i="1"/>
  <c r="S1858" i="1"/>
  <c r="S1848" i="1"/>
  <c r="S1843" i="1"/>
  <c r="P1830" i="1"/>
  <c r="S1816" i="1"/>
  <c r="P1810" i="1"/>
  <c r="S1803" i="1"/>
  <c r="P1796" i="1"/>
  <c r="R1789" i="1"/>
  <c r="P1768" i="1"/>
  <c r="Q1749" i="1"/>
  <c r="S1740" i="1"/>
  <c r="O1732" i="1"/>
  <c r="R1722" i="1"/>
  <c r="O1713" i="1"/>
  <c r="R1704" i="1"/>
  <c r="S1684" i="1"/>
  <c r="R1670" i="1"/>
  <c r="P1644" i="1"/>
  <c r="R1601" i="1"/>
  <c r="P1556" i="1"/>
  <c r="S1509" i="1"/>
  <c r="S1464" i="1"/>
  <c r="S1419" i="1"/>
  <c r="Q1328" i="1"/>
  <c r="Q1256" i="1"/>
  <c r="O1073" i="1"/>
  <c r="O1774" i="1"/>
  <c r="Q1766" i="1"/>
  <c r="N2077" i="1"/>
  <c r="R2077" i="1"/>
  <c r="S2077" i="1"/>
  <c r="N2045" i="1"/>
  <c r="R2045" i="1"/>
  <c r="S2045" i="1"/>
  <c r="N2013" i="1"/>
  <c r="R2013" i="1"/>
  <c r="S2013" i="1"/>
  <c r="N1973" i="1"/>
  <c r="R1973" i="1"/>
  <c r="S1973" i="1"/>
  <c r="N1949" i="1"/>
  <c r="R1949" i="1"/>
  <c r="S1949" i="1"/>
  <c r="N1917" i="1"/>
  <c r="O1917" i="1"/>
  <c r="P1917" i="1"/>
  <c r="S1917" i="1"/>
  <c r="N1885" i="1"/>
  <c r="O1885" i="1"/>
  <c r="P1885" i="1"/>
  <c r="Q1885" i="1"/>
  <c r="N1853" i="1"/>
  <c r="O1853" i="1"/>
  <c r="P1853" i="1"/>
  <c r="Q1853" i="1"/>
  <c r="N1837" i="1"/>
  <c r="O1837" i="1"/>
  <c r="P1837" i="1"/>
  <c r="R1837" i="1"/>
  <c r="S1837" i="1"/>
  <c r="N1813" i="1"/>
  <c r="O1813" i="1"/>
  <c r="P1813" i="1"/>
  <c r="Q1813" i="1"/>
  <c r="R1813" i="1"/>
  <c r="N1781" i="1"/>
  <c r="O1781" i="1"/>
  <c r="P1781" i="1"/>
  <c r="Q1781" i="1"/>
  <c r="R1781" i="1"/>
  <c r="N1757" i="1"/>
  <c r="P1757" i="1"/>
  <c r="Q1757" i="1"/>
  <c r="S1757" i="1"/>
  <c r="N1717" i="1"/>
  <c r="R1717" i="1"/>
  <c r="S1717" i="1"/>
  <c r="P1717" i="1"/>
  <c r="Q1717" i="1"/>
  <c r="N1685" i="1"/>
  <c r="R1685" i="1"/>
  <c r="S1685" i="1"/>
  <c r="O1685" i="1"/>
  <c r="P1685" i="1"/>
  <c r="Q1685" i="1"/>
  <c r="N1653" i="1"/>
  <c r="P1653" i="1"/>
  <c r="R1653" i="1"/>
  <c r="S1653" i="1"/>
  <c r="Q1653" i="1"/>
  <c r="N1629" i="1"/>
  <c r="R1629" i="1"/>
  <c r="S1629" i="1"/>
  <c r="O1629" i="1"/>
  <c r="P1629" i="1"/>
  <c r="N1613" i="1"/>
  <c r="O1613" i="1"/>
  <c r="P1613" i="1"/>
  <c r="Q1613" i="1"/>
  <c r="R1613" i="1"/>
  <c r="S1613" i="1"/>
  <c r="N1581" i="1"/>
  <c r="O1581" i="1"/>
  <c r="P1581" i="1"/>
  <c r="Q1581" i="1"/>
  <c r="R1581" i="1"/>
  <c r="S1581" i="1"/>
  <c r="N1549" i="1"/>
  <c r="O1549" i="1"/>
  <c r="P1549" i="1"/>
  <c r="Q1549" i="1"/>
  <c r="R1549" i="1"/>
  <c r="S1549" i="1"/>
  <c r="N1525" i="1"/>
  <c r="P1525" i="1"/>
  <c r="Q1525" i="1"/>
  <c r="R1525" i="1"/>
  <c r="S1525" i="1"/>
  <c r="O1525" i="1"/>
  <c r="N1493" i="1"/>
  <c r="P1493" i="1"/>
  <c r="Q1493" i="1"/>
  <c r="R1493" i="1"/>
  <c r="S1493" i="1"/>
  <c r="N1461" i="1"/>
  <c r="P1461" i="1"/>
  <c r="Q1461" i="1"/>
  <c r="R1461" i="1"/>
  <c r="S1461" i="1"/>
  <c r="O1461" i="1"/>
  <c r="N1421" i="1"/>
  <c r="O1421" i="1"/>
  <c r="P1421" i="1"/>
  <c r="Q1421" i="1"/>
  <c r="R1421" i="1"/>
  <c r="S1421" i="1"/>
  <c r="N1397" i="1"/>
  <c r="P1397" i="1"/>
  <c r="Q1397" i="1"/>
  <c r="R1397" i="1"/>
  <c r="S1397" i="1"/>
  <c r="O1397" i="1"/>
  <c r="N1373" i="1"/>
  <c r="R1373" i="1"/>
  <c r="S1373" i="1"/>
  <c r="O1373" i="1"/>
  <c r="P1373" i="1"/>
  <c r="N1349" i="1"/>
  <c r="O1349" i="1"/>
  <c r="P1349" i="1"/>
  <c r="Q1349" i="1"/>
  <c r="R1349" i="1"/>
  <c r="S1349" i="1"/>
  <c r="N1325" i="1"/>
  <c r="O1325" i="1"/>
  <c r="P1325" i="1"/>
  <c r="Q1325" i="1"/>
  <c r="R1325" i="1"/>
  <c r="S1325" i="1"/>
  <c r="N1301" i="1"/>
  <c r="Q1301" i="1"/>
  <c r="R1301" i="1"/>
  <c r="O1301" i="1"/>
  <c r="P1301" i="1"/>
  <c r="S1301" i="1"/>
  <c r="N1277" i="1"/>
  <c r="Q1277" i="1"/>
  <c r="R1277" i="1"/>
  <c r="S1277" i="1"/>
  <c r="O1277" i="1"/>
  <c r="P1277" i="1"/>
  <c r="N1261" i="1"/>
  <c r="Q1261" i="1"/>
  <c r="R1261" i="1"/>
  <c r="S1261" i="1"/>
  <c r="O1261" i="1"/>
  <c r="P1261" i="1"/>
  <c r="N1245" i="1"/>
  <c r="Q1245" i="1"/>
  <c r="R1245" i="1"/>
  <c r="S1245" i="1"/>
  <c r="O1245" i="1"/>
  <c r="P1245" i="1"/>
  <c r="N1229" i="1"/>
  <c r="Q1229" i="1"/>
  <c r="R1229" i="1"/>
  <c r="O1229" i="1"/>
  <c r="P1229" i="1"/>
  <c r="S1229" i="1"/>
  <c r="N1205" i="1"/>
  <c r="P1205" i="1"/>
  <c r="Q1205" i="1"/>
  <c r="R1205" i="1"/>
  <c r="O1205" i="1"/>
  <c r="S1205" i="1"/>
  <c r="N1181" i="1"/>
  <c r="O1181" i="1"/>
  <c r="Q1181" i="1"/>
  <c r="R1181" i="1"/>
  <c r="S1181" i="1"/>
  <c r="P1181" i="1"/>
  <c r="N1157" i="1"/>
  <c r="Q1157" i="1"/>
  <c r="R1157" i="1"/>
  <c r="S1157" i="1"/>
  <c r="O1157" i="1"/>
  <c r="P1157" i="1"/>
  <c r="N1149" i="1"/>
  <c r="O1149" i="1"/>
  <c r="P1149" i="1"/>
  <c r="Q1149" i="1"/>
  <c r="S1149" i="1"/>
  <c r="N1125" i="1"/>
  <c r="Q1125" i="1"/>
  <c r="O1125" i="1"/>
  <c r="R1125" i="1"/>
  <c r="S1125" i="1"/>
  <c r="P1125" i="1"/>
  <c r="N1093" i="1"/>
  <c r="Q1093" i="1"/>
  <c r="R1093" i="1"/>
  <c r="S1093" i="1"/>
  <c r="O1093" i="1"/>
  <c r="P1093" i="1"/>
  <c r="N1069" i="1"/>
  <c r="O1069" i="1"/>
  <c r="R1069" i="1"/>
  <c r="P1069" i="1"/>
  <c r="Q1069" i="1"/>
  <c r="S1069" i="1"/>
  <c r="N1045" i="1"/>
  <c r="O1045" i="1"/>
  <c r="Q1045" i="1"/>
  <c r="S1045" i="1"/>
  <c r="R1045" i="1"/>
  <c r="P1045" i="1"/>
  <c r="N1013" i="1"/>
  <c r="O1013" i="1"/>
  <c r="Q1013" i="1"/>
  <c r="R1013" i="1"/>
  <c r="S1013" i="1"/>
  <c r="P1013" i="1"/>
  <c r="N989" i="1"/>
  <c r="O989" i="1"/>
  <c r="S989" i="1"/>
  <c r="P989" i="1"/>
  <c r="Q989" i="1"/>
  <c r="R989" i="1"/>
  <c r="N965" i="1"/>
  <c r="O965" i="1"/>
  <c r="P965" i="1"/>
  <c r="R965" i="1"/>
  <c r="S965" i="1"/>
  <c r="Q965" i="1"/>
  <c r="N933" i="1"/>
  <c r="O933" i="1"/>
  <c r="P933" i="1"/>
  <c r="R933" i="1"/>
  <c r="S933" i="1"/>
  <c r="Q933" i="1"/>
  <c r="N901" i="1"/>
  <c r="S901" i="1"/>
  <c r="O901" i="1"/>
  <c r="P901" i="1"/>
  <c r="Q901" i="1"/>
  <c r="R901" i="1"/>
  <c r="N885" i="1"/>
  <c r="S885" i="1"/>
  <c r="O885" i="1"/>
  <c r="Q885" i="1"/>
  <c r="R885" i="1"/>
  <c r="P885" i="1"/>
  <c r="N861" i="1"/>
  <c r="S861" i="1"/>
  <c r="R861" i="1"/>
  <c r="O861" i="1"/>
  <c r="P861" i="1"/>
  <c r="Q861" i="1"/>
  <c r="N837" i="1"/>
  <c r="S837" i="1"/>
  <c r="O837" i="1"/>
  <c r="P837" i="1"/>
  <c r="Q837" i="1"/>
  <c r="R837" i="1"/>
  <c r="N821" i="1"/>
  <c r="R821" i="1"/>
  <c r="P821" i="1"/>
  <c r="Q821" i="1"/>
  <c r="S821" i="1"/>
  <c r="O821" i="1"/>
  <c r="N805" i="1"/>
  <c r="R805" i="1"/>
  <c r="P805" i="1"/>
  <c r="Q805" i="1"/>
  <c r="O805" i="1"/>
  <c r="S805" i="1"/>
  <c r="N789" i="1"/>
  <c r="R789" i="1"/>
  <c r="P789" i="1"/>
  <c r="Q789" i="1"/>
  <c r="S789" i="1"/>
  <c r="O789" i="1"/>
  <c r="N781" i="1"/>
  <c r="R781" i="1"/>
  <c r="O781" i="1"/>
  <c r="P781" i="1"/>
  <c r="Q781" i="1"/>
  <c r="S781" i="1"/>
  <c r="N765" i="1"/>
  <c r="R765" i="1"/>
  <c r="S765" i="1"/>
  <c r="P765" i="1"/>
  <c r="Q765" i="1"/>
  <c r="O765" i="1"/>
  <c r="N757" i="1"/>
  <c r="R757" i="1"/>
  <c r="S757" i="1"/>
  <c r="Q757" i="1"/>
  <c r="O757" i="1"/>
  <c r="P757" i="1"/>
  <c r="N749" i="1"/>
  <c r="R749" i="1"/>
  <c r="S749" i="1"/>
  <c r="Q749" i="1"/>
  <c r="O749" i="1"/>
  <c r="P749" i="1"/>
  <c r="N741" i="1"/>
  <c r="R741" i="1"/>
  <c r="S741" i="1"/>
  <c r="Q741" i="1"/>
  <c r="O741" i="1"/>
  <c r="P741" i="1"/>
  <c r="N725" i="1"/>
  <c r="O725" i="1"/>
  <c r="Q725" i="1"/>
  <c r="R725" i="1"/>
  <c r="P725" i="1"/>
  <c r="S725" i="1"/>
  <c r="N717" i="1"/>
  <c r="O717" i="1"/>
  <c r="Q717" i="1"/>
  <c r="P717" i="1"/>
  <c r="R717" i="1"/>
  <c r="S717" i="1"/>
  <c r="N709" i="1"/>
  <c r="O709" i="1"/>
  <c r="Q709" i="1"/>
  <c r="R709" i="1"/>
  <c r="P709" i="1"/>
  <c r="S709" i="1"/>
  <c r="N701" i="1"/>
  <c r="O701" i="1"/>
  <c r="Q701" i="1"/>
  <c r="P701" i="1"/>
  <c r="R701" i="1"/>
  <c r="S701" i="1"/>
  <c r="N693" i="1"/>
  <c r="O693" i="1"/>
  <c r="Q693" i="1"/>
  <c r="R693" i="1"/>
  <c r="S693" i="1"/>
  <c r="P693" i="1"/>
  <c r="N677" i="1"/>
  <c r="O677" i="1"/>
  <c r="Q677" i="1"/>
  <c r="R677" i="1"/>
  <c r="P677" i="1"/>
  <c r="S677" i="1"/>
  <c r="N669" i="1"/>
  <c r="O669" i="1"/>
  <c r="Q669" i="1"/>
  <c r="P669" i="1"/>
  <c r="R669" i="1"/>
  <c r="S669" i="1"/>
  <c r="N661" i="1"/>
  <c r="O661" i="1"/>
  <c r="Q661" i="1"/>
  <c r="R661" i="1"/>
  <c r="S661" i="1"/>
  <c r="P661" i="1"/>
  <c r="N653" i="1"/>
  <c r="O653" i="1"/>
  <c r="Q653" i="1"/>
  <c r="P653" i="1"/>
  <c r="R653" i="1"/>
  <c r="S653" i="1"/>
  <c r="N645" i="1"/>
  <c r="O645" i="1"/>
  <c r="Q645" i="1"/>
  <c r="R645" i="1"/>
  <c r="P645" i="1"/>
  <c r="S645" i="1"/>
  <c r="N637" i="1"/>
  <c r="O637" i="1"/>
  <c r="Q637" i="1"/>
  <c r="S637" i="1"/>
  <c r="P637" i="1"/>
  <c r="R637" i="1"/>
  <c r="N629" i="1"/>
  <c r="O629" i="1"/>
  <c r="Q629" i="1"/>
  <c r="S629" i="1"/>
  <c r="R629" i="1"/>
  <c r="P629" i="1"/>
  <c r="N621" i="1"/>
  <c r="O621" i="1"/>
  <c r="Q621" i="1"/>
  <c r="S621" i="1"/>
  <c r="P621" i="1"/>
  <c r="R621" i="1"/>
  <c r="N613" i="1"/>
  <c r="O613" i="1"/>
  <c r="Q613" i="1"/>
  <c r="S613" i="1"/>
  <c r="P613" i="1"/>
  <c r="R613" i="1"/>
  <c r="N605" i="1"/>
  <c r="O605" i="1"/>
  <c r="Q605" i="1"/>
  <c r="S605" i="1"/>
  <c r="P605" i="1"/>
  <c r="R605" i="1"/>
  <c r="N597" i="1"/>
  <c r="O597" i="1"/>
  <c r="Q597" i="1"/>
  <c r="S597" i="1"/>
  <c r="R597" i="1"/>
  <c r="P597" i="1"/>
  <c r="N589" i="1"/>
  <c r="O589" i="1"/>
  <c r="Q589" i="1"/>
  <c r="S589" i="1"/>
  <c r="P589" i="1"/>
  <c r="R589" i="1"/>
  <c r="N581" i="1"/>
  <c r="O581" i="1"/>
  <c r="Q581" i="1"/>
  <c r="S581" i="1"/>
  <c r="P581" i="1"/>
  <c r="R581" i="1"/>
  <c r="N573" i="1"/>
  <c r="P573" i="1"/>
  <c r="R573" i="1"/>
  <c r="Q573" i="1"/>
  <c r="O573" i="1"/>
  <c r="S573" i="1"/>
  <c r="N565" i="1"/>
  <c r="P565" i="1"/>
  <c r="O565" i="1"/>
  <c r="R565" i="1"/>
  <c r="Q565" i="1"/>
  <c r="S565" i="1"/>
  <c r="N557" i="1"/>
  <c r="P557" i="1"/>
  <c r="O557" i="1"/>
  <c r="R557" i="1"/>
  <c r="S557" i="1"/>
  <c r="Q557" i="1"/>
  <c r="N549" i="1"/>
  <c r="P549" i="1"/>
  <c r="O549" i="1"/>
  <c r="R549" i="1"/>
  <c r="Q549" i="1"/>
  <c r="S549" i="1"/>
  <c r="N541" i="1"/>
  <c r="Q541" i="1"/>
  <c r="P541" i="1"/>
  <c r="R541" i="1"/>
  <c r="O541" i="1"/>
  <c r="S541" i="1"/>
  <c r="N533" i="1"/>
  <c r="Q533" i="1"/>
  <c r="S533" i="1"/>
  <c r="O533" i="1"/>
  <c r="R533" i="1"/>
  <c r="P533" i="1"/>
  <c r="N525" i="1"/>
  <c r="Q525" i="1"/>
  <c r="S525" i="1"/>
  <c r="R525" i="1"/>
  <c r="P525" i="1"/>
  <c r="O525" i="1"/>
  <c r="N517" i="1"/>
  <c r="Q517" i="1"/>
  <c r="S517" i="1"/>
  <c r="O517" i="1"/>
  <c r="R517" i="1"/>
  <c r="P517" i="1"/>
  <c r="N509" i="1"/>
  <c r="Q509" i="1"/>
  <c r="S509" i="1"/>
  <c r="P509" i="1"/>
  <c r="O509" i="1"/>
  <c r="R509" i="1"/>
  <c r="N501" i="1"/>
  <c r="Q501" i="1"/>
  <c r="S501" i="1"/>
  <c r="R501" i="1"/>
  <c r="O501" i="1"/>
  <c r="P501" i="1"/>
  <c r="N493" i="1"/>
  <c r="Q493" i="1"/>
  <c r="S493" i="1"/>
  <c r="O493" i="1"/>
  <c r="R493" i="1"/>
  <c r="P493" i="1"/>
  <c r="N485" i="1"/>
  <c r="Q485" i="1"/>
  <c r="S485" i="1"/>
  <c r="O485" i="1"/>
  <c r="P485" i="1"/>
  <c r="R485" i="1"/>
  <c r="N477" i="1"/>
  <c r="Q477" i="1"/>
  <c r="S477" i="1"/>
  <c r="P477" i="1"/>
  <c r="R477" i="1"/>
  <c r="O477" i="1"/>
  <c r="N469" i="1"/>
  <c r="Q469" i="1"/>
  <c r="S469" i="1"/>
  <c r="R469" i="1"/>
  <c r="O469" i="1"/>
  <c r="P469" i="1"/>
  <c r="N461" i="1"/>
  <c r="Q461" i="1"/>
  <c r="S461" i="1"/>
  <c r="O461" i="1"/>
  <c r="R461" i="1"/>
  <c r="P461" i="1"/>
  <c r="N453" i="1"/>
  <c r="Q453" i="1"/>
  <c r="S453" i="1"/>
  <c r="O453" i="1"/>
  <c r="R453" i="1"/>
  <c r="P453" i="1"/>
  <c r="N445" i="1"/>
  <c r="Q445" i="1"/>
  <c r="S445" i="1"/>
  <c r="P445" i="1"/>
  <c r="R445" i="1"/>
  <c r="O445" i="1"/>
  <c r="N437" i="1"/>
  <c r="Q437" i="1"/>
  <c r="S437" i="1"/>
  <c r="R437" i="1"/>
  <c r="P437" i="1"/>
  <c r="O437" i="1"/>
  <c r="N429" i="1"/>
  <c r="Q429" i="1"/>
  <c r="S429" i="1"/>
  <c r="O429" i="1"/>
  <c r="P429" i="1"/>
  <c r="R429" i="1"/>
  <c r="N421" i="1"/>
  <c r="Q421" i="1"/>
  <c r="S421" i="1"/>
  <c r="O421" i="1"/>
  <c r="P421" i="1"/>
  <c r="R421" i="1"/>
  <c r="N413" i="1"/>
  <c r="Q413" i="1"/>
  <c r="S413" i="1"/>
  <c r="P413" i="1"/>
  <c r="R413" i="1"/>
  <c r="O413" i="1"/>
  <c r="N405" i="1"/>
  <c r="Q405" i="1"/>
  <c r="S405" i="1"/>
  <c r="R405" i="1"/>
  <c r="P405" i="1"/>
  <c r="O405" i="1"/>
  <c r="N397" i="1"/>
  <c r="Q397" i="1"/>
  <c r="S397" i="1"/>
  <c r="P397" i="1"/>
  <c r="O397" i="1"/>
  <c r="R397" i="1"/>
  <c r="N389" i="1"/>
  <c r="Q389" i="1"/>
  <c r="S389" i="1"/>
  <c r="O389" i="1"/>
  <c r="P389" i="1"/>
  <c r="R389" i="1"/>
  <c r="N381" i="1"/>
  <c r="Q381" i="1"/>
  <c r="S381" i="1"/>
  <c r="P381" i="1"/>
  <c r="O381" i="1"/>
  <c r="R381" i="1"/>
  <c r="N373" i="1"/>
  <c r="Q373" i="1"/>
  <c r="S373" i="1"/>
  <c r="R373" i="1"/>
  <c r="O373" i="1"/>
  <c r="P373" i="1"/>
  <c r="N365" i="1"/>
  <c r="Q365" i="1"/>
  <c r="S365" i="1"/>
  <c r="O365" i="1"/>
  <c r="R365" i="1"/>
  <c r="P365" i="1"/>
  <c r="N357" i="1"/>
  <c r="Q357" i="1"/>
  <c r="P357" i="1"/>
  <c r="R357" i="1"/>
  <c r="S357" i="1"/>
  <c r="O357" i="1"/>
  <c r="N349" i="1"/>
  <c r="Q349" i="1"/>
  <c r="S349" i="1"/>
  <c r="O349" i="1"/>
  <c r="P349" i="1"/>
  <c r="R349" i="1"/>
  <c r="N341" i="1"/>
  <c r="Q341" i="1"/>
  <c r="P341" i="1"/>
  <c r="S341" i="1"/>
  <c r="O341" i="1"/>
  <c r="R341" i="1"/>
  <c r="N333" i="1"/>
  <c r="Q333" i="1"/>
  <c r="P333" i="1"/>
  <c r="S333" i="1"/>
  <c r="R333" i="1"/>
  <c r="O333" i="1"/>
  <c r="N325" i="1"/>
  <c r="Q325" i="1"/>
  <c r="S325" i="1"/>
  <c r="O325" i="1"/>
  <c r="R325" i="1"/>
  <c r="P325" i="1"/>
  <c r="N317" i="1"/>
  <c r="Q317" i="1"/>
  <c r="S317" i="1"/>
  <c r="P317" i="1"/>
  <c r="O317" i="1"/>
  <c r="R317" i="1"/>
  <c r="N309" i="1"/>
  <c r="Q309" i="1"/>
  <c r="S309" i="1"/>
  <c r="R309" i="1"/>
  <c r="O309" i="1"/>
  <c r="P309" i="1"/>
  <c r="N301" i="1"/>
  <c r="Q301" i="1"/>
  <c r="S301" i="1"/>
  <c r="P301" i="1"/>
  <c r="O301" i="1"/>
  <c r="R301" i="1"/>
  <c r="N293" i="1"/>
  <c r="Q293" i="1"/>
  <c r="S293" i="1"/>
  <c r="O293" i="1"/>
  <c r="R293" i="1"/>
  <c r="P293" i="1"/>
  <c r="N285" i="1"/>
  <c r="P285" i="1"/>
  <c r="O285" i="1"/>
  <c r="R285" i="1"/>
  <c r="S285" i="1"/>
  <c r="Q285" i="1"/>
  <c r="N277" i="1"/>
  <c r="P277" i="1"/>
  <c r="Q277" i="1"/>
  <c r="S277" i="1"/>
  <c r="O277" i="1"/>
  <c r="R277" i="1"/>
  <c r="N269" i="1"/>
  <c r="Q269" i="1"/>
  <c r="S269" i="1"/>
  <c r="P269" i="1"/>
  <c r="O269" i="1"/>
  <c r="R269" i="1"/>
  <c r="N261" i="1"/>
  <c r="P261" i="1"/>
  <c r="Q261" i="1"/>
  <c r="O261" i="1"/>
  <c r="S261" i="1"/>
  <c r="R261" i="1"/>
  <c r="N253" i="1"/>
  <c r="O253" i="1"/>
  <c r="Q253" i="1"/>
  <c r="S253" i="1"/>
  <c r="R253" i="1"/>
  <c r="P253" i="1"/>
  <c r="N245" i="1"/>
  <c r="R245" i="1"/>
  <c r="O245" i="1"/>
  <c r="Q245" i="1"/>
  <c r="P245" i="1"/>
  <c r="S245" i="1"/>
  <c r="N237" i="1"/>
  <c r="O237" i="1"/>
  <c r="Q237" i="1"/>
  <c r="R237" i="1"/>
  <c r="S237" i="1"/>
  <c r="P237" i="1"/>
  <c r="N229" i="1"/>
  <c r="P229" i="1"/>
  <c r="R229" i="1"/>
  <c r="O229" i="1"/>
  <c r="Q229" i="1"/>
  <c r="S229" i="1"/>
  <c r="N221" i="1"/>
  <c r="R221" i="1"/>
  <c r="Q221" i="1"/>
  <c r="P221" i="1"/>
  <c r="O221" i="1"/>
  <c r="S221" i="1"/>
  <c r="N213" i="1"/>
  <c r="R213" i="1"/>
  <c r="S213" i="1"/>
  <c r="P213" i="1"/>
  <c r="Q213" i="1"/>
  <c r="O213" i="1"/>
  <c r="N205" i="1"/>
  <c r="R205" i="1"/>
  <c r="P205" i="1"/>
  <c r="Q205" i="1"/>
  <c r="O205" i="1"/>
  <c r="S205" i="1"/>
  <c r="N197" i="1"/>
  <c r="R197" i="1"/>
  <c r="S197" i="1"/>
  <c r="O197" i="1"/>
  <c r="Q197" i="1"/>
  <c r="P197" i="1"/>
  <c r="N189" i="1"/>
  <c r="R189" i="1"/>
  <c r="P189" i="1"/>
  <c r="S189" i="1"/>
  <c r="O189" i="1"/>
  <c r="Q189" i="1"/>
  <c r="N181" i="1"/>
  <c r="R181" i="1"/>
  <c r="P181" i="1"/>
  <c r="S181" i="1"/>
  <c r="Q181" i="1"/>
  <c r="O181" i="1"/>
  <c r="N173" i="1"/>
  <c r="R173" i="1"/>
  <c r="O173" i="1"/>
  <c r="P173" i="1"/>
  <c r="Q173" i="1"/>
  <c r="S173" i="1"/>
  <c r="N165" i="1"/>
  <c r="R165" i="1"/>
  <c r="P165" i="1"/>
  <c r="S165" i="1"/>
  <c r="Q165" i="1"/>
  <c r="O165" i="1"/>
  <c r="N157" i="1"/>
  <c r="R157" i="1"/>
  <c r="Q157" i="1"/>
  <c r="O157" i="1"/>
  <c r="S157" i="1"/>
  <c r="P157" i="1"/>
  <c r="N149" i="1"/>
  <c r="R149" i="1"/>
  <c r="S149" i="1"/>
  <c r="O149" i="1"/>
  <c r="Q149" i="1"/>
  <c r="P149" i="1"/>
  <c r="N141" i="1"/>
  <c r="R141" i="1"/>
  <c r="O141" i="1"/>
  <c r="P141" i="1"/>
  <c r="S141" i="1"/>
  <c r="Q141" i="1"/>
  <c r="N133" i="1"/>
  <c r="P133" i="1"/>
  <c r="R133" i="1"/>
  <c r="Q133" i="1"/>
  <c r="S133" i="1"/>
  <c r="O133" i="1"/>
  <c r="N125" i="1"/>
  <c r="P125" i="1"/>
  <c r="R125" i="1"/>
  <c r="S125" i="1"/>
  <c r="O125" i="1"/>
  <c r="Q125" i="1"/>
  <c r="N117" i="1"/>
  <c r="P117" i="1"/>
  <c r="R117" i="1"/>
  <c r="S117" i="1"/>
  <c r="O117" i="1"/>
  <c r="Q117" i="1"/>
  <c r="N109" i="1"/>
  <c r="P109" i="1"/>
  <c r="R109" i="1"/>
  <c r="S109" i="1"/>
  <c r="O109" i="1"/>
  <c r="Q109" i="1"/>
  <c r="N101" i="1"/>
  <c r="P101" i="1"/>
  <c r="R101" i="1"/>
  <c r="S101" i="1"/>
  <c r="O101" i="1"/>
  <c r="Q101" i="1"/>
  <c r="N93" i="1"/>
  <c r="P93" i="1"/>
  <c r="R93" i="1"/>
  <c r="S93" i="1"/>
  <c r="O93" i="1"/>
  <c r="Q93" i="1"/>
  <c r="N85" i="1"/>
  <c r="P85" i="1"/>
  <c r="R85" i="1"/>
  <c r="S85" i="1"/>
  <c r="Q85" i="1"/>
  <c r="O85" i="1"/>
  <c r="N77" i="1"/>
  <c r="P77" i="1"/>
  <c r="R77" i="1"/>
  <c r="S77" i="1"/>
  <c r="O77" i="1"/>
  <c r="Q77" i="1"/>
  <c r="N69" i="1"/>
  <c r="P69" i="1"/>
  <c r="R69" i="1"/>
  <c r="S69" i="1"/>
  <c r="Q69" i="1"/>
  <c r="O69" i="1"/>
  <c r="N61" i="1"/>
  <c r="P61" i="1"/>
  <c r="R61" i="1"/>
  <c r="S61" i="1"/>
  <c r="O61" i="1"/>
  <c r="Q61" i="1"/>
  <c r="N53" i="1"/>
  <c r="P53" i="1"/>
  <c r="R53" i="1"/>
  <c r="S53" i="1"/>
  <c r="O53" i="1"/>
  <c r="Q53" i="1"/>
  <c r="N45" i="1"/>
  <c r="P45" i="1"/>
  <c r="R45" i="1"/>
  <c r="S45" i="1"/>
  <c r="O45" i="1"/>
  <c r="Q45" i="1"/>
  <c r="N37" i="1"/>
  <c r="P37" i="1"/>
  <c r="R37" i="1"/>
  <c r="S37" i="1"/>
  <c r="O37" i="1"/>
  <c r="Q37" i="1"/>
  <c r="N29" i="1"/>
  <c r="P29" i="1"/>
  <c r="R29" i="1"/>
  <c r="S29" i="1"/>
  <c r="O29" i="1"/>
  <c r="Q29" i="1"/>
  <c r="N21" i="1"/>
  <c r="P21" i="1"/>
  <c r="R21" i="1"/>
  <c r="S21" i="1"/>
  <c r="Q21" i="1"/>
  <c r="O21" i="1"/>
  <c r="N13" i="1"/>
  <c r="P13" i="1"/>
  <c r="R13" i="1"/>
  <c r="S13" i="1"/>
  <c r="O13" i="1"/>
  <c r="Q13" i="1"/>
  <c r="N5" i="1"/>
  <c r="P5" i="1"/>
  <c r="R5" i="1"/>
  <c r="S5" i="1"/>
  <c r="Q5" i="1"/>
  <c r="O5" i="1"/>
  <c r="Q2" i="1"/>
  <c r="S2086" i="1"/>
  <c r="S2046" i="1"/>
  <c r="P2021" i="1"/>
  <c r="O2006" i="1"/>
  <c r="P1998" i="1"/>
  <c r="S1982" i="1"/>
  <c r="O1965" i="1"/>
  <c r="P1957" i="1"/>
  <c r="N2087" i="1"/>
  <c r="Q2087" i="1"/>
  <c r="N2079" i="1"/>
  <c r="P2079" i="1"/>
  <c r="Q2079" i="1"/>
  <c r="N2071" i="1"/>
  <c r="P2071" i="1"/>
  <c r="Q2071" i="1"/>
  <c r="N2063" i="1"/>
  <c r="P2063" i="1"/>
  <c r="Q2063" i="1"/>
  <c r="N2055" i="1"/>
  <c r="P2055" i="1"/>
  <c r="Q2055" i="1"/>
  <c r="N2047" i="1"/>
  <c r="P2047" i="1"/>
  <c r="Q2047" i="1"/>
  <c r="N2039" i="1"/>
  <c r="P2039" i="1"/>
  <c r="Q2039" i="1"/>
  <c r="N2031" i="1"/>
  <c r="P2031" i="1"/>
  <c r="Q2031" i="1"/>
  <c r="N2023" i="1"/>
  <c r="P2023" i="1"/>
  <c r="Q2023" i="1"/>
  <c r="N2015" i="1"/>
  <c r="P2015" i="1"/>
  <c r="Q2015" i="1"/>
  <c r="N2007" i="1"/>
  <c r="P2007" i="1"/>
  <c r="Q2007" i="1"/>
  <c r="N1999" i="1"/>
  <c r="P1999" i="1"/>
  <c r="Q1999" i="1"/>
  <c r="N1991" i="1"/>
  <c r="P1991" i="1"/>
  <c r="Q1991" i="1"/>
  <c r="N1983" i="1"/>
  <c r="P1983" i="1"/>
  <c r="Q1983" i="1"/>
  <c r="N1975" i="1"/>
  <c r="P1975" i="1"/>
  <c r="Q1975" i="1"/>
  <c r="N1967" i="1"/>
  <c r="P1967" i="1"/>
  <c r="Q1967" i="1"/>
  <c r="N1959" i="1"/>
  <c r="P1959" i="1"/>
  <c r="Q1959" i="1"/>
  <c r="N1951" i="1"/>
  <c r="P1951" i="1"/>
  <c r="Q1951" i="1"/>
  <c r="N1943" i="1"/>
  <c r="P1943" i="1"/>
  <c r="Q1943" i="1"/>
  <c r="N1935" i="1"/>
  <c r="P1935" i="1"/>
  <c r="Q1935" i="1"/>
  <c r="N1927" i="1"/>
  <c r="P1927" i="1"/>
  <c r="Q1927" i="1"/>
  <c r="N1919" i="1"/>
  <c r="O1919" i="1"/>
  <c r="R1919" i="1"/>
  <c r="N1911" i="1"/>
  <c r="Q1911" i="1"/>
  <c r="R1911" i="1"/>
  <c r="N1903" i="1"/>
  <c r="Q1903" i="1"/>
  <c r="R1903" i="1"/>
  <c r="N1895" i="1"/>
  <c r="P1895" i="1"/>
  <c r="Q1895" i="1"/>
  <c r="N1887" i="1"/>
  <c r="Q1887" i="1"/>
  <c r="R1887" i="1"/>
  <c r="N1879" i="1"/>
  <c r="O1879" i="1"/>
  <c r="R1879" i="1"/>
  <c r="S1879" i="1"/>
  <c r="N1871" i="1"/>
  <c r="O1871" i="1"/>
  <c r="P1871" i="1"/>
  <c r="S1871" i="1"/>
  <c r="N1863" i="1"/>
  <c r="P1863" i="1"/>
  <c r="Q1863" i="1"/>
  <c r="N1855" i="1"/>
  <c r="Q1855" i="1"/>
  <c r="R1855" i="1"/>
  <c r="N1847" i="1"/>
  <c r="R1847" i="1"/>
  <c r="S1847" i="1"/>
  <c r="O1847" i="1"/>
  <c r="N1839" i="1"/>
  <c r="S1839" i="1"/>
  <c r="O1839" i="1"/>
  <c r="P1839" i="1"/>
  <c r="N1831" i="1"/>
  <c r="O1831" i="1"/>
  <c r="P1831" i="1"/>
  <c r="Q1831" i="1"/>
  <c r="N1823" i="1"/>
  <c r="P1823" i="1"/>
  <c r="Q1823" i="1"/>
  <c r="R1823" i="1"/>
  <c r="N1815" i="1"/>
  <c r="O1815" i="1"/>
  <c r="Q1815" i="1"/>
  <c r="R1815" i="1"/>
  <c r="S1815" i="1"/>
  <c r="N1807" i="1"/>
  <c r="O1807" i="1"/>
  <c r="P1807" i="1"/>
  <c r="R1807" i="1"/>
  <c r="S1807" i="1"/>
  <c r="N1799" i="1"/>
  <c r="P1799" i="1"/>
  <c r="Q1799" i="1"/>
  <c r="S1799" i="1"/>
  <c r="N1791" i="1"/>
  <c r="Q1791" i="1"/>
  <c r="R1791" i="1"/>
  <c r="N1783" i="1"/>
  <c r="R1783" i="1"/>
  <c r="S1783" i="1"/>
  <c r="O1783" i="1"/>
  <c r="N1775" i="1"/>
  <c r="S1775" i="1"/>
  <c r="O1775" i="1"/>
  <c r="P1775" i="1"/>
  <c r="N1767" i="1"/>
  <c r="R1767" i="1"/>
  <c r="S1767" i="1"/>
  <c r="O1767" i="1"/>
  <c r="P1767" i="1"/>
  <c r="Q1767" i="1"/>
  <c r="N1759" i="1"/>
  <c r="R1759" i="1"/>
  <c r="S1759" i="1"/>
  <c r="O1759" i="1"/>
  <c r="P1759" i="1"/>
  <c r="N1751" i="1"/>
  <c r="R1751" i="1"/>
  <c r="S1751" i="1"/>
  <c r="P1751" i="1"/>
  <c r="Q1751" i="1"/>
  <c r="N1743" i="1"/>
  <c r="R1743" i="1"/>
  <c r="S1743" i="1"/>
  <c r="P1743" i="1"/>
  <c r="Q1743" i="1"/>
  <c r="O1743" i="1"/>
  <c r="N1735" i="1"/>
  <c r="R1735" i="1"/>
  <c r="S1735" i="1"/>
  <c r="O1735" i="1"/>
  <c r="P1735" i="1"/>
  <c r="Q1735" i="1"/>
  <c r="N1727" i="1"/>
  <c r="R1727" i="1"/>
  <c r="S1727" i="1"/>
  <c r="O1727" i="1"/>
  <c r="Q1727" i="1"/>
  <c r="N1719" i="1"/>
  <c r="R1719" i="1"/>
  <c r="S1719" i="1"/>
  <c r="P1719" i="1"/>
  <c r="Q1719" i="1"/>
  <c r="N1711" i="1"/>
  <c r="R1711" i="1"/>
  <c r="S1711" i="1"/>
  <c r="P1711" i="1"/>
  <c r="Q1711" i="1"/>
  <c r="O1711" i="1"/>
  <c r="N1703" i="1"/>
  <c r="R1703" i="1"/>
  <c r="S1703" i="1"/>
  <c r="O1703" i="1"/>
  <c r="P1703" i="1"/>
  <c r="N1695" i="1"/>
  <c r="R1695" i="1"/>
  <c r="S1695" i="1"/>
  <c r="Q1695" i="1"/>
  <c r="N1687" i="1"/>
  <c r="R1687" i="1"/>
  <c r="S1687" i="1"/>
  <c r="O1687" i="1"/>
  <c r="P1687" i="1"/>
  <c r="N1679" i="1"/>
  <c r="R1679" i="1"/>
  <c r="S1679" i="1"/>
  <c r="P1679" i="1"/>
  <c r="Q1679" i="1"/>
  <c r="N1671" i="1"/>
  <c r="R1671" i="1"/>
  <c r="S1671" i="1"/>
  <c r="O1671" i="1"/>
  <c r="P1671" i="1"/>
  <c r="Q1671" i="1"/>
  <c r="N1663" i="1"/>
  <c r="R1663" i="1"/>
  <c r="S1663" i="1"/>
  <c r="O1663" i="1"/>
  <c r="P1663" i="1"/>
  <c r="Q1663" i="1"/>
  <c r="N1655" i="1"/>
  <c r="R1655" i="1"/>
  <c r="S1655" i="1"/>
  <c r="P1655" i="1"/>
  <c r="O1655" i="1"/>
  <c r="Q1655" i="1"/>
  <c r="N1647" i="1"/>
  <c r="R1647" i="1"/>
  <c r="S1647" i="1"/>
  <c r="P1647" i="1"/>
  <c r="Q1647" i="1"/>
  <c r="O1647" i="1"/>
  <c r="N1639" i="1"/>
  <c r="R1639" i="1"/>
  <c r="S1639" i="1"/>
  <c r="O1639" i="1"/>
  <c r="P1639" i="1"/>
  <c r="Q1639" i="1"/>
  <c r="N1631" i="1"/>
  <c r="R1631" i="1"/>
  <c r="S1631" i="1"/>
  <c r="O1631" i="1"/>
  <c r="P1631" i="1"/>
  <c r="Q1631" i="1"/>
  <c r="N1623" i="1"/>
  <c r="R1623" i="1"/>
  <c r="S1623" i="1"/>
  <c r="P1623" i="1"/>
  <c r="Q1623" i="1"/>
  <c r="O1623" i="1"/>
  <c r="N1615" i="1"/>
  <c r="R1615" i="1"/>
  <c r="S1615" i="1"/>
  <c r="O1615" i="1"/>
  <c r="P1615" i="1"/>
  <c r="Q1615" i="1"/>
  <c r="N1607" i="1"/>
  <c r="R1607" i="1"/>
  <c r="S1607" i="1"/>
  <c r="O1607" i="1"/>
  <c r="P1607" i="1"/>
  <c r="N1599" i="1"/>
  <c r="R1599" i="1"/>
  <c r="S1599" i="1"/>
  <c r="O1599" i="1"/>
  <c r="P1599" i="1"/>
  <c r="Q1599" i="1"/>
  <c r="N1591" i="1"/>
  <c r="R1591" i="1"/>
  <c r="S1591" i="1"/>
  <c r="P1591" i="1"/>
  <c r="Q1591" i="1"/>
  <c r="O1591" i="1"/>
  <c r="N1583" i="1"/>
  <c r="R1583" i="1"/>
  <c r="S1583" i="1"/>
  <c r="O1583" i="1"/>
  <c r="P1583" i="1"/>
  <c r="Q1583" i="1"/>
  <c r="N1575" i="1"/>
  <c r="R1575" i="1"/>
  <c r="S1575" i="1"/>
  <c r="O1575" i="1"/>
  <c r="P1575" i="1"/>
  <c r="Q1575" i="1"/>
  <c r="N1567" i="1"/>
  <c r="R1567" i="1"/>
  <c r="S1567" i="1"/>
  <c r="Q1567" i="1"/>
  <c r="O1567" i="1"/>
  <c r="N1559" i="1"/>
  <c r="R1559" i="1"/>
  <c r="S1559" i="1"/>
  <c r="P1559" i="1"/>
  <c r="Q1559" i="1"/>
  <c r="O1559" i="1"/>
  <c r="N1551" i="1"/>
  <c r="R1551" i="1"/>
  <c r="S1551" i="1"/>
  <c r="O1551" i="1"/>
  <c r="P1551" i="1"/>
  <c r="Q1551" i="1"/>
  <c r="N1543" i="1"/>
  <c r="R1543" i="1"/>
  <c r="S1543" i="1"/>
  <c r="O1543" i="1"/>
  <c r="P1543" i="1"/>
  <c r="Q1543" i="1"/>
  <c r="N1535" i="1"/>
  <c r="R1535" i="1"/>
  <c r="S1535" i="1"/>
  <c r="O1535" i="1"/>
  <c r="P1535" i="1"/>
  <c r="Q1535" i="1"/>
  <c r="N1527" i="1"/>
  <c r="R1527" i="1"/>
  <c r="S1527" i="1"/>
  <c r="P1527" i="1"/>
  <c r="Q1527" i="1"/>
  <c r="N1519" i="1"/>
  <c r="R1519" i="1"/>
  <c r="S1519" i="1"/>
  <c r="O1519" i="1"/>
  <c r="P1519" i="1"/>
  <c r="Q1519" i="1"/>
  <c r="N1511" i="1"/>
  <c r="R1511" i="1"/>
  <c r="S1511" i="1"/>
  <c r="O1511" i="1"/>
  <c r="P1511" i="1"/>
  <c r="Q1511" i="1"/>
  <c r="N1503" i="1"/>
  <c r="R1503" i="1"/>
  <c r="S1503" i="1"/>
  <c r="O1503" i="1"/>
  <c r="P1503" i="1"/>
  <c r="Q1503" i="1"/>
  <c r="N1495" i="1"/>
  <c r="R1495" i="1"/>
  <c r="S1495" i="1"/>
  <c r="P1495" i="1"/>
  <c r="Q1495" i="1"/>
  <c r="O1495" i="1"/>
  <c r="N1487" i="1"/>
  <c r="R1487" i="1"/>
  <c r="S1487" i="1"/>
  <c r="O1487" i="1"/>
  <c r="P1487" i="1"/>
  <c r="Q1487" i="1"/>
  <c r="N1479" i="1"/>
  <c r="R1479" i="1"/>
  <c r="S1479" i="1"/>
  <c r="O1479" i="1"/>
  <c r="P1479" i="1"/>
  <c r="Q1479" i="1"/>
  <c r="N1471" i="1"/>
  <c r="R1471" i="1"/>
  <c r="S1471" i="1"/>
  <c r="P1471" i="1"/>
  <c r="Q1471" i="1"/>
  <c r="N1463" i="1"/>
  <c r="R1463" i="1"/>
  <c r="S1463" i="1"/>
  <c r="P1463" i="1"/>
  <c r="Q1463" i="1"/>
  <c r="O1463" i="1"/>
  <c r="N1455" i="1"/>
  <c r="R1455" i="1"/>
  <c r="S1455" i="1"/>
  <c r="O1455" i="1"/>
  <c r="P1455" i="1"/>
  <c r="Q1455" i="1"/>
  <c r="N1447" i="1"/>
  <c r="R1447" i="1"/>
  <c r="S1447" i="1"/>
  <c r="O1447" i="1"/>
  <c r="P1447" i="1"/>
  <c r="Q1447" i="1"/>
  <c r="N1439" i="1"/>
  <c r="R1439" i="1"/>
  <c r="S1439" i="1"/>
  <c r="O1439" i="1"/>
  <c r="P1439" i="1"/>
  <c r="Q1439" i="1"/>
  <c r="N1431" i="1"/>
  <c r="R1431" i="1"/>
  <c r="S1431" i="1"/>
  <c r="P1431" i="1"/>
  <c r="Q1431" i="1"/>
  <c r="O1431" i="1"/>
  <c r="N1423" i="1"/>
  <c r="R1423" i="1"/>
  <c r="S1423" i="1"/>
  <c r="O1423" i="1"/>
  <c r="P1423" i="1"/>
  <c r="Q1423" i="1"/>
  <c r="N1415" i="1"/>
  <c r="R1415" i="1"/>
  <c r="S1415" i="1"/>
  <c r="O1415" i="1"/>
  <c r="P1415" i="1"/>
  <c r="Q1415" i="1"/>
  <c r="N1407" i="1"/>
  <c r="R1407" i="1"/>
  <c r="S1407" i="1"/>
  <c r="O1407" i="1"/>
  <c r="P1407" i="1"/>
  <c r="N1399" i="1"/>
  <c r="R1399" i="1"/>
  <c r="S1399" i="1"/>
  <c r="P1399" i="1"/>
  <c r="Q1399" i="1"/>
  <c r="O1399" i="1"/>
  <c r="N1391" i="1"/>
  <c r="R1391" i="1"/>
  <c r="S1391" i="1"/>
  <c r="O1391" i="1"/>
  <c r="P1391" i="1"/>
  <c r="Q1391" i="1"/>
  <c r="N1383" i="1"/>
  <c r="R1383" i="1"/>
  <c r="S1383" i="1"/>
  <c r="O1383" i="1"/>
  <c r="P1383" i="1"/>
  <c r="Q1383" i="1"/>
  <c r="N1375" i="1"/>
  <c r="R1375" i="1"/>
  <c r="S1375" i="1"/>
  <c r="O1375" i="1"/>
  <c r="P1375" i="1"/>
  <c r="Q1375" i="1"/>
  <c r="N1367" i="1"/>
  <c r="R1367" i="1"/>
  <c r="S1367" i="1"/>
  <c r="P1367" i="1"/>
  <c r="Q1367" i="1"/>
  <c r="O1367" i="1"/>
  <c r="N1359" i="1"/>
  <c r="R1359" i="1"/>
  <c r="S1359" i="1"/>
  <c r="O1359" i="1"/>
  <c r="P1359" i="1"/>
  <c r="Q1359" i="1"/>
  <c r="N1351" i="1"/>
  <c r="R1351" i="1"/>
  <c r="S1351" i="1"/>
  <c r="O1351" i="1"/>
  <c r="P1351" i="1"/>
  <c r="N1343" i="1"/>
  <c r="R1343" i="1"/>
  <c r="S1343" i="1"/>
  <c r="O1343" i="1"/>
  <c r="P1343" i="1"/>
  <c r="Q1343" i="1"/>
  <c r="N1335" i="1"/>
  <c r="R1335" i="1"/>
  <c r="S1335" i="1"/>
  <c r="P1335" i="1"/>
  <c r="Q1335" i="1"/>
  <c r="O1335" i="1"/>
  <c r="N1327" i="1"/>
  <c r="R1327" i="1"/>
  <c r="S1327" i="1"/>
  <c r="O1327" i="1"/>
  <c r="P1327" i="1"/>
  <c r="Q1327" i="1"/>
  <c r="N1319" i="1"/>
  <c r="P1319" i="1"/>
  <c r="O1319" i="1"/>
  <c r="Q1319" i="1"/>
  <c r="R1319" i="1"/>
  <c r="S1319" i="1"/>
  <c r="N1311" i="1"/>
  <c r="O1311" i="1"/>
  <c r="P1311" i="1"/>
  <c r="S1311" i="1"/>
  <c r="Q1311" i="1"/>
  <c r="R1311" i="1"/>
  <c r="N1303" i="1"/>
  <c r="O1303" i="1"/>
  <c r="P1303" i="1"/>
  <c r="S1303" i="1"/>
  <c r="Q1303" i="1"/>
  <c r="R1303" i="1"/>
  <c r="N1295" i="1"/>
  <c r="O1295" i="1"/>
  <c r="P1295" i="1"/>
  <c r="S1295" i="1"/>
  <c r="R1295" i="1"/>
  <c r="Q1295" i="1"/>
  <c r="N1287" i="1"/>
  <c r="O1287" i="1"/>
  <c r="P1287" i="1"/>
  <c r="S1287" i="1"/>
  <c r="Q1287" i="1"/>
  <c r="R1287" i="1"/>
  <c r="N1279" i="1"/>
  <c r="O1279" i="1"/>
  <c r="P1279" i="1"/>
  <c r="S1279" i="1"/>
  <c r="Q1279" i="1"/>
  <c r="R1279" i="1"/>
  <c r="N1271" i="1"/>
  <c r="O1271" i="1"/>
  <c r="P1271" i="1"/>
  <c r="S1271" i="1"/>
  <c r="Q1271" i="1"/>
  <c r="R1271" i="1"/>
  <c r="N1263" i="1"/>
  <c r="O1263" i="1"/>
  <c r="P1263" i="1"/>
  <c r="S1263" i="1"/>
  <c r="Q1263" i="1"/>
  <c r="R1263" i="1"/>
  <c r="N1255" i="1"/>
  <c r="O1255" i="1"/>
  <c r="P1255" i="1"/>
  <c r="S1255" i="1"/>
  <c r="Q1255" i="1"/>
  <c r="R1255" i="1"/>
  <c r="N1247" i="1"/>
  <c r="O1247" i="1"/>
  <c r="P1247" i="1"/>
  <c r="S1247" i="1"/>
  <c r="Q1247" i="1"/>
  <c r="R1247" i="1"/>
  <c r="N1239" i="1"/>
  <c r="O1239" i="1"/>
  <c r="P1239" i="1"/>
  <c r="S1239" i="1"/>
  <c r="Q1239" i="1"/>
  <c r="R1239" i="1"/>
  <c r="N1231" i="1"/>
  <c r="O1231" i="1"/>
  <c r="P1231" i="1"/>
  <c r="S1231" i="1"/>
  <c r="R1231" i="1"/>
  <c r="Q1231" i="1"/>
  <c r="N1223" i="1"/>
  <c r="O1223" i="1"/>
  <c r="P1223" i="1"/>
  <c r="S1223" i="1"/>
  <c r="Q1223" i="1"/>
  <c r="R1223" i="1"/>
  <c r="N1215" i="1"/>
  <c r="O1215" i="1"/>
  <c r="P1215" i="1"/>
  <c r="S1215" i="1"/>
  <c r="Q1215" i="1"/>
  <c r="R1215" i="1"/>
  <c r="N1207" i="1"/>
  <c r="S1207" i="1"/>
  <c r="O1207" i="1"/>
  <c r="P1207" i="1"/>
  <c r="Q1207" i="1"/>
  <c r="R1207" i="1"/>
  <c r="N1199" i="1"/>
  <c r="O1199" i="1"/>
  <c r="R1199" i="1"/>
  <c r="S1199" i="1"/>
  <c r="Q1199" i="1"/>
  <c r="N1191" i="1"/>
  <c r="Q1191" i="1"/>
  <c r="R1191" i="1"/>
  <c r="O1191" i="1"/>
  <c r="P1191" i="1"/>
  <c r="S1191" i="1"/>
  <c r="N1183" i="1"/>
  <c r="P1183" i="1"/>
  <c r="Q1183" i="1"/>
  <c r="R1183" i="1"/>
  <c r="S1183" i="1"/>
  <c r="O1183" i="1"/>
  <c r="N1175" i="1"/>
  <c r="R1175" i="1"/>
  <c r="O1175" i="1"/>
  <c r="Q1175" i="1"/>
  <c r="S1175" i="1"/>
  <c r="N1167" i="1"/>
  <c r="R1167" i="1"/>
  <c r="O1167" i="1"/>
  <c r="P1167" i="1"/>
  <c r="Q1167" i="1"/>
  <c r="S1167" i="1"/>
  <c r="N1159" i="1"/>
  <c r="R1159" i="1"/>
  <c r="Q1159" i="1"/>
  <c r="S1159" i="1"/>
  <c r="O1159" i="1"/>
  <c r="P1159" i="1"/>
  <c r="N1151" i="1"/>
  <c r="R1151" i="1"/>
  <c r="O1151" i="1"/>
  <c r="P1151" i="1"/>
  <c r="Q1151" i="1"/>
  <c r="S1151" i="1"/>
  <c r="N1143" i="1"/>
  <c r="R1143" i="1"/>
  <c r="O1143" i="1"/>
  <c r="Q1143" i="1"/>
  <c r="S1143" i="1"/>
  <c r="P1143" i="1"/>
  <c r="N1135" i="1"/>
  <c r="R1135" i="1"/>
  <c r="O1135" i="1"/>
  <c r="P1135" i="1"/>
  <c r="S1135" i="1"/>
  <c r="Q1135" i="1"/>
  <c r="N1127" i="1"/>
  <c r="R1127" i="1"/>
  <c r="O1127" i="1"/>
  <c r="P1127" i="1"/>
  <c r="Q1127" i="1"/>
  <c r="S1127" i="1"/>
  <c r="N1119" i="1"/>
  <c r="R1119" i="1"/>
  <c r="O1119" i="1"/>
  <c r="P1119" i="1"/>
  <c r="Q1119" i="1"/>
  <c r="S1119" i="1"/>
  <c r="N1111" i="1"/>
  <c r="R1111" i="1"/>
  <c r="O1111" i="1"/>
  <c r="Q1111" i="1"/>
  <c r="S1111" i="1"/>
  <c r="P1111" i="1"/>
  <c r="N1103" i="1"/>
  <c r="R1103" i="1"/>
  <c r="O1103" i="1"/>
  <c r="S1103" i="1"/>
  <c r="P1103" i="1"/>
  <c r="Q1103" i="1"/>
  <c r="N1095" i="1"/>
  <c r="R1095" i="1"/>
  <c r="O1095" i="1"/>
  <c r="P1095" i="1"/>
  <c r="Q1095" i="1"/>
  <c r="S1095" i="1"/>
  <c r="N1087" i="1"/>
  <c r="R1087" i="1"/>
  <c r="O1087" i="1"/>
  <c r="P1087" i="1"/>
  <c r="Q1087" i="1"/>
  <c r="S1087" i="1"/>
  <c r="N1079" i="1"/>
  <c r="Q1079" i="1"/>
  <c r="S1079" i="1"/>
  <c r="P1079" i="1"/>
  <c r="R1079" i="1"/>
  <c r="O1079" i="1"/>
  <c r="N1071" i="1"/>
  <c r="Q1071" i="1"/>
  <c r="S1071" i="1"/>
  <c r="O1071" i="1"/>
  <c r="P1071" i="1"/>
  <c r="R1071" i="1"/>
  <c r="N1063" i="1"/>
  <c r="O1063" i="1"/>
  <c r="R1063" i="1"/>
  <c r="P1063" i="1"/>
  <c r="Q1063" i="1"/>
  <c r="S1063" i="1"/>
  <c r="N1055" i="1"/>
  <c r="S1055" i="1"/>
  <c r="P1055" i="1"/>
  <c r="R1055" i="1"/>
  <c r="O1055" i="1"/>
  <c r="Q1055" i="1"/>
  <c r="N1047" i="1"/>
  <c r="Q1047" i="1"/>
  <c r="S1047" i="1"/>
  <c r="P1047" i="1"/>
  <c r="R1047" i="1"/>
  <c r="O1047" i="1"/>
  <c r="N1039" i="1"/>
  <c r="O1039" i="1"/>
  <c r="Q1039" i="1"/>
  <c r="R1039" i="1"/>
  <c r="P1039" i="1"/>
  <c r="S1039" i="1"/>
  <c r="N1031" i="1"/>
  <c r="O1031" i="1"/>
  <c r="P1031" i="1"/>
  <c r="R1031" i="1"/>
  <c r="S1031" i="1"/>
  <c r="Q1031" i="1"/>
  <c r="N1023" i="1"/>
  <c r="S1023" i="1"/>
  <c r="P1023" i="1"/>
  <c r="Q1023" i="1"/>
  <c r="O1023" i="1"/>
  <c r="R1023" i="1"/>
  <c r="N1015" i="1"/>
  <c r="Q1015" i="1"/>
  <c r="R1015" i="1"/>
  <c r="S1015" i="1"/>
  <c r="O1015" i="1"/>
  <c r="P1015" i="1"/>
  <c r="N1007" i="1"/>
  <c r="O1007" i="1"/>
  <c r="P1007" i="1"/>
  <c r="Q1007" i="1"/>
  <c r="R1007" i="1"/>
  <c r="S1007" i="1"/>
  <c r="N999" i="1"/>
  <c r="O999" i="1"/>
  <c r="P999" i="1"/>
  <c r="R999" i="1"/>
  <c r="S999" i="1"/>
  <c r="Q999" i="1"/>
  <c r="N991" i="1"/>
  <c r="S991" i="1"/>
  <c r="P991" i="1"/>
  <c r="Q991" i="1"/>
  <c r="O991" i="1"/>
  <c r="R991" i="1"/>
  <c r="N983" i="1"/>
  <c r="Q983" i="1"/>
  <c r="R983" i="1"/>
  <c r="S983" i="1"/>
  <c r="O983" i="1"/>
  <c r="P983" i="1"/>
  <c r="N975" i="1"/>
  <c r="O975" i="1"/>
  <c r="P975" i="1"/>
  <c r="Q975" i="1"/>
  <c r="R975" i="1"/>
  <c r="S975" i="1"/>
  <c r="N967" i="1"/>
  <c r="O967" i="1"/>
  <c r="P967" i="1"/>
  <c r="R967" i="1"/>
  <c r="S967" i="1"/>
  <c r="Q967" i="1"/>
  <c r="N959" i="1"/>
  <c r="S959" i="1"/>
  <c r="P959" i="1"/>
  <c r="Q959" i="1"/>
  <c r="O959" i="1"/>
  <c r="R959" i="1"/>
  <c r="N951" i="1"/>
  <c r="Q951" i="1"/>
  <c r="R951" i="1"/>
  <c r="S951" i="1"/>
  <c r="O951" i="1"/>
  <c r="P951" i="1"/>
  <c r="N943" i="1"/>
  <c r="O943" i="1"/>
  <c r="P943" i="1"/>
  <c r="Q943" i="1"/>
  <c r="R943" i="1"/>
  <c r="S943" i="1"/>
  <c r="N935" i="1"/>
  <c r="O935" i="1"/>
  <c r="P935" i="1"/>
  <c r="R935" i="1"/>
  <c r="S935" i="1"/>
  <c r="Q935" i="1"/>
  <c r="N927" i="1"/>
  <c r="S927" i="1"/>
  <c r="P927" i="1"/>
  <c r="Q927" i="1"/>
  <c r="O927" i="1"/>
  <c r="R927" i="1"/>
  <c r="N919" i="1"/>
  <c r="R919" i="1"/>
  <c r="Q919" i="1"/>
  <c r="O919" i="1"/>
  <c r="P919" i="1"/>
  <c r="S919" i="1"/>
  <c r="N911" i="1"/>
  <c r="R911" i="1"/>
  <c r="O911" i="1"/>
  <c r="P911" i="1"/>
  <c r="S911" i="1"/>
  <c r="Q911" i="1"/>
  <c r="N903" i="1"/>
  <c r="Q903" i="1"/>
  <c r="R903" i="1"/>
  <c r="O903" i="1"/>
  <c r="P903" i="1"/>
  <c r="S903" i="1"/>
  <c r="N895" i="1"/>
  <c r="Q895" i="1"/>
  <c r="R895" i="1"/>
  <c r="O895" i="1"/>
  <c r="S895" i="1"/>
  <c r="P895" i="1"/>
  <c r="N887" i="1"/>
  <c r="Q887" i="1"/>
  <c r="R887" i="1"/>
  <c r="S887" i="1"/>
  <c r="P887" i="1"/>
  <c r="O887" i="1"/>
  <c r="N879" i="1"/>
  <c r="Q879" i="1"/>
  <c r="R879" i="1"/>
  <c r="S879" i="1"/>
  <c r="O879" i="1"/>
  <c r="P879" i="1"/>
  <c r="N871" i="1"/>
  <c r="Q871" i="1"/>
  <c r="R871" i="1"/>
  <c r="S871" i="1"/>
  <c r="O871" i="1"/>
  <c r="P871" i="1"/>
  <c r="N863" i="1"/>
  <c r="Q863" i="1"/>
  <c r="R863" i="1"/>
  <c r="S863" i="1"/>
  <c r="O863" i="1"/>
  <c r="P863" i="1"/>
  <c r="N855" i="1"/>
  <c r="Q855" i="1"/>
  <c r="R855" i="1"/>
  <c r="S855" i="1"/>
  <c r="O855" i="1"/>
  <c r="P855" i="1"/>
  <c r="N847" i="1"/>
  <c r="Q847" i="1"/>
  <c r="R847" i="1"/>
  <c r="S847" i="1"/>
  <c r="O847" i="1"/>
  <c r="P847" i="1"/>
  <c r="N839" i="1"/>
  <c r="Q839" i="1"/>
  <c r="R839" i="1"/>
  <c r="S839" i="1"/>
  <c r="O839" i="1"/>
  <c r="P839" i="1"/>
  <c r="N831" i="1"/>
  <c r="Q831" i="1"/>
  <c r="R831" i="1"/>
  <c r="S831" i="1"/>
  <c r="O831" i="1"/>
  <c r="P831" i="1"/>
  <c r="N823" i="1"/>
  <c r="P823" i="1"/>
  <c r="Q823" i="1"/>
  <c r="R823" i="1"/>
  <c r="S823" i="1"/>
  <c r="O823" i="1"/>
  <c r="N815" i="1"/>
  <c r="P815" i="1"/>
  <c r="O815" i="1"/>
  <c r="Q815" i="1"/>
  <c r="R815" i="1"/>
  <c r="S815" i="1"/>
  <c r="N807" i="1"/>
  <c r="P807" i="1"/>
  <c r="O807" i="1"/>
  <c r="Q807" i="1"/>
  <c r="R807" i="1"/>
  <c r="S807" i="1"/>
  <c r="N799" i="1"/>
  <c r="P799" i="1"/>
  <c r="S799" i="1"/>
  <c r="Q799" i="1"/>
  <c r="R799" i="1"/>
  <c r="O799" i="1"/>
  <c r="N791" i="1"/>
  <c r="P791" i="1"/>
  <c r="Q791" i="1"/>
  <c r="R791" i="1"/>
  <c r="S791" i="1"/>
  <c r="O791" i="1"/>
  <c r="N783" i="1"/>
  <c r="P783" i="1"/>
  <c r="O783" i="1"/>
  <c r="Q783" i="1"/>
  <c r="R783" i="1"/>
  <c r="S783" i="1"/>
  <c r="N775" i="1"/>
  <c r="P775" i="1"/>
  <c r="Q775" i="1"/>
  <c r="R775" i="1"/>
  <c r="S775" i="1"/>
  <c r="O775" i="1"/>
  <c r="N767" i="1"/>
  <c r="P767" i="1"/>
  <c r="Q767" i="1"/>
  <c r="S767" i="1"/>
  <c r="O767" i="1"/>
  <c r="R767" i="1"/>
  <c r="N759" i="1"/>
  <c r="P759" i="1"/>
  <c r="Q759" i="1"/>
  <c r="O759" i="1"/>
  <c r="R759" i="1"/>
  <c r="S759" i="1"/>
  <c r="N751" i="1"/>
  <c r="P751" i="1"/>
  <c r="Q751" i="1"/>
  <c r="O751" i="1"/>
  <c r="R751" i="1"/>
  <c r="S751" i="1"/>
  <c r="N743" i="1"/>
  <c r="P743" i="1"/>
  <c r="Q743" i="1"/>
  <c r="O743" i="1"/>
  <c r="R743" i="1"/>
  <c r="S743" i="1"/>
  <c r="N735" i="1"/>
  <c r="P735" i="1"/>
  <c r="Q735" i="1"/>
  <c r="O735" i="1"/>
  <c r="R735" i="1"/>
  <c r="S735" i="1"/>
  <c r="N727" i="1"/>
  <c r="P727" i="1"/>
  <c r="Q727" i="1"/>
  <c r="O727" i="1"/>
  <c r="R727" i="1"/>
  <c r="S727" i="1"/>
  <c r="N719" i="1"/>
  <c r="O719" i="1"/>
  <c r="P719" i="1"/>
  <c r="Q719" i="1"/>
  <c r="R719" i="1"/>
  <c r="S719" i="1"/>
  <c r="N711" i="1"/>
  <c r="O711" i="1"/>
  <c r="R711" i="1"/>
  <c r="P711" i="1"/>
  <c r="Q711" i="1"/>
  <c r="S711" i="1"/>
  <c r="N703" i="1"/>
  <c r="O703" i="1"/>
  <c r="P703" i="1"/>
  <c r="Q703" i="1"/>
  <c r="R703" i="1"/>
  <c r="S703" i="1"/>
  <c r="N695" i="1"/>
  <c r="O695" i="1"/>
  <c r="R695" i="1"/>
  <c r="S695" i="1"/>
  <c r="Q695" i="1"/>
  <c r="P695" i="1"/>
  <c r="N687" i="1"/>
  <c r="O687" i="1"/>
  <c r="P687" i="1"/>
  <c r="Q687" i="1"/>
  <c r="R687" i="1"/>
  <c r="S687" i="1"/>
  <c r="N679" i="1"/>
  <c r="O679" i="1"/>
  <c r="R679" i="1"/>
  <c r="Q679" i="1"/>
  <c r="S679" i="1"/>
  <c r="P679" i="1"/>
  <c r="N671" i="1"/>
  <c r="O671" i="1"/>
  <c r="P671" i="1"/>
  <c r="Q671" i="1"/>
  <c r="R671" i="1"/>
  <c r="S671" i="1"/>
  <c r="N663" i="1"/>
  <c r="O663" i="1"/>
  <c r="R663" i="1"/>
  <c r="S663" i="1"/>
  <c r="P663" i="1"/>
  <c r="Q663" i="1"/>
  <c r="N655" i="1"/>
  <c r="O655" i="1"/>
  <c r="P655" i="1"/>
  <c r="Q655" i="1"/>
  <c r="R655" i="1"/>
  <c r="S655" i="1"/>
  <c r="N647" i="1"/>
  <c r="O647" i="1"/>
  <c r="R647" i="1"/>
  <c r="P647" i="1"/>
  <c r="Q647" i="1"/>
  <c r="S647" i="1"/>
  <c r="N639" i="1"/>
  <c r="O639" i="1"/>
  <c r="Q639" i="1"/>
  <c r="S639" i="1"/>
  <c r="P639" i="1"/>
  <c r="R639" i="1"/>
  <c r="N631" i="1"/>
  <c r="O631" i="1"/>
  <c r="Q631" i="1"/>
  <c r="P631" i="1"/>
  <c r="R631" i="1"/>
  <c r="S631" i="1"/>
  <c r="N623" i="1"/>
  <c r="O623" i="1"/>
  <c r="Q623" i="1"/>
  <c r="P623" i="1"/>
  <c r="R623" i="1"/>
  <c r="S623" i="1"/>
  <c r="N615" i="1"/>
  <c r="O615" i="1"/>
  <c r="Q615" i="1"/>
  <c r="R615" i="1"/>
  <c r="P615" i="1"/>
  <c r="S615" i="1"/>
  <c r="N607" i="1"/>
  <c r="O607" i="1"/>
  <c r="Q607" i="1"/>
  <c r="S607" i="1"/>
  <c r="P607" i="1"/>
  <c r="R607" i="1"/>
  <c r="N599" i="1"/>
  <c r="O599" i="1"/>
  <c r="Q599" i="1"/>
  <c r="P599" i="1"/>
  <c r="S599" i="1"/>
  <c r="R599" i="1"/>
  <c r="N591" i="1"/>
  <c r="O591" i="1"/>
  <c r="Q591" i="1"/>
  <c r="P591" i="1"/>
  <c r="R591" i="1"/>
  <c r="S591" i="1"/>
  <c r="N583" i="1"/>
  <c r="O583" i="1"/>
  <c r="Q583" i="1"/>
  <c r="R583" i="1"/>
  <c r="S583" i="1"/>
  <c r="P583" i="1"/>
  <c r="N575" i="1"/>
  <c r="R575" i="1"/>
  <c r="S575" i="1"/>
  <c r="P575" i="1"/>
  <c r="Q575" i="1"/>
  <c r="O575" i="1"/>
  <c r="N567" i="1"/>
  <c r="R567" i="1"/>
  <c r="P567" i="1"/>
  <c r="S567" i="1"/>
  <c r="O567" i="1"/>
  <c r="Q567" i="1"/>
  <c r="N559" i="1"/>
  <c r="R559" i="1"/>
  <c r="P559" i="1"/>
  <c r="S559" i="1"/>
  <c r="Q559" i="1"/>
  <c r="O559" i="1"/>
  <c r="N551" i="1"/>
  <c r="R551" i="1"/>
  <c r="P551" i="1"/>
  <c r="Q551" i="1"/>
  <c r="S551" i="1"/>
  <c r="O551" i="1"/>
  <c r="N543" i="1"/>
  <c r="O543" i="1"/>
  <c r="S543" i="1"/>
  <c r="Q543" i="1"/>
  <c r="R543" i="1"/>
  <c r="P543" i="1"/>
  <c r="N535" i="1"/>
  <c r="O535" i="1"/>
  <c r="S535" i="1"/>
  <c r="P535" i="1"/>
  <c r="R535" i="1"/>
  <c r="Q535" i="1"/>
  <c r="N527" i="1"/>
  <c r="O527" i="1"/>
  <c r="Q527" i="1"/>
  <c r="S527" i="1"/>
  <c r="P527" i="1"/>
  <c r="R527" i="1"/>
  <c r="N519" i="1"/>
  <c r="O519" i="1"/>
  <c r="Q519" i="1"/>
  <c r="S519" i="1"/>
  <c r="R519" i="1"/>
  <c r="P519" i="1"/>
  <c r="N511" i="1"/>
  <c r="O511" i="1"/>
  <c r="Q511" i="1"/>
  <c r="S511" i="1"/>
  <c r="P511" i="1"/>
  <c r="R511" i="1"/>
  <c r="N503" i="1"/>
  <c r="O503" i="1"/>
  <c r="Q503" i="1"/>
  <c r="S503" i="1"/>
  <c r="P503" i="1"/>
  <c r="R503" i="1"/>
  <c r="N495" i="1"/>
  <c r="O495" i="1"/>
  <c r="Q495" i="1"/>
  <c r="S495" i="1"/>
  <c r="P495" i="1"/>
  <c r="R495" i="1"/>
  <c r="N487" i="1"/>
  <c r="O487" i="1"/>
  <c r="Q487" i="1"/>
  <c r="S487" i="1"/>
  <c r="R487" i="1"/>
  <c r="P487" i="1"/>
  <c r="N479" i="1"/>
  <c r="O479" i="1"/>
  <c r="Q479" i="1"/>
  <c r="S479" i="1"/>
  <c r="P479" i="1"/>
  <c r="R479" i="1"/>
  <c r="N471" i="1"/>
  <c r="O471" i="1"/>
  <c r="Q471" i="1"/>
  <c r="S471" i="1"/>
  <c r="P471" i="1"/>
  <c r="R471" i="1"/>
  <c r="N463" i="1"/>
  <c r="O463" i="1"/>
  <c r="Q463" i="1"/>
  <c r="S463" i="1"/>
  <c r="P463" i="1"/>
  <c r="R463" i="1"/>
  <c r="N455" i="1"/>
  <c r="O455" i="1"/>
  <c r="Q455" i="1"/>
  <c r="S455" i="1"/>
  <c r="R455" i="1"/>
  <c r="P455" i="1"/>
  <c r="N447" i="1"/>
  <c r="O447" i="1"/>
  <c r="Q447" i="1"/>
  <c r="S447" i="1"/>
  <c r="P447" i="1"/>
  <c r="R447" i="1"/>
  <c r="N439" i="1"/>
  <c r="O439" i="1"/>
  <c r="Q439" i="1"/>
  <c r="S439" i="1"/>
  <c r="P439" i="1"/>
  <c r="R439" i="1"/>
  <c r="N431" i="1"/>
  <c r="O431" i="1"/>
  <c r="Q431" i="1"/>
  <c r="S431" i="1"/>
  <c r="P431" i="1"/>
  <c r="R431" i="1"/>
  <c r="N423" i="1"/>
  <c r="O423" i="1"/>
  <c r="Q423" i="1"/>
  <c r="S423" i="1"/>
  <c r="R423" i="1"/>
  <c r="P423" i="1"/>
  <c r="N415" i="1"/>
  <c r="O415" i="1"/>
  <c r="Q415" i="1"/>
  <c r="S415" i="1"/>
  <c r="R415" i="1"/>
  <c r="P415" i="1"/>
  <c r="N407" i="1"/>
  <c r="O407" i="1"/>
  <c r="Q407" i="1"/>
  <c r="S407" i="1"/>
  <c r="R407" i="1"/>
  <c r="P407" i="1"/>
  <c r="N399" i="1"/>
  <c r="O399" i="1"/>
  <c r="Q399" i="1"/>
  <c r="S399" i="1"/>
  <c r="P399" i="1"/>
  <c r="R399" i="1"/>
  <c r="N391" i="1"/>
  <c r="O391" i="1"/>
  <c r="Q391" i="1"/>
  <c r="S391" i="1"/>
  <c r="R391" i="1"/>
  <c r="P391" i="1"/>
  <c r="N383" i="1"/>
  <c r="O383" i="1"/>
  <c r="Q383" i="1"/>
  <c r="S383" i="1"/>
  <c r="P383" i="1"/>
  <c r="R383" i="1"/>
  <c r="N375" i="1"/>
  <c r="O375" i="1"/>
  <c r="Q375" i="1"/>
  <c r="S375" i="1"/>
  <c r="P375" i="1"/>
  <c r="R375" i="1"/>
  <c r="N367" i="1"/>
  <c r="O367" i="1"/>
  <c r="Q367" i="1"/>
  <c r="S367" i="1"/>
  <c r="P367" i="1"/>
  <c r="R367" i="1"/>
  <c r="N359" i="1"/>
  <c r="O359" i="1"/>
  <c r="S359" i="1"/>
  <c r="Q359" i="1"/>
  <c r="P359" i="1"/>
  <c r="R359" i="1"/>
  <c r="N351" i="1"/>
  <c r="O351" i="1"/>
  <c r="S351" i="1"/>
  <c r="P351" i="1"/>
  <c r="R351" i="1"/>
  <c r="Q351" i="1"/>
  <c r="N343" i="1"/>
  <c r="O343" i="1"/>
  <c r="S343" i="1"/>
  <c r="Q343" i="1"/>
  <c r="R343" i="1"/>
  <c r="P343" i="1"/>
  <c r="N335" i="1"/>
  <c r="O335" i="1"/>
  <c r="S335" i="1"/>
  <c r="Q335" i="1"/>
  <c r="R335" i="1"/>
  <c r="P335" i="1"/>
  <c r="N327" i="1"/>
  <c r="O327" i="1"/>
  <c r="Q327" i="1"/>
  <c r="S327" i="1"/>
  <c r="R327" i="1"/>
  <c r="P327" i="1"/>
  <c r="N319" i="1"/>
  <c r="O319" i="1"/>
  <c r="Q319" i="1"/>
  <c r="S319" i="1"/>
  <c r="P319" i="1"/>
  <c r="R319" i="1"/>
  <c r="N311" i="1"/>
  <c r="O311" i="1"/>
  <c r="Q311" i="1"/>
  <c r="S311" i="1"/>
  <c r="R311" i="1"/>
  <c r="P311" i="1"/>
  <c r="N303" i="1"/>
  <c r="O303" i="1"/>
  <c r="Q303" i="1"/>
  <c r="S303" i="1"/>
  <c r="P303" i="1"/>
  <c r="R303" i="1"/>
  <c r="N295" i="1"/>
  <c r="O295" i="1"/>
  <c r="Q295" i="1"/>
  <c r="S295" i="1"/>
  <c r="R295" i="1"/>
  <c r="P295" i="1"/>
  <c r="N287" i="1"/>
  <c r="R287" i="1"/>
  <c r="O287" i="1"/>
  <c r="Q287" i="1"/>
  <c r="S287" i="1"/>
  <c r="P287" i="1"/>
  <c r="N279" i="1"/>
  <c r="R279" i="1"/>
  <c r="O279" i="1"/>
  <c r="Q279" i="1"/>
  <c r="S279" i="1"/>
  <c r="P279" i="1"/>
  <c r="N271" i="1"/>
  <c r="R271" i="1"/>
  <c r="P271" i="1"/>
  <c r="S271" i="1"/>
  <c r="O271" i="1"/>
  <c r="Q271" i="1"/>
  <c r="N263" i="1"/>
  <c r="R263" i="1"/>
  <c r="O263" i="1"/>
  <c r="P263" i="1"/>
  <c r="S263" i="1"/>
  <c r="Q263" i="1"/>
  <c r="N255" i="1"/>
  <c r="R255" i="1"/>
  <c r="P255" i="1"/>
  <c r="S255" i="1"/>
  <c r="Q255" i="1"/>
  <c r="O255" i="1"/>
  <c r="N247" i="1"/>
  <c r="R247" i="1"/>
  <c r="Q247" i="1"/>
  <c r="P247" i="1"/>
  <c r="O247" i="1"/>
  <c r="S247" i="1"/>
  <c r="N239" i="1"/>
  <c r="R239" i="1"/>
  <c r="P239" i="1"/>
  <c r="Q239" i="1"/>
  <c r="O239" i="1"/>
  <c r="S239" i="1"/>
  <c r="N231" i="1"/>
  <c r="R231" i="1"/>
  <c r="O231" i="1"/>
  <c r="Q231" i="1"/>
  <c r="S231" i="1"/>
  <c r="P231" i="1"/>
  <c r="N223" i="1"/>
  <c r="R223" i="1"/>
  <c r="S223" i="1"/>
  <c r="O223" i="1"/>
  <c r="Q223" i="1"/>
  <c r="P223" i="1"/>
  <c r="N215" i="1"/>
  <c r="P215" i="1"/>
  <c r="R215" i="1"/>
  <c r="S215" i="1"/>
  <c r="Q215" i="1"/>
  <c r="O215" i="1"/>
  <c r="N207" i="1"/>
  <c r="P207" i="1"/>
  <c r="R207" i="1"/>
  <c r="S207" i="1"/>
  <c r="Q207" i="1"/>
  <c r="O207" i="1"/>
  <c r="N199" i="1"/>
  <c r="P199" i="1"/>
  <c r="R199" i="1"/>
  <c r="S199" i="1"/>
  <c r="Q199" i="1"/>
  <c r="O199" i="1"/>
  <c r="N191" i="1"/>
  <c r="P191" i="1"/>
  <c r="R191" i="1"/>
  <c r="S191" i="1"/>
  <c r="O191" i="1"/>
  <c r="Q191" i="1"/>
  <c r="N183" i="1"/>
  <c r="P183" i="1"/>
  <c r="R183" i="1"/>
  <c r="S183" i="1"/>
  <c r="O183" i="1"/>
  <c r="Q183" i="1"/>
  <c r="N175" i="1"/>
  <c r="P175" i="1"/>
  <c r="R175" i="1"/>
  <c r="S175" i="1"/>
  <c r="Q175" i="1"/>
  <c r="O175" i="1"/>
  <c r="N167" i="1"/>
  <c r="P167" i="1"/>
  <c r="R167" i="1"/>
  <c r="S167" i="1"/>
  <c r="O167" i="1"/>
  <c r="Q167" i="1"/>
  <c r="N159" i="1"/>
  <c r="P159" i="1"/>
  <c r="R159" i="1"/>
  <c r="S159" i="1"/>
  <c r="Q159" i="1"/>
  <c r="O159" i="1"/>
  <c r="N151" i="1"/>
  <c r="P151" i="1"/>
  <c r="R151" i="1"/>
  <c r="S151" i="1"/>
  <c r="O151" i="1"/>
  <c r="Q151" i="1"/>
  <c r="N143" i="1"/>
  <c r="P143" i="1"/>
  <c r="R143" i="1"/>
  <c r="S143" i="1"/>
  <c r="O143" i="1"/>
  <c r="Q143" i="1"/>
  <c r="N135" i="1"/>
  <c r="P135" i="1"/>
  <c r="R135" i="1"/>
  <c r="S135" i="1"/>
  <c r="O135" i="1"/>
  <c r="Q135" i="1"/>
  <c r="N127" i="1"/>
  <c r="P127" i="1"/>
  <c r="Q127" i="1"/>
  <c r="R127" i="1"/>
  <c r="S127" i="1"/>
  <c r="O127" i="1"/>
  <c r="N119" i="1"/>
  <c r="P119" i="1"/>
  <c r="Q119" i="1"/>
  <c r="R119" i="1"/>
  <c r="S119" i="1"/>
  <c r="O119" i="1"/>
  <c r="N111" i="1"/>
  <c r="P111" i="1"/>
  <c r="Q111" i="1"/>
  <c r="R111" i="1"/>
  <c r="O111" i="1"/>
  <c r="S111" i="1"/>
  <c r="N103" i="1"/>
  <c r="P103" i="1"/>
  <c r="Q103" i="1"/>
  <c r="R103" i="1"/>
  <c r="S103" i="1"/>
  <c r="O103" i="1"/>
  <c r="N95" i="1"/>
  <c r="P95" i="1"/>
  <c r="Q95" i="1"/>
  <c r="R95" i="1"/>
  <c r="O95" i="1"/>
  <c r="S95" i="1"/>
  <c r="N87" i="1"/>
  <c r="P87" i="1"/>
  <c r="Q87" i="1"/>
  <c r="R87" i="1"/>
  <c r="O87" i="1"/>
  <c r="S87" i="1"/>
  <c r="N79" i="1"/>
  <c r="P79" i="1"/>
  <c r="Q79" i="1"/>
  <c r="R79" i="1"/>
  <c r="O79" i="1"/>
  <c r="S79" i="1"/>
  <c r="N71" i="1"/>
  <c r="P71" i="1"/>
  <c r="Q71" i="1"/>
  <c r="R71" i="1"/>
  <c r="O71" i="1"/>
  <c r="S71" i="1"/>
  <c r="N63" i="1"/>
  <c r="P63" i="1"/>
  <c r="Q63" i="1"/>
  <c r="R63" i="1"/>
  <c r="O63" i="1"/>
  <c r="S63" i="1"/>
  <c r="N55" i="1"/>
  <c r="P55" i="1"/>
  <c r="Q55" i="1"/>
  <c r="R55" i="1"/>
  <c r="S55" i="1"/>
  <c r="O55" i="1"/>
  <c r="N47" i="1"/>
  <c r="P47" i="1"/>
  <c r="Q47" i="1"/>
  <c r="R47" i="1"/>
  <c r="O47" i="1"/>
  <c r="S47" i="1"/>
  <c r="N39" i="1"/>
  <c r="P39" i="1"/>
  <c r="Q39" i="1"/>
  <c r="R39" i="1"/>
  <c r="S39" i="1"/>
  <c r="O39" i="1"/>
  <c r="N31" i="1"/>
  <c r="P31" i="1"/>
  <c r="Q31" i="1"/>
  <c r="R31" i="1"/>
  <c r="O31" i="1"/>
  <c r="S31" i="1"/>
  <c r="N23" i="1"/>
  <c r="P23" i="1"/>
  <c r="Q23" i="1"/>
  <c r="R23" i="1"/>
  <c r="O23" i="1"/>
  <c r="S23" i="1"/>
  <c r="N15" i="1"/>
  <c r="P15" i="1"/>
  <c r="Q15" i="1"/>
  <c r="R15" i="1"/>
  <c r="O15" i="1"/>
  <c r="S15" i="1"/>
  <c r="N7" i="1"/>
  <c r="P7" i="1"/>
  <c r="Q7" i="1"/>
  <c r="R7" i="1"/>
  <c r="S7" i="1"/>
  <c r="O7" i="1"/>
  <c r="O2" i="1"/>
  <c r="P2092" i="1"/>
  <c r="R2090" i="1"/>
  <c r="O2089" i="1"/>
  <c r="P2087" i="1"/>
  <c r="P2085" i="1"/>
  <c r="P2083" i="1"/>
  <c r="R2080" i="1"/>
  <c r="P2078" i="1"/>
  <c r="R2075" i="1"/>
  <c r="P2073" i="1"/>
  <c r="R2070" i="1"/>
  <c r="S2067" i="1"/>
  <c r="Q2065" i="1"/>
  <c r="S2062" i="1"/>
  <c r="Q2060" i="1"/>
  <c r="S2057" i="1"/>
  <c r="O2055" i="1"/>
  <c r="R2052" i="1"/>
  <c r="O2050" i="1"/>
  <c r="R2047" i="1"/>
  <c r="O2045" i="1"/>
  <c r="P2042" i="1"/>
  <c r="S2039" i="1"/>
  <c r="P2037" i="1"/>
  <c r="S2034" i="1"/>
  <c r="P2032" i="1"/>
  <c r="Q2029" i="1"/>
  <c r="O2027" i="1"/>
  <c r="Q2024" i="1"/>
  <c r="O2022" i="1"/>
  <c r="Q2019" i="1"/>
  <c r="R2016" i="1"/>
  <c r="P2014" i="1"/>
  <c r="R2011" i="1"/>
  <c r="P2009" i="1"/>
  <c r="R2006" i="1"/>
  <c r="S2003" i="1"/>
  <c r="Q2001" i="1"/>
  <c r="S1998" i="1"/>
  <c r="Q1996" i="1"/>
  <c r="S1993" i="1"/>
  <c r="O1991" i="1"/>
  <c r="R1988" i="1"/>
  <c r="O1986" i="1"/>
  <c r="R1983" i="1"/>
  <c r="O1981" i="1"/>
  <c r="P1978" i="1"/>
  <c r="S1975" i="1"/>
  <c r="P1973" i="1"/>
  <c r="S1970" i="1"/>
  <c r="P1968" i="1"/>
  <c r="Q1965" i="1"/>
  <c r="O1963" i="1"/>
  <c r="Q1960" i="1"/>
  <c r="O1958" i="1"/>
  <c r="Q1955" i="1"/>
  <c r="R1952" i="1"/>
  <c r="P1950" i="1"/>
  <c r="R1947" i="1"/>
  <c r="P1945" i="1"/>
  <c r="R1942" i="1"/>
  <c r="S1939" i="1"/>
  <c r="Q1937" i="1"/>
  <c r="S1934" i="1"/>
  <c r="Q1932" i="1"/>
  <c r="S1929" i="1"/>
  <c r="O1927" i="1"/>
  <c r="R1924" i="1"/>
  <c r="O1922" i="1"/>
  <c r="P1919" i="1"/>
  <c r="R1915" i="1"/>
  <c r="S1911" i="1"/>
  <c r="P1908" i="1"/>
  <c r="S1903" i="1"/>
  <c r="S1899" i="1"/>
  <c r="P1894" i="1"/>
  <c r="P1889" i="1"/>
  <c r="P1884" i="1"/>
  <c r="P1879" i="1"/>
  <c r="P1874" i="1"/>
  <c r="R1868" i="1"/>
  <c r="R1863" i="1"/>
  <c r="R1858" i="1"/>
  <c r="R1853" i="1"/>
  <c r="R1848" i="1"/>
  <c r="O1843" i="1"/>
  <c r="R1836" i="1"/>
  <c r="R1829" i="1"/>
  <c r="O1823" i="1"/>
  <c r="R1816" i="1"/>
  <c r="O1809" i="1"/>
  <c r="Q1802" i="1"/>
  <c r="O1796" i="1"/>
  <c r="Q1788" i="1"/>
  <c r="S1781" i="1"/>
  <c r="Q1775" i="1"/>
  <c r="R1766" i="1"/>
  <c r="R1757" i="1"/>
  <c r="P1749" i="1"/>
  <c r="S1739" i="1"/>
  <c r="P1730" i="1"/>
  <c r="S1721" i="1"/>
  <c r="Q1712" i="1"/>
  <c r="Q1703" i="1"/>
  <c r="O1695" i="1"/>
  <c r="R1682" i="1"/>
  <c r="Q1669" i="1"/>
  <c r="P1640" i="1"/>
  <c r="Q1595" i="1"/>
  <c r="Q1550" i="1"/>
  <c r="O1505" i="1"/>
  <c r="R1458" i="1"/>
  <c r="R1413" i="1"/>
  <c r="R1368" i="1"/>
  <c r="O1322" i="1"/>
  <c r="P1244" i="1"/>
  <c r="Q1028" i="1"/>
  <c r="M1516" i="1"/>
  <c r="K365" i="1"/>
  <c r="K1916" i="1"/>
  <c r="K1759" i="1"/>
  <c r="K450" i="1"/>
  <c r="K1270" i="1"/>
  <c r="I365" i="1"/>
  <c r="AL365" i="1" s="1"/>
  <c r="I1758" i="1"/>
  <c r="AL1758" i="1" s="1"/>
  <c r="I1630" i="1"/>
  <c r="AL1630" i="1" s="1"/>
  <c r="G569" i="1"/>
  <c r="G1220" i="1"/>
  <c r="I1306" i="1"/>
  <c r="AL1306" i="1" s="1"/>
  <c r="I1834" i="1"/>
  <c r="AL1834" i="1" s="1"/>
  <c r="I1189" i="1"/>
  <c r="AL1189" i="1" s="1"/>
  <c r="I35" i="1"/>
  <c r="AL35" i="1" s="1"/>
  <c r="I1915" i="1"/>
  <c r="AL1915" i="1" s="1"/>
  <c r="G1105" i="1"/>
  <c r="I1592" i="1"/>
  <c r="AL1592" i="1" s="1"/>
  <c r="I1341" i="1"/>
  <c r="AL1341" i="1" s="1"/>
  <c r="I1145" i="1"/>
  <c r="AL1145" i="1" s="1"/>
  <c r="I1263" i="1"/>
  <c r="AL1263" i="1" s="1"/>
  <c r="I1831" i="1"/>
  <c r="AL1831" i="1" s="1"/>
  <c r="I488" i="1"/>
  <c r="AL488" i="1" s="1"/>
  <c r="I278" i="1"/>
  <c r="AL278" i="1" s="1"/>
  <c r="I1174" i="1"/>
  <c r="AL1174" i="1" s="1"/>
  <c r="G2009" i="1"/>
  <c r="I2009" i="1"/>
  <c r="AL2009" i="1" s="1"/>
  <c r="G1148" i="1"/>
  <c r="I1148" i="1"/>
  <c r="AL1148" i="1" s="1"/>
  <c r="G738" i="1"/>
  <c r="I738" i="1"/>
  <c r="AL738" i="1" s="1"/>
  <c r="G410" i="1"/>
  <c r="I410" i="1"/>
  <c r="AL410" i="1" s="1"/>
  <c r="G82" i="1"/>
  <c r="I82" i="1"/>
  <c r="AL82" i="1" s="1"/>
  <c r="G1844" i="1"/>
  <c r="I1844" i="1"/>
  <c r="AL1844" i="1" s="1"/>
  <c r="I1393" i="1"/>
  <c r="AL1393" i="1" s="1"/>
  <c r="G1393" i="1"/>
  <c r="I573" i="1"/>
  <c r="AL573" i="1" s="1"/>
  <c r="G573" i="1"/>
  <c r="G122" i="1"/>
  <c r="I122" i="1"/>
  <c r="AL122" i="1" s="1"/>
  <c r="G1966" i="1"/>
  <c r="I1966" i="1"/>
  <c r="AL1966" i="1" s="1"/>
  <c r="G1351" i="1"/>
  <c r="I1351" i="1"/>
  <c r="AL1351" i="1" s="1"/>
  <c r="G982" i="1"/>
  <c r="I982" i="1"/>
  <c r="AL982" i="1" s="1"/>
  <c r="G531" i="1"/>
  <c r="I531" i="1"/>
  <c r="AL531" i="1" s="1"/>
  <c r="G2088" i="1"/>
  <c r="I2088" i="1"/>
  <c r="AL2088" i="1" s="1"/>
  <c r="G1760" i="1"/>
  <c r="I1760" i="1"/>
  <c r="AL1760" i="1" s="1"/>
  <c r="G1186" i="1"/>
  <c r="I1186" i="1"/>
  <c r="AL1186" i="1" s="1"/>
  <c r="I776" i="1"/>
  <c r="AL776" i="1" s="1"/>
  <c r="G776" i="1"/>
  <c r="G448" i="1"/>
  <c r="I448" i="1"/>
  <c r="AL448" i="1" s="1"/>
  <c r="G38" i="1"/>
  <c r="I38" i="1"/>
  <c r="AL38" i="1" s="1"/>
  <c r="G1923" i="1"/>
  <c r="I1923" i="1"/>
  <c r="AL1923" i="1" s="1"/>
  <c r="G1554" i="1"/>
  <c r="I1554" i="1"/>
  <c r="AL1554" i="1" s="1"/>
  <c r="G816" i="1"/>
  <c r="I816" i="1"/>
  <c r="AL816" i="1" s="1"/>
  <c r="I611" i="1"/>
  <c r="AL611" i="1" s="1"/>
  <c r="G611" i="1"/>
  <c r="G1928" i="1"/>
  <c r="I1928" i="1"/>
  <c r="AL1928" i="1" s="1"/>
  <c r="G1272" i="1"/>
  <c r="I1272" i="1"/>
  <c r="AL1272" i="1" s="1"/>
  <c r="G821" i="1"/>
  <c r="I821" i="1"/>
  <c r="AL821" i="1" s="1"/>
  <c r="G616" i="1"/>
  <c r="I616" i="1"/>
  <c r="AL616" i="1" s="1"/>
  <c r="G206" i="1"/>
  <c r="I206" i="1"/>
  <c r="AL206" i="1" s="1"/>
  <c r="G2050" i="1"/>
  <c r="I2050" i="1"/>
  <c r="AL2050" i="1" s="1"/>
  <c r="G1681" i="1"/>
  <c r="I1681" i="1"/>
  <c r="AL1681" i="1" s="1"/>
  <c r="G1435" i="1"/>
  <c r="I1435" i="1"/>
  <c r="AL1435" i="1" s="1"/>
  <c r="G1066" i="1"/>
  <c r="I1066" i="1"/>
  <c r="AL1066" i="1" s="1"/>
  <c r="G697" i="1"/>
  <c r="I697" i="1"/>
  <c r="AL697" i="1" s="1"/>
  <c r="G369" i="1"/>
  <c r="I369" i="1"/>
  <c r="AL369" i="1" s="1"/>
  <c r="I1803" i="1"/>
  <c r="AL1803" i="1" s="1"/>
  <c r="G1803" i="1"/>
  <c r="G1475" i="1"/>
  <c r="I1475" i="1"/>
  <c r="AL1475" i="1" s="1"/>
  <c r="G901" i="1"/>
  <c r="I901" i="1"/>
  <c r="AL901" i="1" s="1"/>
  <c r="G491" i="1"/>
  <c r="I491" i="1"/>
  <c r="AL491" i="1" s="1"/>
  <c r="G163" i="1"/>
  <c r="I163" i="1"/>
  <c r="AL163" i="1" s="1"/>
  <c r="I43" i="1"/>
  <c r="AL43" i="1" s="1"/>
  <c r="G43" i="1"/>
  <c r="I1846" i="1"/>
  <c r="AL1846" i="1" s="1"/>
  <c r="G1846" i="1"/>
  <c r="I1395" i="1"/>
  <c r="AL1395" i="1" s="1"/>
  <c r="G1395" i="1"/>
  <c r="G862" i="1"/>
  <c r="I862" i="1"/>
  <c r="AL862" i="1" s="1"/>
  <c r="I575" i="1"/>
  <c r="AL575" i="1" s="1"/>
  <c r="G575" i="1"/>
  <c r="G1968" i="1"/>
  <c r="I1968" i="1"/>
  <c r="AL1968" i="1" s="1"/>
  <c r="I1640" i="1"/>
  <c r="AL1640" i="1" s="1"/>
  <c r="G1640" i="1"/>
  <c r="I984" i="1"/>
  <c r="AL984" i="1" s="1"/>
  <c r="G984" i="1"/>
  <c r="I287" i="1"/>
  <c r="AL287" i="1" s="1"/>
  <c r="G287" i="1"/>
  <c r="G2090" i="1"/>
  <c r="I2090" i="1"/>
  <c r="AL2090" i="1" s="1"/>
  <c r="G1762" i="1"/>
  <c r="I1762" i="1"/>
  <c r="AL1762" i="1" s="1"/>
  <c r="I1188" i="1"/>
  <c r="AL1188" i="1" s="1"/>
  <c r="G1188" i="1"/>
  <c r="G1106" i="1"/>
  <c r="I1106" i="1"/>
  <c r="AL1106" i="1" s="1"/>
  <c r="I778" i="1"/>
  <c r="AL778" i="1" s="1"/>
  <c r="G778" i="1"/>
  <c r="G1925" i="1"/>
  <c r="I1925" i="1"/>
  <c r="AL1925" i="1" s="1"/>
  <c r="I1556" i="1"/>
  <c r="AL1556" i="1" s="1"/>
  <c r="G1556" i="1"/>
  <c r="I818" i="1"/>
  <c r="AL818" i="1" s="1"/>
  <c r="G818" i="1"/>
  <c r="G613" i="1"/>
  <c r="I613" i="1"/>
  <c r="AL613" i="1" s="1"/>
  <c r="I203" i="1"/>
  <c r="AL203" i="1" s="1"/>
  <c r="G203" i="1"/>
  <c r="I2047" i="1"/>
  <c r="AL2047" i="1" s="1"/>
  <c r="G2047" i="1"/>
  <c r="G1678" i="1"/>
  <c r="I1678" i="1"/>
  <c r="AL1678" i="1" s="1"/>
  <c r="G1432" i="1"/>
  <c r="I1432" i="1"/>
  <c r="AL1432" i="1" s="1"/>
  <c r="G694" i="1"/>
  <c r="I694" i="1"/>
  <c r="AL694" i="1" s="1"/>
  <c r="I366" i="1"/>
  <c r="AL366" i="1" s="1"/>
  <c r="G366" i="1"/>
  <c r="I1800" i="1"/>
  <c r="AL1800" i="1" s="1"/>
  <c r="G1800" i="1"/>
  <c r="G1226" i="1"/>
  <c r="I1226" i="1"/>
  <c r="AL1226" i="1" s="1"/>
  <c r="G898" i="1"/>
  <c r="I898" i="1"/>
  <c r="AL898" i="1" s="1"/>
  <c r="I160" i="1"/>
  <c r="AL160" i="1" s="1"/>
  <c r="G160" i="1"/>
  <c r="I1881" i="1"/>
  <c r="AL1881" i="1" s="1"/>
  <c r="G1881" i="1"/>
  <c r="G1594" i="1"/>
  <c r="I1594" i="1"/>
  <c r="AL1594" i="1" s="1"/>
  <c r="G1307" i="1"/>
  <c r="I1307" i="1"/>
  <c r="AL1307" i="1" s="1"/>
  <c r="G938" i="1"/>
  <c r="I938" i="1"/>
  <c r="AL938" i="1" s="1"/>
  <c r="I651" i="1"/>
  <c r="AL651" i="1" s="1"/>
  <c r="G651" i="1"/>
  <c r="I241" i="1"/>
  <c r="AL241" i="1" s="1"/>
  <c r="G241" i="1"/>
  <c r="G2003" i="1"/>
  <c r="I2003" i="1"/>
  <c r="AL2003" i="1" s="1"/>
  <c r="I1716" i="1"/>
  <c r="AL1716" i="1" s="1"/>
  <c r="G1716" i="1"/>
  <c r="G1142" i="1"/>
  <c r="I1142" i="1"/>
  <c r="AL1142" i="1" s="1"/>
  <c r="G1019" i="1"/>
  <c r="I1019" i="1"/>
  <c r="AL1019" i="1" s="1"/>
  <c r="G404" i="1"/>
  <c r="I404" i="1"/>
  <c r="AL404" i="1" s="1"/>
  <c r="I76" i="1"/>
  <c r="AL76" i="1" s="1"/>
  <c r="G76" i="1"/>
  <c r="G1838" i="1"/>
  <c r="I1838" i="1"/>
  <c r="AL1838" i="1" s="1"/>
  <c r="I1510" i="1"/>
  <c r="AL1510" i="1" s="1"/>
  <c r="G1510" i="1"/>
  <c r="I1387" i="1"/>
  <c r="AL1387" i="1" s="1"/>
  <c r="G1387" i="1"/>
  <c r="G854" i="1"/>
  <c r="I854" i="1"/>
  <c r="AL854" i="1" s="1"/>
  <c r="I567" i="1"/>
  <c r="AL567" i="1" s="1"/>
  <c r="G567" i="1"/>
  <c r="G116" i="1"/>
  <c r="I116" i="1"/>
  <c r="AL116" i="1" s="1"/>
  <c r="G1960" i="1"/>
  <c r="I1960" i="1"/>
  <c r="AL1960" i="1" s="1"/>
  <c r="G1632" i="1"/>
  <c r="I1632" i="1"/>
  <c r="AL1632" i="1" s="1"/>
  <c r="I1345" i="1"/>
  <c r="AL1345" i="1" s="1"/>
  <c r="G1345" i="1"/>
  <c r="G976" i="1"/>
  <c r="I976" i="1"/>
  <c r="AL976" i="1" s="1"/>
  <c r="G525" i="1"/>
  <c r="I525" i="1"/>
  <c r="AL525" i="1" s="1"/>
  <c r="G279" i="1"/>
  <c r="I279" i="1"/>
  <c r="AL279" i="1" s="1"/>
  <c r="I2082" i="1"/>
  <c r="AL2082" i="1" s="1"/>
  <c r="G2082" i="1"/>
  <c r="G1754" i="1"/>
  <c r="I1754" i="1"/>
  <c r="AL1754" i="1" s="1"/>
  <c r="I1098" i="1"/>
  <c r="AL1098" i="1" s="1"/>
  <c r="G1098" i="1"/>
  <c r="G770" i="1"/>
  <c r="I770" i="1"/>
  <c r="AL770" i="1" s="1"/>
  <c r="G442" i="1"/>
  <c r="I442" i="1"/>
  <c r="AL442" i="1" s="1"/>
  <c r="I32" i="1"/>
  <c r="AL32" i="1" s="1"/>
  <c r="G32" i="1"/>
  <c r="I1917" i="1"/>
  <c r="AL1917" i="1" s="1"/>
  <c r="G1917" i="1"/>
  <c r="G1548" i="1"/>
  <c r="I1548" i="1"/>
  <c r="AL1548" i="1" s="1"/>
  <c r="G1261" i="1"/>
  <c r="I1261" i="1"/>
  <c r="AL1261" i="1" s="1"/>
  <c r="I810" i="1"/>
  <c r="AL810" i="1" s="1"/>
  <c r="G810" i="1"/>
  <c r="G195" i="1"/>
  <c r="I195" i="1"/>
  <c r="AL195" i="1" s="1"/>
  <c r="G2039" i="1"/>
  <c r="I2039" i="1"/>
  <c r="AL2039" i="1" s="1"/>
  <c r="G1670" i="1"/>
  <c r="I1670" i="1"/>
  <c r="AL1670" i="1" s="1"/>
  <c r="I1424" i="1"/>
  <c r="AL1424" i="1" s="1"/>
  <c r="G1424" i="1"/>
  <c r="G1055" i="1"/>
  <c r="I1055" i="1"/>
  <c r="AL1055" i="1" s="1"/>
  <c r="I686" i="1"/>
  <c r="AL686" i="1" s="1"/>
  <c r="G686" i="1"/>
  <c r="I358" i="1"/>
  <c r="AL358" i="1" s="1"/>
  <c r="G358" i="1"/>
  <c r="G1792" i="1"/>
  <c r="I1792" i="1"/>
  <c r="AL1792" i="1" s="1"/>
  <c r="G1464" i="1"/>
  <c r="I1464" i="1"/>
  <c r="AL1464" i="1" s="1"/>
  <c r="I1218" i="1"/>
  <c r="AL1218" i="1" s="1"/>
  <c r="G1218" i="1"/>
  <c r="I890" i="1"/>
  <c r="AL890" i="1" s="1"/>
  <c r="G890" i="1"/>
  <c r="G480" i="1"/>
  <c r="I480" i="1"/>
  <c r="AL480" i="1" s="1"/>
  <c r="G152" i="1"/>
  <c r="I152" i="1"/>
  <c r="AL152" i="1" s="1"/>
  <c r="G1873" i="1"/>
  <c r="I1873" i="1"/>
  <c r="AL1873" i="1" s="1"/>
  <c r="I1586" i="1"/>
  <c r="AL1586" i="1" s="1"/>
  <c r="G1586" i="1"/>
  <c r="I1299" i="1"/>
  <c r="AL1299" i="1" s="1"/>
  <c r="G1299" i="1"/>
  <c r="I930" i="1"/>
  <c r="AL930" i="1" s="1"/>
  <c r="G930" i="1"/>
  <c r="G643" i="1"/>
  <c r="I643" i="1"/>
  <c r="AL643" i="1" s="1"/>
  <c r="I233" i="1"/>
  <c r="AL233" i="1" s="1"/>
  <c r="G233" i="1"/>
  <c r="I1313" i="1"/>
  <c r="AL1313" i="1" s="1"/>
  <c r="I124" i="1"/>
  <c r="AL124" i="1" s="1"/>
  <c r="G1599" i="1"/>
  <c r="I860" i="1"/>
  <c r="AL860" i="1" s="1"/>
  <c r="I1269" i="1"/>
  <c r="AL1269" i="1" s="1"/>
  <c r="G121" i="1"/>
  <c r="G1555" i="1"/>
  <c r="I1759" i="1"/>
  <c r="AL1759" i="1" s="1"/>
  <c r="G529" i="1"/>
  <c r="I1963" i="1"/>
  <c r="AL1963" i="1" s="1"/>
  <c r="I692" i="1"/>
  <c r="AL692" i="1" s="1"/>
  <c r="G1757" i="1"/>
  <c r="I1755" i="1"/>
  <c r="AL1755" i="1" s="1"/>
  <c r="I1927" i="1"/>
  <c r="AL1927" i="1" s="1"/>
  <c r="G1927" i="1"/>
  <c r="G1558" i="1"/>
  <c r="I1558" i="1"/>
  <c r="AL1558" i="1" s="1"/>
  <c r="I1271" i="1"/>
  <c r="AL1271" i="1" s="1"/>
  <c r="G1271" i="1"/>
  <c r="G615" i="1"/>
  <c r="I615" i="1"/>
  <c r="AL615" i="1" s="1"/>
  <c r="G205" i="1"/>
  <c r="I205" i="1"/>
  <c r="AL205" i="1" s="1"/>
  <c r="G2049" i="1"/>
  <c r="I2049" i="1"/>
  <c r="AL2049" i="1" s="1"/>
  <c r="I1680" i="1"/>
  <c r="AL1680" i="1" s="1"/>
  <c r="G1680" i="1"/>
  <c r="G1434" i="1"/>
  <c r="I1434" i="1"/>
  <c r="AL1434" i="1" s="1"/>
  <c r="G1065" i="1"/>
  <c r="I1065" i="1"/>
  <c r="AL1065" i="1" s="1"/>
  <c r="G696" i="1"/>
  <c r="I696" i="1"/>
  <c r="AL696" i="1" s="1"/>
  <c r="I1802" i="1"/>
  <c r="AL1802" i="1" s="1"/>
  <c r="G1802" i="1"/>
  <c r="G1474" i="1"/>
  <c r="I1474" i="1"/>
  <c r="AL1474" i="1" s="1"/>
  <c r="I1228" i="1"/>
  <c r="AL1228" i="1" s="1"/>
  <c r="G1228" i="1"/>
  <c r="I490" i="1"/>
  <c r="AL490" i="1" s="1"/>
  <c r="G490" i="1"/>
  <c r="G162" i="1"/>
  <c r="I162" i="1"/>
  <c r="AL162" i="1" s="1"/>
  <c r="I1596" i="1"/>
  <c r="AL1596" i="1" s="1"/>
  <c r="G1596" i="1"/>
  <c r="G940" i="1"/>
  <c r="I940" i="1"/>
  <c r="AL940" i="1" s="1"/>
  <c r="G653" i="1"/>
  <c r="I653" i="1"/>
  <c r="AL653" i="1" s="1"/>
  <c r="G2010" i="1"/>
  <c r="I2010" i="1"/>
  <c r="AL2010" i="1" s="1"/>
  <c r="G1723" i="1"/>
  <c r="I1723" i="1"/>
  <c r="AL1723" i="1" s="1"/>
  <c r="G1149" i="1"/>
  <c r="I1149" i="1"/>
  <c r="AL1149" i="1" s="1"/>
  <c r="G1026" i="1"/>
  <c r="I1026" i="1"/>
  <c r="AL1026" i="1" s="1"/>
  <c r="G411" i="1"/>
  <c r="I411" i="1"/>
  <c r="AL411" i="1" s="1"/>
  <c r="G328" i="1"/>
  <c r="I328" i="1"/>
  <c r="AL328" i="1" s="1"/>
  <c r="G1517" i="1"/>
  <c r="I1517" i="1"/>
  <c r="AL1517" i="1" s="1"/>
  <c r="G861" i="1"/>
  <c r="I861" i="1"/>
  <c r="AL861" i="1" s="1"/>
  <c r="G574" i="1"/>
  <c r="I574" i="1"/>
  <c r="AL574" i="1" s="1"/>
  <c r="I123" i="1"/>
  <c r="AL123" i="1" s="1"/>
  <c r="G123" i="1"/>
  <c r="G2051" i="1"/>
  <c r="I2051" i="1"/>
  <c r="AL2051" i="1" s="1"/>
  <c r="G1682" i="1"/>
  <c r="I1682" i="1"/>
  <c r="AL1682" i="1" s="1"/>
  <c r="G698" i="1"/>
  <c r="I698" i="1"/>
  <c r="AL698" i="1" s="1"/>
  <c r="G370" i="1"/>
  <c r="I370" i="1"/>
  <c r="AL370" i="1" s="1"/>
  <c r="G1804" i="1"/>
  <c r="I1804" i="1"/>
  <c r="AL1804" i="1" s="1"/>
  <c r="G1476" i="1"/>
  <c r="I1476" i="1"/>
  <c r="AL1476" i="1" s="1"/>
  <c r="G1230" i="1"/>
  <c r="I1230" i="1"/>
  <c r="AL1230" i="1" s="1"/>
  <c r="G902" i="1"/>
  <c r="I902" i="1"/>
  <c r="AL902" i="1" s="1"/>
  <c r="G492" i="1"/>
  <c r="I492" i="1"/>
  <c r="AL492" i="1" s="1"/>
  <c r="G164" i="1"/>
  <c r="I164" i="1"/>
  <c r="AL164" i="1" s="1"/>
  <c r="I1885" i="1"/>
  <c r="AL1885" i="1" s="1"/>
  <c r="G1885" i="1"/>
  <c r="G1598" i="1"/>
  <c r="I1598" i="1"/>
  <c r="AL1598" i="1" s="1"/>
  <c r="G1311" i="1"/>
  <c r="I1311" i="1"/>
  <c r="AL1311" i="1" s="1"/>
  <c r="G942" i="1"/>
  <c r="I942" i="1"/>
  <c r="AL942" i="1" s="1"/>
  <c r="G245" i="1"/>
  <c r="I245" i="1"/>
  <c r="AL245" i="1" s="1"/>
  <c r="G1805" i="1"/>
  <c r="I1805" i="1"/>
  <c r="AL1805" i="1" s="1"/>
  <c r="G1477" i="1"/>
  <c r="I1477" i="1"/>
  <c r="AL1477" i="1" s="1"/>
  <c r="G1231" i="1"/>
  <c r="I1231" i="1"/>
  <c r="AL1231" i="1" s="1"/>
  <c r="G903" i="1"/>
  <c r="I903" i="1"/>
  <c r="AL903" i="1" s="1"/>
  <c r="G165" i="1"/>
  <c r="I165" i="1"/>
  <c r="AL165" i="1" s="1"/>
  <c r="G1886" i="1"/>
  <c r="I1886" i="1"/>
  <c r="AL1886" i="1" s="1"/>
  <c r="G1312" i="1"/>
  <c r="I1312" i="1"/>
  <c r="AL1312" i="1" s="1"/>
  <c r="G943" i="1"/>
  <c r="I943" i="1"/>
  <c r="AL943" i="1" s="1"/>
  <c r="I656" i="1"/>
  <c r="AL656" i="1" s="1"/>
  <c r="G656" i="1"/>
  <c r="G2008" i="1"/>
  <c r="I2008" i="1"/>
  <c r="AL2008" i="1" s="1"/>
  <c r="G1721" i="1"/>
  <c r="I1721" i="1"/>
  <c r="AL1721" i="1" s="1"/>
  <c r="G1024" i="1"/>
  <c r="I1024" i="1"/>
  <c r="AL1024" i="1" s="1"/>
  <c r="G409" i="1"/>
  <c r="I409" i="1"/>
  <c r="AL409" i="1" s="1"/>
  <c r="G81" i="1"/>
  <c r="I81" i="1"/>
  <c r="AL81" i="1" s="1"/>
  <c r="G326" i="1"/>
  <c r="I326" i="1"/>
  <c r="AL326" i="1" s="1"/>
  <c r="G1843" i="1"/>
  <c r="I1843" i="1"/>
  <c r="AL1843" i="1" s="1"/>
  <c r="G1392" i="1"/>
  <c r="I1392" i="1"/>
  <c r="AL1392" i="1" s="1"/>
  <c r="G859" i="1"/>
  <c r="I859" i="1"/>
  <c r="AL859" i="1" s="1"/>
  <c r="G572" i="1"/>
  <c r="I572" i="1"/>
  <c r="AL572" i="1" s="1"/>
  <c r="G1965" i="1"/>
  <c r="I1965" i="1"/>
  <c r="AL1965" i="1" s="1"/>
  <c r="G1637" i="1"/>
  <c r="I1637" i="1"/>
  <c r="AL1637" i="1" s="1"/>
  <c r="G1350" i="1"/>
  <c r="I1350" i="1"/>
  <c r="AL1350" i="1" s="1"/>
  <c r="G981" i="1"/>
  <c r="I981" i="1"/>
  <c r="AL981" i="1" s="1"/>
  <c r="G530" i="1"/>
  <c r="I530" i="1"/>
  <c r="AL530" i="1" s="1"/>
  <c r="G284" i="1"/>
  <c r="I284" i="1"/>
  <c r="AL284" i="1" s="1"/>
  <c r="I2087" i="1"/>
  <c r="AL2087" i="1" s="1"/>
  <c r="G2087" i="1"/>
  <c r="G1185" i="1"/>
  <c r="I1185" i="1"/>
  <c r="AL1185" i="1" s="1"/>
  <c r="G1103" i="1"/>
  <c r="I1103" i="1"/>
  <c r="AL1103" i="1" s="1"/>
  <c r="G447" i="1"/>
  <c r="I447" i="1"/>
  <c r="AL447" i="1" s="1"/>
  <c r="G1922" i="1"/>
  <c r="I1922" i="1"/>
  <c r="AL1922" i="1" s="1"/>
  <c r="I1553" i="1"/>
  <c r="AL1553" i="1" s="1"/>
  <c r="G1553" i="1"/>
  <c r="I1266" i="1"/>
  <c r="AL1266" i="1" s="1"/>
  <c r="G1266" i="1"/>
  <c r="G815" i="1"/>
  <c r="I815" i="1"/>
  <c r="AL815" i="1" s="1"/>
  <c r="G610" i="1"/>
  <c r="I610" i="1"/>
  <c r="AL610" i="1" s="1"/>
  <c r="I200" i="1"/>
  <c r="AL200" i="1" s="1"/>
  <c r="G200" i="1"/>
  <c r="I2044" i="1"/>
  <c r="AL2044" i="1" s="1"/>
  <c r="G2044" i="1"/>
  <c r="G1675" i="1"/>
  <c r="I1675" i="1"/>
  <c r="AL1675" i="1" s="1"/>
  <c r="G1429" i="1"/>
  <c r="I1429" i="1"/>
  <c r="AL1429" i="1" s="1"/>
  <c r="G1060" i="1"/>
  <c r="I1060" i="1"/>
  <c r="AL1060" i="1" s="1"/>
  <c r="I691" i="1"/>
  <c r="AL691" i="1" s="1"/>
  <c r="G691" i="1"/>
  <c r="G363" i="1"/>
  <c r="I363" i="1"/>
  <c r="AL363" i="1" s="1"/>
  <c r="I1797" i="1"/>
  <c r="AL1797" i="1" s="1"/>
  <c r="G1797" i="1"/>
  <c r="G1469" i="1"/>
  <c r="I1469" i="1"/>
  <c r="AL1469" i="1" s="1"/>
  <c r="G1223" i="1"/>
  <c r="I1223" i="1"/>
  <c r="AL1223" i="1" s="1"/>
  <c r="G895" i="1"/>
  <c r="I895" i="1"/>
  <c r="AL895" i="1" s="1"/>
  <c r="I485" i="1"/>
  <c r="AL485" i="1" s="1"/>
  <c r="G485" i="1"/>
  <c r="G157" i="1"/>
  <c r="I157" i="1"/>
  <c r="AL157" i="1" s="1"/>
  <c r="G1878" i="1"/>
  <c r="I1878" i="1"/>
  <c r="AL1878" i="1" s="1"/>
  <c r="I1591" i="1"/>
  <c r="AL1591" i="1" s="1"/>
  <c r="G1591" i="1"/>
  <c r="G1304" i="1"/>
  <c r="I1304" i="1"/>
  <c r="AL1304" i="1" s="1"/>
  <c r="G935" i="1"/>
  <c r="I935" i="1"/>
  <c r="AL935" i="1" s="1"/>
  <c r="I648" i="1"/>
  <c r="AL648" i="1" s="1"/>
  <c r="G648" i="1"/>
  <c r="I238" i="1"/>
  <c r="AL238" i="1" s="1"/>
  <c r="G238" i="1"/>
  <c r="G1713" i="1"/>
  <c r="I1713" i="1"/>
  <c r="AL1713" i="1" s="1"/>
  <c r="I1139" i="1"/>
  <c r="AL1139" i="1" s="1"/>
  <c r="G1139" i="1"/>
  <c r="G1016" i="1"/>
  <c r="I1016" i="1"/>
  <c r="AL1016" i="1" s="1"/>
  <c r="G729" i="1"/>
  <c r="I729" i="1"/>
  <c r="AL729" i="1" s="1"/>
  <c r="I401" i="1"/>
  <c r="AL401" i="1" s="1"/>
  <c r="G401" i="1"/>
  <c r="I73" i="1"/>
  <c r="AL73" i="1" s="1"/>
  <c r="G73" i="1"/>
  <c r="G318" i="1"/>
  <c r="I318" i="1"/>
  <c r="AL318" i="1" s="1"/>
  <c r="G1835" i="1"/>
  <c r="I1835" i="1"/>
  <c r="AL1835" i="1" s="1"/>
  <c r="G1507" i="1"/>
  <c r="I1507" i="1"/>
  <c r="AL1507" i="1" s="1"/>
  <c r="I1384" i="1"/>
  <c r="AL1384" i="1" s="1"/>
  <c r="G1384" i="1"/>
  <c r="G851" i="1"/>
  <c r="I851" i="1"/>
  <c r="AL851" i="1" s="1"/>
  <c r="G564" i="1"/>
  <c r="I564" i="1"/>
  <c r="AL564" i="1" s="1"/>
  <c r="I113" i="1"/>
  <c r="AL113" i="1" s="1"/>
  <c r="G113" i="1"/>
  <c r="G1957" i="1"/>
  <c r="I1957" i="1"/>
  <c r="AL1957" i="1" s="1"/>
  <c r="I1629" i="1"/>
  <c r="AL1629" i="1" s="1"/>
  <c r="G1629" i="1"/>
  <c r="G1342" i="1"/>
  <c r="I1342" i="1"/>
  <c r="AL1342" i="1" s="1"/>
  <c r="G973" i="1"/>
  <c r="I973" i="1"/>
  <c r="AL973" i="1" s="1"/>
  <c r="G522" i="1"/>
  <c r="I522" i="1"/>
  <c r="AL522" i="1" s="1"/>
  <c r="G276" i="1"/>
  <c r="I276" i="1"/>
  <c r="AL276" i="1" s="1"/>
  <c r="G2079" i="1"/>
  <c r="I2079" i="1"/>
  <c r="AL2079" i="1" s="1"/>
  <c r="G1751" i="1"/>
  <c r="I1751" i="1"/>
  <c r="AL1751" i="1" s="1"/>
  <c r="I1177" i="1"/>
  <c r="AL1177" i="1" s="1"/>
  <c r="G1177" i="1"/>
  <c r="G1095" i="1"/>
  <c r="I1095" i="1"/>
  <c r="AL1095" i="1" s="1"/>
  <c r="G767" i="1"/>
  <c r="I767" i="1"/>
  <c r="AL767" i="1" s="1"/>
  <c r="I439" i="1"/>
  <c r="AL439" i="1" s="1"/>
  <c r="G439" i="1"/>
  <c r="G29" i="1"/>
  <c r="I29" i="1"/>
  <c r="AL29" i="1" s="1"/>
  <c r="G1914" i="1"/>
  <c r="I1914" i="1"/>
  <c r="AL1914" i="1" s="1"/>
  <c r="I1545" i="1"/>
  <c r="AL1545" i="1" s="1"/>
  <c r="G1545" i="1"/>
  <c r="G1258" i="1"/>
  <c r="I1258" i="1"/>
  <c r="AL1258" i="1" s="1"/>
  <c r="I807" i="1"/>
  <c r="AL807" i="1" s="1"/>
  <c r="G807" i="1"/>
  <c r="G602" i="1"/>
  <c r="I602" i="1"/>
  <c r="AL602" i="1" s="1"/>
  <c r="I192" i="1"/>
  <c r="AL192" i="1" s="1"/>
  <c r="G192" i="1"/>
  <c r="I2036" i="1"/>
  <c r="AL2036" i="1" s="1"/>
  <c r="G2036" i="1"/>
  <c r="G1667" i="1"/>
  <c r="I1667" i="1"/>
  <c r="AL1667" i="1" s="1"/>
  <c r="I1421" i="1"/>
  <c r="AL1421" i="1" s="1"/>
  <c r="G1421" i="1"/>
  <c r="G1052" i="1"/>
  <c r="I1052" i="1"/>
  <c r="AL1052" i="1" s="1"/>
  <c r="I683" i="1"/>
  <c r="AL683" i="1" s="1"/>
  <c r="G683" i="1"/>
  <c r="G355" i="1"/>
  <c r="I355" i="1"/>
  <c r="AL355" i="1" s="1"/>
  <c r="I1789" i="1"/>
  <c r="AL1789" i="1" s="1"/>
  <c r="G1789" i="1"/>
  <c r="G1461" i="1"/>
  <c r="I1461" i="1"/>
  <c r="AL1461" i="1" s="1"/>
  <c r="I1215" i="1"/>
  <c r="AL1215" i="1" s="1"/>
  <c r="G1215" i="1"/>
  <c r="G887" i="1"/>
  <c r="I887" i="1"/>
  <c r="AL887" i="1" s="1"/>
  <c r="I477" i="1"/>
  <c r="AL477" i="1" s="1"/>
  <c r="G477" i="1"/>
  <c r="G149" i="1"/>
  <c r="I149" i="1"/>
  <c r="AL149" i="1" s="1"/>
  <c r="G1870" i="1"/>
  <c r="I1870" i="1"/>
  <c r="AL1870" i="1" s="1"/>
  <c r="I1583" i="1"/>
  <c r="AL1583" i="1" s="1"/>
  <c r="G1583" i="1"/>
  <c r="G1296" i="1"/>
  <c r="I1296" i="1"/>
  <c r="AL1296" i="1" s="1"/>
  <c r="I927" i="1"/>
  <c r="AL927" i="1" s="1"/>
  <c r="G927" i="1"/>
  <c r="G640" i="1"/>
  <c r="I640" i="1"/>
  <c r="AL640" i="1" s="1"/>
  <c r="G230" i="1"/>
  <c r="I230" i="1"/>
  <c r="AL230" i="1" s="1"/>
  <c r="G1992" i="1"/>
  <c r="I1992" i="1"/>
  <c r="AL1992" i="1" s="1"/>
  <c r="G1705" i="1"/>
  <c r="I1705" i="1"/>
  <c r="AL1705" i="1" s="1"/>
  <c r="G1131" i="1"/>
  <c r="I1131" i="1"/>
  <c r="AL1131" i="1" s="1"/>
  <c r="G1008" i="1"/>
  <c r="I1008" i="1"/>
  <c r="AL1008" i="1" s="1"/>
  <c r="G721" i="1"/>
  <c r="I721" i="1"/>
  <c r="AL721" i="1" s="1"/>
  <c r="G393" i="1"/>
  <c r="I393" i="1"/>
  <c r="AL393" i="1" s="1"/>
  <c r="G65" i="1"/>
  <c r="I65" i="1"/>
  <c r="AL65" i="1" s="1"/>
  <c r="G310" i="1"/>
  <c r="I310" i="1"/>
  <c r="AL310" i="1" s="1"/>
  <c r="G1827" i="1"/>
  <c r="I1827" i="1"/>
  <c r="AL1827" i="1" s="1"/>
  <c r="G1499" i="1"/>
  <c r="I1499" i="1"/>
  <c r="AL1499" i="1" s="1"/>
  <c r="G1376" i="1"/>
  <c r="I1376" i="1"/>
  <c r="AL1376" i="1" s="1"/>
  <c r="G843" i="1"/>
  <c r="I843" i="1"/>
  <c r="AL843" i="1" s="1"/>
  <c r="G556" i="1"/>
  <c r="I556" i="1"/>
  <c r="AL556" i="1" s="1"/>
  <c r="G105" i="1"/>
  <c r="I105" i="1"/>
  <c r="AL105" i="1" s="1"/>
  <c r="G1949" i="1"/>
  <c r="I1949" i="1"/>
  <c r="AL1949" i="1" s="1"/>
  <c r="G1621" i="1"/>
  <c r="I1621" i="1"/>
  <c r="AL1621" i="1" s="1"/>
  <c r="G1334" i="1"/>
  <c r="I1334" i="1"/>
  <c r="AL1334" i="1" s="1"/>
  <c r="G965" i="1"/>
  <c r="I965" i="1"/>
  <c r="AL965" i="1" s="1"/>
  <c r="I514" i="1"/>
  <c r="AL514" i="1" s="1"/>
  <c r="G514" i="1"/>
  <c r="I268" i="1"/>
  <c r="AL268" i="1" s="1"/>
  <c r="G268" i="1"/>
  <c r="G2071" i="1"/>
  <c r="I2071" i="1"/>
  <c r="AL2071" i="1" s="1"/>
  <c r="G1743" i="1"/>
  <c r="I1743" i="1"/>
  <c r="AL1743" i="1" s="1"/>
  <c r="G1169" i="1"/>
  <c r="I1169" i="1"/>
  <c r="AL1169" i="1" s="1"/>
  <c r="G1087" i="1"/>
  <c r="I1087" i="1"/>
  <c r="AL1087" i="1" s="1"/>
  <c r="G759" i="1"/>
  <c r="I759" i="1"/>
  <c r="AL759" i="1" s="1"/>
  <c r="G431" i="1"/>
  <c r="I431" i="1"/>
  <c r="AL431" i="1" s="1"/>
  <c r="G21" i="1"/>
  <c r="I21" i="1"/>
  <c r="AL21" i="1" s="1"/>
  <c r="I1906" i="1"/>
  <c r="AL1906" i="1" s="1"/>
  <c r="G1906" i="1"/>
  <c r="G1537" i="1"/>
  <c r="I1537" i="1"/>
  <c r="AL1537" i="1" s="1"/>
  <c r="G1250" i="1"/>
  <c r="I1250" i="1"/>
  <c r="AL1250" i="1" s="1"/>
  <c r="I799" i="1"/>
  <c r="AL799" i="1" s="1"/>
  <c r="G799" i="1"/>
  <c r="G594" i="1"/>
  <c r="I594" i="1"/>
  <c r="AL594" i="1" s="1"/>
  <c r="I184" i="1"/>
  <c r="AL184" i="1" s="1"/>
  <c r="G184" i="1"/>
  <c r="G2028" i="1"/>
  <c r="I2028" i="1"/>
  <c r="AL2028" i="1" s="1"/>
  <c r="G1659" i="1"/>
  <c r="I1659" i="1"/>
  <c r="AL1659" i="1" s="1"/>
  <c r="I1413" i="1"/>
  <c r="AL1413" i="1" s="1"/>
  <c r="G1413" i="1"/>
  <c r="G1044" i="1"/>
  <c r="I1044" i="1"/>
  <c r="AL1044" i="1" s="1"/>
  <c r="I675" i="1"/>
  <c r="AL675" i="1" s="1"/>
  <c r="G675" i="1"/>
  <c r="G347" i="1"/>
  <c r="I347" i="1"/>
  <c r="AL347" i="1" s="1"/>
  <c r="G1781" i="1"/>
  <c r="I1781" i="1"/>
  <c r="AL1781" i="1" s="1"/>
  <c r="G1453" i="1"/>
  <c r="I1453" i="1"/>
  <c r="AL1453" i="1" s="1"/>
  <c r="I1207" i="1"/>
  <c r="AL1207" i="1" s="1"/>
  <c r="G1207" i="1"/>
  <c r="G879" i="1"/>
  <c r="I879" i="1"/>
  <c r="AL879" i="1" s="1"/>
  <c r="G469" i="1"/>
  <c r="I469" i="1"/>
  <c r="AL469" i="1" s="1"/>
  <c r="I141" i="1"/>
  <c r="AL141" i="1" s="1"/>
  <c r="G141" i="1"/>
  <c r="G1862" i="1"/>
  <c r="I1862" i="1"/>
  <c r="AL1862" i="1" s="1"/>
  <c r="G1575" i="1"/>
  <c r="I1575" i="1"/>
  <c r="AL1575" i="1" s="1"/>
  <c r="I1288" i="1"/>
  <c r="AL1288" i="1" s="1"/>
  <c r="G1288" i="1"/>
  <c r="G919" i="1"/>
  <c r="I919" i="1"/>
  <c r="AL919" i="1" s="1"/>
  <c r="G632" i="1"/>
  <c r="I632" i="1"/>
  <c r="AL632" i="1" s="1"/>
  <c r="I222" i="1"/>
  <c r="AL222" i="1" s="1"/>
  <c r="G222" i="1"/>
  <c r="G1984" i="1"/>
  <c r="I1984" i="1"/>
  <c r="AL1984" i="1" s="1"/>
  <c r="I1697" i="1"/>
  <c r="AL1697" i="1" s="1"/>
  <c r="G1697" i="1"/>
  <c r="G1123" i="1"/>
  <c r="I1123" i="1"/>
  <c r="AL1123" i="1" s="1"/>
  <c r="I1000" i="1"/>
  <c r="AL1000" i="1" s="1"/>
  <c r="G1000" i="1"/>
  <c r="G713" i="1"/>
  <c r="I713" i="1"/>
  <c r="AL713" i="1" s="1"/>
  <c r="G385" i="1"/>
  <c r="I385" i="1"/>
  <c r="AL385" i="1" s="1"/>
  <c r="I57" i="1"/>
  <c r="AL57" i="1" s="1"/>
  <c r="G57" i="1"/>
  <c r="G302" i="1"/>
  <c r="I302" i="1"/>
  <c r="AL302" i="1" s="1"/>
  <c r="G1819" i="1"/>
  <c r="I1819" i="1"/>
  <c r="AL1819" i="1" s="1"/>
  <c r="I1491" i="1"/>
  <c r="AL1491" i="1" s="1"/>
  <c r="G1491" i="1"/>
  <c r="G1368" i="1"/>
  <c r="I1368" i="1"/>
  <c r="AL1368" i="1" s="1"/>
  <c r="I835" i="1"/>
  <c r="AL835" i="1" s="1"/>
  <c r="G835" i="1"/>
  <c r="G548" i="1"/>
  <c r="I548" i="1"/>
  <c r="AL548" i="1" s="1"/>
  <c r="G97" i="1"/>
  <c r="I97" i="1"/>
  <c r="AL97" i="1" s="1"/>
  <c r="G1941" i="1"/>
  <c r="I1941" i="1"/>
  <c r="AL1941" i="1" s="1"/>
  <c r="G1613" i="1"/>
  <c r="I1613" i="1"/>
  <c r="AL1613" i="1" s="1"/>
  <c r="I1326" i="1"/>
  <c r="AL1326" i="1" s="1"/>
  <c r="G1326" i="1"/>
  <c r="G957" i="1"/>
  <c r="I957" i="1"/>
  <c r="AL957" i="1" s="1"/>
  <c r="G506" i="1"/>
  <c r="I506" i="1"/>
  <c r="AL506" i="1" s="1"/>
  <c r="G260" i="1"/>
  <c r="I260" i="1"/>
  <c r="AL260" i="1" s="1"/>
  <c r="G2063" i="1"/>
  <c r="I2063" i="1"/>
  <c r="AL2063" i="1" s="1"/>
  <c r="I1735" i="1"/>
  <c r="AL1735" i="1" s="1"/>
  <c r="G1735" i="1"/>
  <c r="G1161" i="1"/>
  <c r="I1161" i="1"/>
  <c r="AL1161" i="1" s="1"/>
  <c r="G1079" i="1"/>
  <c r="I1079" i="1"/>
  <c r="AL1079" i="1" s="1"/>
  <c r="G751" i="1"/>
  <c r="I751" i="1"/>
  <c r="AL751" i="1" s="1"/>
  <c r="G423" i="1"/>
  <c r="I423" i="1"/>
  <c r="AL423" i="1" s="1"/>
  <c r="G13" i="1"/>
  <c r="I13" i="1"/>
  <c r="AL13" i="1" s="1"/>
  <c r="G1898" i="1"/>
  <c r="I1898" i="1"/>
  <c r="AL1898" i="1" s="1"/>
  <c r="I1529" i="1"/>
  <c r="AL1529" i="1" s="1"/>
  <c r="G1529" i="1"/>
  <c r="G1242" i="1"/>
  <c r="I1242" i="1"/>
  <c r="AL1242" i="1" s="1"/>
  <c r="I791" i="1"/>
  <c r="AL791" i="1" s="1"/>
  <c r="G791" i="1"/>
  <c r="G586" i="1"/>
  <c r="I586" i="1"/>
  <c r="AL586" i="1" s="1"/>
  <c r="I176" i="1"/>
  <c r="AL176" i="1" s="1"/>
  <c r="G176" i="1"/>
  <c r="I2020" i="1"/>
  <c r="AL2020" i="1" s="1"/>
  <c r="G2020" i="1"/>
  <c r="G1651" i="1"/>
  <c r="I1651" i="1"/>
  <c r="AL1651" i="1" s="1"/>
  <c r="I1405" i="1"/>
  <c r="AL1405" i="1" s="1"/>
  <c r="G1405" i="1"/>
  <c r="G1036" i="1"/>
  <c r="I1036" i="1"/>
  <c r="AL1036" i="1" s="1"/>
  <c r="I667" i="1"/>
  <c r="AL667" i="1" s="1"/>
  <c r="G667" i="1"/>
  <c r="G339" i="1"/>
  <c r="I339" i="1"/>
  <c r="AL339" i="1" s="1"/>
  <c r="I1773" i="1"/>
  <c r="AL1773" i="1" s="1"/>
  <c r="G1773" i="1"/>
  <c r="G1445" i="1"/>
  <c r="I1445" i="1"/>
  <c r="AL1445" i="1" s="1"/>
  <c r="I1199" i="1"/>
  <c r="AL1199" i="1" s="1"/>
  <c r="G1199" i="1"/>
  <c r="G871" i="1"/>
  <c r="I871" i="1"/>
  <c r="AL871" i="1" s="1"/>
  <c r="G461" i="1"/>
  <c r="I461" i="1"/>
  <c r="AL461" i="1" s="1"/>
  <c r="G133" i="1"/>
  <c r="I133" i="1"/>
  <c r="AL133" i="1" s="1"/>
  <c r="G1854" i="1"/>
  <c r="I1854" i="1"/>
  <c r="AL1854" i="1" s="1"/>
  <c r="G1567" i="1"/>
  <c r="I1567" i="1"/>
  <c r="AL1567" i="1" s="1"/>
  <c r="G1280" i="1"/>
  <c r="I1280" i="1"/>
  <c r="AL1280" i="1" s="1"/>
  <c r="G911" i="1"/>
  <c r="I911" i="1"/>
  <c r="AL911" i="1" s="1"/>
  <c r="G624" i="1"/>
  <c r="I624" i="1"/>
  <c r="AL624" i="1" s="1"/>
  <c r="G214" i="1"/>
  <c r="I214" i="1"/>
  <c r="AL214" i="1" s="1"/>
  <c r="G1976" i="1"/>
  <c r="I1976" i="1"/>
  <c r="AL1976" i="1" s="1"/>
  <c r="G1689" i="1"/>
  <c r="I1689" i="1"/>
  <c r="AL1689" i="1" s="1"/>
  <c r="G1115" i="1"/>
  <c r="I1115" i="1"/>
  <c r="AL1115" i="1" s="1"/>
  <c r="G992" i="1"/>
  <c r="I992" i="1"/>
  <c r="AL992" i="1" s="1"/>
  <c r="G705" i="1"/>
  <c r="I705" i="1"/>
  <c r="AL705" i="1" s="1"/>
  <c r="I377" i="1"/>
  <c r="AL377" i="1" s="1"/>
  <c r="G377" i="1"/>
  <c r="G49" i="1"/>
  <c r="I49" i="1"/>
  <c r="AL49" i="1" s="1"/>
  <c r="I294" i="1"/>
  <c r="AL294" i="1" s="1"/>
  <c r="G294" i="1"/>
  <c r="G1811" i="1"/>
  <c r="I1811" i="1"/>
  <c r="AL1811" i="1" s="1"/>
  <c r="G1483" i="1"/>
  <c r="I1483" i="1"/>
  <c r="AL1483" i="1" s="1"/>
  <c r="G1360" i="1"/>
  <c r="I1360" i="1"/>
  <c r="AL1360" i="1" s="1"/>
  <c r="G827" i="1"/>
  <c r="I827" i="1"/>
  <c r="AL827" i="1" s="1"/>
  <c r="G540" i="1"/>
  <c r="I540" i="1"/>
  <c r="AL540" i="1" s="1"/>
  <c r="G89" i="1"/>
  <c r="I89" i="1"/>
  <c r="AL89" i="1" s="1"/>
  <c r="G1933" i="1"/>
  <c r="I1933" i="1"/>
  <c r="AL1933" i="1" s="1"/>
  <c r="G1605" i="1"/>
  <c r="I1605" i="1"/>
  <c r="AL1605" i="1" s="1"/>
  <c r="G1318" i="1"/>
  <c r="I1318" i="1"/>
  <c r="AL1318" i="1" s="1"/>
  <c r="G949" i="1"/>
  <c r="I949" i="1"/>
  <c r="AL949" i="1" s="1"/>
  <c r="I498" i="1"/>
  <c r="AL498" i="1" s="1"/>
  <c r="G498" i="1"/>
  <c r="G252" i="1"/>
  <c r="I252" i="1"/>
  <c r="AL252" i="1" s="1"/>
  <c r="G2055" i="1"/>
  <c r="I2055" i="1"/>
  <c r="AL2055" i="1" s="1"/>
  <c r="G1727" i="1"/>
  <c r="I1727" i="1"/>
  <c r="AL1727" i="1" s="1"/>
  <c r="G1153" i="1"/>
  <c r="I1153" i="1"/>
  <c r="AL1153" i="1" s="1"/>
  <c r="G1071" i="1"/>
  <c r="I1071" i="1"/>
  <c r="AL1071" i="1" s="1"/>
  <c r="G743" i="1"/>
  <c r="I743" i="1"/>
  <c r="AL743" i="1" s="1"/>
  <c r="G415" i="1"/>
  <c r="I415" i="1"/>
  <c r="AL415" i="1" s="1"/>
  <c r="G5" i="1"/>
  <c r="I5" i="1"/>
  <c r="AL5" i="1" s="1"/>
  <c r="G1890" i="1"/>
  <c r="I1890" i="1"/>
  <c r="AL1890" i="1" s="1"/>
  <c r="I1521" i="1"/>
  <c r="AL1521" i="1" s="1"/>
  <c r="G1521" i="1"/>
  <c r="G1234" i="1"/>
  <c r="I1234" i="1"/>
  <c r="AL1234" i="1" s="1"/>
  <c r="G783" i="1"/>
  <c r="I783" i="1"/>
  <c r="AL783" i="1" s="1"/>
  <c r="G578" i="1"/>
  <c r="I578" i="1"/>
  <c r="AL578" i="1" s="1"/>
  <c r="G168" i="1"/>
  <c r="I168" i="1"/>
  <c r="AL168" i="1" s="1"/>
  <c r="G2012" i="1"/>
  <c r="I2012" i="1"/>
  <c r="AL2012" i="1" s="1"/>
  <c r="I1643" i="1"/>
  <c r="AL1643" i="1" s="1"/>
  <c r="G1643" i="1"/>
  <c r="G1397" i="1"/>
  <c r="I1397" i="1"/>
  <c r="AL1397" i="1" s="1"/>
  <c r="I1028" i="1"/>
  <c r="AL1028" i="1" s="1"/>
  <c r="G1028" i="1"/>
  <c r="G659" i="1"/>
  <c r="I659" i="1"/>
  <c r="AL659" i="1" s="1"/>
  <c r="G331" i="1"/>
  <c r="I331" i="1"/>
  <c r="AL331" i="1" s="1"/>
  <c r="G1765" i="1"/>
  <c r="I1765" i="1"/>
  <c r="AL1765" i="1" s="1"/>
  <c r="G1437" i="1"/>
  <c r="I1437" i="1"/>
  <c r="AL1437" i="1" s="1"/>
  <c r="G1191" i="1"/>
  <c r="I1191" i="1"/>
  <c r="AL1191" i="1" s="1"/>
  <c r="G863" i="1"/>
  <c r="I863" i="1"/>
  <c r="AL863" i="1" s="1"/>
  <c r="G453" i="1"/>
  <c r="I453" i="1"/>
  <c r="AL453" i="1" s="1"/>
  <c r="G125" i="1"/>
  <c r="I125" i="1"/>
  <c r="AL125" i="1" s="1"/>
  <c r="I1108" i="1"/>
  <c r="AL1108" i="1" s="1"/>
  <c r="G83" i="1"/>
  <c r="G737" i="1"/>
  <c r="I243" i="1"/>
  <c r="AL243" i="1" s="1"/>
  <c r="G1718" i="1"/>
  <c r="I1718" i="1"/>
  <c r="AL1718" i="1" s="1"/>
  <c r="I1144" i="1"/>
  <c r="AL1144" i="1" s="1"/>
  <c r="G1144" i="1"/>
  <c r="G734" i="1"/>
  <c r="I734" i="1"/>
  <c r="AL734" i="1" s="1"/>
  <c r="G406" i="1"/>
  <c r="I406" i="1"/>
  <c r="AL406" i="1" s="1"/>
  <c r="G78" i="1"/>
  <c r="I78" i="1"/>
  <c r="AL78" i="1" s="1"/>
  <c r="G323" i="1"/>
  <c r="I323" i="1"/>
  <c r="AL323" i="1" s="1"/>
  <c r="G1840" i="1"/>
  <c r="I1840" i="1"/>
  <c r="AL1840" i="1" s="1"/>
  <c r="I1512" i="1"/>
  <c r="AL1512" i="1" s="1"/>
  <c r="G1512" i="1"/>
  <c r="G1389" i="1"/>
  <c r="I1389" i="1"/>
  <c r="AL1389" i="1" s="1"/>
  <c r="I1962" i="1"/>
  <c r="AL1962" i="1" s="1"/>
  <c r="G1962" i="1"/>
  <c r="G1634" i="1"/>
  <c r="I1634" i="1"/>
  <c r="AL1634" i="1" s="1"/>
  <c r="I1347" i="1"/>
  <c r="AL1347" i="1" s="1"/>
  <c r="G1347" i="1"/>
  <c r="G527" i="1"/>
  <c r="I527" i="1"/>
  <c r="AL527" i="1" s="1"/>
  <c r="I281" i="1"/>
  <c r="AL281" i="1" s="1"/>
  <c r="G281" i="1"/>
  <c r="G2084" i="1"/>
  <c r="I2084" i="1"/>
  <c r="AL2084" i="1" s="1"/>
  <c r="I1756" i="1"/>
  <c r="AL1756" i="1" s="1"/>
  <c r="G1756" i="1"/>
  <c r="G1182" i="1"/>
  <c r="I1182" i="1"/>
  <c r="AL1182" i="1" s="1"/>
  <c r="I1100" i="1"/>
  <c r="AL1100" i="1" s="1"/>
  <c r="G1100" i="1"/>
  <c r="G444" i="1"/>
  <c r="I444" i="1"/>
  <c r="AL444" i="1" s="1"/>
  <c r="I34" i="1"/>
  <c r="AL34" i="1" s="1"/>
  <c r="G34" i="1"/>
  <c r="G1919" i="1"/>
  <c r="I1919" i="1"/>
  <c r="AL1919" i="1" s="1"/>
  <c r="G1550" i="1"/>
  <c r="I1550" i="1"/>
  <c r="AL1550" i="1" s="1"/>
  <c r="I812" i="1"/>
  <c r="AL812" i="1" s="1"/>
  <c r="G812" i="1"/>
  <c r="G607" i="1"/>
  <c r="I607" i="1"/>
  <c r="AL607" i="1" s="1"/>
  <c r="G197" i="1"/>
  <c r="I197" i="1"/>
  <c r="AL197" i="1" s="1"/>
  <c r="I2041" i="1"/>
  <c r="AL2041" i="1" s="1"/>
  <c r="G2041" i="1"/>
  <c r="G1672" i="1"/>
  <c r="I1672" i="1"/>
  <c r="AL1672" i="1" s="1"/>
  <c r="G1426" i="1"/>
  <c r="I1426" i="1"/>
  <c r="AL1426" i="1" s="1"/>
  <c r="G1057" i="1"/>
  <c r="I1057" i="1"/>
  <c r="AL1057" i="1" s="1"/>
  <c r="I688" i="1"/>
  <c r="AL688" i="1" s="1"/>
  <c r="G688" i="1"/>
  <c r="G1887" i="1"/>
  <c r="G1067" i="1"/>
  <c r="I1353" i="1"/>
  <c r="AL1353" i="1" s="1"/>
  <c r="I246" i="1"/>
  <c r="AL246" i="1" s="1"/>
  <c r="I1639" i="1"/>
  <c r="AL1639" i="1" s="1"/>
  <c r="G655" i="1"/>
  <c r="I1309" i="1"/>
  <c r="AL1309" i="1" s="1"/>
  <c r="I1472" i="1"/>
  <c r="AL1472" i="1" s="1"/>
  <c r="I1635" i="1"/>
  <c r="AL1635" i="1" s="1"/>
  <c r="I364" i="1"/>
  <c r="AL364" i="1" s="1"/>
  <c r="G1428" i="1"/>
  <c r="G730" i="1"/>
  <c r="G1967" i="1"/>
  <c r="I1967" i="1"/>
  <c r="AL1967" i="1" s="1"/>
  <c r="I1352" i="1"/>
  <c r="AL1352" i="1" s="1"/>
  <c r="G1352" i="1"/>
  <c r="I532" i="1"/>
  <c r="AL532" i="1" s="1"/>
  <c r="G532" i="1"/>
  <c r="G286" i="1"/>
  <c r="I286" i="1"/>
  <c r="AL286" i="1" s="1"/>
  <c r="G2089" i="1"/>
  <c r="I2089" i="1"/>
  <c r="AL2089" i="1" s="1"/>
  <c r="G1187" i="1"/>
  <c r="I1187" i="1"/>
  <c r="AL1187" i="1" s="1"/>
  <c r="G777" i="1"/>
  <c r="I777" i="1"/>
  <c r="AL777" i="1" s="1"/>
  <c r="G39" i="1"/>
  <c r="I39" i="1"/>
  <c r="AL39" i="1" s="1"/>
  <c r="G1924" i="1"/>
  <c r="I1924" i="1"/>
  <c r="AL1924" i="1" s="1"/>
  <c r="G1268" i="1"/>
  <c r="I1268" i="1"/>
  <c r="AL1268" i="1" s="1"/>
  <c r="I817" i="1"/>
  <c r="AL817" i="1" s="1"/>
  <c r="G817" i="1"/>
  <c r="G202" i="1"/>
  <c r="I202" i="1"/>
  <c r="AL202" i="1" s="1"/>
  <c r="G2046" i="1"/>
  <c r="I2046" i="1"/>
  <c r="AL2046" i="1" s="1"/>
  <c r="G1677" i="1"/>
  <c r="I1677" i="1"/>
  <c r="AL1677" i="1" s="1"/>
  <c r="G1431" i="1"/>
  <c r="I1431" i="1"/>
  <c r="AL1431" i="1" s="1"/>
  <c r="G1062" i="1"/>
  <c r="I1062" i="1"/>
  <c r="AL1062" i="1" s="1"/>
  <c r="I693" i="1"/>
  <c r="AL693" i="1" s="1"/>
  <c r="G693" i="1"/>
  <c r="G1799" i="1"/>
  <c r="I1799" i="1"/>
  <c r="AL1799" i="1" s="1"/>
  <c r="I897" i="1"/>
  <c r="AL897" i="1" s="1"/>
  <c r="G897" i="1"/>
  <c r="G487" i="1"/>
  <c r="I487" i="1"/>
  <c r="AL487" i="1" s="1"/>
  <c r="G159" i="1"/>
  <c r="I159" i="1"/>
  <c r="AL159" i="1" s="1"/>
  <c r="G1880" i="1"/>
  <c r="I1880" i="1"/>
  <c r="AL1880" i="1" s="1"/>
  <c r="G1593" i="1"/>
  <c r="I1593" i="1"/>
  <c r="AL1593" i="1" s="1"/>
  <c r="G937" i="1"/>
  <c r="I937" i="1"/>
  <c r="AL937" i="1" s="1"/>
  <c r="I650" i="1"/>
  <c r="AL650" i="1" s="1"/>
  <c r="G650" i="1"/>
  <c r="G240" i="1"/>
  <c r="I240" i="1"/>
  <c r="AL240" i="1" s="1"/>
  <c r="G2002" i="1"/>
  <c r="I2002" i="1"/>
  <c r="AL2002" i="1" s="1"/>
  <c r="G1715" i="1"/>
  <c r="I1715" i="1"/>
  <c r="AL1715" i="1" s="1"/>
  <c r="G1141" i="1"/>
  <c r="I1141" i="1"/>
  <c r="AL1141" i="1" s="1"/>
  <c r="G1018" i="1"/>
  <c r="I1018" i="1"/>
  <c r="AL1018" i="1" s="1"/>
  <c r="G731" i="1"/>
  <c r="I731" i="1"/>
  <c r="AL731" i="1" s="1"/>
  <c r="I403" i="1"/>
  <c r="AL403" i="1" s="1"/>
  <c r="G403" i="1"/>
  <c r="G320" i="1"/>
  <c r="I320" i="1"/>
  <c r="AL320" i="1" s="1"/>
  <c r="I1837" i="1"/>
  <c r="AL1837" i="1" s="1"/>
  <c r="G1837" i="1"/>
  <c r="I1509" i="1"/>
  <c r="AL1509" i="1" s="1"/>
  <c r="G1509" i="1"/>
  <c r="G1386" i="1"/>
  <c r="I1386" i="1"/>
  <c r="AL1386" i="1" s="1"/>
  <c r="G853" i="1"/>
  <c r="I853" i="1"/>
  <c r="AL853" i="1" s="1"/>
  <c r="G566" i="1"/>
  <c r="I566" i="1"/>
  <c r="AL566" i="1" s="1"/>
  <c r="I115" i="1"/>
  <c r="AL115" i="1" s="1"/>
  <c r="G115" i="1"/>
  <c r="G1959" i="1"/>
  <c r="I1959" i="1"/>
  <c r="AL1959" i="1" s="1"/>
  <c r="I1631" i="1"/>
  <c r="AL1631" i="1" s="1"/>
  <c r="G1631" i="1"/>
  <c r="I1344" i="1"/>
  <c r="AL1344" i="1" s="1"/>
  <c r="G1344" i="1"/>
  <c r="G975" i="1"/>
  <c r="I975" i="1"/>
  <c r="AL975" i="1" s="1"/>
  <c r="G524" i="1"/>
  <c r="I524" i="1"/>
  <c r="AL524" i="1" s="1"/>
  <c r="I1764" i="1"/>
  <c r="AL1764" i="1" s="1"/>
  <c r="G1394" i="1"/>
  <c r="I41" i="1"/>
  <c r="AL41" i="1" s="1"/>
  <c r="G1516" i="1"/>
  <c r="I450" i="1"/>
  <c r="AL450" i="1" s="1"/>
  <c r="I900" i="1"/>
  <c r="AL900" i="1" s="1"/>
  <c r="I1104" i="1"/>
  <c r="AL1104" i="1" s="1"/>
  <c r="I1349" i="1"/>
  <c r="AL1349" i="1" s="1"/>
  <c r="G201" i="1"/>
  <c r="G1471" i="1"/>
  <c r="G118" i="1"/>
  <c r="G978" i="1"/>
  <c r="I1059" i="1"/>
  <c r="AL1059" i="1" s="1"/>
  <c r="G605" i="1"/>
  <c r="G603" i="1"/>
  <c r="I2007" i="1"/>
  <c r="AL2007" i="1" s="1"/>
  <c r="G2007" i="1"/>
  <c r="G1720" i="1"/>
  <c r="I1720" i="1"/>
  <c r="AL1720" i="1" s="1"/>
  <c r="G1146" i="1"/>
  <c r="I1146" i="1"/>
  <c r="AL1146" i="1" s="1"/>
  <c r="G1023" i="1"/>
  <c r="I1023" i="1"/>
  <c r="AL1023" i="1" s="1"/>
  <c r="G736" i="1"/>
  <c r="I736" i="1"/>
  <c r="AL736" i="1" s="1"/>
  <c r="G408" i="1"/>
  <c r="I408" i="1"/>
  <c r="AL408" i="1" s="1"/>
  <c r="G80" i="1"/>
  <c r="I80" i="1"/>
  <c r="AL80" i="1" s="1"/>
  <c r="G325" i="1"/>
  <c r="I325" i="1"/>
  <c r="AL325" i="1" s="1"/>
  <c r="G1842" i="1"/>
  <c r="I1842" i="1"/>
  <c r="AL1842" i="1" s="1"/>
  <c r="G1514" i="1"/>
  <c r="I1514" i="1"/>
  <c r="AL1514" i="1" s="1"/>
  <c r="G1391" i="1"/>
  <c r="I1391" i="1"/>
  <c r="AL1391" i="1" s="1"/>
  <c r="G858" i="1"/>
  <c r="I858" i="1"/>
  <c r="AL858" i="1" s="1"/>
  <c r="G571" i="1"/>
  <c r="I571" i="1"/>
  <c r="AL571" i="1" s="1"/>
  <c r="I120" i="1"/>
  <c r="AL120" i="1" s="1"/>
  <c r="G120" i="1"/>
  <c r="G1964" i="1"/>
  <c r="I1964" i="1"/>
  <c r="AL1964" i="1" s="1"/>
  <c r="G1636" i="1"/>
  <c r="I1636" i="1"/>
  <c r="AL1636" i="1" s="1"/>
  <c r="G980" i="1"/>
  <c r="I980" i="1"/>
  <c r="AL980" i="1" s="1"/>
  <c r="G283" i="1"/>
  <c r="I283" i="1"/>
  <c r="AL283" i="1" s="1"/>
  <c r="G1184" i="1"/>
  <c r="I1184" i="1"/>
  <c r="AL1184" i="1" s="1"/>
  <c r="G1102" i="1"/>
  <c r="I1102" i="1"/>
  <c r="AL1102" i="1" s="1"/>
  <c r="G774" i="1"/>
  <c r="I774" i="1"/>
  <c r="AL774" i="1" s="1"/>
  <c r="G446" i="1"/>
  <c r="I446" i="1"/>
  <c r="AL446" i="1" s="1"/>
  <c r="I36" i="1"/>
  <c r="AL36" i="1" s="1"/>
  <c r="G36" i="1"/>
  <c r="G1552" i="1"/>
  <c r="I1552" i="1"/>
  <c r="AL1552" i="1" s="1"/>
  <c r="I1265" i="1"/>
  <c r="AL1265" i="1" s="1"/>
  <c r="G1265" i="1"/>
  <c r="G814" i="1"/>
  <c r="I814" i="1"/>
  <c r="AL814" i="1" s="1"/>
  <c r="G609" i="1"/>
  <c r="I609" i="1"/>
  <c r="AL609" i="1" s="1"/>
  <c r="G199" i="1"/>
  <c r="I199" i="1"/>
  <c r="AL199" i="1" s="1"/>
  <c r="G2043" i="1"/>
  <c r="I2043" i="1"/>
  <c r="AL2043" i="1" s="1"/>
  <c r="G1674" i="1"/>
  <c r="I1674" i="1"/>
  <c r="AL1674" i="1" s="1"/>
  <c r="G690" i="1"/>
  <c r="I690" i="1"/>
  <c r="AL690" i="1" s="1"/>
  <c r="G1796" i="1"/>
  <c r="I1796" i="1"/>
  <c r="AL1796" i="1" s="1"/>
  <c r="G1468" i="1"/>
  <c r="I1468" i="1"/>
  <c r="AL1468" i="1" s="1"/>
  <c r="I1222" i="1"/>
  <c r="AL1222" i="1" s="1"/>
  <c r="G1222" i="1"/>
  <c r="I894" i="1"/>
  <c r="AL894" i="1" s="1"/>
  <c r="G894" i="1"/>
  <c r="G484" i="1"/>
  <c r="I484" i="1"/>
  <c r="AL484" i="1" s="1"/>
  <c r="G156" i="1"/>
  <c r="I156" i="1"/>
  <c r="AL156" i="1" s="1"/>
  <c r="I1877" i="1"/>
  <c r="AL1877" i="1" s="1"/>
  <c r="G1877" i="1"/>
  <c r="G1590" i="1"/>
  <c r="I1590" i="1"/>
  <c r="AL1590" i="1" s="1"/>
  <c r="G1303" i="1"/>
  <c r="I1303" i="1"/>
  <c r="AL1303" i="1" s="1"/>
  <c r="I934" i="1"/>
  <c r="AL934" i="1" s="1"/>
  <c r="G934" i="1"/>
  <c r="I647" i="1"/>
  <c r="AL647" i="1" s="1"/>
  <c r="G647" i="1"/>
  <c r="G237" i="1"/>
  <c r="I237" i="1"/>
  <c r="AL237" i="1" s="1"/>
  <c r="I739" i="1"/>
  <c r="AL739" i="1" s="1"/>
  <c r="I1025" i="1"/>
  <c r="AL1025" i="1" s="1"/>
  <c r="I1147" i="1"/>
  <c r="AL1147" i="1" s="1"/>
  <c r="G368" i="1"/>
  <c r="I1761" i="1"/>
  <c r="AL1761" i="1" s="1"/>
  <c r="I695" i="1"/>
  <c r="AL695" i="1" s="1"/>
  <c r="G1063" i="1"/>
  <c r="G1267" i="1"/>
  <c r="G37" i="1"/>
  <c r="G1430" i="1"/>
  <c r="G732" i="1"/>
  <c r="G772" i="1"/>
  <c r="G2000" i="1"/>
  <c r="I2092" i="1"/>
  <c r="AL2092" i="1" s="1"/>
  <c r="G2092" i="1"/>
  <c r="I1190" i="1"/>
  <c r="AL1190" i="1" s="1"/>
  <c r="G1190" i="1"/>
  <c r="I780" i="1"/>
  <c r="AL780" i="1" s="1"/>
  <c r="G780" i="1"/>
  <c r="G452" i="1"/>
  <c r="I452" i="1"/>
  <c r="AL452" i="1" s="1"/>
  <c r="I42" i="1"/>
  <c r="AL42" i="1" s="1"/>
  <c r="G42" i="1"/>
  <c r="I367" i="1"/>
  <c r="AL367" i="1" s="1"/>
  <c r="G367" i="1"/>
  <c r="G1473" i="1"/>
  <c r="I1473" i="1"/>
  <c r="AL1473" i="1" s="1"/>
  <c r="G1227" i="1"/>
  <c r="I1227" i="1"/>
  <c r="AL1227" i="1" s="1"/>
  <c r="I489" i="1"/>
  <c r="AL489" i="1" s="1"/>
  <c r="G489" i="1"/>
  <c r="G161" i="1"/>
  <c r="I161" i="1"/>
  <c r="AL161" i="1" s="1"/>
  <c r="I1882" i="1"/>
  <c r="AL1882" i="1" s="1"/>
  <c r="G1882" i="1"/>
  <c r="G1595" i="1"/>
  <c r="I1595" i="1"/>
  <c r="AL1595" i="1" s="1"/>
  <c r="G1308" i="1"/>
  <c r="I1308" i="1"/>
  <c r="AL1308" i="1" s="1"/>
  <c r="G652" i="1"/>
  <c r="I652" i="1"/>
  <c r="AL652" i="1" s="1"/>
  <c r="I242" i="1"/>
  <c r="AL242" i="1" s="1"/>
  <c r="G242" i="1"/>
  <c r="G2004" i="1"/>
  <c r="I2004" i="1"/>
  <c r="AL2004" i="1" s="1"/>
  <c r="G1717" i="1"/>
  <c r="I1717" i="1"/>
  <c r="AL1717" i="1" s="1"/>
  <c r="G1143" i="1"/>
  <c r="I1143" i="1"/>
  <c r="AL1143" i="1" s="1"/>
  <c r="I1020" i="1"/>
  <c r="AL1020" i="1" s="1"/>
  <c r="G1020" i="1"/>
  <c r="I733" i="1"/>
  <c r="AL733" i="1" s="1"/>
  <c r="G733" i="1"/>
  <c r="G405" i="1"/>
  <c r="I405" i="1"/>
  <c r="AL405" i="1" s="1"/>
  <c r="I77" i="1"/>
  <c r="AL77" i="1" s="1"/>
  <c r="G77" i="1"/>
  <c r="I322" i="1"/>
  <c r="AL322" i="1" s="1"/>
  <c r="G322" i="1"/>
  <c r="I1839" i="1"/>
  <c r="AL1839" i="1" s="1"/>
  <c r="G1839" i="1"/>
  <c r="G1511" i="1"/>
  <c r="I1511" i="1"/>
  <c r="AL1511" i="1" s="1"/>
  <c r="G1388" i="1"/>
  <c r="I1388" i="1"/>
  <c r="AL1388" i="1" s="1"/>
  <c r="I855" i="1"/>
  <c r="AL855" i="1" s="1"/>
  <c r="G855" i="1"/>
  <c r="G568" i="1"/>
  <c r="I568" i="1"/>
  <c r="AL568" i="1" s="1"/>
  <c r="I117" i="1"/>
  <c r="AL117" i="1" s="1"/>
  <c r="G117" i="1"/>
  <c r="G1961" i="1"/>
  <c r="I1961" i="1"/>
  <c r="AL1961" i="1" s="1"/>
  <c r="I1633" i="1"/>
  <c r="AL1633" i="1" s="1"/>
  <c r="G1633" i="1"/>
  <c r="I1346" i="1"/>
  <c r="AL1346" i="1" s="1"/>
  <c r="G1346" i="1"/>
  <c r="G977" i="1"/>
  <c r="I977" i="1"/>
  <c r="AL977" i="1" s="1"/>
  <c r="G526" i="1"/>
  <c r="I526" i="1"/>
  <c r="AL526" i="1" s="1"/>
  <c r="G280" i="1"/>
  <c r="I280" i="1"/>
  <c r="AL280" i="1" s="1"/>
  <c r="G2083" i="1"/>
  <c r="I2083" i="1"/>
  <c r="AL2083" i="1" s="1"/>
  <c r="I1181" i="1"/>
  <c r="AL1181" i="1" s="1"/>
  <c r="G1181" i="1"/>
  <c r="G1099" i="1"/>
  <c r="I1099" i="1"/>
  <c r="AL1099" i="1" s="1"/>
  <c r="G771" i="1"/>
  <c r="I771" i="1"/>
  <c r="AL771" i="1" s="1"/>
  <c r="I443" i="1"/>
  <c r="AL443" i="1" s="1"/>
  <c r="G443" i="1"/>
  <c r="G33" i="1"/>
  <c r="I33" i="1"/>
  <c r="AL33" i="1" s="1"/>
  <c r="G1918" i="1"/>
  <c r="I1918" i="1"/>
  <c r="AL1918" i="1" s="1"/>
  <c r="G1549" i="1"/>
  <c r="I1549" i="1"/>
  <c r="AL1549" i="1" s="1"/>
  <c r="I1262" i="1"/>
  <c r="AL1262" i="1" s="1"/>
  <c r="G1262" i="1"/>
  <c r="G606" i="1"/>
  <c r="I606" i="1"/>
  <c r="AL606" i="1" s="1"/>
  <c r="G196" i="1"/>
  <c r="I196" i="1"/>
  <c r="AL196" i="1" s="1"/>
  <c r="I2040" i="1"/>
  <c r="AL2040" i="1" s="1"/>
  <c r="G2040" i="1"/>
  <c r="G1671" i="1"/>
  <c r="I1671" i="1"/>
  <c r="AL1671" i="1" s="1"/>
  <c r="G1425" i="1"/>
  <c r="I1425" i="1"/>
  <c r="AL1425" i="1" s="1"/>
  <c r="I1056" i="1"/>
  <c r="AL1056" i="1" s="1"/>
  <c r="G1056" i="1"/>
  <c r="G687" i="1"/>
  <c r="I687" i="1"/>
  <c r="AL687" i="1" s="1"/>
  <c r="G359" i="1"/>
  <c r="I359" i="1"/>
  <c r="AL359" i="1" s="1"/>
  <c r="I1793" i="1"/>
  <c r="AL1793" i="1" s="1"/>
  <c r="G1793" i="1"/>
  <c r="G1559" i="1"/>
  <c r="G657" i="1"/>
  <c r="I820" i="1"/>
  <c r="AL820" i="1" s="1"/>
  <c r="I1270" i="1"/>
  <c r="AL1270" i="1" s="1"/>
  <c r="G1638" i="1"/>
  <c r="I1883" i="1"/>
  <c r="AL1883" i="1" s="1"/>
  <c r="I899" i="1"/>
  <c r="AL899" i="1" s="1"/>
  <c r="G324" i="1"/>
  <c r="G1021" i="1"/>
  <c r="I1225" i="1"/>
  <c r="AL1225" i="1" s="1"/>
  <c r="I362" i="1"/>
  <c r="AL362" i="1" s="1"/>
  <c r="I1180" i="1"/>
  <c r="AL1180" i="1" s="1"/>
  <c r="I2045" i="1"/>
  <c r="AL2045" i="1" s="1"/>
  <c r="G2045" i="1"/>
  <c r="G1676" i="1"/>
  <c r="I1676" i="1"/>
  <c r="AL1676" i="1" s="1"/>
  <c r="G1061" i="1"/>
  <c r="I1061" i="1"/>
  <c r="AL1061" i="1" s="1"/>
  <c r="I1798" i="1"/>
  <c r="AL1798" i="1" s="1"/>
  <c r="G1798" i="1"/>
  <c r="G1470" i="1"/>
  <c r="I1470" i="1"/>
  <c r="AL1470" i="1" s="1"/>
  <c r="G1224" i="1"/>
  <c r="I1224" i="1"/>
  <c r="AL1224" i="1" s="1"/>
  <c r="G896" i="1"/>
  <c r="I896" i="1"/>
  <c r="AL896" i="1" s="1"/>
  <c r="I486" i="1"/>
  <c r="AL486" i="1" s="1"/>
  <c r="G486" i="1"/>
  <c r="G158" i="1"/>
  <c r="I158" i="1"/>
  <c r="AL158" i="1" s="1"/>
  <c r="I1879" i="1"/>
  <c r="AL1879" i="1" s="1"/>
  <c r="G1879" i="1"/>
  <c r="G1305" i="1"/>
  <c r="I1305" i="1"/>
  <c r="AL1305" i="1" s="1"/>
  <c r="G936" i="1"/>
  <c r="I936" i="1"/>
  <c r="AL936" i="1" s="1"/>
  <c r="G649" i="1"/>
  <c r="I649" i="1"/>
  <c r="AL649" i="1" s="1"/>
  <c r="I239" i="1"/>
  <c r="AL239" i="1" s="1"/>
  <c r="G239" i="1"/>
  <c r="G2001" i="1"/>
  <c r="I2001" i="1"/>
  <c r="AL2001" i="1" s="1"/>
  <c r="I1714" i="1"/>
  <c r="AL1714" i="1" s="1"/>
  <c r="G1714" i="1"/>
  <c r="G1140" i="1"/>
  <c r="I1140" i="1"/>
  <c r="AL1140" i="1" s="1"/>
  <c r="G1017" i="1"/>
  <c r="I1017" i="1"/>
  <c r="AL1017" i="1" s="1"/>
  <c r="G402" i="1"/>
  <c r="I402" i="1"/>
  <c r="AL402" i="1" s="1"/>
  <c r="I74" i="1"/>
  <c r="AL74" i="1" s="1"/>
  <c r="G74" i="1"/>
  <c r="G319" i="1"/>
  <c r="I319" i="1"/>
  <c r="AL319" i="1" s="1"/>
  <c r="G1836" i="1"/>
  <c r="I1836" i="1"/>
  <c r="AL1836" i="1" s="1"/>
  <c r="I1508" i="1"/>
  <c r="AL1508" i="1" s="1"/>
  <c r="G1508" i="1"/>
  <c r="G1385" i="1"/>
  <c r="I1385" i="1"/>
  <c r="AL1385" i="1" s="1"/>
  <c r="G852" i="1"/>
  <c r="I852" i="1"/>
  <c r="AL852" i="1" s="1"/>
  <c r="G565" i="1"/>
  <c r="I565" i="1"/>
  <c r="AL565" i="1" s="1"/>
  <c r="G114" i="1"/>
  <c r="I114" i="1"/>
  <c r="AL114" i="1" s="1"/>
  <c r="G1958" i="1"/>
  <c r="I1958" i="1"/>
  <c r="AL1958" i="1" s="1"/>
  <c r="I1343" i="1"/>
  <c r="AL1343" i="1" s="1"/>
  <c r="G1343" i="1"/>
  <c r="G974" i="1"/>
  <c r="I974" i="1"/>
  <c r="AL974" i="1" s="1"/>
  <c r="G523" i="1"/>
  <c r="I523" i="1"/>
  <c r="AL523" i="1" s="1"/>
  <c r="I277" i="1"/>
  <c r="AL277" i="1" s="1"/>
  <c r="G277" i="1"/>
  <c r="I2080" i="1"/>
  <c r="AL2080" i="1" s="1"/>
  <c r="G2080" i="1"/>
  <c r="G1752" i="1"/>
  <c r="I1752" i="1"/>
  <c r="AL1752" i="1" s="1"/>
  <c r="I1178" i="1"/>
  <c r="AL1178" i="1" s="1"/>
  <c r="G1178" i="1"/>
  <c r="I1096" i="1"/>
  <c r="AL1096" i="1" s="1"/>
  <c r="G1096" i="1"/>
  <c r="I440" i="1"/>
  <c r="AL440" i="1" s="1"/>
  <c r="G440" i="1"/>
  <c r="G30" i="1"/>
  <c r="I30" i="1"/>
  <c r="AL30" i="1" s="1"/>
  <c r="G1546" i="1"/>
  <c r="I1546" i="1"/>
  <c r="AL1546" i="1" s="1"/>
  <c r="I1259" i="1"/>
  <c r="AL1259" i="1" s="1"/>
  <c r="G1259" i="1"/>
  <c r="G808" i="1"/>
  <c r="I808" i="1"/>
  <c r="AL808" i="1" s="1"/>
  <c r="G193" i="1"/>
  <c r="I193" i="1"/>
  <c r="AL193" i="1" s="1"/>
  <c r="I2037" i="1"/>
  <c r="AL2037" i="1" s="1"/>
  <c r="G2037" i="1"/>
  <c r="G1668" i="1"/>
  <c r="I1668" i="1"/>
  <c r="AL1668" i="1" s="1"/>
  <c r="I1422" i="1"/>
  <c r="AL1422" i="1" s="1"/>
  <c r="G1422" i="1"/>
  <c r="G1053" i="1"/>
  <c r="I1053" i="1"/>
  <c r="AL1053" i="1" s="1"/>
  <c r="I684" i="1"/>
  <c r="AL684" i="1" s="1"/>
  <c r="G684" i="1"/>
  <c r="I356" i="1"/>
  <c r="AL356" i="1" s="1"/>
  <c r="G356" i="1"/>
  <c r="I1790" i="1"/>
  <c r="AL1790" i="1" s="1"/>
  <c r="G1790" i="1"/>
  <c r="G1462" i="1"/>
  <c r="I1462" i="1"/>
  <c r="AL1462" i="1" s="1"/>
  <c r="I1216" i="1"/>
  <c r="AL1216" i="1" s="1"/>
  <c r="G1216" i="1"/>
  <c r="G888" i="1"/>
  <c r="I888" i="1"/>
  <c r="AL888" i="1" s="1"/>
  <c r="I478" i="1"/>
  <c r="AL478" i="1" s="1"/>
  <c r="G478" i="1"/>
  <c r="G150" i="1"/>
  <c r="I150" i="1"/>
  <c r="AL150" i="1" s="1"/>
  <c r="G1871" i="1"/>
  <c r="I1871" i="1"/>
  <c r="AL1871" i="1" s="1"/>
  <c r="I1584" i="1"/>
  <c r="AL1584" i="1" s="1"/>
  <c r="G1584" i="1"/>
  <c r="G1297" i="1"/>
  <c r="I1297" i="1"/>
  <c r="AL1297" i="1" s="1"/>
  <c r="I928" i="1"/>
  <c r="AL928" i="1" s="1"/>
  <c r="G928" i="1"/>
  <c r="G641" i="1"/>
  <c r="I641" i="1"/>
  <c r="AL641" i="1" s="1"/>
  <c r="I231" i="1"/>
  <c r="AL231" i="1" s="1"/>
  <c r="G231" i="1"/>
  <c r="I1993" i="1"/>
  <c r="AL1993" i="1" s="1"/>
  <c r="G1993" i="1"/>
  <c r="G1706" i="1"/>
  <c r="I1706" i="1"/>
  <c r="AL1706" i="1" s="1"/>
  <c r="I1132" i="1"/>
  <c r="AL1132" i="1" s="1"/>
  <c r="G1132" i="1"/>
  <c r="G1009" i="1"/>
  <c r="I1009" i="1"/>
  <c r="AL1009" i="1" s="1"/>
  <c r="I722" i="1"/>
  <c r="AL722" i="1" s="1"/>
  <c r="G722" i="1"/>
  <c r="G394" i="1"/>
  <c r="I394" i="1"/>
  <c r="AL394" i="1" s="1"/>
  <c r="G66" i="1"/>
  <c r="I66" i="1"/>
  <c r="AL66" i="1" s="1"/>
  <c r="G311" i="1"/>
  <c r="I311" i="1"/>
  <c r="AL311" i="1" s="1"/>
  <c r="G1828" i="1"/>
  <c r="I1828" i="1"/>
  <c r="AL1828" i="1" s="1"/>
  <c r="G1500" i="1"/>
  <c r="I1500" i="1"/>
  <c r="AL1500" i="1" s="1"/>
  <c r="I1377" i="1"/>
  <c r="AL1377" i="1" s="1"/>
  <c r="G1377" i="1"/>
  <c r="G844" i="1"/>
  <c r="I844" i="1"/>
  <c r="AL844" i="1" s="1"/>
  <c r="I557" i="1"/>
  <c r="AL557" i="1" s="1"/>
  <c r="G557" i="1"/>
  <c r="G106" i="1"/>
  <c r="I106" i="1"/>
  <c r="AL106" i="1" s="1"/>
  <c r="G1950" i="1"/>
  <c r="I1950" i="1"/>
  <c r="AL1950" i="1" s="1"/>
  <c r="I1622" i="1"/>
  <c r="AL1622" i="1" s="1"/>
  <c r="G1622" i="1"/>
  <c r="G1335" i="1"/>
  <c r="I1335" i="1"/>
  <c r="AL1335" i="1" s="1"/>
  <c r="I966" i="1"/>
  <c r="AL966" i="1" s="1"/>
  <c r="G966" i="1"/>
  <c r="G515" i="1"/>
  <c r="I515" i="1"/>
  <c r="AL515" i="1" s="1"/>
  <c r="I269" i="1"/>
  <c r="AL269" i="1" s="1"/>
  <c r="G269" i="1"/>
  <c r="I2072" i="1"/>
  <c r="AL2072" i="1" s="1"/>
  <c r="G2072" i="1"/>
  <c r="G1744" i="1"/>
  <c r="I1744" i="1"/>
  <c r="AL1744" i="1" s="1"/>
  <c r="I1170" i="1"/>
  <c r="AL1170" i="1" s="1"/>
  <c r="G1170" i="1"/>
  <c r="G1088" i="1"/>
  <c r="I1088" i="1"/>
  <c r="AL1088" i="1" s="1"/>
  <c r="G760" i="1"/>
  <c r="I760" i="1"/>
  <c r="AL760" i="1" s="1"/>
  <c r="G432" i="1"/>
  <c r="I432" i="1"/>
  <c r="AL432" i="1" s="1"/>
  <c r="G22" i="1"/>
  <c r="I22" i="1"/>
  <c r="AL22" i="1" s="1"/>
  <c r="I1907" i="1"/>
  <c r="AL1907" i="1" s="1"/>
  <c r="G1907" i="1"/>
  <c r="G1538" i="1"/>
  <c r="I1538" i="1"/>
  <c r="AL1538" i="1" s="1"/>
  <c r="I1251" i="1"/>
  <c r="AL1251" i="1" s="1"/>
  <c r="G1251" i="1"/>
  <c r="G800" i="1"/>
  <c r="I800" i="1"/>
  <c r="AL800" i="1" s="1"/>
  <c r="G595" i="1"/>
  <c r="I595" i="1"/>
  <c r="AL595" i="1" s="1"/>
  <c r="I185" i="1"/>
  <c r="AL185" i="1" s="1"/>
  <c r="G185" i="1"/>
  <c r="G2029" i="1"/>
  <c r="I2029" i="1"/>
  <c r="AL2029" i="1" s="1"/>
  <c r="G1660" i="1"/>
  <c r="I1660" i="1"/>
  <c r="AL1660" i="1" s="1"/>
  <c r="G1414" i="1"/>
  <c r="I1414" i="1"/>
  <c r="AL1414" i="1" s="1"/>
  <c r="G1045" i="1"/>
  <c r="I1045" i="1"/>
  <c r="AL1045" i="1" s="1"/>
  <c r="G676" i="1"/>
  <c r="I676" i="1"/>
  <c r="AL676" i="1" s="1"/>
  <c r="I348" i="1"/>
  <c r="AL348" i="1" s="1"/>
  <c r="G348" i="1"/>
  <c r="G1782" i="1"/>
  <c r="I1782" i="1"/>
  <c r="AL1782" i="1" s="1"/>
  <c r="I1454" i="1"/>
  <c r="AL1454" i="1" s="1"/>
  <c r="G1454" i="1"/>
  <c r="G1208" i="1"/>
  <c r="I1208" i="1"/>
  <c r="AL1208" i="1" s="1"/>
  <c r="I880" i="1"/>
  <c r="AL880" i="1" s="1"/>
  <c r="G880" i="1"/>
  <c r="G470" i="1"/>
  <c r="I470" i="1"/>
  <c r="AL470" i="1" s="1"/>
  <c r="G142" i="1"/>
  <c r="I142" i="1"/>
  <c r="AL142" i="1" s="1"/>
  <c r="I1863" i="1"/>
  <c r="AL1863" i="1" s="1"/>
  <c r="G1863" i="1"/>
  <c r="G1576" i="1"/>
  <c r="I1576" i="1"/>
  <c r="AL1576" i="1" s="1"/>
  <c r="I1289" i="1"/>
  <c r="AL1289" i="1" s="1"/>
  <c r="G1289" i="1"/>
  <c r="G920" i="1"/>
  <c r="I920" i="1"/>
  <c r="AL920" i="1" s="1"/>
  <c r="G633" i="1"/>
  <c r="I633" i="1"/>
  <c r="AL633" i="1" s="1"/>
  <c r="G223" i="1"/>
  <c r="I223" i="1"/>
  <c r="AL223" i="1" s="1"/>
  <c r="G1985" i="1"/>
  <c r="I1985" i="1"/>
  <c r="AL1985" i="1" s="1"/>
  <c r="G1698" i="1"/>
  <c r="I1698" i="1"/>
  <c r="AL1698" i="1" s="1"/>
  <c r="I1124" i="1"/>
  <c r="AL1124" i="1" s="1"/>
  <c r="G1124" i="1"/>
  <c r="G1001" i="1"/>
  <c r="I1001" i="1"/>
  <c r="AL1001" i="1" s="1"/>
  <c r="G714" i="1"/>
  <c r="I714" i="1"/>
  <c r="AL714" i="1" s="1"/>
  <c r="I386" i="1"/>
  <c r="AL386" i="1" s="1"/>
  <c r="G386" i="1"/>
  <c r="G58" i="1"/>
  <c r="I58" i="1"/>
  <c r="AL58" i="1" s="1"/>
  <c r="I303" i="1"/>
  <c r="AL303" i="1" s="1"/>
  <c r="G303" i="1"/>
  <c r="G1820" i="1"/>
  <c r="I1820" i="1"/>
  <c r="AL1820" i="1" s="1"/>
  <c r="G1492" i="1"/>
  <c r="I1492" i="1"/>
  <c r="AL1492" i="1" s="1"/>
  <c r="I1369" i="1"/>
  <c r="AL1369" i="1" s="1"/>
  <c r="G1369" i="1"/>
  <c r="G836" i="1"/>
  <c r="I836" i="1"/>
  <c r="AL836" i="1" s="1"/>
  <c r="G549" i="1"/>
  <c r="I549" i="1"/>
  <c r="AL549" i="1" s="1"/>
  <c r="I98" i="1"/>
  <c r="AL98" i="1" s="1"/>
  <c r="G98" i="1"/>
  <c r="I1942" i="1"/>
  <c r="AL1942" i="1" s="1"/>
  <c r="G1942" i="1"/>
  <c r="G1614" i="1"/>
  <c r="I1614" i="1"/>
  <c r="AL1614" i="1" s="1"/>
  <c r="G1327" i="1"/>
  <c r="I1327" i="1"/>
  <c r="AL1327" i="1" s="1"/>
  <c r="I958" i="1"/>
  <c r="AL958" i="1" s="1"/>
  <c r="G958" i="1"/>
  <c r="G507" i="1"/>
  <c r="I507" i="1"/>
  <c r="AL507" i="1" s="1"/>
  <c r="G261" i="1"/>
  <c r="I261" i="1"/>
  <c r="AL261" i="1" s="1"/>
  <c r="G2064" i="1"/>
  <c r="I2064" i="1"/>
  <c r="AL2064" i="1" s="1"/>
  <c r="I1736" i="1"/>
  <c r="AL1736" i="1" s="1"/>
  <c r="G1736" i="1"/>
  <c r="G1162" i="1"/>
  <c r="I1162" i="1"/>
  <c r="AL1162" i="1" s="1"/>
  <c r="G1080" i="1"/>
  <c r="I1080" i="1"/>
  <c r="AL1080" i="1" s="1"/>
  <c r="I752" i="1"/>
  <c r="AL752" i="1" s="1"/>
  <c r="G752" i="1"/>
  <c r="G424" i="1"/>
  <c r="I424" i="1"/>
  <c r="AL424" i="1" s="1"/>
  <c r="G14" i="1"/>
  <c r="I14" i="1"/>
  <c r="AL14" i="1" s="1"/>
  <c r="G1899" i="1"/>
  <c r="I1899" i="1"/>
  <c r="AL1899" i="1" s="1"/>
  <c r="G1530" i="1"/>
  <c r="I1530" i="1"/>
  <c r="AL1530" i="1" s="1"/>
  <c r="G1243" i="1"/>
  <c r="I1243" i="1"/>
  <c r="AL1243" i="1" s="1"/>
  <c r="G792" i="1"/>
  <c r="I792" i="1"/>
  <c r="AL792" i="1" s="1"/>
  <c r="G587" i="1"/>
  <c r="I587" i="1"/>
  <c r="AL587" i="1" s="1"/>
  <c r="G177" i="1"/>
  <c r="I177" i="1"/>
  <c r="AL177" i="1" s="1"/>
  <c r="G2021" i="1"/>
  <c r="I2021" i="1"/>
  <c r="AL2021" i="1" s="1"/>
  <c r="I1652" i="1"/>
  <c r="AL1652" i="1" s="1"/>
  <c r="G1652" i="1"/>
  <c r="G1406" i="1"/>
  <c r="I1406" i="1"/>
  <c r="AL1406" i="1" s="1"/>
  <c r="I1037" i="1"/>
  <c r="AL1037" i="1" s="1"/>
  <c r="G1037" i="1"/>
  <c r="G668" i="1"/>
  <c r="I668" i="1"/>
  <c r="AL668" i="1" s="1"/>
  <c r="G340" i="1"/>
  <c r="I340" i="1"/>
  <c r="AL340" i="1" s="1"/>
  <c r="G1774" i="1"/>
  <c r="I1774" i="1"/>
  <c r="AL1774" i="1" s="1"/>
  <c r="G1446" i="1"/>
  <c r="I1446" i="1"/>
  <c r="AL1446" i="1" s="1"/>
  <c r="G1200" i="1"/>
  <c r="I1200" i="1"/>
  <c r="AL1200" i="1" s="1"/>
  <c r="I872" i="1"/>
  <c r="AL872" i="1" s="1"/>
  <c r="G872" i="1"/>
  <c r="G462" i="1"/>
  <c r="I462" i="1"/>
  <c r="AL462" i="1" s="1"/>
  <c r="G134" i="1"/>
  <c r="I134" i="1"/>
  <c r="AL134" i="1" s="1"/>
  <c r="G1855" i="1"/>
  <c r="I1855" i="1"/>
  <c r="AL1855" i="1" s="1"/>
  <c r="G1568" i="1"/>
  <c r="I1568" i="1"/>
  <c r="AL1568" i="1" s="1"/>
  <c r="I1281" i="1"/>
  <c r="AL1281" i="1" s="1"/>
  <c r="G1281" i="1"/>
  <c r="G912" i="1"/>
  <c r="I912" i="1"/>
  <c r="AL912" i="1" s="1"/>
  <c r="G625" i="1"/>
  <c r="I625" i="1"/>
  <c r="AL625" i="1" s="1"/>
  <c r="G215" i="1"/>
  <c r="I215" i="1"/>
  <c r="AL215" i="1" s="1"/>
  <c r="G1977" i="1"/>
  <c r="I1977" i="1"/>
  <c r="AL1977" i="1" s="1"/>
  <c r="G1690" i="1"/>
  <c r="I1690" i="1"/>
  <c r="AL1690" i="1" s="1"/>
  <c r="G1116" i="1"/>
  <c r="I1116" i="1"/>
  <c r="AL1116" i="1" s="1"/>
  <c r="G993" i="1"/>
  <c r="I993" i="1"/>
  <c r="AL993" i="1" s="1"/>
  <c r="G706" i="1"/>
  <c r="I706" i="1"/>
  <c r="AL706" i="1" s="1"/>
  <c r="G378" i="1"/>
  <c r="I378" i="1"/>
  <c r="AL378" i="1" s="1"/>
  <c r="G50" i="1"/>
  <c r="I50" i="1"/>
  <c r="AL50" i="1" s="1"/>
  <c r="G295" i="1"/>
  <c r="I295" i="1"/>
  <c r="AL295" i="1" s="1"/>
  <c r="I1812" i="1"/>
  <c r="AL1812" i="1" s="1"/>
  <c r="G1812" i="1"/>
  <c r="G1484" i="1"/>
  <c r="I1484" i="1"/>
  <c r="AL1484" i="1" s="1"/>
  <c r="G1361" i="1"/>
  <c r="I1361" i="1"/>
  <c r="AL1361" i="1" s="1"/>
  <c r="G828" i="1"/>
  <c r="I828" i="1"/>
  <c r="AL828" i="1" s="1"/>
  <c r="I541" i="1"/>
  <c r="AL541" i="1" s="1"/>
  <c r="G541" i="1"/>
  <c r="G90" i="1"/>
  <c r="I90" i="1"/>
  <c r="AL90" i="1" s="1"/>
  <c r="G1934" i="1"/>
  <c r="I1934" i="1"/>
  <c r="AL1934" i="1" s="1"/>
  <c r="G1606" i="1"/>
  <c r="I1606" i="1"/>
  <c r="AL1606" i="1" s="1"/>
  <c r="G1319" i="1"/>
  <c r="I1319" i="1"/>
  <c r="AL1319" i="1" s="1"/>
  <c r="G950" i="1"/>
  <c r="I950" i="1"/>
  <c r="AL950" i="1" s="1"/>
  <c r="G499" i="1"/>
  <c r="I499" i="1"/>
  <c r="AL499" i="1" s="1"/>
  <c r="G253" i="1"/>
  <c r="I253" i="1"/>
  <c r="AL253" i="1" s="1"/>
  <c r="G2056" i="1"/>
  <c r="I2056" i="1"/>
  <c r="AL2056" i="1" s="1"/>
  <c r="G1728" i="1"/>
  <c r="I1728" i="1"/>
  <c r="AL1728" i="1" s="1"/>
  <c r="G1154" i="1"/>
  <c r="I1154" i="1"/>
  <c r="AL1154" i="1" s="1"/>
  <c r="G1072" i="1"/>
  <c r="I1072" i="1"/>
  <c r="AL1072" i="1" s="1"/>
  <c r="I744" i="1"/>
  <c r="AL744" i="1" s="1"/>
  <c r="G744" i="1"/>
  <c r="G416" i="1"/>
  <c r="I416" i="1"/>
  <c r="AL416" i="1" s="1"/>
  <c r="G6" i="1"/>
  <c r="I6" i="1"/>
  <c r="AL6" i="1" s="1"/>
  <c r="G1891" i="1"/>
  <c r="I1891" i="1"/>
  <c r="AL1891" i="1" s="1"/>
  <c r="G1522" i="1"/>
  <c r="I1522" i="1"/>
  <c r="AL1522" i="1" s="1"/>
  <c r="G1235" i="1"/>
  <c r="I1235" i="1"/>
  <c r="AL1235" i="1" s="1"/>
  <c r="G784" i="1"/>
  <c r="I784" i="1"/>
  <c r="AL784" i="1" s="1"/>
  <c r="G579" i="1"/>
  <c r="I579" i="1"/>
  <c r="AL579" i="1" s="1"/>
  <c r="G169" i="1"/>
  <c r="I169" i="1"/>
  <c r="AL169" i="1" s="1"/>
  <c r="G2013" i="1"/>
  <c r="I2013" i="1"/>
  <c r="AL2013" i="1" s="1"/>
  <c r="I1644" i="1"/>
  <c r="AL1644" i="1" s="1"/>
  <c r="G1644" i="1"/>
  <c r="G1398" i="1"/>
  <c r="I1398" i="1"/>
  <c r="AL1398" i="1" s="1"/>
  <c r="G1029" i="1"/>
  <c r="I1029" i="1"/>
  <c r="AL1029" i="1" s="1"/>
  <c r="G660" i="1"/>
  <c r="I660" i="1"/>
  <c r="AL660" i="1" s="1"/>
  <c r="G332" i="1"/>
  <c r="I332" i="1"/>
  <c r="AL332" i="1" s="1"/>
  <c r="I1766" i="1"/>
  <c r="AL1766" i="1" s="1"/>
  <c r="G1766" i="1"/>
  <c r="G1438" i="1"/>
  <c r="I1438" i="1"/>
  <c r="AL1438" i="1" s="1"/>
  <c r="I1192" i="1"/>
  <c r="AL1192" i="1" s="1"/>
  <c r="G1192" i="1"/>
  <c r="G864" i="1"/>
  <c r="I864" i="1"/>
  <c r="AL864" i="1" s="1"/>
  <c r="G454" i="1"/>
  <c r="I454" i="1"/>
  <c r="AL454" i="1" s="1"/>
  <c r="G126" i="1"/>
  <c r="I126" i="1"/>
  <c r="AL126" i="1" s="1"/>
  <c r="G1847" i="1"/>
  <c r="I1847" i="1"/>
  <c r="AL1847" i="1" s="1"/>
  <c r="G1560" i="1"/>
  <c r="I1560" i="1"/>
  <c r="AL1560" i="1" s="1"/>
  <c r="I1273" i="1"/>
  <c r="AL1273" i="1" s="1"/>
  <c r="G1273" i="1"/>
  <c r="G904" i="1"/>
  <c r="I904" i="1"/>
  <c r="AL904" i="1" s="1"/>
  <c r="I617" i="1"/>
  <c r="AL617" i="1" s="1"/>
  <c r="G617" i="1"/>
  <c r="G207" i="1"/>
  <c r="I207" i="1"/>
  <c r="AL207" i="1" s="1"/>
  <c r="G1518" i="1"/>
  <c r="G493" i="1"/>
  <c r="I1845" i="1"/>
  <c r="AL1845" i="1" s="1"/>
  <c r="I779" i="1"/>
  <c r="AL779" i="1" s="1"/>
  <c r="G327" i="1"/>
  <c r="G1229" i="1"/>
  <c r="G40" i="1"/>
  <c r="G1515" i="1"/>
  <c r="I449" i="1"/>
  <c r="AL449" i="1" s="1"/>
  <c r="I1801" i="1"/>
  <c r="AL1801" i="1" s="1"/>
  <c r="G735" i="1"/>
  <c r="G2005" i="1"/>
  <c r="G939" i="1"/>
  <c r="I2085" i="1"/>
  <c r="AL2085" i="1" s="1"/>
  <c r="I75" i="1"/>
  <c r="AL75" i="1" s="1"/>
  <c r="I811" i="1"/>
  <c r="AL811" i="1" s="1"/>
  <c r="I1969" i="1"/>
  <c r="AL1969" i="1" s="1"/>
  <c r="G1969" i="1"/>
  <c r="G1641" i="1"/>
  <c r="I1641" i="1"/>
  <c r="AL1641" i="1" s="1"/>
  <c r="I1354" i="1"/>
  <c r="AL1354" i="1" s="1"/>
  <c r="G1354" i="1"/>
  <c r="G985" i="1"/>
  <c r="I985" i="1"/>
  <c r="AL985" i="1" s="1"/>
  <c r="I534" i="1"/>
  <c r="AL534" i="1" s="1"/>
  <c r="G534" i="1"/>
  <c r="G2091" i="1"/>
  <c r="I2091" i="1"/>
  <c r="AL2091" i="1" s="1"/>
  <c r="I1763" i="1"/>
  <c r="AL1763" i="1" s="1"/>
  <c r="G1763" i="1"/>
  <c r="I1107" i="1"/>
  <c r="AL1107" i="1" s="1"/>
  <c r="G1107" i="1"/>
  <c r="G451" i="1"/>
  <c r="I451" i="1"/>
  <c r="AL451" i="1" s="1"/>
  <c r="G1926" i="1"/>
  <c r="I1926" i="1"/>
  <c r="AL1926" i="1" s="1"/>
  <c r="I1557" i="1"/>
  <c r="AL1557" i="1" s="1"/>
  <c r="G1557" i="1"/>
  <c r="I819" i="1"/>
  <c r="AL819" i="1" s="1"/>
  <c r="G819" i="1"/>
  <c r="G614" i="1"/>
  <c r="I614" i="1"/>
  <c r="AL614" i="1" s="1"/>
  <c r="I204" i="1"/>
  <c r="AL204" i="1" s="1"/>
  <c r="G204" i="1"/>
  <c r="G2048" i="1"/>
  <c r="I2048" i="1"/>
  <c r="AL2048" i="1" s="1"/>
  <c r="I1679" i="1"/>
  <c r="AL1679" i="1" s="1"/>
  <c r="G1679" i="1"/>
  <c r="G1433" i="1"/>
  <c r="I1433" i="1"/>
  <c r="AL1433" i="1" s="1"/>
  <c r="I1064" i="1"/>
  <c r="AL1064" i="1" s="1"/>
  <c r="G1064" i="1"/>
  <c r="G1600" i="1"/>
  <c r="I1600" i="1"/>
  <c r="AL1600" i="1" s="1"/>
  <c r="G944" i="1"/>
  <c r="I944" i="1"/>
  <c r="AL944" i="1" s="1"/>
  <c r="G247" i="1"/>
  <c r="I247" i="1"/>
  <c r="AL247" i="1" s="1"/>
  <c r="I1884" i="1"/>
  <c r="AL1884" i="1" s="1"/>
  <c r="G1884" i="1"/>
  <c r="G1597" i="1"/>
  <c r="I1597" i="1"/>
  <c r="AL1597" i="1" s="1"/>
  <c r="G1310" i="1"/>
  <c r="I1310" i="1"/>
  <c r="AL1310" i="1" s="1"/>
  <c r="G941" i="1"/>
  <c r="I941" i="1"/>
  <c r="AL941" i="1" s="1"/>
  <c r="G654" i="1"/>
  <c r="I654" i="1"/>
  <c r="AL654" i="1" s="1"/>
  <c r="G244" i="1"/>
  <c r="I244" i="1"/>
  <c r="AL244" i="1" s="1"/>
  <c r="G2006" i="1"/>
  <c r="I2006" i="1"/>
  <c r="AL2006" i="1" s="1"/>
  <c r="G1719" i="1"/>
  <c r="I1719" i="1"/>
  <c r="AL1719" i="1" s="1"/>
  <c r="G1022" i="1"/>
  <c r="I1022" i="1"/>
  <c r="AL1022" i="1" s="1"/>
  <c r="G407" i="1"/>
  <c r="I407" i="1"/>
  <c r="AL407" i="1" s="1"/>
  <c r="I79" i="1"/>
  <c r="AL79" i="1" s="1"/>
  <c r="G79" i="1"/>
  <c r="G1841" i="1"/>
  <c r="I1841" i="1"/>
  <c r="AL1841" i="1" s="1"/>
  <c r="G1513" i="1"/>
  <c r="I1513" i="1"/>
  <c r="AL1513" i="1" s="1"/>
  <c r="G1390" i="1"/>
  <c r="I1390" i="1"/>
  <c r="AL1390" i="1" s="1"/>
  <c r="G857" i="1"/>
  <c r="I857" i="1"/>
  <c r="AL857" i="1" s="1"/>
  <c r="G570" i="1"/>
  <c r="I570" i="1"/>
  <c r="AL570" i="1" s="1"/>
  <c r="G119" i="1"/>
  <c r="I119" i="1"/>
  <c r="AL119" i="1" s="1"/>
  <c r="G1348" i="1"/>
  <c r="I1348" i="1"/>
  <c r="AL1348" i="1" s="1"/>
  <c r="G979" i="1"/>
  <c r="I979" i="1"/>
  <c r="AL979" i="1" s="1"/>
  <c r="G528" i="1"/>
  <c r="I528" i="1"/>
  <c r="AL528" i="1" s="1"/>
  <c r="G282" i="1"/>
  <c r="I282" i="1"/>
  <c r="AL282" i="1" s="1"/>
  <c r="G1183" i="1"/>
  <c r="I1183" i="1"/>
  <c r="AL1183" i="1" s="1"/>
  <c r="I1101" i="1"/>
  <c r="AL1101" i="1" s="1"/>
  <c r="G1101" i="1"/>
  <c r="G773" i="1"/>
  <c r="I773" i="1"/>
  <c r="AL773" i="1" s="1"/>
  <c r="I445" i="1"/>
  <c r="AL445" i="1" s="1"/>
  <c r="G445" i="1"/>
  <c r="I329" i="1"/>
  <c r="AL329" i="1" s="1"/>
  <c r="I1436" i="1"/>
  <c r="AL1436" i="1" s="1"/>
  <c r="I288" i="1"/>
  <c r="AL288" i="1" s="1"/>
  <c r="G1722" i="1"/>
  <c r="I533" i="1"/>
  <c r="AL533" i="1" s="1"/>
  <c r="I983" i="1"/>
  <c r="AL983" i="1" s="1"/>
  <c r="G285" i="1"/>
  <c r="G612" i="1"/>
  <c r="I775" i="1"/>
  <c r="AL775" i="1" s="1"/>
  <c r="G2086" i="1"/>
  <c r="G856" i="1"/>
  <c r="I1921" i="1"/>
  <c r="AL1921" i="1" s="1"/>
  <c r="I321" i="1"/>
  <c r="AL321" i="1" s="1"/>
  <c r="G768" i="1"/>
  <c r="I1920" i="1"/>
  <c r="AL1920" i="1" s="1"/>
  <c r="G1920" i="1"/>
  <c r="G1551" i="1"/>
  <c r="I1551" i="1"/>
  <c r="AL1551" i="1" s="1"/>
  <c r="G1264" i="1"/>
  <c r="I1264" i="1"/>
  <c r="AL1264" i="1" s="1"/>
  <c r="I813" i="1"/>
  <c r="AL813" i="1" s="1"/>
  <c r="G813" i="1"/>
  <c r="G608" i="1"/>
  <c r="I608" i="1"/>
  <c r="AL608" i="1" s="1"/>
  <c r="G198" i="1"/>
  <c r="I198" i="1"/>
  <c r="AL198" i="1" s="1"/>
  <c r="I2042" i="1"/>
  <c r="AL2042" i="1" s="1"/>
  <c r="G2042" i="1"/>
  <c r="G1673" i="1"/>
  <c r="I1673" i="1"/>
  <c r="AL1673" i="1" s="1"/>
  <c r="G1427" i="1"/>
  <c r="I1427" i="1"/>
  <c r="AL1427" i="1" s="1"/>
  <c r="I1058" i="1"/>
  <c r="AL1058" i="1" s="1"/>
  <c r="G1058" i="1"/>
  <c r="G361" i="1"/>
  <c r="I361" i="1"/>
  <c r="AL361" i="1" s="1"/>
  <c r="I1795" i="1"/>
  <c r="AL1795" i="1" s="1"/>
  <c r="G1795" i="1"/>
  <c r="G1221" i="1"/>
  <c r="I1221" i="1"/>
  <c r="AL1221" i="1" s="1"/>
  <c r="I893" i="1"/>
  <c r="AL893" i="1" s="1"/>
  <c r="G893" i="1"/>
  <c r="I483" i="1"/>
  <c r="AL483" i="1" s="1"/>
  <c r="G483" i="1"/>
  <c r="G155" i="1"/>
  <c r="I155" i="1"/>
  <c r="AL155" i="1" s="1"/>
  <c r="G1876" i="1"/>
  <c r="I1876" i="1"/>
  <c r="AL1876" i="1" s="1"/>
  <c r="I1589" i="1"/>
  <c r="AL1589" i="1" s="1"/>
  <c r="G1589" i="1"/>
  <c r="G1302" i="1"/>
  <c r="I1302" i="1"/>
  <c r="AL1302" i="1" s="1"/>
  <c r="G933" i="1"/>
  <c r="I933" i="1"/>
  <c r="AL933" i="1" s="1"/>
  <c r="I236" i="1"/>
  <c r="AL236" i="1" s="1"/>
  <c r="G236" i="1"/>
  <c r="I1711" i="1"/>
  <c r="AL1711" i="1" s="1"/>
  <c r="G1711" i="1"/>
  <c r="G1137" i="1"/>
  <c r="I1137" i="1"/>
  <c r="AL1137" i="1" s="1"/>
  <c r="G1014" i="1"/>
  <c r="I1014" i="1"/>
  <c r="AL1014" i="1" s="1"/>
  <c r="G727" i="1"/>
  <c r="I727" i="1"/>
  <c r="AL727" i="1" s="1"/>
  <c r="I71" i="1"/>
  <c r="AL71" i="1" s="1"/>
  <c r="G71" i="1"/>
  <c r="I316" i="1"/>
  <c r="AL316" i="1" s="1"/>
  <c r="G316" i="1"/>
  <c r="I1833" i="1"/>
  <c r="AL1833" i="1" s="1"/>
  <c r="G1833" i="1"/>
  <c r="I1505" i="1"/>
  <c r="AL1505" i="1" s="1"/>
  <c r="G1505" i="1"/>
  <c r="G1382" i="1"/>
  <c r="I1382" i="1"/>
  <c r="AL1382" i="1" s="1"/>
  <c r="G849" i="1"/>
  <c r="I849" i="1"/>
  <c r="AL849" i="1" s="1"/>
  <c r="I562" i="1"/>
  <c r="AL562" i="1" s="1"/>
  <c r="G562" i="1"/>
  <c r="I111" i="1"/>
  <c r="AL111" i="1" s="1"/>
  <c r="G111" i="1"/>
  <c r="G1955" i="1"/>
  <c r="I1955" i="1"/>
  <c r="AL1955" i="1" s="1"/>
  <c r="G1627" i="1"/>
  <c r="I1627" i="1"/>
  <c r="AL1627" i="1" s="1"/>
  <c r="G1340" i="1"/>
  <c r="I1340" i="1"/>
  <c r="AL1340" i="1" s="1"/>
  <c r="G971" i="1"/>
  <c r="I971" i="1"/>
  <c r="AL971" i="1" s="1"/>
  <c r="G520" i="1"/>
  <c r="I520" i="1"/>
  <c r="AL520" i="1" s="1"/>
  <c r="G274" i="1"/>
  <c r="I274" i="1"/>
  <c r="AL274" i="1" s="1"/>
  <c r="G2077" i="1"/>
  <c r="I2077" i="1"/>
  <c r="AL2077" i="1" s="1"/>
  <c r="G1749" i="1"/>
  <c r="I1749" i="1"/>
  <c r="AL1749" i="1" s="1"/>
  <c r="G1175" i="1"/>
  <c r="I1175" i="1"/>
  <c r="AL1175" i="1" s="1"/>
  <c r="G1093" i="1"/>
  <c r="I1093" i="1"/>
  <c r="AL1093" i="1" s="1"/>
  <c r="G765" i="1"/>
  <c r="I765" i="1"/>
  <c r="AL765" i="1" s="1"/>
  <c r="G437" i="1"/>
  <c r="I437" i="1"/>
  <c r="AL437" i="1" s="1"/>
  <c r="G27" i="1"/>
  <c r="I27" i="1"/>
  <c r="AL27" i="1" s="1"/>
  <c r="G1912" i="1"/>
  <c r="I1912" i="1"/>
  <c r="AL1912" i="1" s="1"/>
  <c r="G1543" i="1"/>
  <c r="I1543" i="1"/>
  <c r="AL1543" i="1" s="1"/>
  <c r="G1256" i="1"/>
  <c r="I1256" i="1"/>
  <c r="AL1256" i="1" s="1"/>
  <c r="G805" i="1"/>
  <c r="I805" i="1"/>
  <c r="AL805" i="1" s="1"/>
  <c r="G600" i="1"/>
  <c r="I600" i="1"/>
  <c r="AL600" i="1" s="1"/>
  <c r="G190" i="1"/>
  <c r="I190" i="1"/>
  <c r="AL190" i="1" s="1"/>
  <c r="G2034" i="1"/>
  <c r="I2034" i="1"/>
  <c r="AL2034" i="1" s="1"/>
  <c r="G1665" i="1"/>
  <c r="I1665" i="1"/>
  <c r="AL1665" i="1" s="1"/>
  <c r="G1419" i="1"/>
  <c r="I1419" i="1"/>
  <c r="AL1419" i="1" s="1"/>
  <c r="G1050" i="1"/>
  <c r="I1050" i="1"/>
  <c r="AL1050" i="1" s="1"/>
  <c r="G681" i="1"/>
  <c r="I681" i="1"/>
  <c r="AL681" i="1" s="1"/>
  <c r="G353" i="1"/>
  <c r="I353" i="1"/>
  <c r="AL353" i="1" s="1"/>
  <c r="I1787" i="1"/>
  <c r="AL1787" i="1" s="1"/>
  <c r="G1787" i="1"/>
  <c r="I1459" i="1"/>
  <c r="AL1459" i="1" s="1"/>
  <c r="G1459" i="1"/>
  <c r="G1213" i="1"/>
  <c r="I1213" i="1"/>
  <c r="AL1213" i="1" s="1"/>
  <c r="I885" i="1"/>
  <c r="AL885" i="1" s="1"/>
  <c r="G885" i="1"/>
  <c r="G475" i="1"/>
  <c r="I475" i="1"/>
  <c r="AL475" i="1" s="1"/>
  <c r="I147" i="1"/>
  <c r="AL147" i="1" s="1"/>
  <c r="G147" i="1"/>
  <c r="I1868" i="1"/>
  <c r="AL1868" i="1" s="1"/>
  <c r="G1868" i="1"/>
  <c r="G1581" i="1"/>
  <c r="I1581" i="1"/>
  <c r="AL1581" i="1" s="1"/>
  <c r="I1294" i="1"/>
  <c r="AL1294" i="1" s="1"/>
  <c r="G1294" i="1"/>
  <c r="G925" i="1"/>
  <c r="I925" i="1"/>
  <c r="AL925" i="1" s="1"/>
  <c r="I638" i="1"/>
  <c r="AL638" i="1" s="1"/>
  <c r="G638" i="1"/>
  <c r="G228" i="1"/>
  <c r="I228" i="1"/>
  <c r="AL228" i="1" s="1"/>
  <c r="G1990" i="1"/>
  <c r="I1990" i="1"/>
  <c r="AL1990" i="1" s="1"/>
  <c r="I1703" i="1"/>
  <c r="AL1703" i="1" s="1"/>
  <c r="G1703" i="1"/>
  <c r="G1129" i="1"/>
  <c r="I1129" i="1"/>
  <c r="AL1129" i="1" s="1"/>
  <c r="G1006" i="1"/>
  <c r="I1006" i="1"/>
  <c r="AL1006" i="1" s="1"/>
  <c r="G719" i="1"/>
  <c r="I719" i="1"/>
  <c r="AL719" i="1" s="1"/>
  <c r="G391" i="1"/>
  <c r="I391" i="1"/>
  <c r="AL391" i="1" s="1"/>
  <c r="I63" i="1"/>
  <c r="AL63" i="1" s="1"/>
  <c r="G63" i="1"/>
  <c r="G308" i="1"/>
  <c r="I308" i="1"/>
  <c r="AL308" i="1" s="1"/>
  <c r="I1825" i="1"/>
  <c r="AL1825" i="1" s="1"/>
  <c r="G1825" i="1"/>
  <c r="G1497" i="1"/>
  <c r="I1497" i="1"/>
  <c r="AL1497" i="1" s="1"/>
  <c r="G1374" i="1"/>
  <c r="I1374" i="1"/>
  <c r="AL1374" i="1" s="1"/>
  <c r="G841" i="1"/>
  <c r="I841" i="1"/>
  <c r="AL841" i="1" s="1"/>
  <c r="G554" i="1"/>
  <c r="I554" i="1"/>
  <c r="AL554" i="1" s="1"/>
  <c r="G103" i="1"/>
  <c r="I103" i="1"/>
  <c r="AL103" i="1" s="1"/>
  <c r="G1947" i="1"/>
  <c r="I1947" i="1"/>
  <c r="AL1947" i="1" s="1"/>
  <c r="G1619" i="1"/>
  <c r="I1619" i="1"/>
  <c r="AL1619" i="1" s="1"/>
  <c r="G1332" i="1"/>
  <c r="I1332" i="1"/>
  <c r="AL1332" i="1" s="1"/>
  <c r="G963" i="1"/>
  <c r="I963" i="1"/>
  <c r="AL963" i="1" s="1"/>
  <c r="G512" i="1"/>
  <c r="I512" i="1"/>
  <c r="AL512" i="1" s="1"/>
  <c r="G266" i="1"/>
  <c r="I266" i="1"/>
  <c r="AL266" i="1" s="1"/>
  <c r="G2069" i="1"/>
  <c r="I2069" i="1"/>
  <c r="AL2069" i="1" s="1"/>
  <c r="G1741" i="1"/>
  <c r="I1741" i="1"/>
  <c r="AL1741" i="1" s="1"/>
  <c r="G1167" i="1"/>
  <c r="I1167" i="1"/>
  <c r="AL1167" i="1" s="1"/>
  <c r="G1085" i="1"/>
  <c r="I1085" i="1"/>
  <c r="AL1085" i="1" s="1"/>
  <c r="G757" i="1"/>
  <c r="I757" i="1"/>
  <c r="AL757" i="1" s="1"/>
  <c r="G429" i="1"/>
  <c r="I429" i="1"/>
  <c r="AL429" i="1" s="1"/>
  <c r="I19" i="1"/>
  <c r="AL19" i="1" s="1"/>
  <c r="G19" i="1"/>
  <c r="G1904" i="1"/>
  <c r="I1904" i="1"/>
  <c r="AL1904" i="1" s="1"/>
  <c r="G1535" i="1"/>
  <c r="I1535" i="1"/>
  <c r="AL1535" i="1" s="1"/>
  <c r="G1248" i="1"/>
  <c r="I1248" i="1"/>
  <c r="AL1248" i="1" s="1"/>
  <c r="G797" i="1"/>
  <c r="I797" i="1"/>
  <c r="AL797" i="1" s="1"/>
  <c r="G592" i="1"/>
  <c r="I592" i="1"/>
  <c r="AL592" i="1" s="1"/>
  <c r="G182" i="1"/>
  <c r="I182" i="1"/>
  <c r="AL182" i="1" s="1"/>
  <c r="I2026" i="1"/>
  <c r="AL2026" i="1" s="1"/>
  <c r="G2026" i="1"/>
  <c r="I1657" i="1"/>
  <c r="AL1657" i="1" s="1"/>
  <c r="G1657" i="1"/>
  <c r="G1411" i="1"/>
  <c r="I1411" i="1"/>
  <c r="AL1411" i="1" s="1"/>
  <c r="G1042" i="1"/>
  <c r="I1042" i="1"/>
  <c r="AL1042" i="1" s="1"/>
  <c r="I673" i="1"/>
  <c r="AL673" i="1" s="1"/>
  <c r="G673" i="1"/>
  <c r="G345" i="1"/>
  <c r="I345" i="1"/>
  <c r="AL345" i="1" s="1"/>
  <c r="G1779" i="1"/>
  <c r="I1779" i="1"/>
  <c r="AL1779" i="1" s="1"/>
  <c r="I1451" i="1"/>
  <c r="AL1451" i="1" s="1"/>
  <c r="G1451" i="1"/>
  <c r="G1205" i="1"/>
  <c r="I1205" i="1"/>
  <c r="AL1205" i="1" s="1"/>
  <c r="G877" i="1"/>
  <c r="I877" i="1"/>
  <c r="AL877" i="1" s="1"/>
  <c r="I467" i="1"/>
  <c r="AL467" i="1" s="1"/>
  <c r="G467" i="1"/>
  <c r="G139" i="1"/>
  <c r="I139" i="1"/>
  <c r="AL139" i="1" s="1"/>
  <c r="G1860" i="1"/>
  <c r="I1860" i="1"/>
  <c r="AL1860" i="1" s="1"/>
  <c r="G1573" i="1"/>
  <c r="I1573" i="1"/>
  <c r="AL1573" i="1" s="1"/>
  <c r="I1286" i="1"/>
  <c r="AL1286" i="1" s="1"/>
  <c r="G1286" i="1"/>
  <c r="G917" i="1"/>
  <c r="I917" i="1"/>
  <c r="AL917" i="1" s="1"/>
  <c r="G630" i="1"/>
  <c r="I630" i="1"/>
  <c r="AL630" i="1" s="1"/>
  <c r="I220" i="1"/>
  <c r="AL220" i="1" s="1"/>
  <c r="G220" i="1"/>
  <c r="G1982" i="1"/>
  <c r="I1982" i="1"/>
  <c r="AL1982" i="1" s="1"/>
  <c r="G1695" i="1"/>
  <c r="I1695" i="1"/>
  <c r="AL1695" i="1" s="1"/>
  <c r="G1121" i="1"/>
  <c r="I1121" i="1"/>
  <c r="AL1121" i="1" s="1"/>
  <c r="I998" i="1"/>
  <c r="AL998" i="1" s="1"/>
  <c r="G998" i="1"/>
  <c r="G711" i="1"/>
  <c r="I711" i="1"/>
  <c r="AL711" i="1" s="1"/>
  <c r="G383" i="1"/>
  <c r="I383" i="1"/>
  <c r="AL383" i="1" s="1"/>
  <c r="I55" i="1"/>
  <c r="AL55" i="1" s="1"/>
  <c r="G55" i="1"/>
  <c r="I300" i="1"/>
  <c r="AL300" i="1" s="1"/>
  <c r="G300" i="1"/>
  <c r="I1817" i="1"/>
  <c r="AL1817" i="1" s="1"/>
  <c r="G1817" i="1"/>
  <c r="I1489" i="1"/>
  <c r="AL1489" i="1" s="1"/>
  <c r="G1489" i="1"/>
  <c r="G1366" i="1"/>
  <c r="I1366" i="1"/>
  <c r="AL1366" i="1" s="1"/>
  <c r="I833" i="1"/>
  <c r="AL833" i="1" s="1"/>
  <c r="G833" i="1"/>
  <c r="G546" i="1"/>
  <c r="I546" i="1"/>
  <c r="AL546" i="1" s="1"/>
  <c r="I95" i="1"/>
  <c r="AL95" i="1" s="1"/>
  <c r="G95" i="1"/>
  <c r="I1939" i="1"/>
  <c r="AL1939" i="1" s="1"/>
  <c r="G1939" i="1"/>
  <c r="G1611" i="1"/>
  <c r="I1611" i="1"/>
  <c r="AL1611" i="1" s="1"/>
  <c r="G1324" i="1"/>
  <c r="I1324" i="1"/>
  <c r="AL1324" i="1" s="1"/>
  <c r="G955" i="1"/>
  <c r="I955" i="1"/>
  <c r="AL955" i="1" s="1"/>
  <c r="G504" i="1"/>
  <c r="I504" i="1"/>
  <c r="AL504" i="1" s="1"/>
  <c r="G258" i="1"/>
  <c r="I258" i="1"/>
  <c r="AL258" i="1" s="1"/>
  <c r="G2061" i="1"/>
  <c r="I2061" i="1"/>
  <c r="AL2061" i="1" s="1"/>
  <c r="G1733" i="1"/>
  <c r="I1733" i="1"/>
  <c r="AL1733" i="1" s="1"/>
  <c r="G1159" i="1"/>
  <c r="I1159" i="1"/>
  <c r="AL1159" i="1" s="1"/>
  <c r="G1077" i="1"/>
  <c r="I1077" i="1"/>
  <c r="AL1077" i="1" s="1"/>
  <c r="G749" i="1"/>
  <c r="I749" i="1"/>
  <c r="AL749" i="1" s="1"/>
  <c r="G421" i="1"/>
  <c r="I421" i="1"/>
  <c r="AL421" i="1" s="1"/>
  <c r="G11" i="1"/>
  <c r="I11" i="1"/>
  <c r="AL11" i="1" s="1"/>
  <c r="G1896" i="1"/>
  <c r="I1896" i="1"/>
  <c r="AL1896" i="1" s="1"/>
  <c r="I1527" i="1"/>
  <c r="AL1527" i="1" s="1"/>
  <c r="G1527" i="1"/>
  <c r="G1240" i="1"/>
  <c r="I1240" i="1"/>
  <c r="AL1240" i="1" s="1"/>
  <c r="I789" i="1"/>
  <c r="AL789" i="1" s="1"/>
  <c r="G789" i="1"/>
  <c r="G584" i="1"/>
  <c r="I584" i="1"/>
  <c r="AL584" i="1" s="1"/>
  <c r="I174" i="1"/>
  <c r="AL174" i="1" s="1"/>
  <c r="G174" i="1"/>
  <c r="G2018" i="1"/>
  <c r="I2018" i="1"/>
  <c r="AL2018" i="1" s="1"/>
  <c r="G1649" i="1"/>
  <c r="I1649" i="1"/>
  <c r="AL1649" i="1" s="1"/>
  <c r="G1403" i="1"/>
  <c r="I1403" i="1"/>
  <c r="AL1403" i="1" s="1"/>
  <c r="G1034" i="1"/>
  <c r="I1034" i="1"/>
  <c r="AL1034" i="1" s="1"/>
  <c r="G665" i="1"/>
  <c r="I665" i="1"/>
  <c r="AL665" i="1" s="1"/>
  <c r="I337" i="1"/>
  <c r="AL337" i="1" s="1"/>
  <c r="G337" i="1"/>
  <c r="G1771" i="1"/>
  <c r="I1771" i="1"/>
  <c r="AL1771" i="1" s="1"/>
  <c r="I1443" i="1"/>
  <c r="AL1443" i="1" s="1"/>
  <c r="G1443" i="1"/>
  <c r="G1197" i="1"/>
  <c r="I1197" i="1"/>
  <c r="AL1197" i="1" s="1"/>
  <c r="I869" i="1"/>
  <c r="AL869" i="1" s="1"/>
  <c r="G869" i="1"/>
  <c r="G459" i="1"/>
  <c r="I459" i="1"/>
  <c r="AL459" i="1" s="1"/>
  <c r="G131" i="1"/>
  <c r="I131" i="1"/>
  <c r="AL131" i="1" s="1"/>
  <c r="G1852" i="1"/>
  <c r="I1852" i="1"/>
  <c r="AL1852" i="1" s="1"/>
  <c r="G1565" i="1"/>
  <c r="I1565" i="1"/>
  <c r="AL1565" i="1" s="1"/>
  <c r="G1278" i="1"/>
  <c r="I1278" i="1"/>
  <c r="AL1278" i="1" s="1"/>
  <c r="G909" i="1"/>
  <c r="I909" i="1"/>
  <c r="AL909" i="1" s="1"/>
  <c r="G622" i="1"/>
  <c r="I622" i="1"/>
  <c r="AL622" i="1" s="1"/>
  <c r="I212" i="1"/>
  <c r="AL212" i="1" s="1"/>
  <c r="G212" i="1"/>
  <c r="I1974" i="1"/>
  <c r="AL1974" i="1" s="1"/>
  <c r="G1974" i="1"/>
  <c r="G1687" i="1"/>
  <c r="I1687" i="1"/>
  <c r="AL1687" i="1" s="1"/>
  <c r="G1113" i="1"/>
  <c r="I1113" i="1"/>
  <c r="AL1113" i="1" s="1"/>
  <c r="I990" i="1"/>
  <c r="AL990" i="1" s="1"/>
  <c r="G990" i="1"/>
  <c r="G703" i="1"/>
  <c r="I703" i="1"/>
  <c r="AL703" i="1" s="1"/>
  <c r="G375" i="1"/>
  <c r="I375" i="1"/>
  <c r="AL375" i="1" s="1"/>
  <c r="I47" i="1"/>
  <c r="AL47" i="1" s="1"/>
  <c r="G47" i="1"/>
  <c r="G292" i="1"/>
  <c r="I292" i="1"/>
  <c r="AL292" i="1" s="1"/>
  <c r="I1809" i="1"/>
  <c r="AL1809" i="1" s="1"/>
  <c r="G1809" i="1"/>
  <c r="G1481" i="1"/>
  <c r="I1481" i="1"/>
  <c r="AL1481" i="1" s="1"/>
  <c r="G1358" i="1"/>
  <c r="I1358" i="1"/>
  <c r="AL1358" i="1" s="1"/>
  <c r="G825" i="1"/>
  <c r="I825" i="1"/>
  <c r="AL825" i="1" s="1"/>
  <c r="G538" i="1"/>
  <c r="I538" i="1"/>
  <c r="AL538" i="1" s="1"/>
  <c r="I87" i="1"/>
  <c r="AL87" i="1" s="1"/>
  <c r="G87" i="1"/>
  <c r="G1931" i="1"/>
  <c r="I1931" i="1"/>
  <c r="AL1931" i="1" s="1"/>
  <c r="G1603" i="1"/>
  <c r="I1603" i="1"/>
  <c r="AL1603" i="1" s="1"/>
  <c r="G1316" i="1"/>
  <c r="I1316" i="1"/>
  <c r="AL1316" i="1" s="1"/>
  <c r="I947" i="1"/>
  <c r="AL947" i="1" s="1"/>
  <c r="G947" i="1"/>
  <c r="G496" i="1"/>
  <c r="I496" i="1"/>
  <c r="AL496" i="1" s="1"/>
  <c r="G250" i="1"/>
  <c r="I250" i="1"/>
  <c r="AL250" i="1" s="1"/>
  <c r="G2053" i="1"/>
  <c r="I2053" i="1"/>
  <c r="AL2053" i="1" s="1"/>
  <c r="G1725" i="1"/>
  <c r="I1725" i="1"/>
  <c r="AL1725" i="1" s="1"/>
  <c r="G1151" i="1"/>
  <c r="I1151" i="1"/>
  <c r="AL1151" i="1" s="1"/>
  <c r="G1069" i="1"/>
  <c r="I1069" i="1"/>
  <c r="AL1069" i="1" s="1"/>
  <c r="G741" i="1"/>
  <c r="I741" i="1"/>
  <c r="AL741" i="1" s="1"/>
  <c r="I413" i="1"/>
  <c r="AL413" i="1" s="1"/>
  <c r="G413" i="1"/>
  <c r="G3" i="1"/>
  <c r="I3" i="1"/>
  <c r="AL3" i="1" s="1"/>
  <c r="G1888" i="1"/>
  <c r="I1888" i="1"/>
  <c r="AL1888" i="1" s="1"/>
  <c r="I1519" i="1"/>
  <c r="AL1519" i="1" s="1"/>
  <c r="G1519" i="1"/>
  <c r="G1232" i="1"/>
  <c r="I1232" i="1"/>
  <c r="AL1232" i="1" s="1"/>
  <c r="I781" i="1"/>
  <c r="AL781" i="1" s="1"/>
  <c r="G781" i="1"/>
  <c r="G576" i="1"/>
  <c r="I576" i="1"/>
  <c r="AL576" i="1" s="1"/>
  <c r="I166" i="1"/>
  <c r="AL166" i="1" s="1"/>
  <c r="G166" i="1"/>
  <c r="I1465" i="1"/>
  <c r="AL1465" i="1" s="1"/>
  <c r="I399" i="1"/>
  <c r="AL399" i="1" s="1"/>
  <c r="G1587" i="1"/>
  <c r="I69" i="1"/>
  <c r="AL69" i="1" s="1"/>
  <c r="I108" i="1"/>
  <c r="AL108" i="1" s="1"/>
  <c r="I1995" i="1"/>
  <c r="AL1995" i="1" s="1"/>
  <c r="G1995" i="1"/>
  <c r="I1708" i="1"/>
  <c r="AL1708" i="1" s="1"/>
  <c r="G1708" i="1"/>
  <c r="I1134" i="1"/>
  <c r="AL1134" i="1" s="1"/>
  <c r="G1134" i="1"/>
  <c r="G1011" i="1"/>
  <c r="I1011" i="1"/>
  <c r="AL1011" i="1" s="1"/>
  <c r="I724" i="1"/>
  <c r="AL724" i="1" s="1"/>
  <c r="G724" i="1"/>
  <c r="G396" i="1"/>
  <c r="I396" i="1"/>
  <c r="AL396" i="1" s="1"/>
  <c r="G313" i="1"/>
  <c r="I313" i="1"/>
  <c r="AL313" i="1" s="1"/>
  <c r="I1830" i="1"/>
  <c r="AL1830" i="1" s="1"/>
  <c r="G1830" i="1"/>
  <c r="G1502" i="1"/>
  <c r="I1502" i="1"/>
  <c r="AL1502" i="1" s="1"/>
  <c r="I1379" i="1"/>
  <c r="AL1379" i="1" s="1"/>
  <c r="G1379" i="1"/>
  <c r="G846" i="1"/>
  <c r="I846" i="1"/>
  <c r="AL846" i="1" s="1"/>
  <c r="I559" i="1"/>
  <c r="AL559" i="1" s="1"/>
  <c r="G559" i="1"/>
  <c r="G1952" i="1"/>
  <c r="I1952" i="1"/>
  <c r="AL1952" i="1" s="1"/>
  <c r="I1624" i="1"/>
  <c r="AL1624" i="1" s="1"/>
  <c r="G1624" i="1"/>
  <c r="G1337" i="1"/>
  <c r="I1337" i="1"/>
  <c r="AL1337" i="1" s="1"/>
  <c r="I968" i="1"/>
  <c r="AL968" i="1" s="1"/>
  <c r="G968" i="1"/>
  <c r="G517" i="1"/>
  <c r="I517" i="1"/>
  <c r="AL517" i="1" s="1"/>
  <c r="G271" i="1"/>
  <c r="I271" i="1"/>
  <c r="AL271" i="1" s="1"/>
  <c r="G2074" i="1"/>
  <c r="I2074" i="1"/>
  <c r="AL2074" i="1" s="1"/>
  <c r="G1746" i="1"/>
  <c r="I1746" i="1"/>
  <c r="AL1746" i="1" s="1"/>
  <c r="I1172" i="1"/>
  <c r="AL1172" i="1" s="1"/>
  <c r="G1172" i="1"/>
  <c r="G1090" i="1"/>
  <c r="I1090" i="1"/>
  <c r="AL1090" i="1" s="1"/>
  <c r="I762" i="1"/>
  <c r="AL762" i="1" s="1"/>
  <c r="G762" i="1"/>
  <c r="G434" i="1"/>
  <c r="I434" i="1"/>
  <c r="AL434" i="1" s="1"/>
  <c r="I24" i="1"/>
  <c r="AL24" i="1" s="1"/>
  <c r="G24" i="1"/>
  <c r="I1909" i="1"/>
  <c r="AL1909" i="1" s="1"/>
  <c r="G1909" i="1"/>
  <c r="G1540" i="1"/>
  <c r="I1540" i="1"/>
  <c r="AL1540" i="1" s="1"/>
  <c r="I1253" i="1"/>
  <c r="AL1253" i="1" s="1"/>
  <c r="G1253" i="1"/>
  <c r="G802" i="1"/>
  <c r="I802" i="1"/>
  <c r="AL802" i="1" s="1"/>
  <c r="I597" i="1"/>
  <c r="AL597" i="1" s="1"/>
  <c r="G597" i="1"/>
  <c r="G187" i="1"/>
  <c r="I187" i="1"/>
  <c r="AL187" i="1" s="1"/>
  <c r="G2031" i="1"/>
  <c r="I2031" i="1"/>
  <c r="AL2031" i="1" s="1"/>
  <c r="I1662" i="1"/>
  <c r="AL1662" i="1" s="1"/>
  <c r="G1662" i="1"/>
  <c r="G1416" i="1"/>
  <c r="I1416" i="1"/>
  <c r="AL1416" i="1" s="1"/>
  <c r="G1047" i="1"/>
  <c r="I1047" i="1"/>
  <c r="AL1047" i="1" s="1"/>
  <c r="I678" i="1"/>
  <c r="AL678" i="1" s="1"/>
  <c r="G678" i="1"/>
  <c r="G350" i="1"/>
  <c r="I350" i="1"/>
  <c r="AL350" i="1" s="1"/>
  <c r="G1784" i="1"/>
  <c r="I1784" i="1"/>
  <c r="AL1784" i="1" s="1"/>
  <c r="G1456" i="1"/>
  <c r="I1456" i="1"/>
  <c r="AL1456" i="1" s="1"/>
  <c r="G1210" i="1"/>
  <c r="I1210" i="1"/>
  <c r="AL1210" i="1" s="1"/>
  <c r="G882" i="1"/>
  <c r="I882" i="1"/>
  <c r="AL882" i="1" s="1"/>
  <c r="G472" i="1"/>
  <c r="I472" i="1"/>
  <c r="AL472" i="1" s="1"/>
  <c r="G144" i="1"/>
  <c r="I144" i="1"/>
  <c r="AL144" i="1" s="1"/>
  <c r="G1865" i="1"/>
  <c r="I1865" i="1"/>
  <c r="AL1865" i="1" s="1"/>
  <c r="G1578" i="1"/>
  <c r="I1578" i="1"/>
  <c r="AL1578" i="1" s="1"/>
  <c r="I1291" i="1"/>
  <c r="AL1291" i="1" s="1"/>
  <c r="G1291" i="1"/>
  <c r="G922" i="1"/>
  <c r="I922" i="1"/>
  <c r="AL922" i="1" s="1"/>
  <c r="I635" i="1"/>
  <c r="AL635" i="1" s="1"/>
  <c r="G635" i="1"/>
  <c r="G225" i="1"/>
  <c r="I225" i="1"/>
  <c r="AL225" i="1" s="1"/>
  <c r="G1987" i="1"/>
  <c r="I1987" i="1"/>
  <c r="AL1987" i="1" s="1"/>
  <c r="I1700" i="1"/>
  <c r="AL1700" i="1" s="1"/>
  <c r="G1700" i="1"/>
  <c r="G1126" i="1"/>
  <c r="I1126" i="1"/>
  <c r="AL1126" i="1" s="1"/>
  <c r="I1003" i="1"/>
  <c r="AL1003" i="1" s="1"/>
  <c r="G1003" i="1"/>
  <c r="G716" i="1"/>
  <c r="I716" i="1"/>
  <c r="AL716" i="1" s="1"/>
  <c r="G388" i="1"/>
  <c r="I388" i="1"/>
  <c r="AL388" i="1" s="1"/>
  <c r="G60" i="1"/>
  <c r="I60" i="1"/>
  <c r="AL60" i="1" s="1"/>
  <c r="G305" i="1"/>
  <c r="I305" i="1"/>
  <c r="AL305" i="1" s="1"/>
  <c r="G1822" i="1"/>
  <c r="I1822" i="1"/>
  <c r="AL1822" i="1" s="1"/>
  <c r="I1494" i="1"/>
  <c r="AL1494" i="1" s="1"/>
  <c r="G1494" i="1"/>
  <c r="G1371" i="1"/>
  <c r="I1371" i="1"/>
  <c r="AL1371" i="1" s="1"/>
  <c r="I838" i="1"/>
  <c r="AL838" i="1" s="1"/>
  <c r="G838" i="1"/>
  <c r="G551" i="1"/>
  <c r="I551" i="1"/>
  <c r="AL551" i="1" s="1"/>
  <c r="G100" i="1"/>
  <c r="I100" i="1"/>
  <c r="AL100" i="1" s="1"/>
  <c r="G1944" i="1"/>
  <c r="I1944" i="1"/>
  <c r="AL1944" i="1" s="1"/>
  <c r="G1616" i="1"/>
  <c r="I1616" i="1"/>
  <c r="AL1616" i="1" s="1"/>
  <c r="G1329" i="1"/>
  <c r="I1329" i="1"/>
  <c r="AL1329" i="1" s="1"/>
  <c r="I960" i="1"/>
  <c r="AL960" i="1" s="1"/>
  <c r="G960" i="1"/>
  <c r="G509" i="1"/>
  <c r="I509" i="1"/>
  <c r="AL509" i="1" s="1"/>
  <c r="G263" i="1"/>
  <c r="I263" i="1"/>
  <c r="AL263" i="1" s="1"/>
  <c r="G2066" i="1"/>
  <c r="I2066" i="1"/>
  <c r="AL2066" i="1" s="1"/>
  <c r="G1738" i="1"/>
  <c r="I1738" i="1"/>
  <c r="AL1738" i="1" s="1"/>
  <c r="G1164" i="1"/>
  <c r="I1164" i="1"/>
  <c r="AL1164" i="1" s="1"/>
  <c r="G1082" i="1"/>
  <c r="I1082" i="1"/>
  <c r="AL1082" i="1" s="1"/>
  <c r="I754" i="1"/>
  <c r="AL754" i="1" s="1"/>
  <c r="G754" i="1"/>
  <c r="G426" i="1"/>
  <c r="I426" i="1"/>
  <c r="AL426" i="1" s="1"/>
  <c r="G16" i="1"/>
  <c r="I16" i="1"/>
  <c r="AL16" i="1" s="1"/>
  <c r="G1901" i="1"/>
  <c r="I1901" i="1"/>
  <c r="AL1901" i="1" s="1"/>
  <c r="G1532" i="1"/>
  <c r="I1532" i="1"/>
  <c r="AL1532" i="1" s="1"/>
  <c r="G1245" i="1"/>
  <c r="I1245" i="1"/>
  <c r="AL1245" i="1" s="1"/>
  <c r="G794" i="1"/>
  <c r="I794" i="1"/>
  <c r="AL794" i="1" s="1"/>
  <c r="I589" i="1"/>
  <c r="AL589" i="1" s="1"/>
  <c r="G589" i="1"/>
  <c r="G179" i="1"/>
  <c r="I179" i="1"/>
  <c r="AL179" i="1" s="1"/>
  <c r="I2023" i="1"/>
  <c r="AL2023" i="1" s="1"/>
  <c r="G2023" i="1"/>
  <c r="G1654" i="1"/>
  <c r="I1654" i="1"/>
  <c r="AL1654" i="1" s="1"/>
  <c r="G1408" i="1"/>
  <c r="I1408" i="1"/>
  <c r="AL1408" i="1" s="1"/>
  <c r="G1039" i="1"/>
  <c r="I1039" i="1"/>
  <c r="AL1039" i="1" s="1"/>
  <c r="G670" i="1"/>
  <c r="I670" i="1"/>
  <c r="AL670" i="1" s="1"/>
  <c r="I342" i="1"/>
  <c r="AL342" i="1" s="1"/>
  <c r="G342" i="1"/>
  <c r="G1776" i="1"/>
  <c r="I1776" i="1"/>
  <c r="AL1776" i="1" s="1"/>
  <c r="G1448" i="1"/>
  <c r="I1448" i="1"/>
  <c r="AL1448" i="1" s="1"/>
  <c r="G1202" i="1"/>
  <c r="I1202" i="1"/>
  <c r="AL1202" i="1" s="1"/>
  <c r="I874" i="1"/>
  <c r="AL874" i="1" s="1"/>
  <c r="G874" i="1"/>
  <c r="G464" i="1"/>
  <c r="I464" i="1"/>
  <c r="AL464" i="1" s="1"/>
  <c r="G136" i="1"/>
  <c r="I136" i="1"/>
  <c r="AL136" i="1" s="1"/>
  <c r="G1857" i="1"/>
  <c r="I1857" i="1"/>
  <c r="AL1857" i="1" s="1"/>
  <c r="I1570" i="1"/>
  <c r="AL1570" i="1" s="1"/>
  <c r="G1570" i="1"/>
  <c r="G1283" i="1"/>
  <c r="I1283" i="1"/>
  <c r="AL1283" i="1" s="1"/>
  <c r="I914" i="1"/>
  <c r="AL914" i="1" s="1"/>
  <c r="G914" i="1"/>
  <c r="G627" i="1"/>
  <c r="I627" i="1"/>
  <c r="AL627" i="1" s="1"/>
  <c r="I217" i="1"/>
  <c r="AL217" i="1" s="1"/>
  <c r="G217" i="1"/>
  <c r="I1979" i="1"/>
  <c r="AL1979" i="1" s="1"/>
  <c r="G1979" i="1"/>
  <c r="G1692" i="1"/>
  <c r="I1692" i="1"/>
  <c r="AL1692" i="1" s="1"/>
  <c r="I1118" i="1"/>
  <c r="AL1118" i="1" s="1"/>
  <c r="G1118" i="1"/>
  <c r="G995" i="1"/>
  <c r="I995" i="1"/>
  <c r="AL995" i="1" s="1"/>
  <c r="I708" i="1"/>
  <c r="AL708" i="1" s="1"/>
  <c r="G708" i="1"/>
  <c r="G380" i="1"/>
  <c r="I380" i="1"/>
  <c r="AL380" i="1" s="1"/>
  <c r="I52" i="1"/>
  <c r="AL52" i="1" s="1"/>
  <c r="G52" i="1"/>
  <c r="G297" i="1"/>
  <c r="I297" i="1"/>
  <c r="AL297" i="1" s="1"/>
  <c r="G1814" i="1"/>
  <c r="I1814" i="1"/>
  <c r="AL1814" i="1" s="1"/>
  <c r="G1486" i="1"/>
  <c r="I1486" i="1"/>
  <c r="AL1486" i="1" s="1"/>
  <c r="G1363" i="1"/>
  <c r="I1363" i="1"/>
  <c r="AL1363" i="1" s="1"/>
  <c r="G830" i="1"/>
  <c r="I830" i="1"/>
  <c r="AL830" i="1" s="1"/>
  <c r="G543" i="1"/>
  <c r="I543" i="1"/>
  <c r="AL543" i="1" s="1"/>
  <c r="G92" i="1"/>
  <c r="I92" i="1"/>
  <c r="AL92" i="1" s="1"/>
  <c r="I1936" i="1"/>
  <c r="AL1936" i="1" s="1"/>
  <c r="G1936" i="1"/>
  <c r="G1608" i="1"/>
  <c r="I1608" i="1"/>
  <c r="AL1608" i="1" s="1"/>
  <c r="I1321" i="1"/>
  <c r="AL1321" i="1" s="1"/>
  <c r="G1321" i="1"/>
  <c r="G952" i="1"/>
  <c r="I952" i="1"/>
  <c r="AL952" i="1" s="1"/>
  <c r="I501" i="1"/>
  <c r="AL501" i="1" s="1"/>
  <c r="G501" i="1"/>
  <c r="G255" i="1"/>
  <c r="I255" i="1"/>
  <c r="AL255" i="1" s="1"/>
  <c r="G2058" i="1"/>
  <c r="I2058" i="1"/>
  <c r="AL2058" i="1" s="1"/>
  <c r="G1730" i="1"/>
  <c r="I1730" i="1"/>
  <c r="AL1730" i="1" s="1"/>
  <c r="G1156" i="1"/>
  <c r="I1156" i="1"/>
  <c r="AL1156" i="1" s="1"/>
  <c r="G1074" i="1"/>
  <c r="I1074" i="1"/>
  <c r="AL1074" i="1" s="1"/>
  <c r="G746" i="1"/>
  <c r="I746" i="1"/>
  <c r="AL746" i="1" s="1"/>
  <c r="G418" i="1"/>
  <c r="I418" i="1"/>
  <c r="AL418" i="1" s="1"/>
  <c r="G8" i="1"/>
  <c r="I8" i="1"/>
  <c r="AL8" i="1" s="1"/>
  <c r="G1893" i="1"/>
  <c r="I1893" i="1"/>
  <c r="AL1893" i="1" s="1"/>
  <c r="G1524" i="1"/>
  <c r="I1524" i="1"/>
  <c r="AL1524" i="1" s="1"/>
  <c r="I1237" i="1"/>
  <c r="AL1237" i="1" s="1"/>
  <c r="G1237" i="1"/>
  <c r="G786" i="1"/>
  <c r="I786" i="1"/>
  <c r="AL786" i="1" s="1"/>
  <c r="I581" i="1"/>
  <c r="AL581" i="1" s="1"/>
  <c r="G581" i="1"/>
  <c r="G171" i="1"/>
  <c r="I171" i="1"/>
  <c r="AL171" i="1" s="1"/>
  <c r="G2015" i="1"/>
  <c r="I2015" i="1"/>
  <c r="AL2015" i="1" s="1"/>
  <c r="G1646" i="1"/>
  <c r="I1646" i="1"/>
  <c r="AL1646" i="1" s="1"/>
  <c r="I1400" i="1"/>
  <c r="AL1400" i="1" s="1"/>
  <c r="G1400" i="1"/>
  <c r="G1031" i="1"/>
  <c r="I1031" i="1"/>
  <c r="AL1031" i="1" s="1"/>
  <c r="G662" i="1"/>
  <c r="I662" i="1"/>
  <c r="AL662" i="1" s="1"/>
  <c r="I334" i="1"/>
  <c r="AL334" i="1" s="1"/>
  <c r="G334" i="1"/>
  <c r="G1768" i="1"/>
  <c r="I1768" i="1"/>
  <c r="AL1768" i="1" s="1"/>
  <c r="I1440" i="1"/>
  <c r="AL1440" i="1" s="1"/>
  <c r="G1440" i="1"/>
  <c r="G1194" i="1"/>
  <c r="I1194" i="1"/>
  <c r="AL1194" i="1" s="1"/>
  <c r="G866" i="1"/>
  <c r="I866" i="1"/>
  <c r="AL866" i="1" s="1"/>
  <c r="I456" i="1"/>
  <c r="AL456" i="1" s="1"/>
  <c r="G456" i="1"/>
  <c r="G128" i="1"/>
  <c r="I128" i="1"/>
  <c r="AL128" i="1" s="1"/>
  <c r="G1849" i="1"/>
  <c r="I1849" i="1"/>
  <c r="AL1849" i="1" s="1"/>
  <c r="G1562" i="1"/>
  <c r="I1562" i="1"/>
  <c r="AL1562" i="1" s="1"/>
  <c r="G1275" i="1"/>
  <c r="I1275" i="1"/>
  <c r="AL1275" i="1" s="1"/>
  <c r="G906" i="1"/>
  <c r="I906" i="1"/>
  <c r="AL906" i="1" s="1"/>
  <c r="G619" i="1"/>
  <c r="I619" i="1"/>
  <c r="AL619" i="1" s="1"/>
  <c r="G209" i="1"/>
  <c r="I209" i="1"/>
  <c r="AL209" i="1" s="1"/>
  <c r="G1971" i="1"/>
  <c r="I1971" i="1"/>
  <c r="AL1971" i="1" s="1"/>
  <c r="G1684" i="1"/>
  <c r="I1684" i="1"/>
  <c r="AL1684" i="1" s="1"/>
  <c r="G1110" i="1"/>
  <c r="I1110" i="1"/>
  <c r="AL1110" i="1" s="1"/>
  <c r="G987" i="1"/>
  <c r="I987" i="1"/>
  <c r="AL987" i="1" s="1"/>
  <c r="I700" i="1"/>
  <c r="AL700" i="1" s="1"/>
  <c r="G700" i="1"/>
  <c r="G372" i="1"/>
  <c r="I372" i="1"/>
  <c r="AL372" i="1" s="1"/>
  <c r="I44" i="1"/>
  <c r="AL44" i="1" s="1"/>
  <c r="G44" i="1"/>
  <c r="G289" i="1"/>
  <c r="I289" i="1"/>
  <c r="AL289" i="1" s="1"/>
  <c r="I1806" i="1"/>
  <c r="AL1806" i="1" s="1"/>
  <c r="G1806" i="1"/>
  <c r="G1478" i="1"/>
  <c r="I1478" i="1"/>
  <c r="AL1478" i="1" s="1"/>
  <c r="G1355" i="1"/>
  <c r="I1355" i="1"/>
  <c r="AL1355" i="1" s="1"/>
  <c r="G822" i="1"/>
  <c r="I822" i="1"/>
  <c r="AL822" i="1" s="1"/>
  <c r="G535" i="1"/>
  <c r="I535" i="1"/>
  <c r="AL535" i="1" s="1"/>
  <c r="G84" i="1"/>
  <c r="I84" i="1"/>
  <c r="AL84" i="1" s="1"/>
  <c r="I194" i="1"/>
  <c r="AL194" i="1" s="1"/>
  <c r="G1423" i="1"/>
  <c r="I1747" i="1"/>
  <c r="AL1747" i="1" s="1"/>
  <c r="I1794" i="1"/>
  <c r="AL1794" i="1" s="1"/>
  <c r="G1794" i="1"/>
  <c r="G1466" i="1"/>
  <c r="I1466" i="1"/>
  <c r="AL1466" i="1" s="1"/>
  <c r="G892" i="1"/>
  <c r="I892" i="1"/>
  <c r="AL892" i="1" s="1"/>
  <c r="I482" i="1"/>
  <c r="AL482" i="1" s="1"/>
  <c r="G482" i="1"/>
  <c r="G154" i="1"/>
  <c r="I154" i="1"/>
  <c r="AL154" i="1" s="1"/>
  <c r="G1588" i="1"/>
  <c r="I1588" i="1"/>
  <c r="AL1588" i="1" s="1"/>
  <c r="G932" i="1"/>
  <c r="I932" i="1"/>
  <c r="AL932" i="1" s="1"/>
  <c r="G645" i="1"/>
  <c r="I645" i="1"/>
  <c r="AL645" i="1" s="1"/>
  <c r="I235" i="1"/>
  <c r="AL235" i="1" s="1"/>
  <c r="G235" i="1"/>
  <c r="I1997" i="1"/>
  <c r="AL1997" i="1" s="1"/>
  <c r="G1997" i="1"/>
  <c r="G1710" i="1"/>
  <c r="I1710" i="1"/>
  <c r="AL1710" i="1" s="1"/>
  <c r="G1136" i="1"/>
  <c r="I1136" i="1"/>
  <c r="AL1136" i="1" s="1"/>
  <c r="I1013" i="1"/>
  <c r="AL1013" i="1" s="1"/>
  <c r="G1013" i="1"/>
  <c r="G726" i="1"/>
  <c r="I726" i="1"/>
  <c r="AL726" i="1" s="1"/>
  <c r="G398" i="1"/>
  <c r="I398" i="1"/>
  <c r="AL398" i="1" s="1"/>
  <c r="G70" i="1"/>
  <c r="I70" i="1"/>
  <c r="AL70" i="1" s="1"/>
  <c r="G315" i="1"/>
  <c r="I315" i="1"/>
  <c r="AL315" i="1" s="1"/>
  <c r="G1832" i="1"/>
  <c r="I1832" i="1"/>
  <c r="AL1832" i="1" s="1"/>
  <c r="G1504" i="1"/>
  <c r="I1504" i="1"/>
  <c r="AL1504" i="1" s="1"/>
  <c r="G848" i="1"/>
  <c r="I848" i="1"/>
  <c r="AL848" i="1" s="1"/>
  <c r="G561" i="1"/>
  <c r="I561" i="1"/>
  <c r="AL561" i="1" s="1"/>
  <c r="G110" i="1"/>
  <c r="I110" i="1"/>
  <c r="AL110" i="1" s="1"/>
  <c r="G1954" i="1"/>
  <c r="I1954" i="1"/>
  <c r="AL1954" i="1" s="1"/>
  <c r="G1626" i="1"/>
  <c r="I1626" i="1"/>
  <c r="AL1626" i="1" s="1"/>
  <c r="G1339" i="1"/>
  <c r="I1339" i="1"/>
  <c r="AL1339" i="1" s="1"/>
  <c r="G970" i="1"/>
  <c r="I970" i="1"/>
  <c r="AL970" i="1" s="1"/>
  <c r="G519" i="1"/>
  <c r="I519" i="1"/>
  <c r="AL519" i="1" s="1"/>
  <c r="G273" i="1"/>
  <c r="I273" i="1"/>
  <c r="AL273" i="1" s="1"/>
  <c r="G2076" i="1"/>
  <c r="I2076" i="1"/>
  <c r="AL2076" i="1" s="1"/>
  <c r="G1748" i="1"/>
  <c r="I1748" i="1"/>
  <c r="AL1748" i="1" s="1"/>
  <c r="G1092" i="1"/>
  <c r="I1092" i="1"/>
  <c r="AL1092" i="1" s="1"/>
  <c r="G764" i="1"/>
  <c r="I764" i="1"/>
  <c r="AL764" i="1" s="1"/>
  <c r="G436" i="1"/>
  <c r="I436" i="1"/>
  <c r="AL436" i="1" s="1"/>
  <c r="G26" i="1"/>
  <c r="I26" i="1"/>
  <c r="AL26" i="1" s="1"/>
  <c r="G1911" i="1"/>
  <c r="I1911" i="1"/>
  <c r="AL1911" i="1" s="1"/>
  <c r="G1542" i="1"/>
  <c r="I1542" i="1"/>
  <c r="AL1542" i="1" s="1"/>
  <c r="G1255" i="1"/>
  <c r="I1255" i="1"/>
  <c r="AL1255" i="1" s="1"/>
  <c r="G804" i="1"/>
  <c r="I804" i="1"/>
  <c r="AL804" i="1" s="1"/>
  <c r="G599" i="1"/>
  <c r="I599" i="1"/>
  <c r="AL599" i="1" s="1"/>
  <c r="G189" i="1"/>
  <c r="I189" i="1"/>
  <c r="AL189" i="1" s="1"/>
  <c r="G2033" i="1"/>
  <c r="I2033" i="1"/>
  <c r="AL2033" i="1" s="1"/>
  <c r="G1664" i="1"/>
  <c r="I1664" i="1"/>
  <c r="AL1664" i="1" s="1"/>
  <c r="G1418" i="1"/>
  <c r="I1418" i="1"/>
  <c r="AL1418" i="1" s="1"/>
  <c r="G1049" i="1"/>
  <c r="I1049" i="1"/>
  <c r="AL1049" i="1" s="1"/>
  <c r="G680" i="1"/>
  <c r="I680" i="1"/>
  <c r="AL680" i="1" s="1"/>
  <c r="G352" i="1"/>
  <c r="I352" i="1"/>
  <c r="AL352" i="1" s="1"/>
  <c r="G1786" i="1"/>
  <c r="I1786" i="1"/>
  <c r="AL1786" i="1" s="1"/>
  <c r="G1458" i="1"/>
  <c r="I1458" i="1"/>
  <c r="AL1458" i="1" s="1"/>
  <c r="G1212" i="1"/>
  <c r="I1212" i="1"/>
  <c r="AL1212" i="1" s="1"/>
  <c r="G884" i="1"/>
  <c r="I884" i="1"/>
  <c r="AL884" i="1" s="1"/>
  <c r="G474" i="1"/>
  <c r="I474" i="1"/>
  <c r="AL474" i="1" s="1"/>
  <c r="G146" i="1"/>
  <c r="I146" i="1"/>
  <c r="AL146" i="1" s="1"/>
  <c r="G1867" i="1"/>
  <c r="I1867" i="1"/>
  <c r="AL1867" i="1" s="1"/>
  <c r="G1580" i="1"/>
  <c r="I1580" i="1"/>
  <c r="AL1580" i="1" s="1"/>
  <c r="G1293" i="1"/>
  <c r="I1293" i="1"/>
  <c r="AL1293" i="1" s="1"/>
  <c r="G924" i="1"/>
  <c r="I924" i="1"/>
  <c r="AL924" i="1" s="1"/>
  <c r="G637" i="1"/>
  <c r="I637" i="1"/>
  <c r="AL637" i="1" s="1"/>
  <c r="I227" i="1"/>
  <c r="AL227" i="1" s="1"/>
  <c r="G227" i="1"/>
  <c r="G1989" i="1"/>
  <c r="I1989" i="1"/>
  <c r="AL1989" i="1" s="1"/>
  <c r="G1702" i="1"/>
  <c r="I1702" i="1"/>
  <c r="AL1702" i="1" s="1"/>
  <c r="G1128" i="1"/>
  <c r="I1128" i="1"/>
  <c r="AL1128" i="1" s="1"/>
  <c r="G1005" i="1"/>
  <c r="I1005" i="1"/>
  <c r="AL1005" i="1" s="1"/>
  <c r="I718" i="1"/>
  <c r="AL718" i="1" s="1"/>
  <c r="G718" i="1"/>
  <c r="G390" i="1"/>
  <c r="I390" i="1"/>
  <c r="AL390" i="1" s="1"/>
  <c r="G62" i="1"/>
  <c r="I62" i="1"/>
  <c r="AL62" i="1" s="1"/>
  <c r="G307" i="1"/>
  <c r="I307" i="1"/>
  <c r="AL307" i="1" s="1"/>
  <c r="G1824" i="1"/>
  <c r="I1824" i="1"/>
  <c r="AL1824" i="1" s="1"/>
  <c r="I1496" i="1"/>
  <c r="AL1496" i="1" s="1"/>
  <c r="G1496" i="1"/>
  <c r="G1373" i="1"/>
  <c r="I1373" i="1"/>
  <c r="AL1373" i="1" s="1"/>
  <c r="G840" i="1"/>
  <c r="I840" i="1"/>
  <c r="AL840" i="1" s="1"/>
  <c r="G553" i="1"/>
  <c r="I553" i="1"/>
  <c r="AL553" i="1" s="1"/>
  <c r="G102" i="1"/>
  <c r="I102" i="1"/>
  <c r="AL102" i="1" s="1"/>
  <c r="G1946" i="1"/>
  <c r="I1946" i="1"/>
  <c r="AL1946" i="1" s="1"/>
  <c r="G1618" i="1"/>
  <c r="I1618" i="1"/>
  <c r="AL1618" i="1" s="1"/>
  <c r="G1331" i="1"/>
  <c r="I1331" i="1"/>
  <c r="AL1331" i="1" s="1"/>
  <c r="G962" i="1"/>
  <c r="I962" i="1"/>
  <c r="AL962" i="1" s="1"/>
  <c r="G511" i="1"/>
  <c r="I511" i="1"/>
  <c r="AL511" i="1" s="1"/>
  <c r="G265" i="1"/>
  <c r="I265" i="1"/>
  <c r="AL265" i="1" s="1"/>
  <c r="I2068" i="1"/>
  <c r="AL2068" i="1" s="1"/>
  <c r="G2068" i="1"/>
  <c r="G1740" i="1"/>
  <c r="I1740" i="1"/>
  <c r="AL1740" i="1" s="1"/>
  <c r="G1166" i="1"/>
  <c r="I1166" i="1"/>
  <c r="AL1166" i="1" s="1"/>
  <c r="G1084" i="1"/>
  <c r="I1084" i="1"/>
  <c r="AL1084" i="1" s="1"/>
  <c r="G756" i="1"/>
  <c r="I756" i="1"/>
  <c r="AL756" i="1" s="1"/>
  <c r="I428" i="1"/>
  <c r="AL428" i="1" s="1"/>
  <c r="G428" i="1"/>
  <c r="G18" i="1"/>
  <c r="I18" i="1"/>
  <c r="AL18" i="1" s="1"/>
  <c r="G1903" i="1"/>
  <c r="I1903" i="1"/>
  <c r="AL1903" i="1" s="1"/>
  <c r="I1534" i="1"/>
  <c r="AL1534" i="1" s="1"/>
  <c r="G1534" i="1"/>
  <c r="G1247" i="1"/>
  <c r="I1247" i="1"/>
  <c r="AL1247" i="1" s="1"/>
  <c r="G796" i="1"/>
  <c r="I796" i="1"/>
  <c r="AL796" i="1" s="1"/>
  <c r="I591" i="1"/>
  <c r="AL591" i="1" s="1"/>
  <c r="G591" i="1"/>
  <c r="G181" i="1"/>
  <c r="I181" i="1"/>
  <c r="AL181" i="1" s="1"/>
  <c r="I2025" i="1"/>
  <c r="AL2025" i="1" s="1"/>
  <c r="G2025" i="1"/>
  <c r="G1656" i="1"/>
  <c r="I1656" i="1"/>
  <c r="AL1656" i="1" s="1"/>
  <c r="G1410" i="1"/>
  <c r="I1410" i="1"/>
  <c r="AL1410" i="1" s="1"/>
  <c r="G1041" i="1"/>
  <c r="I1041" i="1"/>
  <c r="AL1041" i="1" s="1"/>
  <c r="G672" i="1"/>
  <c r="I672" i="1"/>
  <c r="AL672" i="1" s="1"/>
  <c r="I344" i="1"/>
  <c r="AL344" i="1" s="1"/>
  <c r="G344" i="1"/>
  <c r="I1778" i="1"/>
  <c r="AL1778" i="1" s="1"/>
  <c r="G1778" i="1"/>
  <c r="G1450" i="1"/>
  <c r="I1450" i="1"/>
  <c r="AL1450" i="1" s="1"/>
  <c r="G1204" i="1"/>
  <c r="I1204" i="1"/>
  <c r="AL1204" i="1" s="1"/>
  <c r="G876" i="1"/>
  <c r="I876" i="1"/>
  <c r="AL876" i="1" s="1"/>
  <c r="G466" i="1"/>
  <c r="I466" i="1"/>
  <c r="AL466" i="1" s="1"/>
  <c r="I138" i="1"/>
  <c r="AL138" i="1" s="1"/>
  <c r="G138" i="1"/>
  <c r="G1859" i="1"/>
  <c r="I1859" i="1"/>
  <c r="AL1859" i="1" s="1"/>
  <c r="I1572" i="1"/>
  <c r="AL1572" i="1" s="1"/>
  <c r="G1572" i="1"/>
  <c r="G1285" i="1"/>
  <c r="I1285" i="1"/>
  <c r="AL1285" i="1" s="1"/>
  <c r="G916" i="1"/>
  <c r="I916" i="1"/>
  <c r="AL916" i="1" s="1"/>
  <c r="G629" i="1"/>
  <c r="I629" i="1"/>
  <c r="AL629" i="1" s="1"/>
  <c r="I219" i="1"/>
  <c r="AL219" i="1" s="1"/>
  <c r="G219" i="1"/>
  <c r="G1981" i="1"/>
  <c r="I1981" i="1"/>
  <c r="AL1981" i="1" s="1"/>
  <c r="G1694" i="1"/>
  <c r="I1694" i="1"/>
  <c r="AL1694" i="1" s="1"/>
  <c r="I1120" i="1"/>
  <c r="AL1120" i="1" s="1"/>
  <c r="G1120" i="1"/>
  <c r="I997" i="1"/>
  <c r="AL997" i="1" s="1"/>
  <c r="G997" i="1"/>
  <c r="G710" i="1"/>
  <c r="I710" i="1"/>
  <c r="AL710" i="1" s="1"/>
  <c r="G382" i="1"/>
  <c r="I382" i="1"/>
  <c r="AL382" i="1" s="1"/>
  <c r="I54" i="1"/>
  <c r="AL54" i="1" s="1"/>
  <c r="G54" i="1"/>
  <c r="G299" i="1"/>
  <c r="I299" i="1"/>
  <c r="AL299" i="1" s="1"/>
  <c r="I1816" i="1"/>
  <c r="AL1816" i="1" s="1"/>
  <c r="G1816" i="1"/>
  <c r="G1488" i="1"/>
  <c r="I1488" i="1"/>
  <c r="AL1488" i="1" s="1"/>
  <c r="G1365" i="1"/>
  <c r="I1365" i="1"/>
  <c r="AL1365" i="1" s="1"/>
  <c r="G832" i="1"/>
  <c r="I832" i="1"/>
  <c r="AL832" i="1" s="1"/>
  <c r="G545" i="1"/>
  <c r="I545" i="1"/>
  <c r="AL545" i="1" s="1"/>
  <c r="G94" i="1"/>
  <c r="I94" i="1"/>
  <c r="AL94" i="1" s="1"/>
  <c r="G1938" i="1"/>
  <c r="I1938" i="1"/>
  <c r="AL1938" i="1" s="1"/>
  <c r="G1610" i="1"/>
  <c r="I1610" i="1"/>
  <c r="AL1610" i="1" s="1"/>
  <c r="G1323" i="1"/>
  <c r="I1323" i="1"/>
  <c r="AL1323" i="1" s="1"/>
  <c r="G954" i="1"/>
  <c r="I954" i="1"/>
  <c r="AL954" i="1" s="1"/>
  <c r="G503" i="1"/>
  <c r="I503" i="1"/>
  <c r="AL503" i="1" s="1"/>
  <c r="G257" i="1"/>
  <c r="I257" i="1"/>
  <c r="AL257" i="1" s="1"/>
  <c r="G2060" i="1"/>
  <c r="I2060" i="1"/>
  <c r="AL2060" i="1" s="1"/>
  <c r="G1732" i="1"/>
  <c r="I1732" i="1"/>
  <c r="AL1732" i="1" s="1"/>
  <c r="G1158" i="1"/>
  <c r="I1158" i="1"/>
  <c r="AL1158" i="1" s="1"/>
  <c r="G1076" i="1"/>
  <c r="I1076" i="1"/>
  <c r="AL1076" i="1" s="1"/>
  <c r="G748" i="1"/>
  <c r="I748" i="1"/>
  <c r="AL748" i="1" s="1"/>
  <c r="G420" i="1"/>
  <c r="I420" i="1"/>
  <c r="AL420" i="1" s="1"/>
  <c r="G10" i="1"/>
  <c r="I10" i="1"/>
  <c r="AL10" i="1" s="1"/>
  <c r="G1895" i="1"/>
  <c r="I1895" i="1"/>
  <c r="AL1895" i="1" s="1"/>
  <c r="I1526" i="1"/>
  <c r="AL1526" i="1" s="1"/>
  <c r="G1526" i="1"/>
  <c r="G1239" i="1"/>
  <c r="I1239" i="1"/>
  <c r="AL1239" i="1" s="1"/>
  <c r="G788" i="1"/>
  <c r="I788" i="1"/>
  <c r="AL788" i="1" s="1"/>
  <c r="G583" i="1"/>
  <c r="I583" i="1"/>
  <c r="AL583" i="1" s="1"/>
  <c r="I173" i="1"/>
  <c r="AL173" i="1" s="1"/>
  <c r="G173" i="1"/>
  <c r="I2017" i="1"/>
  <c r="AL2017" i="1" s="1"/>
  <c r="G2017" i="1"/>
  <c r="G1648" i="1"/>
  <c r="I1648" i="1"/>
  <c r="AL1648" i="1" s="1"/>
  <c r="G1402" i="1"/>
  <c r="I1402" i="1"/>
  <c r="AL1402" i="1" s="1"/>
  <c r="G1033" i="1"/>
  <c r="I1033" i="1"/>
  <c r="AL1033" i="1" s="1"/>
  <c r="G664" i="1"/>
  <c r="I664" i="1"/>
  <c r="AL664" i="1" s="1"/>
  <c r="G336" i="1"/>
  <c r="I336" i="1"/>
  <c r="AL336" i="1" s="1"/>
  <c r="G1770" i="1"/>
  <c r="I1770" i="1"/>
  <c r="AL1770" i="1" s="1"/>
  <c r="G1442" i="1"/>
  <c r="I1442" i="1"/>
  <c r="AL1442" i="1" s="1"/>
  <c r="G1196" i="1"/>
  <c r="I1196" i="1"/>
  <c r="AL1196" i="1" s="1"/>
  <c r="G868" i="1"/>
  <c r="I868" i="1"/>
  <c r="AL868" i="1" s="1"/>
  <c r="G458" i="1"/>
  <c r="I458" i="1"/>
  <c r="AL458" i="1" s="1"/>
  <c r="G130" i="1"/>
  <c r="I130" i="1"/>
  <c r="AL130" i="1" s="1"/>
  <c r="I1851" i="1"/>
  <c r="AL1851" i="1" s="1"/>
  <c r="G1851" i="1"/>
  <c r="G1564" i="1"/>
  <c r="I1564" i="1"/>
  <c r="AL1564" i="1" s="1"/>
  <c r="G1277" i="1"/>
  <c r="I1277" i="1"/>
  <c r="AL1277" i="1" s="1"/>
  <c r="I908" i="1"/>
  <c r="AL908" i="1" s="1"/>
  <c r="G908" i="1"/>
  <c r="G621" i="1"/>
  <c r="I621" i="1"/>
  <c r="AL621" i="1" s="1"/>
  <c r="G211" i="1"/>
  <c r="I211" i="1"/>
  <c r="AL211" i="1" s="1"/>
  <c r="G1973" i="1"/>
  <c r="I1973" i="1"/>
  <c r="AL1973" i="1" s="1"/>
  <c r="G1686" i="1"/>
  <c r="I1686" i="1"/>
  <c r="AL1686" i="1" s="1"/>
  <c r="G1112" i="1"/>
  <c r="I1112" i="1"/>
  <c r="AL1112" i="1" s="1"/>
  <c r="G989" i="1"/>
  <c r="I989" i="1"/>
  <c r="AL989" i="1" s="1"/>
  <c r="G702" i="1"/>
  <c r="I702" i="1"/>
  <c r="AL702" i="1" s="1"/>
  <c r="G374" i="1"/>
  <c r="I374" i="1"/>
  <c r="AL374" i="1" s="1"/>
  <c r="G46" i="1"/>
  <c r="I46" i="1"/>
  <c r="AL46" i="1" s="1"/>
  <c r="G291" i="1"/>
  <c r="I291" i="1"/>
  <c r="AL291" i="1" s="1"/>
  <c r="G1808" i="1"/>
  <c r="I1808" i="1"/>
  <c r="AL1808" i="1" s="1"/>
  <c r="G1480" i="1"/>
  <c r="I1480" i="1"/>
  <c r="AL1480" i="1" s="1"/>
  <c r="G1357" i="1"/>
  <c r="I1357" i="1"/>
  <c r="AL1357" i="1" s="1"/>
  <c r="G824" i="1"/>
  <c r="I824" i="1"/>
  <c r="AL824" i="1" s="1"/>
  <c r="G537" i="1"/>
  <c r="I537" i="1"/>
  <c r="AL537" i="1" s="1"/>
  <c r="G86" i="1"/>
  <c r="I86" i="1"/>
  <c r="AL86" i="1" s="1"/>
  <c r="G1930" i="1"/>
  <c r="I1930" i="1"/>
  <c r="AL1930" i="1" s="1"/>
  <c r="G1602" i="1"/>
  <c r="I1602" i="1"/>
  <c r="AL1602" i="1" s="1"/>
  <c r="G1315" i="1"/>
  <c r="I1315" i="1"/>
  <c r="AL1315" i="1" s="1"/>
  <c r="G946" i="1"/>
  <c r="I946" i="1"/>
  <c r="AL946" i="1" s="1"/>
  <c r="G495" i="1"/>
  <c r="I495" i="1"/>
  <c r="AL495" i="1" s="1"/>
  <c r="G249" i="1"/>
  <c r="I249" i="1"/>
  <c r="AL249" i="1" s="1"/>
  <c r="I2052" i="1"/>
  <c r="AL2052" i="1" s="1"/>
  <c r="G2052" i="1"/>
  <c r="G1724" i="1"/>
  <c r="I1724" i="1"/>
  <c r="AL1724" i="1" s="1"/>
  <c r="I1150" i="1"/>
  <c r="AL1150" i="1" s="1"/>
  <c r="G1150" i="1"/>
  <c r="G1068" i="1"/>
  <c r="I1068" i="1"/>
  <c r="AL1068" i="1" s="1"/>
  <c r="G740" i="1"/>
  <c r="I740" i="1"/>
  <c r="AL740" i="1" s="1"/>
  <c r="G412" i="1"/>
  <c r="I412" i="1"/>
  <c r="AL412" i="1" s="1"/>
  <c r="G2" i="1"/>
  <c r="I2" i="1"/>
  <c r="AL2" i="1" s="1"/>
  <c r="G689" i="1"/>
  <c r="G1097" i="1"/>
  <c r="I1301" i="1"/>
  <c r="AL1301" i="1" s="1"/>
  <c r="I112" i="1"/>
  <c r="AL112" i="1" s="1"/>
  <c r="G2081" i="1"/>
  <c r="I2081" i="1"/>
  <c r="AL2081" i="1" s="1"/>
  <c r="G1753" i="1"/>
  <c r="I1753" i="1"/>
  <c r="AL1753" i="1" s="1"/>
  <c r="I1179" i="1"/>
  <c r="AL1179" i="1" s="1"/>
  <c r="G1179" i="1"/>
  <c r="G769" i="1"/>
  <c r="I769" i="1"/>
  <c r="AL769" i="1" s="1"/>
  <c r="G441" i="1"/>
  <c r="I441" i="1"/>
  <c r="AL441" i="1" s="1"/>
  <c r="G31" i="1"/>
  <c r="I31" i="1"/>
  <c r="AL31" i="1" s="1"/>
  <c r="G1547" i="1"/>
  <c r="I1547" i="1"/>
  <c r="AL1547" i="1" s="1"/>
  <c r="I1260" i="1"/>
  <c r="AL1260" i="1" s="1"/>
  <c r="G1260" i="1"/>
  <c r="G809" i="1"/>
  <c r="I809" i="1"/>
  <c r="AL809" i="1" s="1"/>
  <c r="I604" i="1"/>
  <c r="AL604" i="1" s="1"/>
  <c r="G604" i="1"/>
  <c r="G2038" i="1"/>
  <c r="I2038" i="1"/>
  <c r="AL2038" i="1" s="1"/>
  <c r="G1669" i="1"/>
  <c r="I1669" i="1"/>
  <c r="AL1669" i="1" s="1"/>
  <c r="G1054" i="1"/>
  <c r="I1054" i="1"/>
  <c r="AL1054" i="1" s="1"/>
  <c r="G685" i="1"/>
  <c r="I685" i="1"/>
  <c r="AL685" i="1" s="1"/>
  <c r="G357" i="1"/>
  <c r="I357" i="1"/>
  <c r="AL357" i="1" s="1"/>
  <c r="I1791" i="1"/>
  <c r="AL1791" i="1" s="1"/>
  <c r="G1791" i="1"/>
  <c r="I1463" i="1"/>
  <c r="AL1463" i="1" s="1"/>
  <c r="G1463" i="1"/>
  <c r="I1217" i="1"/>
  <c r="AL1217" i="1" s="1"/>
  <c r="G1217" i="1"/>
  <c r="I889" i="1"/>
  <c r="AL889" i="1" s="1"/>
  <c r="G889" i="1"/>
  <c r="I479" i="1"/>
  <c r="AL479" i="1" s="1"/>
  <c r="G479" i="1"/>
  <c r="I151" i="1"/>
  <c r="AL151" i="1" s="1"/>
  <c r="G151" i="1"/>
  <c r="I1872" i="1"/>
  <c r="AL1872" i="1" s="1"/>
  <c r="G1872" i="1"/>
  <c r="I1585" i="1"/>
  <c r="AL1585" i="1" s="1"/>
  <c r="G1585" i="1"/>
  <c r="I1298" i="1"/>
  <c r="AL1298" i="1" s="1"/>
  <c r="G1298" i="1"/>
  <c r="G929" i="1"/>
  <c r="I929" i="1"/>
  <c r="AL929" i="1" s="1"/>
  <c r="I642" i="1"/>
  <c r="AL642" i="1" s="1"/>
  <c r="G642" i="1"/>
  <c r="G232" i="1"/>
  <c r="I232" i="1"/>
  <c r="AL232" i="1" s="1"/>
  <c r="G1994" i="1"/>
  <c r="I1994" i="1"/>
  <c r="AL1994" i="1" s="1"/>
  <c r="I1707" i="1"/>
  <c r="AL1707" i="1" s="1"/>
  <c r="G1707" i="1"/>
  <c r="G1133" i="1"/>
  <c r="I1133" i="1"/>
  <c r="AL1133" i="1" s="1"/>
  <c r="I1010" i="1"/>
  <c r="AL1010" i="1" s="1"/>
  <c r="G1010" i="1"/>
  <c r="G723" i="1"/>
  <c r="I723" i="1"/>
  <c r="AL723" i="1" s="1"/>
  <c r="I395" i="1"/>
  <c r="AL395" i="1" s="1"/>
  <c r="G395" i="1"/>
  <c r="G67" i="1"/>
  <c r="I67" i="1"/>
  <c r="AL67" i="1" s="1"/>
  <c r="I312" i="1"/>
  <c r="AL312" i="1" s="1"/>
  <c r="G312" i="1"/>
  <c r="G1829" i="1"/>
  <c r="I1829" i="1"/>
  <c r="AL1829" i="1" s="1"/>
  <c r="I1501" i="1"/>
  <c r="AL1501" i="1" s="1"/>
  <c r="G1501" i="1"/>
  <c r="G1378" i="1"/>
  <c r="I1378" i="1"/>
  <c r="AL1378" i="1" s="1"/>
  <c r="I845" i="1"/>
  <c r="AL845" i="1" s="1"/>
  <c r="G845" i="1"/>
  <c r="G558" i="1"/>
  <c r="I558" i="1"/>
  <c r="AL558" i="1" s="1"/>
  <c r="I107" i="1"/>
  <c r="AL107" i="1" s="1"/>
  <c r="G107" i="1"/>
  <c r="I1951" i="1"/>
  <c r="AL1951" i="1" s="1"/>
  <c r="G1951" i="1"/>
  <c r="G1623" i="1"/>
  <c r="I1623" i="1"/>
  <c r="AL1623" i="1" s="1"/>
  <c r="G1336" i="1"/>
  <c r="I1336" i="1"/>
  <c r="AL1336" i="1" s="1"/>
  <c r="G967" i="1"/>
  <c r="I967" i="1"/>
  <c r="AL967" i="1" s="1"/>
  <c r="G516" i="1"/>
  <c r="I516" i="1"/>
  <c r="AL516" i="1" s="1"/>
  <c r="G270" i="1"/>
  <c r="I270" i="1"/>
  <c r="AL270" i="1" s="1"/>
  <c r="G2073" i="1"/>
  <c r="I2073" i="1"/>
  <c r="AL2073" i="1" s="1"/>
  <c r="I1745" i="1"/>
  <c r="AL1745" i="1" s="1"/>
  <c r="G1745" i="1"/>
  <c r="G1171" i="1"/>
  <c r="I1171" i="1"/>
  <c r="AL1171" i="1" s="1"/>
  <c r="G1089" i="1"/>
  <c r="I1089" i="1"/>
  <c r="AL1089" i="1" s="1"/>
  <c r="G761" i="1"/>
  <c r="I761" i="1"/>
  <c r="AL761" i="1" s="1"/>
  <c r="G433" i="1"/>
  <c r="I433" i="1"/>
  <c r="AL433" i="1" s="1"/>
  <c r="G23" i="1"/>
  <c r="I23" i="1"/>
  <c r="AL23" i="1" s="1"/>
  <c r="G1908" i="1"/>
  <c r="I1908" i="1"/>
  <c r="AL1908" i="1" s="1"/>
  <c r="I1539" i="1"/>
  <c r="AL1539" i="1" s="1"/>
  <c r="G1539" i="1"/>
  <c r="G1252" i="1"/>
  <c r="I1252" i="1"/>
  <c r="AL1252" i="1" s="1"/>
  <c r="G801" i="1"/>
  <c r="I801" i="1"/>
  <c r="AL801" i="1" s="1"/>
  <c r="G596" i="1"/>
  <c r="I596" i="1"/>
  <c r="AL596" i="1" s="1"/>
  <c r="G186" i="1"/>
  <c r="I186" i="1"/>
  <c r="AL186" i="1" s="1"/>
  <c r="I2030" i="1"/>
  <c r="AL2030" i="1" s="1"/>
  <c r="G2030" i="1"/>
  <c r="G1661" i="1"/>
  <c r="I1661" i="1"/>
  <c r="AL1661" i="1" s="1"/>
  <c r="G1415" i="1"/>
  <c r="I1415" i="1"/>
  <c r="AL1415" i="1" s="1"/>
  <c r="G1046" i="1"/>
  <c r="I1046" i="1"/>
  <c r="AL1046" i="1" s="1"/>
  <c r="G677" i="1"/>
  <c r="I677" i="1"/>
  <c r="AL677" i="1" s="1"/>
  <c r="I349" i="1"/>
  <c r="AL349" i="1" s="1"/>
  <c r="G349" i="1"/>
  <c r="G1783" i="1"/>
  <c r="I1783" i="1"/>
  <c r="AL1783" i="1" s="1"/>
  <c r="G1455" i="1"/>
  <c r="I1455" i="1"/>
  <c r="AL1455" i="1" s="1"/>
  <c r="I1209" i="1"/>
  <c r="AL1209" i="1" s="1"/>
  <c r="G1209" i="1"/>
  <c r="G881" i="1"/>
  <c r="I881" i="1"/>
  <c r="AL881" i="1" s="1"/>
  <c r="I471" i="1"/>
  <c r="AL471" i="1" s="1"/>
  <c r="G471" i="1"/>
  <c r="G143" i="1"/>
  <c r="I143" i="1"/>
  <c r="AL143" i="1" s="1"/>
  <c r="G1864" i="1"/>
  <c r="I1864" i="1"/>
  <c r="AL1864" i="1" s="1"/>
  <c r="I1577" i="1"/>
  <c r="AL1577" i="1" s="1"/>
  <c r="G1577" i="1"/>
  <c r="G1290" i="1"/>
  <c r="I1290" i="1"/>
  <c r="AL1290" i="1" s="1"/>
  <c r="I921" i="1"/>
  <c r="AL921" i="1" s="1"/>
  <c r="G921" i="1"/>
  <c r="G634" i="1"/>
  <c r="I634" i="1"/>
  <c r="AL634" i="1" s="1"/>
  <c r="I224" i="1"/>
  <c r="AL224" i="1" s="1"/>
  <c r="G224" i="1"/>
  <c r="G1986" i="1"/>
  <c r="I1986" i="1"/>
  <c r="AL1986" i="1" s="1"/>
  <c r="G1699" i="1"/>
  <c r="I1699" i="1"/>
  <c r="AL1699" i="1" s="1"/>
  <c r="I1125" i="1"/>
  <c r="AL1125" i="1" s="1"/>
  <c r="G1125" i="1"/>
  <c r="G1002" i="1"/>
  <c r="I1002" i="1"/>
  <c r="AL1002" i="1" s="1"/>
  <c r="I715" i="1"/>
  <c r="AL715" i="1" s="1"/>
  <c r="G715" i="1"/>
  <c r="G387" i="1"/>
  <c r="I387" i="1"/>
  <c r="AL387" i="1" s="1"/>
  <c r="G59" i="1"/>
  <c r="I59" i="1"/>
  <c r="AL59" i="1" s="1"/>
  <c r="G304" i="1"/>
  <c r="I304" i="1"/>
  <c r="AL304" i="1" s="1"/>
  <c r="I1821" i="1"/>
  <c r="AL1821" i="1" s="1"/>
  <c r="G1821" i="1"/>
  <c r="G1493" i="1"/>
  <c r="I1493" i="1"/>
  <c r="AL1493" i="1" s="1"/>
  <c r="G1370" i="1"/>
  <c r="I1370" i="1"/>
  <c r="AL1370" i="1" s="1"/>
  <c r="I837" i="1"/>
  <c r="AL837" i="1" s="1"/>
  <c r="G837" i="1"/>
  <c r="G550" i="1"/>
  <c r="I550" i="1"/>
  <c r="AL550" i="1" s="1"/>
  <c r="G99" i="1"/>
  <c r="I99" i="1"/>
  <c r="AL99" i="1" s="1"/>
  <c r="G1943" i="1"/>
  <c r="I1943" i="1"/>
  <c r="AL1943" i="1" s="1"/>
  <c r="G1615" i="1"/>
  <c r="I1615" i="1"/>
  <c r="AL1615" i="1" s="1"/>
  <c r="I1328" i="1"/>
  <c r="AL1328" i="1" s="1"/>
  <c r="G1328" i="1"/>
  <c r="G959" i="1"/>
  <c r="I959" i="1"/>
  <c r="AL959" i="1" s="1"/>
  <c r="I508" i="1"/>
  <c r="AL508" i="1" s="1"/>
  <c r="G508" i="1"/>
  <c r="G262" i="1"/>
  <c r="I262" i="1"/>
  <c r="AL262" i="1" s="1"/>
  <c r="I2065" i="1"/>
  <c r="AL2065" i="1" s="1"/>
  <c r="G2065" i="1"/>
  <c r="G1737" i="1"/>
  <c r="I1737" i="1"/>
  <c r="AL1737" i="1" s="1"/>
  <c r="G1163" i="1"/>
  <c r="I1163" i="1"/>
  <c r="AL1163" i="1" s="1"/>
  <c r="I1081" i="1"/>
  <c r="AL1081" i="1" s="1"/>
  <c r="G1081" i="1"/>
  <c r="G753" i="1"/>
  <c r="I753" i="1"/>
  <c r="AL753" i="1" s="1"/>
  <c r="I425" i="1"/>
  <c r="AL425" i="1" s="1"/>
  <c r="G425" i="1"/>
  <c r="G15" i="1"/>
  <c r="I15" i="1"/>
  <c r="AL15" i="1" s="1"/>
  <c r="I1900" i="1"/>
  <c r="AL1900" i="1" s="1"/>
  <c r="G1900" i="1"/>
  <c r="G1531" i="1"/>
  <c r="I1531" i="1"/>
  <c r="AL1531" i="1" s="1"/>
  <c r="G1244" i="1"/>
  <c r="I1244" i="1"/>
  <c r="AL1244" i="1" s="1"/>
  <c r="I793" i="1"/>
  <c r="AL793" i="1" s="1"/>
  <c r="G793" i="1"/>
  <c r="I588" i="1"/>
  <c r="AL588" i="1" s="1"/>
  <c r="G588" i="1"/>
  <c r="G178" i="1"/>
  <c r="I178" i="1"/>
  <c r="AL178" i="1" s="1"/>
  <c r="G2022" i="1"/>
  <c r="I2022" i="1"/>
  <c r="AL2022" i="1" s="1"/>
  <c r="G1653" i="1"/>
  <c r="I1653" i="1"/>
  <c r="AL1653" i="1" s="1"/>
  <c r="I1407" i="1"/>
  <c r="AL1407" i="1" s="1"/>
  <c r="G1407" i="1"/>
  <c r="G1038" i="1"/>
  <c r="I1038" i="1"/>
  <c r="AL1038" i="1" s="1"/>
  <c r="G669" i="1"/>
  <c r="I669" i="1"/>
  <c r="AL669" i="1" s="1"/>
  <c r="G341" i="1"/>
  <c r="I341" i="1"/>
  <c r="AL341" i="1" s="1"/>
  <c r="I1775" i="1"/>
  <c r="AL1775" i="1" s="1"/>
  <c r="G1775" i="1"/>
  <c r="I1447" i="1"/>
  <c r="AL1447" i="1" s="1"/>
  <c r="G1447" i="1"/>
  <c r="G1201" i="1"/>
  <c r="I1201" i="1"/>
  <c r="AL1201" i="1" s="1"/>
  <c r="I873" i="1"/>
  <c r="AL873" i="1" s="1"/>
  <c r="G873" i="1"/>
  <c r="G463" i="1"/>
  <c r="I463" i="1"/>
  <c r="AL463" i="1" s="1"/>
  <c r="I135" i="1"/>
  <c r="AL135" i="1" s="1"/>
  <c r="G135" i="1"/>
  <c r="I1856" i="1"/>
  <c r="AL1856" i="1" s="1"/>
  <c r="G1856" i="1"/>
  <c r="G1569" i="1"/>
  <c r="I1569" i="1"/>
  <c r="AL1569" i="1" s="1"/>
  <c r="I1282" i="1"/>
  <c r="AL1282" i="1" s="1"/>
  <c r="G1282" i="1"/>
  <c r="G913" i="1"/>
  <c r="I913" i="1"/>
  <c r="AL913" i="1" s="1"/>
  <c r="I626" i="1"/>
  <c r="AL626" i="1" s="1"/>
  <c r="G626" i="1"/>
  <c r="G216" i="1"/>
  <c r="I216" i="1"/>
  <c r="AL216" i="1" s="1"/>
  <c r="G1978" i="1"/>
  <c r="I1978" i="1"/>
  <c r="AL1978" i="1" s="1"/>
  <c r="G1691" i="1"/>
  <c r="I1691" i="1"/>
  <c r="AL1691" i="1" s="1"/>
  <c r="G1117" i="1"/>
  <c r="I1117" i="1"/>
  <c r="AL1117" i="1" s="1"/>
  <c r="G994" i="1"/>
  <c r="I994" i="1"/>
  <c r="AL994" i="1" s="1"/>
  <c r="G707" i="1"/>
  <c r="I707" i="1"/>
  <c r="AL707" i="1" s="1"/>
  <c r="G379" i="1"/>
  <c r="I379" i="1"/>
  <c r="AL379" i="1" s="1"/>
  <c r="G51" i="1"/>
  <c r="I51" i="1"/>
  <c r="AL51" i="1" s="1"/>
  <c r="G296" i="1"/>
  <c r="I296" i="1"/>
  <c r="AL296" i="1" s="1"/>
  <c r="I1813" i="1"/>
  <c r="AL1813" i="1" s="1"/>
  <c r="G1813" i="1"/>
  <c r="G1485" i="1"/>
  <c r="I1485" i="1"/>
  <c r="AL1485" i="1" s="1"/>
  <c r="I1362" i="1"/>
  <c r="AL1362" i="1" s="1"/>
  <c r="G1362" i="1"/>
  <c r="G829" i="1"/>
  <c r="I829" i="1"/>
  <c r="AL829" i="1" s="1"/>
  <c r="G542" i="1"/>
  <c r="I542" i="1"/>
  <c r="AL542" i="1" s="1"/>
  <c r="G91" i="1"/>
  <c r="I91" i="1"/>
  <c r="AL91" i="1" s="1"/>
  <c r="G1935" i="1"/>
  <c r="I1935" i="1"/>
  <c r="AL1935" i="1" s="1"/>
  <c r="G1607" i="1"/>
  <c r="I1607" i="1"/>
  <c r="AL1607" i="1" s="1"/>
  <c r="G1320" i="1"/>
  <c r="I1320" i="1"/>
  <c r="AL1320" i="1" s="1"/>
  <c r="G951" i="1"/>
  <c r="I951" i="1"/>
  <c r="AL951" i="1" s="1"/>
  <c r="G500" i="1"/>
  <c r="I500" i="1"/>
  <c r="AL500" i="1" s="1"/>
  <c r="G254" i="1"/>
  <c r="I254" i="1"/>
  <c r="AL254" i="1" s="1"/>
  <c r="G2057" i="1"/>
  <c r="I2057" i="1"/>
  <c r="AL2057" i="1" s="1"/>
  <c r="I1729" i="1"/>
  <c r="AL1729" i="1" s="1"/>
  <c r="G1729" i="1"/>
  <c r="G1155" i="1"/>
  <c r="I1155" i="1"/>
  <c r="AL1155" i="1" s="1"/>
  <c r="I1073" i="1"/>
  <c r="AL1073" i="1" s="1"/>
  <c r="G1073" i="1"/>
  <c r="G745" i="1"/>
  <c r="I745" i="1"/>
  <c r="AL745" i="1" s="1"/>
  <c r="G417" i="1"/>
  <c r="I417" i="1"/>
  <c r="AL417" i="1" s="1"/>
  <c r="G7" i="1"/>
  <c r="I7" i="1"/>
  <c r="AL7" i="1" s="1"/>
  <c r="G1892" i="1"/>
  <c r="I1892" i="1"/>
  <c r="AL1892" i="1" s="1"/>
  <c r="G1523" i="1"/>
  <c r="I1523" i="1"/>
  <c r="AL1523" i="1" s="1"/>
  <c r="I1236" i="1"/>
  <c r="AL1236" i="1" s="1"/>
  <c r="G1236" i="1"/>
  <c r="G785" i="1"/>
  <c r="I785" i="1"/>
  <c r="AL785" i="1" s="1"/>
  <c r="G580" i="1"/>
  <c r="I580" i="1"/>
  <c r="AL580" i="1" s="1"/>
  <c r="G170" i="1"/>
  <c r="I170" i="1"/>
  <c r="AL170" i="1" s="1"/>
  <c r="G2014" i="1"/>
  <c r="I2014" i="1"/>
  <c r="AL2014" i="1" s="1"/>
  <c r="G1645" i="1"/>
  <c r="I1645" i="1"/>
  <c r="AL1645" i="1" s="1"/>
  <c r="G1399" i="1"/>
  <c r="I1399" i="1"/>
  <c r="AL1399" i="1" s="1"/>
  <c r="G1030" i="1"/>
  <c r="I1030" i="1"/>
  <c r="AL1030" i="1" s="1"/>
  <c r="G661" i="1"/>
  <c r="I661" i="1"/>
  <c r="AL661" i="1" s="1"/>
  <c r="G333" i="1"/>
  <c r="I333" i="1"/>
  <c r="AL333" i="1" s="1"/>
  <c r="G1767" i="1"/>
  <c r="I1767" i="1"/>
  <c r="AL1767" i="1" s="1"/>
  <c r="G1439" i="1"/>
  <c r="I1439" i="1"/>
  <c r="AL1439" i="1" s="1"/>
  <c r="I1193" i="1"/>
  <c r="AL1193" i="1" s="1"/>
  <c r="G1193" i="1"/>
  <c r="G865" i="1"/>
  <c r="I865" i="1"/>
  <c r="AL865" i="1" s="1"/>
  <c r="G455" i="1"/>
  <c r="I455" i="1"/>
  <c r="AL455" i="1" s="1"/>
  <c r="I127" i="1"/>
  <c r="AL127" i="1" s="1"/>
  <c r="G127" i="1"/>
  <c r="G1848" i="1"/>
  <c r="I1848" i="1"/>
  <c r="AL1848" i="1" s="1"/>
  <c r="G1561" i="1"/>
  <c r="I1561" i="1"/>
  <c r="AL1561" i="1" s="1"/>
  <c r="G1274" i="1"/>
  <c r="I1274" i="1"/>
  <c r="AL1274" i="1" s="1"/>
  <c r="G905" i="1"/>
  <c r="I905" i="1"/>
  <c r="AL905" i="1" s="1"/>
  <c r="G618" i="1"/>
  <c r="I618" i="1"/>
  <c r="AL618" i="1" s="1"/>
  <c r="G208" i="1"/>
  <c r="I208" i="1"/>
  <c r="AL208" i="1" s="1"/>
  <c r="G1970" i="1"/>
  <c r="I1970" i="1"/>
  <c r="AL1970" i="1" s="1"/>
  <c r="G1683" i="1"/>
  <c r="I1683" i="1"/>
  <c r="AL1683" i="1" s="1"/>
  <c r="G1109" i="1"/>
  <c r="I1109" i="1"/>
  <c r="AL1109" i="1" s="1"/>
  <c r="G986" i="1"/>
  <c r="I986" i="1"/>
  <c r="AL986" i="1" s="1"/>
  <c r="G699" i="1"/>
  <c r="I699" i="1"/>
  <c r="AL699" i="1" s="1"/>
  <c r="G371" i="1"/>
  <c r="I371" i="1"/>
  <c r="AL371" i="1" s="1"/>
  <c r="G728" i="1"/>
  <c r="I1998" i="1"/>
  <c r="AL1998" i="1" s="1"/>
  <c r="G68" i="1"/>
  <c r="G1999" i="1"/>
  <c r="I1999" i="1"/>
  <c r="AL1999" i="1" s="1"/>
  <c r="I1712" i="1"/>
  <c r="AL1712" i="1" s="1"/>
  <c r="G1712" i="1"/>
  <c r="G1138" i="1"/>
  <c r="I1138" i="1"/>
  <c r="AL1138" i="1" s="1"/>
  <c r="G1015" i="1"/>
  <c r="I1015" i="1"/>
  <c r="AL1015" i="1" s="1"/>
  <c r="I400" i="1"/>
  <c r="AL400" i="1" s="1"/>
  <c r="G400" i="1"/>
  <c r="G72" i="1"/>
  <c r="I72" i="1"/>
  <c r="AL72" i="1" s="1"/>
  <c r="G317" i="1"/>
  <c r="I317" i="1"/>
  <c r="AL317" i="1" s="1"/>
  <c r="I1506" i="1"/>
  <c r="AL1506" i="1" s="1"/>
  <c r="G1506" i="1"/>
  <c r="G1383" i="1"/>
  <c r="I1383" i="1"/>
  <c r="AL1383" i="1" s="1"/>
  <c r="I850" i="1"/>
  <c r="AL850" i="1" s="1"/>
  <c r="G850" i="1"/>
  <c r="G563" i="1"/>
  <c r="I563" i="1"/>
  <c r="AL563" i="1" s="1"/>
  <c r="G1956" i="1"/>
  <c r="I1956" i="1"/>
  <c r="AL1956" i="1" s="1"/>
  <c r="I1628" i="1"/>
  <c r="AL1628" i="1" s="1"/>
  <c r="G1628" i="1"/>
  <c r="I972" i="1"/>
  <c r="AL972" i="1" s="1"/>
  <c r="G972" i="1"/>
  <c r="G521" i="1"/>
  <c r="I521" i="1"/>
  <c r="AL521" i="1" s="1"/>
  <c r="I275" i="1"/>
  <c r="AL275" i="1" s="1"/>
  <c r="G275" i="1"/>
  <c r="I2078" i="1"/>
  <c r="AL2078" i="1" s="1"/>
  <c r="G2078" i="1"/>
  <c r="G1750" i="1"/>
  <c r="I1750" i="1"/>
  <c r="AL1750" i="1" s="1"/>
  <c r="I1176" i="1"/>
  <c r="AL1176" i="1" s="1"/>
  <c r="G1176" i="1"/>
  <c r="G1094" i="1"/>
  <c r="I1094" i="1"/>
  <c r="AL1094" i="1" s="1"/>
  <c r="I766" i="1"/>
  <c r="AL766" i="1" s="1"/>
  <c r="G766" i="1"/>
  <c r="G438" i="1"/>
  <c r="I438" i="1"/>
  <c r="AL438" i="1" s="1"/>
  <c r="I28" i="1"/>
  <c r="AL28" i="1" s="1"/>
  <c r="G28" i="1"/>
  <c r="I1913" i="1"/>
  <c r="AL1913" i="1" s="1"/>
  <c r="G1913" i="1"/>
  <c r="G1544" i="1"/>
  <c r="I1544" i="1"/>
  <c r="AL1544" i="1" s="1"/>
  <c r="I1257" i="1"/>
  <c r="AL1257" i="1" s="1"/>
  <c r="G1257" i="1"/>
  <c r="G806" i="1"/>
  <c r="I806" i="1"/>
  <c r="AL806" i="1" s="1"/>
  <c r="I601" i="1"/>
  <c r="AL601" i="1" s="1"/>
  <c r="G601" i="1"/>
  <c r="G191" i="1"/>
  <c r="I191" i="1"/>
  <c r="AL191" i="1" s="1"/>
  <c r="G2035" i="1"/>
  <c r="I2035" i="1"/>
  <c r="AL2035" i="1" s="1"/>
  <c r="I1666" i="1"/>
  <c r="AL1666" i="1" s="1"/>
  <c r="G1666" i="1"/>
  <c r="G1420" i="1"/>
  <c r="I1420" i="1"/>
  <c r="AL1420" i="1" s="1"/>
  <c r="I1051" i="1"/>
  <c r="AL1051" i="1" s="1"/>
  <c r="G1051" i="1"/>
  <c r="G682" i="1"/>
  <c r="I682" i="1"/>
  <c r="AL682" i="1" s="1"/>
  <c r="I354" i="1"/>
  <c r="AL354" i="1" s="1"/>
  <c r="G354" i="1"/>
  <c r="G1788" i="1"/>
  <c r="I1788" i="1"/>
  <c r="AL1788" i="1" s="1"/>
  <c r="I1460" i="1"/>
  <c r="AL1460" i="1" s="1"/>
  <c r="G1460" i="1"/>
  <c r="G1214" i="1"/>
  <c r="I1214" i="1"/>
  <c r="AL1214" i="1" s="1"/>
  <c r="I886" i="1"/>
  <c r="AL886" i="1" s="1"/>
  <c r="G886" i="1"/>
  <c r="I476" i="1"/>
  <c r="AL476" i="1" s="1"/>
  <c r="G476" i="1"/>
  <c r="G148" i="1"/>
  <c r="I148" i="1"/>
  <c r="AL148" i="1" s="1"/>
  <c r="G1869" i="1"/>
  <c r="I1869" i="1"/>
  <c r="AL1869" i="1" s="1"/>
  <c r="G1582" i="1"/>
  <c r="I1582" i="1"/>
  <c r="AL1582" i="1" s="1"/>
  <c r="G1295" i="1"/>
  <c r="I1295" i="1"/>
  <c r="AL1295" i="1" s="1"/>
  <c r="G926" i="1"/>
  <c r="I926" i="1"/>
  <c r="AL926" i="1" s="1"/>
  <c r="G639" i="1"/>
  <c r="I639" i="1"/>
  <c r="AL639" i="1" s="1"/>
  <c r="G229" i="1"/>
  <c r="I229" i="1"/>
  <c r="AL229" i="1" s="1"/>
  <c r="G1991" i="1"/>
  <c r="I1991" i="1"/>
  <c r="AL1991" i="1" s="1"/>
  <c r="G1704" i="1"/>
  <c r="I1704" i="1"/>
  <c r="AL1704" i="1" s="1"/>
  <c r="G1130" i="1"/>
  <c r="I1130" i="1"/>
  <c r="AL1130" i="1" s="1"/>
  <c r="G1007" i="1"/>
  <c r="I1007" i="1"/>
  <c r="AL1007" i="1" s="1"/>
  <c r="G720" i="1"/>
  <c r="I720" i="1"/>
  <c r="AL720" i="1" s="1"/>
  <c r="G392" i="1"/>
  <c r="I392" i="1"/>
  <c r="AL392" i="1" s="1"/>
  <c r="G64" i="1"/>
  <c r="I64" i="1"/>
  <c r="AL64" i="1" s="1"/>
  <c r="G309" i="1"/>
  <c r="I309" i="1"/>
  <c r="AL309" i="1" s="1"/>
  <c r="G1826" i="1"/>
  <c r="I1826" i="1"/>
  <c r="AL1826" i="1" s="1"/>
  <c r="G1498" i="1"/>
  <c r="I1498" i="1"/>
  <c r="AL1498" i="1" s="1"/>
  <c r="G1375" i="1"/>
  <c r="I1375" i="1"/>
  <c r="AL1375" i="1" s="1"/>
  <c r="G842" i="1"/>
  <c r="I842" i="1"/>
  <c r="AL842" i="1" s="1"/>
  <c r="G555" i="1"/>
  <c r="I555" i="1"/>
  <c r="AL555" i="1" s="1"/>
  <c r="G104" i="1"/>
  <c r="I104" i="1"/>
  <c r="AL104" i="1" s="1"/>
  <c r="I1948" i="1"/>
  <c r="AL1948" i="1" s="1"/>
  <c r="G1948" i="1"/>
  <c r="I1620" i="1"/>
  <c r="AL1620" i="1" s="1"/>
  <c r="G1620" i="1"/>
  <c r="G1333" i="1"/>
  <c r="I1333" i="1"/>
  <c r="AL1333" i="1" s="1"/>
  <c r="I964" i="1"/>
  <c r="AL964" i="1" s="1"/>
  <c r="G964" i="1"/>
  <c r="G513" i="1"/>
  <c r="I513" i="1"/>
  <c r="AL513" i="1" s="1"/>
  <c r="G267" i="1"/>
  <c r="I267" i="1"/>
  <c r="AL267" i="1" s="1"/>
  <c r="G2070" i="1"/>
  <c r="I2070" i="1"/>
  <c r="AL2070" i="1" s="1"/>
  <c r="G1742" i="1"/>
  <c r="I1742" i="1"/>
  <c r="AL1742" i="1" s="1"/>
  <c r="G1168" i="1"/>
  <c r="I1168" i="1"/>
  <c r="AL1168" i="1" s="1"/>
  <c r="G1086" i="1"/>
  <c r="I1086" i="1"/>
  <c r="AL1086" i="1" s="1"/>
  <c r="G758" i="1"/>
  <c r="I758" i="1"/>
  <c r="AL758" i="1" s="1"/>
  <c r="G430" i="1"/>
  <c r="I430" i="1"/>
  <c r="AL430" i="1" s="1"/>
  <c r="I20" i="1"/>
  <c r="AL20" i="1" s="1"/>
  <c r="G20" i="1"/>
  <c r="G1905" i="1"/>
  <c r="I1905" i="1"/>
  <c r="AL1905" i="1" s="1"/>
  <c r="G1536" i="1"/>
  <c r="I1536" i="1"/>
  <c r="AL1536" i="1" s="1"/>
  <c r="G1249" i="1"/>
  <c r="I1249" i="1"/>
  <c r="AL1249" i="1" s="1"/>
  <c r="G798" i="1"/>
  <c r="I798" i="1"/>
  <c r="AL798" i="1" s="1"/>
  <c r="I593" i="1"/>
  <c r="AL593" i="1" s="1"/>
  <c r="G593" i="1"/>
  <c r="G183" i="1"/>
  <c r="I183" i="1"/>
  <c r="AL183" i="1" s="1"/>
  <c r="G2027" i="1"/>
  <c r="I2027" i="1"/>
  <c r="AL2027" i="1" s="1"/>
  <c r="G1658" i="1"/>
  <c r="I1658" i="1"/>
  <c r="AL1658" i="1" s="1"/>
  <c r="G1412" i="1"/>
  <c r="I1412" i="1"/>
  <c r="AL1412" i="1" s="1"/>
  <c r="G1043" i="1"/>
  <c r="I1043" i="1"/>
  <c r="AL1043" i="1" s="1"/>
  <c r="G674" i="1"/>
  <c r="I674" i="1"/>
  <c r="AL674" i="1" s="1"/>
  <c r="G346" i="1"/>
  <c r="I346" i="1"/>
  <c r="AL346" i="1" s="1"/>
  <c r="G1780" i="1"/>
  <c r="I1780" i="1"/>
  <c r="AL1780" i="1" s="1"/>
  <c r="G1452" i="1"/>
  <c r="I1452" i="1"/>
  <c r="AL1452" i="1" s="1"/>
  <c r="G1206" i="1"/>
  <c r="I1206" i="1"/>
  <c r="AL1206" i="1" s="1"/>
  <c r="G878" i="1"/>
  <c r="I878" i="1"/>
  <c r="AL878" i="1" s="1"/>
  <c r="G468" i="1"/>
  <c r="I468" i="1"/>
  <c r="AL468" i="1" s="1"/>
  <c r="I140" i="1"/>
  <c r="AL140" i="1" s="1"/>
  <c r="G140" i="1"/>
  <c r="G1861" i="1"/>
  <c r="I1861" i="1"/>
  <c r="AL1861" i="1" s="1"/>
  <c r="I1574" i="1"/>
  <c r="AL1574" i="1" s="1"/>
  <c r="G1574" i="1"/>
  <c r="G1287" i="1"/>
  <c r="I1287" i="1"/>
  <c r="AL1287" i="1" s="1"/>
  <c r="G918" i="1"/>
  <c r="I918" i="1"/>
  <c r="AL918" i="1" s="1"/>
  <c r="G631" i="1"/>
  <c r="I631" i="1"/>
  <c r="AL631" i="1" s="1"/>
  <c r="G221" i="1"/>
  <c r="I221" i="1"/>
  <c r="AL221" i="1" s="1"/>
  <c r="G1983" i="1"/>
  <c r="I1983" i="1"/>
  <c r="AL1983" i="1" s="1"/>
  <c r="G1696" i="1"/>
  <c r="I1696" i="1"/>
  <c r="AL1696" i="1" s="1"/>
  <c r="I1122" i="1"/>
  <c r="AL1122" i="1" s="1"/>
  <c r="G1122" i="1"/>
  <c r="G999" i="1"/>
  <c r="I999" i="1"/>
  <c r="AL999" i="1" s="1"/>
  <c r="G712" i="1"/>
  <c r="I712" i="1"/>
  <c r="AL712" i="1" s="1"/>
  <c r="G384" i="1"/>
  <c r="I384" i="1"/>
  <c r="AL384" i="1" s="1"/>
  <c r="G56" i="1"/>
  <c r="I56" i="1"/>
  <c r="AL56" i="1" s="1"/>
  <c r="I301" i="1"/>
  <c r="AL301" i="1" s="1"/>
  <c r="G301" i="1"/>
  <c r="G1818" i="1"/>
  <c r="I1818" i="1"/>
  <c r="AL1818" i="1" s="1"/>
  <c r="G1490" i="1"/>
  <c r="I1490" i="1"/>
  <c r="AL1490" i="1" s="1"/>
  <c r="I1367" i="1"/>
  <c r="AL1367" i="1" s="1"/>
  <c r="G1367" i="1"/>
  <c r="G834" i="1"/>
  <c r="I834" i="1"/>
  <c r="AL834" i="1" s="1"/>
  <c r="G547" i="1"/>
  <c r="I547" i="1"/>
  <c r="AL547" i="1" s="1"/>
  <c r="G96" i="1"/>
  <c r="I96" i="1"/>
  <c r="AL96" i="1" s="1"/>
  <c r="G1940" i="1"/>
  <c r="I1940" i="1"/>
  <c r="AL1940" i="1" s="1"/>
  <c r="I1612" i="1"/>
  <c r="AL1612" i="1" s="1"/>
  <c r="G1612" i="1"/>
  <c r="G1325" i="1"/>
  <c r="I1325" i="1"/>
  <c r="AL1325" i="1" s="1"/>
  <c r="I956" i="1"/>
  <c r="AL956" i="1" s="1"/>
  <c r="G956" i="1"/>
  <c r="G505" i="1"/>
  <c r="I505" i="1"/>
  <c r="AL505" i="1" s="1"/>
  <c r="G259" i="1"/>
  <c r="I259" i="1"/>
  <c r="AL259" i="1" s="1"/>
  <c r="G2062" i="1"/>
  <c r="I2062" i="1"/>
  <c r="AL2062" i="1" s="1"/>
  <c r="G1734" i="1"/>
  <c r="I1734" i="1"/>
  <c r="AL1734" i="1" s="1"/>
  <c r="I1160" i="1"/>
  <c r="AL1160" i="1" s="1"/>
  <c r="G1160" i="1"/>
  <c r="G1078" i="1"/>
  <c r="I1078" i="1"/>
  <c r="AL1078" i="1" s="1"/>
  <c r="G750" i="1"/>
  <c r="I750" i="1"/>
  <c r="AL750" i="1" s="1"/>
  <c r="G422" i="1"/>
  <c r="I422" i="1"/>
  <c r="AL422" i="1" s="1"/>
  <c r="I12" i="1"/>
  <c r="AL12" i="1" s="1"/>
  <c r="G12" i="1"/>
  <c r="G1897" i="1"/>
  <c r="I1897" i="1"/>
  <c r="AL1897" i="1" s="1"/>
  <c r="G1528" i="1"/>
  <c r="I1528" i="1"/>
  <c r="AL1528" i="1" s="1"/>
  <c r="I1241" i="1"/>
  <c r="AL1241" i="1" s="1"/>
  <c r="G1241" i="1"/>
  <c r="G790" i="1"/>
  <c r="I790" i="1"/>
  <c r="AL790" i="1" s="1"/>
  <c r="G585" i="1"/>
  <c r="I585" i="1"/>
  <c r="AL585" i="1" s="1"/>
  <c r="G175" i="1"/>
  <c r="I175" i="1"/>
  <c r="AL175" i="1" s="1"/>
  <c r="G2019" i="1"/>
  <c r="I2019" i="1"/>
  <c r="AL2019" i="1" s="1"/>
  <c r="I1650" i="1"/>
  <c r="AL1650" i="1" s="1"/>
  <c r="G1650" i="1"/>
  <c r="G1404" i="1"/>
  <c r="I1404" i="1"/>
  <c r="AL1404" i="1" s="1"/>
  <c r="I1035" i="1"/>
  <c r="AL1035" i="1" s="1"/>
  <c r="G1035" i="1"/>
  <c r="G666" i="1"/>
  <c r="I666" i="1"/>
  <c r="AL666" i="1" s="1"/>
  <c r="I338" i="1"/>
  <c r="AL338" i="1" s="1"/>
  <c r="G338" i="1"/>
  <c r="G1772" i="1"/>
  <c r="I1772" i="1"/>
  <c r="AL1772" i="1" s="1"/>
  <c r="G1444" i="1"/>
  <c r="I1444" i="1"/>
  <c r="AL1444" i="1" s="1"/>
  <c r="G1198" i="1"/>
  <c r="I1198" i="1"/>
  <c r="AL1198" i="1" s="1"/>
  <c r="G870" i="1"/>
  <c r="I870" i="1"/>
  <c r="AL870" i="1" s="1"/>
  <c r="I460" i="1"/>
  <c r="AL460" i="1" s="1"/>
  <c r="G460" i="1"/>
  <c r="G132" i="1"/>
  <c r="I132" i="1"/>
  <c r="AL132" i="1" s="1"/>
  <c r="G1853" i="1"/>
  <c r="I1853" i="1"/>
  <c r="AL1853" i="1" s="1"/>
  <c r="I1566" i="1"/>
  <c r="AL1566" i="1" s="1"/>
  <c r="G1566" i="1"/>
  <c r="G1279" i="1"/>
  <c r="I1279" i="1"/>
  <c r="AL1279" i="1" s="1"/>
  <c r="I910" i="1"/>
  <c r="AL910" i="1" s="1"/>
  <c r="G910" i="1"/>
  <c r="G623" i="1"/>
  <c r="I623" i="1"/>
  <c r="AL623" i="1" s="1"/>
  <c r="G213" i="1"/>
  <c r="I213" i="1"/>
  <c r="AL213" i="1" s="1"/>
  <c r="G1975" i="1"/>
  <c r="I1975" i="1"/>
  <c r="AL1975" i="1" s="1"/>
  <c r="G1688" i="1"/>
  <c r="I1688" i="1"/>
  <c r="AL1688" i="1" s="1"/>
  <c r="G1114" i="1"/>
  <c r="I1114" i="1"/>
  <c r="AL1114" i="1" s="1"/>
  <c r="G991" i="1"/>
  <c r="I991" i="1"/>
  <c r="AL991" i="1" s="1"/>
  <c r="G704" i="1"/>
  <c r="I704" i="1"/>
  <c r="AL704" i="1" s="1"/>
  <c r="G376" i="1"/>
  <c r="I376" i="1"/>
  <c r="AL376" i="1" s="1"/>
  <c r="G48" i="1"/>
  <c r="I48" i="1"/>
  <c r="AL48" i="1" s="1"/>
  <c r="G293" i="1"/>
  <c r="I293" i="1"/>
  <c r="AL293" i="1" s="1"/>
  <c r="G1810" i="1"/>
  <c r="I1810" i="1"/>
  <c r="AL1810" i="1" s="1"/>
  <c r="G1482" i="1"/>
  <c r="I1482" i="1"/>
  <c r="AL1482" i="1" s="1"/>
  <c r="G1359" i="1"/>
  <c r="I1359" i="1"/>
  <c r="AL1359" i="1" s="1"/>
  <c r="G826" i="1"/>
  <c r="I826" i="1"/>
  <c r="AL826" i="1" s="1"/>
  <c r="G539" i="1"/>
  <c r="I539" i="1"/>
  <c r="AL539" i="1" s="1"/>
  <c r="G88" i="1"/>
  <c r="I88" i="1"/>
  <c r="AL88" i="1" s="1"/>
  <c r="G1932" i="1"/>
  <c r="I1932" i="1"/>
  <c r="AL1932" i="1" s="1"/>
  <c r="G1604" i="1"/>
  <c r="I1604" i="1"/>
  <c r="AL1604" i="1" s="1"/>
  <c r="I1317" i="1"/>
  <c r="AL1317" i="1" s="1"/>
  <c r="G1317" i="1"/>
  <c r="G948" i="1"/>
  <c r="I948" i="1"/>
  <c r="AL948" i="1" s="1"/>
  <c r="G497" i="1"/>
  <c r="I497" i="1"/>
  <c r="AL497" i="1" s="1"/>
  <c r="I251" i="1"/>
  <c r="AL251" i="1" s="1"/>
  <c r="G251" i="1"/>
  <c r="G2054" i="1"/>
  <c r="I2054" i="1"/>
  <c r="AL2054" i="1" s="1"/>
  <c r="G1726" i="1"/>
  <c r="I1726" i="1"/>
  <c r="AL1726" i="1" s="1"/>
  <c r="G1152" i="1"/>
  <c r="I1152" i="1"/>
  <c r="AL1152" i="1" s="1"/>
  <c r="G1070" i="1"/>
  <c r="I1070" i="1"/>
  <c r="AL1070" i="1" s="1"/>
  <c r="G742" i="1"/>
  <c r="I742" i="1"/>
  <c r="AL742" i="1" s="1"/>
  <c r="I414" i="1"/>
  <c r="AL414" i="1" s="1"/>
  <c r="G414" i="1"/>
  <c r="G4" i="1"/>
  <c r="I4" i="1"/>
  <c r="AL4" i="1" s="1"/>
  <c r="G1889" i="1"/>
  <c r="I1889" i="1"/>
  <c r="AL1889" i="1" s="1"/>
  <c r="I1520" i="1"/>
  <c r="AL1520" i="1" s="1"/>
  <c r="G1520" i="1"/>
  <c r="G1233" i="1"/>
  <c r="I1233" i="1"/>
  <c r="AL1233" i="1" s="1"/>
  <c r="G782" i="1"/>
  <c r="I782" i="1"/>
  <c r="AL782" i="1" s="1"/>
  <c r="G577" i="1"/>
  <c r="I577" i="1"/>
  <c r="AL577" i="1" s="1"/>
  <c r="G167" i="1"/>
  <c r="I167" i="1"/>
  <c r="AL167" i="1" s="1"/>
  <c r="G2011" i="1"/>
  <c r="I2011" i="1"/>
  <c r="AL2011" i="1" s="1"/>
  <c r="G1642" i="1"/>
  <c r="I1642" i="1"/>
  <c r="AL1642" i="1" s="1"/>
  <c r="G1396" i="1"/>
  <c r="I1396" i="1"/>
  <c r="AL1396" i="1" s="1"/>
  <c r="I1027" i="1"/>
  <c r="AL1027" i="1" s="1"/>
  <c r="G1027" i="1"/>
  <c r="G658" i="1"/>
  <c r="I658" i="1"/>
  <c r="AL658" i="1" s="1"/>
  <c r="I330" i="1"/>
  <c r="AL330" i="1" s="1"/>
  <c r="G330" i="1"/>
  <c r="G646" i="1"/>
  <c r="G1875" i="1"/>
  <c r="I891" i="1"/>
  <c r="AL891" i="1" s="1"/>
  <c r="G1219" i="1"/>
  <c r="I1219" i="1"/>
  <c r="AL1219" i="1" s="1"/>
  <c r="G481" i="1"/>
  <c r="I481" i="1"/>
  <c r="AL481" i="1" s="1"/>
  <c r="I153" i="1"/>
  <c r="AL153" i="1" s="1"/>
  <c r="G153" i="1"/>
  <c r="I1874" i="1"/>
  <c r="AL1874" i="1" s="1"/>
  <c r="G1874" i="1"/>
  <c r="G1300" i="1"/>
  <c r="I1300" i="1"/>
  <c r="AL1300" i="1" s="1"/>
  <c r="G931" i="1"/>
  <c r="I931" i="1"/>
  <c r="AL931" i="1" s="1"/>
  <c r="I644" i="1"/>
  <c r="AL644" i="1" s="1"/>
  <c r="G644" i="1"/>
  <c r="G234" i="1"/>
  <c r="I234" i="1"/>
  <c r="AL234" i="1" s="1"/>
  <c r="G1996" i="1"/>
  <c r="I1996" i="1"/>
  <c r="AL1996" i="1" s="1"/>
  <c r="G1709" i="1"/>
  <c r="I1709" i="1"/>
  <c r="AL1709" i="1" s="1"/>
  <c r="G1135" i="1"/>
  <c r="I1135" i="1"/>
  <c r="AL1135" i="1" s="1"/>
  <c r="G1012" i="1"/>
  <c r="I1012" i="1"/>
  <c r="AL1012" i="1" s="1"/>
  <c r="G725" i="1"/>
  <c r="I725" i="1"/>
  <c r="AL725" i="1" s="1"/>
  <c r="G397" i="1"/>
  <c r="I397" i="1"/>
  <c r="AL397" i="1" s="1"/>
  <c r="G314" i="1"/>
  <c r="I314" i="1"/>
  <c r="AL314" i="1" s="1"/>
  <c r="G1503" i="1"/>
  <c r="I1503" i="1"/>
  <c r="AL1503" i="1" s="1"/>
  <c r="G1380" i="1"/>
  <c r="I1380" i="1"/>
  <c r="AL1380" i="1" s="1"/>
  <c r="G847" i="1"/>
  <c r="I847" i="1"/>
  <c r="AL847" i="1" s="1"/>
  <c r="G560" i="1"/>
  <c r="I560" i="1"/>
  <c r="AL560" i="1" s="1"/>
  <c r="G109" i="1"/>
  <c r="I109" i="1"/>
  <c r="AL109" i="1" s="1"/>
  <c r="G1953" i="1"/>
  <c r="I1953" i="1"/>
  <c r="AL1953" i="1" s="1"/>
  <c r="G1625" i="1"/>
  <c r="I1625" i="1"/>
  <c r="AL1625" i="1" s="1"/>
  <c r="G1338" i="1"/>
  <c r="I1338" i="1"/>
  <c r="AL1338" i="1" s="1"/>
  <c r="G969" i="1"/>
  <c r="I969" i="1"/>
  <c r="AL969" i="1" s="1"/>
  <c r="G518" i="1"/>
  <c r="I518" i="1"/>
  <c r="AL518" i="1" s="1"/>
  <c r="G272" i="1"/>
  <c r="I272" i="1"/>
  <c r="AL272" i="1" s="1"/>
  <c r="G2075" i="1"/>
  <c r="I2075" i="1"/>
  <c r="AL2075" i="1" s="1"/>
  <c r="G1173" i="1"/>
  <c r="I1173" i="1"/>
  <c r="AL1173" i="1" s="1"/>
  <c r="G1091" i="1"/>
  <c r="I1091" i="1"/>
  <c r="AL1091" i="1" s="1"/>
  <c r="G763" i="1"/>
  <c r="I763" i="1"/>
  <c r="AL763" i="1" s="1"/>
  <c r="I435" i="1"/>
  <c r="AL435" i="1" s="1"/>
  <c r="G435" i="1"/>
  <c r="G25" i="1"/>
  <c r="I25" i="1"/>
  <c r="AL25" i="1" s="1"/>
  <c r="G1910" i="1"/>
  <c r="I1910" i="1"/>
  <c r="AL1910" i="1" s="1"/>
  <c r="G1541" i="1"/>
  <c r="I1541" i="1"/>
  <c r="AL1541" i="1" s="1"/>
  <c r="I1254" i="1"/>
  <c r="AL1254" i="1" s="1"/>
  <c r="G1254" i="1"/>
  <c r="G803" i="1"/>
  <c r="I803" i="1"/>
  <c r="AL803" i="1" s="1"/>
  <c r="I598" i="1"/>
  <c r="AL598" i="1" s="1"/>
  <c r="G598" i="1"/>
  <c r="G188" i="1"/>
  <c r="I188" i="1"/>
  <c r="AL188" i="1" s="1"/>
  <c r="G2032" i="1"/>
  <c r="I2032" i="1"/>
  <c r="AL2032" i="1" s="1"/>
  <c r="I1663" i="1"/>
  <c r="AL1663" i="1" s="1"/>
  <c r="G1663" i="1"/>
  <c r="G1417" i="1"/>
  <c r="I1417" i="1"/>
  <c r="AL1417" i="1" s="1"/>
  <c r="I1048" i="1"/>
  <c r="AL1048" i="1" s="1"/>
  <c r="G1048" i="1"/>
  <c r="G679" i="1"/>
  <c r="I679" i="1"/>
  <c r="AL679" i="1" s="1"/>
  <c r="I351" i="1"/>
  <c r="AL351" i="1" s="1"/>
  <c r="G351" i="1"/>
  <c r="G1785" i="1"/>
  <c r="I1785" i="1"/>
  <c r="AL1785" i="1" s="1"/>
  <c r="I1457" i="1"/>
  <c r="AL1457" i="1" s="1"/>
  <c r="G1457" i="1"/>
  <c r="G1211" i="1"/>
  <c r="I1211" i="1"/>
  <c r="AL1211" i="1" s="1"/>
  <c r="G883" i="1"/>
  <c r="I883" i="1"/>
  <c r="AL883" i="1" s="1"/>
  <c r="G473" i="1"/>
  <c r="I473" i="1"/>
  <c r="AL473" i="1" s="1"/>
  <c r="G145" i="1"/>
  <c r="I145" i="1"/>
  <c r="AL145" i="1" s="1"/>
  <c r="G1866" i="1"/>
  <c r="I1866" i="1"/>
  <c r="AL1866" i="1" s="1"/>
  <c r="I1579" i="1"/>
  <c r="AL1579" i="1" s="1"/>
  <c r="G1579" i="1"/>
  <c r="I1292" i="1"/>
  <c r="AL1292" i="1" s="1"/>
  <c r="G1292" i="1"/>
  <c r="G923" i="1"/>
  <c r="I923" i="1"/>
  <c r="AL923" i="1" s="1"/>
  <c r="I636" i="1"/>
  <c r="AL636" i="1" s="1"/>
  <c r="G636" i="1"/>
  <c r="G226" i="1"/>
  <c r="I226" i="1"/>
  <c r="AL226" i="1" s="1"/>
  <c r="I1988" i="1"/>
  <c r="AL1988" i="1" s="1"/>
  <c r="G1988" i="1"/>
  <c r="G1701" i="1"/>
  <c r="I1701" i="1"/>
  <c r="AL1701" i="1" s="1"/>
  <c r="G1127" i="1"/>
  <c r="I1127" i="1"/>
  <c r="AL1127" i="1" s="1"/>
  <c r="G1004" i="1"/>
  <c r="I1004" i="1"/>
  <c r="AL1004" i="1" s="1"/>
  <c r="I717" i="1"/>
  <c r="AL717" i="1" s="1"/>
  <c r="G717" i="1"/>
  <c r="G389" i="1"/>
  <c r="I389" i="1"/>
  <c r="AL389" i="1" s="1"/>
  <c r="G61" i="1"/>
  <c r="I61" i="1"/>
  <c r="AL61" i="1" s="1"/>
  <c r="G306" i="1"/>
  <c r="I306" i="1"/>
  <c r="AL306" i="1" s="1"/>
  <c r="I1823" i="1"/>
  <c r="AL1823" i="1" s="1"/>
  <c r="G1823" i="1"/>
  <c r="G1495" i="1"/>
  <c r="I1495" i="1"/>
  <c r="AL1495" i="1" s="1"/>
  <c r="G1372" i="1"/>
  <c r="I1372" i="1"/>
  <c r="AL1372" i="1" s="1"/>
  <c r="G839" i="1"/>
  <c r="I839" i="1"/>
  <c r="AL839" i="1" s="1"/>
  <c r="G552" i="1"/>
  <c r="I552" i="1"/>
  <c r="AL552" i="1" s="1"/>
  <c r="G101" i="1"/>
  <c r="I101" i="1"/>
  <c r="AL101" i="1" s="1"/>
  <c r="G1945" i="1"/>
  <c r="I1945" i="1"/>
  <c r="AL1945" i="1" s="1"/>
  <c r="I1617" i="1"/>
  <c r="AL1617" i="1" s="1"/>
  <c r="G1617" i="1"/>
  <c r="G1330" i="1"/>
  <c r="I1330" i="1"/>
  <c r="AL1330" i="1" s="1"/>
  <c r="G961" i="1"/>
  <c r="I961" i="1"/>
  <c r="AL961" i="1" s="1"/>
  <c r="G510" i="1"/>
  <c r="I510" i="1"/>
  <c r="AL510" i="1" s="1"/>
  <c r="G264" i="1"/>
  <c r="I264" i="1"/>
  <c r="AL264" i="1" s="1"/>
  <c r="G2067" i="1"/>
  <c r="I2067" i="1"/>
  <c r="AL2067" i="1" s="1"/>
  <c r="G1739" i="1"/>
  <c r="I1739" i="1"/>
  <c r="AL1739" i="1" s="1"/>
  <c r="G1165" i="1"/>
  <c r="I1165" i="1"/>
  <c r="AL1165" i="1" s="1"/>
  <c r="I1083" i="1"/>
  <c r="AL1083" i="1" s="1"/>
  <c r="G1083" i="1"/>
  <c r="G755" i="1"/>
  <c r="I755" i="1"/>
  <c r="AL755" i="1" s="1"/>
  <c r="G427" i="1"/>
  <c r="I427" i="1"/>
  <c r="AL427" i="1" s="1"/>
  <c r="G17" i="1"/>
  <c r="I17" i="1"/>
  <c r="AL17" i="1" s="1"/>
  <c r="I1902" i="1"/>
  <c r="AL1902" i="1" s="1"/>
  <c r="G1902" i="1"/>
  <c r="G1533" i="1"/>
  <c r="I1533" i="1"/>
  <c r="AL1533" i="1" s="1"/>
  <c r="G1246" i="1"/>
  <c r="I1246" i="1"/>
  <c r="AL1246" i="1" s="1"/>
  <c r="I795" i="1"/>
  <c r="AL795" i="1" s="1"/>
  <c r="G795" i="1"/>
  <c r="G590" i="1"/>
  <c r="I590" i="1"/>
  <c r="AL590" i="1" s="1"/>
  <c r="G180" i="1"/>
  <c r="I180" i="1"/>
  <c r="AL180" i="1" s="1"/>
  <c r="G2024" i="1"/>
  <c r="I2024" i="1"/>
  <c r="AL2024" i="1" s="1"/>
  <c r="I1655" i="1"/>
  <c r="AL1655" i="1" s="1"/>
  <c r="G1655" i="1"/>
  <c r="G1409" i="1"/>
  <c r="I1409" i="1"/>
  <c r="AL1409" i="1" s="1"/>
  <c r="G1040" i="1"/>
  <c r="I1040" i="1"/>
  <c r="AL1040" i="1" s="1"/>
  <c r="I671" i="1"/>
  <c r="AL671" i="1" s="1"/>
  <c r="G671" i="1"/>
  <c r="G343" i="1"/>
  <c r="I343" i="1"/>
  <c r="AL343" i="1" s="1"/>
  <c r="G1777" i="1"/>
  <c r="I1777" i="1"/>
  <c r="AL1777" i="1" s="1"/>
  <c r="I1449" i="1"/>
  <c r="AL1449" i="1" s="1"/>
  <c r="G1449" i="1"/>
  <c r="G1203" i="1"/>
  <c r="I1203" i="1"/>
  <c r="AL1203" i="1" s="1"/>
  <c r="G875" i="1"/>
  <c r="I875" i="1"/>
  <c r="AL875" i="1" s="1"/>
  <c r="G465" i="1"/>
  <c r="I465" i="1"/>
  <c r="AL465" i="1" s="1"/>
  <c r="G137" i="1"/>
  <c r="I137" i="1"/>
  <c r="AL137" i="1" s="1"/>
  <c r="G1858" i="1"/>
  <c r="I1858" i="1"/>
  <c r="AL1858" i="1" s="1"/>
  <c r="I1571" i="1"/>
  <c r="AL1571" i="1" s="1"/>
  <c r="G1571" i="1"/>
  <c r="I1284" i="1"/>
  <c r="AL1284" i="1" s="1"/>
  <c r="G1284" i="1"/>
  <c r="I915" i="1"/>
  <c r="AL915" i="1" s="1"/>
  <c r="G915" i="1"/>
  <c r="G628" i="1"/>
  <c r="I628" i="1"/>
  <c r="AL628" i="1" s="1"/>
  <c r="G218" i="1"/>
  <c r="I218" i="1"/>
  <c r="AL218" i="1" s="1"/>
  <c r="G1980" i="1"/>
  <c r="I1980" i="1"/>
  <c r="AL1980" i="1" s="1"/>
  <c r="I1693" i="1"/>
  <c r="AL1693" i="1" s="1"/>
  <c r="G1693" i="1"/>
  <c r="G1119" i="1"/>
  <c r="I1119" i="1"/>
  <c r="AL1119" i="1" s="1"/>
  <c r="I996" i="1"/>
  <c r="AL996" i="1" s="1"/>
  <c r="G996" i="1"/>
  <c r="G709" i="1"/>
  <c r="I709" i="1"/>
  <c r="AL709" i="1" s="1"/>
  <c r="I381" i="1"/>
  <c r="AL381" i="1" s="1"/>
  <c r="G381" i="1"/>
  <c r="G53" i="1"/>
  <c r="I53" i="1"/>
  <c r="AL53" i="1" s="1"/>
  <c r="I298" i="1"/>
  <c r="AL298" i="1" s="1"/>
  <c r="G298" i="1"/>
  <c r="G1815" i="1"/>
  <c r="I1815" i="1"/>
  <c r="AL1815" i="1" s="1"/>
  <c r="I1487" i="1"/>
  <c r="AL1487" i="1" s="1"/>
  <c r="G1487" i="1"/>
  <c r="G1364" i="1"/>
  <c r="I1364" i="1"/>
  <c r="AL1364" i="1" s="1"/>
  <c r="I831" i="1"/>
  <c r="AL831" i="1" s="1"/>
  <c r="G831" i="1"/>
  <c r="G544" i="1"/>
  <c r="I544" i="1"/>
  <c r="AL544" i="1" s="1"/>
  <c r="I93" i="1"/>
  <c r="AL93" i="1" s="1"/>
  <c r="G93" i="1"/>
  <c r="G1937" i="1"/>
  <c r="I1937" i="1"/>
  <c r="AL1937" i="1" s="1"/>
  <c r="G1609" i="1"/>
  <c r="I1609" i="1"/>
  <c r="AL1609" i="1" s="1"/>
  <c r="G1322" i="1"/>
  <c r="I1322" i="1"/>
  <c r="AL1322" i="1" s="1"/>
  <c r="G953" i="1"/>
  <c r="I953" i="1"/>
  <c r="AL953" i="1" s="1"/>
  <c r="G502" i="1"/>
  <c r="I502" i="1"/>
  <c r="AL502" i="1" s="1"/>
  <c r="G256" i="1"/>
  <c r="I256" i="1"/>
  <c r="AL256" i="1" s="1"/>
  <c r="I2059" i="1"/>
  <c r="AL2059" i="1" s="1"/>
  <c r="G2059" i="1"/>
  <c r="G1731" i="1"/>
  <c r="I1731" i="1"/>
  <c r="AL1731" i="1" s="1"/>
  <c r="I1157" i="1"/>
  <c r="AL1157" i="1" s="1"/>
  <c r="G1157" i="1"/>
  <c r="G1075" i="1"/>
  <c r="I1075" i="1"/>
  <c r="AL1075" i="1" s="1"/>
  <c r="I747" i="1"/>
  <c r="AL747" i="1" s="1"/>
  <c r="G747" i="1"/>
  <c r="G419" i="1"/>
  <c r="I419" i="1"/>
  <c r="AL419" i="1" s="1"/>
  <c r="I9" i="1"/>
  <c r="AL9" i="1" s="1"/>
  <c r="G9" i="1"/>
  <c r="G1894" i="1"/>
  <c r="I1894" i="1"/>
  <c r="AL1894" i="1" s="1"/>
  <c r="G1525" i="1"/>
  <c r="I1525" i="1"/>
  <c r="AL1525" i="1" s="1"/>
  <c r="G1238" i="1"/>
  <c r="I1238" i="1"/>
  <c r="AL1238" i="1" s="1"/>
  <c r="G787" i="1"/>
  <c r="I787" i="1"/>
  <c r="AL787" i="1" s="1"/>
  <c r="G582" i="1"/>
  <c r="I582" i="1"/>
  <c r="AL582" i="1" s="1"/>
  <c r="G172" i="1"/>
  <c r="I172" i="1"/>
  <c r="AL172" i="1" s="1"/>
  <c r="G2016" i="1"/>
  <c r="I2016" i="1"/>
  <c r="AL2016" i="1" s="1"/>
  <c r="G1647" i="1"/>
  <c r="I1647" i="1"/>
  <c r="AL1647" i="1" s="1"/>
  <c r="I1401" i="1"/>
  <c r="AL1401" i="1" s="1"/>
  <c r="G1401" i="1"/>
  <c r="G1032" i="1"/>
  <c r="I1032" i="1"/>
  <c r="AL1032" i="1" s="1"/>
  <c r="I663" i="1"/>
  <c r="AL663" i="1" s="1"/>
  <c r="G663" i="1"/>
  <c r="G335" i="1"/>
  <c r="I335" i="1"/>
  <c r="AL335" i="1" s="1"/>
  <c r="G1769" i="1"/>
  <c r="I1769" i="1"/>
  <c r="AL1769" i="1" s="1"/>
  <c r="G1441" i="1"/>
  <c r="I1441" i="1"/>
  <c r="AL1441" i="1" s="1"/>
  <c r="G1195" i="1"/>
  <c r="I1195" i="1"/>
  <c r="AL1195" i="1" s="1"/>
  <c r="G867" i="1"/>
  <c r="I867" i="1"/>
  <c r="AL867" i="1" s="1"/>
  <c r="I457" i="1"/>
  <c r="AL457" i="1" s="1"/>
  <c r="G457" i="1"/>
  <c r="G129" i="1"/>
  <c r="I129" i="1"/>
  <c r="AL129" i="1" s="1"/>
  <c r="G1850" i="1"/>
  <c r="I1850" i="1"/>
  <c r="AL1850" i="1" s="1"/>
  <c r="I1563" i="1"/>
  <c r="AL1563" i="1" s="1"/>
  <c r="G1563" i="1"/>
  <c r="G1276" i="1"/>
  <c r="I1276" i="1"/>
  <c r="AL1276" i="1" s="1"/>
  <c r="G907" i="1"/>
  <c r="I907" i="1"/>
  <c r="AL907" i="1" s="1"/>
  <c r="I620" i="1"/>
  <c r="AL620" i="1" s="1"/>
  <c r="G620" i="1"/>
  <c r="G210" i="1"/>
  <c r="I210" i="1"/>
  <c r="AL210" i="1" s="1"/>
  <c r="G1972" i="1"/>
  <c r="I1972" i="1"/>
  <c r="AL1972" i="1" s="1"/>
  <c r="G1685" i="1"/>
  <c r="I1685" i="1"/>
  <c r="AL1685" i="1" s="1"/>
  <c r="G1111" i="1"/>
  <c r="I1111" i="1"/>
  <c r="AL1111" i="1" s="1"/>
  <c r="G988" i="1"/>
  <c r="I988" i="1"/>
  <c r="AL988" i="1" s="1"/>
  <c r="G701" i="1"/>
  <c r="I701" i="1"/>
  <c r="AL701" i="1" s="1"/>
  <c r="G373" i="1"/>
  <c r="I373" i="1"/>
  <c r="AL373" i="1" s="1"/>
  <c r="G45" i="1"/>
  <c r="I45" i="1"/>
  <c r="AL45" i="1" s="1"/>
  <c r="G290" i="1"/>
  <c r="I290" i="1"/>
  <c r="AL290" i="1" s="1"/>
  <c r="G1807" i="1"/>
  <c r="I1807" i="1"/>
  <c r="AL1807" i="1" s="1"/>
  <c r="G1479" i="1"/>
  <c r="I1479" i="1"/>
  <c r="AL1479" i="1" s="1"/>
  <c r="G1356" i="1"/>
  <c r="I1356" i="1"/>
  <c r="AL1356" i="1" s="1"/>
  <c r="I823" i="1"/>
  <c r="AL823" i="1" s="1"/>
  <c r="G823" i="1"/>
  <c r="G536" i="1"/>
  <c r="I536" i="1"/>
  <c r="AL536" i="1" s="1"/>
  <c r="G85" i="1"/>
  <c r="I85" i="1"/>
  <c r="AL85" i="1" s="1"/>
  <c r="G1929" i="1"/>
  <c r="I1929" i="1"/>
  <c r="AL1929" i="1" s="1"/>
  <c r="G1601" i="1"/>
  <c r="I1601" i="1"/>
  <c r="AL1601" i="1" s="1"/>
  <c r="G1314" i="1"/>
  <c r="I1314" i="1"/>
  <c r="AL1314" i="1" s="1"/>
  <c r="G945" i="1"/>
  <c r="I945" i="1"/>
  <c r="AL945" i="1" s="1"/>
  <c r="G494" i="1"/>
  <c r="I494" i="1"/>
  <c r="AL494" i="1" s="1"/>
  <c r="G248" i="1"/>
  <c r="I248" i="1"/>
  <c r="AL248" i="1" s="1"/>
  <c r="I1467" i="1"/>
  <c r="AL1467" i="1" s="1"/>
  <c r="I360" i="1"/>
  <c r="AL360" i="1" s="1"/>
  <c r="I1916" i="1"/>
  <c r="AL1916" i="1" s="1"/>
  <c r="I1381" i="1"/>
  <c r="AL1381" i="1" s="1"/>
  <c r="F698" i="1"/>
  <c r="F902" i="1"/>
  <c r="F655" i="1"/>
  <c r="F1023" i="1"/>
  <c r="F1391" i="1"/>
  <c r="F1349" i="1"/>
  <c r="F1184" i="1"/>
  <c r="F1552" i="1"/>
  <c r="F1674" i="1"/>
  <c r="F1468" i="1"/>
  <c r="F1877" i="1"/>
  <c r="F1999" i="1"/>
  <c r="F317" i="1"/>
  <c r="F112" i="1"/>
  <c r="F438" i="1"/>
  <c r="F601" i="1"/>
  <c r="F682" i="1"/>
  <c r="F886" i="1"/>
  <c r="F926" i="1"/>
  <c r="F720" i="1"/>
  <c r="F842" i="1"/>
  <c r="F964" i="1"/>
  <c r="F1086" i="1"/>
  <c r="F1249" i="1"/>
  <c r="F1658" i="1"/>
  <c r="F1452" i="1"/>
  <c r="F999" i="1"/>
  <c r="F1436" i="1"/>
  <c r="F1476" i="1"/>
  <c r="F1598" i="1"/>
  <c r="F408" i="1"/>
  <c r="F120" i="1"/>
  <c r="F980" i="1"/>
  <c r="F1102" i="1"/>
  <c r="F1265" i="1"/>
  <c r="F1428" i="1"/>
  <c r="F1796" i="1"/>
  <c r="F156" i="1"/>
  <c r="F647" i="1"/>
  <c r="F1015" i="1"/>
  <c r="F1506" i="1"/>
  <c r="F1628" i="1"/>
  <c r="F275" i="1"/>
  <c r="F28" i="1"/>
  <c r="F354" i="1"/>
  <c r="F476" i="1"/>
  <c r="F639" i="1"/>
  <c r="F1007" i="1"/>
  <c r="F1826" i="1"/>
  <c r="F20" i="1"/>
  <c r="F593" i="1"/>
  <c r="F1043" i="1"/>
  <c r="F1780" i="1"/>
  <c r="F468" i="1"/>
  <c r="F140" i="1"/>
  <c r="F1861" i="1"/>
  <c r="F1287" i="1"/>
  <c r="F918" i="1"/>
  <c r="F631" i="1"/>
  <c r="F221" i="1"/>
  <c r="F1983" i="1"/>
  <c r="F1696" i="1"/>
  <c r="F1122" i="1"/>
  <c r="F1490" i="1"/>
  <c r="F1969" i="1"/>
  <c r="F1641" i="1"/>
  <c r="F1354" i="1"/>
  <c r="F985" i="1"/>
  <c r="F534" i="1"/>
  <c r="F288" i="1"/>
  <c r="F2091" i="1"/>
  <c r="F164" i="1"/>
  <c r="F1720" i="1"/>
  <c r="F1514" i="1"/>
  <c r="F1636" i="1"/>
  <c r="F1758" i="1"/>
  <c r="F1921" i="1"/>
  <c r="F2043" i="1"/>
  <c r="F1590" i="1"/>
  <c r="F1712" i="1"/>
  <c r="F1834" i="1"/>
  <c r="F1956" i="1"/>
  <c r="F1750" i="1"/>
  <c r="F1913" i="1"/>
  <c r="F2035" i="1"/>
  <c r="F1869" i="1"/>
  <c r="F1130" i="1"/>
  <c r="F1375" i="1"/>
  <c r="F513" i="1"/>
  <c r="F758" i="1"/>
  <c r="F798" i="1"/>
  <c r="F674" i="1"/>
  <c r="F712" i="1"/>
  <c r="F370" i="1"/>
  <c r="F245" i="1"/>
  <c r="F80" i="1"/>
  <c r="F571" i="1"/>
  <c r="F283" i="1"/>
  <c r="F774" i="1"/>
  <c r="F609" i="1"/>
  <c r="F1059" i="1"/>
  <c r="F237" i="1"/>
  <c r="F400" i="1"/>
  <c r="F563" i="1"/>
  <c r="F521" i="1"/>
  <c r="F766" i="1"/>
  <c r="F1544" i="1"/>
  <c r="F1666" i="1"/>
  <c r="F1460" i="1"/>
  <c r="F1582" i="1"/>
  <c r="F1991" i="1"/>
  <c r="F309" i="1"/>
  <c r="F1948" i="1"/>
  <c r="F1742" i="1"/>
  <c r="F1536" i="1"/>
  <c r="F1412" i="1"/>
  <c r="F1206" i="1"/>
  <c r="F56" i="1"/>
  <c r="F2051" i="1"/>
  <c r="F492" i="1"/>
  <c r="F942" i="1"/>
  <c r="F736" i="1"/>
  <c r="F858" i="1"/>
  <c r="F529" i="1"/>
  <c r="F446" i="1"/>
  <c r="F814" i="1"/>
  <c r="F690" i="1"/>
  <c r="F1222" i="1"/>
  <c r="F1303" i="1"/>
  <c r="F1138" i="1"/>
  <c r="F1383" i="1"/>
  <c r="F1341" i="1"/>
  <c r="F1176" i="1"/>
  <c r="F806" i="1"/>
  <c r="F1051" i="1"/>
  <c r="F1214" i="1"/>
  <c r="F1295" i="1"/>
  <c r="F1704" i="1"/>
  <c r="F1498" i="1"/>
  <c r="F1620" i="1"/>
  <c r="F2070" i="1"/>
  <c r="F301" i="1"/>
  <c r="F43" i="1"/>
  <c r="F329" i="1"/>
  <c r="F1846" i="1"/>
  <c r="F1518" i="1"/>
  <c r="F1395" i="1"/>
  <c r="F862" i="1"/>
  <c r="F575" i="1"/>
  <c r="F124" i="1"/>
  <c r="F1968" i="1"/>
  <c r="F1640" i="1"/>
  <c r="F1353" i="1"/>
  <c r="F984" i="1"/>
  <c r="F533" i="1"/>
  <c r="F1067" i="1"/>
  <c r="F1804" i="1"/>
  <c r="F1885" i="1"/>
  <c r="F2007" i="1"/>
  <c r="F325" i="1"/>
  <c r="F36" i="1"/>
  <c r="F199" i="1"/>
  <c r="F362" i="1"/>
  <c r="F894" i="1"/>
  <c r="F934" i="1"/>
  <c r="F728" i="1"/>
  <c r="F850" i="1"/>
  <c r="F972" i="1"/>
  <c r="F1094" i="1"/>
  <c r="F1257" i="1"/>
  <c r="F1420" i="1"/>
  <c r="F1788" i="1"/>
  <c r="F64" i="1"/>
  <c r="F104" i="1"/>
  <c r="F267" i="1"/>
  <c r="F430" i="1"/>
  <c r="F183" i="1"/>
  <c r="F384" i="1"/>
  <c r="F1682" i="1"/>
  <c r="F1230" i="1"/>
  <c r="F1311" i="1"/>
  <c r="F1146" i="1"/>
  <c r="F1842" i="1"/>
  <c r="F1964" i="1"/>
  <c r="F2086" i="1"/>
  <c r="F484" i="1"/>
  <c r="F72" i="1"/>
  <c r="F2078" i="1"/>
  <c r="F191" i="1"/>
  <c r="F148" i="1"/>
  <c r="F229" i="1"/>
  <c r="F392" i="1"/>
  <c r="F555" i="1"/>
  <c r="F1333" i="1"/>
  <c r="F1168" i="1"/>
  <c r="F1905" i="1"/>
  <c r="F2027" i="1"/>
  <c r="F346" i="1"/>
  <c r="F878" i="1"/>
  <c r="F1574" i="1"/>
  <c r="F1818" i="1"/>
  <c r="F2010" i="1"/>
  <c r="F1723" i="1"/>
  <c r="F1149" i="1"/>
  <c r="F1026" i="1"/>
  <c r="F739" i="1"/>
  <c r="F411" i="1"/>
  <c r="F83" i="1"/>
  <c r="F328" i="1"/>
  <c r="F1845" i="1"/>
  <c r="F1517" i="1"/>
  <c r="F1394" i="1"/>
  <c r="F861" i="1"/>
  <c r="F574" i="1"/>
  <c r="F123" i="1"/>
  <c r="F1967" i="1"/>
  <c r="F1639" i="1"/>
  <c r="F1352" i="1"/>
  <c r="F983" i="1"/>
  <c r="F532" i="1"/>
  <c r="F286" i="1"/>
  <c r="F2089" i="1"/>
  <c r="F1761" i="1"/>
  <c r="F1187" i="1"/>
  <c r="F1105" i="1"/>
  <c r="F777" i="1"/>
  <c r="F449" i="1"/>
  <c r="F39" i="1"/>
  <c r="F1924" i="1"/>
  <c r="F1555" i="1"/>
  <c r="F1268" i="1"/>
  <c r="F817" i="1"/>
  <c r="F612" i="1"/>
  <c r="F202" i="1"/>
  <c r="F2046" i="1"/>
  <c r="F1677" i="1"/>
  <c r="F1431" i="1"/>
  <c r="F1062" i="1"/>
  <c r="F693" i="1"/>
  <c r="F365" i="1"/>
  <c r="F1799" i="1"/>
  <c r="F1471" i="1"/>
  <c r="F1225" i="1"/>
  <c r="F897" i="1"/>
  <c r="F487" i="1"/>
  <c r="F159" i="1"/>
  <c r="F1367" i="1"/>
  <c r="F834" i="1"/>
  <c r="F547" i="1"/>
  <c r="F96" i="1"/>
  <c r="F1940" i="1"/>
  <c r="F1612" i="1"/>
  <c r="F1763" i="1"/>
  <c r="F1189" i="1"/>
  <c r="F1107" i="1"/>
  <c r="F779" i="1"/>
  <c r="F451" i="1"/>
  <c r="F41" i="1"/>
  <c r="F1926" i="1"/>
  <c r="F1557" i="1"/>
  <c r="F1270" i="1"/>
  <c r="F819" i="1"/>
  <c r="F614" i="1"/>
  <c r="F204" i="1"/>
  <c r="F2048" i="1"/>
  <c r="F1679" i="1"/>
  <c r="F1433" i="1"/>
  <c r="F1064" i="1"/>
  <c r="F695" i="1"/>
  <c r="F367" i="1"/>
  <c r="F1801" i="1"/>
  <c r="F1473" i="1"/>
  <c r="F1227" i="1"/>
  <c r="F899" i="1"/>
  <c r="F489" i="1"/>
  <c r="F161" i="1"/>
  <c r="F1882" i="1"/>
  <c r="F1595" i="1"/>
  <c r="F1308" i="1"/>
  <c r="F939" i="1"/>
  <c r="F652" i="1"/>
  <c r="F242" i="1"/>
  <c r="F2004" i="1"/>
  <c r="F1717" i="1"/>
  <c r="F1143" i="1"/>
  <c r="F1020" i="1"/>
  <c r="F733" i="1"/>
  <c r="F405" i="1"/>
  <c r="F77" i="1"/>
  <c r="F322" i="1"/>
  <c r="F1839" i="1"/>
  <c r="F1511" i="1"/>
  <c r="F1388" i="1"/>
  <c r="F855" i="1"/>
  <c r="F568" i="1"/>
  <c r="F117" i="1"/>
  <c r="F1961" i="1"/>
  <c r="F1633" i="1"/>
  <c r="F1346" i="1"/>
  <c r="F977" i="1"/>
  <c r="F526" i="1"/>
  <c r="F280" i="1"/>
  <c r="F2083" i="1"/>
  <c r="F1755" i="1"/>
  <c r="F1181" i="1"/>
  <c r="F1099" i="1"/>
  <c r="F771" i="1"/>
  <c r="F443" i="1"/>
  <c r="F33" i="1"/>
  <c r="F1918" i="1"/>
  <c r="F1549" i="1"/>
  <c r="F1262" i="1"/>
  <c r="F811" i="1"/>
  <c r="F606" i="1"/>
  <c r="F196" i="1"/>
  <c r="F2040" i="1"/>
  <c r="F1671" i="1"/>
  <c r="F1425" i="1"/>
  <c r="F1056" i="1"/>
  <c r="F687" i="1"/>
  <c r="F359" i="1"/>
  <c r="F1887" i="1"/>
  <c r="F1600" i="1"/>
  <c r="F1313" i="1"/>
  <c r="F944" i="1"/>
  <c r="F657" i="1"/>
  <c r="F247" i="1"/>
  <c r="F2009" i="1"/>
  <c r="F1722" i="1"/>
  <c r="F1148" i="1"/>
  <c r="F1025" i="1"/>
  <c r="F738" i="1"/>
  <c r="F410" i="1"/>
  <c r="F82" i="1"/>
  <c r="F327" i="1"/>
  <c r="F1844" i="1"/>
  <c r="F1516" i="1"/>
  <c r="F1393" i="1"/>
  <c r="F860" i="1"/>
  <c r="F573" i="1"/>
  <c r="F122" i="1"/>
  <c r="F1966" i="1"/>
  <c r="F1638" i="1"/>
  <c r="F1351" i="1"/>
  <c r="F982" i="1"/>
  <c r="F531" i="1"/>
  <c r="F285" i="1"/>
  <c r="F2088" i="1"/>
  <c r="F1760" i="1"/>
  <c r="F1186" i="1"/>
  <c r="F1104" i="1"/>
  <c r="F776" i="1"/>
  <c r="F448" i="1"/>
  <c r="F38" i="1"/>
  <c r="F1923" i="1"/>
  <c r="F1554" i="1"/>
  <c r="F1267" i="1"/>
  <c r="F816" i="1"/>
  <c r="F611" i="1"/>
  <c r="F201" i="1"/>
  <c r="F2045" i="1"/>
  <c r="F1676" i="1"/>
  <c r="F1430" i="1"/>
  <c r="F1061" i="1"/>
  <c r="F1928" i="1"/>
  <c r="F1559" i="1"/>
  <c r="F1272" i="1"/>
  <c r="F821" i="1"/>
  <c r="F616" i="1"/>
  <c r="F206" i="1"/>
  <c r="F2050" i="1"/>
  <c r="F1681" i="1"/>
  <c r="F1435" i="1"/>
  <c r="F1066" i="1"/>
  <c r="F697" i="1"/>
  <c r="F369" i="1"/>
  <c r="F1803" i="1"/>
  <c r="F1475" i="1"/>
  <c r="F1229" i="1"/>
  <c r="F901" i="1"/>
  <c r="F491" i="1"/>
  <c r="F163" i="1"/>
  <c r="F1884" i="1"/>
  <c r="F1597" i="1"/>
  <c r="F1310" i="1"/>
  <c r="F941" i="1"/>
  <c r="F654" i="1"/>
  <c r="F244" i="1"/>
  <c r="F2006" i="1"/>
  <c r="F1719" i="1"/>
  <c r="F1145" i="1"/>
  <c r="F1022" i="1"/>
  <c r="F735" i="1"/>
  <c r="F407" i="1"/>
  <c r="F79" i="1"/>
  <c r="F324" i="1"/>
  <c r="F1841" i="1"/>
  <c r="F1513" i="1"/>
  <c r="F1390" i="1"/>
  <c r="F857" i="1"/>
  <c r="F570" i="1"/>
  <c r="F119" i="1"/>
  <c r="F1963" i="1"/>
  <c r="F1635" i="1"/>
  <c r="F1348" i="1"/>
  <c r="F979" i="1"/>
  <c r="F528" i="1"/>
  <c r="F287" i="1"/>
  <c r="F2090" i="1"/>
  <c r="F1762" i="1"/>
  <c r="F1188" i="1"/>
  <c r="F1106" i="1"/>
  <c r="F778" i="1"/>
  <c r="F450" i="1"/>
  <c r="F40" i="1"/>
  <c r="F1925" i="1"/>
  <c r="F1556" i="1"/>
  <c r="F1269" i="1"/>
  <c r="F818" i="1"/>
  <c r="F613" i="1"/>
  <c r="F203" i="1"/>
  <c r="F2047" i="1"/>
  <c r="F1678" i="1"/>
  <c r="F1432" i="1"/>
  <c r="F1063" i="1"/>
  <c r="F694" i="1"/>
  <c r="F366" i="1"/>
  <c r="F1800" i="1"/>
  <c r="F1472" i="1"/>
  <c r="F1226" i="1"/>
  <c r="F898" i="1"/>
  <c r="F488" i="1"/>
  <c r="F160" i="1"/>
  <c r="F1881" i="1"/>
  <c r="F1594" i="1"/>
  <c r="F1307" i="1"/>
  <c r="F938" i="1"/>
  <c r="F651" i="1"/>
  <c r="F241" i="1"/>
  <c r="F2003" i="1"/>
  <c r="F1716" i="1"/>
  <c r="F1142" i="1"/>
  <c r="F1019" i="1"/>
  <c r="F732" i="1"/>
  <c r="F404" i="1"/>
  <c r="F76" i="1"/>
  <c r="F321" i="1"/>
  <c r="F1838" i="1"/>
  <c r="F1510" i="1"/>
  <c r="F1387" i="1"/>
  <c r="F854" i="1"/>
  <c r="F567" i="1"/>
  <c r="F116" i="1"/>
  <c r="F1960" i="1"/>
  <c r="F1632" i="1"/>
  <c r="F1345" i="1"/>
  <c r="F976" i="1"/>
  <c r="F525" i="1"/>
  <c r="F279" i="1"/>
  <c r="F2082" i="1"/>
  <c r="F1754" i="1"/>
  <c r="F1180" i="1"/>
  <c r="F1098" i="1"/>
  <c r="F770" i="1"/>
  <c r="F442" i="1"/>
  <c r="F32" i="1"/>
  <c r="F1917" i="1"/>
  <c r="F1548" i="1"/>
  <c r="F1261" i="1"/>
  <c r="F810" i="1"/>
  <c r="F605" i="1"/>
  <c r="F195" i="1"/>
  <c r="F2039" i="1"/>
  <c r="F1670" i="1"/>
  <c r="F1424" i="1"/>
  <c r="F1055" i="1"/>
  <c r="F686" i="1"/>
  <c r="F358" i="1"/>
  <c r="F1792" i="1"/>
  <c r="F1805" i="1"/>
  <c r="F1477" i="1"/>
  <c r="F1231" i="1"/>
  <c r="F903" i="1"/>
  <c r="F493" i="1"/>
  <c r="F165" i="1"/>
  <c r="F1886" i="1"/>
  <c r="F1599" i="1"/>
  <c r="F1312" i="1"/>
  <c r="F943" i="1"/>
  <c r="F656" i="1"/>
  <c r="F246" i="1"/>
  <c r="F2008" i="1"/>
  <c r="F1721" i="1"/>
  <c r="F1147" i="1"/>
  <c r="F1024" i="1"/>
  <c r="F737" i="1"/>
  <c r="F409" i="1"/>
  <c r="F81" i="1"/>
  <c r="F326" i="1"/>
  <c r="F1843" i="1"/>
  <c r="F1515" i="1"/>
  <c r="F1392" i="1"/>
  <c r="F859" i="1"/>
  <c r="F572" i="1"/>
  <c r="F121" i="1"/>
  <c r="F1965" i="1"/>
  <c r="F1637" i="1"/>
  <c r="F1350" i="1"/>
  <c r="F981" i="1"/>
  <c r="F530" i="1"/>
  <c r="F284" i="1"/>
  <c r="F2087" i="1"/>
  <c r="F1759" i="1"/>
  <c r="F1185" i="1"/>
  <c r="F1103" i="1"/>
  <c r="F775" i="1"/>
  <c r="F447" i="1"/>
  <c r="F2092" i="1"/>
  <c r="F1764" i="1"/>
  <c r="F1190" i="1"/>
  <c r="F1108" i="1"/>
  <c r="F780" i="1"/>
  <c r="F452" i="1"/>
  <c r="F42" i="1"/>
  <c r="F1927" i="1"/>
  <c r="F1558" i="1"/>
  <c r="F1271" i="1"/>
  <c r="F820" i="1"/>
  <c r="F615" i="1"/>
  <c r="F205" i="1"/>
  <c r="F2049" i="1"/>
  <c r="F1680" i="1"/>
  <c r="F1434" i="1"/>
  <c r="F1065" i="1"/>
  <c r="F696" i="1"/>
  <c r="F368" i="1"/>
  <c r="F1802" i="1"/>
  <c r="F1474" i="1"/>
  <c r="F1228" i="1"/>
  <c r="F900" i="1"/>
  <c r="F490" i="1"/>
  <c r="F162" i="1"/>
  <c r="F1883" i="1"/>
  <c r="F1596" i="1"/>
  <c r="F1309" i="1"/>
  <c r="F940" i="1"/>
  <c r="F653" i="1"/>
  <c r="F243" i="1"/>
  <c r="F2005" i="1"/>
  <c r="F1718" i="1"/>
  <c r="F1144" i="1"/>
  <c r="F1021" i="1"/>
  <c r="F734" i="1"/>
  <c r="F406" i="1"/>
  <c r="F78" i="1"/>
  <c r="F323" i="1"/>
  <c r="F1840" i="1"/>
  <c r="F1512" i="1"/>
  <c r="F1389" i="1"/>
  <c r="F1880" i="1"/>
  <c r="F1593" i="1"/>
  <c r="F1306" i="1"/>
  <c r="F937" i="1"/>
  <c r="F650" i="1"/>
  <c r="F240" i="1"/>
  <c r="F2002" i="1"/>
  <c r="F1715" i="1"/>
  <c r="F1141" i="1"/>
  <c r="F1018" i="1"/>
  <c r="F731" i="1"/>
  <c r="F403" i="1"/>
  <c r="F75" i="1"/>
  <c r="F320" i="1"/>
  <c r="F1837" i="1"/>
  <c r="F1509" i="1"/>
  <c r="F1386" i="1"/>
  <c r="F853" i="1"/>
  <c r="F566" i="1"/>
  <c r="F115" i="1"/>
  <c r="F1959" i="1"/>
  <c r="F1631" i="1"/>
  <c r="F1344" i="1"/>
  <c r="F975" i="1"/>
  <c r="F524" i="1"/>
  <c r="F278" i="1"/>
  <c r="F2081" i="1"/>
  <c r="F1753" i="1"/>
  <c r="F1179" i="1"/>
  <c r="F1097" i="1"/>
  <c r="F769" i="1"/>
  <c r="F441" i="1"/>
  <c r="F31" i="1"/>
  <c r="F1916" i="1"/>
  <c r="F1547" i="1"/>
  <c r="F1260" i="1"/>
  <c r="F809" i="1"/>
  <c r="F604" i="1"/>
  <c r="F194" i="1"/>
  <c r="F2038" i="1"/>
  <c r="F1669" i="1"/>
  <c r="F1423" i="1"/>
  <c r="F1054" i="1"/>
  <c r="F685" i="1"/>
  <c r="F357" i="1"/>
  <c r="F1791" i="1"/>
  <c r="F1463" i="1"/>
  <c r="F1217" i="1"/>
  <c r="F889" i="1"/>
  <c r="F479" i="1"/>
  <c r="F151" i="1"/>
  <c r="F1872" i="1"/>
  <c r="F1585" i="1"/>
  <c r="F1298" i="1"/>
  <c r="F929" i="1"/>
  <c r="F642" i="1"/>
  <c r="F232" i="1"/>
  <c r="F1994" i="1"/>
  <c r="F1707" i="1"/>
  <c r="F1133" i="1"/>
  <c r="F1010" i="1"/>
  <c r="F723" i="1"/>
  <c r="F395" i="1"/>
  <c r="F67" i="1"/>
  <c r="F312" i="1"/>
  <c r="F1829" i="1"/>
  <c r="F1501" i="1"/>
  <c r="F1378" i="1"/>
  <c r="F845" i="1"/>
  <c r="F558" i="1"/>
  <c r="F107" i="1"/>
  <c r="F1325" i="1"/>
  <c r="F1793" i="1"/>
  <c r="F1465" i="1"/>
  <c r="F1219" i="1"/>
  <c r="F891" i="1"/>
  <c r="F481" i="1"/>
  <c r="F153" i="1"/>
  <c r="F1874" i="1"/>
  <c r="F1587" i="1"/>
  <c r="F1300" i="1"/>
  <c r="F931" i="1"/>
  <c r="F644" i="1"/>
  <c r="F234" i="1"/>
  <c r="F1996" i="1"/>
  <c r="F1709" i="1"/>
  <c r="F1135" i="1"/>
  <c r="F1012" i="1"/>
  <c r="F725" i="1"/>
  <c r="F397" i="1"/>
  <c r="F69" i="1"/>
  <c r="F314" i="1"/>
  <c r="F1831" i="1"/>
  <c r="F1503" i="1"/>
  <c r="F1380" i="1"/>
  <c r="F847" i="1"/>
  <c r="F560" i="1"/>
  <c r="F109" i="1"/>
  <c r="F1953" i="1"/>
  <c r="F1625" i="1"/>
  <c r="F1338" i="1"/>
  <c r="F969" i="1"/>
  <c r="F518" i="1"/>
  <c r="F272" i="1"/>
  <c r="F2075" i="1"/>
  <c r="F1747" i="1"/>
  <c r="F1173" i="1"/>
  <c r="F1091" i="1"/>
  <c r="F763" i="1"/>
  <c r="F692" i="1"/>
  <c r="F364" i="1"/>
  <c r="F1798" i="1"/>
  <c r="F1470" i="1"/>
  <c r="F1224" i="1"/>
  <c r="F896" i="1"/>
  <c r="F486" i="1"/>
  <c r="F158" i="1"/>
  <c r="F1879" i="1"/>
  <c r="F1592" i="1"/>
  <c r="F1305" i="1"/>
  <c r="F936" i="1"/>
  <c r="F649" i="1"/>
  <c r="F239" i="1"/>
  <c r="F2001" i="1"/>
  <c r="F1714" i="1"/>
  <c r="F1140" i="1"/>
  <c r="F1017" i="1"/>
  <c r="F730" i="1"/>
  <c r="F402" i="1"/>
  <c r="F74" i="1"/>
  <c r="F319" i="1"/>
  <c r="F1836" i="1"/>
  <c r="F1508" i="1"/>
  <c r="F1385" i="1"/>
  <c r="F852" i="1"/>
  <c r="F565" i="1"/>
  <c r="F114" i="1"/>
  <c r="F1958" i="1"/>
  <c r="F1630" i="1"/>
  <c r="F1343" i="1"/>
  <c r="F974" i="1"/>
  <c r="F523" i="1"/>
  <c r="F277" i="1"/>
  <c r="F2080" i="1"/>
  <c r="F1752" i="1"/>
  <c r="F1178" i="1"/>
  <c r="F1096" i="1"/>
  <c r="F768" i="1"/>
  <c r="F440" i="1"/>
  <c r="F30" i="1"/>
  <c r="F1915" i="1"/>
  <c r="F1546" i="1"/>
  <c r="F1259" i="1"/>
  <c r="F808" i="1"/>
  <c r="F603" i="1"/>
  <c r="F193" i="1"/>
  <c r="F2037" i="1"/>
  <c r="F1668" i="1"/>
  <c r="F1422" i="1"/>
  <c r="F1053" i="1"/>
  <c r="F684" i="1"/>
  <c r="F356" i="1"/>
  <c r="F1790" i="1"/>
  <c r="F1462" i="1"/>
  <c r="F1216" i="1"/>
  <c r="F888" i="1"/>
  <c r="F478" i="1"/>
  <c r="F150" i="1"/>
  <c r="F1871" i="1"/>
  <c r="F1584" i="1"/>
  <c r="F1297" i="1"/>
  <c r="F928" i="1"/>
  <c r="F641" i="1"/>
  <c r="F231" i="1"/>
  <c r="F1993" i="1"/>
  <c r="F1706" i="1"/>
  <c r="F1132" i="1"/>
  <c r="F1009" i="1"/>
  <c r="F722" i="1"/>
  <c r="F394" i="1"/>
  <c r="F282" i="1"/>
  <c r="F2085" i="1"/>
  <c r="F1757" i="1"/>
  <c r="F1183" i="1"/>
  <c r="F1101" i="1"/>
  <c r="F773" i="1"/>
  <c r="F445" i="1"/>
  <c r="F35" i="1"/>
  <c r="F1920" i="1"/>
  <c r="F1551" i="1"/>
  <c r="F1264" i="1"/>
  <c r="F813" i="1"/>
  <c r="F608" i="1"/>
  <c r="F198" i="1"/>
  <c r="F2042" i="1"/>
  <c r="F1673" i="1"/>
  <c r="F1427" i="1"/>
  <c r="F1058" i="1"/>
  <c r="F689" i="1"/>
  <c r="F361" i="1"/>
  <c r="F1795" i="1"/>
  <c r="F1467" i="1"/>
  <c r="F1221" i="1"/>
  <c r="F893" i="1"/>
  <c r="F483" i="1"/>
  <c r="F155" i="1"/>
  <c r="F1876" i="1"/>
  <c r="F1589" i="1"/>
  <c r="F1302" i="1"/>
  <c r="F933" i="1"/>
  <c r="F646" i="1"/>
  <c r="F236" i="1"/>
  <c r="F1998" i="1"/>
  <c r="F1711" i="1"/>
  <c r="F1137" i="1"/>
  <c r="F1014" i="1"/>
  <c r="F727" i="1"/>
  <c r="F399" i="1"/>
  <c r="F71" i="1"/>
  <c r="F316" i="1"/>
  <c r="F1833" i="1"/>
  <c r="F1505" i="1"/>
  <c r="F1382" i="1"/>
  <c r="F849" i="1"/>
  <c r="F562" i="1"/>
  <c r="F111" i="1"/>
  <c r="F1955" i="1"/>
  <c r="F1627" i="1"/>
  <c r="F1340" i="1"/>
  <c r="F971" i="1"/>
  <c r="F520" i="1"/>
  <c r="F274" i="1"/>
  <c r="F2077" i="1"/>
  <c r="F1749" i="1"/>
  <c r="F1175" i="1"/>
  <c r="F1093" i="1"/>
  <c r="F765" i="1"/>
  <c r="F437" i="1"/>
  <c r="F27" i="1"/>
  <c r="F1912" i="1"/>
  <c r="F1543" i="1"/>
  <c r="F1256" i="1"/>
  <c r="F805" i="1"/>
  <c r="F600" i="1"/>
  <c r="F190" i="1"/>
  <c r="F2034" i="1"/>
  <c r="F1665" i="1"/>
  <c r="F1419" i="1"/>
  <c r="F1050" i="1"/>
  <c r="F681" i="1"/>
  <c r="F353" i="1"/>
  <c r="F1787" i="1"/>
  <c r="F1464" i="1"/>
  <c r="F1218" i="1"/>
  <c r="F890" i="1"/>
  <c r="F480" i="1"/>
  <c r="F152" i="1"/>
  <c r="F1873" i="1"/>
  <c r="F1586" i="1"/>
  <c r="F1299" i="1"/>
  <c r="F930" i="1"/>
  <c r="F643" i="1"/>
  <c r="F233" i="1"/>
  <c r="F1995" i="1"/>
  <c r="F1708" i="1"/>
  <c r="F1134" i="1"/>
  <c r="F1011" i="1"/>
  <c r="F724" i="1"/>
  <c r="F396" i="1"/>
  <c r="F68" i="1"/>
  <c r="F313" i="1"/>
  <c r="F1830" i="1"/>
  <c r="F1502" i="1"/>
  <c r="F1379" i="1"/>
  <c r="F846" i="1"/>
  <c r="F559" i="1"/>
  <c r="F108" i="1"/>
  <c r="F1952" i="1"/>
  <c r="F1624" i="1"/>
  <c r="F1337" i="1"/>
  <c r="F968" i="1"/>
  <c r="F517" i="1"/>
  <c r="F271" i="1"/>
  <c r="F2074" i="1"/>
  <c r="F1746" i="1"/>
  <c r="F37" i="1"/>
  <c r="F1922" i="1"/>
  <c r="F1553" i="1"/>
  <c r="F1266" i="1"/>
  <c r="F815" i="1"/>
  <c r="F610" i="1"/>
  <c r="F200" i="1"/>
  <c r="F2044" i="1"/>
  <c r="F1675" i="1"/>
  <c r="F1429" i="1"/>
  <c r="F1060" i="1"/>
  <c r="F691" i="1"/>
  <c r="F363" i="1"/>
  <c r="F1797" i="1"/>
  <c r="F1469" i="1"/>
  <c r="F1223" i="1"/>
  <c r="F895" i="1"/>
  <c r="F485" i="1"/>
  <c r="F157" i="1"/>
  <c r="F1878" i="1"/>
  <c r="F1591" i="1"/>
  <c r="F1304" i="1"/>
  <c r="F935" i="1"/>
  <c r="F648" i="1"/>
  <c r="F238" i="1"/>
  <c r="F2000" i="1"/>
  <c r="F1713" i="1"/>
  <c r="F1139" i="1"/>
  <c r="F1016" i="1"/>
  <c r="F729" i="1"/>
  <c r="F401" i="1"/>
  <c r="F73" i="1"/>
  <c r="F318" i="1"/>
  <c r="F1835" i="1"/>
  <c r="F1507" i="1"/>
  <c r="F1384" i="1"/>
  <c r="F851" i="1"/>
  <c r="F564" i="1"/>
  <c r="F113" i="1"/>
  <c r="F1957" i="1"/>
  <c r="F1629" i="1"/>
  <c r="F1342" i="1"/>
  <c r="F973" i="1"/>
  <c r="F522" i="1"/>
  <c r="F276" i="1"/>
  <c r="F2079" i="1"/>
  <c r="F1751" i="1"/>
  <c r="F1177" i="1"/>
  <c r="F1095" i="1"/>
  <c r="F767" i="1"/>
  <c r="F439" i="1"/>
  <c r="F29" i="1"/>
  <c r="F1914" i="1"/>
  <c r="F1545" i="1"/>
  <c r="F1258" i="1"/>
  <c r="F807" i="1"/>
  <c r="F602" i="1"/>
  <c r="F192" i="1"/>
  <c r="F2036" i="1"/>
  <c r="F1667" i="1"/>
  <c r="F1421" i="1"/>
  <c r="F1052" i="1"/>
  <c r="F683" i="1"/>
  <c r="F355" i="1"/>
  <c r="F1789" i="1"/>
  <c r="F1461" i="1"/>
  <c r="F1215" i="1"/>
  <c r="F887" i="1"/>
  <c r="F477" i="1"/>
  <c r="F149" i="1"/>
  <c r="F1870" i="1"/>
  <c r="F1583" i="1"/>
  <c r="F1296" i="1"/>
  <c r="F927" i="1"/>
  <c r="F640" i="1"/>
  <c r="F856" i="1"/>
  <c r="F569" i="1"/>
  <c r="F118" i="1"/>
  <c r="F1962" i="1"/>
  <c r="F1634" i="1"/>
  <c r="F1347" i="1"/>
  <c r="F978" i="1"/>
  <c r="F527" i="1"/>
  <c r="F281" i="1"/>
  <c r="F2084" i="1"/>
  <c r="F1756" i="1"/>
  <c r="F1182" i="1"/>
  <c r="F1100" i="1"/>
  <c r="F772" i="1"/>
  <c r="F444" i="1"/>
  <c r="F34" i="1"/>
  <c r="F1919" i="1"/>
  <c r="F1550" i="1"/>
  <c r="F1263" i="1"/>
  <c r="F812" i="1"/>
  <c r="F607" i="1"/>
  <c r="F197" i="1"/>
  <c r="F2041" i="1"/>
  <c r="F1672" i="1"/>
  <c r="F1426" i="1"/>
  <c r="F1057" i="1"/>
  <c r="F688" i="1"/>
  <c r="F360" i="1"/>
  <c r="F1794" i="1"/>
  <c r="F1466" i="1"/>
  <c r="F1220" i="1"/>
  <c r="F892" i="1"/>
  <c r="F482" i="1"/>
  <c r="F154" i="1"/>
  <c r="F1875" i="1"/>
  <c r="F1588" i="1"/>
  <c r="F1301" i="1"/>
  <c r="F932" i="1"/>
  <c r="F645" i="1"/>
  <c r="F235" i="1"/>
  <c r="F1997" i="1"/>
  <c r="F1710" i="1"/>
  <c r="F1136" i="1"/>
  <c r="F1013" i="1"/>
  <c r="F726" i="1"/>
  <c r="F398" i="1"/>
  <c r="F70" i="1"/>
  <c r="F315" i="1"/>
  <c r="F1832" i="1"/>
  <c r="F1504" i="1"/>
  <c r="F1381" i="1"/>
  <c r="F848" i="1"/>
  <c r="F561" i="1"/>
  <c r="F110" i="1"/>
  <c r="F1954" i="1"/>
  <c r="F1626" i="1"/>
  <c r="F1339" i="1"/>
  <c r="F970" i="1"/>
  <c r="F519" i="1"/>
  <c r="F273" i="1"/>
  <c r="F2076" i="1"/>
  <c r="F1748" i="1"/>
  <c r="F1174" i="1"/>
  <c r="F1092" i="1"/>
  <c r="F764" i="1"/>
  <c r="F436" i="1"/>
  <c r="F26" i="1"/>
  <c r="F1911" i="1"/>
  <c r="F1542" i="1"/>
  <c r="F1255" i="1"/>
  <c r="F804" i="1"/>
  <c r="F599" i="1"/>
  <c r="F189" i="1"/>
  <c r="F1951" i="1"/>
  <c r="F1623" i="1"/>
  <c r="F1336" i="1"/>
  <c r="F967" i="1"/>
  <c r="F516" i="1"/>
  <c r="F270" i="1"/>
  <c r="F2073" i="1"/>
  <c r="F1745" i="1"/>
  <c r="F1171" i="1"/>
  <c r="F1089" i="1"/>
  <c r="F761" i="1"/>
  <c r="F433" i="1"/>
  <c r="F23" i="1"/>
  <c r="F1908" i="1"/>
  <c r="F1539" i="1"/>
  <c r="F1252" i="1"/>
  <c r="F801" i="1"/>
  <c r="F596" i="1"/>
  <c r="F186" i="1"/>
  <c r="F2030" i="1"/>
  <c r="F1661" i="1"/>
  <c r="F1415" i="1"/>
  <c r="F1046" i="1"/>
  <c r="F677" i="1"/>
  <c r="F349" i="1"/>
  <c r="F1783" i="1"/>
  <c r="F1455" i="1"/>
  <c r="F1209" i="1"/>
  <c r="F881" i="1"/>
  <c r="F471" i="1"/>
  <c r="F143" i="1"/>
  <c r="F1864" i="1"/>
  <c r="F1577" i="1"/>
  <c r="F1290" i="1"/>
  <c r="F921" i="1"/>
  <c r="F634" i="1"/>
  <c r="F224" i="1"/>
  <c r="F1986" i="1"/>
  <c r="F1699" i="1"/>
  <c r="F1125" i="1"/>
  <c r="F1002" i="1"/>
  <c r="F715" i="1"/>
  <c r="F387" i="1"/>
  <c r="F59" i="1"/>
  <c r="F304" i="1"/>
  <c r="F1821" i="1"/>
  <c r="F1493" i="1"/>
  <c r="F1370" i="1"/>
  <c r="F837" i="1"/>
  <c r="F550" i="1"/>
  <c r="F99" i="1"/>
  <c r="F1943" i="1"/>
  <c r="F1615" i="1"/>
  <c r="F1328" i="1"/>
  <c r="F959" i="1"/>
  <c r="F508" i="1"/>
  <c r="F262" i="1"/>
  <c r="F2065" i="1"/>
  <c r="F1737" i="1"/>
  <c r="F1163" i="1"/>
  <c r="F1081" i="1"/>
  <c r="F753" i="1"/>
  <c r="F425" i="1"/>
  <c r="F15" i="1"/>
  <c r="F1900" i="1"/>
  <c r="F1531" i="1"/>
  <c r="F1244" i="1"/>
  <c r="F793" i="1"/>
  <c r="F588" i="1"/>
  <c r="F178" i="1"/>
  <c r="F2022" i="1"/>
  <c r="F1653" i="1"/>
  <c r="F1407" i="1"/>
  <c r="F435" i="1"/>
  <c r="F25" i="1"/>
  <c r="F1910" i="1"/>
  <c r="F1541" i="1"/>
  <c r="F1254" i="1"/>
  <c r="F803" i="1"/>
  <c r="F598" i="1"/>
  <c r="F188" i="1"/>
  <c r="F2032" i="1"/>
  <c r="F1663" i="1"/>
  <c r="F1417" i="1"/>
  <c r="F1048" i="1"/>
  <c r="F679" i="1"/>
  <c r="F351" i="1"/>
  <c r="F1785" i="1"/>
  <c r="F1457" i="1"/>
  <c r="F1211" i="1"/>
  <c r="F883" i="1"/>
  <c r="F473" i="1"/>
  <c r="F145" i="1"/>
  <c r="F1866" i="1"/>
  <c r="F1579" i="1"/>
  <c r="F1292" i="1"/>
  <c r="F923" i="1"/>
  <c r="F636" i="1"/>
  <c r="F226" i="1"/>
  <c r="F1988" i="1"/>
  <c r="F1701" i="1"/>
  <c r="F1127" i="1"/>
  <c r="F1004" i="1"/>
  <c r="F717" i="1"/>
  <c r="F389" i="1"/>
  <c r="F61" i="1"/>
  <c r="F306" i="1"/>
  <c r="F1823" i="1"/>
  <c r="F1495" i="1"/>
  <c r="F1372" i="1"/>
  <c r="F839" i="1"/>
  <c r="F552" i="1"/>
  <c r="F101" i="1"/>
  <c r="F1945" i="1"/>
  <c r="F1617" i="1"/>
  <c r="F1330" i="1"/>
  <c r="F961" i="1"/>
  <c r="F510" i="1"/>
  <c r="F264" i="1"/>
  <c r="F2067" i="1"/>
  <c r="F1739" i="1"/>
  <c r="F1165" i="1"/>
  <c r="F1083" i="1"/>
  <c r="F755" i="1"/>
  <c r="F427" i="1"/>
  <c r="F17" i="1"/>
  <c r="F1902" i="1"/>
  <c r="F1533" i="1"/>
  <c r="F1246" i="1"/>
  <c r="F795" i="1"/>
  <c r="F590" i="1"/>
  <c r="F180" i="1"/>
  <c r="F2024" i="1"/>
  <c r="F1655" i="1"/>
  <c r="F1409" i="1"/>
  <c r="F1040" i="1"/>
  <c r="F671" i="1"/>
  <c r="F343" i="1"/>
  <c r="F1777" i="1"/>
  <c r="F1449" i="1"/>
  <c r="F1203" i="1"/>
  <c r="F875" i="1"/>
  <c r="F465" i="1"/>
  <c r="F137" i="1"/>
  <c r="F1858" i="1"/>
  <c r="F1571" i="1"/>
  <c r="F66" i="1"/>
  <c r="F311" i="1"/>
  <c r="F1828" i="1"/>
  <c r="F1500" i="1"/>
  <c r="F1377" i="1"/>
  <c r="F844" i="1"/>
  <c r="F557" i="1"/>
  <c r="F106" i="1"/>
  <c r="F1950" i="1"/>
  <c r="F1622" i="1"/>
  <c r="F1335" i="1"/>
  <c r="F966" i="1"/>
  <c r="F515" i="1"/>
  <c r="F269" i="1"/>
  <c r="F2072" i="1"/>
  <c r="F1744" i="1"/>
  <c r="F1170" i="1"/>
  <c r="F1088" i="1"/>
  <c r="F760" i="1"/>
  <c r="F432" i="1"/>
  <c r="F22" i="1"/>
  <c r="F1907" i="1"/>
  <c r="F1538" i="1"/>
  <c r="F1251" i="1"/>
  <c r="F800" i="1"/>
  <c r="F595" i="1"/>
  <c r="F185" i="1"/>
  <c r="F2029" i="1"/>
  <c r="F1660" i="1"/>
  <c r="F1414" i="1"/>
  <c r="F1045" i="1"/>
  <c r="F676" i="1"/>
  <c r="F348" i="1"/>
  <c r="F1782" i="1"/>
  <c r="F1454" i="1"/>
  <c r="F1208" i="1"/>
  <c r="F880" i="1"/>
  <c r="F470" i="1"/>
  <c r="F142" i="1"/>
  <c r="F1863" i="1"/>
  <c r="F1576" i="1"/>
  <c r="F1289" i="1"/>
  <c r="F920" i="1"/>
  <c r="F633" i="1"/>
  <c r="F223" i="1"/>
  <c r="F1985" i="1"/>
  <c r="F1698" i="1"/>
  <c r="F1124" i="1"/>
  <c r="F1001" i="1"/>
  <c r="F714" i="1"/>
  <c r="F386" i="1"/>
  <c r="F58" i="1"/>
  <c r="F303" i="1"/>
  <c r="F1820" i="1"/>
  <c r="F1492" i="1"/>
  <c r="F1369" i="1"/>
  <c r="F836" i="1"/>
  <c r="F549" i="1"/>
  <c r="F98" i="1"/>
  <c r="F1942" i="1"/>
  <c r="F1614" i="1"/>
  <c r="F1327" i="1"/>
  <c r="F958" i="1"/>
  <c r="F507" i="1"/>
  <c r="F261" i="1"/>
  <c r="F2064" i="1"/>
  <c r="F1736" i="1"/>
  <c r="F1162" i="1"/>
  <c r="F1080" i="1"/>
  <c r="F752" i="1"/>
  <c r="F424" i="1"/>
  <c r="F14" i="1"/>
  <c r="F1899" i="1"/>
  <c r="F1530" i="1"/>
  <c r="F1459" i="1"/>
  <c r="F1213" i="1"/>
  <c r="F885" i="1"/>
  <c r="F475" i="1"/>
  <c r="F147" i="1"/>
  <c r="F1868" i="1"/>
  <c r="F1581" i="1"/>
  <c r="F1294" i="1"/>
  <c r="F925" i="1"/>
  <c r="F638" i="1"/>
  <c r="F228" i="1"/>
  <c r="F1990" i="1"/>
  <c r="F1703" i="1"/>
  <c r="F1129" i="1"/>
  <c r="F1006" i="1"/>
  <c r="F719" i="1"/>
  <c r="F391" i="1"/>
  <c r="F63" i="1"/>
  <c r="F308" i="1"/>
  <c r="F1825" i="1"/>
  <c r="F1497" i="1"/>
  <c r="F1374" i="1"/>
  <c r="F841" i="1"/>
  <c r="F554" i="1"/>
  <c r="F103" i="1"/>
  <c r="F1947" i="1"/>
  <c r="F1619" i="1"/>
  <c r="F1332" i="1"/>
  <c r="F963" i="1"/>
  <c r="F512" i="1"/>
  <c r="F266" i="1"/>
  <c r="F2069" i="1"/>
  <c r="F1741" i="1"/>
  <c r="F1167" i="1"/>
  <c r="F1085" i="1"/>
  <c r="F757" i="1"/>
  <c r="F429" i="1"/>
  <c r="F19" i="1"/>
  <c r="F1904" i="1"/>
  <c r="F1535" i="1"/>
  <c r="F1248" i="1"/>
  <c r="F797" i="1"/>
  <c r="F592" i="1"/>
  <c r="F182" i="1"/>
  <c r="F2026" i="1"/>
  <c r="F1657" i="1"/>
  <c r="F1411" i="1"/>
  <c r="F1042" i="1"/>
  <c r="F673" i="1"/>
  <c r="F345" i="1"/>
  <c r="F1779" i="1"/>
  <c r="F1451" i="1"/>
  <c r="F1205" i="1"/>
  <c r="F877" i="1"/>
  <c r="F467" i="1"/>
  <c r="F139" i="1"/>
  <c r="F1860" i="1"/>
  <c r="F1573" i="1"/>
  <c r="F1286" i="1"/>
  <c r="F917" i="1"/>
  <c r="F630" i="1"/>
  <c r="F220" i="1"/>
  <c r="F1982" i="1"/>
  <c r="F1695" i="1"/>
  <c r="F1121" i="1"/>
  <c r="F998" i="1"/>
  <c r="F711" i="1"/>
  <c r="F383" i="1"/>
  <c r="F55" i="1"/>
  <c r="F300" i="1"/>
  <c r="F1817" i="1"/>
  <c r="F1489" i="1"/>
  <c r="F1172" i="1"/>
  <c r="F1090" i="1"/>
  <c r="F762" i="1"/>
  <c r="F434" i="1"/>
  <c r="F24" i="1"/>
  <c r="F1909" i="1"/>
  <c r="F1540" i="1"/>
  <c r="F1253" i="1"/>
  <c r="F802" i="1"/>
  <c r="F597" i="1"/>
  <c r="F187" i="1"/>
  <c r="F2031" i="1"/>
  <c r="F1662" i="1"/>
  <c r="F1416" i="1"/>
  <c r="F1047" i="1"/>
  <c r="F678" i="1"/>
  <c r="F350" i="1"/>
  <c r="F1784" i="1"/>
  <c r="F1456" i="1"/>
  <c r="F1210" i="1"/>
  <c r="F882" i="1"/>
  <c r="F472" i="1"/>
  <c r="F144" i="1"/>
  <c r="F1865" i="1"/>
  <c r="F1578" i="1"/>
  <c r="F1291" i="1"/>
  <c r="F922" i="1"/>
  <c r="F635" i="1"/>
  <c r="F225" i="1"/>
  <c r="F1987" i="1"/>
  <c r="F1700" i="1"/>
  <c r="F1126" i="1"/>
  <c r="F1003" i="1"/>
  <c r="F716" i="1"/>
  <c r="F388" i="1"/>
  <c r="F60" i="1"/>
  <c r="F305" i="1"/>
  <c r="F1822" i="1"/>
  <c r="F1494" i="1"/>
  <c r="F1371" i="1"/>
  <c r="F838" i="1"/>
  <c r="F551" i="1"/>
  <c r="F100" i="1"/>
  <c r="F1944" i="1"/>
  <c r="F1616" i="1"/>
  <c r="F1329" i="1"/>
  <c r="F960" i="1"/>
  <c r="F509" i="1"/>
  <c r="F263" i="1"/>
  <c r="F2066" i="1"/>
  <c r="F1738" i="1"/>
  <c r="F1164" i="1"/>
  <c r="F1082" i="1"/>
  <c r="F754" i="1"/>
  <c r="F426" i="1"/>
  <c r="F16" i="1"/>
  <c r="F1901" i="1"/>
  <c r="F1532" i="1"/>
  <c r="F1245" i="1"/>
  <c r="F794" i="1"/>
  <c r="F589" i="1"/>
  <c r="F179" i="1"/>
  <c r="F2023" i="1"/>
  <c r="F1654" i="1"/>
  <c r="F1408" i="1"/>
  <c r="F1039" i="1"/>
  <c r="F670" i="1"/>
  <c r="F342" i="1"/>
  <c r="F1776" i="1"/>
  <c r="F1448" i="1"/>
  <c r="F230" i="1"/>
  <c r="F1992" i="1"/>
  <c r="F1705" i="1"/>
  <c r="F1131" i="1"/>
  <c r="F1008" i="1"/>
  <c r="F721" i="1"/>
  <c r="F393" i="1"/>
  <c r="F65" i="1"/>
  <c r="F310" i="1"/>
  <c r="F1827" i="1"/>
  <c r="F1499" i="1"/>
  <c r="F1376" i="1"/>
  <c r="F843" i="1"/>
  <c r="F556" i="1"/>
  <c r="F105" i="1"/>
  <c r="F1949" i="1"/>
  <c r="F1621" i="1"/>
  <c r="F1334" i="1"/>
  <c r="F965" i="1"/>
  <c r="F514" i="1"/>
  <c r="F268" i="1"/>
  <c r="F2071" i="1"/>
  <c r="F1743" i="1"/>
  <c r="F1169" i="1"/>
  <c r="F1087" i="1"/>
  <c r="F759" i="1"/>
  <c r="F431" i="1"/>
  <c r="F21" i="1"/>
  <c r="F1906" i="1"/>
  <c r="F1537" i="1"/>
  <c r="F1250" i="1"/>
  <c r="F799" i="1"/>
  <c r="F594" i="1"/>
  <c r="F184" i="1"/>
  <c r="F2028" i="1"/>
  <c r="F1659" i="1"/>
  <c r="F1413" i="1"/>
  <c r="F1044" i="1"/>
  <c r="F675" i="1"/>
  <c r="F347" i="1"/>
  <c r="F1781" i="1"/>
  <c r="F1453" i="1"/>
  <c r="F1207" i="1"/>
  <c r="F879" i="1"/>
  <c r="F469" i="1"/>
  <c r="F141" i="1"/>
  <c r="F1862" i="1"/>
  <c r="F1575" i="1"/>
  <c r="F1288" i="1"/>
  <c r="F919" i="1"/>
  <c r="F632" i="1"/>
  <c r="F222" i="1"/>
  <c r="F1984" i="1"/>
  <c r="F1697" i="1"/>
  <c r="F1123" i="1"/>
  <c r="F1000" i="1"/>
  <c r="F713" i="1"/>
  <c r="F385" i="1"/>
  <c r="F57" i="1"/>
  <c r="F302" i="1"/>
  <c r="F1819" i="1"/>
  <c r="F1491" i="1"/>
  <c r="F1368" i="1"/>
  <c r="F835" i="1"/>
  <c r="F548" i="1"/>
  <c r="F97" i="1"/>
  <c r="F1941" i="1"/>
  <c r="F1613" i="1"/>
  <c r="F1326" i="1"/>
  <c r="F957" i="1"/>
  <c r="F506" i="1"/>
  <c r="F260" i="1"/>
  <c r="F2063" i="1"/>
  <c r="F1735" i="1"/>
  <c r="F1161" i="1"/>
  <c r="F2033" i="1"/>
  <c r="F1664" i="1"/>
  <c r="F1418" i="1"/>
  <c r="F1049" i="1"/>
  <c r="F680" i="1"/>
  <c r="F352" i="1"/>
  <c r="F1786" i="1"/>
  <c r="F1458" i="1"/>
  <c r="F1212" i="1"/>
  <c r="F884" i="1"/>
  <c r="F474" i="1"/>
  <c r="F146" i="1"/>
  <c r="F1867" i="1"/>
  <c r="F1580" i="1"/>
  <c r="F1293" i="1"/>
  <c r="F924" i="1"/>
  <c r="F637" i="1"/>
  <c r="F227" i="1"/>
  <c r="F1989" i="1"/>
  <c r="F1702" i="1"/>
  <c r="F1128" i="1"/>
  <c r="F1005" i="1"/>
  <c r="F718" i="1"/>
  <c r="F390" i="1"/>
  <c r="F62" i="1"/>
  <c r="F307" i="1"/>
  <c r="F1824" i="1"/>
  <c r="F1496" i="1"/>
  <c r="F1373" i="1"/>
  <c r="F840" i="1"/>
  <c r="F553" i="1"/>
  <c r="F102" i="1"/>
  <c r="F1946" i="1"/>
  <c r="F1618" i="1"/>
  <c r="F1331" i="1"/>
  <c r="F962" i="1"/>
  <c r="F511" i="1"/>
  <c r="F265" i="1"/>
  <c r="F2068" i="1"/>
  <c r="F1740" i="1"/>
  <c r="F1166" i="1"/>
  <c r="F1084" i="1"/>
  <c r="F756" i="1"/>
  <c r="F428" i="1"/>
  <c r="F18" i="1"/>
  <c r="F1903" i="1"/>
  <c r="F1534" i="1"/>
  <c r="F1247" i="1"/>
  <c r="F796" i="1"/>
  <c r="F591" i="1"/>
  <c r="F181" i="1"/>
  <c r="F2025" i="1"/>
  <c r="F1656" i="1"/>
  <c r="F1410" i="1"/>
  <c r="F1041" i="1"/>
  <c r="F672" i="1"/>
  <c r="F344" i="1"/>
  <c r="F1778" i="1"/>
  <c r="F1450" i="1"/>
  <c r="F1204" i="1"/>
  <c r="F876" i="1"/>
  <c r="F466" i="1"/>
  <c r="F138" i="1"/>
  <c r="F1859" i="1"/>
  <c r="F1572" i="1"/>
  <c r="F1285" i="1"/>
  <c r="F916" i="1"/>
  <c r="F629" i="1"/>
  <c r="F219" i="1"/>
  <c r="F1981" i="1"/>
  <c r="F1694" i="1"/>
  <c r="F1120" i="1"/>
  <c r="F1038" i="1"/>
  <c r="F669" i="1"/>
  <c r="F341" i="1"/>
  <c r="F1775" i="1"/>
  <c r="F1447" i="1"/>
  <c r="F1201" i="1"/>
  <c r="F873" i="1"/>
  <c r="F463" i="1"/>
  <c r="F135" i="1"/>
  <c r="F1856" i="1"/>
  <c r="F1569" i="1"/>
  <c r="F1282" i="1"/>
  <c r="F913" i="1"/>
  <c r="F626" i="1"/>
  <c r="F216" i="1"/>
  <c r="F1978" i="1"/>
  <c r="F1691" i="1"/>
  <c r="F1117" i="1"/>
  <c r="F994" i="1"/>
  <c r="F707" i="1"/>
  <c r="F379" i="1"/>
  <c r="F51" i="1"/>
  <c r="F296" i="1"/>
  <c r="F1813" i="1"/>
  <c r="F1485" i="1"/>
  <c r="F1362" i="1"/>
  <c r="F829" i="1"/>
  <c r="F542" i="1"/>
  <c r="F91" i="1"/>
  <c r="F1935" i="1"/>
  <c r="F1607" i="1"/>
  <c r="F1320" i="1"/>
  <c r="F951" i="1"/>
  <c r="F500" i="1"/>
  <c r="F254" i="1"/>
  <c r="F2057" i="1"/>
  <c r="F1729" i="1"/>
  <c r="F1155" i="1"/>
  <c r="F1073" i="1"/>
  <c r="F745" i="1"/>
  <c r="F417" i="1"/>
  <c r="F7" i="1"/>
  <c r="F1892" i="1"/>
  <c r="F1523" i="1"/>
  <c r="F1236" i="1"/>
  <c r="F785" i="1"/>
  <c r="F580" i="1"/>
  <c r="F170" i="1"/>
  <c r="F2014" i="1"/>
  <c r="F1645" i="1"/>
  <c r="F1399" i="1"/>
  <c r="F1030" i="1"/>
  <c r="F661" i="1"/>
  <c r="F333" i="1"/>
  <c r="F1767" i="1"/>
  <c r="F1439" i="1"/>
  <c r="F1193" i="1"/>
  <c r="F865" i="1"/>
  <c r="F455" i="1"/>
  <c r="F127" i="1"/>
  <c r="F1848" i="1"/>
  <c r="F1561" i="1"/>
  <c r="F1274" i="1"/>
  <c r="F905" i="1"/>
  <c r="F618" i="1"/>
  <c r="F208" i="1"/>
  <c r="F1970" i="1"/>
  <c r="F1683" i="1"/>
  <c r="F1109" i="1"/>
  <c r="F986" i="1"/>
  <c r="F699" i="1"/>
  <c r="F371" i="1"/>
  <c r="F956" i="1"/>
  <c r="F505" i="1"/>
  <c r="F259" i="1"/>
  <c r="F2062" i="1"/>
  <c r="F1734" i="1"/>
  <c r="F1160" i="1"/>
  <c r="F1078" i="1"/>
  <c r="F750" i="1"/>
  <c r="F422" i="1"/>
  <c r="F12" i="1"/>
  <c r="F1897" i="1"/>
  <c r="F1528" i="1"/>
  <c r="F1241" i="1"/>
  <c r="F790" i="1"/>
  <c r="F585" i="1"/>
  <c r="F175" i="1"/>
  <c r="F2019" i="1"/>
  <c r="F1650" i="1"/>
  <c r="F1404" i="1"/>
  <c r="F1035" i="1"/>
  <c r="F666" i="1"/>
  <c r="F338" i="1"/>
  <c r="F1772" i="1"/>
  <c r="F1444" i="1"/>
  <c r="F1198" i="1"/>
  <c r="F870" i="1"/>
  <c r="F460" i="1"/>
  <c r="F132" i="1"/>
  <c r="F1853" i="1"/>
  <c r="F1566" i="1"/>
  <c r="F1279" i="1"/>
  <c r="F910" i="1"/>
  <c r="F623" i="1"/>
  <c r="F213" i="1"/>
  <c r="F1975" i="1"/>
  <c r="F1688" i="1"/>
  <c r="F1114" i="1"/>
  <c r="F991" i="1"/>
  <c r="F704" i="1"/>
  <c r="F376" i="1"/>
  <c r="F48" i="1"/>
  <c r="F293" i="1"/>
  <c r="F1810" i="1"/>
  <c r="F1482" i="1"/>
  <c r="F1359" i="1"/>
  <c r="F826" i="1"/>
  <c r="F539" i="1"/>
  <c r="F88" i="1"/>
  <c r="F1932" i="1"/>
  <c r="F1604" i="1"/>
  <c r="F1317" i="1"/>
  <c r="F948" i="1"/>
  <c r="F497" i="1"/>
  <c r="F251" i="1"/>
  <c r="F2054" i="1"/>
  <c r="F1726" i="1"/>
  <c r="F1152" i="1"/>
  <c r="F1070" i="1"/>
  <c r="F742" i="1"/>
  <c r="F414" i="1"/>
  <c r="F4" i="1"/>
  <c r="F1889" i="1"/>
  <c r="F1520" i="1"/>
  <c r="F1233" i="1"/>
  <c r="F782" i="1"/>
  <c r="F577" i="1"/>
  <c r="F167" i="1"/>
  <c r="F2011" i="1"/>
  <c r="F1642" i="1"/>
  <c r="F1396" i="1"/>
  <c r="F1027" i="1"/>
  <c r="F658" i="1"/>
  <c r="F330" i="1"/>
  <c r="F1284" i="1"/>
  <c r="F915" i="1"/>
  <c r="F628" i="1"/>
  <c r="F218" i="1"/>
  <c r="F1980" i="1"/>
  <c r="F1693" i="1"/>
  <c r="F1119" i="1"/>
  <c r="F996" i="1"/>
  <c r="F709" i="1"/>
  <c r="F381" i="1"/>
  <c r="F53" i="1"/>
  <c r="F298" i="1"/>
  <c r="F1815" i="1"/>
  <c r="F1487" i="1"/>
  <c r="F1364" i="1"/>
  <c r="F831" i="1"/>
  <c r="F544" i="1"/>
  <c r="F93" i="1"/>
  <c r="F1937" i="1"/>
  <c r="F1609" i="1"/>
  <c r="F1322" i="1"/>
  <c r="F953" i="1"/>
  <c r="F502" i="1"/>
  <c r="F256" i="1"/>
  <c r="F2059" i="1"/>
  <c r="F1731" i="1"/>
  <c r="F1157" i="1"/>
  <c r="F1075" i="1"/>
  <c r="F747" i="1"/>
  <c r="F419" i="1"/>
  <c r="F9" i="1"/>
  <c r="F1894" i="1"/>
  <c r="F1525" i="1"/>
  <c r="F1238" i="1"/>
  <c r="F787" i="1"/>
  <c r="F582" i="1"/>
  <c r="F172" i="1"/>
  <c r="F2016" i="1"/>
  <c r="F1647" i="1"/>
  <c r="F1401" i="1"/>
  <c r="F1032" i="1"/>
  <c r="F663" i="1"/>
  <c r="F335" i="1"/>
  <c r="F1769" i="1"/>
  <c r="F1441" i="1"/>
  <c r="F1195" i="1"/>
  <c r="F867" i="1"/>
  <c r="F457" i="1"/>
  <c r="F129" i="1"/>
  <c r="F1850" i="1"/>
  <c r="F1563" i="1"/>
  <c r="F1276" i="1"/>
  <c r="F907" i="1"/>
  <c r="F620" i="1"/>
  <c r="F210" i="1"/>
  <c r="F1972" i="1"/>
  <c r="F1685" i="1"/>
  <c r="F1111" i="1"/>
  <c r="F988" i="1"/>
  <c r="F701" i="1"/>
  <c r="F373" i="1"/>
  <c r="F45" i="1"/>
  <c r="F290" i="1"/>
  <c r="F1807" i="1"/>
  <c r="F1479" i="1"/>
  <c r="F1356" i="1"/>
  <c r="F823" i="1"/>
  <c r="F536" i="1"/>
  <c r="F85" i="1"/>
  <c r="F1929" i="1"/>
  <c r="F1601" i="1"/>
  <c r="F1314" i="1"/>
  <c r="F945" i="1"/>
  <c r="F494" i="1"/>
  <c r="F248" i="1"/>
  <c r="F1243" i="1"/>
  <c r="F792" i="1"/>
  <c r="F587" i="1"/>
  <c r="F177" i="1"/>
  <c r="F2021" i="1"/>
  <c r="F1652" i="1"/>
  <c r="F1406" i="1"/>
  <c r="F1037" i="1"/>
  <c r="F668" i="1"/>
  <c r="F340" i="1"/>
  <c r="F1774" i="1"/>
  <c r="F1446" i="1"/>
  <c r="F1200" i="1"/>
  <c r="F872" i="1"/>
  <c r="F462" i="1"/>
  <c r="F134" i="1"/>
  <c r="F1855" i="1"/>
  <c r="F1568" i="1"/>
  <c r="F1281" i="1"/>
  <c r="F912" i="1"/>
  <c r="F625" i="1"/>
  <c r="F215" i="1"/>
  <c r="F1977" i="1"/>
  <c r="F1690" i="1"/>
  <c r="F1116" i="1"/>
  <c r="F993" i="1"/>
  <c r="F706" i="1"/>
  <c r="F378" i="1"/>
  <c r="F50" i="1"/>
  <c r="F295" i="1"/>
  <c r="F1812" i="1"/>
  <c r="F1484" i="1"/>
  <c r="F1361" i="1"/>
  <c r="F828" i="1"/>
  <c r="F541" i="1"/>
  <c r="F90" i="1"/>
  <c r="F1934" i="1"/>
  <c r="F1606" i="1"/>
  <c r="F1319" i="1"/>
  <c r="F950" i="1"/>
  <c r="F499" i="1"/>
  <c r="F253" i="1"/>
  <c r="F2056" i="1"/>
  <c r="F1728" i="1"/>
  <c r="F1154" i="1"/>
  <c r="F1072" i="1"/>
  <c r="F744" i="1"/>
  <c r="F416" i="1"/>
  <c r="F6" i="1"/>
  <c r="F1891" i="1"/>
  <c r="F1522" i="1"/>
  <c r="F1235" i="1"/>
  <c r="F784" i="1"/>
  <c r="F579" i="1"/>
  <c r="F169" i="1"/>
  <c r="F2013" i="1"/>
  <c r="F1644" i="1"/>
  <c r="F1398" i="1"/>
  <c r="F1029" i="1"/>
  <c r="F660" i="1"/>
  <c r="F332" i="1"/>
  <c r="F1766" i="1"/>
  <c r="F1438" i="1"/>
  <c r="F1192" i="1"/>
  <c r="F864" i="1"/>
  <c r="F454" i="1"/>
  <c r="F126" i="1"/>
  <c r="F1847" i="1"/>
  <c r="F1560" i="1"/>
  <c r="F1273" i="1"/>
  <c r="F904" i="1"/>
  <c r="F617" i="1"/>
  <c r="F207" i="1"/>
  <c r="F1366" i="1"/>
  <c r="F833" i="1"/>
  <c r="F546" i="1"/>
  <c r="F95" i="1"/>
  <c r="F1939" i="1"/>
  <c r="F1611" i="1"/>
  <c r="F1324" i="1"/>
  <c r="F955" i="1"/>
  <c r="F504" i="1"/>
  <c r="F258" i="1"/>
  <c r="F2061" i="1"/>
  <c r="F1733" i="1"/>
  <c r="F1159" i="1"/>
  <c r="F1077" i="1"/>
  <c r="F749" i="1"/>
  <c r="F421" i="1"/>
  <c r="F11" i="1"/>
  <c r="F1896" i="1"/>
  <c r="F1527" i="1"/>
  <c r="F1240" i="1"/>
  <c r="F789" i="1"/>
  <c r="F584" i="1"/>
  <c r="F174" i="1"/>
  <c r="F2018" i="1"/>
  <c r="F1649" i="1"/>
  <c r="F1403" i="1"/>
  <c r="F1034" i="1"/>
  <c r="F665" i="1"/>
  <c r="F337" i="1"/>
  <c r="F1771" i="1"/>
  <c r="F1443" i="1"/>
  <c r="F1197" i="1"/>
  <c r="F869" i="1"/>
  <c r="F459" i="1"/>
  <c r="F131" i="1"/>
  <c r="F1852" i="1"/>
  <c r="F1565" i="1"/>
  <c r="F1278" i="1"/>
  <c r="F909" i="1"/>
  <c r="F622" i="1"/>
  <c r="F212" i="1"/>
  <c r="F1974" i="1"/>
  <c r="F1687" i="1"/>
  <c r="F1113" i="1"/>
  <c r="F990" i="1"/>
  <c r="F703" i="1"/>
  <c r="F375" i="1"/>
  <c r="F47" i="1"/>
  <c r="F292" i="1"/>
  <c r="F1809" i="1"/>
  <c r="F1481" i="1"/>
  <c r="F1358" i="1"/>
  <c r="F825" i="1"/>
  <c r="F538" i="1"/>
  <c r="F87" i="1"/>
  <c r="F1931" i="1"/>
  <c r="F1603" i="1"/>
  <c r="F1316" i="1"/>
  <c r="F947" i="1"/>
  <c r="F496" i="1"/>
  <c r="F250" i="1"/>
  <c r="F2053" i="1"/>
  <c r="F1725" i="1"/>
  <c r="F1151" i="1"/>
  <c r="F1069" i="1"/>
  <c r="F741" i="1"/>
  <c r="F413" i="1"/>
  <c r="F3" i="1"/>
  <c r="F1888" i="1"/>
  <c r="F1519" i="1"/>
  <c r="F1232" i="1"/>
  <c r="F781" i="1"/>
  <c r="F576" i="1"/>
  <c r="F166" i="1"/>
  <c r="F1202" i="1"/>
  <c r="F874" i="1"/>
  <c r="F464" i="1"/>
  <c r="F136" i="1"/>
  <c r="F1857" i="1"/>
  <c r="F1570" i="1"/>
  <c r="F1283" i="1"/>
  <c r="F914" i="1"/>
  <c r="F627" i="1"/>
  <c r="F217" i="1"/>
  <c r="F1979" i="1"/>
  <c r="F1692" i="1"/>
  <c r="F1118" i="1"/>
  <c r="F995" i="1"/>
  <c r="F708" i="1"/>
  <c r="F380" i="1"/>
  <c r="F52" i="1"/>
  <c r="F297" i="1"/>
  <c r="F1814" i="1"/>
  <c r="F1486" i="1"/>
  <c r="F1363" i="1"/>
  <c r="F830" i="1"/>
  <c r="F543" i="1"/>
  <c r="F92" i="1"/>
  <c r="F1936" i="1"/>
  <c r="F1608" i="1"/>
  <c r="F1321" i="1"/>
  <c r="F952" i="1"/>
  <c r="F501" i="1"/>
  <c r="F255" i="1"/>
  <c r="F2058" i="1"/>
  <c r="F1730" i="1"/>
  <c r="F1156" i="1"/>
  <c r="F1074" i="1"/>
  <c r="F746" i="1"/>
  <c r="F418" i="1"/>
  <c r="F8" i="1"/>
  <c r="F1893" i="1"/>
  <c r="F1524" i="1"/>
  <c r="F1237" i="1"/>
  <c r="F786" i="1"/>
  <c r="F581" i="1"/>
  <c r="F171" i="1"/>
  <c r="F2015" i="1"/>
  <c r="F1646" i="1"/>
  <c r="F1400" i="1"/>
  <c r="F1031" i="1"/>
  <c r="F662" i="1"/>
  <c r="F334" i="1"/>
  <c r="F1768" i="1"/>
  <c r="F1440" i="1"/>
  <c r="F1194" i="1"/>
  <c r="F866" i="1"/>
  <c r="F456" i="1"/>
  <c r="F128" i="1"/>
  <c r="F1849" i="1"/>
  <c r="F1562" i="1"/>
  <c r="F1275" i="1"/>
  <c r="F906" i="1"/>
  <c r="F619" i="1"/>
  <c r="F209" i="1"/>
  <c r="F1971" i="1"/>
  <c r="F1684" i="1"/>
  <c r="F1110" i="1"/>
  <c r="F987" i="1"/>
  <c r="F700" i="1"/>
  <c r="F372" i="1"/>
  <c r="F44" i="1"/>
  <c r="F289" i="1"/>
  <c r="F1806" i="1"/>
  <c r="F1478" i="1"/>
  <c r="F1355" i="1"/>
  <c r="F822" i="1"/>
  <c r="F535" i="1"/>
  <c r="F84" i="1"/>
  <c r="F1079" i="1"/>
  <c r="F751" i="1"/>
  <c r="F423" i="1"/>
  <c r="F13" i="1"/>
  <c r="F1898" i="1"/>
  <c r="F1529" i="1"/>
  <c r="F1242" i="1"/>
  <c r="F791" i="1"/>
  <c r="F586" i="1"/>
  <c r="F176" i="1"/>
  <c r="F2020" i="1"/>
  <c r="F1651" i="1"/>
  <c r="F1405" i="1"/>
  <c r="F1036" i="1"/>
  <c r="F667" i="1"/>
  <c r="F339" i="1"/>
  <c r="F1773" i="1"/>
  <c r="F1445" i="1"/>
  <c r="F1199" i="1"/>
  <c r="F871" i="1"/>
  <c r="F461" i="1"/>
  <c r="F133" i="1"/>
  <c r="F1854" i="1"/>
  <c r="F1567" i="1"/>
  <c r="F1280" i="1"/>
  <c r="F911" i="1"/>
  <c r="F624" i="1"/>
  <c r="F214" i="1"/>
  <c r="F1976" i="1"/>
  <c r="F1689" i="1"/>
  <c r="F1115" i="1"/>
  <c r="F992" i="1"/>
  <c r="F705" i="1"/>
  <c r="F377" i="1"/>
  <c r="F49" i="1"/>
  <c r="F294" i="1"/>
  <c r="F1811" i="1"/>
  <c r="F1483" i="1"/>
  <c r="F1360" i="1"/>
  <c r="F827" i="1"/>
  <c r="F540" i="1"/>
  <c r="F89" i="1"/>
  <c r="F1933" i="1"/>
  <c r="F1605" i="1"/>
  <c r="F1318" i="1"/>
  <c r="F949" i="1"/>
  <c r="F498" i="1"/>
  <c r="F252" i="1"/>
  <c r="F2055" i="1"/>
  <c r="F1727" i="1"/>
  <c r="F1153" i="1"/>
  <c r="F1071" i="1"/>
  <c r="F743" i="1"/>
  <c r="F415" i="1"/>
  <c r="F5" i="1"/>
  <c r="F1890" i="1"/>
  <c r="F1521" i="1"/>
  <c r="F1234" i="1"/>
  <c r="F783" i="1"/>
  <c r="F578" i="1"/>
  <c r="F168" i="1"/>
  <c r="F2012" i="1"/>
  <c r="F1643" i="1"/>
  <c r="F1397" i="1"/>
  <c r="F1028" i="1"/>
  <c r="F659" i="1"/>
  <c r="F331" i="1"/>
  <c r="F1765" i="1"/>
  <c r="F1437" i="1"/>
  <c r="F1191" i="1"/>
  <c r="F863" i="1"/>
  <c r="F453" i="1"/>
  <c r="F125" i="1"/>
  <c r="F997" i="1"/>
  <c r="F710" i="1"/>
  <c r="F382" i="1"/>
  <c r="F54" i="1"/>
  <c r="F299" i="1"/>
  <c r="F1816" i="1"/>
  <c r="F1488" i="1"/>
  <c r="F1365" i="1"/>
  <c r="F832" i="1"/>
  <c r="F545" i="1"/>
  <c r="F94" i="1"/>
  <c r="F1938" i="1"/>
  <c r="F1610" i="1"/>
  <c r="F1323" i="1"/>
  <c r="F954" i="1"/>
  <c r="F503" i="1"/>
  <c r="F257" i="1"/>
  <c r="F2060" i="1"/>
  <c r="F1732" i="1"/>
  <c r="F1158" i="1"/>
  <c r="F1076" i="1"/>
  <c r="F748" i="1"/>
  <c r="F420" i="1"/>
  <c r="F10" i="1"/>
  <c r="F1895" i="1"/>
  <c r="F1526" i="1"/>
  <c r="F1239" i="1"/>
  <c r="F788" i="1"/>
  <c r="F583" i="1"/>
  <c r="F173" i="1"/>
  <c r="F2017" i="1"/>
  <c r="F1648" i="1"/>
  <c r="F1402" i="1"/>
  <c r="F1033" i="1"/>
  <c r="F664" i="1"/>
  <c r="F336" i="1"/>
  <c r="F1770" i="1"/>
  <c r="F1442" i="1"/>
  <c r="F1196" i="1"/>
  <c r="F868" i="1"/>
  <c r="F458" i="1"/>
  <c r="F130" i="1"/>
  <c r="F1851" i="1"/>
  <c r="F1564" i="1"/>
  <c r="F1277" i="1"/>
  <c r="F908" i="1"/>
  <c r="F621" i="1"/>
  <c r="F211" i="1"/>
  <c r="F1973" i="1"/>
  <c r="F1686" i="1"/>
  <c r="F1112" i="1"/>
  <c r="F989" i="1"/>
  <c r="F702" i="1"/>
  <c r="F374" i="1"/>
  <c r="F46" i="1"/>
  <c r="F291" i="1"/>
  <c r="F1808" i="1"/>
  <c r="F1480" i="1"/>
  <c r="F1357" i="1"/>
  <c r="F824" i="1"/>
  <c r="F537" i="1"/>
  <c r="F86" i="1"/>
  <c r="F1930" i="1"/>
  <c r="F1602" i="1"/>
  <c r="F1315" i="1"/>
  <c r="F946" i="1"/>
  <c r="F495" i="1"/>
  <c r="F249" i="1"/>
  <c r="F2052" i="1"/>
  <c r="F1724" i="1"/>
  <c r="F1150" i="1"/>
  <c r="F1068" i="1"/>
  <c r="F740" i="1"/>
  <c r="F412" i="1"/>
  <c r="F2" i="1"/>
  <c r="M175" i="1" l="1"/>
  <c r="M1355" i="1"/>
  <c r="M658" i="1"/>
  <c r="M1585" i="1"/>
  <c r="M1287" i="1"/>
  <c r="M2011" i="1"/>
  <c r="M1528" i="1"/>
  <c r="M1465" i="1"/>
  <c r="M1763" i="1"/>
  <c r="M617" i="1"/>
  <c r="M277" i="1"/>
  <c r="M1633" i="1"/>
  <c r="M1025" i="1"/>
  <c r="M325" i="1"/>
  <c r="M1929" i="1"/>
  <c r="M45" i="1"/>
  <c r="M1380" i="1"/>
  <c r="M371" i="1"/>
  <c r="M707" i="1"/>
  <c r="M1615" i="1"/>
  <c r="M1661" i="1"/>
  <c r="M516" i="1"/>
  <c r="M2" i="1"/>
  <c r="M494" i="1"/>
  <c r="M1683" i="1"/>
  <c r="M1030" i="1"/>
  <c r="M1320" i="1"/>
  <c r="M1978" i="1"/>
  <c r="M262" i="1"/>
  <c r="M1002" i="1"/>
  <c r="M945" i="1"/>
  <c r="M1322" i="1"/>
  <c r="M1916" i="1"/>
  <c r="M1876" i="1"/>
  <c r="M1221" i="1"/>
  <c r="M119" i="1"/>
  <c r="M1022" i="1"/>
  <c r="M654" i="1"/>
  <c r="M1641" i="1"/>
  <c r="M904" i="1"/>
  <c r="M800" i="1"/>
  <c r="M515" i="1"/>
  <c r="M523" i="1"/>
  <c r="M114" i="1"/>
  <c r="M402" i="1"/>
  <c r="M2001" i="1"/>
  <c r="M1918" i="1"/>
  <c r="M1099" i="1"/>
  <c r="M1388" i="1"/>
  <c r="M739" i="1"/>
  <c r="M1431" i="1"/>
  <c r="M777" i="1"/>
  <c r="M234" i="1"/>
  <c r="M891" i="1"/>
  <c r="M1027" i="1"/>
  <c r="M699" i="1"/>
  <c r="M1970" i="1"/>
  <c r="M455" i="1"/>
  <c r="M254" i="1"/>
  <c r="M1607" i="1"/>
  <c r="M15" i="1"/>
  <c r="M1163" i="1"/>
  <c r="M433" i="1"/>
  <c r="M412" i="1"/>
  <c r="M1724" i="1"/>
  <c r="M1396" i="1"/>
  <c r="M1940" i="1"/>
  <c r="M873" i="1"/>
  <c r="M1757" i="1"/>
  <c r="M735" i="1"/>
  <c r="M1191" i="1"/>
  <c r="M1588" i="1"/>
  <c r="M576" i="1"/>
  <c r="M1888" i="1"/>
  <c r="M773" i="1"/>
  <c r="M570" i="1"/>
  <c r="M1801" i="1"/>
  <c r="M1752" i="1"/>
  <c r="M1017" i="1"/>
  <c r="M1224" i="1"/>
  <c r="M535" i="1"/>
  <c r="M449" i="1"/>
  <c r="M1273" i="1"/>
  <c r="M1879" i="1"/>
  <c r="M899" i="1"/>
  <c r="M489" i="1"/>
  <c r="M1515" i="1"/>
  <c r="M41" i="1"/>
  <c r="M1352" i="1"/>
  <c r="M689" i="1"/>
  <c r="M1314" i="1"/>
  <c r="M875" i="1"/>
  <c r="M986" i="1"/>
  <c r="M208" i="1"/>
  <c r="M1561" i="1"/>
  <c r="M865" i="1"/>
  <c r="M785" i="1"/>
  <c r="M7" i="1"/>
  <c r="M1155" i="1"/>
  <c r="M1201" i="1"/>
  <c r="M1244" i="1"/>
  <c r="M143" i="1"/>
  <c r="M761" i="1"/>
  <c r="M769" i="1"/>
  <c r="M740" i="1"/>
  <c r="M644" i="1"/>
  <c r="M153" i="1"/>
  <c r="M1642" i="1"/>
  <c r="M1452" i="1"/>
  <c r="M1788" i="1"/>
  <c r="M479" i="1"/>
  <c r="M1791" i="1"/>
  <c r="M2052" i="1"/>
  <c r="M248" i="1"/>
  <c r="M1601" i="1"/>
  <c r="M931" i="1"/>
  <c r="M330" i="1"/>
  <c r="M1109" i="1"/>
  <c r="M1848" i="1"/>
  <c r="M661" i="1"/>
  <c r="M2014" i="1"/>
  <c r="M91" i="1"/>
  <c r="M1485" i="1"/>
  <c r="M379" i="1"/>
  <c r="M1691" i="1"/>
  <c r="M913" i="1"/>
  <c r="M178" i="1"/>
  <c r="M1531" i="1"/>
  <c r="M550" i="1"/>
  <c r="M1986" i="1"/>
  <c r="M1415" i="1"/>
  <c r="M596" i="1"/>
  <c r="M1068" i="1"/>
  <c r="M1810" i="1"/>
  <c r="M1975" i="1"/>
  <c r="M606" i="1"/>
  <c r="M978" i="1"/>
  <c r="M1268" i="1"/>
  <c r="M1472" i="1"/>
  <c r="M125" i="1"/>
  <c r="M1437" i="1"/>
  <c r="M1887" i="1"/>
  <c r="M1517" i="1"/>
  <c r="M940" i="1"/>
  <c r="M43" i="1"/>
  <c r="M1758" i="1"/>
  <c r="M1806" i="1"/>
  <c r="M69" i="1"/>
  <c r="M979" i="1"/>
  <c r="M857" i="1"/>
  <c r="M2006" i="1"/>
  <c r="M944" i="1"/>
  <c r="M985" i="1"/>
  <c r="M207" i="1"/>
  <c r="M1560" i="1"/>
  <c r="M1934" i="1"/>
  <c r="M1335" i="1"/>
  <c r="M1828" i="1"/>
  <c r="M852" i="1"/>
  <c r="M319" i="1"/>
  <c r="M2005" i="1"/>
  <c r="M1761" i="1"/>
  <c r="M647" i="1"/>
  <c r="M121" i="1"/>
  <c r="M2089" i="1"/>
  <c r="M453" i="1"/>
  <c r="M1765" i="1"/>
  <c r="M822" i="1"/>
  <c r="M289" i="1"/>
  <c r="M781" i="1"/>
  <c r="M958" i="1"/>
  <c r="M557" i="1"/>
  <c r="M722" i="1"/>
  <c r="M1993" i="1"/>
  <c r="M733" i="1"/>
  <c r="M736" i="1"/>
  <c r="M693" i="1"/>
  <c r="M1639" i="1"/>
  <c r="M1232" i="1"/>
  <c r="M1436" i="1"/>
  <c r="M407" i="1"/>
  <c r="M244" i="1"/>
  <c r="M1597" i="1"/>
  <c r="M1600" i="1"/>
  <c r="M1847" i="1"/>
  <c r="M771" i="1"/>
  <c r="M280" i="1"/>
  <c r="M202" i="1"/>
  <c r="M39" i="1"/>
  <c r="M286" i="1"/>
  <c r="M246" i="1"/>
  <c r="M863" i="1"/>
  <c r="M2087" i="1"/>
  <c r="M38" i="1"/>
  <c r="M738" i="1"/>
  <c r="M729" i="1"/>
  <c r="M328" i="1"/>
  <c r="M1723" i="1"/>
  <c r="M1556" i="1"/>
  <c r="M656" i="1"/>
  <c r="M369" i="1"/>
  <c r="M530" i="1"/>
  <c r="M1230" i="1"/>
  <c r="M1098" i="1"/>
  <c r="M1395" i="1"/>
  <c r="M613" i="1"/>
  <c r="M122" i="1"/>
  <c r="M1559" i="1"/>
  <c r="M1424" i="1"/>
  <c r="M834" i="1"/>
  <c r="M999" i="1"/>
  <c r="M1658" i="1"/>
  <c r="M64" i="1"/>
  <c r="M1813" i="1"/>
  <c r="M349" i="1"/>
  <c r="M1150" i="1"/>
  <c r="M84" i="1"/>
  <c r="M1478" i="1"/>
  <c r="M166" i="1"/>
  <c r="M1519" i="1"/>
  <c r="M1064" i="1"/>
  <c r="M1216" i="1"/>
  <c r="M684" i="1"/>
  <c r="M2037" i="1"/>
  <c r="M690" i="1"/>
  <c r="M1146" i="1"/>
  <c r="M1106" i="1"/>
  <c r="K1601" i="1"/>
  <c r="K593" i="1"/>
  <c r="K1109" i="1"/>
  <c r="K913" i="1"/>
  <c r="K1531" i="1"/>
  <c r="K1986" i="1"/>
  <c r="K596" i="1"/>
  <c r="K244" i="1"/>
  <c r="K93" i="1"/>
  <c r="K1988" i="1"/>
  <c r="K1848" i="1"/>
  <c r="K717" i="1"/>
  <c r="K248" i="1"/>
  <c r="K931" i="1"/>
  <c r="K91" i="1"/>
  <c r="K1068" i="1"/>
  <c r="K70" i="1"/>
  <c r="K1847" i="1"/>
  <c r="K1823" i="1"/>
  <c r="K658" i="1"/>
  <c r="K1709" i="1"/>
  <c r="K661" i="1"/>
  <c r="K379" i="1"/>
  <c r="K1175" i="1"/>
  <c r="K381" i="1"/>
  <c r="K1485" i="1"/>
  <c r="K178" i="1"/>
  <c r="K1232" i="1"/>
  <c r="K1382" i="1"/>
  <c r="K1487" i="1"/>
  <c r="K910" i="1"/>
  <c r="K2014" i="1"/>
  <c r="K1691" i="1"/>
  <c r="K407" i="1"/>
  <c r="K2048" i="1"/>
  <c r="K663" i="1"/>
  <c r="K1693" i="1"/>
  <c r="K2011" i="1"/>
  <c r="K550" i="1"/>
  <c r="K1415" i="1"/>
  <c r="K1150" i="1"/>
  <c r="K166" i="1"/>
  <c r="K1132" i="1"/>
  <c r="K1178" i="1"/>
  <c r="K349" i="1"/>
  <c r="K1519" i="1"/>
  <c r="K880" i="1"/>
  <c r="K1056" i="1"/>
  <c r="K494" i="1"/>
  <c r="K1929" i="1"/>
  <c r="K725" i="1"/>
  <c r="K1996" i="1"/>
  <c r="K1219" i="1"/>
  <c r="K1027" i="1"/>
  <c r="K972" i="1"/>
  <c r="K371" i="1"/>
  <c r="K1683" i="1"/>
  <c r="K1030" i="1"/>
  <c r="K1320" i="1"/>
  <c r="K707" i="1"/>
  <c r="K1978" i="1"/>
  <c r="K262" i="1"/>
  <c r="K1615" i="1"/>
  <c r="K1002" i="1"/>
  <c r="K1661" i="1"/>
  <c r="K516" i="1"/>
  <c r="K67" i="1"/>
  <c r="K2" i="1"/>
  <c r="K399" i="1"/>
  <c r="K892" i="1"/>
  <c r="K1617" i="1"/>
  <c r="K873" i="1"/>
  <c r="K84" i="1"/>
  <c r="K1478" i="1"/>
  <c r="K1170" i="1"/>
  <c r="K367" i="1"/>
  <c r="K1226" i="1"/>
  <c r="K901" i="1"/>
  <c r="K945" i="1"/>
  <c r="K969" i="1"/>
  <c r="K109" i="1"/>
  <c r="K251" i="1"/>
  <c r="K964" i="1"/>
  <c r="K766" i="1"/>
  <c r="K2078" i="1"/>
  <c r="K400" i="1"/>
  <c r="K699" i="1"/>
  <c r="K1970" i="1"/>
  <c r="K455" i="1"/>
  <c r="K254" i="1"/>
  <c r="K1607" i="1"/>
  <c r="K15" i="1"/>
  <c r="K1163" i="1"/>
  <c r="K433" i="1"/>
  <c r="K412" i="1"/>
  <c r="K1724" i="1"/>
  <c r="K1748" i="1"/>
  <c r="K1832" i="1"/>
  <c r="K1806" i="1"/>
  <c r="K812" i="1"/>
  <c r="K435" i="1"/>
  <c r="K644" i="1"/>
  <c r="K153" i="1"/>
  <c r="K1396" i="1"/>
  <c r="K1999" i="1"/>
  <c r="K479" i="1"/>
  <c r="K1791" i="1"/>
  <c r="K2052" i="1"/>
  <c r="K1813" i="1"/>
  <c r="K1884" i="1"/>
  <c r="K1508" i="1"/>
  <c r="K1190" i="1"/>
  <c r="K1314" i="1"/>
  <c r="K330" i="1"/>
  <c r="K140" i="1"/>
  <c r="K476" i="1"/>
  <c r="K601" i="1"/>
  <c r="K1913" i="1"/>
  <c r="K986" i="1"/>
  <c r="K208" i="1"/>
  <c r="K1561" i="1"/>
  <c r="K865" i="1"/>
  <c r="K785" i="1"/>
  <c r="K7" i="1"/>
  <c r="K1155" i="1"/>
  <c r="K1201" i="1"/>
  <c r="K1244" i="1"/>
  <c r="K143" i="1"/>
  <c r="K761" i="1"/>
  <c r="K740" i="1"/>
  <c r="K1355" i="1"/>
  <c r="K348" i="1"/>
  <c r="K1377" i="1"/>
  <c r="K1636" i="1"/>
  <c r="K817" i="1"/>
  <c r="K1563" i="1"/>
  <c r="K1642" i="1"/>
  <c r="K1585" i="1"/>
  <c r="K654" i="1"/>
  <c r="K735" i="1"/>
  <c r="K904" i="1"/>
  <c r="K1559" i="1"/>
  <c r="K161" i="1"/>
  <c r="K36" i="1"/>
  <c r="K1593" i="1"/>
  <c r="K1887" i="1"/>
  <c r="K1191" i="1"/>
  <c r="K534" i="1"/>
  <c r="K493" i="1"/>
  <c r="K1273" i="1"/>
  <c r="K1181" i="1"/>
  <c r="K489" i="1"/>
  <c r="K42" i="1"/>
  <c r="K1964" i="1"/>
  <c r="K1146" i="1"/>
  <c r="K1145" i="1"/>
  <c r="K1831" i="1"/>
  <c r="K576" i="1"/>
  <c r="K1888" i="1"/>
  <c r="K247" i="1"/>
  <c r="K451" i="1"/>
  <c r="K1518" i="1"/>
  <c r="K535" i="1"/>
  <c r="K1747" i="1"/>
  <c r="K781" i="1"/>
  <c r="K1302" i="1"/>
  <c r="K361" i="1"/>
  <c r="K1264" i="1"/>
  <c r="K1310" i="1"/>
  <c r="K985" i="1"/>
  <c r="K207" i="1"/>
  <c r="K1560" i="1"/>
  <c r="K822" i="1"/>
  <c r="K289" i="1"/>
  <c r="K1059" i="1"/>
  <c r="K2086" i="1"/>
  <c r="K1557" i="1"/>
  <c r="K1354" i="1"/>
  <c r="K617" i="1"/>
  <c r="K1060" i="1"/>
  <c r="K1313" i="1"/>
  <c r="K861" i="1"/>
  <c r="K1026" i="1"/>
  <c r="K696" i="1"/>
  <c r="K288" i="1"/>
  <c r="K43" i="1"/>
  <c r="K1105" i="1"/>
  <c r="K113" i="1"/>
  <c r="K983" i="1"/>
  <c r="K405" i="1"/>
  <c r="K125" i="1"/>
  <c r="K1437" i="1"/>
  <c r="K1922" i="1"/>
  <c r="K1350" i="1"/>
  <c r="K76" i="1"/>
  <c r="K366" i="1"/>
  <c r="K984" i="1"/>
  <c r="K1422" i="1"/>
  <c r="K1343" i="1"/>
  <c r="K2045" i="1"/>
  <c r="K1394" i="1"/>
  <c r="K1631" i="1"/>
  <c r="K693" i="1"/>
  <c r="K279" i="1"/>
  <c r="K1436" i="1"/>
  <c r="K1760" i="1"/>
  <c r="K1638" i="1"/>
  <c r="K2004" i="1"/>
  <c r="K2089" i="1"/>
  <c r="K453" i="1"/>
  <c r="K1765" i="1"/>
  <c r="K1342" i="1"/>
  <c r="K1835" i="1"/>
  <c r="K363" i="1"/>
  <c r="K329" i="1"/>
  <c r="K1917" i="1"/>
  <c r="K1640" i="1"/>
  <c r="K1714" i="1"/>
  <c r="K322" i="1"/>
  <c r="K780" i="1"/>
  <c r="K1468" i="1"/>
  <c r="K1756" i="1"/>
  <c r="K692" i="1"/>
  <c r="K1802" i="1"/>
  <c r="K1271" i="1"/>
  <c r="K1465" i="1"/>
  <c r="K195" i="1"/>
  <c r="K1307" i="1"/>
  <c r="K899" i="1"/>
  <c r="K1762" i="1"/>
  <c r="K821" i="1"/>
  <c r="K1148" i="1"/>
  <c r="K1473" i="1"/>
  <c r="K1430" i="1"/>
  <c r="K603" i="1"/>
  <c r="K863" i="1"/>
  <c r="K1025" i="1"/>
  <c r="K1846" i="1"/>
  <c r="K776" i="1"/>
  <c r="J1068" i="1"/>
  <c r="J2" i="1"/>
  <c r="J1765" i="1"/>
  <c r="J1396" i="1"/>
  <c r="J1637" i="1"/>
  <c r="J740" i="1"/>
  <c r="J248" i="1"/>
  <c r="J2011" i="1"/>
  <c r="J1683" i="1"/>
  <c r="J412" i="1"/>
  <c r="J494" i="1"/>
  <c r="J1109" i="1"/>
  <c r="J125" i="1"/>
  <c r="J945" i="1"/>
  <c r="J781" i="1"/>
  <c r="J1150" i="1"/>
  <c r="J453" i="1"/>
  <c r="J1724" i="1"/>
  <c r="J863" i="1"/>
  <c r="J1314" i="1"/>
  <c r="J330" i="1"/>
  <c r="J2052" i="1"/>
  <c r="J1191" i="1"/>
  <c r="J1601" i="1"/>
  <c r="J371" i="1"/>
  <c r="J447" i="1"/>
  <c r="J1642" i="1"/>
  <c r="J658" i="1"/>
  <c r="J1437" i="1"/>
  <c r="J1929" i="1"/>
  <c r="J1027" i="1"/>
  <c r="M1307" i="1"/>
  <c r="K481" i="1"/>
  <c r="M2091" i="1"/>
  <c r="M204" i="1"/>
  <c r="K1926" i="1"/>
  <c r="K1221" i="1"/>
  <c r="K1149" i="1"/>
  <c r="K457" i="1"/>
  <c r="M1769" i="1"/>
  <c r="M1075" i="1"/>
  <c r="M17" i="1"/>
  <c r="M1165" i="1"/>
  <c r="M1211" i="1"/>
  <c r="K1604" i="1"/>
  <c r="K505" i="1"/>
  <c r="K191" i="1"/>
  <c r="K1544" i="1"/>
  <c r="K1080" i="1"/>
  <c r="K1660" i="1"/>
  <c r="K22" i="1"/>
  <c r="K66" i="1"/>
  <c r="K1476" i="1"/>
  <c r="K507" i="1"/>
  <c r="K633" i="1"/>
  <c r="M928" i="1"/>
  <c r="M239" i="1"/>
  <c r="K1187" i="1"/>
  <c r="K518" i="1"/>
  <c r="K1953" i="1"/>
  <c r="M1259" i="1"/>
  <c r="M1714" i="1"/>
  <c r="M983" i="1"/>
  <c r="M1187" i="1"/>
  <c r="K1106" i="1"/>
  <c r="K264" i="1"/>
  <c r="K1274" i="1"/>
  <c r="K1767" i="1"/>
  <c r="M1073" i="1"/>
  <c r="K1653" i="1"/>
  <c r="M793" i="1"/>
  <c r="M508" i="1"/>
  <c r="K1943" i="1"/>
  <c r="K1370" i="1"/>
  <c r="K1864" i="1"/>
  <c r="M1209" i="1"/>
  <c r="M2030" i="1"/>
  <c r="K1252" i="1"/>
  <c r="M1745" i="1"/>
  <c r="K967" i="1"/>
  <c r="M107" i="1"/>
  <c r="M1501" i="1"/>
  <c r="M395" i="1"/>
  <c r="M1707" i="1"/>
  <c r="K929" i="1"/>
  <c r="M151" i="1"/>
  <c r="M1463" i="1"/>
  <c r="M1631" i="1"/>
  <c r="M1175" i="1"/>
  <c r="M518" i="1"/>
  <c r="M1953" i="1"/>
  <c r="M542" i="1"/>
  <c r="K1407" i="1"/>
  <c r="K837" i="1"/>
  <c r="M304" i="1"/>
  <c r="M752" i="1"/>
  <c r="M1622" i="1"/>
  <c r="M687" i="1"/>
  <c r="K2040" i="1"/>
  <c r="K1633" i="1"/>
  <c r="K855" i="1"/>
  <c r="K502" i="1"/>
  <c r="M1138" i="1"/>
  <c r="M1058" i="1"/>
  <c r="K198" i="1"/>
  <c r="M329" i="1"/>
  <c r="K1183" i="1"/>
  <c r="K1390" i="1"/>
  <c r="M1557" i="1"/>
  <c r="K939" i="1"/>
  <c r="K1549" i="1"/>
  <c r="K280" i="1"/>
  <c r="K39" i="1"/>
  <c r="K1937" i="1"/>
  <c r="J130" i="1"/>
  <c r="J331" i="1"/>
  <c r="J2020" i="1"/>
  <c r="J1893" i="1"/>
  <c r="J1570" i="1"/>
  <c r="J179" i="1"/>
  <c r="J754" i="1"/>
  <c r="J1329" i="1"/>
  <c r="J1822" i="1"/>
  <c r="J1987" i="1"/>
  <c r="J472" i="1"/>
  <c r="J1416" i="1"/>
  <c r="J1909" i="1"/>
  <c r="J519" i="1"/>
  <c r="J1136" i="1"/>
  <c r="J1875" i="1"/>
  <c r="J688" i="1"/>
  <c r="J1756" i="1"/>
  <c r="J118" i="1"/>
  <c r="J564" i="1"/>
  <c r="K1920" i="1"/>
  <c r="M282" i="1"/>
  <c r="K204" i="1"/>
  <c r="M1926" i="1"/>
  <c r="M1029" i="1"/>
  <c r="M169" i="1"/>
  <c r="M1522" i="1"/>
  <c r="K744" i="1"/>
  <c r="K541" i="1"/>
  <c r="K1812" i="1"/>
  <c r="K1281" i="1"/>
  <c r="M1774" i="1"/>
  <c r="M1406" i="1"/>
  <c r="M587" i="1"/>
  <c r="M1899" i="1"/>
  <c r="M836" i="1"/>
  <c r="K303" i="1"/>
  <c r="M1001" i="1"/>
  <c r="M223" i="1"/>
  <c r="M1576" i="1"/>
  <c r="M22" i="1"/>
  <c r="M641" i="1"/>
  <c r="M1871" i="1"/>
  <c r="K1216" i="1"/>
  <c r="M1546" i="1"/>
  <c r="M1305" i="1"/>
  <c r="K657" i="1"/>
  <c r="M196" i="1"/>
  <c r="M161" i="1"/>
  <c r="M364" i="1"/>
  <c r="M164" i="1"/>
  <c r="M1563" i="1"/>
  <c r="K961" i="1"/>
  <c r="J1646" i="1"/>
  <c r="J1363" i="1"/>
  <c r="J1118" i="1"/>
  <c r="J1057" i="1"/>
  <c r="J1550" i="1"/>
  <c r="J2084" i="1"/>
  <c r="J851" i="1"/>
  <c r="K285" i="1"/>
  <c r="K126" i="1"/>
  <c r="K1438" i="1"/>
  <c r="K2056" i="1"/>
  <c r="K706" i="1"/>
  <c r="K1977" i="1"/>
  <c r="K462" i="1"/>
  <c r="K1546" i="1"/>
  <c r="K896" i="1"/>
  <c r="K1918" i="1"/>
  <c r="K1099" i="1"/>
  <c r="M1190" i="1"/>
  <c r="M817" i="1"/>
  <c r="J952" i="1"/>
  <c r="J141" i="1"/>
  <c r="J1426" i="1"/>
  <c r="J1919" i="1"/>
  <c r="J281" i="1"/>
  <c r="J856" i="1"/>
  <c r="J1021" i="1"/>
  <c r="K1874" i="1"/>
  <c r="M1767" i="1"/>
  <c r="K1073" i="1"/>
  <c r="K508" i="1"/>
  <c r="M1943" i="1"/>
  <c r="K1209" i="1"/>
  <c r="K1745" i="1"/>
  <c r="M967" i="1"/>
  <c r="K151" i="1"/>
  <c r="K1463" i="1"/>
  <c r="M1398" i="1"/>
  <c r="M828" i="1"/>
  <c r="M295" i="1"/>
  <c r="M993" i="1"/>
  <c r="K872" i="1"/>
  <c r="M340" i="1"/>
  <c r="K1652" i="1"/>
  <c r="M792" i="1"/>
  <c r="K1942" i="1"/>
  <c r="K1369" i="1"/>
  <c r="M58" i="1"/>
  <c r="K1124" i="1"/>
  <c r="K1863" i="1"/>
  <c r="M1208" i="1"/>
  <c r="M676" i="1"/>
  <c r="M2029" i="1"/>
  <c r="K1251" i="1"/>
  <c r="K966" i="1"/>
  <c r="M106" i="1"/>
  <c r="M1500" i="1"/>
  <c r="M394" i="1"/>
  <c r="M1706" i="1"/>
  <c r="K928" i="1"/>
  <c r="M1053" i="1"/>
  <c r="M193" i="1"/>
  <c r="M565" i="1"/>
  <c r="M1836" i="1"/>
  <c r="K239" i="1"/>
  <c r="M1676" i="1"/>
  <c r="M1308" i="1"/>
  <c r="K1352" i="1"/>
  <c r="K441" i="1"/>
  <c r="K2081" i="1"/>
  <c r="M321" i="1"/>
  <c r="K1606" i="1"/>
  <c r="K295" i="1"/>
  <c r="K215" i="1"/>
  <c r="K1568" i="1"/>
  <c r="M1652" i="1"/>
  <c r="M1369" i="1"/>
  <c r="K58" i="1"/>
  <c r="M1124" i="1"/>
  <c r="K676" i="1"/>
  <c r="K1356" i="1"/>
  <c r="K552" i="1"/>
  <c r="K1520" i="1"/>
  <c r="M539" i="1"/>
  <c r="M1279" i="1"/>
  <c r="M585" i="1"/>
  <c r="M798" i="1"/>
  <c r="M1375" i="1"/>
  <c r="K745" i="1"/>
  <c r="K542" i="1"/>
  <c r="M588" i="1"/>
  <c r="M224" i="1"/>
  <c r="K1171" i="1"/>
  <c r="K685" i="1"/>
  <c r="K1111" i="1"/>
  <c r="K2016" i="1"/>
  <c r="K1040" i="1"/>
  <c r="M2054" i="1"/>
  <c r="M704" i="1"/>
  <c r="M1772" i="1"/>
  <c r="M1078" i="1"/>
  <c r="K301" i="1"/>
  <c r="M346" i="1"/>
  <c r="M1168" i="1"/>
  <c r="M2035" i="1"/>
  <c r="M1900" i="1"/>
  <c r="M837" i="1"/>
  <c r="M1577" i="1"/>
  <c r="M1951" i="1"/>
  <c r="M642" i="1"/>
  <c r="J1805" i="1"/>
  <c r="M441" i="1"/>
  <c r="M2081" i="1"/>
  <c r="K1766" i="1"/>
  <c r="M30" i="1"/>
  <c r="M1425" i="1"/>
  <c r="M33" i="1"/>
  <c r="K117" i="1"/>
  <c r="M1511" i="1"/>
  <c r="J1445" i="1"/>
  <c r="M742" i="1"/>
  <c r="M1897" i="1"/>
  <c r="M878" i="1"/>
  <c r="K20" i="1"/>
  <c r="M1214" i="1"/>
  <c r="M438" i="1"/>
  <c r="M127" i="1"/>
  <c r="M1775" i="1"/>
  <c r="M1081" i="1"/>
  <c r="K304" i="1"/>
  <c r="K881" i="1"/>
  <c r="K1378" i="1"/>
  <c r="M1872" i="1"/>
  <c r="J1365" i="1"/>
  <c r="K570" i="1"/>
  <c r="K1433" i="1"/>
  <c r="K614" i="1"/>
  <c r="K977" i="1"/>
  <c r="K1417" i="1"/>
  <c r="M1404" i="1"/>
  <c r="M1130" i="1"/>
  <c r="M682" i="1"/>
  <c r="M1750" i="1"/>
  <c r="M1407" i="1"/>
  <c r="K1133" i="1"/>
  <c r="J291" i="1"/>
  <c r="M811" i="1"/>
  <c r="M158" i="1"/>
  <c r="M1470" i="1"/>
  <c r="M366" i="1"/>
  <c r="K808" i="1"/>
  <c r="K1140" i="1"/>
  <c r="K1595" i="1"/>
  <c r="M134" i="1"/>
  <c r="M1446" i="1"/>
  <c r="M2064" i="1"/>
  <c r="M470" i="1"/>
  <c r="M1782" i="1"/>
  <c r="M1088" i="1"/>
  <c r="K269" i="1"/>
  <c r="M888" i="1"/>
  <c r="M1958" i="1"/>
  <c r="K1020" i="1"/>
  <c r="M1356" i="1"/>
  <c r="M1111" i="1"/>
  <c r="M2016" i="1"/>
  <c r="M1040" i="1"/>
  <c r="M552" i="1"/>
  <c r="M1417" i="1"/>
  <c r="K1233" i="1"/>
  <c r="K1905" i="1"/>
  <c r="K229" i="1"/>
  <c r="K1582" i="1"/>
  <c r="K806" i="1"/>
  <c r="K521" i="1"/>
  <c r="M1513" i="1"/>
  <c r="M861" i="1"/>
  <c r="J1000" i="1"/>
  <c r="J589" i="1"/>
  <c r="J1082" i="1"/>
  <c r="J1616" i="1"/>
  <c r="J305" i="1"/>
  <c r="J882" i="1"/>
  <c r="J1662" i="1"/>
  <c r="J24" i="1"/>
  <c r="J970" i="1"/>
  <c r="J1504" i="1"/>
  <c r="J1710" i="1"/>
  <c r="J154" i="1"/>
  <c r="J276" i="1"/>
  <c r="K45" i="1"/>
  <c r="M663" i="1"/>
  <c r="M93" i="1"/>
  <c r="M1487" i="1"/>
  <c r="M381" i="1"/>
  <c r="M1693" i="1"/>
  <c r="M1449" i="1"/>
  <c r="K755" i="1"/>
  <c r="M1823" i="1"/>
  <c r="M717" i="1"/>
  <c r="M1988" i="1"/>
  <c r="K1427" i="1"/>
  <c r="K282" i="1"/>
  <c r="K1522" i="1"/>
  <c r="M1281" i="1"/>
  <c r="K223" i="1"/>
  <c r="K800" i="1"/>
  <c r="M1170" i="1"/>
  <c r="K777" i="1"/>
  <c r="M1433" i="1"/>
  <c r="M614" i="1"/>
  <c r="J746" i="1"/>
  <c r="J464" i="1"/>
  <c r="J1672" i="1"/>
  <c r="J34" i="1"/>
  <c r="J527" i="1"/>
  <c r="J2036" i="1"/>
  <c r="J1060" i="1"/>
  <c r="M577" i="1"/>
  <c r="M1889" i="1"/>
  <c r="M1604" i="1"/>
  <c r="M826" i="1"/>
  <c r="M293" i="1"/>
  <c r="K338" i="1"/>
  <c r="M505" i="1"/>
  <c r="M631" i="1"/>
  <c r="M1861" i="1"/>
  <c r="M1249" i="1"/>
  <c r="M104" i="1"/>
  <c r="M1498" i="1"/>
  <c r="M392" i="1"/>
  <c r="M926" i="1"/>
  <c r="M191" i="1"/>
  <c r="M1544" i="1"/>
  <c r="M1969" i="1"/>
  <c r="K579" i="1"/>
  <c r="K1891" i="1"/>
  <c r="K253" i="1"/>
  <c r="K1425" i="1"/>
  <c r="K1511" i="1"/>
  <c r="J1878" i="1"/>
  <c r="M2075" i="1"/>
  <c r="K646" i="1"/>
  <c r="M251" i="1"/>
  <c r="K991" i="1"/>
  <c r="M1650" i="1"/>
  <c r="K1940" i="1"/>
  <c r="M1367" i="1"/>
  <c r="K56" i="1"/>
  <c r="M1122" i="1"/>
  <c r="K674" i="1"/>
  <c r="K2027" i="1"/>
  <c r="M964" i="1"/>
  <c r="K1704" i="1"/>
  <c r="M1051" i="1"/>
  <c r="K626" i="1"/>
  <c r="K1856" i="1"/>
  <c r="K425" i="1"/>
  <c r="M1737" i="1"/>
  <c r="K921" i="1"/>
  <c r="M1455" i="1"/>
  <c r="M186" i="1"/>
  <c r="K1539" i="1"/>
  <c r="M2073" i="1"/>
  <c r="K1298" i="1"/>
  <c r="K1794" i="1"/>
  <c r="M499" i="1"/>
  <c r="M1200" i="1"/>
  <c r="M668" i="1"/>
  <c r="M2021" i="1"/>
  <c r="K958" i="1"/>
  <c r="K98" i="1"/>
  <c r="M1492" i="1"/>
  <c r="K386" i="1"/>
  <c r="M1698" i="1"/>
  <c r="M142" i="1"/>
  <c r="K1454" i="1"/>
  <c r="K2072" i="1"/>
  <c r="K557" i="1"/>
  <c r="K722" i="1"/>
  <c r="K1993" i="1"/>
  <c r="M649" i="1"/>
  <c r="M1595" i="1"/>
  <c r="M1227" i="1"/>
  <c r="M1342" i="1"/>
  <c r="M902" i="1"/>
  <c r="K944" i="1"/>
  <c r="K1361" i="1"/>
  <c r="K50" i="1"/>
  <c r="K1116" i="1"/>
  <c r="K424" i="1"/>
  <c r="M1736" i="1"/>
  <c r="K1045" i="1"/>
  <c r="K760" i="1"/>
  <c r="K1828" i="1"/>
  <c r="M478" i="1"/>
  <c r="M1790" i="1"/>
  <c r="K852" i="1"/>
  <c r="K319" i="1"/>
  <c r="M2045" i="1"/>
  <c r="M123" i="1"/>
  <c r="J1177" i="1"/>
  <c r="M210" i="1"/>
  <c r="M787" i="1"/>
  <c r="M628" i="1"/>
  <c r="M1858" i="1"/>
  <c r="M1246" i="1"/>
  <c r="M923" i="1"/>
  <c r="M188" i="1"/>
  <c r="M1541" i="1"/>
  <c r="M481" i="1"/>
  <c r="K4" i="1"/>
  <c r="K1152" i="1"/>
  <c r="K1198" i="1"/>
  <c r="K422" i="1"/>
  <c r="K1734" i="1"/>
  <c r="K758" i="1"/>
  <c r="K2070" i="1"/>
  <c r="K1094" i="1"/>
  <c r="K1096" i="1"/>
  <c r="K277" i="1"/>
  <c r="M698" i="1"/>
  <c r="M2010" i="1"/>
  <c r="J1245" i="1"/>
  <c r="J1456" i="1"/>
  <c r="J315" i="1"/>
  <c r="J992" i="1"/>
  <c r="J1738" i="1"/>
  <c r="J922" i="1"/>
  <c r="J235" i="1"/>
  <c r="K1101" i="1"/>
  <c r="K440" i="1"/>
  <c r="M359" i="1"/>
  <c r="K443" i="1"/>
  <c r="M2083" i="1"/>
  <c r="M568" i="1"/>
  <c r="K1839" i="1"/>
  <c r="M165" i="1"/>
  <c r="J388" i="1"/>
  <c r="J762" i="1"/>
  <c r="J1626" i="1"/>
  <c r="J1713" i="1"/>
  <c r="J987" i="1"/>
  <c r="J334" i="1"/>
  <c r="J197" i="1"/>
  <c r="J772" i="1"/>
  <c r="J1347" i="1"/>
  <c r="J238" i="1"/>
  <c r="K1807" i="1"/>
  <c r="K701" i="1"/>
  <c r="M457" i="1"/>
  <c r="K1769" i="1"/>
  <c r="K1075" i="1"/>
  <c r="M831" i="1"/>
  <c r="M298" i="1"/>
  <c r="M996" i="1"/>
  <c r="K875" i="1"/>
  <c r="K343" i="1"/>
  <c r="M1655" i="1"/>
  <c r="K17" i="1"/>
  <c r="K1165" i="1"/>
  <c r="K1211" i="1"/>
  <c r="K679" i="1"/>
  <c r="M435" i="1"/>
  <c r="K560" i="1"/>
  <c r="M4" i="1"/>
  <c r="M1152" i="1"/>
  <c r="M497" i="1"/>
  <c r="M1932" i="1"/>
  <c r="M1359" i="1"/>
  <c r="M1114" i="1"/>
  <c r="M1198" i="1"/>
  <c r="M666" i="1"/>
  <c r="M2019" i="1"/>
  <c r="M422" i="1"/>
  <c r="M1734" i="1"/>
  <c r="M384" i="1"/>
  <c r="M1696" i="1"/>
  <c r="M1043" i="1"/>
  <c r="M758" i="1"/>
  <c r="M2070" i="1"/>
  <c r="M1333" i="1"/>
  <c r="M555" i="1"/>
  <c r="M720" i="1"/>
  <c r="M1991" i="1"/>
  <c r="M1420" i="1"/>
  <c r="M1094" i="1"/>
  <c r="M1015" i="1"/>
  <c r="K1645" i="1"/>
  <c r="M1362" i="1"/>
  <c r="M626" i="1"/>
  <c r="M1856" i="1"/>
  <c r="M425" i="1"/>
  <c r="K1737" i="1"/>
  <c r="K959" i="1"/>
  <c r="K99" i="1"/>
  <c r="K387" i="1"/>
  <c r="M921" i="1"/>
  <c r="K1455" i="1"/>
  <c r="K186" i="1"/>
  <c r="M1539" i="1"/>
  <c r="K2073" i="1"/>
  <c r="K558" i="1"/>
  <c r="K723" i="1"/>
  <c r="K1994" i="1"/>
  <c r="M1298" i="1"/>
  <c r="M1260" i="1"/>
  <c r="K769" i="1"/>
  <c r="M1794" i="1"/>
  <c r="M1101" i="1"/>
  <c r="K979" i="1"/>
  <c r="M819" i="1"/>
  <c r="K864" i="1"/>
  <c r="K332" i="1"/>
  <c r="M1644" i="1"/>
  <c r="K6" i="1"/>
  <c r="K1154" i="1"/>
  <c r="K1671" i="1"/>
  <c r="J1567" i="1"/>
  <c r="J100" i="1"/>
  <c r="J187" i="1"/>
  <c r="J1092" i="1"/>
  <c r="J892" i="1"/>
  <c r="J973" i="1"/>
  <c r="J748" i="1"/>
  <c r="J890" i="1"/>
  <c r="J336" i="1"/>
  <c r="J743" i="1"/>
  <c r="J1898" i="1"/>
  <c r="J1654" i="1"/>
  <c r="J16" i="1"/>
  <c r="J509" i="1"/>
  <c r="J1865" i="1"/>
  <c r="J678" i="1"/>
  <c r="J1253" i="1"/>
  <c r="J2076" i="1"/>
  <c r="J561" i="1"/>
  <c r="J1794" i="1"/>
  <c r="J607" i="1"/>
  <c r="J1100" i="1"/>
  <c r="J1634" i="1"/>
  <c r="J1583" i="1"/>
  <c r="J1223" i="1"/>
  <c r="J396" i="1"/>
  <c r="J1680" i="1"/>
  <c r="J1350" i="1"/>
  <c r="M397" i="1"/>
  <c r="M1709" i="1"/>
  <c r="M956" i="1"/>
  <c r="M140" i="1"/>
  <c r="K1452" i="1"/>
  <c r="M476" i="1"/>
  <c r="K1788" i="1"/>
  <c r="M1506" i="1"/>
  <c r="M1998" i="1"/>
  <c r="M618" i="1"/>
  <c r="K1236" i="1"/>
  <c r="M1038" i="1"/>
  <c r="K1821" i="1"/>
  <c r="K715" i="1"/>
  <c r="M1290" i="1"/>
  <c r="M1908" i="1"/>
  <c r="K845" i="1"/>
  <c r="K312" i="1"/>
  <c r="K1010" i="1"/>
  <c r="M232" i="1"/>
  <c r="M2038" i="1"/>
  <c r="M1547" i="1"/>
  <c r="M70" i="1"/>
  <c r="M198" i="1"/>
  <c r="M1183" i="1"/>
  <c r="M1390" i="1"/>
  <c r="K1229" i="1"/>
  <c r="K1192" i="1"/>
  <c r="M416" i="1"/>
  <c r="M1728" i="1"/>
  <c r="M378" i="1"/>
  <c r="K1037" i="1"/>
  <c r="M177" i="1"/>
  <c r="M1530" i="1"/>
  <c r="K752" i="1"/>
  <c r="M1327" i="1"/>
  <c r="M1414" i="1"/>
  <c r="K1622" i="1"/>
  <c r="K231" i="1"/>
  <c r="K356" i="1"/>
  <c r="M1385" i="1"/>
  <c r="K486" i="1"/>
  <c r="K1798" i="1"/>
  <c r="M1473" i="1"/>
  <c r="K530" i="1"/>
  <c r="K2010" i="1"/>
  <c r="J2079" i="1"/>
  <c r="J1280" i="1"/>
  <c r="J1773" i="1"/>
  <c r="J794" i="1"/>
  <c r="J1164" i="1"/>
  <c r="J1944" i="1"/>
  <c r="J60" i="1"/>
  <c r="J635" i="1"/>
  <c r="J1210" i="1"/>
  <c r="J2031" i="1"/>
  <c r="J434" i="1"/>
  <c r="J764" i="1"/>
  <c r="J1339" i="1"/>
  <c r="J1832" i="1"/>
  <c r="J1997" i="1"/>
  <c r="J482" i="1"/>
  <c r="M1381" i="1"/>
  <c r="M264" i="1"/>
  <c r="K167" i="1"/>
  <c r="K539" i="1"/>
  <c r="K1810" i="1"/>
  <c r="K704" i="1"/>
  <c r="K1975" i="1"/>
  <c r="K1404" i="1"/>
  <c r="K834" i="1"/>
  <c r="M301" i="1"/>
  <c r="K999" i="1"/>
  <c r="K221" i="1"/>
  <c r="M1574" i="1"/>
  <c r="K346" i="1"/>
  <c r="K1658" i="1"/>
  <c r="K1375" i="1"/>
  <c r="K64" i="1"/>
  <c r="K1130" i="1"/>
  <c r="K639" i="1"/>
  <c r="K1869" i="1"/>
  <c r="K682" i="1"/>
  <c r="K2035" i="1"/>
  <c r="K438" i="1"/>
  <c r="K1750" i="1"/>
  <c r="M1748" i="1"/>
  <c r="M1673" i="1"/>
  <c r="M1841" i="1"/>
  <c r="K1063" i="1"/>
  <c r="J1930" i="1"/>
  <c r="J954" i="1"/>
  <c r="J1906" i="1"/>
  <c r="J1507" i="1"/>
  <c r="J1024" i="1"/>
  <c r="K1322" i="1"/>
  <c r="M1284" i="1"/>
  <c r="K590" i="1"/>
  <c r="M1902" i="1"/>
  <c r="M1617" i="1"/>
  <c r="M1579" i="1"/>
  <c r="M533" i="1"/>
  <c r="K1841" i="1"/>
  <c r="K606" i="1"/>
  <c r="J1360" i="1"/>
  <c r="J1115" i="1"/>
  <c r="J1275" i="1"/>
  <c r="J581" i="1"/>
  <c r="J1532" i="1"/>
  <c r="J2066" i="1"/>
  <c r="J551" i="1"/>
  <c r="J716" i="1"/>
  <c r="J1291" i="1"/>
  <c r="J1784" i="1"/>
  <c r="J597" i="1"/>
  <c r="J1090" i="1"/>
  <c r="J1954" i="1"/>
  <c r="J70" i="1"/>
  <c r="J645" i="1"/>
  <c r="J2041" i="1"/>
  <c r="J444" i="1"/>
  <c r="J978" i="1"/>
  <c r="J1835" i="1"/>
  <c r="J2000" i="1"/>
  <c r="J1429" i="1"/>
  <c r="J530" i="1"/>
  <c r="K1260" i="1"/>
  <c r="M112" i="1"/>
  <c r="M1310" i="1"/>
  <c r="K819" i="1"/>
  <c r="M808" i="1"/>
  <c r="M1671" i="1"/>
  <c r="K1346" i="1"/>
  <c r="J583" i="1"/>
  <c r="J949" i="1"/>
  <c r="J1408" i="1"/>
  <c r="J1901" i="1"/>
  <c r="J263" i="1"/>
  <c r="J838" i="1"/>
  <c r="J1578" i="1"/>
  <c r="J350" i="1"/>
  <c r="J802" i="1"/>
  <c r="J1172" i="1"/>
  <c r="J1748" i="1"/>
  <c r="J110" i="1"/>
  <c r="J398" i="1"/>
  <c r="J1466" i="1"/>
  <c r="J1629" i="1"/>
  <c r="J643" i="1"/>
  <c r="J981" i="1"/>
  <c r="M1956" i="1"/>
  <c r="K1506" i="1"/>
  <c r="K2006" i="1"/>
  <c r="M1679" i="1"/>
  <c r="M1107" i="1"/>
  <c r="K499" i="1"/>
  <c r="K568" i="1"/>
  <c r="M1839" i="1"/>
  <c r="K165" i="1"/>
  <c r="M903" i="1"/>
  <c r="M411" i="1"/>
  <c r="J578" i="1"/>
  <c r="J1651" i="1"/>
  <c r="J128" i="1"/>
  <c r="J2058" i="1"/>
  <c r="J2023" i="1"/>
  <c r="J426" i="1"/>
  <c r="J960" i="1"/>
  <c r="J144" i="1"/>
  <c r="J1047" i="1"/>
  <c r="J1540" i="1"/>
  <c r="J273" i="1"/>
  <c r="J848" i="1"/>
  <c r="J1588" i="1"/>
  <c r="J812" i="1"/>
  <c r="J1182" i="1"/>
  <c r="J1962" i="1"/>
  <c r="K210" i="1"/>
  <c r="K787" i="1"/>
  <c r="K628" i="1"/>
  <c r="K1858" i="1"/>
  <c r="K1246" i="1"/>
  <c r="K923" i="1"/>
  <c r="K188" i="1"/>
  <c r="K1541" i="1"/>
  <c r="K397" i="1"/>
  <c r="M1233" i="1"/>
  <c r="K414" i="1"/>
  <c r="M1726" i="1"/>
  <c r="M132" i="1"/>
  <c r="M750" i="1"/>
  <c r="M2062" i="1"/>
  <c r="M1325" i="1"/>
  <c r="M1780" i="1"/>
  <c r="M1905" i="1"/>
  <c r="M1086" i="1"/>
  <c r="M267" i="1"/>
  <c r="M229" i="1"/>
  <c r="M1582" i="1"/>
  <c r="K886" i="1"/>
  <c r="M806" i="1"/>
  <c r="M521" i="1"/>
  <c r="K728" i="1"/>
  <c r="K618" i="1"/>
  <c r="M1236" i="1"/>
  <c r="M1729" i="1"/>
  <c r="M135" i="1"/>
  <c r="M1447" i="1"/>
  <c r="K1038" i="1"/>
  <c r="K753" i="1"/>
  <c r="M2065" i="1"/>
  <c r="M1328" i="1"/>
  <c r="M1821" i="1"/>
  <c r="M715" i="1"/>
  <c r="K1290" i="1"/>
  <c r="M471" i="1"/>
  <c r="K1908" i="1"/>
  <c r="K270" i="1"/>
  <c r="K1623" i="1"/>
  <c r="M845" i="1"/>
  <c r="M312" i="1"/>
  <c r="M1010" i="1"/>
  <c r="K232" i="1"/>
  <c r="M889" i="1"/>
  <c r="K2038" i="1"/>
  <c r="M1192" i="1"/>
  <c r="K1235" i="1"/>
  <c r="K950" i="1"/>
  <c r="K912" i="1"/>
  <c r="M1289" i="1"/>
  <c r="K595" i="1"/>
  <c r="M1907" i="1"/>
  <c r="M269" i="1"/>
  <c r="M1584" i="1"/>
  <c r="K1958" i="1"/>
  <c r="K936" i="1"/>
  <c r="K574" i="1"/>
  <c r="M910" i="1"/>
  <c r="K1444" i="1"/>
  <c r="K175" i="1"/>
  <c r="K1528" i="1"/>
  <c r="K1287" i="1"/>
  <c r="K468" i="1"/>
  <c r="M593" i="1"/>
  <c r="K1951" i="1"/>
  <c r="M1378" i="1"/>
  <c r="M1133" i="1"/>
  <c r="M685" i="1"/>
  <c r="M608" i="1"/>
  <c r="M1143" i="1"/>
  <c r="M1476" i="1"/>
  <c r="M1178" i="1"/>
  <c r="J1016" i="1"/>
  <c r="K773" i="1"/>
  <c r="J1572" i="1"/>
  <c r="J1778" i="1"/>
  <c r="J2025" i="1"/>
  <c r="J102" i="1"/>
  <c r="J390" i="1"/>
  <c r="J637" i="1"/>
  <c r="J884" i="1"/>
  <c r="J1049" i="1"/>
  <c r="J1384" i="1"/>
  <c r="J1591" i="1"/>
  <c r="J165" i="1"/>
  <c r="M360" i="1"/>
  <c r="M85" i="1"/>
  <c r="M1479" i="1"/>
  <c r="M373" i="1"/>
  <c r="M1685" i="1"/>
  <c r="M1850" i="1"/>
  <c r="M867" i="1"/>
  <c r="M1032" i="1"/>
  <c r="M256" i="1"/>
  <c r="M1609" i="1"/>
  <c r="M544" i="1"/>
  <c r="M1815" i="1"/>
  <c r="K915" i="1"/>
  <c r="M1203" i="1"/>
  <c r="M1409" i="1"/>
  <c r="M180" i="1"/>
  <c r="M1533" i="1"/>
  <c r="M427" i="1"/>
  <c r="M1739" i="1"/>
  <c r="M510" i="1"/>
  <c r="M1945" i="1"/>
  <c r="M306" i="1"/>
  <c r="J2008" i="1"/>
  <c r="J683" i="1"/>
  <c r="J935" i="1"/>
  <c r="J1469" i="1"/>
  <c r="M536" i="1"/>
  <c r="M1972" i="1"/>
  <c r="M907" i="1"/>
  <c r="M1195" i="1"/>
  <c r="K1401" i="1"/>
  <c r="K730" i="1"/>
  <c r="K1292" i="1"/>
  <c r="M145" i="1"/>
  <c r="K1663" i="1"/>
  <c r="K598" i="1"/>
  <c r="M1338" i="1"/>
  <c r="M109" i="1"/>
  <c r="M1503" i="1"/>
  <c r="M1012" i="1"/>
  <c r="M1300" i="1"/>
  <c r="K948" i="1"/>
  <c r="K48" i="1"/>
  <c r="K213" i="1"/>
  <c r="M1566" i="1"/>
  <c r="M460" i="1"/>
  <c r="K790" i="1"/>
  <c r="K96" i="1"/>
  <c r="K1490" i="1"/>
  <c r="M1620" i="1"/>
  <c r="K1826" i="1"/>
  <c r="M601" i="1"/>
  <c r="M1913" i="1"/>
  <c r="M766" i="1"/>
  <c r="M2078" i="1"/>
  <c r="M972" i="1"/>
  <c r="K563" i="1"/>
  <c r="K317" i="1"/>
  <c r="M1054" i="1"/>
  <c r="K604" i="1"/>
  <c r="K1551" i="1"/>
  <c r="K856" i="1"/>
  <c r="K1722" i="1"/>
  <c r="K1679" i="1"/>
  <c r="K454" i="1"/>
  <c r="K660" i="1"/>
  <c r="K2013" i="1"/>
  <c r="K784" i="1"/>
  <c r="K1072" i="1"/>
  <c r="K1319" i="1"/>
  <c r="K90" i="1"/>
  <c r="K1484" i="1"/>
  <c r="K1690" i="1"/>
  <c r="K625" i="1"/>
  <c r="K1855" i="1"/>
  <c r="K1243" i="1"/>
  <c r="K14" i="1"/>
  <c r="K1162" i="1"/>
  <c r="K261" i="1"/>
  <c r="K1614" i="1"/>
  <c r="K549" i="1"/>
  <c r="K1820" i="1"/>
  <c r="K714" i="1"/>
  <c r="K1985" i="1"/>
  <c r="K920" i="1"/>
  <c r="M185" i="1"/>
  <c r="K1538" i="1"/>
  <c r="K432" i="1"/>
  <c r="K1744" i="1"/>
  <c r="K1950" i="1"/>
  <c r="K844" i="1"/>
  <c r="K311" i="1"/>
  <c r="K1009" i="1"/>
  <c r="K1297" i="1"/>
  <c r="K150" i="1"/>
  <c r="K1462" i="1"/>
  <c r="K1668" i="1"/>
  <c r="K30" i="1"/>
  <c r="K1752" i="1"/>
  <c r="K523" i="1"/>
  <c r="M74" i="1"/>
  <c r="K526" i="1"/>
  <c r="K1961" i="1"/>
  <c r="M242" i="1"/>
  <c r="M1882" i="1"/>
  <c r="K1227" i="1"/>
  <c r="M1593" i="1"/>
  <c r="M1682" i="1"/>
  <c r="M620" i="1"/>
  <c r="K1238" i="1"/>
  <c r="M9" i="1"/>
  <c r="M1157" i="1"/>
  <c r="K709" i="1"/>
  <c r="K1980" i="1"/>
  <c r="K839" i="1"/>
  <c r="K1004" i="1"/>
  <c r="M1457" i="1"/>
  <c r="M351" i="1"/>
  <c r="K1910" i="1"/>
  <c r="K763" i="1"/>
  <c r="K1423" i="1"/>
  <c r="M288" i="1"/>
  <c r="K528" i="1"/>
  <c r="K119" i="1"/>
  <c r="K1600" i="1"/>
  <c r="K2091" i="1"/>
  <c r="K1259" i="1"/>
  <c r="M1964" i="1"/>
  <c r="K492" i="1"/>
  <c r="M172" i="1"/>
  <c r="M1525" i="1"/>
  <c r="M419" i="1"/>
  <c r="M1731" i="1"/>
  <c r="M137" i="1"/>
  <c r="M2067" i="1"/>
  <c r="M1372" i="1"/>
  <c r="M61" i="1"/>
  <c r="M1127" i="1"/>
  <c r="M226" i="1"/>
  <c r="M473" i="1"/>
  <c r="M1785" i="1"/>
  <c r="M2032" i="1"/>
  <c r="M803" i="1"/>
  <c r="M1091" i="1"/>
  <c r="M1628" i="1"/>
  <c r="M850" i="1"/>
  <c r="M905" i="1"/>
  <c r="K1193" i="1"/>
  <c r="M1399" i="1"/>
  <c r="M170" i="1"/>
  <c r="M1523" i="1"/>
  <c r="M417" i="1"/>
  <c r="M500" i="1"/>
  <c r="M1935" i="1"/>
  <c r="M829" i="1"/>
  <c r="M296" i="1"/>
  <c r="M994" i="1"/>
  <c r="K1282" i="1"/>
  <c r="M341" i="1"/>
  <c r="M59" i="1"/>
  <c r="K1125" i="1"/>
  <c r="M1783" i="1"/>
  <c r="M677" i="1"/>
  <c r="M801" i="1"/>
  <c r="M1089" i="1"/>
  <c r="M1336" i="1"/>
  <c r="K1097" i="1"/>
  <c r="K1673" i="1"/>
  <c r="K608" i="1"/>
  <c r="M775" i="1"/>
  <c r="M2048" i="1"/>
  <c r="M451" i="1"/>
  <c r="M779" i="1"/>
  <c r="M440" i="1"/>
  <c r="K158" i="1"/>
  <c r="K1470" i="1"/>
  <c r="K1143" i="1"/>
  <c r="K1067" i="1"/>
  <c r="K83" i="1"/>
  <c r="M1257" i="1"/>
  <c r="M28" i="1"/>
  <c r="M1176" i="1"/>
  <c r="M275" i="1"/>
  <c r="M1439" i="1"/>
  <c r="M333" i="1"/>
  <c r="M580" i="1"/>
  <c r="M1892" i="1"/>
  <c r="M2057" i="1"/>
  <c r="M951" i="1"/>
  <c r="M51" i="1"/>
  <c r="M1117" i="1"/>
  <c r="M216" i="1"/>
  <c r="M1569" i="1"/>
  <c r="M463" i="1"/>
  <c r="M669" i="1"/>
  <c r="M2022" i="1"/>
  <c r="M1493" i="1"/>
  <c r="M1699" i="1"/>
  <c r="M634" i="1"/>
  <c r="M1046" i="1"/>
  <c r="M23" i="1"/>
  <c r="M1829" i="1"/>
  <c r="K1217" i="1"/>
  <c r="M2042" i="1"/>
  <c r="M813" i="1"/>
  <c r="K1064" i="1"/>
  <c r="K1107" i="1"/>
  <c r="K1969" i="1"/>
  <c r="K1398" i="1"/>
  <c r="K169" i="1"/>
  <c r="K416" i="1"/>
  <c r="K1728" i="1"/>
  <c r="K1934" i="1"/>
  <c r="K828" i="1"/>
  <c r="K993" i="1"/>
  <c r="K134" i="1"/>
  <c r="K1446" i="1"/>
  <c r="K340" i="1"/>
  <c r="K587" i="1"/>
  <c r="K1899" i="1"/>
  <c r="K2064" i="1"/>
  <c r="K1576" i="1"/>
  <c r="K470" i="1"/>
  <c r="K1782" i="1"/>
  <c r="K2029" i="1"/>
  <c r="K1088" i="1"/>
  <c r="K1335" i="1"/>
  <c r="K106" i="1"/>
  <c r="K1500" i="1"/>
  <c r="K394" i="1"/>
  <c r="K1706" i="1"/>
  <c r="K641" i="1"/>
  <c r="K1871" i="1"/>
  <c r="K888" i="1"/>
  <c r="K1053" i="1"/>
  <c r="K565" i="1"/>
  <c r="K1836" i="1"/>
  <c r="K1017" i="1"/>
  <c r="K1305" i="1"/>
  <c r="M486" i="1"/>
  <c r="M1798" i="1"/>
  <c r="K1676" i="1"/>
  <c r="K196" i="1"/>
  <c r="K771" i="1"/>
  <c r="M1346" i="1"/>
  <c r="K1308" i="1"/>
  <c r="K123" i="1"/>
  <c r="J876" i="1"/>
  <c r="J1041" i="1"/>
  <c r="J1247" i="1"/>
  <c r="J1166" i="1"/>
  <c r="J1618" i="1"/>
  <c r="J1824" i="1"/>
  <c r="J1989" i="1"/>
  <c r="M823" i="1"/>
  <c r="K290" i="1"/>
  <c r="K988" i="1"/>
  <c r="K1276" i="1"/>
  <c r="K129" i="1"/>
  <c r="K1441" i="1"/>
  <c r="K335" i="1"/>
  <c r="K1647" i="1"/>
  <c r="K582" i="1"/>
  <c r="K1894" i="1"/>
  <c r="M747" i="1"/>
  <c r="M2059" i="1"/>
  <c r="K953" i="1"/>
  <c r="K1364" i="1"/>
  <c r="K53" i="1"/>
  <c r="K1119" i="1"/>
  <c r="K218" i="1"/>
  <c r="M1571" i="1"/>
  <c r="K465" i="1"/>
  <c r="K1777" i="1"/>
  <c r="M671" i="1"/>
  <c r="K2024" i="1"/>
  <c r="M795" i="1"/>
  <c r="M1083" i="1"/>
  <c r="K1330" i="1"/>
  <c r="K101" i="1"/>
  <c r="K1495" i="1"/>
  <c r="K389" i="1"/>
  <c r="K1701" i="1"/>
  <c r="M636" i="1"/>
  <c r="K1866" i="1"/>
  <c r="K883" i="1"/>
  <c r="M1048" i="1"/>
  <c r="M1254" i="1"/>
  <c r="K25" i="1"/>
  <c r="K847" i="1"/>
  <c r="K1967" i="1"/>
  <c r="M1759" i="1"/>
  <c r="M1832" i="1"/>
  <c r="M44" i="1"/>
  <c r="M1924" i="1"/>
  <c r="K1924" i="1"/>
  <c r="M1967" i="1"/>
  <c r="J559" i="1"/>
  <c r="J724" i="1"/>
  <c r="J930" i="1"/>
  <c r="J1218" i="1"/>
  <c r="M1805" i="1"/>
  <c r="M1921" i="1"/>
  <c r="J86" i="1"/>
  <c r="J374" i="1"/>
  <c r="J621" i="1"/>
  <c r="J868" i="1"/>
  <c r="J1033" i="1"/>
  <c r="J1239" i="1"/>
  <c r="J1158" i="1"/>
  <c r="J1610" i="1"/>
  <c r="J1816" i="1"/>
  <c r="J1028" i="1"/>
  <c r="J1234" i="1"/>
  <c r="J1153" i="1"/>
  <c r="J1605" i="1"/>
  <c r="J1811" i="1"/>
  <c r="J1976" i="1"/>
  <c r="J176" i="1"/>
  <c r="J1255" i="1"/>
  <c r="K1886" i="1"/>
  <c r="J905" i="1"/>
  <c r="J1193" i="1"/>
  <c r="J1399" i="1"/>
  <c r="J1523" i="1"/>
  <c r="J1729" i="1"/>
  <c r="J135" i="1"/>
  <c r="J425" i="1"/>
  <c r="J508" i="1"/>
  <c r="J837" i="1"/>
  <c r="J1002" i="1"/>
  <c r="J1290" i="1"/>
  <c r="J1455" i="1"/>
  <c r="J1661" i="1"/>
  <c r="J1908" i="1"/>
  <c r="J2073" i="1"/>
  <c r="J1419" i="1"/>
  <c r="J1749" i="1"/>
  <c r="J316" i="1"/>
  <c r="J155" i="1"/>
  <c r="J361" i="1"/>
  <c r="J773" i="1"/>
  <c r="J722" i="1"/>
  <c r="J928" i="1"/>
  <c r="J1216" i="1"/>
  <c r="J1422" i="1"/>
  <c r="J1546" i="1"/>
  <c r="J1752" i="1"/>
  <c r="J857" i="1"/>
  <c r="J611" i="1"/>
  <c r="J1574" i="1"/>
  <c r="J1964" i="1"/>
  <c r="K1875" i="1"/>
  <c r="J652" i="1"/>
  <c r="J1438" i="1"/>
  <c r="J1644" i="1"/>
  <c r="J1891" i="1"/>
  <c r="J2056" i="1"/>
  <c r="J50" i="1"/>
  <c r="J215" i="1"/>
  <c r="J462" i="1"/>
  <c r="J668" i="1"/>
  <c r="J792" i="1"/>
  <c r="J45" i="1"/>
  <c r="J210" i="1"/>
  <c r="J457" i="1"/>
  <c r="J663" i="1"/>
  <c r="J787" i="1"/>
  <c r="J1075" i="1"/>
  <c r="J1322" i="1"/>
  <c r="J1487" i="1"/>
  <c r="J1693" i="1"/>
  <c r="J782" i="1"/>
  <c r="J1070" i="1"/>
  <c r="J1317" i="1"/>
  <c r="J1482" i="1"/>
  <c r="J1688" i="1"/>
  <c r="J1853" i="1"/>
  <c r="J259" i="1"/>
  <c r="K903" i="1"/>
  <c r="J512" i="1"/>
  <c r="J1162" i="1"/>
  <c r="J844" i="1"/>
  <c r="J895" i="1"/>
  <c r="J608" i="1"/>
  <c r="J1840" i="1"/>
  <c r="J2005" i="1"/>
  <c r="J1022" i="1"/>
  <c r="J1310" i="1"/>
  <c r="J1681" i="1"/>
  <c r="J1928" i="1"/>
  <c r="J1817" i="1"/>
  <c r="J182" i="1"/>
  <c r="J1006" i="1"/>
  <c r="J1614" i="1"/>
  <c r="J515" i="1"/>
  <c r="J1789" i="1"/>
  <c r="J648" i="1"/>
  <c r="J1543" i="1"/>
  <c r="J1955" i="1"/>
  <c r="J1602" i="1"/>
  <c r="J1808" i="1"/>
  <c r="J1973" i="1"/>
  <c r="J173" i="1"/>
  <c r="J420" i="1"/>
  <c r="J503" i="1"/>
  <c r="J832" i="1"/>
  <c r="J997" i="1"/>
  <c r="J168" i="1"/>
  <c r="J415" i="1"/>
  <c r="J498" i="1"/>
  <c r="J827" i="1"/>
  <c r="J454" i="1"/>
  <c r="J660" i="1"/>
  <c r="J784" i="1"/>
  <c r="J1072" i="1"/>
  <c r="J1319" i="1"/>
  <c r="J1484" i="1"/>
  <c r="J1690" i="1"/>
  <c r="J1855" i="1"/>
  <c r="J1479" i="1"/>
  <c r="J1685" i="1"/>
  <c r="J1850" i="1"/>
  <c r="J9" i="1"/>
  <c r="J256" i="1"/>
  <c r="J544" i="1"/>
  <c r="J709" i="1"/>
  <c r="J915" i="1"/>
  <c r="J251" i="1"/>
  <c r="J539" i="1"/>
  <c r="J704" i="1"/>
  <c r="J910" i="1"/>
  <c r="J1198" i="1"/>
  <c r="J1404" i="1"/>
  <c r="J1528" i="1"/>
  <c r="J1274" i="1"/>
  <c r="J1439" i="1"/>
  <c r="J1645" i="1"/>
  <c r="J1892" i="1"/>
  <c r="J1982" i="1"/>
  <c r="J429" i="1"/>
  <c r="J1294" i="1"/>
  <c r="J1820" i="1"/>
  <c r="J185" i="1"/>
  <c r="J622" i="1"/>
  <c r="J1034" i="1"/>
  <c r="J1159" i="1"/>
  <c r="J1029" i="1"/>
  <c r="J1154" i="1"/>
  <c r="J1606" i="1"/>
  <c r="J1977" i="1"/>
  <c r="J177" i="1"/>
  <c r="J831" i="1"/>
  <c r="J996" i="1"/>
  <c r="J1284" i="1"/>
  <c r="J167" i="1"/>
  <c r="J497" i="1"/>
  <c r="J826" i="1"/>
  <c r="J991" i="1"/>
  <c r="J1279" i="1"/>
  <c r="J1444" i="1"/>
  <c r="J1650" i="1"/>
  <c r="J1897" i="1"/>
  <c r="J2062" i="1"/>
  <c r="J1561" i="1"/>
  <c r="J1767" i="1"/>
  <c r="J2014" i="1"/>
  <c r="J626" i="1"/>
  <c r="J873" i="1"/>
  <c r="J1450" i="1"/>
  <c r="J1656" i="1"/>
  <c r="J1903" i="1"/>
  <c r="J2068" i="1"/>
  <c r="J474" i="1"/>
  <c r="J680" i="1"/>
  <c r="J55" i="1"/>
  <c r="J220" i="1"/>
  <c r="J467" i="1"/>
  <c r="J673" i="1"/>
  <c r="J797" i="1"/>
  <c r="J1085" i="1"/>
  <c r="J1332" i="1"/>
  <c r="J1497" i="1"/>
  <c r="J1703" i="1"/>
  <c r="J1868" i="1"/>
  <c r="J841" i="1"/>
  <c r="J1459" i="1"/>
  <c r="J1985" i="1"/>
  <c r="J432" i="1"/>
  <c r="J375" i="1"/>
  <c r="J1240" i="1"/>
  <c r="J1611" i="1"/>
  <c r="J864" i="1"/>
  <c r="J1235" i="1"/>
  <c r="J1812" i="1"/>
  <c r="J46" i="1"/>
  <c r="J211" i="1"/>
  <c r="J458" i="1"/>
  <c r="J664" i="1"/>
  <c r="J788" i="1"/>
  <c r="J1076" i="1"/>
  <c r="J1323" i="1"/>
  <c r="J1488" i="1"/>
  <c r="J1483" i="1"/>
  <c r="J1689" i="1"/>
  <c r="J1854" i="1"/>
  <c r="J13" i="1"/>
  <c r="J1192" i="1"/>
  <c r="J1398" i="1"/>
  <c r="J1522" i="1"/>
  <c r="J1728" i="1"/>
  <c r="J1934" i="1"/>
  <c r="J295" i="1"/>
  <c r="J134" i="1"/>
  <c r="J340" i="1"/>
  <c r="J587" i="1"/>
  <c r="J129" i="1"/>
  <c r="J335" i="1"/>
  <c r="J582" i="1"/>
  <c r="J747" i="1"/>
  <c r="J953" i="1"/>
  <c r="J1364" i="1"/>
  <c r="J1119" i="1"/>
  <c r="J577" i="1"/>
  <c r="J742" i="1"/>
  <c r="J948" i="1"/>
  <c r="J1359" i="1"/>
  <c r="J1114" i="1"/>
  <c r="J1566" i="1"/>
  <c r="J1772" i="1"/>
  <c r="J2019" i="1"/>
  <c r="J1848" i="1"/>
  <c r="J7" i="1"/>
  <c r="J254" i="1"/>
  <c r="J542" i="1"/>
  <c r="J707" i="1"/>
  <c r="J913" i="1"/>
  <c r="J1201" i="1"/>
  <c r="J170" i="1"/>
  <c r="J417" i="1"/>
  <c r="J1282" i="1"/>
  <c r="J1447" i="1"/>
  <c r="J1859" i="1"/>
  <c r="J18" i="1"/>
  <c r="J265" i="1"/>
  <c r="J553" i="1"/>
  <c r="J718" i="1"/>
  <c r="J1212" i="1"/>
  <c r="J1418" i="1"/>
  <c r="J477" i="1"/>
  <c r="J409" i="1"/>
  <c r="M117" i="1"/>
  <c r="M118" i="1"/>
  <c r="J495" i="1"/>
  <c r="J824" i="1"/>
  <c r="J989" i="1"/>
  <c r="J1277" i="1"/>
  <c r="J1442" i="1"/>
  <c r="J1648" i="1"/>
  <c r="J1895" i="1"/>
  <c r="J2060" i="1"/>
  <c r="J54" i="1"/>
  <c r="J49" i="1"/>
  <c r="J214" i="1"/>
  <c r="J461" i="1"/>
  <c r="J667" i="1"/>
  <c r="J791" i="1"/>
  <c r="J1079" i="1"/>
  <c r="J1776" i="1"/>
  <c r="J1799" i="1"/>
  <c r="J2046" i="1"/>
  <c r="J123" i="1"/>
  <c r="J411" i="1"/>
  <c r="J555" i="1"/>
  <c r="J1303" i="1"/>
  <c r="J942" i="1"/>
  <c r="J766" i="1"/>
  <c r="J2043" i="1"/>
  <c r="J354" i="1"/>
  <c r="J438" i="1"/>
  <c r="M167" i="1"/>
  <c r="M991" i="1"/>
  <c r="M1444" i="1"/>
  <c r="K1650" i="1"/>
  <c r="K956" i="1"/>
  <c r="K1367" i="1"/>
  <c r="M56" i="1"/>
  <c r="K1122" i="1"/>
  <c r="M221" i="1"/>
  <c r="K1574" i="1"/>
  <c r="M468" i="1"/>
  <c r="M674" i="1"/>
  <c r="M2027" i="1"/>
  <c r="M1704" i="1"/>
  <c r="M639" i="1"/>
  <c r="M1869" i="1"/>
  <c r="K1051" i="1"/>
  <c r="M126" i="1"/>
  <c r="M1438" i="1"/>
  <c r="M332" i="1"/>
  <c r="K1644" i="1"/>
  <c r="M579" i="1"/>
  <c r="M1891" i="1"/>
  <c r="J1204" i="1"/>
  <c r="J1410" i="1"/>
  <c r="J1534" i="1"/>
  <c r="J1740" i="1"/>
  <c r="J1946" i="1"/>
  <c r="J146" i="1"/>
  <c r="J352" i="1"/>
  <c r="J342" i="1"/>
  <c r="J300" i="1"/>
  <c r="J139" i="1"/>
  <c r="J345" i="1"/>
  <c r="J592" i="1"/>
  <c r="J757" i="1"/>
  <c r="J963" i="1"/>
  <c r="J1374" i="1"/>
  <c r="J1129" i="1"/>
  <c r="J1581" i="1"/>
  <c r="J1530" i="1"/>
  <c r="J142" i="1"/>
  <c r="J595" i="1"/>
  <c r="J760" i="1"/>
  <c r="J966" i="1"/>
  <c r="J1377" i="1"/>
  <c r="J137" i="1"/>
  <c r="J588" i="1"/>
  <c r="J1125" i="1"/>
  <c r="J1577" i="1"/>
  <c r="J2030" i="1"/>
  <c r="J189" i="1"/>
  <c r="J436" i="1"/>
  <c r="J729" i="1"/>
  <c r="J1553" i="1"/>
  <c r="J517" i="1"/>
  <c r="J846" i="1"/>
  <c r="J1011" i="1"/>
  <c r="J1299" i="1"/>
  <c r="J1464" i="1"/>
  <c r="J1665" i="1"/>
  <c r="J1912" i="1"/>
  <c r="J2077" i="1"/>
  <c r="J71" i="1"/>
  <c r="J236" i="1"/>
  <c r="J483" i="1"/>
  <c r="J689" i="1"/>
  <c r="J813" i="1"/>
  <c r="J1101" i="1"/>
  <c r="J1009" i="1"/>
  <c r="J1297" i="1"/>
  <c r="J1462" i="1"/>
  <c r="J1668" i="1"/>
  <c r="J1501" i="1"/>
  <c r="J1707" i="1"/>
  <c r="J1872" i="1"/>
  <c r="J31" i="1"/>
  <c r="J566" i="1"/>
  <c r="J731" i="1"/>
  <c r="J937" i="1"/>
  <c r="J323" i="1"/>
  <c r="J1103" i="1"/>
  <c r="J1515" i="1"/>
  <c r="J1721" i="1"/>
  <c r="J1886" i="1"/>
  <c r="J1424" i="1"/>
  <c r="J979" i="1"/>
  <c r="J1390" i="1"/>
  <c r="J1597" i="1"/>
  <c r="J1803" i="1"/>
  <c r="J2050" i="1"/>
  <c r="J2083" i="1"/>
  <c r="J77" i="1"/>
  <c r="J242" i="1"/>
  <c r="J819" i="1"/>
  <c r="J834" i="1"/>
  <c r="J39" i="1"/>
  <c r="J286" i="1"/>
  <c r="J574" i="1"/>
  <c r="J1842" i="1"/>
  <c r="J430" i="1"/>
  <c r="J199" i="1"/>
  <c r="J1067" i="1"/>
  <c r="J1214" i="1"/>
  <c r="J1222" i="1"/>
  <c r="J492" i="1"/>
  <c r="J1948" i="1"/>
  <c r="J283" i="1"/>
  <c r="J798" i="1"/>
  <c r="J2091" i="1"/>
  <c r="J918" i="1"/>
  <c r="J20" i="1"/>
  <c r="J1796" i="1"/>
  <c r="J1184" i="1"/>
  <c r="M969" i="1"/>
  <c r="M725" i="1"/>
  <c r="M1996" i="1"/>
  <c r="M1520" i="1"/>
  <c r="M414" i="1"/>
  <c r="K1726" i="1"/>
  <c r="K497" i="1"/>
  <c r="K1932" i="1"/>
  <c r="K826" i="1"/>
  <c r="K293" i="1"/>
  <c r="K1279" i="1"/>
  <c r="K132" i="1"/>
  <c r="M338" i="1"/>
  <c r="K585" i="1"/>
  <c r="K1897" i="1"/>
  <c r="K750" i="1"/>
  <c r="K2062" i="1"/>
  <c r="K1780" i="1"/>
  <c r="K798" i="1"/>
  <c r="K1086" i="1"/>
  <c r="K1333" i="1"/>
  <c r="K104" i="1"/>
  <c r="K1498" i="1"/>
  <c r="K392" i="1"/>
  <c r="M886" i="1"/>
  <c r="K1015" i="1"/>
  <c r="M495" i="1"/>
  <c r="M1930" i="1"/>
  <c r="M824" i="1"/>
  <c r="M291" i="1"/>
  <c r="M989" i="1"/>
  <c r="M1277" i="1"/>
  <c r="M130" i="1"/>
  <c r="M1442" i="1"/>
  <c r="M336" i="1"/>
  <c r="M1648" i="1"/>
  <c r="M583" i="1"/>
  <c r="M1895" i="1"/>
  <c r="M748" i="1"/>
  <c r="M2060" i="1"/>
  <c r="M954" i="1"/>
  <c r="M1365" i="1"/>
  <c r="K54" i="1"/>
  <c r="K1120" i="1"/>
  <c r="K219" i="1"/>
  <c r="K1572" i="1"/>
  <c r="M466" i="1"/>
  <c r="K1778" i="1"/>
  <c r="M672" i="1"/>
  <c r="K2025" i="1"/>
  <c r="M796" i="1"/>
  <c r="M1084" i="1"/>
  <c r="M1331" i="1"/>
  <c r="M102" i="1"/>
  <c r="K1496" i="1"/>
  <c r="M390" i="1"/>
  <c r="M1702" i="1"/>
  <c r="J1493" i="1"/>
  <c r="J1699" i="1"/>
  <c r="J1864" i="1"/>
  <c r="J1304" i="1"/>
  <c r="J1675" i="1"/>
  <c r="J968" i="1"/>
  <c r="J1379" i="1"/>
  <c r="J1134" i="1"/>
  <c r="J1586" i="1"/>
  <c r="J1787" i="1"/>
  <c r="J2034" i="1"/>
  <c r="J111" i="1"/>
  <c r="J646" i="1"/>
  <c r="J893" i="1"/>
  <c r="J1058" i="1"/>
  <c r="J1264" i="1"/>
  <c r="J1183" i="1"/>
  <c r="J1132" i="1"/>
  <c r="J1584" i="1"/>
  <c r="J1790" i="1"/>
  <c r="J2037" i="1"/>
  <c r="J649" i="1"/>
  <c r="J763" i="1"/>
  <c r="J441" i="1"/>
  <c r="J524" i="1"/>
  <c r="J853" i="1"/>
  <c r="J1018" i="1"/>
  <c r="J1670" i="1"/>
  <c r="J2082" i="1"/>
  <c r="J1348" i="1"/>
  <c r="J1513" i="1"/>
  <c r="J1719" i="1"/>
  <c r="J1884" i="1"/>
  <c r="J1061" i="1"/>
  <c r="J202" i="1"/>
  <c r="J532" i="1"/>
  <c r="J861" i="1"/>
  <c r="J1026" i="1"/>
  <c r="J267" i="1"/>
  <c r="J1094" i="1"/>
  <c r="J36" i="1"/>
  <c r="J309" i="1"/>
  <c r="J571" i="1"/>
  <c r="J1750" i="1"/>
  <c r="J1490" i="1"/>
  <c r="J1287" i="1"/>
  <c r="K2075" i="1"/>
  <c r="M563" i="1"/>
  <c r="K1547" i="1"/>
  <c r="K824" i="1"/>
  <c r="K748" i="1"/>
  <c r="K2060" i="1"/>
  <c r="M54" i="1"/>
  <c r="M1120" i="1"/>
  <c r="M219" i="1"/>
  <c r="M1778" i="1"/>
  <c r="K672" i="1"/>
  <c r="M2025" i="1"/>
  <c r="K796" i="1"/>
  <c r="K1084" i="1"/>
  <c r="M1496" i="1"/>
  <c r="K637" i="1"/>
  <c r="K1049" i="1"/>
  <c r="K1255" i="1"/>
  <c r="K1136" i="1"/>
  <c r="M235" i="1"/>
  <c r="M987" i="1"/>
  <c r="M1275" i="1"/>
  <c r="M1646" i="1"/>
  <c r="M1893" i="1"/>
  <c r="J383" i="1"/>
  <c r="J1244" i="1"/>
  <c r="J1163" i="1"/>
  <c r="J1615" i="1"/>
  <c r="J1821" i="1"/>
  <c r="J1986" i="1"/>
  <c r="J186" i="1"/>
  <c r="J433" i="1"/>
  <c r="J516" i="1"/>
  <c r="J804" i="1"/>
  <c r="J1139" i="1"/>
  <c r="J2044" i="1"/>
  <c r="J1337" i="1"/>
  <c r="J27" i="1"/>
  <c r="J274" i="1"/>
  <c r="J562" i="1"/>
  <c r="J727" i="1"/>
  <c r="J933" i="1"/>
  <c r="J1221" i="1"/>
  <c r="J1427" i="1"/>
  <c r="J1551" i="1"/>
  <c r="J1757" i="1"/>
  <c r="J769" i="1"/>
  <c r="J975" i="1"/>
  <c r="J1386" i="1"/>
  <c r="J1141" i="1"/>
  <c r="J1593" i="1"/>
  <c r="J1965" i="1"/>
  <c r="J326" i="1"/>
  <c r="J1841" i="1"/>
  <c r="J2006" i="1"/>
  <c r="J206" i="1"/>
  <c r="J939" i="1"/>
  <c r="J1433" i="1"/>
  <c r="J159" i="1"/>
  <c r="J612" i="1"/>
  <c r="J777" i="1"/>
  <c r="J1394" i="1"/>
  <c r="J1149" i="1"/>
  <c r="J148" i="1"/>
  <c r="J1311" i="1"/>
  <c r="J972" i="1"/>
  <c r="J806" i="1"/>
  <c r="J80" i="1"/>
  <c r="J1122" i="1"/>
  <c r="J1861" i="1"/>
  <c r="J317" i="1"/>
  <c r="K620" i="1"/>
  <c r="M1238" i="1"/>
  <c r="K9" i="1"/>
  <c r="K1157" i="1"/>
  <c r="M709" i="1"/>
  <c r="M1980" i="1"/>
  <c r="M839" i="1"/>
  <c r="M1004" i="1"/>
  <c r="K1457" i="1"/>
  <c r="K351" i="1"/>
  <c r="M1910" i="1"/>
  <c r="M763" i="1"/>
  <c r="J2087" i="1"/>
  <c r="K85" i="1"/>
  <c r="K1479" i="1"/>
  <c r="K373" i="1"/>
  <c r="K1685" i="1"/>
  <c r="K1850" i="1"/>
  <c r="K867" i="1"/>
  <c r="K1032" i="1"/>
  <c r="K256" i="1"/>
  <c r="K1609" i="1"/>
  <c r="K544" i="1"/>
  <c r="K1815" i="1"/>
  <c r="M915" i="1"/>
  <c r="K1203" i="1"/>
  <c r="K1409" i="1"/>
  <c r="K180" i="1"/>
  <c r="K1533" i="1"/>
  <c r="K427" i="1"/>
  <c r="K1739" i="1"/>
  <c r="K510" i="1"/>
  <c r="K1945" i="1"/>
  <c r="K306" i="1"/>
  <c r="M1292" i="1"/>
  <c r="K145" i="1"/>
  <c r="M1663" i="1"/>
  <c r="M598" i="1"/>
  <c r="K1503" i="1"/>
  <c r="K1628" i="1"/>
  <c r="K1054" i="1"/>
  <c r="K1729" i="1"/>
  <c r="K135" i="1"/>
  <c r="K1447" i="1"/>
  <c r="M1653" i="1"/>
  <c r="K588" i="1"/>
  <c r="K1900" i="1"/>
  <c r="M753" i="1"/>
  <c r="K2065" i="1"/>
  <c r="M959" i="1"/>
  <c r="M1370" i="1"/>
  <c r="K224" i="1"/>
  <c r="K1577" i="1"/>
  <c r="K471" i="1"/>
  <c r="K2030" i="1"/>
  <c r="K1501" i="1"/>
  <c r="K395" i="1"/>
  <c r="K1707" i="1"/>
  <c r="K642" i="1"/>
  <c r="K1872" i="1"/>
  <c r="K889" i="1"/>
  <c r="J2029" i="1"/>
  <c r="J106" i="1"/>
  <c r="J610" i="1"/>
  <c r="J68" i="1"/>
  <c r="J233" i="1"/>
  <c r="J480" i="1"/>
  <c r="J1389" i="1"/>
  <c r="J1144" i="1"/>
  <c r="J1596" i="1"/>
  <c r="J737" i="1"/>
  <c r="J1231" i="1"/>
  <c r="J687" i="1"/>
  <c r="J1099" i="1"/>
  <c r="J1882" i="1"/>
  <c r="J164" i="1"/>
  <c r="J1354" i="1"/>
  <c r="K1257" i="1"/>
  <c r="K28" i="1"/>
  <c r="K1176" i="1"/>
  <c r="K275" i="1"/>
  <c r="K905" i="1"/>
  <c r="M1193" i="1"/>
  <c r="K1399" i="1"/>
  <c r="K170" i="1"/>
  <c r="K1523" i="1"/>
  <c r="K417" i="1"/>
  <c r="K500" i="1"/>
  <c r="K1935" i="1"/>
  <c r="K829" i="1"/>
  <c r="K296" i="1"/>
  <c r="K994" i="1"/>
  <c r="M1282" i="1"/>
  <c r="K341" i="1"/>
  <c r="K59" i="1"/>
  <c r="M1125" i="1"/>
  <c r="K1783" i="1"/>
  <c r="K677" i="1"/>
  <c r="K801" i="1"/>
  <c r="K1089" i="1"/>
  <c r="K1336" i="1"/>
  <c r="K689" i="1"/>
  <c r="M2056" i="1"/>
  <c r="M950" i="1"/>
  <c r="M1361" i="1"/>
  <c r="M50" i="1"/>
  <c r="M1116" i="1"/>
  <c r="M215" i="1"/>
  <c r="M1568" i="1"/>
  <c r="M462" i="1"/>
  <c r="M1080" i="1"/>
  <c r="M633" i="1"/>
  <c r="M1045" i="1"/>
  <c r="M637" i="1"/>
  <c r="M1867" i="1"/>
  <c r="M884" i="1"/>
  <c r="M1049" i="1"/>
  <c r="M1255" i="1"/>
  <c r="M26" i="1"/>
  <c r="M519" i="1"/>
  <c r="M1954" i="1"/>
  <c r="M848" i="1"/>
  <c r="M1136" i="1"/>
  <c r="K235" i="1"/>
  <c r="M1466" i="1"/>
  <c r="M1747" i="1"/>
  <c r="M700" i="1"/>
  <c r="K1971" i="1"/>
  <c r="K906" i="1"/>
  <c r="K1194" i="1"/>
  <c r="M1400" i="1"/>
  <c r="K171" i="1"/>
  <c r="K1524" i="1"/>
  <c r="K418" i="1"/>
  <c r="K1730" i="1"/>
  <c r="M501" i="1"/>
  <c r="M1936" i="1"/>
  <c r="K830" i="1"/>
  <c r="K297" i="1"/>
  <c r="K995" i="1"/>
  <c r="K1283" i="1"/>
  <c r="K136" i="1"/>
  <c r="K1448" i="1"/>
  <c r="M342" i="1"/>
  <c r="K1654" i="1"/>
  <c r="M589" i="1"/>
  <c r="K1901" i="1"/>
  <c r="M754" i="1"/>
  <c r="K2066" i="1"/>
  <c r="M960" i="1"/>
  <c r="K1371" i="1"/>
  <c r="K60" i="1"/>
  <c r="K1126" i="1"/>
  <c r="K225" i="1"/>
  <c r="K1578" i="1"/>
  <c r="K472" i="1"/>
  <c r="K1784" i="1"/>
  <c r="M678" i="1"/>
  <c r="K2031" i="1"/>
  <c r="K802" i="1"/>
  <c r="K1090" i="1"/>
  <c r="K1337" i="1"/>
  <c r="M559" i="1"/>
  <c r="M1830" i="1"/>
  <c r="K741" i="1"/>
  <c r="K2053" i="1"/>
  <c r="M947" i="1"/>
  <c r="K1358" i="1"/>
  <c r="M47" i="1"/>
  <c r="K1113" i="1"/>
  <c r="M212" i="1"/>
  <c r="K1565" i="1"/>
  <c r="K459" i="1"/>
  <c r="K1771" i="1"/>
  <c r="K665" i="1"/>
  <c r="K2018" i="1"/>
  <c r="M789" i="1"/>
  <c r="K1077" i="1"/>
  <c r="K1324" i="1"/>
  <c r="M95" i="1"/>
  <c r="M1489" i="1"/>
  <c r="K383" i="1"/>
  <c r="K1695" i="1"/>
  <c r="K630" i="1"/>
  <c r="K1860" i="1"/>
  <c r="M746" i="1"/>
  <c r="M2058" i="1"/>
  <c r="M952" i="1"/>
  <c r="M1363" i="1"/>
  <c r="K52" i="1"/>
  <c r="K1118" i="1"/>
  <c r="K217" i="1"/>
  <c r="K1570" i="1"/>
  <c r="M464" i="1"/>
  <c r="M1776" i="1"/>
  <c r="M670" i="1"/>
  <c r="K2023" i="1"/>
  <c r="M794" i="1"/>
  <c r="M1082" i="1"/>
  <c r="M1329" i="1"/>
  <c r="M100" i="1"/>
  <c r="K1494" i="1"/>
  <c r="M388" i="1"/>
  <c r="K1700" i="1"/>
  <c r="K635" i="1"/>
  <c r="M1865" i="1"/>
  <c r="M882" i="1"/>
  <c r="M1047" i="1"/>
  <c r="K1253" i="1"/>
  <c r="K24" i="1"/>
  <c r="K1172" i="1"/>
  <c r="M271" i="1"/>
  <c r="K1624" i="1"/>
  <c r="K1134" i="1"/>
  <c r="M1069" i="1"/>
  <c r="M1316" i="1"/>
  <c r="K87" i="1"/>
  <c r="M1481" i="1"/>
  <c r="M375" i="1"/>
  <c r="M1687" i="1"/>
  <c r="M622" i="1"/>
  <c r="M1852" i="1"/>
  <c r="K869" i="1"/>
  <c r="M1034" i="1"/>
  <c r="M1240" i="1"/>
  <c r="M11" i="1"/>
  <c r="M1159" i="1"/>
  <c r="M258" i="1"/>
  <c r="M1611" i="1"/>
  <c r="M546" i="1"/>
  <c r="K1817" i="1"/>
  <c r="M711" i="1"/>
  <c r="M1982" i="1"/>
  <c r="M917" i="1"/>
  <c r="M1205" i="1"/>
  <c r="M1411" i="1"/>
  <c r="M182" i="1"/>
  <c r="M1535" i="1"/>
  <c r="M429" i="1"/>
  <c r="M1741" i="1"/>
  <c r="M512" i="1"/>
  <c r="M1947" i="1"/>
  <c r="M841" i="1"/>
  <c r="M308" i="1"/>
  <c r="M1006" i="1"/>
  <c r="K1294" i="1"/>
  <c r="K147" i="1"/>
  <c r="K1459" i="1"/>
  <c r="M353" i="1"/>
  <c r="M1665" i="1"/>
  <c r="M600" i="1"/>
  <c r="M1912" i="1"/>
  <c r="M765" i="1"/>
  <c r="K1711" i="1"/>
  <c r="M1302" i="1"/>
  <c r="K483" i="1"/>
  <c r="M398" i="1"/>
  <c r="M1710" i="1"/>
  <c r="K987" i="1"/>
  <c r="K1275" i="1"/>
  <c r="K128" i="1"/>
  <c r="M1440" i="1"/>
  <c r="M334" i="1"/>
  <c r="K1646" i="1"/>
  <c r="M581" i="1"/>
  <c r="K1893" i="1"/>
  <c r="K746" i="1"/>
  <c r="K2058" i="1"/>
  <c r="K952" i="1"/>
  <c r="K1363" i="1"/>
  <c r="M52" i="1"/>
  <c r="M1118" i="1"/>
  <c r="M217" i="1"/>
  <c r="M1570" i="1"/>
  <c r="K464" i="1"/>
  <c r="K1776" i="1"/>
  <c r="K670" i="1"/>
  <c r="M2023" i="1"/>
  <c r="K794" i="1"/>
  <c r="K1082" i="1"/>
  <c r="K1329" i="1"/>
  <c r="K100" i="1"/>
  <c r="M1494" i="1"/>
  <c r="K388" i="1"/>
  <c r="M1700" i="1"/>
  <c r="M635" i="1"/>
  <c r="K1865" i="1"/>
  <c r="K882" i="1"/>
  <c r="K1047" i="1"/>
  <c r="M1253" i="1"/>
  <c r="M24" i="1"/>
  <c r="M1172" i="1"/>
  <c r="K271" i="1"/>
  <c r="M1624" i="1"/>
  <c r="K1069" i="1"/>
  <c r="K1316" i="1"/>
  <c r="M87" i="1"/>
  <c r="K1481" i="1"/>
  <c r="K375" i="1"/>
  <c r="K1687" i="1"/>
  <c r="K622" i="1"/>
  <c r="K1852" i="1"/>
  <c r="M869" i="1"/>
  <c r="K1034" i="1"/>
  <c r="K1240" i="1"/>
  <c r="K11" i="1"/>
  <c r="K1159" i="1"/>
  <c r="K258" i="1"/>
  <c r="K1611" i="1"/>
  <c r="K546" i="1"/>
  <c r="M1817" i="1"/>
  <c r="K711" i="1"/>
  <c r="K1982" i="1"/>
  <c r="K917" i="1"/>
  <c r="K1205" i="1"/>
  <c r="K1411" i="1"/>
  <c r="K182" i="1"/>
  <c r="K1535" i="1"/>
  <c r="M194" i="1"/>
  <c r="K2042" i="1"/>
  <c r="K813" i="1"/>
  <c r="M1884" i="1"/>
  <c r="K877" i="1"/>
  <c r="K1042" i="1"/>
  <c r="K1248" i="1"/>
  <c r="M19" i="1"/>
  <c r="K1167" i="1"/>
  <c r="K266" i="1"/>
  <c r="K1619" i="1"/>
  <c r="K554" i="1"/>
  <c r="M1825" i="1"/>
  <c r="K719" i="1"/>
  <c r="K1990" i="1"/>
  <c r="K925" i="1"/>
  <c r="K1213" i="1"/>
  <c r="K1419" i="1"/>
  <c r="K190" i="1"/>
  <c r="K1543" i="1"/>
  <c r="K437" i="1"/>
  <c r="K1749" i="1"/>
  <c r="K520" i="1"/>
  <c r="K1955" i="1"/>
  <c r="K849" i="1"/>
  <c r="M316" i="1"/>
  <c r="K1137" i="1"/>
  <c r="K933" i="1"/>
  <c r="K155" i="1"/>
  <c r="M1795" i="1"/>
  <c r="K1515" i="1"/>
  <c r="M744" i="1"/>
  <c r="K1774" i="1"/>
  <c r="K668" i="1"/>
  <c r="K2021" i="1"/>
  <c r="K792" i="1"/>
  <c r="K1327" i="1"/>
  <c r="M98" i="1"/>
  <c r="K1492" i="1"/>
  <c r="M386" i="1"/>
  <c r="K1698" i="1"/>
  <c r="M1863" i="1"/>
  <c r="M880" i="1"/>
  <c r="M1251" i="1"/>
  <c r="K1021" i="1"/>
  <c r="M780" i="1"/>
  <c r="K732" i="1"/>
  <c r="K368" i="1"/>
  <c r="K237" i="1"/>
  <c r="K1590" i="1"/>
  <c r="K484" i="1"/>
  <c r="K1796" i="1"/>
  <c r="K1674" i="1"/>
  <c r="K609" i="1"/>
  <c r="K1102" i="1"/>
  <c r="K980" i="1"/>
  <c r="K571" i="1"/>
  <c r="K1842" i="1"/>
  <c r="K736" i="1"/>
  <c r="M2007" i="1"/>
  <c r="M1349" i="1"/>
  <c r="K1344" i="1"/>
  <c r="K115" i="1"/>
  <c r="K1509" i="1"/>
  <c r="M2002" i="1"/>
  <c r="M937" i="1"/>
  <c r="M487" i="1"/>
  <c r="M1677" i="1"/>
  <c r="M1057" i="1"/>
  <c r="M1550" i="1"/>
  <c r="M444" i="1"/>
  <c r="M2084" i="1"/>
  <c r="K1347" i="1"/>
  <c r="M1389" i="1"/>
  <c r="M78" i="1"/>
  <c r="M1718" i="1"/>
  <c r="M659" i="1"/>
  <c r="M2012" i="1"/>
  <c r="M783" i="1"/>
  <c r="K324" i="1"/>
  <c r="M1147" i="1"/>
  <c r="K1877" i="1"/>
  <c r="K894" i="1"/>
  <c r="M2043" i="1"/>
  <c r="M814" i="1"/>
  <c r="M1184" i="1"/>
  <c r="M1636" i="1"/>
  <c r="M858" i="1"/>
  <c r="M1344" i="1"/>
  <c r="M115" i="1"/>
  <c r="M1509" i="1"/>
  <c r="K2002" i="1"/>
  <c r="K937" i="1"/>
  <c r="K1677" i="1"/>
  <c r="K286" i="1"/>
  <c r="K1057" i="1"/>
  <c r="K1550" i="1"/>
  <c r="K444" i="1"/>
  <c r="M1347" i="1"/>
  <c r="K1389" i="1"/>
  <c r="K78" i="1"/>
  <c r="K1718" i="1"/>
  <c r="K429" i="1"/>
  <c r="K1741" i="1"/>
  <c r="K512" i="1"/>
  <c r="K1947" i="1"/>
  <c r="K841" i="1"/>
  <c r="K308" i="1"/>
  <c r="K1006" i="1"/>
  <c r="M1294" i="1"/>
  <c r="M147" i="1"/>
  <c r="M1459" i="1"/>
  <c r="K353" i="1"/>
  <c r="K1665" i="1"/>
  <c r="K600" i="1"/>
  <c r="K1912" i="1"/>
  <c r="K765" i="1"/>
  <c r="K2077" i="1"/>
  <c r="K971" i="1"/>
  <c r="M483" i="1"/>
  <c r="M1181" i="1"/>
  <c r="K37" i="1"/>
  <c r="M1877" i="1"/>
  <c r="M894" i="1"/>
  <c r="K2043" i="1"/>
  <c r="K814" i="1"/>
  <c r="K1184" i="1"/>
  <c r="K858" i="1"/>
  <c r="K325" i="1"/>
  <c r="K1023" i="1"/>
  <c r="M566" i="1"/>
  <c r="K1837" i="1"/>
  <c r="M1018" i="1"/>
  <c r="M1353" i="1"/>
  <c r="M1426" i="1"/>
  <c r="M197" i="1"/>
  <c r="M1919" i="1"/>
  <c r="K1512" i="1"/>
  <c r="M406" i="1"/>
  <c r="K2001" i="1"/>
  <c r="M1071" i="1"/>
  <c r="M1318" i="1"/>
  <c r="M89" i="1"/>
  <c r="M1483" i="1"/>
  <c r="K377" i="1"/>
  <c r="M1689" i="1"/>
  <c r="M624" i="1"/>
  <c r="M1854" i="1"/>
  <c r="M871" i="1"/>
  <c r="M1036" i="1"/>
  <c r="M1242" i="1"/>
  <c r="M13" i="1"/>
  <c r="M1161" i="1"/>
  <c r="M260" i="1"/>
  <c r="M1613" i="1"/>
  <c r="M548" i="1"/>
  <c r="M1819" i="1"/>
  <c r="M713" i="1"/>
  <c r="M1984" i="1"/>
  <c r="M919" i="1"/>
  <c r="K1207" i="1"/>
  <c r="K1413" i="1"/>
  <c r="K184" i="1"/>
  <c r="M1537" i="1"/>
  <c r="M431" i="1"/>
  <c r="M1743" i="1"/>
  <c r="K514" i="1"/>
  <c r="M1949" i="1"/>
  <c r="M843" i="1"/>
  <c r="M310" i="1"/>
  <c r="M1008" i="1"/>
  <c r="M1296" i="1"/>
  <c r="M149" i="1"/>
  <c r="M1461" i="1"/>
  <c r="M355" i="1"/>
  <c r="M1667" i="1"/>
  <c r="M1914" i="1"/>
  <c r="M2079" i="1"/>
  <c r="M973" i="1"/>
  <c r="K1384" i="1"/>
  <c r="K73" i="1"/>
  <c r="K648" i="1"/>
  <c r="M1878" i="1"/>
  <c r="M895" i="1"/>
  <c r="M1060" i="1"/>
  <c r="K1266" i="1"/>
  <c r="M447" i="1"/>
  <c r="M572" i="1"/>
  <c r="M943" i="1"/>
  <c r="M574" i="1"/>
  <c r="K490" i="1"/>
  <c r="M205" i="1"/>
  <c r="K1927" i="1"/>
  <c r="K1555" i="1"/>
  <c r="K233" i="1"/>
  <c r="M480" i="1"/>
  <c r="M1792" i="1"/>
  <c r="M2039" i="1"/>
  <c r="M1261" i="1"/>
  <c r="K32" i="1"/>
  <c r="M1754" i="1"/>
  <c r="M525" i="1"/>
  <c r="M1960" i="1"/>
  <c r="M854" i="1"/>
  <c r="K1716" i="1"/>
  <c r="K651" i="1"/>
  <c r="K1881" i="1"/>
  <c r="M1226" i="1"/>
  <c r="M694" i="1"/>
  <c r="K203" i="1"/>
  <c r="M1925" i="1"/>
  <c r="K1188" i="1"/>
  <c r="M1475" i="1"/>
  <c r="M1681" i="1"/>
  <c r="K447" i="1"/>
  <c r="K1721" i="1"/>
  <c r="K943" i="1"/>
  <c r="K1805" i="1"/>
  <c r="K164" i="1"/>
  <c r="K698" i="1"/>
  <c r="K411" i="1"/>
  <c r="K940" i="1"/>
  <c r="K121" i="1"/>
  <c r="K525" i="1"/>
  <c r="K1960" i="1"/>
  <c r="K854" i="1"/>
  <c r="M1716" i="1"/>
  <c r="M651" i="1"/>
  <c r="M1881" i="1"/>
  <c r="M203" i="1"/>
  <c r="K1925" i="1"/>
  <c r="K1475" i="1"/>
  <c r="K616" i="1"/>
  <c r="K1923" i="1"/>
  <c r="K1966" i="1"/>
  <c r="M1393" i="1"/>
  <c r="M935" i="1"/>
  <c r="M1223" i="1"/>
  <c r="K200" i="1"/>
  <c r="K1553" i="1"/>
  <c r="M1103" i="1"/>
  <c r="M81" i="1"/>
  <c r="M1804" i="1"/>
  <c r="M1026" i="1"/>
  <c r="K2082" i="1"/>
  <c r="M976" i="1"/>
  <c r="K1387" i="1"/>
  <c r="M404" i="1"/>
  <c r="M1432" i="1"/>
  <c r="M1762" i="1"/>
  <c r="M163" i="1"/>
  <c r="K1803" i="1"/>
  <c r="M697" i="1"/>
  <c r="M2050" i="1"/>
  <c r="M821" i="1"/>
  <c r="K611" i="1"/>
  <c r="M1186" i="1"/>
  <c r="M531" i="1"/>
  <c r="M1844" i="1"/>
  <c r="M1834" i="1"/>
  <c r="M1886" i="1"/>
  <c r="M1231" i="1"/>
  <c r="K902" i="1"/>
  <c r="K2051" i="1"/>
  <c r="M279" i="1"/>
  <c r="H1440" i="1"/>
  <c r="AJ1440" i="1" s="1"/>
  <c r="J1440" i="1"/>
  <c r="H2053" i="1"/>
  <c r="AJ2053" i="1" s="1"/>
  <c r="J2053" i="1"/>
  <c r="H1324" i="1"/>
  <c r="AJ1324" i="1" s="1"/>
  <c r="J1324" i="1"/>
  <c r="H4" i="1"/>
  <c r="J4" i="1"/>
  <c r="H1734" i="1"/>
  <c r="AJ1734" i="1" s="1"/>
  <c r="J1734" i="1"/>
  <c r="H222" i="1"/>
  <c r="J222" i="1"/>
  <c r="J590" i="1"/>
  <c r="H2032" i="1"/>
  <c r="J2032" i="1"/>
  <c r="H1013" i="1"/>
  <c r="AH1013" i="1" s="1"/>
  <c r="J1013" i="1"/>
  <c r="H74" i="1"/>
  <c r="J74" i="1"/>
  <c r="H321" i="1"/>
  <c r="AJ321" i="1" s="1"/>
  <c r="J321" i="1"/>
  <c r="H1516" i="1"/>
  <c r="J1516" i="1"/>
  <c r="J1315" i="1"/>
  <c r="J1480" i="1"/>
  <c r="J1686" i="1"/>
  <c r="J1851" i="1"/>
  <c r="J10" i="1"/>
  <c r="J257" i="1"/>
  <c r="J545" i="1"/>
  <c r="J710" i="1"/>
  <c r="J5" i="1"/>
  <c r="J252" i="1"/>
  <c r="J540" i="1"/>
  <c r="J705" i="1"/>
  <c r="J911" i="1"/>
  <c r="J1199" i="1"/>
  <c r="J1405" i="1"/>
  <c r="J1529" i="1"/>
  <c r="H700" i="1"/>
  <c r="AJ700" i="1" s="1"/>
  <c r="J700" i="1"/>
  <c r="H906" i="1"/>
  <c r="AJ906" i="1" s="1"/>
  <c r="J906" i="1"/>
  <c r="H1194" i="1"/>
  <c r="AJ1194" i="1" s="1"/>
  <c r="J1194" i="1"/>
  <c r="H1400" i="1"/>
  <c r="AH1400" i="1" s="1"/>
  <c r="J1400" i="1"/>
  <c r="H1524" i="1"/>
  <c r="AH1524" i="1" s="1"/>
  <c r="J1524" i="1"/>
  <c r="H1730" i="1"/>
  <c r="J1730" i="1"/>
  <c r="H1936" i="1"/>
  <c r="AH1936" i="1" s="1"/>
  <c r="J1936" i="1"/>
  <c r="H297" i="1"/>
  <c r="J297" i="1"/>
  <c r="H136" i="1"/>
  <c r="J136" i="1"/>
  <c r="H1725" i="1"/>
  <c r="AJ1725" i="1" s="1"/>
  <c r="J1725" i="1"/>
  <c r="H1931" i="1"/>
  <c r="J1931" i="1"/>
  <c r="H292" i="1"/>
  <c r="J292" i="1"/>
  <c r="H131" i="1"/>
  <c r="AJ131" i="1" s="1"/>
  <c r="J131" i="1"/>
  <c r="H337" i="1"/>
  <c r="AJ337" i="1" s="1"/>
  <c r="J337" i="1"/>
  <c r="H584" i="1"/>
  <c r="AJ584" i="1" s="1"/>
  <c r="J584" i="1"/>
  <c r="H749" i="1"/>
  <c r="AJ749" i="1" s="1"/>
  <c r="J749" i="1"/>
  <c r="H955" i="1"/>
  <c r="AH955" i="1" s="1"/>
  <c r="J955" i="1"/>
  <c r="J1366" i="1"/>
  <c r="H126" i="1"/>
  <c r="J126" i="1"/>
  <c r="J332" i="1"/>
  <c r="J579" i="1"/>
  <c r="J744" i="1"/>
  <c r="J950" i="1"/>
  <c r="J1361" i="1"/>
  <c r="J1116" i="1"/>
  <c r="J1568" i="1"/>
  <c r="J1774" i="1"/>
  <c r="J2021" i="1"/>
  <c r="J1356" i="1"/>
  <c r="J1111" i="1"/>
  <c r="J1563" i="1"/>
  <c r="J1769" i="1"/>
  <c r="J2016" i="1"/>
  <c r="J93" i="1"/>
  <c r="J381" i="1"/>
  <c r="J628" i="1"/>
  <c r="J88" i="1"/>
  <c r="J376" i="1"/>
  <c r="J623" i="1"/>
  <c r="J870" i="1"/>
  <c r="J1035" i="1"/>
  <c r="J1241" i="1"/>
  <c r="J1160" i="1"/>
  <c r="H1935" i="1"/>
  <c r="AJ1935" i="1" s="1"/>
  <c r="J1935" i="1"/>
  <c r="H296" i="1"/>
  <c r="AJ296" i="1" s="1"/>
  <c r="J296" i="1"/>
  <c r="H341" i="1"/>
  <c r="AJ341" i="1" s="1"/>
  <c r="J341" i="1"/>
  <c r="J629" i="1"/>
  <c r="J1735" i="1"/>
  <c r="H1941" i="1"/>
  <c r="J1941" i="1"/>
  <c r="H302" i="1"/>
  <c r="J302" i="1"/>
  <c r="H347" i="1"/>
  <c r="J347" i="1"/>
  <c r="H594" i="1"/>
  <c r="J594" i="1"/>
  <c r="H759" i="1"/>
  <c r="J759" i="1"/>
  <c r="H965" i="1"/>
  <c r="J965" i="1"/>
  <c r="H1376" i="1"/>
  <c r="J1376" i="1"/>
  <c r="H1131" i="1"/>
  <c r="J1131" i="1"/>
  <c r="H1003" i="1"/>
  <c r="AJ1003" i="1" s="1"/>
  <c r="J1003" i="1"/>
  <c r="J180" i="1"/>
  <c r="J427" i="1"/>
  <c r="J510" i="1"/>
  <c r="J839" i="1"/>
  <c r="J1004" i="1"/>
  <c r="J1292" i="1"/>
  <c r="J1457" i="1"/>
  <c r="J1663" i="1"/>
  <c r="J1910" i="1"/>
  <c r="J178" i="1"/>
  <c r="J26" i="1"/>
  <c r="H726" i="1"/>
  <c r="J726" i="1"/>
  <c r="H932" i="1"/>
  <c r="AJ932" i="1" s="1"/>
  <c r="J932" i="1"/>
  <c r="H1220" i="1"/>
  <c r="J1220" i="1"/>
  <c r="J113" i="1"/>
  <c r="J401" i="1"/>
  <c r="J1266" i="1"/>
  <c r="J271" i="1"/>
  <c r="H1958" i="1"/>
  <c r="J1958" i="1"/>
  <c r="H319" i="1"/>
  <c r="J319" i="1"/>
  <c r="H158" i="1"/>
  <c r="AH158" i="1" s="1"/>
  <c r="J158" i="1"/>
  <c r="H364" i="1"/>
  <c r="AJ364" i="1" s="1"/>
  <c r="J364" i="1"/>
  <c r="H272" i="1"/>
  <c r="AJ272" i="1" s="1"/>
  <c r="J272" i="1"/>
  <c r="H560" i="1"/>
  <c r="J560" i="1"/>
  <c r="J725" i="1"/>
  <c r="J931" i="1"/>
  <c r="J1219" i="1"/>
  <c r="J1378" i="1"/>
  <c r="J1133" i="1"/>
  <c r="J1585" i="1"/>
  <c r="J1791" i="1"/>
  <c r="H2038" i="1"/>
  <c r="AJ2038" i="1" s="1"/>
  <c r="J2038" i="1"/>
  <c r="J115" i="1"/>
  <c r="J403" i="1"/>
  <c r="J650" i="1"/>
  <c r="H1077" i="1"/>
  <c r="AJ1077" i="1" s="1"/>
  <c r="J1077" i="1"/>
  <c r="H2063" i="1"/>
  <c r="AH2063" i="1" s="1"/>
  <c r="J2063" i="1"/>
  <c r="H1499" i="1"/>
  <c r="AH1499" i="1" s="1"/>
  <c r="J1499" i="1"/>
  <c r="H1371" i="1"/>
  <c r="J1371" i="1"/>
  <c r="J1372" i="1"/>
  <c r="J1012" i="1"/>
  <c r="H368" i="1"/>
  <c r="J368" i="1"/>
  <c r="H613" i="1"/>
  <c r="AJ613" i="1" s="1"/>
  <c r="J613" i="1"/>
  <c r="H1918" i="1"/>
  <c r="J1918" i="1"/>
  <c r="H695" i="1"/>
  <c r="AJ695" i="1" s="1"/>
  <c r="J695" i="1"/>
  <c r="M1422" i="1"/>
  <c r="M1423" i="1"/>
  <c r="K193" i="1"/>
  <c r="K194" i="1"/>
  <c r="K359" i="1"/>
  <c r="K360" i="1"/>
  <c r="M731" i="1"/>
  <c r="M732" i="1"/>
  <c r="M602" i="1"/>
  <c r="M603" i="1"/>
  <c r="M767" i="1"/>
  <c r="M768" i="1"/>
  <c r="H665" i="1"/>
  <c r="J665" i="1"/>
  <c r="H2057" i="1"/>
  <c r="AJ2057" i="1" s="1"/>
  <c r="J2057" i="1"/>
  <c r="H1087" i="1"/>
  <c r="AH1087" i="1" s="1"/>
  <c r="J1087" i="1"/>
  <c r="H1942" i="1"/>
  <c r="J1942" i="1"/>
  <c r="J1579" i="1"/>
  <c r="H1370" i="1"/>
  <c r="AJ1370" i="1" s="1"/>
  <c r="J1370" i="1"/>
  <c r="H1915" i="1"/>
  <c r="AJ1915" i="1" s="1"/>
  <c r="J1915" i="1"/>
  <c r="H518" i="1"/>
  <c r="AJ518" i="1" s="1"/>
  <c r="J518" i="1"/>
  <c r="H162" i="1"/>
  <c r="J162" i="1"/>
  <c r="H1754" i="1"/>
  <c r="AH1754" i="1" s="1"/>
  <c r="J1754" i="1"/>
  <c r="H778" i="1"/>
  <c r="J778" i="1"/>
  <c r="H1351" i="1"/>
  <c r="J1351" i="1"/>
  <c r="J72" i="1"/>
  <c r="H1921" i="1"/>
  <c r="AJ1921" i="1" s="1"/>
  <c r="J1921" i="1"/>
  <c r="H964" i="1"/>
  <c r="AJ964" i="1" s="1"/>
  <c r="J964" i="1"/>
  <c r="K1011" i="1"/>
  <c r="H1972" i="1"/>
  <c r="J1972" i="1"/>
  <c r="H1038" i="1"/>
  <c r="AJ1038" i="1" s="1"/>
  <c r="J1038" i="1"/>
  <c r="H385" i="1"/>
  <c r="J385" i="1"/>
  <c r="H1621" i="1"/>
  <c r="AH1621" i="1" s="1"/>
  <c r="J1621" i="1"/>
  <c r="H2064" i="1"/>
  <c r="J2064" i="1"/>
  <c r="J1088" i="1"/>
  <c r="J1083" i="1"/>
  <c r="H1381" i="1"/>
  <c r="AJ1381" i="1" s="1"/>
  <c r="J1381" i="1"/>
  <c r="J522" i="1"/>
  <c r="J1922" i="1"/>
  <c r="H896" i="1"/>
  <c r="J896" i="1"/>
  <c r="H1135" i="1"/>
  <c r="AJ1135" i="1" s="1"/>
  <c r="J1135" i="1"/>
  <c r="J78" i="1"/>
  <c r="H243" i="1"/>
  <c r="AJ243" i="1" s="1"/>
  <c r="J243" i="1"/>
  <c r="H490" i="1"/>
  <c r="AH490" i="1" s="1"/>
  <c r="J490" i="1"/>
  <c r="H696" i="1"/>
  <c r="J696" i="1"/>
  <c r="H820" i="1"/>
  <c r="AJ820" i="1" s="1"/>
  <c r="J820" i="1"/>
  <c r="H1108" i="1"/>
  <c r="AJ1108" i="1" s="1"/>
  <c r="J1108" i="1"/>
  <c r="J1185" i="1"/>
  <c r="J1843" i="1"/>
  <c r="H1917" i="1"/>
  <c r="J1917" i="1"/>
  <c r="H76" i="1"/>
  <c r="J76" i="1"/>
  <c r="H241" i="1"/>
  <c r="AH241" i="1" s="1"/>
  <c r="J241" i="1"/>
  <c r="H488" i="1"/>
  <c r="AJ488" i="1" s="1"/>
  <c r="J488" i="1"/>
  <c r="H694" i="1"/>
  <c r="J694" i="1"/>
  <c r="H818" i="1"/>
  <c r="J818" i="1"/>
  <c r="H1106" i="1"/>
  <c r="AH1106" i="1" s="1"/>
  <c r="J1106" i="1"/>
  <c r="H1267" i="1"/>
  <c r="AJ1267" i="1" s="1"/>
  <c r="J1267" i="1"/>
  <c r="H1186" i="1"/>
  <c r="AH1186" i="1" s="1"/>
  <c r="J1186" i="1"/>
  <c r="J1638" i="1"/>
  <c r="H1844" i="1"/>
  <c r="J1844" i="1"/>
  <c r="J2009" i="1"/>
  <c r="H2040" i="1"/>
  <c r="J2040" i="1"/>
  <c r="H117" i="1"/>
  <c r="J117" i="1"/>
  <c r="H405" i="1"/>
  <c r="J405" i="1"/>
  <c r="H899" i="1"/>
  <c r="AJ899" i="1" s="1"/>
  <c r="J899" i="1"/>
  <c r="H1064" i="1"/>
  <c r="AH1064" i="1" s="1"/>
  <c r="J1064" i="1"/>
  <c r="H1270" i="1"/>
  <c r="AJ1270" i="1" s="1"/>
  <c r="J1270" i="1"/>
  <c r="H1189" i="1"/>
  <c r="AJ1189" i="1" s="1"/>
  <c r="J1189" i="1"/>
  <c r="J1367" i="1"/>
  <c r="H449" i="1"/>
  <c r="AJ449" i="1" s="1"/>
  <c r="J449" i="1"/>
  <c r="J878" i="1"/>
  <c r="H229" i="1"/>
  <c r="AJ229" i="1" s="1"/>
  <c r="J229" i="1"/>
  <c r="J1146" i="1"/>
  <c r="H533" i="1"/>
  <c r="AJ533" i="1" s="1"/>
  <c r="J533" i="1"/>
  <c r="H862" i="1"/>
  <c r="J862" i="1"/>
  <c r="H1051" i="1"/>
  <c r="AJ1051" i="1" s="1"/>
  <c r="J1051" i="1"/>
  <c r="J690" i="1"/>
  <c r="J563" i="1"/>
  <c r="J758" i="1"/>
  <c r="H1758" i="1"/>
  <c r="AJ1758" i="1" s="1"/>
  <c r="J1758" i="1"/>
  <c r="H28" i="1"/>
  <c r="AJ28" i="1" s="1"/>
  <c r="J28" i="1"/>
  <c r="J1428" i="1"/>
  <c r="H1476" i="1"/>
  <c r="AH1476" i="1" s="1"/>
  <c r="J1476" i="1"/>
  <c r="J842" i="1"/>
  <c r="H112" i="1"/>
  <c r="AJ112" i="1" s="1"/>
  <c r="J112" i="1"/>
  <c r="H1349" i="1"/>
  <c r="AJ1349" i="1" s="1"/>
  <c r="J1349" i="1"/>
  <c r="H47" i="1"/>
  <c r="J47" i="1"/>
  <c r="H669" i="1"/>
  <c r="J669" i="1"/>
  <c r="H675" i="1"/>
  <c r="AH675" i="1" s="1"/>
  <c r="J675" i="1"/>
  <c r="J961" i="1"/>
  <c r="H753" i="1"/>
  <c r="AJ753" i="1" s="1"/>
  <c r="J753" i="1"/>
  <c r="H29" i="1"/>
  <c r="AH29" i="1" s="1"/>
  <c r="J29" i="1"/>
  <c r="H486" i="1"/>
  <c r="J486" i="1"/>
  <c r="H1465" i="1"/>
  <c r="AJ1465" i="1" s="1"/>
  <c r="J1465" i="1"/>
  <c r="J1887" i="1"/>
  <c r="H521" i="1"/>
  <c r="AJ521" i="1" s="1"/>
  <c r="J521" i="1"/>
  <c r="H1110" i="1"/>
  <c r="AJ1110" i="1" s="1"/>
  <c r="J1110" i="1"/>
  <c r="H92" i="1"/>
  <c r="AJ92" i="1" s="1"/>
  <c r="J92" i="1"/>
  <c r="H172" i="1"/>
  <c r="AJ172" i="1" s="1"/>
  <c r="J172" i="1"/>
  <c r="H879" i="1"/>
  <c r="J879" i="1"/>
  <c r="H1827" i="1"/>
  <c r="J1827" i="1"/>
  <c r="H1494" i="1"/>
  <c r="J1494" i="1"/>
  <c r="J800" i="1"/>
  <c r="J795" i="1"/>
  <c r="H1081" i="1"/>
  <c r="AJ1081" i="1" s="1"/>
  <c r="J1081" i="1"/>
  <c r="H23" i="1"/>
  <c r="AJ23" i="1" s="1"/>
  <c r="J23" i="1"/>
  <c r="H969" i="1"/>
  <c r="AJ969" i="1" s="1"/>
  <c r="J969" i="1"/>
  <c r="H1994" i="1"/>
  <c r="AJ1994" i="1" s="1"/>
  <c r="J1994" i="1"/>
  <c r="H783" i="1"/>
  <c r="J783" i="1"/>
  <c r="H8" i="1"/>
  <c r="J8" i="1"/>
  <c r="H909" i="1"/>
  <c r="AJ909" i="1" s="1"/>
  <c r="J909" i="1"/>
  <c r="H1733" i="1"/>
  <c r="J1733" i="1"/>
  <c r="H290" i="1"/>
  <c r="AJ290" i="1" s="1"/>
  <c r="J290" i="1"/>
  <c r="H548" i="1"/>
  <c r="AH548" i="1" s="1"/>
  <c r="J548" i="1"/>
  <c r="H1413" i="1"/>
  <c r="AJ1413" i="1" s="1"/>
  <c r="J1413" i="1"/>
  <c r="H310" i="1"/>
  <c r="J310" i="1"/>
  <c r="J1248" i="1"/>
  <c r="H386" i="1"/>
  <c r="J386" i="1"/>
  <c r="J1170" i="1"/>
  <c r="J1040" i="1"/>
  <c r="H1988" i="1"/>
  <c r="AJ1988" i="1" s="1"/>
  <c r="J1988" i="1"/>
  <c r="H149" i="1"/>
  <c r="J149" i="1"/>
  <c r="H277" i="1"/>
  <c r="J277" i="1"/>
  <c r="H1224" i="1"/>
  <c r="J1224" i="1"/>
  <c r="H1709" i="1"/>
  <c r="AJ1709" i="1" s="1"/>
  <c r="J1709" i="1"/>
  <c r="H312" i="1"/>
  <c r="J312" i="1"/>
  <c r="J406" i="1"/>
  <c r="H1271" i="1"/>
  <c r="J1271" i="1"/>
  <c r="H651" i="1"/>
  <c r="J651" i="1"/>
  <c r="H1188" i="1"/>
  <c r="J1188" i="1"/>
  <c r="H1554" i="1"/>
  <c r="AJ1554" i="1" s="1"/>
  <c r="J1554" i="1"/>
  <c r="H280" i="1"/>
  <c r="J280" i="1"/>
  <c r="H733" i="1"/>
  <c r="J733" i="1"/>
  <c r="H1557" i="1"/>
  <c r="J1557" i="1"/>
  <c r="H104" i="1"/>
  <c r="AJ104" i="1" s="1"/>
  <c r="J104" i="1"/>
  <c r="H984" i="1"/>
  <c r="J984" i="1"/>
  <c r="H1991" i="1"/>
  <c r="AJ1991" i="1" s="1"/>
  <c r="J1991" i="1"/>
  <c r="H1956" i="1"/>
  <c r="AJ1956" i="1" s="1"/>
  <c r="J1956" i="1"/>
  <c r="H1436" i="1"/>
  <c r="AJ1436" i="1" s="1"/>
  <c r="J1436" i="1"/>
  <c r="K577" i="1"/>
  <c r="K1889" i="1"/>
  <c r="K742" i="1"/>
  <c r="K2054" i="1"/>
  <c r="K1359" i="1"/>
  <c r="K1114" i="1"/>
  <c r="K1772" i="1"/>
  <c r="K666" i="1"/>
  <c r="K2019" i="1"/>
  <c r="K1078" i="1"/>
  <c r="H216" i="1"/>
  <c r="AJ216" i="1" s="1"/>
  <c r="J216" i="1"/>
  <c r="H1705" i="1"/>
  <c r="J1705" i="1"/>
  <c r="J343" i="1"/>
  <c r="H1783" i="1"/>
  <c r="AJ1783" i="1" s="1"/>
  <c r="J1783" i="1"/>
  <c r="H1301" i="1"/>
  <c r="AJ1301" i="1" s="1"/>
  <c r="J1301" i="1"/>
  <c r="H1870" i="1"/>
  <c r="J1870" i="1"/>
  <c r="H239" i="1"/>
  <c r="J239" i="1"/>
  <c r="H780" i="1"/>
  <c r="J780" i="1"/>
  <c r="H1960" i="1"/>
  <c r="AH1960" i="1" s="1"/>
  <c r="J1960" i="1"/>
  <c r="H1145" i="1"/>
  <c r="AJ1145" i="1" s="1"/>
  <c r="J1145" i="1"/>
  <c r="H1104" i="1"/>
  <c r="AJ1104" i="1" s="1"/>
  <c r="J1104" i="1"/>
  <c r="H1768" i="1"/>
  <c r="J1768" i="1"/>
  <c r="H627" i="1"/>
  <c r="AH627" i="1" s="1"/>
  <c r="J627" i="1"/>
  <c r="H1807" i="1"/>
  <c r="AJ1807" i="1" s="1"/>
  <c r="J1807" i="1"/>
  <c r="H91" i="1"/>
  <c r="AJ91" i="1" s="1"/>
  <c r="J91" i="1"/>
  <c r="H227" i="1"/>
  <c r="AJ227" i="1" s="1"/>
  <c r="J227" i="1"/>
  <c r="H1044" i="1"/>
  <c r="AH1044" i="1" s="1"/>
  <c r="J1044" i="1"/>
  <c r="J670" i="1"/>
  <c r="H470" i="1"/>
  <c r="J470" i="1"/>
  <c r="J465" i="1"/>
  <c r="H1701" i="1"/>
  <c r="AJ1701" i="1" s="1"/>
  <c r="J1701" i="1"/>
  <c r="H1328" i="1"/>
  <c r="AJ1328" i="1" s="1"/>
  <c r="J1328" i="1"/>
  <c r="H192" i="1"/>
  <c r="J192" i="1"/>
  <c r="H402" i="1"/>
  <c r="J402" i="1"/>
  <c r="H1587" i="1"/>
  <c r="J1587" i="1"/>
  <c r="H1071" i="1"/>
  <c r="AH1071" i="1" s="1"/>
  <c r="J1071" i="1"/>
  <c r="H708" i="1"/>
  <c r="AJ708" i="1" s="1"/>
  <c r="J708" i="1"/>
  <c r="H250" i="1"/>
  <c r="J250" i="1"/>
  <c r="H1527" i="1"/>
  <c r="J1527" i="1"/>
  <c r="H1120" i="1"/>
  <c r="J1120" i="1"/>
  <c r="H919" i="1"/>
  <c r="J919" i="1"/>
  <c r="H1949" i="1"/>
  <c r="J1949" i="1"/>
  <c r="J877" i="1"/>
  <c r="J1825" i="1"/>
  <c r="H880" i="1"/>
  <c r="AJ880" i="1" s="1"/>
  <c r="J880" i="1"/>
  <c r="J1828" i="1"/>
  <c r="H1823" i="1"/>
  <c r="AJ1823" i="1" s="1"/>
  <c r="J1823" i="1"/>
  <c r="H435" i="1"/>
  <c r="AJ435" i="1" s="1"/>
  <c r="J435" i="1"/>
  <c r="H602" i="1"/>
  <c r="J602" i="1"/>
  <c r="J1502" i="1"/>
  <c r="H936" i="1"/>
  <c r="J936" i="1"/>
  <c r="J1874" i="1"/>
  <c r="H357" i="1"/>
  <c r="AJ357" i="1" s="1"/>
  <c r="J357" i="1"/>
  <c r="H1065" i="1"/>
  <c r="J1065" i="1"/>
  <c r="H2039" i="1"/>
  <c r="AH2039" i="1" s="1"/>
  <c r="J2039" i="1"/>
  <c r="H404" i="1"/>
  <c r="J404" i="1"/>
  <c r="H1269" i="1"/>
  <c r="AJ1269" i="1" s="1"/>
  <c r="J1269" i="1"/>
  <c r="H1430" i="1"/>
  <c r="J1430" i="1"/>
  <c r="J327" i="1"/>
  <c r="H33" i="1"/>
  <c r="J33" i="1"/>
  <c r="H1763" i="1"/>
  <c r="J1763" i="1"/>
  <c r="H365" i="1"/>
  <c r="AJ365" i="1" s="1"/>
  <c r="J365" i="1"/>
  <c r="H983" i="1"/>
  <c r="AJ983" i="1" s="1"/>
  <c r="J983" i="1"/>
  <c r="J346" i="1"/>
  <c r="J400" i="1"/>
  <c r="H288" i="1"/>
  <c r="AJ288" i="1" s="1"/>
  <c r="J288" i="1"/>
  <c r="J1391" i="1"/>
  <c r="H1971" i="1"/>
  <c r="J1971" i="1"/>
  <c r="H418" i="1"/>
  <c r="AJ418" i="1" s="1"/>
  <c r="J418" i="1"/>
  <c r="H1283" i="1"/>
  <c r="AJ1283" i="1" s="1"/>
  <c r="J1283" i="1"/>
  <c r="H825" i="1"/>
  <c r="J825" i="1"/>
  <c r="H1649" i="1"/>
  <c r="J1649" i="1"/>
  <c r="H500" i="1"/>
  <c r="AJ500" i="1" s="1"/>
  <c r="J500" i="1"/>
  <c r="H994" i="1"/>
  <c r="AJ994" i="1" s="1"/>
  <c r="J994" i="1"/>
  <c r="H506" i="1"/>
  <c r="AH506" i="1" s="1"/>
  <c r="J506" i="1"/>
  <c r="H1453" i="1"/>
  <c r="AH1453" i="1" s="1"/>
  <c r="J1453" i="1"/>
  <c r="H65" i="1"/>
  <c r="J65" i="1"/>
  <c r="J917" i="1"/>
  <c r="J1411" i="1"/>
  <c r="J1741" i="1"/>
  <c r="J308" i="1"/>
  <c r="J147" i="1"/>
  <c r="J261" i="1"/>
  <c r="J549" i="1"/>
  <c r="J920" i="1"/>
  <c r="J1414" i="1"/>
  <c r="J1744" i="1"/>
  <c r="J1203" i="1"/>
  <c r="J1533" i="1"/>
  <c r="J1945" i="1"/>
  <c r="J598" i="1"/>
  <c r="H1531" i="1"/>
  <c r="AJ1531" i="1" s="1"/>
  <c r="J1531" i="1"/>
  <c r="H52" i="1"/>
  <c r="J52" i="1"/>
  <c r="H789" i="1"/>
  <c r="AJ789" i="1" s="1"/>
  <c r="J789" i="1"/>
  <c r="H51" i="1"/>
  <c r="J51" i="1"/>
  <c r="H57" i="1"/>
  <c r="J57" i="1"/>
  <c r="H303" i="1"/>
  <c r="AJ303" i="1" s="1"/>
  <c r="J303" i="1"/>
  <c r="H1785" i="1"/>
  <c r="AJ1785" i="1" s="1"/>
  <c r="J1785" i="1"/>
  <c r="J1300" i="1"/>
  <c r="H278" i="1"/>
  <c r="AJ278" i="1" s="1"/>
  <c r="J278" i="1"/>
  <c r="H615" i="1"/>
  <c r="J615" i="1"/>
  <c r="H366" i="1"/>
  <c r="J366" i="1"/>
  <c r="H1671" i="1"/>
  <c r="AH1671" i="1" s="1"/>
  <c r="J1671" i="1"/>
  <c r="H1107" i="1"/>
  <c r="AH1107" i="1" s="1"/>
  <c r="J1107" i="1"/>
  <c r="H739" i="1"/>
  <c r="AJ739" i="1" s="1"/>
  <c r="J739" i="1"/>
  <c r="H1257" i="1"/>
  <c r="AJ1257" i="1" s="1"/>
  <c r="J1257" i="1"/>
  <c r="H419" i="1"/>
  <c r="AJ419" i="1" s="1"/>
  <c r="J419" i="1"/>
  <c r="H414" i="1"/>
  <c r="AJ414" i="1" s="1"/>
  <c r="J414" i="1"/>
  <c r="H379" i="1"/>
  <c r="AJ379" i="1" s="1"/>
  <c r="J379" i="1"/>
  <c r="H1250" i="1"/>
  <c r="J1250" i="1"/>
  <c r="H58" i="1"/>
  <c r="J58" i="1"/>
  <c r="J1335" i="1"/>
  <c r="H1495" i="1"/>
  <c r="AJ1495" i="1" s="1"/>
  <c r="J1495" i="1"/>
  <c r="H793" i="1"/>
  <c r="AJ793" i="1" s="1"/>
  <c r="J793" i="1"/>
  <c r="H439" i="1"/>
  <c r="J439" i="1"/>
  <c r="H399" i="1"/>
  <c r="AJ399" i="1" s="1"/>
  <c r="J399" i="1"/>
  <c r="H114" i="1"/>
  <c r="J114" i="1"/>
  <c r="H1380" i="1"/>
  <c r="J1380" i="1"/>
  <c r="H194" i="1"/>
  <c r="AJ194" i="1" s="1"/>
  <c r="J194" i="1"/>
  <c r="H914" i="1"/>
  <c r="AJ914" i="1" s="1"/>
  <c r="J914" i="1"/>
  <c r="H1197" i="1"/>
  <c r="J1197" i="1"/>
  <c r="H713" i="1"/>
  <c r="J713" i="1"/>
  <c r="H1743" i="1"/>
  <c r="J1743" i="1"/>
  <c r="J630" i="1"/>
  <c r="J1619" i="1"/>
  <c r="H98" i="1"/>
  <c r="J98" i="1"/>
  <c r="J1251" i="1"/>
  <c r="J1246" i="1"/>
  <c r="H355" i="1"/>
  <c r="J355" i="1"/>
  <c r="J1873" i="1"/>
  <c r="H730" i="1"/>
  <c r="J730" i="1"/>
  <c r="J1503" i="1"/>
  <c r="J653" i="1"/>
  <c r="H1190" i="1"/>
  <c r="AH1190" i="1" s="1"/>
  <c r="J1190" i="1"/>
  <c r="H1792" i="1"/>
  <c r="AJ1792" i="1" s="1"/>
  <c r="J1792" i="1"/>
  <c r="H116" i="1"/>
  <c r="AJ116" i="1" s="1"/>
  <c r="J116" i="1"/>
  <c r="H1063" i="1"/>
  <c r="J1063" i="1"/>
  <c r="H1966" i="1"/>
  <c r="AH1966" i="1" s="1"/>
  <c r="J1966" i="1"/>
  <c r="H568" i="1"/>
  <c r="J568" i="1"/>
  <c r="H1227" i="1"/>
  <c r="J1227" i="1"/>
  <c r="J484" i="1"/>
  <c r="H1395" i="1"/>
  <c r="AH1395" i="1" s="1"/>
  <c r="J1395" i="1"/>
  <c r="J814" i="1"/>
  <c r="J1636" i="1"/>
  <c r="J1265" i="1"/>
  <c r="H720" i="1"/>
  <c r="J720" i="1"/>
  <c r="H423" i="1"/>
  <c r="J423" i="1"/>
  <c r="H995" i="1"/>
  <c r="J995" i="1"/>
  <c r="H496" i="1"/>
  <c r="AH496" i="1" s="1"/>
  <c r="J496" i="1"/>
  <c r="H1278" i="1"/>
  <c r="AJ1278" i="1" s="1"/>
  <c r="J1278" i="1"/>
  <c r="H1896" i="1"/>
  <c r="AJ1896" i="1" s="1"/>
  <c r="J1896" i="1"/>
  <c r="H12" i="1"/>
  <c r="AJ12" i="1" s="1"/>
  <c r="J12" i="1"/>
  <c r="H829" i="1"/>
  <c r="J829" i="1"/>
  <c r="H1694" i="1"/>
  <c r="AJ1694" i="1" s="1"/>
  <c r="J1694" i="1"/>
  <c r="H924" i="1"/>
  <c r="AJ924" i="1" s="1"/>
  <c r="J924" i="1"/>
  <c r="J835" i="1"/>
  <c r="J1288" i="1"/>
  <c r="H1659" i="1"/>
  <c r="J1659" i="1"/>
  <c r="H2071" i="1"/>
  <c r="AH2071" i="1" s="1"/>
  <c r="J2071" i="1"/>
  <c r="H230" i="1"/>
  <c r="AH230" i="1" s="1"/>
  <c r="J230" i="1"/>
  <c r="J711" i="1"/>
  <c r="J1205" i="1"/>
  <c r="J1535" i="1"/>
  <c r="J1947" i="1"/>
  <c r="J14" i="1"/>
  <c r="J714" i="1"/>
  <c r="J1208" i="1"/>
  <c r="J1538" i="1"/>
  <c r="J1950" i="1"/>
  <c r="J311" i="1"/>
  <c r="J1409" i="1"/>
  <c r="J1739" i="1"/>
  <c r="J306" i="1"/>
  <c r="H145" i="1"/>
  <c r="AJ145" i="1" s="1"/>
  <c r="J145" i="1"/>
  <c r="J351" i="1"/>
  <c r="J1407" i="1"/>
  <c r="H217" i="1"/>
  <c r="AJ217" i="1" s="1"/>
  <c r="J217" i="1"/>
  <c r="H459" i="1"/>
  <c r="AJ459" i="1" s="1"/>
  <c r="J459" i="1"/>
  <c r="J916" i="1"/>
  <c r="H307" i="1"/>
  <c r="AJ307" i="1" s="1"/>
  <c r="J307" i="1"/>
  <c r="H469" i="1"/>
  <c r="AH469" i="1" s="1"/>
  <c r="J469" i="1"/>
  <c r="H1334" i="1"/>
  <c r="AH1334" i="1" s="1"/>
  <c r="J1334" i="1"/>
  <c r="H1126" i="1"/>
  <c r="J1126" i="1"/>
  <c r="H1736" i="1"/>
  <c r="J1736" i="1"/>
  <c r="H1127" i="1"/>
  <c r="J1127" i="1"/>
  <c r="H959" i="1"/>
  <c r="J959" i="1"/>
  <c r="H2080" i="1"/>
  <c r="J2080" i="1"/>
  <c r="H847" i="1"/>
  <c r="AJ847" i="1" s="1"/>
  <c r="J847" i="1"/>
  <c r="H1548" i="1"/>
  <c r="J1548" i="1"/>
  <c r="H816" i="1"/>
  <c r="J816" i="1"/>
  <c r="H392" i="1"/>
  <c r="J392" i="1"/>
  <c r="J1913" i="1"/>
  <c r="J1598" i="1"/>
  <c r="K1763" i="1"/>
  <c r="K1764" i="1"/>
  <c r="H2015" i="1"/>
  <c r="J2015" i="1"/>
  <c r="H874" i="1"/>
  <c r="AH874" i="1" s="1"/>
  <c r="J874" i="1"/>
  <c r="H869" i="1"/>
  <c r="J869" i="1"/>
  <c r="H502" i="1"/>
  <c r="AJ502" i="1" s="1"/>
  <c r="J502" i="1"/>
  <c r="J1285" i="1"/>
  <c r="H62" i="1"/>
  <c r="AJ62" i="1" s="1"/>
  <c r="J62" i="1"/>
  <c r="H97" i="1"/>
  <c r="AH97" i="1" s="1"/>
  <c r="J97" i="1"/>
  <c r="H1169" i="1"/>
  <c r="J1169" i="1"/>
  <c r="J1899" i="1"/>
  <c r="J676" i="1"/>
  <c r="J671" i="1"/>
  <c r="H1866" i="1"/>
  <c r="AJ1866" i="1" s="1"/>
  <c r="J1866" i="1"/>
  <c r="H599" i="1"/>
  <c r="AJ599" i="1" s="1"/>
  <c r="J599" i="1"/>
  <c r="H1793" i="1"/>
  <c r="J1793" i="1"/>
  <c r="H1306" i="1"/>
  <c r="AJ1306" i="1" s="1"/>
  <c r="J1306" i="1"/>
  <c r="H1318" i="1"/>
  <c r="J1318" i="1"/>
  <c r="H1849" i="1"/>
  <c r="J1849" i="1"/>
  <c r="H543" i="1"/>
  <c r="AJ543" i="1" s="1"/>
  <c r="J543" i="1"/>
  <c r="H538" i="1"/>
  <c r="AJ538" i="1" s="1"/>
  <c r="J538" i="1"/>
  <c r="H1403" i="1"/>
  <c r="AJ1403" i="1" s="1"/>
  <c r="J1403" i="1"/>
  <c r="H1537" i="1"/>
  <c r="J1537" i="1"/>
  <c r="J1039" i="1"/>
  <c r="J1167" i="1"/>
  <c r="J1045" i="1"/>
  <c r="J875" i="1"/>
  <c r="H1617" i="1"/>
  <c r="AJ1617" i="1" s="1"/>
  <c r="J1617" i="1"/>
  <c r="J188" i="1"/>
  <c r="H767" i="1"/>
  <c r="J767" i="1"/>
  <c r="J1797" i="1"/>
  <c r="J1708" i="1"/>
  <c r="J1871" i="1"/>
  <c r="H565" i="1"/>
  <c r="J565" i="1"/>
  <c r="J1338" i="1"/>
  <c r="H151" i="1"/>
  <c r="AJ151" i="1" s="1"/>
  <c r="J151" i="1"/>
  <c r="H900" i="1"/>
  <c r="J900" i="1"/>
  <c r="H1759" i="1"/>
  <c r="AJ1759" i="1" s="1"/>
  <c r="J1759" i="1"/>
  <c r="H898" i="1"/>
  <c r="AH898" i="1" s="1"/>
  <c r="J898" i="1"/>
  <c r="H1635" i="1"/>
  <c r="AJ1635" i="1" s="1"/>
  <c r="J1635" i="1"/>
  <c r="H1760" i="1"/>
  <c r="J1760" i="1"/>
  <c r="H501" i="1"/>
  <c r="J501" i="1"/>
  <c r="H990" i="1"/>
  <c r="AJ990" i="1" s="1"/>
  <c r="J990" i="1"/>
  <c r="H2061" i="1"/>
  <c r="AJ2061" i="1" s="1"/>
  <c r="J2061" i="1"/>
  <c r="H1643" i="1"/>
  <c r="J1643" i="1"/>
  <c r="H2055" i="1"/>
  <c r="J2055" i="1"/>
  <c r="H209" i="1"/>
  <c r="AH209" i="1" s="1"/>
  <c r="J209" i="1"/>
  <c r="H662" i="1"/>
  <c r="AJ662" i="1" s="1"/>
  <c r="J662" i="1"/>
  <c r="H1074" i="1"/>
  <c r="J1074" i="1"/>
  <c r="H1486" i="1"/>
  <c r="AJ1486" i="1" s="1"/>
  <c r="J1486" i="1"/>
  <c r="H1857" i="1"/>
  <c r="J1857" i="1"/>
  <c r="J1069" i="1"/>
  <c r="J1481" i="1"/>
  <c r="J1852" i="1"/>
  <c r="J258" i="1"/>
  <c r="J541" i="1"/>
  <c r="J912" i="1"/>
  <c r="J1406" i="1"/>
  <c r="J701" i="1"/>
  <c r="H1731" i="1"/>
  <c r="J1731" i="1"/>
  <c r="H212" i="1"/>
  <c r="AJ212" i="1" s="1"/>
  <c r="J212" i="1"/>
  <c r="H463" i="1"/>
  <c r="AJ463" i="1" s="1"/>
  <c r="J463" i="1"/>
  <c r="H799" i="1"/>
  <c r="AH799" i="1" s="1"/>
  <c r="J799" i="1"/>
  <c r="H348" i="1"/>
  <c r="AI348" i="1" s="1"/>
  <c r="J348" i="1"/>
  <c r="J755" i="1"/>
  <c r="H692" i="1"/>
  <c r="AJ692" i="1" s="1"/>
  <c r="J692" i="1"/>
  <c r="H160" i="1"/>
  <c r="AH160" i="1" s="1"/>
  <c r="J160" i="1"/>
  <c r="J1722" i="1"/>
  <c r="H489" i="1"/>
  <c r="J489" i="1"/>
  <c r="H575" i="1"/>
  <c r="J575" i="1"/>
  <c r="H1562" i="1"/>
  <c r="J1562" i="1"/>
  <c r="H380" i="1"/>
  <c r="AJ380" i="1" s="1"/>
  <c r="J380" i="1"/>
  <c r="H87" i="1"/>
  <c r="J87" i="1"/>
  <c r="H632" i="1"/>
  <c r="AH632" i="1" s="1"/>
  <c r="J632" i="1"/>
  <c r="H1992" i="1"/>
  <c r="AI1992" i="1" s="1"/>
  <c r="J1992" i="1"/>
  <c r="H1700" i="1"/>
  <c r="J1700" i="1"/>
  <c r="H223" i="1"/>
  <c r="J223" i="1"/>
  <c r="J1500" i="1"/>
  <c r="H1330" i="1"/>
  <c r="AJ1330" i="1" s="1"/>
  <c r="J1330" i="1"/>
  <c r="H25" i="1"/>
  <c r="AJ25" i="1" s="1"/>
  <c r="J25" i="1"/>
  <c r="H270" i="1"/>
  <c r="AJ270" i="1" s="1"/>
  <c r="J270" i="1"/>
  <c r="H1829" i="1"/>
  <c r="J1829" i="1"/>
  <c r="H659" i="1"/>
  <c r="J659" i="1"/>
  <c r="H1684" i="1"/>
  <c r="AJ1684" i="1" s="1"/>
  <c r="J1684" i="1"/>
  <c r="H255" i="1"/>
  <c r="J255" i="1"/>
  <c r="H1202" i="1"/>
  <c r="J1202" i="1"/>
  <c r="H703" i="1"/>
  <c r="AJ703" i="1" s="1"/>
  <c r="J703" i="1"/>
  <c r="H1939" i="1"/>
  <c r="AJ1939" i="1" s="1"/>
  <c r="J1939" i="1"/>
  <c r="H260" i="1"/>
  <c r="J260" i="1"/>
  <c r="H1207" i="1"/>
  <c r="J1207" i="1"/>
  <c r="J1042" i="1"/>
  <c r="J1990" i="1"/>
  <c r="H633" i="1"/>
  <c r="J633" i="1"/>
  <c r="J1622" i="1"/>
  <c r="J1165" i="1"/>
  <c r="H569" i="1"/>
  <c r="J569" i="1"/>
  <c r="J1706" i="1"/>
  <c r="J30" i="1"/>
  <c r="H1091" i="1"/>
  <c r="AJ1091" i="1" s="1"/>
  <c r="J1091" i="1"/>
  <c r="J1325" i="1"/>
  <c r="H604" i="1"/>
  <c r="AJ604" i="1" s="1"/>
  <c r="J604" i="1"/>
  <c r="H2051" i="1"/>
  <c r="J2051" i="1"/>
  <c r="J513" i="1"/>
  <c r="H275" i="1"/>
  <c r="AJ275" i="1" s="1"/>
  <c r="J275" i="1"/>
  <c r="H171" i="1"/>
  <c r="AJ171" i="1" s="1"/>
  <c r="J171" i="1"/>
  <c r="H830" i="1"/>
  <c r="J830" i="1"/>
  <c r="H413" i="1"/>
  <c r="J413" i="1"/>
  <c r="H1443" i="1"/>
  <c r="J1443" i="1"/>
  <c r="H1890" i="1"/>
  <c r="J1890" i="1"/>
  <c r="H44" i="1"/>
  <c r="AJ44" i="1" s="1"/>
  <c r="J44" i="1"/>
  <c r="H456" i="1"/>
  <c r="AJ456" i="1" s="1"/>
  <c r="J456" i="1"/>
  <c r="H786" i="1"/>
  <c r="AH786" i="1" s="1"/>
  <c r="J786" i="1"/>
  <c r="H1321" i="1"/>
  <c r="AJ1321" i="1" s="1"/>
  <c r="J1321" i="1"/>
  <c r="H1692" i="1"/>
  <c r="AJ1692" i="1" s="1"/>
  <c r="J1692" i="1"/>
  <c r="J1316" i="1"/>
  <c r="J1687" i="1"/>
  <c r="J11" i="1"/>
  <c r="J546" i="1"/>
  <c r="J6" i="1"/>
  <c r="J253" i="1"/>
  <c r="J706" i="1"/>
  <c r="J1200" i="1"/>
  <c r="J536" i="1"/>
  <c r="J907" i="1"/>
  <c r="J1195" i="1"/>
  <c r="J1401" i="1"/>
  <c r="H1525" i="1"/>
  <c r="J1525" i="1"/>
  <c r="J946" i="1"/>
  <c r="J1357" i="1"/>
  <c r="J1112" i="1"/>
  <c r="J1564" i="1"/>
  <c r="J1770" i="1"/>
  <c r="J2017" i="1"/>
  <c r="J94" i="1"/>
  <c r="J382" i="1"/>
  <c r="H2012" i="1"/>
  <c r="J2012" i="1"/>
  <c r="H89" i="1"/>
  <c r="J89" i="1"/>
  <c r="J377" i="1"/>
  <c r="J624" i="1"/>
  <c r="J871" i="1"/>
  <c r="J1036" i="1"/>
  <c r="J1242" i="1"/>
  <c r="H205" i="1"/>
  <c r="J205" i="1"/>
  <c r="H452" i="1"/>
  <c r="J452" i="1"/>
  <c r="H775" i="1"/>
  <c r="AJ775" i="1" s="1"/>
  <c r="J775" i="1"/>
  <c r="J1392" i="1"/>
  <c r="H1147" i="1"/>
  <c r="AJ1147" i="1" s="1"/>
  <c r="J1147" i="1"/>
  <c r="J1599" i="1"/>
  <c r="H1055" i="1"/>
  <c r="J1055" i="1"/>
  <c r="H1261" i="1"/>
  <c r="AH1261" i="1" s="1"/>
  <c r="J1261" i="1"/>
  <c r="H1180" i="1"/>
  <c r="AJ1180" i="1" s="1"/>
  <c r="J1180" i="1"/>
  <c r="H1632" i="1"/>
  <c r="AH1632" i="1" s="1"/>
  <c r="J1632" i="1"/>
  <c r="H1838" i="1"/>
  <c r="AH1838" i="1" s="1"/>
  <c r="J1838" i="1"/>
  <c r="H2003" i="1"/>
  <c r="J2003" i="1"/>
  <c r="H203" i="1"/>
  <c r="J203" i="1"/>
  <c r="H450" i="1"/>
  <c r="AJ450" i="1" s="1"/>
  <c r="J450" i="1"/>
  <c r="J528" i="1"/>
  <c r="H1475" i="1"/>
  <c r="AH1475" i="1" s="1"/>
  <c r="J1475" i="1"/>
  <c r="H776" i="1"/>
  <c r="AH776" i="1" s="1"/>
  <c r="J776" i="1"/>
  <c r="H982" i="1"/>
  <c r="AH982" i="1" s="1"/>
  <c r="J982" i="1"/>
  <c r="H1393" i="1"/>
  <c r="J1393" i="1"/>
  <c r="J1148" i="1"/>
  <c r="J1600" i="1"/>
  <c r="H1425" i="1"/>
  <c r="J1425" i="1"/>
  <c r="J1549" i="1"/>
  <c r="H1755" i="1"/>
  <c r="AJ1755" i="1" s="1"/>
  <c r="J1755" i="1"/>
  <c r="J1961" i="1"/>
  <c r="J322" i="1"/>
  <c r="H161" i="1"/>
  <c r="J161" i="1"/>
  <c r="J367" i="1"/>
  <c r="J614" i="1"/>
  <c r="H779" i="1"/>
  <c r="AJ779" i="1" s="1"/>
  <c r="J779" i="1"/>
  <c r="J547" i="1"/>
  <c r="J183" i="1"/>
  <c r="J1420" i="1"/>
  <c r="H362" i="1"/>
  <c r="AJ362" i="1" s="1"/>
  <c r="J362" i="1"/>
  <c r="H1804" i="1"/>
  <c r="J1804" i="1"/>
  <c r="H124" i="1"/>
  <c r="AJ124" i="1" s="1"/>
  <c r="J124" i="1"/>
  <c r="J301" i="1"/>
  <c r="J1295" i="1"/>
  <c r="J1742" i="1"/>
  <c r="J774" i="1"/>
  <c r="J674" i="1"/>
  <c r="H2035" i="1"/>
  <c r="AJ2035" i="1" s="1"/>
  <c r="J2035" i="1"/>
  <c r="H1969" i="1"/>
  <c r="J1969" i="1"/>
  <c r="J631" i="1"/>
  <c r="J593" i="1"/>
  <c r="J156" i="1"/>
  <c r="J1086" i="1"/>
  <c r="J1552" i="1"/>
  <c r="K1173" i="1"/>
  <c r="K1174" i="1"/>
  <c r="K68" i="1"/>
  <c r="K69" i="1"/>
  <c r="K1439" i="1"/>
  <c r="K333" i="1"/>
  <c r="K580" i="1"/>
  <c r="K1892" i="1"/>
  <c r="K2057" i="1"/>
  <c r="K951" i="1"/>
  <c r="K51" i="1"/>
  <c r="K1117" i="1"/>
  <c r="K216" i="1"/>
  <c r="K1569" i="1"/>
  <c r="K463" i="1"/>
  <c r="K669" i="1"/>
  <c r="K2022" i="1"/>
  <c r="K1493" i="1"/>
  <c r="K1699" i="1"/>
  <c r="K634" i="1"/>
  <c r="K1046" i="1"/>
  <c r="K23" i="1"/>
  <c r="K1829" i="1"/>
  <c r="M1217" i="1"/>
  <c r="K357" i="1"/>
  <c r="K249" i="1"/>
  <c r="K1602" i="1"/>
  <c r="K537" i="1"/>
  <c r="K1808" i="1"/>
  <c r="K702" i="1"/>
  <c r="K1973" i="1"/>
  <c r="M908" i="1"/>
  <c r="K1196" i="1"/>
  <c r="K1402" i="1"/>
  <c r="M173" i="1"/>
  <c r="M1526" i="1"/>
  <c r="K420" i="1"/>
  <c r="K1732" i="1"/>
  <c r="K503" i="1"/>
  <c r="K1938" i="1"/>
  <c r="K832" i="1"/>
  <c r="K299" i="1"/>
  <c r="M997" i="1"/>
  <c r="K1285" i="1"/>
  <c r="M138" i="1"/>
  <c r="K1450" i="1"/>
  <c r="M344" i="1"/>
  <c r="K1656" i="1"/>
  <c r="K1139" i="1"/>
  <c r="M1350" i="1"/>
  <c r="M326" i="1"/>
  <c r="M327" i="1"/>
  <c r="M1721" i="1"/>
  <c r="M1722" i="1"/>
  <c r="M1311" i="1"/>
  <c r="M1434" i="1"/>
  <c r="K1586" i="1"/>
  <c r="K686" i="1"/>
  <c r="K1380" i="1"/>
  <c r="K1381" i="1"/>
  <c r="M948" i="1"/>
  <c r="M48" i="1"/>
  <c r="M213" i="1"/>
  <c r="K1566" i="1"/>
  <c r="K460" i="1"/>
  <c r="M790" i="1"/>
  <c r="M96" i="1"/>
  <c r="M1490" i="1"/>
  <c r="K1620" i="1"/>
  <c r="M1826" i="1"/>
  <c r="M317" i="1"/>
  <c r="K495" i="1"/>
  <c r="K1930" i="1"/>
  <c r="K291" i="1"/>
  <c r="K989" i="1"/>
  <c r="K1277" i="1"/>
  <c r="K130" i="1"/>
  <c r="K1442" i="1"/>
  <c r="K336" i="1"/>
  <c r="K1648" i="1"/>
  <c r="K583" i="1"/>
  <c r="K1895" i="1"/>
  <c r="K954" i="1"/>
  <c r="K1365" i="1"/>
  <c r="M1572" i="1"/>
  <c r="K466" i="1"/>
  <c r="K1331" i="1"/>
  <c r="K102" i="1"/>
  <c r="K390" i="1"/>
  <c r="K1702" i="1"/>
  <c r="K1867" i="1"/>
  <c r="K884" i="1"/>
  <c r="K26" i="1"/>
  <c r="K519" i="1"/>
  <c r="K1954" i="1"/>
  <c r="K848" i="1"/>
  <c r="K1466" i="1"/>
  <c r="K1467" i="1"/>
  <c r="M128" i="1"/>
  <c r="K1440" i="1"/>
  <c r="K334" i="1"/>
  <c r="K581" i="1"/>
  <c r="M846" i="1"/>
  <c r="M313" i="1"/>
  <c r="K1587" i="1"/>
  <c r="M2077" i="1"/>
  <c r="M971" i="1"/>
  <c r="M1382" i="1"/>
  <c r="K71" i="1"/>
  <c r="M1427" i="1"/>
  <c r="M1428" i="1"/>
  <c r="M1551" i="1"/>
  <c r="M75" i="1"/>
  <c r="K40" i="1"/>
  <c r="K41" i="1"/>
  <c r="M454" i="1"/>
  <c r="M660" i="1"/>
  <c r="M2013" i="1"/>
  <c r="M784" i="1"/>
  <c r="M1072" i="1"/>
  <c r="M1319" i="1"/>
  <c r="M90" i="1"/>
  <c r="M1484" i="1"/>
  <c r="M1690" i="1"/>
  <c r="M625" i="1"/>
  <c r="M1855" i="1"/>
  <c r="M1243" i="1"/>
  <c r="M14" i="1"/>
  <c r="M1162" i="1"/>
  <c r="M261" i="1"/>
  <c r="M1614" i="1"/>
  <c r="M549" i="1"/>
  <c r="M1820" i="1"/>
  <c r="M714" i="1"/>
  <c r="M1985" i="1"/>
  <c r="M920" i="1"/>
  <c r="K185" i="1"/>
  <c r="M1538" i="1"/>
  <c r="M432" i="1"/>
  <c r="M1744" i="1"/>
  <c r="M1950" i="1"/>
  <c r="M844" i="1"/>
  <c r="M311" i="1"/>
  <c r="M1009" i="1"/>
  <c r="M1297" i="1"/>
  <c r="M150" i="1"/>
  <c r="M1462" i="1"/>
  <c r="M1668" i="1"/>
  <c r="K74" i="1"/>
  <c r="K75" i="1"/>
  <c r="K1262" i="1"/>
  <c r="K1263" i="1"/>
  <c r="M526" i="1"/>
  <c r="M1961" i="1"/>
  <c r="K242" i="1"/>
  <c r="K243" i="1"/>
  <c r="K1882" i="1"/>
  <c r="K1883" i="1"/>
  <c r="K647" i="1"/>
  <c r="M1023" i="1"/>
  <c r="K731" i="1"/>
  <c r="K487" i="1"/>
  <c r="K488" i="1"/>
  <c r="K1428" i="1"/>
  <c r="K2084" i="1"/>
  <c r="K2085" i="1"/>
  <c r="K659" i="1"/>
  <c r="K2012" i="1"/>
  <c r="K783" i="1"/>
  <c r="K1071" i="1"/>
  <c r="K1318" i="1"/>
  <c r="K89" i="1"/>
  <c r="K1483" i="1"/>
  <c r="M377" i="1"/>
  <c r="K1689" i="1"/>
  <c r="K624" i="1"/>
  <c r="K1854" i="1"/>
  <c r="K871" i="1"/>
  <c r="K1036" i="1"/>
  <c r="K1242" i="1"/>
  <c r="K13" i="1"/>
  <c r="K1161" i="1"/>
  <c r="K260" i="1"/>
  <c r="K1613" i="1"/>
  <c r="K548" i="1"/>
  <c r="K1819" i="1"/>
  <c r="K713" i="1"/>
  <c r="K1984" i="1"/>
  <c r="K919" i="1"/>
  <c r="M1207" i="1"/>
  <c r="M1413" i="1"/>
  <c r="M184" i="1"/>
  <c r="K1537" i="1"/>
  <c r="K431" i="1"/>
  <c r="K1743" i="1"/>
  <c r="M514" i="1"/>
  <c r="K1949" i="1"/>
  <c r="K843" i="1"/>
  <c r="K310" i="1"/>
  <c r="K1008" i="1"/>
  <c r="K1296" i="1"/>
  <c r="K149" i="1"/>
  <c r="K1461" i="1"/>
  <c r="K355" i="1"/>
  <c r="K1667" i="1"/>
  <c r="K602" i="1"/>
  <c r="K1914" i="1"/>
  <c r="K1915" i="1"/>
  <c r="K767" i="1"/>
  <c r="K2079" i="1"/>
  <c r="K973" i="1"/>
  <c r="M1384" i="1"/>
  <c r="M73" i="1"/>
  <c r="M1139" i="1"/>
  <c r="M648" i="1"/>
  <c r="K1878" i="1"/>
  <c r="K895" i="1"/>
  <c r="M1266" i="1"/>
  <c r="M1267" i="1"/>
  <c r="K572" i="1"/>
  <c r="K326" i="1"/>
  <c r="K1311" i="1"/>
  <c r="K1325" i="1"/>
  <c r="K384" i="1"/>
  <c r="K1696" i="1"/>
  <c r="K631" i="1"/>
  <c r="K1861" i="1"/>
  <c r="K878" i="1"/>
  <c r="K1043" i="1"/>
  <c r="K1249" i="1"/>
  <c r="M20" i="1"/>
  <c r="K1168" i="1"/>
  <c r="K267" i="1"/>
  <c r="K555" i="1"/>
  <c r="K720" i="1"/>
  <c r="K1991" i="1"/>
  <c r="K926" i="1"/>
  <c r="K1214" i="1"/>
  <c r="K1420" i="1"/>
  <c r="K1138" i="1"/>
  <c r="M67" i="1"/>
  <c r="M68" i="1"/>
  <c r="K1179" i="1"/>
  <c r="K1180" i="1"/>
  <c r="M946" i="1"/>
  <c r="M1357" i="1"/>
  <c r="M46" i="1"/>
  <c r="M1112" i="1"/>
  <c r="M211" i="1"/>
  <c r="M1564" i="1"/>
  <c r="M458" i="1"/>
  <c r="M1770" i="1"/>
  <c r="M664" i="1"/>
  <c r="K2017" i="1"/>
  <c r="M788" i="1"/>
  <c r="M1076" i="1"/>
  <c r="M1323" i="1"/>
  <c r="M94" i="1"/>
  <c r="M1488" i="1"/>
  <c r="M382" i="1"/>
  <c r="M1694" i="1"/>
  <c r="M629" i="1"/>
  <c r="M1859" i="1"/>
  <c r="M876" i="1"/>
  <c r="M1041" i="1"/>
  <c r="M1247" i="1"/>
  <c r="M18" i="1"/>
  <c r="M1166" i="1"/>
  <c r="M265" i="1"/>
  <c r="M1618" i="1"/>
  <c r="M553" i="1"/>
  <c r="M1824" i="1"/>
  <c r="K718" i="1"/>
  <c r="M1989" i="1"/>
  <c r="M924" i="1"/>
  <c r="M1212" i="1"/>
  <c r="M1418" i="1"/>
  <c r="M189" i="1"/>
  <c r="M1542" i="1"/>
  <c r="M436" i="1"/>
  <c r="M2076" i="1"/>
  <c r="M970" i="1"/>
  <c r="M1504" i="1"/>
  <c r="M645" i="1"/>
  <c r="M646" i="1"/>
  <c r="M154" i="1"/>
  <c r="K846" i="1"/>
  <c r="K313" i="1"/>
  <c r="M1134" i="1"/>
  <c r="M399" i="1"/>
  <c r="M71" i="1"/>
  <c r="M1711" i="1"/>
  <c r="M528" i="1"/>
  <c r="M529" i="1"/>
  <c r="M2085" i="1"/>
  <c r="M2086" i="1"/>
  <c r="M1766" i="1"/>
  <c r="K378" i="1"/>
  <c r="M872" i="1"/>
  <c r="M1037" i="1"/>
  <c r="K1208" i="1"/>
  <c r="K1414" i="1"/>
  <c r="K515" i="1"/>
  <c r="M356" i="1"/>
  <c r="K1385" i="1"/>
  <c r="K649" i="1"/>
  <c r="K1224" i="1"/>
  <c r="K1225" i="1"/>
  <c r="K687" i="1"/>
  <c r="M2040" i="1"/>
  <c r="M1262" i="1"/>
  <c r="K33" i="1"/>
  <c r="M855" i="1"/>
  <c r="M856" i="1"/>
  <c r="M322" i="1"/>
  <c r="M1020" i="1"/>
  <c r="M1021" i="1"/>
  <c r="M367" i="1"/>
  <c r="M368" i="1"/>
  <c r="M36" i="1"/>
  <c r="M37" i="1"/>
  <c r="K605" i="1"/>
  <c r="M1104" i="1"/>
  <c r="M1105" i="1"/>
  <c r="M1764" i="1"/>
  <c r="K897" i="1"/>
  <c r="M2046" i="1"/>
  <c r="K532" i="1"/>
  <c r="K533" i="1"/>
  <c r="K1100" i="1"/>
  <c r="M1634" i="1"/>
  <c r="M243" i="1"/>
  <c r="K1028" i="1"/>
  <c r="M1234" i="1"/>
  <c r="M5" i="1"/>
  <c r="M1153" i="1"/>
  <c r="M252" i="1"/>
  <c r="M1605" i="1"/>
  <c r="M540" i="1"/>
  <c r="M1811" i="1"/>
  <c r="M705" i="1"/>
  <c r="M1976" i="1"/>
  <c r="M911" i="1"/>
  <c r="K1199" i="1"/>
  <c r="K1405" i="1"/>
  <c r="K176" i="1"/>
  <c r="K1529" i="1"/>
  <c r="M423" i="1"/>
  <c r="K1735" i="1"/>
  <c r="M506" i="1"/>
  <c r="M1941" i="1"/>
  <c r="K835" i="1"/>
  <c r="M302" i="1"/>
  <c r="K1000" i="1"/>
  <c r="K1288" i="1"/>
  <c r="K141" i="1"/>
  <c r="M1453" i="1"/>
  <c r="M347" i="1"/>
  <c r="M1659" i="1"/>
  <c r="M594" i="1"/>
  <c r="K1906" i="1"/>
  <c r="M759" i="1"/>
  <c r="M2071" i="1"/>
  <c r="M965" i="1"/>
  <c r="M1376" i="1"/>
  <c r="M65" i="1"/>
  <c r="M1131" i="1"/>
  <c r="M230" i="1"/>
  <c r="K1583" i="1"/>
  <c r="K477" i="1"/>
  <c r="K1789" i="1"/>
  <c r="K683" i="1"/>
  <c r="K2036" i="1"/>
  <c r="K807" i="1"/>
  <c r="M1095" i="1"/>
  <c r="M1507" i="1"/>
  <c r="K401" i="1"/>
  <c r="M1713" i="1"/>
  <c r="M1429" i="1"/>
  <c r="M1430" i="1"/>
  <c r="M284" i="1"/>
  <c r="M285" i="1"/>
  <c r="M1637" i="1"/>
  <c r="M1638" i="1"/>
  <c r="M859" i="1"/>
  <c r="M2008" i="1"/>
  <c r="M1312" i="1"/>
  <c r="M1598" i="1"/>
  <c r="M1599" i="1"/>
  <c r="M492" i="1"/>
  <c r="M493" i="1"/>
  <c r="K1596" i="1"/>
  <c r="K1228" i="1"/>
  <c r="K1680" i="1"/>
  <c r="M615" i="1"/>
  <c r="M1755" i="1"/>
  <c r="M1269" i="1"/>
  <c r="M643" i="1"/>
  <c r="M1873" i="1"/>
  <c r="K890" i="1"/>
  <c r="K891" i="1"/>
  <c r="M1055" i="1"/>
  <c r="M1548" i="1"/>
  <c r="M442" i="1"/>
  <c r="M2003" i="1"/>
  <c r="M938" i="1"/>
  <c r="M939" i="1"/>
  <c r="K1800" i="1"/>
  <c r="K1801" i="1"/>
  <c r="M862" i="1"/>
  <c r="M1148" i="1"/>
  <c r="M1263" i="1"/>
  <c r="H1943" i="1"/>
  <c r="AJ1943" i="1" s="1"/>
  <c r="J1943" i="1"/>
  <c r="J349" i="1"/>
  <c r="H761" i="1"/>
  <c r="J761" i="1"/>
  <c r="J807" i="1"/>
  <c r="H1095" i="1"/>
  <c r="AH1095" i="1" s="1"/>
  <c r="J1095" i="1"/>
  <c r="H1342" i="1"/>
  <c r="AH1342" i="1" s="1"/>
  <c r="J1342" i="1"/>
  <c r="J37" i="1"/>
  <c r="J1624" i="1"/>
  <c r="J1830" i="1"/>
  <c r="J1995" i="1"/>
  <c r="J190" i="1"/>
  <c r="J437" i="1"/>
  <c r="J520" i="1"/>
  <c r="J849" i="1"/>
  <c r="J1014" i="1"/>
  <c r="J1302" i="1"/>
  <c r="H1467" i="1"/>
  <c r="AJ1467" i="1" s="1"/>
  <c r="J1467" i="1"/>
  <c r="J1673" i="1"/>
  <c r="J1920" i="1"/>
  <c r="H2085" i="1"/>
  <c r="AJ2085" i="1" s="1"/>
  <c r="J2085" i="1"/>
  <c r="J1993" i="1"/>
  <c r="J193" i="1"/>
  <c r="J440" i="1"/>
  <c r="J523" i="1"/>
  <c r="H852" i="1"/>
  <c r="J852" i="1"/>
  <c r="H1017" i="1"/>
  <c r="J1017" i="1"/>
  <c r="H1305" i="1"/>
  <c r="AJ1305" i="1" s="1"/>
  <c r="J1305" i="1"/>
  <c r="H1470" i="1"/>
  <c r="J1470" i="1"/>
  <c r="H1173" i="1"/>
  <c r="AJ1173" i="1" s="1"/>
  <c r="J1173" i="1"/>
  <c r="H1625" i="1"/>
  <c r="AJ1625" i="1" s="1"/>
  <c r="J1625" i="1"/>
  <c r="H1831" i="1"/>
  <c r="AJ1831" i="1" s="1"/>
  <c r="J1831" i="1"/>
  <c r="J1996" i="1"/>
  <c r="H67" i="1"/>
  <c r="J67" i="1"/>
  <c r="H232" i="1"/>
  <c r="AJ232" i="1" s="1"/>
  <c r="J232" i="1"/>
  <c r="J479" i="1"/>
  <c r="J685" i="1"/>
  <c r="H809" i="1"/>
  <c r="AJ809" i="1" s="1"/>
  <c r="J809" i="1"/>
  <c r="J1097" i="1"/>
  <c r="J1344" i="1"/>
  <c r="J1509" i="1"/>
  <c r="J1715" i="1"/>
  <c r="J1880" i="1"/>
  <c r="J734" i="1"/>
  <c r="J940" i="1"/>
  <c r="J1228" i="1"/>
  <c r="H1434" i="1"/>
  <c r="AH1434" i="1" s="1"/>
  <c r="J1434" i="1"/>
  <c r="H1558" i="1"/>
  <c r="AH1558" i="1" s="1"/>
  <c r="J1558" i="1"/>
  <c r="H1764" i="1"/>
  <c r="AJ1764" i="1" s="1"/>
  <c r="J1764" i="1"/>
  <c r="J81" i="1"/>
  <c r="H246" i="1"/>
  <c r="AJ246" i="1" s="1"/>
  <c r="J246" i="1"/>
  <c r="J493" i="1"/>
  <c r="H32" i="1"/>
  <c r="J32" i="1"/>
  <c r="H279" i="1"/>
  <c r="J279" i="1"/>
  <c r="H567" i="1"/>
  <c r="J567" i="1"/>
  <c r="H732" i="1"/>
  <c r="J732" i="1"/>
  <c r="H938" i="1"/>
  <c r="J938" i="1"/>
  <c r="H1226" i="1"/>
  <c r="AH1226" i="1" s="1"/>
  <c r="J1226" i="1"/>
  <c r="H1432" i="1"/>
  <c r="J1432" i="1"/>
  <c r="H1556" i="1"/>
  <c r="AH1556" i="1" s="1"/>
  <c r="J1556" i="1"/>
  <c r="H1762" i="1"/>
  <c r="AH1762" i="1" s="1"/>
  <c r="J1762" i="1"/>
  <c r="H1963" i="1"/>
  <c r="AJ1963" i="1" s="1"/>
  <c r="J1963" i="1"/>
  <c r="J324" i="1"/>
  <c r="H163" i="1"/>
  <c r="L163" i="1" s="1"/>
  <c r="J163" i="1"/>
  <c r="J369" i="1"/>
  <c r="J616" i="1"/>
  <c r="H1676" i="1"/>
  <c r="J1676" i="1"/>
  <c r="H1923" i="1"/>
  <c r="AH1923" i="1" s="1"/>
  <c r="J1923" i="1"/>
  <c r="H2088" i="1"/>
  <c r="AH2088" i="1" s="1"/>
  <c r="J2088" i="1"/>
  <c r="H82" i="1"/>
  <c r="AJ82" i="1" s="1"/>
  <c r="J82" i="1"/>
  <c r="J247" i="1"/>
  <c r="H196" i="1"/>
  <c r="J196" i="1"/>
  <c r="H443" i="1"/>
  <c r="AJ443" i="1" s="1"/>
  <c r="J443" i="1"/>
  <c r="J526" i="1"/>
  <c r="H855" i="1"/>
  <c r="J855" i="1"/>
  <c r="H1020" i="1"/>
  <c r="J1020" i="1"/>
  <c r="H1308" i="1"/>
  <c r="J1308" i="1"/>
  <c r="H1473" i="1"/>
  <c r="J1473" i="1"/>
  <c r="J1679" i="1"/>
  <c r="J1926" i="1"/>
  <c r="H1612" i="1"/>
  <c r="AJ1612" i="1" s="1"/>
  <c r="J1612" i="1"/>
  <c r="J487" i="1"/>
  <c r="J693" i="1"/>
  <c r="J817" i="1"/>
  <c r="H1105" i="1"/>
  <c r="J1105" i="1"/>
  <c r="J1352" i="1"/>
  <c r="J1517" i="1"/>
  <c r="J1723" i="1"/>
  <c r="J2027" i="1"/>
  <c r="H1230" i="1"/>
  <c r="AJ1230" i="1" s="1"/>
  <c r="J1230" i="1"/>
  <c r="H64" i="1"/>
  <c r="AJ64" i="1" s="1"/>
  <c r="J64" i="1"/>
  <c r="H850" i="1"/>
  <c r="AJ850" i="1" s="1"/>
  <c r="J850" i="1"/>
  <c r="H1353" i="1"/>
  <c r="AJ1353" i="1" s="1"/>
  <c r="J1353" i="1"/>
  <c r="H1518" i="1"/>
  <c r="AJ1518" i="1" s="1"/>
  <c r="J1518" i="1"/>
  <c r="H2070" i="1"/>
  <c r="J2070" i="1"/>
  <c r="H1176" i="1"/>
  <c r="AJ1176" i="1" s="1"/>
  <c r="J1176" i="1"/>
  <c r="J446" i="1"/>
  <c r="J56" i="1"/>
  <c r="H1582" i="1"/>
  <c r="AJ1582" i="1" s="1"/>
  <c r="J1582" i="1"/>
  <c r="J237" i="1"/>
  <c r="J245" i="1"/>
  <c r="H1375" i="1"/>
  <c r="AJ1375" i="1" s="1"/>
  <c r="J1375" i="1"/>
  <c r="H1834" i="1"/>
  <c r="AJ1834" i="1" s="1"/>
  <c r="J1834" i="1"/>
  <c r="J1514" i="1"/>
  <c r="H534" i="1"/>
  <c r="J534" i="1"/>
  <c r="J1696" i="1"/>
  <c r="J140" i="1"/>
  <c r="J1826" i="1"/>
  <c r="H1628" i="1"/>
  <c r="AJ1628" i="1" s="1"/>
  <c r="J1628" i="1"/>
  <c r="J1102" i="1"/>
  <c r="J999" i="1"/>
  <c r="J926" i="1"/>
  <c r="J1999" i="1"/>
  <c r="J1023" i="1"/>
  <c r="M1467" i="1"/>
  <c r="K1338" i="1"/>
  <c r="K1012" i="1"/>
  <c r="K1300" i="1"/>
  <c r="K1301" i="1"/>
  <c r="M782" i="1"/>
  <c r="M1070" i="1"/>
  <c r="K1317" i="1"/>
  <c r="M88" i="1"/>
  <c r="M1482" i="1"/>
  <c r="M376" i="1"/>
  <c r="M1688" i="1"/>
  <c r="M623" i="1"/>
  <c r="M1853" i="1"/>
  <c r="M870" i="1"/>
  <c r="K1035" i="1"/>
  <c r="K1241" i="1"/>
  <c r="K12" i="1"/>
  <c r="K1160" i="1"/>
  <c r="M259" i="1"/>
  <c r="K1612" i="1"/>
  <c r="M547" i="1"/>
  <c r="M1818" i="1"/>
  <c r="M712" i="1"/>
  <c r="M1983" i="1"/>
  <c r="M918" i="1"/>
  <c r="M1206" i="1"/>
  <c r="M1412" i="1"/>
  <c r="M183" i="1"/>
  <c r="M1536" i="1"/>
  <c r="M430" i="1"/>
  <c r="M1742" i="1"/>
  <c r="M513" i="1"/>
  <c r="K1948" i="1"/>
  <c r="M842" i="1"/>
  <c r="M309" i="1"/>
  <c r="M1007" i="1"/>
  <c r="M1295" i="1"/>
  <c r="M148" i="1"/>
  <c r="K1460" i="1"/>
  <c r="K354" i="1"/>
  <c r="K1666" i="1"/>
  <c r="K850" i="1"/>
  <c r="M72" i="1"/>
  <c r="K1712" i="1"/>
  <c r="M604" i="1"/>
  <c r="M605" i="1"/>
  <c r="M1179" i="1"/>
  <c r="M1301" i="1"/>
  <c r="K946" i="1"/>
  <c r="K1357" i="1"/>
  <c r="K46" i="1"/>
  <c r="K1112" i="1"/>
  <c r="K211" i="1"/>
  <c r="K1564" i="1"/>
  <c r="K458" i="1"/>
  <c r="K1770" i="1"/>
  <c r="K664" i="1"/>
  <c r="M2017" i="1"/>
  <c r="K788" i="1"/>
  <c r="K1076" i="1"/>
  <c r="K1323" i="1"/>
  <c r="K94" i="1"/>
  <c r="K1488" i="1"/>
  <c r="K382" i="1"/>
  <c r="H1737" i="1"/>
  <c r="J1737" i="1"/>
  <c r="J304" i="1"/>
  <c r="H143" i="1"/>
  <c r="AJ143" i="1" s="1"/>
  <c r="J143" i="1"/>
  <c r="H596" i="1"/>
  <c r="AJ596" i="1" s="1"/>
  <c r="J596" i="1"/>
  <c r="H967" i="1"/>
  <c r="AJ967" i="1" s="1"/>
  <c r="J967" i="1"/>
  <c r="H1174" i="1"/>
  <c r="AJ1174" i="1" s="1"/>
  <c r="J1174" i="1"/>
  <c r="J249" i="1"/>
  <c r="J537" i="1"/>
  <c r="J702" i="1"/>
  <c r="J908" i="1"/>
  <c r="J1196" i="1"/>
  <c r="J1402" i="1"/>
  <c r="J1526" i="1"/>
  <c r="J1732" i="1"/>
  <c r="J1938" i="1"/>
  <c r="J299" i="1"/>
  <c r="H1397" i="1"/>
  <c r="J1397" i="1"/>
  <c r="H1521" i="1"/>
  <c r="J1521" i="1"/>
  <c r="H1727" i="1"/>
  <c r="J1727" i="1"/>
  <c r="H1933" i="1"/>
  <c r="J1933" i="1"/>
  <c r="J294" i="1"/>
  <c r="J133" i="1"/>
  <c r="J339" i="1"/>
  <c r="J586" i="1"/>
  <c r="J751" i="1"/>
  <c r="H741" i="1"/>
  <c r="AJ741" i="1" s="1"/>
  <c r="J741" i="1"/>
  <c r="H947" i="1"/>
  <c r="J947" i="1"/>
  <c r="H1358" i="1"/>
  <c r="J1358" i="1"/>
  <c r="H1113" i="1"/>
  <c r="J1113" i="1"/>
  <c r="H1565" i="1"/>
  <c r="AJ1565" i="1" s="1"/>
  <c r="J1565" i="1"/>
  <c r="H1771" i="1"/>
  <c r="J1771" i="1"/>
  <c r="H2018" i="1"/>
  <c r="AH2018" i="1" s="1"/>
  <c r="J2018" i="1"/>
  <c r="H95" i="1"/>
  <c r="J95" i="1"/>
  <c r="J1766" i="1"/>
  <c r="J2013" i="1"/>
  <c r="J90" i="1"/>
  <c r="J378" i="1"/>
  <c r="J625" i="1"/>
  <c r="J872" i="1"/>
  <c r="J1037" i="1"/>
  <c r="J1243" i="1"/>
  <c r="J85" i="1"/>
  <c r="J373" i="1"/>
  <c r="J620" i="1"/>
  <c r="J867" i="1"/>
  <c r="J1032" i="1"/>
  <c r="J1238" i="1"/>
  <c r="J1157" i="1"/>
  <c r="J1609" i="1"/>
  <c r="J1815" i="1"/>
  <c r="J1980" i="1"/>
  <c r="J1233" i="1"/>
  <c r="J1152" i="1"/>
  <c r="J1604" i="1"/>
  <c r="J1810" i="1"/>
  <c r="J1975" i="1"/>
  <c r="J175" i="1"/>
  <c r="J422" i="1"/>
  <c r="H505" i="1"/>
  <c r="J505" i="1"/>
  <c r="J127" i="1"/>
  <c r="J333" i="1"/>
  <c r="J580" i="1"/>
  <c r="H745" i="1"/>
  <c r="AJ745" i="1" s="1"/>
  <c r="J745" i="1"/>
  <c r="H951" i="1"/>
  <c r="AJ951" i="1" s="1"/>
  <c r="J951" i="1"/>
  <c r="H1362" i="1"/>
  <c r="AJ1362" i="1" s="1"/>
  <c r="J1362" i="1"/>
  <c r="H1117" i="1"/>
  <c r="J1117" i="1"/>
  <c r="H1569" i="1"/>
  <c r="AJ1569" i="1" s="1"/>
  <c r="J1569" i="1"/>
  <c r="H1775" i="1"/>
  <c r="AJ1775" i="1" s="1"/>
  <c r="J1775" i="1"/>
  <c r="J1981" i="1"/>
  <c r="J181" i="1"/>
  <c r="J428" i="1"/>
  <c r="J511" i="1"/>
  <c r="J840" i="1"/>
  <c r="H1005" i="1"/>
  <c r="J1005" i="1"/>
  <c r="H1293" i="1"/>
  <c r="AJ1293" i="1" s="1"/>
  <c r="J1293" i="1"/>
  <c r="J1458" i="1"/>
  <c r="J1664" i="1"/>
  <c r="H957" i="1"/>
  <c r="AH957" i="1" s="1"/>
  <c r="J957" i="1"/>
  <c r="H1368" i="1"/>
  <c r="J1368" i="1"/>
  <c r="H1123" i="1"/>
  <c r="J1123" i="1"/>
  <c r="H1575" i="1"/>
  <c r="J1575" i="1"/>
  <c r="H1781" i="1"/>
  <c r="J1781" i="1"/>
  <c r="H2028" i="1"/>
  <c r="J2028" i="1"/>
  <c r="H105" i="1"/>
  <c r="J105" i="1"/>
  <c r="H393" i="1"/>
  <c r="J393" i="1"/>
  <c r="J1448" i="1"/>
  <c r="H225" i="1"/>
  <c r="AJ225" i="1" s="1"/>
  <c r="J225" i="1"/>
  <c r="J998" i="1"/>
  <c r="J1286" i="1"/>
  <c r="J1451" i="1"/>
  <c r="J1657" i="1"/>
  <c r="J1904" i="1"/>
  <c r="J2069" i="1"/>
  <c r="J63" i="1"/>
  <c r="J228" i="1"/>
  <c r="J475" i="1"/>
  <c r="H424" i="1"/>
  <c r="AH424" i="1" s="1"/>
  <c r="J424" i="1"/>
  <c r="H507" i="1"/>
  <c r="J507" i="1"/>
  <c r="H836" i="1"/>
  <c r="J836" i="1"/>
  <c r="H1001" i="1"/>
  <c r="AJ1001" i="1" s="1"/>
  <c r="J1001" i="1"/>
  <c r="H1289" i="1"/>
  <c r="J1289" i="1"/>
  <c r="H1454" i="1"/>
  <c r="AH1454" i="1" s="1"/>
  <c r="J1454" i="1"/>
  <c r="J1660" i="1"/>
  <c r="J1907" i="1"/>
  <c r="J2072" i="1"/>
  <c r="J66" i="1"/>
  <c r="J1449" i="1"/>
  <c r="J1655" i="1"/>
  <c r="J1902" i="1"/>
  <c r="J2067" i="1"/>
  <c r="H61" i="1"/>
  <c r="J61" i="1"/>
  <c r="H226" i="1"/>
  <c r="AJ226" i="1" s="1"/>
  <c r="J226" i="1"/>
  <c r="H473" i="1"/>
  <c r="AJ473" i="1" s="1"/>
  <c r="J473" i="1"/>
  <c r="H679" i="1"/>
  <c r="J679" i="1"/>
  <c r="H803" i="1"/>
  <c r="J803" i="1"/>
  <c r="H1653" i="1"/>
  <c r="J1653" i="1"/>
  <c r="H1900" i="1"/>
  <c r="AJ1900" i="1" s="1"/>
  <c r="J1900" i="1"/>
  <c r="H2065" i="1"/>
  <c r="AJ2065" i="1" s="1"/>
  <c r="J2065" i="1"/>
  <c r="J59" i="1"/>
  <c r="J224" i="1"/>
  <c r="H471" i="1"/>
  <c r="AJ471" i="1" s="1"/>
  <c r="J471" i="1"/>
  <c r="H677" i="1"/>
  <c r="AJ677" i="1" s="1"/>
  <c r="J677" i="1"/>
  <c r="H801" i="1"/>
  <c r="AJ801" i="1" s="1"/>
  <c r="J801" i="1"/>
  <c r="H1089" i="1"/>
  <c r="AJ1089" i="1" s="1"/>
  <c r="J1089" i="1"/>
  <c r="H1336" i="1"/>
  <c r="AJ1336" i="1" s="1"/>
  <c r="J1336" i="1"/>
  <c r="J1542" i="1"/>
  <c r="H360" i="1"/>
  <c r="AJ360" i="1" s="1"/>
  <c r="J360" i="1"/>
  <c r="H640" i="1"/>
  <c r="J640" i="1"/>
  <c r="H887" i="1"/>
  <c r="J887" i="1"/>
  <c r="H1052" i="1"/>
  <c r="AJ1052" i="1" s="1"/>
  <c r="J1052" i="1"/>
  <c r="H1258" i="1"/>
  <c r="J1258" i="1"/>
  <c r="J200" i="1"/>
  <c r="J1746" i="1"/>
  <c r="J1952" i="1"/>
  <c r="J313" i="1"/>
  <c r="J152" i="1"/>
  <c r="J353" i="1"/>
  <c r="J600" i="1"/>
  <c r="J765" i="1"/>
  <c r="J971" i="1"/>
  <c r="J1382" i="1"/>
  <c r="J1137" i="1"/>
  <c r="J1589" i="1"/>
  <c r="J1795" i="1"/>
  <c r="J2042" i="1"/>
  <c r="J150" i="1"/>
  <c r="J356" i="1"/>
  <c r="J603" i="1"/>
  <c r="J768" i="1"/>
  <c r="H974" i="1"/>
  <c r="J974" i="1"/>
  <c r="J1385" i="1"/>
  <c r="H1140" i="1"/>
  <c r="J1140" i="1"/>
  <c r="H1592" i="1"/>
  <c r="AJ1592" i="1" s="1"/>
  <c r="J1592" i="1"/>
  <c r="H1798" i="1"/>
  <c r="J1798" i="1"/>
  <c r="H1747" i="1"/>
  <c r="AJ1747" i="1" s="1"/>
  <c r="J1747" i="1"/>
  <c r="H1953" i="1"/>
  <c r="AJ1953" i="1" s="1"/>
  <c r="J1953" i="1"/>
  <c r="H314" i="1"/>
  <c r="J314" i="1"/>
  <c r="J153" i="1"/>
  <c r="H107" i="1"/>
  <c r="AJ107" i="1" s="1"/>
  <c r="J107" i="1"/>
  <c r="H395" i="1"/>
  <c r="AJ395" i="1" s="1"/>
  <c r="J395" i="1"/>
  <c r="H642" i="1"/>
  <c r="AJ642" i="1" s="1"/>
  <c r="J642" i="1"/>
  <c r="H889" i="1"/>
  <c r="J889" i="1"/>
  <c r="H1054" i="1"/>
  <c r="J1054" i="1"/>
  <c r="H1260" i="1"/>
  <c r="AJ1260" i="1" s="1"/>
  <c r="J1260" i="1"/>
  <c r="J1179" i="1"/>
  <c r="J1631" i="1"/>
  <c r="J1837" i="1"/>
  <c r="J2002" i="1"/>
  <c r="H1309" i="1"/>
  <c r="AJ1309" i="1" s="1"/>
  <c r="J1309" i="1"/>
  <c r="H1474" i="1"/>
  <c r="AJ1474" i="1" s="1"/>
  <c r="J1474" i="1"/>
  <c r="H1927" i="1"/>
  <c r="J1927" i="1"/>
  <c r="H2092" i="1"/>
  <c r="J2092" i="1"/>
  <c r="J121" i="1"/>
  <c r="H656" i="1"/>
  <c r="J656" i="1"/>
  <c r="J903" i="1"/>
  <c r="H195" i="1"/>
  <c r="J195" i="1"/>
  <c r="H442" i="1"/>
  <c r="AH442" i="1" s="1"/>
  <c r="J442" i="1"/>
  <c r="H525" i="1"/>
  <c r="AH525" i="1" s="1"/>
  <c r="J525" i="1"/>
  <c r="H854" i="1"/>
  <c r="AJ854" i="1" s="1"/>
  <c r="J854" i="1"/>
  <c r="H1019" i="1"/>
  <c r="AJ1019" i="1" s="1"/>
  <c r="J1019" i="1"/>
  <c r="H1307" i="1"/>
  <c r="AI1307" i="1" s="1"/>
  <c r="J1307" i="1"/>
  <c r="H1472" i="1"/>
  <c r="AJ1472" i="1" s="1"/>
  <c r="J1472" i="1"/>
  <c r="H1678" i="1"/>
  <c r="AJ1678" i="1" s="1"/>
  <c r="J1678" i="1"/>
  <c r="H1925" i="1"/>
  <c r="J1925" i="1"/>
  <c r="H2090" i="1"/>
  <c r="AJ2090" i="1" s="1"/>
  <c r="J2090" i="1"/>
  <c r="J79" i="1"/>
  <c r="J244" i="1"/>
  <c r="J491" i="1"/>
  <c r="H697" i="1"/>
  <c r="AJ697" i="1" s="1"/>
  <c r="J697" i="1"/>
  <c r="J821" i="1"/>
  <c r="H2045" i="1"/>
  <c r="J2045" i="1"/>
  <c r="H122" i="1"/>
  <c r="AJ122" i="1" s="1"/>
  <c r="J122" i="1"/>
  <c r="H410" i="1"/>
  <c r="AJ410" i="1" s="1"/>
  <c r="J410" i="1"/>
  <c r="J657" i="1"/>
  <c r="H359" i="1"/>
  <c r="J359" i="1"/>
  <c r="H606" i="1"/>
  <c r="J606" i="1"/>
  <c r="H771" i="1"/>
  <c r="J771" i="1"/>
  <c r="H977" i="1"/>
  <c r="J977" i="1"/>
  <c r="H1388" i="1"/>
  <c r="J1388" i="1"/>
  <c r="H1143" i="1"/>
  <c r="AJ1143" i="1" s="1"/>
  <c r="J1143" i="1"/>
  <c r="H1595" i="1"/>
  <c r="J1595" i="1"/>
  <c r="H1801" i="1"/>
  <c r="AJ1801" i="1" s="1"/>
  <c r="J1801" i="1"/>
  <c r="H2048" i="1"/>
  <c r="AJ2048" i="1" s="1"/>
  <c r="J2048" i="1"/>
  <c r="J1940" i="1"/>
  <c r="J897" i="1"/>
  <c r="J1062" i="1"/>
  <c r="J1268" i="1"/>
  <c r="J1187" i="1"/>
  <c r="H1639" i="1"/>
  <c r="AJ1639" i="1" s="1"/>
  <c r="J1639" i="1"/>
  <c r="H1845" i="1"/>
  <c r="AJ1845" i="1" s="1"/>
  <c r="J1845" i="1"/>
  <c r="J2010" i="1"/>
  <c r="J1905" i="1"/>
  <c r="H191" i="1"/>
  <c r="AJ191" i="1" s="1"/>
  <c r="J191" i="1"/>
  <c r="H1682" i="1"/>
  <c r="J1682" i="1"/>
  <c r="J728" i="1"/>
  <c r="J325" i="1"/>
  <c r="J1640" i="1"/>
  <c r="H1846" i="1"/>
  <c r="J1846" i="1"/>
  <c r="J1620" i="1"/>
  <c r="H1341" i="1"/>
  <c r="AJ1341" i="1" s="1"/>
  <c r="J1341" i="1"/>
  <c r="J529" i="1"/>
  <c r="J1206" i="1"/>
  <c r="J1460" i="1"/>
  <c r="J1130" i="1"/>
  <c r="J1712" i="1"/>
  <c r="J1720" i="1"/>
  <c r="J985" i="1"/>
  <c r="J1983" i="1"/>
  <c r="J468" i="1"/>
  <c r="H1007" i="1"/>
  <c r="AJ1007" i="1" s="1"/>
  <c r="J1007" i="1"/>
  <c r="H1506" i="1"/>
  <c r="J1506" i="1"/>
  <c r="J980" i="1"/>
  <c r="J1452" i="1"/>
  <c r="H886" i="1"/>
  <c r="AJ886" i="1" s="1"/>
  <c r="J886" i="1"/>
  <c r="J1877" i="1"/>
  <c r="J655" i="1"/>
  <c r="M1807" i="1"/>
  <c r="M701" i="1"/>
  <c r="M502" i="1"/>
  <c r="M1937" i="1"/>
  <c r="K831" i="1"/>
  <c r="K298" i="1"/>
  <c r="K996" i="1"/>
  <c r="K1284" i="1"/>
  <c r="K1449" i="1"/>
  <c r="M343" i="1"/>
  <c r="K1655" i="1"/>
  <c r="M590" i="1"/>
  <c r="K1902" i="1"/>
  <c r="M755" i="1"/>
  <c r="M961" i="1"/>
  <c r="K1579" i="1"/>
  <c r="M679" i="1"/>
  <c r="M272" i="1"/>
  <c r="M1625" i="1"/>
  <c r="M560" i="1"/>
  <c r="M314" i="1"/>
  <c r="M1135" i="1"/>
  <c r="M1219" i="1"/>
  <c r="M1220" i="1"/>
  <c r="K782" i="1"/>
  <c r="K1070" i="1"/>
  <c r="M1317" i="1"/>
  <c r="K88" i="1"/>
  <c r="K1482" i="1"/>
  <c r="K376" i="1"/>
  <c r="K1688" i="1"/>
  <c r="K623" i="1"/>
  <c r="K1853" i="1"/>
  <c r="K870" i="1"/>
  <c r="M1035" i="1"/>
  <c r="M1241" i="1"/>
  <c r="M12" i="1"/>
  <c r="M1160" i="1"/>
  <c r="K259" i="1"/>
  <c r="M1612" i="1"/>
  <c r="K547" i="1"/>
  <c r="K1818" i="1"/>
  <c r="K712" i="1"/>
  <c r="K1983" i="1"/>
  <c r="K918" i="1"/>
  <c r="K1206" i="1"/>
  <c r="K1412" i="1"/>
  <c r="K183" i="1"/>
  <c r="K1536" i="1"/>
  <c r="K430" i="1"/>
  <c r="K1742" i="1"/>
  <c r="K513" i="1"/>
  <c r="M1948" i="1"/>
  <c r="K842" i="1"/>
  <c r="K309" i="1"/>
  <c r="K1007" i="1"/>
  <c r="K1295" i="1"/>
  <c r="K148" i="1"/>
  <c r="M1460" i="1"/>
  <c r="M354" i="1"/>
  <c r="M1666" i="1"/>
  <c r="K72" i="1"/>
  <c r="M1712" i="1"/>
  <c r="K107" i="1"/>
  <c r="K108" i="1"/>
  <c r="M1669" i="1"/>
  <c r="M809" i="1"/>
  <c r="M31" i="1"/>
  <c r="M1753" i="1"/>
  <c r="M1315" i="1"/>
  <c r="M86" i="1"/>
  <c r="M1480" i="1"/>
  <c r="M374" i="1"/>
  <c r="M1686" i="1"/>
  <c r="M621" i="1"/>
  <c r="K1851" i="1"/>
  <c r="M868" i="1"/>
  <c r="M1033" i="1"/>
  <c r="M1239" i="1"/>
  <c r="M10" i="1"/>
  <c r="M1158" i="1"/>
  <c r="M257" i="1"/>
  <c r="M1610" i="1"/>
  <c r="M545" i="1"/>
  <c r="K1816" i="1"/>
  <c r="M710" i="1"/>
  <c r="M1981" i="1"/>
  <c r="M916" i="1"/>
  <c r="H1937" i="1"/>
  <c r="J1937" i="1"/>
  <c r="J298" i="1"/>
  <c r="H1520" i="1"/>
  <c r="AJ1520" i="1" s="1"/>
  <c r="J1520" i="1"/>
  <c r="J1726" i="1"/>
  <c r="J1932" i="1"/>
  <c r="J293" i="1"/>
  <c r="J132" i="1"/>
  <c r="J338" i="1"/>
  <c r="J585" i="1"/>
  <c r="J750" i="1"/>
  <c r="J956" i="1"/>
  <c r="J208" i="1"/>
  <c r="J455" i="1"/>
  <c r="J661" i="1"/>
  <c r="J785" i="1"/>
  <c r="J1073" i="1"/>
  <c r="J1320" i="1"/>
  <c r="J1485" i="1"/>
  <c r="J1691" i="1"/>
  <c r="J1856" i="1"/>
  <c r="J138" i="1"/>
  <c r="J344" i="1"/>
  <c r="J591" i="1"/>
  <c r="J756" i="1"/>
  <c r="J962" i="1"/>
  <c r="H1373" i="1"/>
  <c r="AJ1373" i="1" s="1"/>
  <c r="J1373" i="1"/>
  <c r="H1128" i="1"/>
  <c r="J1128" i="1"/>
  <c r="J1580" i="1"/>
  <c r="J1786" i="1"/>
  <c r="J2033" i="1"/>
  <c r="H1326" i="1"/>
  <c r="AJ1326" i="1" s="1"/>
  <c r="J1326" i="1"/>
  <c r="H1491" i="1"/>
  <c r="AH1491" i="1" s="1"/>
  <c r="J1491" i="1"/>
  <c r="H1697" i="1"/>
  <c r="AH1697" i="1" s="1"/>
  <c r="J1697" i="1"/>
  <c r="H1862" i="1"/>
  <c r="J1862" i="1"/>
  <c r="H21" i="1"/>
  <c r="J21" i="1"/>
  <c r="H268" i="1"/>
  <c r="AH268" i="1" s="1"/>
  <c r="J268" i="1"/>
  <c r="H556" i="1"/>
  <c r="J556" i="1"/>
  <c r="H721" i="1"/>
  <c r="L721" i="1" s="1"/>
  <c r="J721" i="1"/>
  <c r="J1121" i="1"/>
  <c r="J1573" i="1"/>
  <c r="J1779" i="1"/>
  <c r="J2026" i="1"/>
  <c r="J103" i="1"/>
  <c r="J391" i="1"/>
  <c r="J638" i="1"/>
  <c r="J885" i="1"/>
  <c r="H752" i="1"/>
  <c r="J752" i="1"/>
  <c r="H958" i="1"/>
  <c r="J958" i="1"/>
  <c r="H1369" i="1"/>
  <c r="J1369" i="1"/>
  <c r="H1124" i="1"/>
  <c r="J1124" i="1"/>
  <c r="H1576" i="1"/>
  <c r="J1576" i="1"/>
  <c r="H1782" i="1"/>
  <c r="J1782" i="1"/>
  <c r="J1571" i="1"/>
  <c r="J1777" i="1"/>
  <c r="J2024" i="1"/>
  <c r="J101" i="1"/>
  <c r="H389" i="1"/>
  <c r="AJ389" i="1" s="1"/>
  <c r="J389" i="1"/>
  <c r="H636" i="1"/>
  <c r="AJ636" i="1" s="1"/>
  <c r="J636" i="1"/>
  <c r="H883" i="1"/>
  <c r="AJ883" i="1" s="1"/>
  <c r="J883" i="1"/>
  <c r="H1048" i="1"/>
  <c r="J1048" i="1"/>
  <c r="H1254" i="1"/>
  <c r="J1254" i="1"/>
  <c r="H2022" i="1"/>
  <c r="J2022" i="1"/>
  <c r="H99" i="1"/>
  <c r="J99" i="1"/>
  <c r="H387" i="1"/>
  <c r="J387" i="1"/>
  <c r="H634" i="1"/>
  <c r="J634" i="1"/>
  <c r="J881" i="1"/>
  <c r="H1046" i="1"/>
  <c r="J1046" i="1"/>
  <c r="H1252" i="1"/>
  <c r="AJ1252" i="1" s="1"/>
  <c r="J1252" i="1"/>
  <c r="H1171" i="1"/>
  <c r="AJ1171" i="1" s="1"/>
  <c r="J1171" i="1"/>
  <c r="H1623" i="1"/>
  <c r="AJ1623" i="1" s="1"/>
  <c r="J1623" i="1"/>
  <c r="J1911" i="1"/>
  <c r="H927" i="1"/>
  <c r="J927" i="1"/>
  <c r="H1215" i="1"/>
  <c r="J1215" i="1"/>
  <c r="H1421" i="1"/>
  <c r="J1421" i="1"/>
  <c r="H1545" i="1"/>
  <c r="J1545" i="1"/>
  <c r="J1751" i="1"/>
  <c r="J1957" i="1"/>
  <c r="J318" i="1"/>
  <c r="J157" i="1"/>
  <c r="J363" i="1"/>
  <c r="J2074" i="1"/>
  <c r="J681" i="1"/>
  <c r="J805" i="1"/>
  <c r="J1093" i="1"/>
  <c r="J1340" i="1"/>
  <c r="J1505" i="1"/>
  <c r="J1711" i="1"/>
  <c r="J1876" i="1"/>
  <c r="H35" i="1"/>
  <c r="AJ35" i="1" s="1"/>
  <c r="J35" i="1"/>
  <c r="J282" i="1"/>
  <c r="J231" i="1"/>
  <c r="J478" i="1"/>
  <c r="J684" i="1"/>
  <c r="J808" i="1"/>
  <c r="J1096" i="1"/>
  <c r="H1343" i="1"/>
  <c r="J1343" i="1"/>
  <c r="H1508" i="1"/>
  <c r="AH1508" i="1" s="1"/>
  <c r="J1508" i="1"/>
  <c r="J1714" i="1"/>
  <c r="H1879" i="1"/>
  <c r="J1879" i="1"/>
  <c r="J2075" i="1"/>
  <c r="H69" i="1"/>
  <c r="AJ69" i="1" s="1"/>
  <c r="J69" i="1"/>
  <c r="H234" i="1"/>
  <c r="AJ234" i="1" s="1"/>
  <c r="J234" i="1"/>
  <c r="J481" i="1"/>
  <c r="H558" i="1"/>
  <c r="AJ558" i="1" s="1"/>
  <c r="J558" i="1"/>
  <c r="H723" i="1"/>
  <c r="J723" i="1"/>
  <c r="H929" i="1"/>
  <c r="AJ929" i="1" s="1"/>
  <c r="J929" i="1"/>
  <c r="H1217" i="1"/>
  <c r="AJ1217" i="1" s="1"/>
  <c r="J1217" i="1"/>
  <c r="J1423" i="1"/>
  <c r="J1547" i="1"/>
  <c r="J1753" i="1"/>
  <c r="J1959" i="1"/>
  <c r="J320" i="1"/>
  <c r="H1802" i="1"/>
  <c r="AH1802" i="1" s="1"/>
  <c r="J1802" i="1"/>
  <c r="H2049" i="1"/>
  <c r="J2049" i="1"/>
  <c r="J284" i="1"/>
  <c r="J572" i="1"/>
  <c r="J943" i="1"/>
  <c r="J358" i="1"/>
  <c r="J605" i="1"/>
  <c r="H770" i="1"/>
  <c r="J770" i="1"/>
  <c r="H976" i="1"/>
  <c r="AJ976" i="1" s="1"/>
  <c r="J976" i="1"/>
  <c r="J1387" i="1"/>
  <c r="H1142" i="1"/>
  <c r="AH1142" i="1" s="1"/>
  <c r="J1142" i="1"/>
  <c r="H1594" i="1"/>
  <c r="AJ1594" i="1" s="1"/>
  <c r="J1594" i="1"/>
  <c r="J1800" i="1"/>
  <c r="H2047" i="1"/>
  <c r="J2047" i="1"/>
  <c r="J119" i="1"/>
  <c r="J407" i="1"/>
  <c r="J654" i="1"/>
  <c r="J901" i="1"/>
  <c r="J1066" i="1"/>
  <c r="J1272" i="1"/>
  <c r="H38" i="1"/>
  <c r="AH38" i="1" s="1"/>
  <c r="J38" i="1"/>
  <c r="H285" i="1"/>
  <c r="AJ285" i="1" s="1"/>
  <c r="J285" i="1"/>
  <c r="H573" i="1"/>
  <c r="J573" i="1"/>
  <c r="H738" i="1"/>
  <c r="AH738" i="1" s="1"/>
  <c r="J738" i="1"/>
  <c r="J944" i="1"/>
  <c r="H811" i="1"/>
  <c r="AJ811" i="1" s="1"/>
  <c r="J811" i="1"/>
  <c r="H1346" i="1"/>
  <c r="J1346" i="1"/>
  <c r="H1511" i="1"/>
  <c r="J1511" i="1"/>
  <c r="H1717" i="1"/>
  <c r="J1717" i="1"/>
  <c r="H41" i="1"/>
  <c r="AJ41" i="1" s="1"/>
  <c r="J41" i="1"/>
  <c r="H1225" i="1"/>
  <c r="J1225" i="1"/>
  <c r="J1431" i="1"/>
  <c r="J1555" i="1"/>
  <c r="H1761" i="1"/>
  <c r="AJ1761" i="1" s="1"/>
  <c r="J1761" i="1"/>
  <c r="J1967" i="1"/>
  <c r="J328" i="1"/>
  <c r="J1168" i="1"/>
  <c r="J384" i="1"/>
  <c r="J934" i="1"/>
  <c r="J2007" i="1"/>
  <c r="H1968" i="1"/>
  <c r="AJ1968" i="1" s="1"/>
  <c r="J1968" i="1"/>
  <c r="H329" i="1"/>
  <c r="AJ329" i="1" s="1"/>
  <c r="J329" i="1"/>
  <c r="J1498" i="1"/>
  <c r="H1383" i="1"/>
  <c r="AJ1383" i="1" s="1"/>
  <c r="J1383" i="1"/>
  <c r="J858" i="1"/>
  <c r="J1412" i="1"/>
  <c r="J1666" i="1"/>
  <c r="H1059" i="1"/>
  <c r="AJ1059" i="1" s="1"/>
  <c r="J1059" i="1"/>
  <c r="H370" i="1"/>
  <c r="J370" i="1"/>
  <c r="J1869" i="1"/>
  <c r="J1590" i="1"/>
  <c r="J1780" i="1"/>
  <c r="J639" i="1"/>
  <c r="J1015" i="1"/>
  <c r="J120" i="1"/>
  <c r="J1658" i="1"/>
  <c r="H682" i="1"/>
  <c r="AJ682" i="1" s="1"/>
  <c r="J682" i="1"/>
  <c r="J1468" i="1"/>
  <c r="J902" i="1"/>
  <c r="K536" i="1"/>
  <c r="K1972" i="1"/>
  <c r="K907" i="1"/>
  <c r="K1195" i="1"/>
  <c r="M1401" i="1"/>
  <c r="K172" i="1"/>
  <c r="K1525" i="1"/>
  <c r="K419" i="1"/>
  <c r="K1731" i="1"/>
  <c r="K137" i="1"/>
  <c r="K2067" i="1"/>
  <c r="K1372" i="1"/>
  <c r="K61" i="1"/>
  <c r="K1127" i="1"/>
  <c r="K226" i="1"/>
  <c r="K473" i="1"/>
  <c r="K1785" i="1"/>
  <c r="K2032" i="1"/>
  <c r="K803" i="1"/>
  <c r="K1091" i="1"/>
  <c r="K272" i="1"/>
  <c r="K1625" i="1"/>
  <c r="K314" i="1"/>
  <c r="K1135" i="1"/>
  <c r="K234" i="1"/>
  <c r="M1874" i="1"/>
  <c r="M1875" i="1"/>
  <c r="M1383" i="1"/>
  <c r="M1999" i="1"/>
  <c r="M2000" i="1"/>
  <c r="K1669" i="1"/>
  <c r="K809" i="1"/>
  <c r="K31" i="1"/>
  <c r="K1753" i="1"/>
  <c r="K1315" i="1"/>
  <c r="K86" i="1"/>
  <c r="K1480" i="1"/>
  <c r="K374" i="1"/>
  <c r="H372" i="1"/>
  <c r="AJ372" i="1" s="1"/>
  <c r="J372" i="1"/>
  <c r="H619" i="1"/>
  <c r="AJ619" i="1" s="1"/>
  <c r="J619" i="1"/>
  <c r="H866" i="1"/>
  <c r="J866" i="1"/>
  <c r="H1031" i="1"/>
  <c r="AJ1031" i="1" s="1"/>
  <c r="J1031" i="1"/>
  <c r="H1237" i="1"/>
  <c r="AJ1237" i="1" s="1"/>
  <c r="J1237" i="1"/>
  <c r="H1156" i="1"/>
  <c r="J1156" i="1"/>
  <c r="H1608" i="1"/>
  <c r="J1608" i="1"/>
  <c r="H1814" i="1"/>
  <c r="AJ1814" i="1" s="1"/>
  <c r="J1814" i="1"/>
  <c r="H1979" i="1"/>
  <c r="J1979" i="1"/>
  <c r="H1151" i="1"/>
  <c r="J1151" i="1"/>
  <c r="H1603" i="1"/>
  <c r="J1603" i="1"/>
  <c r="H1809" i="1"/>
  <c r="J1809" i="1"/>
  <c r="H1974" i="1"/>
  <c r="AJ1974" i="1" s="1"/>
  <c r="J1974" i="1"/>
  <c r="H174" i="1"/>
  <c r="J174" i="1"/>
  <c r="H421" i="1"/>
  <c r="J421" i="1"/>
  <c r="H504" i="1"/>
  <c r="J504" i="1"/>
  <c r="H833" i="1"/>
  <c r="AJ833" i="1" s="1"/>
  <c r="J833" i="1"/>
  <c r="J169" i="1"/>
  <c r="J416" i="1"/>
  <c r="J499" i="1"/>
  <c r="J828" i="1"/>
  <c r="J993" i="1"/>
  <c r="J1281" i="1"/>
  <c r="J1446" i="1"/>
  <c r="J1652" i="1"/>
  <c r="J823" i="1"/>
  <c r="J988" i="1"/>
  <c r="J1276" i="1"/>
  <c r="J1441" i="1"/>
  <c r="J1647" i="1"/>
  <c r="J1894" i="1"/>
  <c r="J2059" i="1"/>
  <c r="J53" i="1"/>
  <c r="J218" i="1"/>
  <c r="J1889" i="1"/>
  <c r="J2054" i="1"/>
  <c r="J48" i="1"/>
  <c r="J213" i="1"/>
  <c r="J460" i="1"/>
  <c r="J666" i="1"/>
  <c r="J790" i="1"/>
  <c r="J1078" i="1"/>
  <c r="J618" i="1"/>
  <c r="J865" i="1"/>
  <c r="J1030" i="1"/>
  <c r="J1236" i="1"/>
  <c r="J1155" i="1"/>
  <c r="J1607" i="1"/>
  <c r="J1813" i="1"/>
  <c r="J1978" i="1"/>
  <c r="J219" i="1"/>
  <c r="J466" i="1"/>
  <c r="J672" i="1"/>
  <c r="J796" i="1"/>
  <c r="J1084" i="1"/>
  <c r="J1331" i="1"/>
  <c r="J1496" i="1"/>
  <c r="J1702" i="1"/>
  <c r="J1867" i="1"/>
  <c r="H1161" i="1"/>
  <c r="J1161" i="1"/>
  <c r="H1613" i="1"/>
  <c r="J1613" i="1"/>
  <c r="H1819" i="1"/>
  <c r="J1819" i="1"/>
  <c r="H1984" i="1"/>
  <c r="AH1984" i="1" s="1"/>
  <c r="J1984" i="1"/>
  <c r="H184" i="1"/>
  <c r="J184" i="1"/>
  <c r="H431" i="1"/>
  <c r="AH431" i="1" s="1"/>
  <c r="J431" i="1"/>
  <c r="H514" i="1"/>
  <c r="J514" i="1"/>
  <c r="H843" i="1"/>
  <c r="J843" i="1"/>
  <c r="H1008" i="1"/>
  <c r="AH1008" i="1" s="1"/>
  <c r="J1008" i="1"/>
  <c r="H1489" i="1"/>
  <c r="J1489" i="1"/>
  <c r="J1695" i="1"/>
  <c r="J1860" i="1"/>
  <c r="J19" i="1"/>
  <c r="H266" i="1"/>
  <c r="AJ266" i="1" s="1"/>
  <c r="J266" i="1"/>
  <c r="J554" i="1"/>
  <c r="J719" i="1"/>
  <c r="J925" i="1"/>
  <c r="J1213" i="1"/>
  <c r="H1080" i="1"/>
  <c r="AJ1080" i="1" s="1"/>
  <c r="J1080" i="1"/>
  <c r="H1327" i="1"/>
  <c r="AJ1327" i="1" s="1"/>
  <c r="J1327" i="1"/>
  <c r="H1492" i="1"/>
  <c r="J1492" i="1"/>
  <c r="H1698" i="1"/>
  <c r="J1698" i="1"/>
  <c r="J1863" i="1"/>
  <c r="J22" i="1"/>
  <c r="J269" i="1"/>
  <c r="J557" i="1"/>
  <c r="J1858" i="1"/>
  <c r="J17" i="1"/>
  <c r="J264" i="1"/>
  <c r="J552" i="1"/>
  <c r="J717" i="1"/>
  <c r="J923" i="1"/>
  <c r="J1211" i="1"/>
  <c r="J1417" i="1"/>
  <c r="J1541" i="1"/>
  <c r="J15" i="1"/>
  <c r="J262" i="1"/>
  <c r="J550" i="1"/>
  <c r="J715" i="1"/>
  <c r="J921" i="1"/>
  <c r="J1209" i="1"/>
  <c r="J1415" i="1"/>
  <c r="J1539" i="1"/>
  <c r="J1745" i="1"/>
  <c r="J1951" i="1"/>
  <c r="H1263" i="1"/>
  <c r="AJ1263" i="1" s="1"/>
  <c r="J1263" i="1"/>
  <c r="H1296" i="1"/>
  <c r="J1296" i="1"/>
  <c r="H1461" i="1"/>
  <c r="AH1461" i="1" s="1"/>
  <c r="J1461" i="1"/>
  <c r="H1667" i="1"/>
  <c r="AH1667" i="1" s="1"/>
  <c r="J1667" i="1"/>
  <c r="H1914" i="1"/>
  <c r="AH1914" i="1" s="1"/>
  <c r="J1914" i="1"/>
  <c r="J73" i="1"/>
  <c r="J485" i="1"/>
  <c r="J691" i="1"/>
  <c r="J815" i="1"/>
  <c r="H108" i="1"/>
  <c r="AJ108" i="1" s="1"/>
  <c r="J108" i="1"/>
  <c r="J1050" i="1"/>
  <c r="J1256" i="1"/>
  <c r="J1175" i="1"/>
  <c r="J1627" i="1"/>
  <c r="J1833" i="1"/>
  <c r="H1998" i="1"/>
  <c r="AJ1998" i="1" s="1"/>
  <c r="J1998" i="1"/>
  <c r="J198" i="1"/>
  <c r="J445" i="1"/>
  <c r="J394" i="1"/>
  <c r="J641" i="1"/>
  <c r="J888" i="1"/>
  <c r="J1053" i="1"/>
  <c r="J1259" i="1"/>
  <c r="J1178" i="1"/>
  <c r="H1630" i="1"/>
  <c r="AJ1630" i="1" s="1"/>
  <c r="J1630" i="1"/>
  <c r="H1836" i="1"/>
  <c r="J1836" i="1"/>
  <c r="H2001" i="1"/>
  <c r="AJ2001" i="1" s="1"/>
  <c r="J2001" i="1"/>
  <c r="J109" i="1"/>
  <c r="H397" i="1"/>
  <c r="AJ397" i="1" s="1"/>
  <c r="J397" i="1"/>
  <c r="H644" i="1"/>
  <c r="J644" i="1"/>
  <c r="H891" i="1"/>
  <c r="AJ891" i="1" s="1"/>
  <c r="J891" i="1"/>
  <c r="J845" i="1"/>
  <c r="J1010" i="1"/>
  <c r="J1298" i="1"/>
  <c r="J1463" i="1"/>
  <c r="H1669" i="1"/>
  <c r="AJ1669" i="1" s="1"/>
  <c r="J1669" i="1"/>
  <c r="H1916" i="1"/>
  <c r="AJ1916" i="1" s="1"/>
  <c r="J1916" i="1"/>
  <c r="J2081" i="1"/>
  <c r="H75" i="1"/>
  <c r="J75" i="1"/>
  <c r="J240" i="1"/>
  <c r="J1512" i="1"/>
  <c r="J1718" i="1"/>
  <c r="H1883" i="1"/>
  <c r="AJ1883" i="1" s="1"/>
  <c r="J1883" i="1"/>
  <c r="H42" i="1"/>
  <c r="J42" i="1"/>
  <c r="J859" i="1"/>
  <c r="J1312" i="1"/>
  <c r="J1477" i="1"/>
  <c r="H686" i="1"/>
  <c r="J686" i="1"/>
  <c r="H810" i="1"/>
  <c r="AJ810" i="1" s="1"/>
  <c r="J810" i="1"/>
  <c r="H1098" i="1"/>
  <c r="AH1098" i="1" s="1"/>
  <c r="J1098" i="1"/>
  <c r="H1345" i="1"/>
  <c r="AH1345" i="1" s="1"/>
  <c r="J1345" i="1"/>
  <c r="H1510" i="1"/>
  <c r="AH1510" i="1" s="1"/>
  <c r="J1510" i="1"/>
  <c r="H1716" i="1"/>
  <c r="AJ1716" i="1" s="1"/>
  <c r="J1716" i="1"/>
  <c r="H1881" i="1"/>
  <c r="J1881" i="1"/>
  <c r="J40" i="1"/>
  <c r="H287" i="1"/>
  <c r="J287" i="1"/>
  <c r="J570" i="1"/>
  <c r="J735" i="1"/>
  <c r="J941" i="1"/>
  <c r="J1229" i="1"/>
  <c r="J1435" i="1"/>
  <c r="J1559" i="1"/>
  <c r="H201" i="1"/>
  <c r="J201" i="1"/>
  <c r="H448" i="1"/>
  <c r="J448" i="1"/>
  <c r="H531" i="1"/>
  <c r="AJ531" i="1" s="1"/>
  <c r="J531" i="1"/>
  <c r="H860" i="1"/>
  <c r="AJ860" i="1" s="1"/>
  <c r="J860" i="1"/>
  <c r="H1025" i="1"/>
  <c r="AJ1025" i="1" s="1"/>
  <c r="J1025" i="1"/>
  <c r="H1313" i="1"/>
  <c r="AJ1313" i="1" s="1"/>
  <c r="J1313" i="1"/>
  <c r="J1056" i="1"/>
  <c r="J1262" i="1"/>
  <c r="J1181" i="1"/>
  <c r="H1633" i="1"/>
  <c r="J1633" i="1"/>
  <c r="H1839" i="1"/>
  <c r="J1839" i="1"/>
  <c r="J2004" i="1"/>
  <c r="J204" i="1"/>
  <c r="J451" i="1"/>
  <c r="J96" i="1"/>
  <c r="J1471" i="1"/>
  <c r="J1677" i="1"/>
  <c r="J1924" i="1"/>
  <c r="J2089" i="1"/>
  <c r="J83" i="1"/>
  <c r="J1818" i="1"/>
  <c r="J1333" i="1"/>
  <c r="J2078" i="1"/>
  <c r="J2086" i="1"/>
  <c r="H1788" i="1"/>
  <c r="J1788" i="1"/>
  <c r="J894" i="1"/>
  <c r="J1885" i="1"/>
  <c r="J1704" i="1"/>
  <c r="J1138" i="1"/>
  <c r="J736" i="1"/>
  <c r="J1536" i="1"/>
  <c r="J1544" i="1"/>
  <c r="J609" i="1"/>
  <c r="J712" i="1"/>
  <c r="H1641" i="1"/>
  <c r="AJ1641" i="1" s="1"/>
  <c r="J1641" i="1"/>
  <c r="J221" i="1"/>
  <c r="J1043" i="1"/>
  <c r="H476" i="1"/>
  <c r="AJ476" i="1" s="1"/>
  <c r="J476" i="1"/>
  <c r="J647" i="1"/>
  <c r="J408" i="1"/>
  <c r="J1249" i="1"/>
  <c r="J601" i="1"/>
  <c r="J1674" i="1"/>
  <c r="H698" i="1"/>
  <c r="J698" i="1"/>
  <c r="K823" i="1"/>
  <c r="M290" i="1"/>
  <c r="M988" i="1"/>
  <c r="M1276" i="1"/>
  <c r="M129" i="1"/>
  <c r="M1441" i="1"/>
  <c r="M335" i="1"/>
  <c r="M1647" i="1"/>
  <c r="M582" i="1"/>
  <c r="M1894" i="1"/>
  <c r="K747" i="1"/>
  <c r="K2059" i="1"/>
  <c r="M953" i="1"/>
  <c r="M1364" i="1"/>
  <c r="M53" i="1"/>
  <c r="M1119" i="1"/>
  <c r="M218" i="1"/>
  <c r="K1571" i="1"/>
  <c r="M465" i="1"/>
  <c r="M1777" i="1"/>
  <c r="K671" i="1"/>
  <c r="M2024" i="1"/>
  <c r="K795" i="1"/>
  <c r="K1083" i="1"/>
  <c r="M1330" i="1"/>
  <c r="M101" i="1"/>
  <c r="M1495" i="1"/>
  <c r="M389" i="1"/>
  <c r="M1701" i="1"/>
  <c r="K636" i="1"/>
  <c r="M1866" i="1"/>
  <c r="M883" i="1"/>
  <c r="K1048" i="1"/>
  <c r="K1254" i="1"/>
  <c r="M25" i="1"/>
  <c r="M1173" i="1"/>
  <c r="M847" i="1"/>
  <c r="K1956" i="1"/>
  <c r="K1383" i="1"/>
  <c r="M400" i="1"/>
  <c r="M1274" i="1"/>
  <c r="K127" i="1"/>
  <c r="M1645" i="1"/>
  <c r="M745" i="1"/>
  <c r="K1362" i="1"/>
  <c r="K1775" i="1"/>
  <c r="K793" i="1"/>
  <c r="K1081" i="1"/>
  <c r="K1328" i="1"/>
  <c r="M99" i="1"/>
  <c r="M387" i="1"/>
  <c r="M1864" i="1"/>
  <c r="M881" i="1"/>
  <c r="M1252" i="1"/>
  <c r="M1171" i="1"/>
  <c r="M270" i="1"/>
  <c r="M1623" i="1"/>
  <c r="M558" i="1"/>
  <c r="M723" i="1"/>
  <c r="M1994" i="1"/>
  <c r="M929" i="1"/>
  <c r="M357" i="1"/>
  <c r="M249" i="1"/>
  <c r="M1602" i="1"/>
  <c r="M537" i="1"/>
  <c r="M1808" i="1"/>
  <c r="M702" i="1"/>
  <c r="M1973" i="1"/>
  <c r="K908" i="1"/>
  <c r="M1196" i="1"/>
  <c r="M1402" i="1"/>
  <c r="K173" i="1"/>
  <c r="K1526" i="1"/>
  <c r="M420" i="1"/>
  <c r="M1732" i="1"/>
  <c r="M503" i="1"/>
  <c r="M1938" i="1"/>
  <c r="M832" i="1"/>
  <c r="M299" i="1"/>
  <c r="K997" i="1"/>
  <c r="M1285" i="1"/>
  <c r="K138" i="1"/>
  <c r="M490" i="1"/>
  <c r="K1434" i="1"/>
  <c r="K205" i="1"/>
  <c r="M1927" i="1"/>
  <c r="M233" i="1"/>
  <c r="M1586" i="1"/>
  <c r="K480" i="1"/>
  <c r="K1792" i="1"/>
  <c r="M686" i="1"/>
  <c r="K2039" i="1"/>
  <c r="K1261" i="1"/>
  <c r="M32" i="1"/>
  <c r="K1754" i="1"/>
  <c r="M76" i="1"/>
  <c r="K694" i="1"/>
  <c r="M1188" i="1"/>
  <c r="M984" i="1"/>
  <c r="M575" i="1"/>
  <c r="K369" i="1"/>
  <c r="K1681" i="1"/>
  <c r="M776" i="1"/>
  <c r="K738" i="1"/>
  <c r="M1831" i="1"/>
  <c r="M1189" i="1"/>
  <c r="M365" i="1"/>
  <c r="K1755" i="1"/>
  <c r="K1761" i="1"/>
  <c r="K1108" i="1"/>
  <c r="K362" i="1"/>
  <c r="K1306" i="1"/>
  <c r="K1694" i="1"/>
  <c r="K629" i="1"/>
  <c r="K1859" i="1"/>
  <c r="K876" i="1"/>
  <c r="K1041" i="1"/>
  <c r="K1247" i="1"/>
  <c r="K18" i="1"/>
  <c r="K1166" i="1"/>
  <c r="K265" i="1"/>
  <c r="K1618" i="1"/>
  <c r="K553" i="1"/>
  <c r="K1824" i="1"/>
  <c r="M718" i="1"/>
  <c r="K1989" i="1"/>
  <c r="K924" i="1"/>
  <c r="K1212" i="1"/>
  <c r="K1418" i="1"/>
  <c r="K189" i="1"/>
  <c r="K1542" i="1"/>
  <c r="K436" i="1"/>
  <c r="K2076" i="1"/>
  <c r="K970" i="1"/>
  <c r="K1504" i="1"/>
  <c r="K398" i="1"/>
  <c r="K1710" i="1"/>
  <c r="K645" i="1"/>
  <c r="K154" i="1"/>
  <c r="K44" i="1"/>
  <c r="M1110" i="1"/>
  <c r="M209" i="1"/>
  <c r="M1562" i="1"/>
  <c r="K456" i="1"/>
  <c r="M1768" i="1"/>
  <c r="M662" i="1"/>
  <c r="M2015" i="1"/>
  <c r="M786" i="1"/>
  <c r="M1074" i="1"/>
  <c r="K1321" i="1"/>
  <c r="M92" i="1"/>
  <c r="M1486" i="1"/>
  <c r="M380" i="1"/>
  <c r="M1692" i="1"/>
  <c r="M627" i="1"/>
  <c r="M1857" i="1"/>
  <c r="K874" i="1"/>
  <c r="M1039" i="1"/>
  <c r="M1245" i="1"/>
  <c r="M16" i="1"/>
  <c r="M1164" i="1"/>
  <c r="M263" i="1"/>
  <c r="M1616" i="1"/>
  <c r="M551" i="1"/>
  <c r="M1822" i="1"/>
  <c r="M716" i="1"/>
  <c r="M1987" i="1"/>
  <c r="M922" i="1"/>
  <c r="M1210" i="1"/>
  <c r="M1416" i="1"/>
  <c r="M187" i="1"/>
  <c r="M1540" i="1"/>
  <c r="M434" i="1"/>
  <c r="M1746" i="1"/>
  <c r="M517" i="1"/>
  <c r="M1952" i="1"/>
  <c r="K1379" i="1"/>
  <c r="M396" i="1"/>
  <c r="K1708" i="1"/>
  <c r="M1151" i="1"/>
  <c r="M250" i="1"/>
  <c r="M1603" i="1"/>
  <c r="M538" i="1"/>
  <c r="K1809" i="1"/>
  <c r="M703" i="1"/>
  <c r="K1974" i="1"/>
  <c r="M909" i="1"/>
  <c r="M1197" i="1"/>
  <c r="M1403" i="1"/>
  <c r="K174" i="1"/>
  <c r="K1527" i="1"/>
  <c r="M421" i="1"/>
  <c r="M1733" i="1"/>
  <c r="M504" i="1"/>
  <c r="K1939" i="1"/>
  <c r="K833" i="1"/>
  <c r="K300" i="1"/>
  <c r="K998" i="1"/>
  <c r="K1286" i="1"/>
  <c r="M139" i="1"/>
  <c r="K1451" i="1"/>
  <c r="M345" i="1"/>
  <c r="K1657" i="1"/>
  <c r="M592" i="1"/>
  <c r="M1904" i="1"/>
  <c r="M757" i="1"/>
  <c r="M2069" i="1"/>
  <c r="M963" i="1"/>
  <c r="M1374" i="1"/>
  <c r="K63" i="1"/>
  <c r="M1129" i="1"/>
  <c r="M228" i="1"/>
  <c r="M1581" i="1"/>
  <c r="M475" i="1"/>
  <c r="K1787" i="1"/>
  <c r="M681" i="1"/>
  <c r="M2034" i="1"/>
  <c r="M805" i="1"/>
  <c r="M1093" i="1"/>
  <c r="M1340" i="1"/>
  <c r="K111" i="1"/>
  <c r="K1505" i="1"/>
  <c r="M727" i="1"/>
  <c r="K1589" i="1"/>
  <c r="K893" i="1"/>
  <c r="K1513" i="1"/>
  <c r="K1022" i="1"/>
  <c r="K1597" i="1"/>
  <c r="M1354" i="1"/>
  <c r="K327" i="1"/>
  <c r="M864" i="1"/>
  <c r="M1235" i="1"/>
  <c r="M6" i="1"/>
  <c r="M1154" i="1"/>
  <c r="M253" i="1"/>
  <c r="M1606" i="1"/>
  <c r="M706" i="1"/>
  <c r="M1977" i="1"/>
  <c r="M912" i="1"/>
  <c r="M424" i="1"/>
  <c r="K1736" i="1"/>
  <c r="M507" i="1"/>
  <c r="K1289" i="1"/>
  <c r="M1660" i="1"/>
  <c r="M595" i="1"/>
  <c r="K1907" i="1"/>
  <c r="M760" i="1"/>
  <c r="M66" i="1"/>
  <c r="K1584" i="1"/>
  <c r="K478" i="1"/>
  <c r="K1790" i="1"/>
  <c r="K684" i="1"/>
  <c r="K2037" i="1"/>
  <c r="K2080" i="1"/>
  <c r="M974" i="1"/>
  <c r="M936" i="1"/>
  <c r="M1061" i="1"/>
  <c r="M1180" i="1"/>
  <c r="M1883" i="1"/>
  <c r="K1793" i="1"/>
  <c r="M1549" i="1"/>
  <c r="M977" i="1"/>
  <c r="K77" i="1"/>
  <c r="M652" i="1"/>
  <c r="K2092" i="1"/>
  <c r="K1267" i="1"/>
  <c r="K934" i="1"/>
  <c r="K1222" i="1"/>
  <c r="K1265" i="1"/>
  <c r="M446" i="1"/>
  <c r="M1391" i="1"/>
  <c r="M80" i="1"/>
  <c r="M1059" i="1"/>
  <c r="K566" i="1"/>
  <c r="M1837" i="1"/>
  <c r="K1018" i="1"/>
  <c r="M897" i="1"/>
  <c r="K2046" i="1"/>
  <c r="K1268" i="1"/>
  <c r="M532" i="1"/>
  <c r="M1635" i="1"/>
  <c r="K1426" i="1"/>
  <c r="K197" i="1"/>
  <c r="K1919" i="1"/>
  <c r="M1100" i="1"/>
  <c r="K1634" i="1"/>
  <c r="M1512" i="1"/>
  <c r="K406" i="1"/>
  <c r="K737" i="1"/>
  <c r="M1028" i="1"/>
  <c r="K1234" i="1"/>
  <c r="K5" i="1"/>
  <c r="K1153" i="1"/>
  <c r="K252" i="1"/>
  <c r="K1605" i="1"/>
  <c r="K540" i="1"/>
  <c r="K1811" i="1"/>
  <c r="K705" i="1"/>
  <c r="K1976" i="1"/>
  <c r="K911" i="1"/>
  <c r="M1199" i="1"/>
  <c r="M1405" i="1"/>
  <c r="M176" i="1"/>
  <c r="M1529" i="1"/>
  <c r="K423" i="1"/>
  <c r="M1735" i="1"/>
  <c r="K506" i="1"/>
  <c r="K1941" i="1"/>
  <c r="M835" i="1"/>
  <c r="K302" i="1"/>
  <c r="M1000" i="1"/>
  <c r="M1288" i="1"/>
  <c r="M141" i="1"/>
  <c r="K1453" i="1"/>
  <c r="K347" i="1"/>
  <c r="K1659" i="1"/>
  <c r="K594" i="1"/>
  <c r="M1906" i="1"/>
  <c r="K759" i="1"/>
  <c r="K2071" i="1"/>
  <c r="K965" i="1"/>
  <c r="K1376" i="1"/>
  <c r="K65" i="1"/>
  <c r="K1131" i="1"/>
  <c r="K230" i="1"/>
  <c r="M1583" i="1"/>
  <c r="M477" i="1"/>
  <c r="M1789" i="1"/>
  <c r="M683" i="1"/>
  <c r="M2036" i="1"/>
  <c r="M807" i="1"/>
  <c r="K1095" i="1"/>
  <c r="M113" i="1"/>
  <c r="K1507" i="1"/>
  <c r="M401" i="1"/>
  <c r="K1713" i="1"/>
  <c r="K935" i="1"/>
  <c r="K1223" i="1"/>
  <c r="K1429" i="1"/>
  <c r="M200" i="1"/>
  <c r="M1553" i="1"/>
  <c r="K1103" i="1"/>
  <c r="K284" i="1"/>
  <c r="K1637" i="1"/>
  <c r="K859" i="1"/>
  <c r="K81" i="1"/>
  <c r="K2008" i="1"/>
  <c r="K1312" i="1"/>
  <c r="K1598" i="1"/>
  <c r="K1804" i="1"/>
  <c r="K1682" i="1"/>
  <c r="M1596" i="1"/>
  <c r="M1228" i="1"/>
  <c r="M1680" i="1"/>
  <c r="K615" i="1"/>
  <c r="K1757" i="1"/>
  <c r="K643" i="1"/>
  <c r="K1873" i="1"/>
  <c r="M890" i="1"/>
  <c r="K1055" i="1"/>
  <c r="K1548" i="1"/>
  <c r="K442" i="1"/>
  <c r="M2082" i="1"/>
  <c r="K976" i="1"/>
  <c r="M1387" i="1"/>
  <c r="K404" i="1"/>
  <c r="K2003" i="1"/>
  <c r="K938" i="1"/>
  <c r="M1800" i="1"/>
  <c r="K1432" i="1"/>
  <c r="K613" i="1"/>
  <c r="M1640" i="1"/>
  <c r="K862" i="1"/>
  <c r="K163" i="1"/>
  <c r="M1803" i="1"/>
  <c r="K697" i="1"/>
  <c r="K2050" i="1"/>
  <c r="M611" i="1"/>
  <c r="K1186" i="1"/>
  <c r="K531" i="1"/>
  <c r="K1844" i="1"/>
  <c r="M1145" i="1"/>
  <c r="M1306" i="1"/>
  <c r="M201" i="1"/>
  <c r="M655" i="1"/>
  <c r="K1639" i="1"/>
  <c r="K1353" i="1"/>
  <c r="M1229" i="1"/>
  <c r="M569" i="1"/>
  <c r="K820" i="1"/>
  <c r="M737" i="1"/>
  <c r="M1204" i="1"/>
  <c r="M1410" i="1"/>
  <c r="M181" i="1"/>
  <c r="K1534" i="1"/>
  <c r="K428" i="1"/>
  <c r="M1740" i="1"/>
  <c r="M511" i="1"/>
  <c r="M1946" i="1"/>
  <c r="M840" i="1"/>
  <c r="M307" i="1"/>
  <c r="M1005" i="1"/>
  <c r="M1293" i="1"/>
  <c r="M146" i="1"/>
  <c r="M1458" i="1"/>
  <c r="M352" i="1"/>
  <c r="M1664" i="1"/>
  <c r="M599" i="1"/>
  <c r="M1911" i="1"/>
  <c r="M764" i="1"/>
  <c r="M1339" i="1"/>
  <c r="M110" i="1"/>
  <c r="M726" i="1"/>
  <c r="K1997" i="1"/>
  <c r="M932" i="1"/>
  <c r="K482" i="1"/>
  <c r="K1110" i="1"/>
  <c r="K209" i="1"/>
  <c r="K1562" i="1"/>
  <c r="M456" i="1"/>
  <c r="K1768" i="1"/>
  <c r="K662" i="1"/>
  <c r="K2015" i="1"/>
  <c r="K786" i="1"/>
  <c r="K1074" i="1"/>
  <c r="M1321" i="1"/>
  <c r="K92" i="1"/>
  <c r="K1486" i="1"/>
  <c r="K380" i="1"/>
  <c r="K1692" i="1"/>
  <c r="K627" i="1"/>
  <c r="K1857" i="1"/>
  <c r="M874" i="1"/>
  <c r="K1039" i="1"/>
  <c r="K1245" i="1"/>
  <c r="K16" i="1"/>
  <c r="K1164" i="1"/>
  <c r="K263" i="1"/>
  <c r="K1616" i="1"/>
  <c r="K551" i="1"/>
  <c r="K1822" i="1"/>
  <c r="K716" i="1"/>
  <c r="K1987" i="1"/>
  <c r="K922" i="1"/>
  <c r="K1210" i="1"/>
  <c r="K1416" i="1"/>
  <c r="K187" i="1"/>
  <c r="K1540" i="1"/>
  <c r="K434" i="1"/>
  <c r="K1746" i="1"/>
  <c r="K517" i="1"/>
  <c r="K1952" i="1"/>
  <c r="M1379" i="1"/>
  <c r="K396" i="1"/>
  <c r="M1708" i="1"/>
  <c r="K1151" i="1"/>
  <c r="K250" i="1"/>
  <c r="K1603" i="1"/>
  <c r="K538" i="1"/>
  <c r="M1809" i="1"/>
  <c r="K703" i="1"/>
  <c r="M1974" i="1"/>
  <c r="K909" i="1"/>
  <c r="K1197" i="1"/>
  <c r="K1403" i="1"/>
  <c r="M174" i="1"/>
  <c r="M1527" i="1"/>
  <c r="K421" i="1"/>
  <c r="K1733" i="1"/>
  <c r="K504" i="1"/>
  <c r="M1939" i="1"/>
  <c r="M833" i="1"/>
  <c r="M300" i="1"/>
  <c r="M998" i="1"/>
  <c r="M1286" i="1"/>
  <c r="K139" i="1"/>
  <c r="M1451" i="1"/>
  <c r="K345" i="1"/>
  <c r="M1657" i="1"/>
  <c r="K592" i="1"/>
  <c r="K1904" i="1"/>
  <c r="K757" i="1"/>
  <c r="K2069" i="1"/>
  <c r="K963" i="1"/>
  <c r="K1374" i="1"/>
  <c r="M63" i="1"/>
  <c r="K1129" i="1"/>
  <c r="K228" i="1"/>
  <c r="K1581" i="1"/>
  <c r="K475" i="1"/>
  <c r="M1787" i="1"/>
  <c r="K681" i="1"/>
  <c r="K2034" i="1"/>
  <c r="K805" i="1"/>
  <c r="K1093" i="1"/>
  <c r="K1340" i="1"/>
  <c r="M111" i="1"/>
  <c r="M1505" i="1"/>
  <c r="K727" i="1"/>
  <c r="M1589" i="1"/>
  <c r="M893" i="1"/>
  <c r="M1920" i="1"/>
  <c r="M1719" i="1"/>
  <c r="K2005" i="1"/>
  <c r="K1029" i="1"/>
  <c r="M541" i="1"/>
  <c r="M1812" i="1"/>
  <c r="K1200" i="1"/>
  <c r="K1406" i="1"/>
  <c r="K177" i="1"/>
  <c r="K1530" i="1"/>
  <c r="M1942" i="1"/>
  <c r="K836" i="1"/>
  <c r="M303" i="1"/>
  <c r="K1001" i="1"/>
  <c r="K142" i="1"/>
  <c r="M1454" i="1"/>
  <c r="M348" i="1"/>
  <c r="M2072" i="1"/>
  <c r="M966" i="1"/>
  <c r="M1377" i="1"/>
  <c r="M1132" i="1"/>
  <c r="M231" i="1"/>
  <c r="M2080" i="1"/>
  <c r="K974" i="1"/>
  <c r="K114" i="1"/>
  <c r="M1508" i="1"/>
  <c r="K402" i="1"/>
  <c r="K1061" i="1"/>
  <c r="M362" i="1"/>
  <c r="M1793" i="1"/>
  <c r="M1056" i="1"/>
  <c r="M443" i="1"/>
  <c r="K2083" i="1"/>
  <c r="K1388" i="1"/>
  <c r="M77" i="1"/>
  <c r="K652" i="1"/>
  <c r="M42" i="1"/>
  <c r="M2092" i="1"/>
  <c r="M934" i="1"/>
  <c r="M1222" i="1"/>
  <c r="M1265" i="1"/>
  <c r="K446" i="1"/>
  <c r="K1391" i="1"/>
  <c r="K80" i="1"/>
  <c r="K978" i="1"/>
  <c r="M900" i="1"/>
  <c r="M524" i="1"/>
  <c r="M1959" i="1"/>
  <c r="M853" i="1"/>
  <c r="M320" i="1"/>
  <c r="M1141" i="1"/>
  <c r="M240" i="1"/>
  <c r="M1880" i="1"/>
  <c r="M1799" i="1"/>
  <c r="M1062" i="1"/>
  <c r="M1672" i="1"/>
  <c r="M607" i="1"/>
  <c r="M1182" i="1"/>
  <c r="K281" i="1"/>
  <c r="K1962" i="1"/>
  <c r="M1840" i="1"/>
  <c r="M734" i="1"/>
  <c r="M1397" i="1"/>
  <c r="M168" i="1"/>
  <c r="K1521" i="1"/>
  <c r="M415" i="1"/>
  <c r="M1727" i="1"/>
  <c r="K498" i="1"/>
  <c r="M1933" i="1"/>
  <c r="M827" i="1"/>
  <c r="K294" i="1"/>
  <c r="M992" i="1"/>
  <c r="M1280" i="1"/>
  <c r="M133" i="1"/>
  <c r="M1445" i="1"/>
  <c r="M339" i="1"/>
  <c r="M1651" i="1"/>
  <c r="M586" i="1"/>
  <c r="M1898" i="1"/>
  <c r="M751" i="1"/>
  <c r="M2063" i="1"/>
  <c r="M957" i="1"/>
  <c r="M1368" i="1"/>
  <c r="K57" i="1"/>
  <c r="M1123" i="1"/>
  <c r="K222" i="1"/>
  <c r="M1575" i="1"/>
  <c r="M469" i="1"/>
  <c r="M1781" i="1"/>
  <c r="K675" i="1"/>
  <c r="M2028" i="1"/>
  <c r="K799" i="1"/>
  <c r="M1087" i="1"/>
  <c r="M1334" i="1"/>
  <c r="M105" i="1"/>
  <c r="M1499" i="1"/>
  <c r="M393" i="1"/>
  <c r="M1705" i="1"/>
  <c r="M640" i="1"/>
  <c r="M1870" i="1"/>
  <c r="M887" i="1"/>
  <c r="M1052" i="1"/>
  <c r="M1258" i="1"/>
  <c r="M29" i="1"/>
  <c r="K1177" i="1"/>
  <c r="M276" i="1"/>
  <c r="K1629" i="1"/>
  <c r="M564" i="1"/>
  <c r="M1835" i="1"/>
  <c r="M1304" i="1"/>
  <c r="M157" i="1"/>
  <c r="M1469" i="1"/>
  <c r="M363" i="1"/>
  <c r="M1675" i="1"/>
  <c r="M610" i="1"/>
  <c r="M1922" i="1"/>
  <c r="M1185" i="1"/>
  <c r="M1965" i="1"/>
  <c r="M1392" i="1"/>
  <c r="M409" i="1"/>
  <c r="M245" i="1"/>
  <c r="K1885" i="1"/>
  <c r="M2051" i="1"/>
  <c r="M1149" i="1"/>
  <c r="M1474" i="1"/>
  <c r="M696" i="1"/>
  <c r="M2049" i="1"/>
  <c r="M692" i="1"/>
  <c r="M860" i="1"/>
  <c r="K930" i="1"/>
  <c r="K1218" i="1"/>
  <c r="K1424" i="1"/>
  <c r="M195" i="1"/>
  <c r="M770" i="1"/>
  <c r="K1345" i="1"/>
  <c r="M116" i="1"/>
  <c r="K1510" i="1"/>
  <c r="M1019" i="1"/>
  <c r="K160" i="1"/>
  <c r="M1678" i="1"/>
  <c r="K818" i="1"/>
  <c r="K778" i="1"/>
  <c r="M2090" i="1"/>
  <c r="M1968" i="1"/>
  <c r="K1395" i="1"/>
  <c r="M491" i="1"/>
  <c r="M1066" i="1"/>
  <c r="M1272" i="1"/>
  <c r="M816" i="1"/>
  <c r="M1760" i="1"/>
  <c r="M982" i="1"/>
  <c r="M82" i="1"/>
  <c r="M2009" i="1"/>
  <c r="M1341" i="1"/>
  <c r="K1220" i="1"/>
  <c r="M1587" i="1"/>
  <c r="K124" i="1"/>
  <c r="K1341" i="1"/>
  <c r="K1921" i="1"/>
  <c r="M1471" i="1"/>
  <c r="K1147" i="1"/>
  <c r="K1686" i="1"/>
  <c r="K621" i="1"/>
  <c r="M1851" i="1"/>
  <c r="K868" i="1"/>
  <c r="K1033" i="1"/>
  <c r="K1239" i="1"/>
  <c r="K10" i="1"/>
  <c r="K1158" i="1"/>
  <c r="K257" i="1"/>
  <c r="K1610" i="1"/>
  <c r="K545" i="1"/>
  <c r="M1816" i="1"/>
  <c r="K710" i="1"/>
  <c r="K1981" i="1"/>
  <c r="K916" i="1"/>
  <c r="K1204" i="1"/>
  <c r="K1410" i="1"/>
  <c r="K181" i="1"/>
  <c r="M1534" i="1"/>
  <c r="M428" i="1"/>
  <c r="K1740" i="1"/>
  <c r="K511" i="1"/>
  <c r="K1946" i="1"/>
  <c r="K840" i="1"/>
  <c r="K307" i="1"/>
  <c r="K1005" i="1"/>
  <c r="K1293" i="1"/>
  <c r="K146" i="1"/>
  <c r="K1458" i="1"/>
  <c r="K352" i="1"/>
  <c r="K1664" i="1"/>
  <c r="K599" i="1"/>
  <c r="K1911" i="1"/>
  <c r="K764" i="1"/>
  <c r="K1339" i="1"/>
  <c r="K110" i="1"/>
  <c r="K726" i="1"/>
  <c r="M1997" i="1"/>
  <c r="K932" i="1"/>
  <c r="M482" i="1"/>
  <c r="M372" i="1"/>
  <c r="M1684" i="1"/>
  <c r="M619" i="1"/>
  <c r="M1849" i="1"/>
  <c r="M866" i="1"/>
  <c r="M1031" i="1"/>
  <c r="K1237" i="1"/>
  <c r="M8" i="1"/>
  <c r="M1156" i="1"/>
  <c r="M255" i="1"/>
  <c r="M1608" i="1"/>
  <c r="M543" i="1"/>
  <c r="M1814" i="1"/>
  <c r="K708" i="1"/>
  <c r="K1979" i="1"/>
  <c r="K914" i="1"/>
  <c r="M1202" i="1"/>
  <c r="M1408" i="1"/>
  <c r="M179" i="1"/>
  <c r="M1532" i="1"/>
  <c r="M426" i="1"/>
  <c r="M1738" i="1"/>
  <c r="M509" i="1"/>
  <c r="M1944" i="1"/>
  <c r="K838" i="1"/>
  <c r="M305" i="1"/>
  <c r="K1003" i="1"/>
  <c r="K1291" i="1"/>
  <c r="M144" i="1"/>
  <c r="M1456" i="1"/>
  <c r="M350" i="1"/>
  <c r="K1662" i="1"/>
  <c r="K597" i="1"/>
  <c r="K1909" i="1"/>
  <c r="K762" i="1"/>
  <c r="M2074" i="1"/>
  <c r="K968" i="1"/>
  <c r="M1502" i="1"/>
  <c r="K724" i="1"/>
  <c r="K1995" i="1"/>
  <c r="K413" i="1"/>
  <c r="M1725" i="1"/>
  <c r="M496" i="1"/>
  <c r="M1931" i="1"/>
  <c r="M825" i="1"/>
  <c r="M292" i="1"/>
  <c r="K990" i="1"/>
  <c r="M1278" i="1"/>
  <c r="M131" i="1"/>
  <c r="K1443" i="1"/>
  <c r="K337" i="1"/>
  <c r="M1649" i="1"/>
  <c r="M584" i="1"/>
  <c r="M1896" i="1"/>
  <c r="M749" i="1"/>
  <c r="M2061" i="1"/>
  <c r="M955" i="1"/>
  <c r="M1366" i="1"/>
  <c r="K55" i="1"/>
  <c r="M1121" i="1"/>
  <c r="K220" i="1"/>
  <c r="M1573" i="1"/>
  <c r="K467" i="1"/>
  <c r="M1779" i="1"/>
  <c r="K673" i="1"/>
  <c r="K2026" i="1"/>
  <c r="M797" i="1"/>
  <c r="M1085" i="1"/>
  <c r="M1332" i="1"/>
  <c r="M103" i="1"/>
  <c r="M1497" i="1"/>
  <c r="M391" i="1"/>
  <c r="K1703" i="1"/>
  <c r="K638" i="1"/>
  <c r="K1868" i="1"/>
  <c r="K885" i="1"/>
  <c r="M1050" i="1"/>
  <c r="M1256" i="1"/>
  <c r="M27" i="1"/>
  <c r="M274" i="1"/>
  <c r="M1627" i="1"/>
  <c r="K562" i="1"/>
  <c r="K1833" i="1"/>
  <c r="M1014" i="1"/>
  <c r="K236" i="1"/>
  <c r="M361" i="1"/>
  <c r="K612" i="1"/>
  <c r="K1719" i="1"/>
  <c r="K1641" i="1"/>
  <c r="M1845" i="1"/>
  <c r="M1270" i="1"/>
  <c r="M405" i="1"/>
  <c r="M1717" i="1"/>
  <c r="M452" i="1"/>
  <c r="M1303" i="1"/>
  <c r="M156" i="1"/>
  <c r="M1468" i="1"/>
  <c r="M199" i="1"/>
  <c r="M1552" i="1"/>
  <c r="M774" i="1"/>
  <c r="M283" i="1"/>
  <c r="K120" i="1"/>
  <c r="M1514" i="1"/>
  <c r="M408" i="1"/>
  <c r="M1720" i="1"/>
  <c r="K118" i="1"/>
  <c r="M450" i="1"/>
  <c r="K524" i="1"/>
  <c r="K1959" i="1"/>
  <c r="K853" i="1"/>
  <c r="K320" i="1"/>
  <c r="K1141" i="1"/>
  <c r="K240" i="1"/>
  <c r="K1880" i="1"/>
  <c r="K1799" i="1"/>
  <c r="K1062" i="1"/>
  <c r="M1309" i="1"/>
  <c r="K1672" i="1"/>
  <c r="K607" i="1"/>
  <c r="K1182" i="1"/>
  <c r="M281" i="1"/>
  <c r="M1962" i="1"/>
  <c r="K1840" i="1"/>
  <c r="K734" i="1"/>
  <c r="M1108" i="1"/>
  <c r="K1397" i="1"/>
  <c r="K168" i="1"/>
  <c r="M1521" i="1"/>
  <c r="K415" i="1"/>
  <c r="K1727" i="1"/>
  <c r="M498" i="1"/>
  <c r="K1933" i="1"/>
  <c r="K827" i="1"/>
  <c r="M294" i="1"/>
  <c r="K992" i="1"/>
  <c r="K1280" i="1"/>
  <c r="K133" i="1"/>
  <c r="K1445" i="1"/>
  <c r="K339" i="1"/>
  <c r="K1651" i="1"/>
  <c r="K586" i="1"/>
  <c r="K1898" i="1"/>
  <c r="K751" i="1"/>
  <c r="K2063" i="1"/>
  <c r="K957" i="1"/>
  <c r="K1368" i="1"/>
  <c r="M57" i="1"/>
  <c r="K1123" i="1"/>
  <c r="M222" i="1"/>
  <c r="K1575" i="1"/>
  <c r="K469" i="1"/>
  <c r="K1781" i="1"/>
  <c r="M675" i="1"/>
  <c r="K2028" i="1"/>
  <c r="M799" i="1"/>
  <c r="K1087" i="1"/>
  <c r="K1334" i="1"/>
  <c r="K105" i="1"/>
  <c r="K1499" i="1"/>
  <c r="K393" i="1"/>
  <c r="K1705" i="1"/>
  <c r="K640" i="1"/>
  <c r="K1870" i="1"/>
  <c r="K887" i="1"/>
  <c r="K1052" i="1"/>
  <c r="K1258" i="1"/>
  <c r="K29" i="1"/>
  <c r="M1177" i="1"/>
  <c r="K276" i="1"/>
  <c r="M1629" i="1"/>
  <c r="K564" i="1"/>
  <c r="K729" i="1"/>
  <c r="K1304" i="1"/>
  <c r="K157" i="1"/>
  <c r="K1469" i="1"/>
  <c r="K1675" i="1"/>
  <c r="K610" i="1"/>
  <c r="K1185" i="1"/>
  <c r="K1965" i="1"/>
  <c r="K1392" i="1"/>
  <c r="K409" i="1"/>
  <c r="K1231" i="1"/>
  <c r="K245" i="1"/>
  <c r="M1885" i="1"/>
  <c r="K1517" i="1"/>
  <c r="K1474" i="1"/>
  <c r="K2049" i="1"/>
  <c r="M1271" i="1"/>
  <c r="M1963" i="1"/>
  <c r="K1599" i="1"/>
  <c r="M930" i="1"/>
  <c r="M1218" i="1"/>
  <c r="M1917" i="1"/>
  <c r="K770" i="1"/>
  <c r="M1345" i="1"/>
  <c r="K116" i="1"/>
  <c r="M1510" i="1"/>
  <c r="K1019" i="1"/>
  <c r="M160" i="1"/>
  <c r="K1678" i="1"/>
  <c r="M818" i="1"/>
  <c r="M778" i="1"/>
  <c r="K2090" i="1"/>
  <c r="K1968" i="1"/>
  <c r="K491" i="1"/>
  <c r="K1066" i="1"/>
  <c r="K1272" i="1"/>
  <c r="K816" i="1"/>
  <c r="K38" i="1"/>
  <c r="K982" i="1"/>
  <c r="K122" i="1"/>
  <c r="K82" i="1"/>
  <c r="K2009" i="1"/>
  <c r="M1592" i="1"/>
  <c r="K569" i="1"/>
  <c r="K1630" i="1"/>
  <c r="K1104" i="1"/>
  <c r="M1067" i="1"/>
  <c r="M1394" i="1"/>
  <c r="M1063" i="1"/>
  <c r="M1518" i="1"/>
  <c r="K112" i="1"/>
  <c r="K1758" i="1"/>
  <c r="M612" i="1"/>
  <c r="K321" i="1"/>
  <c r="K246" i="1"/>
  <c r="M1450" i="1"/>
  <c r="K344" i="1"/>
  <c r="M1656" i="1"/>
  <c r="K591" i="1"/>
  <c r="M1903" i="1"/>
  <c r="M756" i="1"/>
  <c r="K2068" i="1"/>
  <c r="M962" i="1"/>
  <c r="M1373" i="1"/>
  <c r="M62" i="1"/>
  <c r="M1128" i="1"/>
  <c r="K227" i="1"/>
  <c r="M1580" i="1"/>
  <c r="M474" i="1"/>
  <c r="M1786" i="1"/>
  <c r="M680" i="1"/>
  <c r="M2033" i="1"/>
  <c r="M804" i="1"/>
  <c r="M1092" i="1"/>
  <c r="M273" i="1"/>
  <c r="M1626" i="1"/>
  <c r="M561" i="1"/>
  <c r="M315" i="1"/>
  <c r="K1013" i="1"/>
  <c r="M892" i="1"/>
  <c r="K372" i="1"/>
  <c r="K1684" i="1"/>
  <c r="K619" i="1"/>
  <c r="K1849" i="1"/>
  <c r="K866" i="1"/>
  <c r="K1031" i="1"/>
  <c r="M1237" i="1"/>
  <c r="K8" i="1"/>
  <c r="K1156" i="1"/>
  <c r="K255" i="1"/>
  <c r="K1608" i="1"/>
  <c r="K543" i="1"/>
  <c r="K1814" i="1"/>
  <c r="M708" i="1"/>
  <c r="M1979" i="1"/>
  <c r="M914" i="1"/>
  <c r="K1202" i="1"/>
  <c r="K1408" i="1"/>
  <c r="K179" i="1"/>
  <c r="K1532" i="1"/>
  <c r="K426" i="1"/>
  <c r="K1738" i="1"/>
  <c r="K509" i="1"/>
  <c r="K1944" i="1"/>
  <c r="M838" i="1"/>
  <c r="K305" i="1"/>
  <c r="M1003" i="1"/>
  <c r="M1291" i="1"/>
  <c r="K144" i="1"/>
  <c r="K1456" i="1"/>
  <c r="K350" i="1"/>
  <c r="M1662" i="1"/>
  <c r="M597" i="1"/>
  <c r="M1909" i="1"/>
  <c r="M762" i="1"/>
  <c r="K2074" i="1"/>
  <c r="M968" i="1"/>
  <c r="K1502" i="1"/>
  <c r="M724" i="1"/>
  <c r="M1995" i="1"/>
  <c r="M413" i="1"/>
  <c r="K1725" i="1"/>
  <c r="K496" i="1"/>
  <c r="K1931" i="1"/>
  <c r="K825" i="1"/>
  <c r="K292" i="1"/>
  <c r="M990" i="1"/>
  <c r="K1278" i="1"/>
  <c r="K131" i="1"/>
  <c r="M1443" i="1"/>
  <c r="M337" i="1"/>
  <c r="K1649" i="1"/>
  <c r="K584" i="1"/>
  <c r="K1896" i="1"/>
  <c r="K749" i="1"/>
  <c r="K2061" i="1"/>
  <c r="K955" i="1"/>
  <c r="K1366" i="1"/>
  <c r="M55" i="1"/>
  <c r="K1121" i="1"/>
  <c r="M220" i="1"/>
  <c r="K1573" i="1"/>
  <c r="M467" i="1"/>
  <c r="K1779" i="1"/>
  <c r="M673" i="1"/>
  <c r="M2026" i="1"/>
  <c r="K797" i="1"/>
  <c r="K1085" i="1"/>
  <c r="K1332" i="1"/>
  <c r="K103" i="1"/>
  <c r="K1497" i="1"/>
  <c r="K391" i="1"/>
  <c r="M1703" i="1"/>
  <c r="M638" i="1"/>
  <c r="M1868" i="1"/>
  <c r="M885" i="1"/>
  <c r="K1050" i="1"/>
  <c r="K1256" i="1"/>
  <c r="K27" i="1"/>
  <c r="K274" i="1"/>
  <c r="K1627" i="1"/>
  <c r="M562" i="1"/>
  <c r="M1833" i="1"/>
  <c r="K1014" i="1"/>
  <c r="M236" i="1"/>
  <c r="K1876" i="1"/>
  <c r="K445" i="1"/>
  <c r="M1348" i="1"/>
  <c r="K79" i="1"/>
  <c r="M941" i="1"/>
  <c r="M247" i="1"/>
  <c r="M1096" i="1"/>
  <c r="M1343" i="1"/>
  <c r="M1225" i="1"/>
  <c r="K1717" i="1"/>
  <c r="K452" i="1"/>
  <c r="K2000" i="1"/>
  <c r="M695" i="1"/>
  <c r="K1303" i="1"/>
  <c r="K156" i="1"/>
  <c r="K690" i="1"/>
  <c r="K199" i="1"/>
  <c r="K1552" i="1"/>
  <c r="K774" i="1"/>
  <c r="K283" i="1"/>
  <c r="M120" i="1"/>
  <c r="K1514" i="1"/>
  <c r="K408" i="1"/>
  <c r="K1720" i="1"/>
  <c r="K1471" i="1"/>
  <c r="K1516" i="1"/>
  <c r="M975" i="1"/>
  <c r="M1386" i="1"/>
  <c r="K403" i="1"/>
  <c r="M1715" i="1"/>
  <c r="K650" i="1"/>
  <c r="M159" i="1"/>
  <c r="K688" i="1"/>
  <c r="K2041" i="1"/>
  <c r="K34" i="1"/>
  <c r="M527" i="1"/>
  <c r="M323" i="1"/>
  <c r="K1144" i="1"/>
  <c r="M331" i="1"/>
  <c r="K1643" i="1"/>
  <c r="M578" i="1"/>
  <c r="M1890" i="1"/>
  <c r="M743" i="1"/>
  <c r="M2055" i="1"/>
  <c r="M949" i="1"/>
  <c r="M1360" i="1"/>
  <c r="M49" i="1"/>
  <c r="M1115" i="1"/>
  <c r="M214" i="1"/>
  <c r="M1567" i="1"/>
  <c r="M461" i="1"/>
  <c r="K1773" i="1"/>
  <c r="K667" i="1"/>
  <c r="K2020" i="1"/>
  <c r="K791" i="1"/>
  <c r="M1079" i="1"/>
  <c r="K1326" i="1"/>
  <c r="M97" i="1"/>
  <c r="K1491" i="1"/>
  <c r="M385" i="1"/>
  <c r="K1697" i="1"/>
  <c r="M632" i="1"/>
  <c r="M1862" i="1"/>
  <c r="M879" i="1"/>
  <c r="M1044" i="1"/>
  <c r="M1250" i="1"/>
  <c r="M21" i="1"/>
  <c r="M1169" i="1"/>
  <c r="K268" i="1"/>
  <c r="M1621" i="1"/>
  <c r="M556" i="1"/>
  <c r="M1827" i="1"/>
  <c r="M721" i="1"/>
  <c r="M1992" i="1"/>
  <c r="K927" i="1"/>
  <c r="K1215" i="1"/>
  <c r="K1421" i="1"/>
  <c r="K192" i="1"/>
  <c r="K1545" i="1"/>
  <c r="K439" i="1"/>
  <c r="M1751" i="1"/>
  <c r="M522" i="1"/>
  <c r="M1957" i="1"/>
  <c r="M851" i="1"/>
  <c r="M318" i="1"/>
  <c r="M1016" i="1"/>
  <c r="K238" i="1"/>
  <c r="K1591" i="1"/>
  <c r="K485" i="1"/>
  <c r="K1797" i="1"/>
  <c r="K691" i="1"/>
  <c r="K2044" i="1"/>
  <c r="M815" i="1"/>
  <c r="K2087" i="1"/>
  <c r="M981" i="1"/>
  <c r="M1843" i="1"/>
  <c r="M1024" i="1"/>
  <c r="K656" i="1"/>
  <c r="M1477" i="1"/>
  <c r="M942" i="1"/>
  <c r="M370" i="1"/>
  <c r="M653" i="1"/>
  <c r="M162" i="1"/>
  <c r="M1065" i="1"/>
  <c r="M1558" i="1"/>
  <c r="K529" i="1"/>
  <c r="M124" i="1"/>
  <c r="K1299" i="1"/>
  <c r="M152" i="1"/>
  <c r="M1464" i="1"/>
  <c r="K358" i="1"/>
  <c r="M1670" i="1"/>
  <c r="K810" i="1"/>
  <c r="K1098" i="1"/>
  <c r="M1632" i="1"/>
  <c r="K567" i="1"/>
  <c r="M1838" i="1"/>
  <c r="M1142" i="1"/>
  <c r="K241" i="1"/>
  <c r="M1594" i="1"/>
  <c r="M898" i="1"/>
  <c r="K2047" i="1"/>
  <c r="K1556" i="1"/>
  <c r="K287" i="1"/>
  <c r="M901" i="1"/>
  <c r="M1435" i="1"/>
  <c r="M206" i="1"/>
  <c r="M1928" i="1"/>
  <c r="M1554" i="1"/>
  <c r="M448" i="1"/>
  <c r="M2088" i="1"/>
  <c r="M1351" i="1"/>
  <c r="K573" i="1"/>
  <c r="M410" i="1"/>
  <c r="M1174" i="1"/>
  <c r="M730" i="1"/>
  <c r="K695" i="1"/>
  <c r="K1845" i="1"/>
  <c r="K1269" i="1"/>
  <c r="K1635" i="1"/>
  <c r="K1834" i="1"/>
  <c r="M1097" i="1"/>
  <c r="M1555" i="1"/>
  <c r="K35" i="1"/>
  <c r="M591" i="1"/>
  <c r="K1903" i="1"/>
  <c r="K756" i="1"/>
  <c r="M2068" i="1"/>
  <c r="K962" i="1"/>
  <c r="K1373" i="1"/>
  <c r="K62" i="1"/>
  <c r="K1128" i="1"/>
  <c r="M227" i="1"/>
  <c r="K1580" i="1"/>
  <c r="K474" i="1"/>
  <c r="K1786" i="1"/>
  <c r="K680" i="1"/>
  <c r="K2033" i="1"/>
  <c r="K804" i="1"/>
  <c r="K1092" i="1"/>
  <c r="K273" i="1"/>
  <c r="K1626" i="1"/>
  <c r="K561" i="1"/>
  <c r="K315" i="1"/>
  <c r="M1013" i="1"/>
  <c r="K1588" i="1"/>
  <c r="K700" i="1"/>
  <c r="M1971" i="1"/>
  <c r="M906" i="1"/>
  <c r="M1194" i="1"/>
  <c r="K1400" i="1"/>
  <c r="M171" i="1"/>
  <c r="M1524" i="1"/>
  <c r="M418" i="1"/>
  <c r="M1730" i="1"/>
  <c r="K501" i="1"/>
  <c r="K1936" i="1"/>
  <c r="M830" i="1"/>
  <c r="M297" i="1"/>
  <c r="M995" i="1"/>
  <c r="M1283" i="1"/>
  <c r="M136" i="1"/>
  <c r="M1448" i="1"/>
  <c r="K342" i="1"/>
  <c r="M1654" i="1"/>
  <c r="K589" i="1"/>
  <c r="M1901" i="1"/>
  <c r="K754" i="1"/>
  <c r="M2066" i="1"/>
  <c r="K960" i="1"/>
  <c r="M1371" i="1"/>
  <c r="M60" i="1"/>
  <c r="M1126" i="1"/>
  <c r="M225" i="1"/>
  <c r="M1578" i="1"/>
  <c r="M472" i="1"/>
  <c r="M1784" i="1"/>
  <c r="K678" i="1"/>
  <c r="M2031" i="1"/>
  <c r="M802" i="1"/>
  <c r="M1090" i="1"/>
  <c r="M1337" i="1"/>
  <c r="K559" i="1"/>
  <c r="K1830" i="1"/>
  <c r="M1011" i="1"/>
  <c r="M108" i="1"/>
  <c r="M741" i="1"/>
  <c r="M2053" i="1"/>
  <c r="K947" i="1"/>
  <c r="M1358" i="1"/>
  <c r="K47" i="1"/>
  <c r="M1113" i="1"/>
  <c r="K212" i="1"/>
  <c r="M1565" i="1"/>
  <c r="M459" i="1"/>
  <c r="M1771" i="1"/>
  <c r="M665" i="1"/>
  <c r="M2018" i="1"/>
  <c r="K789" i="1"/>
  <c r="M1077" i="1"/>
  <c r="M1324" i="1"/>
  <c r="K95" i="1"/>
  <c r="K1489" i="1"/>
  <c r="M383" i="1"/>
  <c r="M1695" i="1"/>
  <c r="M630" i="1"/>
  <c r="M1860" i="1"/>
  <c r="M877" i="1"/>
  <c r="M1042" i="1"/>
  <c r="M1248" i="1"/>
  <c r="K19" i="1"/>
  <c r="M1167" i="1"/>
  <c r="M266" i="1"/>
  <c r="M1619" i="1"/>
  <c r="M554" i="1"/>
  <c r="K1825" i="1"/>
  <c r="M719" i="1"/>
  <c r="M1990" i="1"/>
  <c r="M925" i="1"/>
  <c r="M1213" i="1"/>
  <c r="M1419" i="1"/>
  <c r="M190" i="1"/>
  <c r="M1543" i="1"/>
  <c r="M437" i="1"/>
  <c r="M1749" i="1"/>
  <c r="M520" i="1"/>
  <c r="M1955" i="1"/>
  <c r="M849" i="1"/>
  <c r="K316" i="1"/>
  <c r="M1137" i="1"/>
  <c r="M933" i="1"/>
  <c r="M155" i="1"/>
  <c r="K1795" i="1"/>
  <c r="K1058" i="1"/>
  <c r="M1264" i="1"/>
  <c r="K768" i="1"/>
  <c r="M445" i="1"/>
  <c r="K1348" i="1"/>
  <c r="K857" i="1"/>
  <c r="M79" i="1"/>
  <c r="K941" i="1"/>
  <c r="M534" i="1"/>
  <c r="M1140" i="1"/>
  <c r="K1879" i="1"/>
  <c r="M896" i="1"/>
  <c r="M820" i="1"/>
  <c r="K733" i="1"/>
  <c r="M2004" i="1"/>
  <c r="K772" i="1"/>
  <c r="M237" i="1"/>
  <c r="M1590" i="1"/>
  <c r="M484" i="1"/>
  <c r="M1796" i="1"/>
  <c r="M1674" i="1"/>
  <c r="M609" i="1"/>
  <c r="M1102" i="1"/>
  <c r="M980" i="1"/>
  <c r="M571" i="1"/>
  <c r="M1842" i="1"/>
  <c r="K2007" i="1"/>
  <c r="K201" i="1"/>
  <c r="K975" i="1"/>
  <c r="K1386" i="1"/>
  <c r="M403" i="1"/>
  <c r="K1715" i="1"/>
  <c r="M650" i="1"/>
  <c r="K159" i="1"/>
  <c r="K1431" i="1"/>
  <c r="K202" i="1"/>
  <c r="K655" i="1"/>
  <c r="M688" i="1"/>
  <c r="M2041" i="1"/>
  <c r="M812" i="1"/>
  <c r="M34" i="1"/>
  <c r="M1756" i="1"/>
  <c r="K527" i="1"/>
  <c r="K323" i="1"/>
  <c r="M1144" i="1"/>
  <c r="K331" i="1"/>
  <c r="M1643" i="1"/>
  <c r="K578" i="1"/>
  <c r="K1890" i="1"/>
  <c r="K743" i="1"/>
  <c r="K2055" i="1"/>
  <c r="K949" i="1"/>
  <c r="K1360" i="1"/>
  <c r="K49" i="1"/>
  <c r="K1115" i="1"/>
  <c r="K214" i="1"/>
  <c r="K1567" i="1"/>
  <c r="K461" i="1"/>
  <c r="M1773" i="1"/>
  <c r="M667" i="1"/>
  <c r="M2020" i="1"/>
  <c r="M791" i="1"/>
  <c r="K1079" i="1"/>
  <c r="M1326" i="1"/>
  <c r="K97" i="1"/>
  <c r="M1491" i="1"/>
  <c r="K385" i="1"/>
  <c r="M1697" i="1"/>
  <c r="K632" i="1"/>
  <c r="K1862" i="1"/>
  <c r="K879" i="1"/>
  <c r="K1044" i="1"/>
  <c r="K1250" i="1"/>
  <c r="K21" i="1"/>
  <c r="K1169" i="1"/>
  <c r="M268" i="1"/>
  <c r="K1621" i="1"/>
  <c r="K556" i="1"/>
  <c r="K1827" i="1"/>
  <c r="K721" i="1"/>
  <c r="K1992" i="1"/>
  <c r="M927" i="1"/>
  <c r="M1215" i="1"/>
  <c r="M1421" i="1"/>
  <c r="M192" i="1"/>
  <c r="M1545" i="1"/>
  <c r="M439" i="1"/>
  <c r="K1751" i="1"/>
  <c r="K522" i="1"/>
  <c r="K1957" i="1"/>
  <c r="K851" i="1"/>
  <c r="K318" i="1"/>
  <c r="K1016" i="1"/>
  <c r="M238" i="1"/>
  <c r="M1591" i="1"/>
  <c r="M485" i="1"/>
  <c r="M1797" i="1"/>
  <c r="M691" i="1"/>
  <c r="M2044" i="1"/>
  <c r="K815" i="1"/>
  <c r="K981" i="1"/>
  <c r="K1843" i="1"/>
  <c r="K1024" i="1"/>
  <c r="K1477" i="1"/>
  <c r="K942" i="1"/>
  <c r="K1230" i="1"/>
  <c r="K370" i="1"/>
  <c r="K328" i="1"/>
  <c r="K1723" i="1"/>
  <c r="K653" i="1"/>
  <c r="K162" i="1"/>
  <c r="M1802" i="1"/>
  <c r="K1065" i="1"/>
  <c r="K1558" i="1"/>
  <c r="M1313" i="1"/>
  <c r="M1299" i="1"/>
  <c r="K152" i="1"/>
  <c r="K1464" i="1"/>
  <c r="M358" i="1"/>
  <c r="K1670" i="1"/>
  <c r="M810" i="1"/>
  <c r="K1632" i="1"/>
  <c r="M567" i="1"/>
  <c r="K1838" i="1"/>
  <c r="K1142" i="1"/>
  <c r="M241" i="1"/>
  <c r="K1594" i="1"/>
  <c r="K898" i="1"/>
  <c r="M2047" i="1"/>
  <c r="M287" i="1"/>
  <c r="M1846" i="1"/>
  <c r="K1435" i="1"/>
  <c r="K206" i="1"/>
  <c r="K1928" i="1"/>
  <c r="K1554" i="1"/>
  <c r="K448" i="1"/>
  <c r="K2088" i="1"/>
  <c r="K1351" i="1"/>
  <c r="M573" i="1"/>
  <c r="K410" i="1"/>
  <c r="M278" i="1"/>
  <c r="M1915" i="1"/>
  <c r="M1630" i="1"/>
  <c r="K1592" i="1"/>
  <c r="M83" i="1"/>
  <c r="M40" i="1"/>
  <c r="K1998" i="1"/>
  <c r="K1963" i="1"/>
  <c r="M728" i="1"/>
  <c r="K278" i="1"/>
  <c r="K775" i="1"/>
  <c r="K575" i="1"/>
  <c r="M616" i="1"/>
  <c r="M1923" i="1"/>
  <c r="M1966" i="1"/>
  <c r="K1393" i="1"/>
  <c r="M488" i="1"/>
  <c r="M35" i="1"/>
  <c r="K364" i="1"/>
  <c r="K860" i="1"/>
  <c r="K811" i="1"/>
  <c r="K1189" i="1"/>
  <c r="K739" i="1"/>
  <c r="M324" i="1"/>
  <c r="M657" i="1"/>
  <c r="K1349" i="1"/>
  <c r="K449" i="1"/>
  <c r="M772" i="1"/>
  <c r="K1309" i="1"/>
  <c r="K1472" i="1"/>
  <c r="K779" i="1"/>
  <c r="H1208" i="1"/>
  <c r="AJ1208" i="1" s="1"/>
  <c r="H477" i="1"/>
  <c r="AI477" i="1" s="1"/>
  <c r="H683" i="1"/>
  <c r="AJ683" i="1" s="1"/>
  <c r="H807" i="1"/>
  <c r="AJ807" i="1" s="1"/>
  <c r="H523" i="1"/>
  <c r="AJ523" i="1" s="1"/>
  <c r="H1228" i="1"/>
  <c r="AI1228" i="1" s="1"/>
  <c r="H835" i="1"/>
  <c r="AJ835" i="1" s="1"/>
  <c r="H1288" i="1"/>
  <c r="AJ1288" i="1" s="1"/>
  <c r="H1906" i="1"/>
  <c r="AJ1906" i="1" s="1"/>
  <c r="H261" i="1"/>
  <c r="H549" i="1"/>
  <c r="H714" i="1"/>
  <c r="AJ714" i="1" s="1"/>
  <c r="H920" i="1"/>
  <c r="H128" i="1"/>
  <c r="AJ128" i="1" s="1"/>
  <c r="H746" i="1"/>
  <c r="AI746" i="1" s="1"/>
  <c r="H952" i="1"/>
  <c r="AJ952" i="1" s="1"/>
  <c r="H1363" i="1"/>
  <c r="H1385" i="1"/>
  <c r="AJ1385" i="1" s="1"/>
  <c r="H1680" i="1"/>
  <c r="AJ1680" i="1" s="1"/>
  <c r="H1940" i="1"/>
  <c r="H1640" i="1"/>
  <c r="H1130" i="1"/>
  <c r="AJ1130" i="1" s="1"/>
  <c r="H1000" i="1"/>
  <c r="AJ1000" i="1" s="1"/>
  <c r="H1069" i="1"/>
  <c r="AJ1069" i="1" s="1"/>
  <c r="H1316" i="1"/>
  <c r="AJ1316" i="1" s="1"/>
  <c r="H1481" i="1"/>
  <c r="AJ1481" i="1" s="1"/>
  <c r="H1687" i="1"/>
  <c r="AJ1687" i="1" s="1"/>
  <c r="H1852" i="1"/>
  <c r="AJ1852" i="1" s="1"/>
  <c r="H11" i="1"/>
  <c r="H258" i="1"/>
  <c r="AJ258" i="1" s="1"/>
  <c r="H546" i="1"/>
  <c r="AJ546" i="1" s="1"/>
  <c r="H605" i="1"/>
  <c r="H1387" i="1"/>
  <c r="AJ1387" i="1" s="1"/>
  <c r="H1800" i="1"/>
  <c r="AJ1800" i="1" s="1"/>
  <c r="H1199" i="1"/>
  <c r="AJ1199" i="1" s="1"/>
  <c r="H1405" i="1"/>
  <c r="AJ1405" i="1" s="1"/>
  <c r="H141" i="1"/>
  <c r="H1162" i="1"/>
  <c r="AJ1162" i="1" s="1"/>
  <c r="H1614" i="1"/>
  <c r="AJ1614" i="1" s="1"/>
  <c r="H1820" i="1"/>
  <c r="AJ1820" i="1" s="1"/>
  <c r="H1985" i="1"/>
  <c r="AJ1985" i="1" s="1"/>
  <c r="H1583" i="1"/>
  <c r="AJ1583" i="1" s="1"/>
  <c r="H1789" i="1"/>
  <c r="AJ1789" i="1" s="1"/>
  <c r="H2036" i="1"/>
  <c r="AJ2036" i="1" s="1"/>
  <c r="H611" i="1"/>
  <c r="AH611" i="1" s="1"/>
  <c r="H176" i="1"/>
  <c r="AJ176" i="1" s="1"/>
  <c r="H987" i="1"/>
  <c r="AJ987" i="1" s="1"/>
  <c r="H1275" i="1"/>
  <c r="AJ1275" i="1" s="1"/>
  <c r="H1646" i="1"/>
  <c r="AJ1646" i="1" s="1"/>
  <c r="H1893" i="1"/>
  <c r="AJ1893" i="1" s="1"/>
  <c r="H2058" i="1"/>
  <c r="H464" i="1"/>
  <c r="H1803" i="1"/>
  <c r="H375" i="1"/>
  <c r="AJ375" i="1" s="1"/>
  <c r="H622" i="1"/>
  <c r="AJ622" i="1" s="1"/>
  <c r="H1034" i="1"/>
  <c r="AJ1034" i="1" s="1"/>
  <c r="H1240" i="1"/>
  <c r="AJ1240" i="1" s="1"/>
  <c r="H1159" i="1"/>
  <c r="AJ1159" i="1" s="1"/>
  <c r="H1611" i="1"/>
  <c r="AJ1611" i="1" s="1"/>
  <c r="H649" i="1"/>
  <c r="AJ649" i="1" s="1"/>
  <c r="H2082" i="1"/>
  <c r="H1806" i="1"/>
  <c r="J1806" i="1"/>
  <c r="H166" i="1"/>
  <c r="J166" i="1"/>
  <c r="H1273" i="1"/>
  <c r="AJ1273" i="1" s="1"/>
  <c r="J1273" i="1"/>
  <c r="H457" i="1"/>
  <c r="AJ457" i="1" s="1"/>
  <c r="H663" i="1"/>
  <c r="AJ663" i="1" s="1"/>
  <c r="H1693" i="1"/>
  <c r="AJ1693" i="1" s="1"/>
  <c r="H259" i="1"/>
  <c r="AJ259" i="1" s="1"/>
  <c r="H1970" i="1"/>
  <c r="J1970" i="1"/>
  <c r="H1282" i="1"/>
  <c r="AJ1282" i="1" s="1"/>
  <c r="H1447" i="1"/>
  <c r="AJ1447" i="1" s="1"/>
  <c r="H718" i="1"/>
  <c r="AJ718" i="1" s="1"/>
  <c r="H1407" i="1"/>
  <c r="AH1407" i="1" s="1"/>
  <c r="H349" i="1"/>
  <c r="AJ349" i="1" s="1"/>
  <c r="H1997" i="1"/>
  <c r="AJ1997" i="1" s="1"/>
  <c r="H479" i="1"/>
  <c r="AJ479" i="1" s="1"/>
  <c r="H526" i="1"/>
  <c r="AJ526" i="1" s="1"/>
  <c r="H1679" i="1"/>
  <c r="AJ1679" i="1" s="1"/>
  <c r="M3" i="1"/>
  <c r="H1888" i="1"/>
  <c r="J1888" i="1"/>
  <c r="H1478" i="1"/>
  <c r="AI1478" i="1" s="1"/>
  <c r="J1478" i="1"/>
  <c r="H289" i="1"/>
  <c r="J289" i="1"/>
  <c r="H1847" i="1"/>
  <c r="J1847" i="1"/>
  <c r="H1726" i="1"/>
  <c r="H1932" i="1"/>
  <c r="H293" i="1"/>
  <c r="H1073" i="1"/>
  <c r="AJ1073" i="1" s="1"/>
  <c r="H1856" i="1"/>
  <c r="AJ1856" i="1" s="1"/>
  <c r="H687" i="1"/>
  <c r="AJ687" i="1" s="1"/>
  <c r="H1099" i="1"/>
  <c r="AJ1099" i="1" s="1"/>
  <c r="H1498" i="1"/>
  <c r="AJ1498" i="1" s="1"/>
  <c r="H1869" i="1"/>
  <c r="AJ1869" i="1" s="1"/>
  <c r="H1354" i="1"/>
  <c r="H639" i="1"/>
  <c r="AJ639" i="1" s="1"/>
  <c r="H986" i="1"/>
  <c r="J986" i="1"/>
  <c r="H904" i="1"/>
  <c r="J904" i="1"/>
  <c r="H576" i="1"/>
  <c r="J576" i="1"/>
  <c r="H1560" i="1"/>
  <c r="J1560" i="1"/>
  <c r="H84" i="1"/>
  <c r="J84" i="1"/>
  <c r="H1232" i="1"/>
  <c r="J1232" i="1"/>
  <c r="H1813" i="1"/>
  <c r="AJ1813" i="1" s="1"/>
  <c r="H1496" i="1"/>
  <c r="H715" i="1"/>
  <c r="H921" i="1"/>
  <c r="AJ921" i="1" s="1"/>
  <c r="H1209" i="1"/>
  <c r="AJ1209" i="1" s="1"/>
  <c r="H1539" i="1"/>
  <c r="AJ1539" i="1" s="1"/>
  <c r="H1745" i="1"/>
  <c r="AJ1745" i="1" s="1"/>
  <c r="H1951" i="1"/>
  <c r="AJ1951" i="1" s="1"/>
  <c r="H845" i="1"/>
  <c r="AJ845" i="1" s="1"/>
  <c r="H1010" i="1"/>
  <c r="AJ1010" i="1" s="1"/>
  <c r="H1298" i="1"/>
  <c r="H1463" i="1"/>
  <c r="AJ1463" i="1" s="1"/>
  <c r="H2004" i="1"/>
  <c r="AI2004" i="1" s="1"/>
  <c r="H204" i="1"/>
  <c r="AJ204" i="1" s="1"/>
  <c r="H1333" i="1"/>
  <c r="AJ1333" i="1" s="1"/>
  <c r="H43" i="1"/>
  <c r="J43" i="1"/>
  <c r="H1704" i="1"/>
  <c r="AJ1704" i="1" s="1"/>
  <c r="H1544" i="1"/>
  <c r="AJ1544" i="1" s="1"/>
  <c r="H535" i="1"/>
  <c r="AJ535" i="1" s="1"/>
  <c r="J535" i="1"/>
  <c r="H1519" i="1"/>
  <c r="AI1519" i="1" s="1"/>
  <c r="J1519" i="1"/>
  <c r="H1563" i="1"/>
  <c r="H699" i="1"/>
  <c r="J699" i="1"/>
  <c r="H512" i="1"/>
  <c r="AJ512" i="1" s="1"/>
  <c r="H425" i="1"/>
  <c r="AJ425" i="1" s="1"/>
  <c r="H508" i="1"/>
  <c r="H837" i="1"/>
  <c r="AJ837" i="1" s="1"/>
  <c r="H1585" i="1"/>
  <c r="AJ1585" i="1" s="1"/>
  <c r="H1791" i="1"/>
  <c r="AJ1791" i="1" s="1"/>
  <c r="H1961" i="1"/>
  <c r="H1086" i="1"/>
  <c r="AJ1086" i="1" s="1"/>
  <c r="H438" i="1"/>
  <c r="AJ438" i="1" s="1"/>
  <c r="H207" i="1"/>
  <c r="AI207" i="1" s="1"/>
  <c r="J207" i="1"/>
  <c r="H822" i="1"/>
  <c r="AI822" i="1" s="1"/>
  <c r="J822" i="1"/>
  <c r="H1355" i="1"/>
  <c r="J1355" i="1"/>
  <c r="H617" i="1"/>
  <c r="J617" i="1"/>
  <c r="H831" i="1"/>
  <c r="AJ831" i="1" s="1"/>
  <c r="H996" i="1"/>
  <c r="AJ996" i="1" s="1"/>
  <c r="H1284" i="1"/>
  <c r="H167" i="1"/>
  <c r="AJ167" i="1" s="1"/>
  <c r="H497" i="1"/>
  <c r="H626" i="1"/>
  <c r="AJ626" i="1" s="1"/>
  <c r="H873" i="1"/>
  <c r="AJ873" i="1" s="1"/>
  <c r="H1884" i="1"/>
  <c r="H1061" i="1"/>
  <c r="AJ1061" i="1" s="1"/>
  <c r="H1638" i="1"/>
  <c r="AJ1638" i="1" s="1"/>
  <c r="H652" i="1"/>
  <c r="H267" i="1"/>
  <c r="AJ267" i="1" s="1"/>
  <c r="H1094" i="1"/>
  <c r="AJ1094" i="1" s="1"/>
  <c r="H309" i="1"/>
  <c r="AJ309" i="1" s="1"/>
  <c r="H563" i="1"/>
  <c r="AJ563" i="1" s="1"/>
  <c r="H1750" i="1"/>
  <c r="AJ1750" i="1" s="1"/>
  <c r="H842" i="1"/>
  <c r="AJ842" i="1" s="1"/>
  <c r="H351" i="1"/>
  <c r="AJ351" i="1" s="1"/>
  <c r="H1996" i="1"/>
  <c r="AJ1996" i="1" s="1"/>
  <c r="H685" i="1"/>
  <c r="AJ685" i="1" s="1"/>
  <c r="H1926" i="1"/>
  <c r="H1826" i="1"/>
  <c r="AJ1826" i="1" s="1"/>
  <c r="H926" i="1"/>
  <c r="AJ926" i="1" s="1"/>
  <c r="H45" i="1"/>
  <c r="H787" i="1"/>
  <c r="H334" i="1"/>
  <c r="AJ334" i="1" s="1"/>
  <c r="H581" i="1"/>
  <c r="AJ581" i="1" s="1"/>
  <c r="H1118" i="1"/>
  <c r="H1570" i="1"/>
  <c r="AJ1570" i="1" s="1"/>
  <c r="H1157" i="1"/>
  <c r="AJ1157" i="1" s="1"/>
  <c r="H1620" i="1"/>
  <c r="AJ1620" i="1" s="1"/>
  <c r="H985" i="1"/>
  <c r="K3" i="1"/>
  <c r="H598" i="1"/>
  <c r="AJ598" i="1" s="1"/>
  <c r="H781" i="1"/>
  <c r="AJ781" i="1" s="1"/>
  <c r="H1714" i="1"/>
  <c r="AJ1714" i="1" s="1"/>
  <c r="H1168" i="1"/>
  <c r="AJ1168" i="1" s="1"/>
  <c r="H3" i="1"/>
  <c r="AJ3" i="1" s="1"/>
  <c r="J3" i="1"/>
  <c r="H210" i="1"/>
  <c r="H1075" i="1"/>
  <c r="H1817" i="1"/>
  <c r="AJ1817" i="1" s="1"/>
  <c r="H1292" i="1"/>
  <c r="AJ1292" i="1" s="1"/>
  <c r="H1457" i="1"/>
  <c r="AJ1457" i="1" s="1"/>
  <c r="H1663" i="1"/>
  <c r="AJ1663" i="1" s="1"/>
  <c r="H555" i="1"/>
  <c r="AJ555" i="1" s="1"/>
  <c r="H1420" i="1"/>
  <c r="AJ1420" i="1" s="1"/>
  <c r="H9" i="1"/>
  <c r="H915" i="1"/>
  <c r="H1214" i="1"/>
  <c r="AJ1214" i="1" s="1"/>
  <c r="H763" i="1"/>
  <c r="AJ763" i="1" s="1"/>
  <c r="H1683" i="1"/>
  <c r="H254" i="1"/>
  <c r="AJ254" i="1" s="1"/>
  <c r="H542" i="1"/>
  <c r="AJ542" i="1" s="1"/>
  <c r="H707" i="1"/>
  <c r="AJ707" i="1" s="1"/>
  <c r="H913" i="1"/>
  <c r="AJ913" i="1" s="1"/>
  <c r="H1201" i="1"/>
  <c r="AJ1201" i="1" s="1"/>
  <c r="H390" i="1"/>
  <c r="H637" i="1"/>
  <c r="AJ637" i="1" s="1"/>
  <c r="H188" i="1"/>
  <c r="AJ188" i="1" s="1"/>
  <c r="H1244" i="1"/>
  <c r="AJ1244" i="1" s="1"/>
  <c r="H1163" i="1"/>
  <c r="AJ1163" i="1" s="1"/>
  <c r="H1615" i="1"/>
  <c r="AJ1615" i="1" s="1"/>
  <c r="H186" i="1"/>
  <c r="AJ186" i="1" s="1"/>
  <c r="H433" i="1"/>
  <c r="AJ433" i="1" s="1"/>
  <c r="H516" i="1"/>
  <c r="AJ516" i="1" s="1"/>
  <c r="H1338" i="1"/>
  <c r="AJ1338" i="1" s="1"/>
  <c r="H1503" i="1"/>
  <c r="AJ1503" i="1" s="1"/>
  <c r="H327" i="1"/>
  <c r="AJ327" i="1" s="1"/>
  <c r="H939" i="1"/>
  <c r="H1433" i="1"/>
  <c r="AJ1433" i="1" s="1"/>
  <c r="H148" i="1"/>
  <c r="H972" i="1"/>
  <c r="AJ972" i="1" s="1"/>
  <c r="H806" i="1"/>
  <c r="AJ806" i="1" s="1"/>
  <c r="H513" i="1"/>
  <c r="AJ513" i="1" s="1"/>
  <c r="H1238" i="1"/>
  <c r="AJ1238" i="1" s="1"/>
  <c r="H1815" i="1"/>
  <c r="AJ1815" i="1" s="1"/>
  <c r="H85" i="1"/>
  <c r="AJ85" i="1" s="1"/>
  <c r="H1032" i="1"/>
  <c r="H1609" i="1"/>
  <c r="H1401" i="1"/>
  <c r="AJ1401" i="1" s="1"/>
  <c r="H298" i="1"/>
  <c r="H1320" i="1"/>
  <c r="AJ1320" i="1" s="1"/>
  <c r="H1485" i="1"/>
  <c r="AJ1485" i="1" s="1"/>
  <c r="H1691" i="1"/>
  <c r="AJ1691" i="1" s="1"/>
  <c r="H635" i="1"/>
  <c r="AJ635" i="1" s="1"/>
  <c r="H2075" i="1"/>
  <c r="AJ2075" i="1" s="1"/>
  <c r="H481" i="1"/>
  <c r="AJ481" i="1" s="1"/>
  <c r="H1423" i="1"/>
  <c r="AJ1423" i="1" s="1"/>
  <c r="H1547" i="1"/>
  <c r="AJ1547" i="1" s="1"/>
  <c r="H1882" i="1"/>
  <c r="H1666" i="1"/>
  <c r="AJ1666" i="1" s="1"/>
  <c r="H371" i="1"/>
  <c r="H1155" i="1"/>
  <c r="AJ1155" i="1" s="1"/>
  <c r="H1607" i="1"/>
  <c r="AJ1607" i="1" s="1"/>
  <c r="H1978" i="1"/>
  <c r="AJ1978" i="1" s="1"/>
  <c r="H1702" i="1"/>
  <c r="H716" i="1"/>
  <c r="AJ716" i="1" s="1"/>
  <c r="H923" i="1"/>
  <c r="AJ923" i="1" s="1"/>
  <c r="H1211" i="1"/>
  <c r="AJ1211" i="1" s="1"/>
  <c r="H1417" i="1"/>
  <c r="AJ1417" i="1" s="1"/>
  <c r="H1541" i="1"/>
  <c r="AJ1541" i="1" s="1"/>
  <c r="H15" i="1"/>
  <c r="AJ15" i="1" s="1"/>
  <c r="H262" i="1"/>
  <c r="AJ262" i="1" s="1"/>
  <c r="H550" i="1"/>
  <c r="AJ550" i="1" s="1"/>
  <c r="H1415" i="1"/>
  <c r="AJ1415" i="1" s="1"/>
  <c r="H109" i="1"/>
  <c r="AJ109" i="1" s="1"/>
  <c r="H40" i="1"/>
  <c r="AJ40" i="1" s="1"/>
  <c r="H1056" i="1"/>
  <c r="AI1056" i="1" s="1"/>
  <c r="H1262" i="1"/>
  <c r="AJ1262" i="1" s="1"/>
  <c r="H1181" i="1"/>
  <c r="AJ1181" i="1" s="1"/>
  <c r="H2078" i="1"/>
  <c r="AJ2078" i="1" s="1"/>
  <c r="H601" i="1"/>
  <c r="AJ601" i="1" s="1"/>
  <c r="H1460" i="1"/>
  <c r="AJ1460" i="1" s="1"/>
  <c r="H1356" i="1"/>
  <c r="AJ1356" i="1" s="1"/>
  <c r="H1111" i="1"/>
  <c r="H1769" i="1"/>
  <c r="AJ1769" i="1" s="1"/>
  <c r="H2016" i="1"/>
  <c r="H88" i="1"/>
  <c r="H376" i="1"/>
  <c r="AJ376" i="1" s="1"/>
  <c r="H1035" i="1"/>
  <c r="AJ1035" i="1" s="1"/>
  <c r="H1241" i="1"/>
  <c r="AJ1241" i="1" s="1"/>
  <c r="H1160" i="1"/>
  <c r="AJ1160" i="1" s="1"/>
  <c r="H1729" i="1"/>
  <c r="AJ1729" i="1" s="1"/>
  <c r="H135" i="1"/>
  <c r="AJ135" i="1" s="1"/>
  <c r="H1824" i="1"/>
  <c r="H1989" i="1"/>
  <c r="H839" i="1"/>
  <c r="AJ839" i="1" s="1"/>
  <c r="H1004" i="1"/>
  <c r="H1910" i="1"/>
  <c r="AJ1910" i="1" s="1"/>
  <c r="H178" i="1"/>
  <c r="AJ178" i="1" s="1"/>
  <c r="H1002" i="1"/>
  <c r="AJ1002" i="1" s="1"/>
  <c r="H1290" i="1"/>
  <c r="H1455" i="1"/>
  <c r="H1661" i="1"/>
  <c r="AJ1661" i="1" s="1"/>
  <c r="H1908" i="1"/>
  <c r="AJ1908" i="1" s="1"/>
  <c r="H2073" i="1"/>
  <c r="AJ2073" i="1" s="1"/>
  <c r="H725" i="1"/>
  <c r="AJ725" i="1" s="1"/>
  <c r="H931" i="1"/>
  <c r="AJ931" i="1" s="1"/>
  <c r="H1378" i="1"/>
  <c r="AJ1378" i="1" s="1"/>
  <c r="H1133" i="1"/>
  <c r="AJ1133" i="1" s="1"/>
  <c r="H1549" i="1"/>
  <c r="AJ1549" i="1" s="1"/>
  <c r="H322" i="1"/>
  <c r="AJ322" i="1" s="1"/>
  <c r="H367" i="1"/>
  <c r="AJ367" i="1" s="1"/>
  <c r="H614" i="1"/>
  <c r="AJ614" i="1" s="1"/>
  <c r="H1295" i="1"/>
  <c r="AJ1295" i="1" s="1"/>
  <c r="H1742" i="1"/>
  <c r="AJ1742" i="1" s="1"/>
  <c r="H766" i="1"/>
  <c r="AJ766" i="1" s="1"/>
  <c r="H354" i="1"/>
  <c r="AJ354" i="1" s="1"/>
  <c r="H1980" i="1"/>
  <c r="AJ1980" i="1" s="1"/>
  <c r="H256" i="1"/>
  <c r="H544" i="1"/>
  <c r="H709" i="1"/>
  <c r="H300" i="1"/>
  <c r="AJ300" i="1" s="1"/>
  <c r="H1579" i="1"/>
  <c r="AJ1579" i="1" s="1"/>
  <c r="H588" i="1"/>
  <c r="AJ588" i="1" s="1"/>
  <c r="H1125" i="1"/>
  <c r="AJ1125" i="1" s="1"/>
  <c r="H1577" i="1"/>
  <c r="H2030" i="1"/>
  <c r="AJ2030" i="1" s="1"/>
  <c r="H1012" i="1"/>
  <c r="AJ1012" i="1" s="1"/>
  <c r="H1501" i="1"/>
  <c r="AJ1501" i="1" s="1"/>
  <c r="H1707" i="1"/>
  <c r="AJ1707" i="1" s="1"/>
  <c r="H1872" i="1"/>
  <c r="AJ1872" i="1" s="1"/>
  <c r="H2083" i="1"/>
  <c r="AJ2083" i="1" s="1"/>
  <c r="H77" i="1"/>
  <c r="AJ77" i="1" s="1"/>
  <c r="H242" i="1"/>
  <c r="H819" i="1"/>
  <c r="AJ819" i="1" s="1"/>
  <c r="H1067" i="1"/>
  <c r="AJ1067" i="1" s="1"/>
  <c r="H1948" i="1"/>
  <c r="AJ1948" i="1" s="1"/>
  <c r="H1913" i="1"/>
  <c r="AJ1913" i="1" s="1"/>
  <c r="H2091" i="1"/>
  <c r="H823" i="1"/>
  <c r="AJ823" i="1" s="1"/>
  <c r="H747" i="1"/>
  <c r="AJ747" i="1" s="1"/>
  <c r="H2059" i="1"/>
  <c r="AJ2059" i="1" s="1"/>
  <c r="H1571" i="1"/>
  <c r="AJ1571" i="1" s="1"/>
  <c r="H671" i="1"/>
  <c r="AJ671" i="1" s="1"/>
  <c r="H795" i="1"/>
  <c r="AJ795" i="1" s="1"/>
  <c r="H1083" i="1"/>
  <c r="AJ1083" i="1" s="1"/>
  <c r="H1233" i="1"/>
  <c r="AJ1233" i="1" s="1"/>
  <c r="H1152" i="1"/>
  <c r="AJ1152" i="1" s="1"/>
  <c r="H1604" i="1"/>
  <c r="AJ1604" i="1" s="1"/>
  <c r="H539" i="1"/>
  <c r="H1810" i="1"/>
  <c r="AJ1810" i="1" s="1"/>
  <c r="H704" i="1"/>
  <c r="H1975" i="1"/>
  <c r="H1198" i="1"/>
  <c r="AJ1198" i="1" s="1"/>
  <c r="H1404" i="1"/>
  <c r="H175" i="1"/>
  <c r="AJ175" i="1" s="1"/>
  <c r="H1528" i="1"/>
  <c r="H422" i="1"/>
  <c r="AJ422" i="1" s="1"/>
  <c r="H834" i="1"/>
  <c r="AJ834" i="1" s="1"/>
  <c r="H999" i="1"/>
  <c r="AJ999" i="1" s="1"/>
  <c r="H494" i="1"/>
  <c r="H1929" i="1"/>
  <c r="H988" i="1"/>
  <c r="AJ988" i="1" s="1"/>
  <c r="H1276" i="1"/>
  <c r="AJ1276" i="1" s="1"/>
  <c r="H129" i="1"/>
  <c r="AJ129" i="1" s="1"/>
  <c r="H1441" i="1"/>
  <c r="H335" i="1"/>
  <c r="AJ335" i="1" s="1"/>
  <c r="H1647" i="1"/>
  <c r="AJ1647" i="1" s="1"/>
  <c r="H582" i="1"/>
  <c r="AJ582" i="1" s="1"/>
  <c r="H1894" i="1"/>
  <c r="AJ1894" i="1" s="1"/>
  <c r="H953" i="1"/>
  <c r="AJ953" i="1" s="1"/>
  <c r="H1364" i="1"/>
  <c r="AJ1364" i="1" s="1"/>
  <c r="H53" i="1"/>
  <c r="H1119" i="1"/>
  <c r="AJ1119" i="1" s="1"/>
  <c r="H218" i="1"/>
  <c r="AJ218" i="1" s="1"/>
  <c r="H465" i="1"/>
  <c r="AJ465" i="1" s="1"/>
  <c r="H1777" i="1"/>
  <c r="AJ1777" i="1" s="1"/>
  <c r="H2024" i="1"/>
  <c r="AJ2024" i="1" s="1"/>
  <c r="H101" i="1"/>
  <c r="AJ101" i="1" s="1"/>
  <c r="H1875" i="1"/>
  <c r="AJ1875" i="1" s="1"/>
  <c r="H338" i="1"/>
  <c r="H1650" i="1"/>
  <c r="AJ1650" i="1" s="1"/>
  <c r="H956" i="1"/>
  <c r="AJ956" i="1" s="1"/>
  <c r="H1367" i="1"/>
  <c r="AJ1367" i="1" s="1"/>
  <c r="H1122" i="1"/>
  <c r="AJ1122" i="1" s="1"/>
  <c r="H93" i="1"/>
  <c r="H1487" i="1"/>
  <c r="H381" i="1"/>
  <c r="H717" i="1"/>
  <c r="AJ717" i="1" s="1"/>
  <c r="H153" i="1"/>
  <c r="AJ153" i="1" s="1"/>
  <c r="H646" i="1"/>
  <c r="AJ646" i="1" s="1"/>
  <c r="H1396" i="1"/>
  <c r="H826" i="1"/>
  <c r="H991" i="1"/>
  <c r="H1279" i="1"/>
  <c r="H132" i="1"/>
  <c r="AJ132" i="1" s="1"/>
  <c r="H1444" i="1"/>
  <c r="H585" i="1"/>
  <c r="H1897" i="1"/>
  <c r="AI1897" i="1" s="1"/>
  <c r="H750" i="1"/>
  <c r="H945" i="1"/>
  <c r="H1322" i="1"/>
  <c r="H628" i="1"/>
  <c r="H1858" i="1"/>
  <c r="AJ1858" i="1" s="1"/>
  <c r="H875" i="1"/>
  <c r="AJ875" i="1" s="1"/>
  <c r="H1040" i="1"/>
  <c r="AJ1040" i="1" s="1"/>
  <c r="H1246" i="1"/>
  <c r="AJ1246" i="1" s="1"/>
  <c r="H17" i="1"/>
  <c r="AJ17" i="1" s="1"/>
  <c r="H1165" i="1"/>
  <c r="AJ1165" i="1" s="1"/>
  <c r="H264" i="1"/>
  <c r="AJ264" i="1" s="1"/>
  <c r="H552" i="1"/>
  <c r="AJ552" i="1" s="1"/>
  <c r="H620" i="1"/>
  <c r="AJ620" i="1" s="1"/>
  <c r="H1642" i="1"/>
  <c r="H577" i="1"/>
  <c r="AJ577" i="1" s="1"/>
  <c r="H1889" i="1"/>
  <c r="AJ1889" i="1" s="1"/>
  <c r="H742" i="1"/>
  <c r="AJ742" i="1" s="1"/>
  <c r="H2054" i="1"/>
  <c r="H948" i="1"/>
  <c r="H1359" i="1"/>
  <c r="H48" i="1"/>
  <c r="AJ48" i="1" s="1"/>
  <c r="H1114" i="1"/>
  <c r="AJ1114" i="1" s="1"/>
  <c r="H213" i="1"/>
  <c r="AJ213" i="1" s="1"/>
  <c r="H1772" i="1"/>
  <c r="H666" i="1"/>
  <c r="H2019" i="1"/>
  <c r="H790" i="1"/>
  <c r="H1078" i="1"/>
  <c r="AI1078" i="1" s="1"/>
  <c r="H1314" i="1"/>
  <c r="H1479" i="1"/>
  <c r="AJ1479" i="1" s="1"/>
  <c r="H373" i="1"/>
  <c r="H1685" i="1"/>
  <c r="H1850" i="1"/>
  <c r="H867" i="1"/>
  <c r="H1203" i="1"/>
  <c r="AJ1203" i="1" s="1"/>
  <c r="H1409" i="1"/>
  <c r="AJ1409" i="1" s="1"/>
  <c r="H180" i="1"/>
  <c r="AJ180" i="1" s="1"/>
  <c r="H1533" i="1"/>
  <c r="AJ1533" i="1" s="1"/>
  <c r="H427" i="1"/>
  <c r="AJ427" i="1" s="1"/>
  <c r="H1739" i="1"/>
  <c r="AJ1739" i="1" s="1"/>
  <c r="H510" i="1"/>
  <c r="H1945" i="1"/>
  <c r="AJ1945" i="1" s="1"/>
  <c r="H306" i="1"/>
  <c r="AJ306" i="1" s="1"/>
  <c r="H1300" i="1"/>
  <c r="AJ1300" i="1" s="1"/>
  <c r="H1317" i="1"/>
  <c r="AJ1317" i="1" s="1"/>
  <c r="H1449" i="1"/>
  <c r="AJ1449" i="1" s="1"/>
  <c r="H1655" i="1"/>
  <c r="AJ1655" i="1" s="1"/>
  <c r="H1902" i="1"/>
  <c r="AJ1902" i="1" s="1"/>
  <c r="H1874" i="1"/>
  <c r="AJ1874" i="1" s="1"/>
  <c r="H658" i="1"/>
  <c r="H2011" i="1"/>
  <c r="H782" i="1"/>
  <c r="AJ782" i="1" s="1"/>
  <c r="H1070" i="1"/>
  <c r="AJ1070" i="1" s="1"/>
  <c r="H1482" i="1"/>
  <c r="AJ1482" i="1" s="1"/>
  <c r="H1688" i="1"/>
  <c r="AJ1688" i="1" s="1"/>
  <c r="H623" i="1"/>
  <c r="AJ623" i="1" s="1"/>
  <c r="H1853" i="1"/>
  <c r="H870" i="1"/>
  <c r="AJ870" i="1" s="1"/>
  <c r="H248" i="1"/>
  <c r="H1601" i="1"/>
  <c r="H536" i="1"/>
  <c r="AJ536" i="1" s="1"/>
  <c r="H701" i="1"/>
  <c r="AJ701" i="1" s="1"/>
  <c r="H907" i="1"/>
  <c r="H1195" i="1"/>
  <c r="H137" i="1"/>
  <c r="H343" i="1"/>
  <c r="AJ343" i="1" s="1"/>
  <c r="H590" i="1"/>
  <c r="AJ590" i="1" s="1"/>
  <c r="H755" i="1"/>
  <c r="AJ755" i="1" s="1"/>
  <c r="H2067" i="1"/>
  <c r="AJ2067" i="1" s="1"/>
  <c r="H961" i="1"/>
  <c r="AJ961" i="1" s="1"/>
  <c r="H1372" i="1"/>
  <c r="AJ1372" i="1" s="1"/>
  <c r="H330" i="1"/>
  <c r="H1566" i="1"/>
  <c r="AJ1566" i="1" s="1"/>
  <c r="H460" i="1"/>
  <c r="H20" i="1"/>
  <c r="AJ20" i="1" s="1"/>
  <c r="H1015" i="1"/>
  <c r="AJ1015" i="1" s="1"/>
  <c r="H1821" i="1"/>
  <c r="AJ1821" i="1" s="1"/>
  <c r="H441" i="1"/>
  <c r="AJ441" i="1" s="1"/>
  <c r="H2081" i="1"/>
  <c r="H2" i="1"/>
  <c r="H249" i="1"/>
  <c r="AJ249" i="1" s="1"/>
  <c r="H1602" i="1"/>
  <c r="AJ1602" i="1" s="1"/>
  <c r="H537" i="1"/>
  <c r="AJ537" i="1" s="1"/>
  <c r="H1808" i="1"/>
  <c r="H702" i="1"/>
  <c r="AJ702" i="1" s="1"/>
  <c r="H1973" i="1"/>
  <c r="H1196" i="1"/>
  <c r="AJ1196" i="1" s="1"/>
  <c r="H1402" i="1"/>
  <c r="AJ1402" i="1" s="1"/>
  <c r="H420" i="1"/>
  <c r="H1732" i="1"/>
  <c r="H503" i="1"/>
  <c r="H1938" i="1"/>
  <c r="AJ1938" i="1" s="1"/>
  <c r="H832" i="1"/>
  <c r="AJ832" i="1" s="1"/>
  <c r="H299" i="1"/>
  <c r="AJ299" i="1" s="1"/>
  <c r="H1285" i="1"/>
  <c r="AJ1285" i="1" s="1"/>
  <c r="H1450" i="1"/>
  <c r="AJ1450" i="1" s="1"/>
  <c r="H1656" i="1"/>
  <c r="H1903" i="1"/>
  <c r="AJ1903" i="1" s="1"/>
  <c r="H756" i="1"/>
  <c r="AJ756" i="1" s="1"/>
  <c r="H962" i="1"/>
  <c r="AJ962" i="1" s="1"/>
  <c r="H1580" i="1"/>
  <c r="AJ1580" i="1" s="1"/>
  <c r="H474" i="1"/>
  <c r="H1786" i="1"/>
  <c r="AJ1786" i="1" s="1"/>
  <c r="H680" i="1"/>
  <c r="H2033" i="1"/>
  <c r="H804" i="1"/>
  <c r="AJ804" i="1" s="1"/>
  <c r="H1092" i="1"/>
  <c r="AJ1092" i="1" s="1"/>
  <c r="H1832" i="1"/>
  <c r="AJ1832" i="1" s="1"/>
  <c r="H838" i="1"/>
  <c r="AJ838" i="1" s="1"/>
  <c r="H1291" i="1"/>
  <c r="AJ1291" i="1" s="1"/>
  <c r="H1662" i="1"/>
  <c r="AJ1662" i="1" s="1"/>
  <c r="H597" i="1"/>
  <c r="AJ597" i="1" s="1"/>
  <c r="H1909" i="1"/>
  <c r="AJ1909" i="1" s="1"/>
  <c r="H762" i="1"/>
  <c r="H968" i="1"/>
  <c r="AJ968" i="1" s="1"/>
  <c r="H396" i="1"/>
  <c r="AJ396" i="1" s="1"/>
  <c r="H139" i="1"/>
  <c r="AJ139" i="1" s="1"/>
  <c r="H345" i="1"/>
  <c r="AJ345" i="1" s="1"/>
  <c r="H592" i="1"/>
  <c r="AJ592" i="1" s="1"/>
  <c r="H1904" i="1"/>
  <c r="AJ1904" i="1" s="1"/>
  <c r="H757" i="1"/>
  <c r="AH757" i="1" s="1"/>
  <c r="H2069" i="1"/>
  <c r="AJ2069" i="1" s="1"/>
  <c r="H963" i="1"/>
  <c r="AJ963" i="1" s="1"/>
  <c r="H1374" i="1"/>
  <c r="H1129" i="1"/>
  <c r="H228" i="1"/>
  <c r="H1581" i="1"/>
  <c r="AJ1581" i="1" s="1"/>
  <c r="H475" i="1"/>
  <c r="AJ475" i="1" s="1"/>
  <c r="H681" i="1"/>
  <c r="AJ681" i="1" s="1"/>
  <c r="H2034" i="1"/>
  <c r="AJ2034" i="1" s="1"/>
  <c r="H805" i="1"/>
  <c r="AJ805" i="1" s="1"/>
  <c r="H1093" i="1"/>
  <c r="AJ1093" i="1" s="1"/>
  <c r="H1340" i="1"/>
  <c r="AJ1340" i="1" s="1"/>
  <c r="H1302" i="1"/>
  <c r="H1348" i="1"/>
  <c r="AJ1348" i="1" s="1"/>
  <c r="H570" i="1"/>
  <c r="H1841" i="1"/>
  <c r="H1600" i="1"/>
  <c r="AJ1600" i="1" s="1"/>
  <c r="H1229" i="1"/>
  <c r="AJ1229" i="1" s="1"/>
  <c r="H454" i="1"/>
  <c r="AJ454" i="1" s="1"/>
  <c r="H660" i="1"/>
  <c r="AI660" i="1" s="1"/>
  <c r="H2013" i="1"/>
  <c r="AJ2013" i="1" s="1"/>
  <c r="H784" i="1"/>
  <c r="AJ784" i="1" s="1"/>
  <c r="H1072" i="1"/>
  <c r="H1319" i="1"/>
  <c r="H90" i="1"/>
  <c r="H1484" i="1"/>
  <c r="AJ1484" i="1" s="1"/>
  <c r="H378" i="1"/>
  <c r="AJ378" i="1" s="1"/>
  <c r="H1690" i="1"/>
  <c r="AJ1690" i="1" s="1"/>
  <c r="H625" i="1"/>
  <c r="AJ625" i="1" s="1"/>
  <c r="H1855" i="1"/>
  <c r="AJ1855" i="1" s="1"/>
  <c r="H1243" i="1"/>
  <c r="AJ1243" i="1" s="1"/>
  <c r="H14" i="1"/>
  <c r="H1414" i="1"/>
  <c r="AJ1414" i="1" s="1"/>
  <c r="H1538" i="1"/>
  <c r="H432" i="1"/>
  <c r="AJ432" i="1" s="1"/>
  <c r="H1744" i="1"/>
  <c r="AJ1744" i="1" s="1"/>
  <c r="H515" i="1"/>
  <c r="H1950" i="1"/>
  <c r="H844" i="1"/>
  <c r="AJ844" i="1" s="1"/>
  <c r="H311" i="1"/>
  <c r="H1009" i="1"/>
  <c r="AJ1009" i="1" s="1"/>
  <c r="H1297" i="1"/>
  <c r="AJ1297" i="1" s="1"/>
  <c r="H150" i="1"/>
  <c r="H1462" i="1"/>
  <c r="H1668" i="1"/>
  <c r="AJ1668" i="1" s="1"/>
  <c r="H808" i="1"/>
  <c r="AJ808" i="1" s="1"/>
  <c r="H324" i="1"/>
  <c r="AJ324" i="1" s="1"/>
  <c r="H1559" i="1"/>
  <c r="H772" i="1"/>
  <c r="AJ772" i="1" s="1"/>
  <c r="H1303" i="1"/>
  <c r="AJ1303" i="1" s="1"/>
  <c r="H156" i="1"/>
  <c r="AJ156" i="1" s="1"/>
  <c r="H1468" i="1"/>
  <c r="H571" i="1"/>
  <c r="AJ571" i="1" s="1"/>
  <c r="H1842" i="1"/>
  <c r="AJ1842" i="1" s="1"/>
  <c r="H736" i="1"/>
  <c r="AJ736" i="1" s="1"/>
  <c r="H1394" i="1"/>
  <c r="H975" i="1"/>
  <c r="AJ975" i="1" s="1"/>
  <c r="H1386" i="1"/>
  <c r="AJ1386" i="1" s="1"/>
  <c r="H403" i="1"/>
  <c r="H650" i="1"/>
  <c r="AJ650" i="1" s="1"/>
  <c r="H1880" i="1"/>
  <c r="AJ1880" i="1" s="1"/>
  <c r="H2046" i="1"/>
  <c r="AI2046" i="1" s="1"/>
  <c r="H1268" i="1"/>
  <c r="H286" i="1"/>
  <c r="L286" i="1" s="1"/>
  <c r="H1967" i="1"/>
  <c r="AI1967" i="1" s="1"/>
  <c r="H1672" i="1"/>
  <c r="H607" i="1"/>
  <c r="AJ607" i="1" s="1"/>
  <c r="H281" i="1"/>
  <c r="H1962" i="1"/>
  <c r="AJ1962" i="1" s="1"/>
  <c r="H1028" i="1"/>
  <c r="AJ1028" i="1" s="1"/>
  <c r="H1529" i="1"/>
  <c r="AJ1529" i="1" s="1"/>
  <c r="H1735" i="1"/>
  <c r="H113" i="1"/>
  <c r="H401" i="1"/>
  <c r="AJ401" i="1" s="1"/>
  <c r="H200" i="1"/>
  <c r="AJ200" i="1" s="1"/>
  <c r="H1553" i="1"/>
  <c r="AJ1553" i="1" s="1"/>
  <c r="H123" i="1"/>
  <c r="AJ123" i="1" s="1"/>
  <c r="H1596" i="1"/>
  <c r="AJ1596" i="1" s="1"/>
  <c r="H121" i="1"/>
  <c r="AJ121" i="1" s="1"/>
  <c r="H233" i="1"/>
  <c r="H1586" i="1"/>
  <c r="AJ1586" i="1" s="1"/>
  <c r="H1325" i="1"/>
  <c r="H96" i="1"/>
  <c r="H1490" i="1"/>
  <c r="AJ1490" i="1" s="1"/>
  <c r="H384" i="1"/>
  <c r="AJ384" i="1" s="1"/>
  <c r="H1696" i="1"/>
  <c r="AJ1696" i="1" s="1"/>
  <c r="H631" i="1"/>
  <c r="AJ631" i="1" s="1"/>
  <c r="H1861" i="1"/>
  <c r="H878" i="1"/>
  <c r="AJ878" i="1" s="1"/>
  <c r="H1043" i="1"/>
  <c r="AJ1043" i="1" s="1"/>
  <c r="H1249" i="1"/>
  <c r="AJ1249" i="1" s="1"/>
  <c r="H728" i="1"/>
  <c r="AJ728" i="1" s="1"/>
  <c r="H1109" i="1"/>
  <c r="H208" i="1"/>
  <c r="AJ208" i="1" s="1"/>
  <c r="H1561" i="1"/>
  <c r="AJ1561" i="1" s="1"/>
  <c r="H455" i="1"/>
  <c r="AJ455" i="1" s="1"/>
  <c r="H1767" i="1"/>
  <c r="AJ1767" i="1" s="1"/>
  <c r="H661" i="1"/>
  <c r="AJ661" i="1" s="1"/>
  <c r="H2014" i="1"/>
  <c r="AJ2014" i="1" s="1"/>
  <c r="H785" i="1"/>
  <c r="AJ785" i="1" s="1"/>
  <c r="H1986" i="1"/>
  <c r="AJ1986" i="1" s="1"/>
  <c r="H54" i="1"/>
  <c r="AJ54" i="1" s="1"/>
  <c r="H219" i="1"/>
  <c r="AJ219" i="1" s="1"/>
  <c r="H1572" i="1"/>
  <c r="AJ1572" i="1" s="1"/>
  <c r="H1778" i="1"/>
  <c r="AJ1778" i="1" s="1"/>
  <c r="H2025" i="1"/>
  <c r="AJ2025" i="1" s="1"/>
  <c r="H273" i="1"/>
  <c r="H1626" i="1"/>
  <c r="H561" i="1"/>
  <c r="H1408" i="1"/>
  <c r="AJ1408" i="1" s="1"/>
  <c r="H179" i="1"/>
  <c r="AJ179" i="1" s="1"/>
  <c r="H1532" i="1"/>
  <c r="AJ1532" i="1" s="1"/>
  <c r="H426" i="1"/>
  <c r="AJ426" i="1" s="1"/>
  <c r="H1738" i="1"/>
  <c r="H509" i="1"/>
  <c r="AJ509" i="1" s="1"/>
  <c r="H1944" i="1"/>
  <c r="H305" i="1"/>
  <c r="AJ305" i="1" s="1"/>
  <c r="H144" i="1"/>
  <c r="H1456" i="1"/>
  <c r="AJ1456" i="1" s="1"/>
  <c r="H350" i="1"/>
  <c r="AJ350" i="1" s="1"/>
  <c r="H2074" i="1"/>
  <c r="AJ2074" i="1" s="1"/>
  <c r="H724" i="1"/>
  <c r="AJ724" i="1" s="1"/>
  <c r="H1995" i="1"/>
  <c r="H55" i="1"/>
  <c r="AJ55" i="1" s="1"/>
  <c r="H220" i="1"/>
  <c r="AJ220" i="1" s="1"/>
  <c r="H467" i="1"/>
  <c r="AJ467" i="1" s="1"/>
  <c r="H673" i="1"/>
  <c r="AJ673" i="1" s="1"/>
  <c r="H2026" i="1"/>
  <c r="AJ2026" i="1" s="1"/>
  <c r="H1703" i="1"/>
  <c r="AJ1703" i="1" s="1"/>
  <c r="H638" i="1"/>
  <c r="AJ638" i="1" s="1"/>
  <c r="H1868" i="1"/>
  <c r="AJ1868" i="1" s="1"/>
  <c r="H885" i="1"/>
  <c r="AJ885" i="1" s="1"/>
  <c r="H562" i="1"/>
  <c r="AJ562" i="1" s="1"/>
  <c r="H1833" i="1"/>
  <c r="AJ1833" i="1" s="1"/>
  <c r="H727" i="1"/>
  <c r="AJ727" i="1" s="1"/>
  <c r="H1589" i="1"/>
  <c r="H893" i="1"/>
  <c r="AJ893" i="1" s="1"/>
  <c r="H1427" i="1"/>
  <c r="AJ1427" i="1" s="1"/>
  <c r="H198" i="1"/>
  <c r="AJ198" i="1" s="1"/>
  <c r="H1551" i="1"/>
  <c r="AJ1551" i="1" s="1"/>
  <c r="H773" i="1"/>
  <c r="AJ773" i="1" s="1"/>
  <c r="H79" i="1"/>
  <c r="AJ79" i="1" s="1"/>
  <c r="H1719" i="1"/>
  <c r="AJ1719" i="1" s="1"/>
  <c r="H654" i="1"/>
  <c r="H541" i="1"/>
  <c r="AJ541" i="1" s="1"/>
  <c r="H1812" i="1"/>
  <c r="AJ1812" i="1" s="1"/>
  <c r="H1907" i="1"/>
  <c r="AJ1907" i="1" s="1"/>
  <c r="H2072" i="1"/>
  <c r="H966" i="1"/>
  <c r="AJ966" i="1" s="1"/>
  <c r="H1377" i="1"/>
  <c r="AI1377" i="1" s="1"/>
  <c r="H1132" i="1"/>
  <c r="AI1132" i="1" s="1"/>
  <c r="H231" i="1"/>
  <c r="H1584" i="1"/>
  <c r="AJ1584" i="1" s="1"/>
  <c r="H478" i="1"/>
  <c r="AJ478" i="1" s="1"/>
  <c r="H1790" i="1"/>
  <c r="AJ1790" i="1" s="1"/>
  <c r="H684" i="1"/>
  <c r="AJ684" i="1" s="1"/>
  <c r="H2037" i="1"/>
  <c r="AJ2037" i="1" s="1"/>
  <c r="H1259" i="1"/>
  <c r="AJ1259" i="1" s="1"/>
  <c r="H30" i="1"/>
  <c r="H1752" i="1"/>
  <c r="H690" i="1"/>
  <c r="AJ690" i="1" s="1"/>
  <c r="H446" i="1"/>
  <c r="AJ446" i="1" s="1"/>
  <c r="H1636" i="1"/>
  <c r="H603" i="1"/>
  <c r="H1344" i="1"/>
  <c r="AJ1344" i="1" s="1"/>
  <c r="H115" i="1"/>
  <c r="AI115" i="1" s="1"/>
  <c r="H1509" i="1"/>
  <c r="AJ1509" i="1" s="1"/>
  <c r="H1715" i="1"/>
  <c r="H1799" i="1"/>
  <c r="AJ1799" i="1" s="1"/>
  <c r="H1187" i="1"/>
  <c r="H532" i="1"/>
  <c r="AJ532" i="1" s="1"/>
  <c r="H655" i="1"/>
  <c r="AJ655" i="1" s="1"/>
  <c r="H688" i="1"/>
  <c r="AJ688" i="1" s="1"/>
  <c r="H2041" i="1"/>
  <c r="AJ2041" i="1" s="1"/>
  <c r="H812" i="1"/>
  <c r="AJ812" i="1" s="1"/>
  <c r="H1182" i="1"/>
  <c r="AH1182" i="1" s="1"/>
  <c r="H1840" i="1"/>
  <c r="AJ1840" i="1" s="1"/>
  <c r="H734" i="1"/>
  <c r="H737" i="1"/>
  <c r="AJ737" i="1" s="1"/>
  <c r="H863" i="1"/>
  <c r="AJ863" i="1" s="1"/>
  <c r="H1234" i="1"/>
  <c r="AJ1234" i="1" s="1"/>
  <c r="H5" i="1"/>
  <c r="AJ5" i="1" s="1"/>
  <c r="H1153" i="1"/>
  <c r="AJ1153" i="1" s="1"/>
  <c r="H252" i="1"/>
  <c r="H1605" i="1"/>
  <c r="AJ1605" i="1" s="1"/>
  <c r="H540" i="1"/>
  <c r="AJ540" i="1" s="1"/>
  <c r="H1811" i="1"/>
  <c r="AJ1811" i="1" s="1"/>
  <c r="H705" i="1"/>
  <c r="AJ705" i="1" s="1"/>
  <c r="H1976" i="1"/>
  <c r="AJ1976" i="1" s="1"/>
  <c r="H911" i="1"/>
  <c r="AJ911" i="1" s="1"/>
  <c r="H1507" i="1"/>
  <c r="AJ1507" i="1" s="1"/>
  <c r="H1713" i="1"/>
  <c r="H935" i="1"/>
  <c r="AJ935" i="1" s="1"/>
  <c r="H1223" i="1"/>
  <c r="AJ1223" i="1" s="1"/>
  <c r="H1429" i="1"/>
  <c r="AJ1429" i="1" s="1"/>
  <c r="H1350" i="1"/>
  <c r="AJ1350" i="1" s="1"/>
  <c r="H572" i="1"/>
  <c r="AJ572" i="1" s="1"/>
  <c r="H326" i="1"/>
  <c r="AJ326" i="1" s="1"/>
  <c r="H1477" i="1"/>
  <c r="AJ1477" i="1" s="1"/>
  <c r="H942" i="1"/>
  <c r="H1149" i="1"/>
  <c r="AJ1149" i="1" s="1"/>
  <c r="H480" i="1"/>
  <c r="AJ480" i="1" s="1"/>
  <c r="H369" i="1"/>
  <c r="AJ369" i="1" s="1"/>
  <c r="H1681" i="1"/>
  <c r="AJ1681" i="1" s="1"/>
  <c r="H616" i="1"/>
  <c r="AJ616" i="1" s="1"/>
  <c r="H317" i="1"/>
  <c r="AJ317" i="1" s="1"/>
  <c r="H1138" i="1"/>
  <c r="AJ1138" i="1" s="1"/>
  <c r="H1236" i="1"/>
  <c r="AJ1236" i="1" s="1"/>
  <c r="H769" i="1"/>
  <c r="AJ769" i="1" s="1"/>
  <c r="H412" i="1"/>
  <c r="H1724" i="1"/>
  <c r="H495" i="1"/>
  <c r="AJ495" i="1" s="1"/>
  <c r="H1930" i="1"/>
  <c r="AJ1930" i="1" s="1"/>
  <c r="H824" i="1"/>
  <c r="AJ824" i="1" s="1"/>
  <c r="H291" i="1"/>
  <c r="AJ291" i="1" s="1"/>
  <c r="H989" i="1"/>
  <c r="AJ989" i="1" s="1"/>
  <c r="H1277" i="1"/>
  <c r="AJ1277" i="1" s="1"/>
  <c r="H130" i="1"/>
  <c r="AJ130" i="1" s="1"/>
  <c r="H1442" i="1"/>
  <c r="AJ1442" i="1" s="1"/>
  <c r="H336" i="1"/>
  <c r="AJ336" i="1" s="1"/>
  <c r="H1648" i="1"/>
  <c r="AJ1648" i="1" s="1"/>
  <c r="H583" i="1"/>
  <c r="AJ583" i="1" s="1"/>
  <c r="H1895" i="1"/>
  <c r="AJ1895" i="1" s="1"/>
  <c r="H748" i="1"/>
  <c r="H2060" i="1"/>
  <c r="AJ2060" i="1" s="1"/>
  <c r="H954" i="1"/>
  <c r="AJ954" i="1" s="1"/>
  <c r="H1365" i="1"/>
  <c r="AJ1365" i="1" s="1"/>
  <c r="H466" i="1"/>
  <c r="AJ466" i="1" s="1"/>
  <c r="H672" i="1"/>
  <c r="AJ672" i="1" s="1"/>
  <c r="H796" i="1"/>
  <c r="AJ796" i="1" s="1"/>
  <c r="H1084" i="1"/>
  <c r="AJ1084" i="1" s="1"/>
  <c r="H1331" i="1"/>
  <c r="H102" i="1"/>
  <c r="AJ102" i="1" s="1"/>
  <c r="H1867" i="1"/>
  <c r="H884" i="1"/>
  <c r="AJ884" i="1" s="1"/>
  <c r="H1049" i="1"/>
  <c r="AJ1049" i="1" s="1"/>
  <c r="H1255" i="1"/>
  <c r="H26" i="1"/>
  <c r="H315" i="1"/>
  <c r="H1588" i="1"/>
  <c r="H892" i="1"/>
  <c r="AJ892" i="1" s="1"/>
  <c r="H342" i="1"/>
  <c r="AJ342" i="1" s="1"/>
  <c r="H589" i="1"/>
  <c r="AJ589" i="1" s="1"/>
  <c r="H754" i="1"/>
  <c r="H960" i="1"/>
  <c r="AI960" i="1" s="1"/>
  <c r="H678" i="1"/>
  <c r="H1502" i="1"/>
  <c r="AJ1502" i="1" s="1"/>
  <c r="H1366" i="1"/>
  <c r="H1121" i="1"/>
  <c r="H1573" i="1"/>
  <c r="AJ1573" i="1" s="1"/>
  <c r="H1779" i="1"/>
  <c r="AJ1779" i="1" s="1"/>
  <c r="H797" i="1"/>
  <c r="AJ797" i="1" s="1"/>
  <c r="H1085" i="1"/>
  <c r="AJ1085" i="1" s="1"/>
  <c r="H1332" i="1"/>
  <c r="AJ1332" i="1" s="1"/>
  <c r="H103" i="1"/>
  <c r="AJ103" i="1" s="1"/>
  <c r="H1497" i="1"/>
  <c r="H391" i="1"/>
  <c r="AJ391" i="1" s="1"/>
  <c r="H1050" i="1"/>
  <c r="AJ1050" i="1" s="1"/>
  <c r="H1256" i="1"/>
  <c r="AJ1256" i="1" s="1"/>
  <c r="H27" i="1"/>
  <c r="AJ27" i="1" s="1"/>
  <c r="H1175" i="1"/>
  <c r="AJ1175" i="1" s="1"/>
  <c r="H274" i="1"/>
  <c r="AJ274" i="1" s="1"/>
  <c r="H1627" i="1"/>
  <c r="AJ1627" i="1" s="1"/>
  <c r="H1920" i="1"/>
  <c r="AJ1920" i="1" s="1"/>
  <c r="H856" i="1"/>
  <c r="H1722" i="1"/>
  <c r="AJ1722" i="1" s="1"/>
  <c r="H1101" i="1"/>
  <c r="AJ1101" i="1" s="1"/>
  <c r="H282" i="1"/>
  <c r="H857" i="1"/>
  <c r="AJ857" i="1" s="1"/>
  <c r="H2005" i="1"/>
  <c r="AJ2005" i="1" s="1"/>
  <c r="H864" i="1"/>
  <c r="AJ864" i="1" s="1"/>
  <c r="H1029" i="1"/>
  <c r="AJ1029" i="1" s="1"/>
  <c r="H1235" i="1"/>
  <c r="AJ1235" i="1" s="1"/>
  <c r="H6" i="1"/>
  <c r="AJ6" i="1" s="1"/>
  <c r="H1154" i="1"/>
  <c r="AJ1154" i="1" s="1"/>
  <c r="H253" i="1"/>
  <c r="AJ253" i="1" s="1"/>
  <c r="H1606" i="1"/>
  <c r="AJ1606" i="1" s="1"/>
  <c r="H706" i="1"/>
  <c r="AJ706" i="1" s="1"/>
  <c r="H1977" i="1"/>
  <c r="AJ1977" i="1" s="1"/>
  <c r="H912" i="1"/>
  <c r="AJ912" i="1" s="1"/>
  <c r="H1200" i="1"/>
  <c r="AJ1200" i="1" s="1"/>
  <c r="H1406" i="1"/>
  <c r="AJ1406" i="1" s="1"/>
  <c r="H177" i="1"/>
  <c r="AJ177" i="1" s="1"/>
  <c r="H1530" i="1"/>
  <c r="AJ1530" i="1" s="1"/>
  <c r="H142" i="1"/>
  <c r="AJ142" i="1" s="1"/>
  <c r="H1660" i="1"/>
  <c r="H595" i="1"/>
  <c r="AI595" i="1" s="1"/>
  <c r="H760" i="1"/>
  <c r="H66" i="1"/>
  <c r="H440" i="1"/>
  <c r="AI440" i="1" s="1"/>
  <c r="H237" i="1"/>
  <c r="AJ237" i="1" s="1"/>
  <c r="H1590" i="1"/>
  <c r="AJ1590" i="1" s="1"/>
  <c r="H484" i="1"/>
  <c r="AJ484" i="1" s="1"/>
  <c r="H1796" i="1"/>
  <c r="AJ1796" i="1" s="1"/>
  <c r="H199" i="1"/>
  <c r="AJ199" i="1" s="1"/>
  <c r="H1552" i="1"/>
  <c r="H858" i="1"/>
  <c r="AJ858" i="1" s="1"/>
  <c r="H325" i="1"/>
  <c r="AJ325" i="1" s="1"/>
  <c r="H1023" i="1"/>
  <c r="AJ1023" i="1" s="1"/>
  <c r="H159" i="1"/>
  <c r="AJ159" i="1" s="1"/>
  <c r="H1062" i="1"/>
  <c r="AJ1062" i="1" s="1"/>
  <c r="H1924" i="1"/>
  <c r="AJ1924" i="1" s="1"/>
  <c r="H34" i="1"/>
  <c r="H1756" i="1"/>
  <c r="H1144" i="1"/>
  <c r="AJ1144" i="1" s="1"/>
  <c r="H83" i="1"/>
  <c r="AJ83" i="1" s="1"/>
  <c r="H498" i="1"/>
  <c r="AJ498" i="1" s="1"/>
  <c r="H294" i="1"/>
  <c r="AJ294" i="1" s="1"/>
  <c r="H1177" i="1"/>
  <c r="AI1177" i="1" s="1"/>
  <c r="H1629" i="1"/>
  <c r="H1103" i="1"/>
  <c r="AJ1103" i="1" s="1"/>
  <c r="H1721" i="1"/>
  <c r="AH1721" i="1" s="1"/>
  <c r="H328" i="1"/>
  <c r="AJ328" i="1" s="1"/>
  <c r="H1757" i="1"/>
  <c r="AJ1757" i="1" s="1"/>
  <c r="H890" i="1"/>
  <c r="AJ890" i="1" s="1"/>
  <c r="H547" i="1"/>
  <c r="AJ547" i="1" s="1"/>
  <c r="H1818" i="1"/>
  <c r="AJ1818" i="1" s="1"/>
  <c r="H712" i="1"/>
  <c r="AJ712" i="1" s="1"/>
  <c r="H1983" i="1"/>
  <c r="AJ1983" i="1" s="1"/>
  <c r="H918" i="1"/>
  <c r="AJ918" i="1" s="1"/>
  <c r="H1206" i="1"/>
  <c r="AJ1206" i="1" s="1"/>
  <c r="H1412" i="1"/>
  <c r="AJ1412" i="1" s="1"/>
  <c r="H183" i="1"/>
  <c r="AJ183" i="1" s="1"/>
  <c r="H1536" i="1"/>
  <c r="AJ1536" i="1" s="1"/>
  <c r="H430" i="1"/>
  <c r="AJ430" i="1" s="1"/>
  <c r="H1712" i="1"/>
  <c r="AJ1712" i="1" s="1"/>
  <c r="H618" i="1"/>
  <c r="AJ618" i="1" s="1"/>
  <c r="H1848" i="1"/>
  <c r="AJ1848" i="1" s="1"/>
  <c r="H865" i="1"/>
  <c r="AJ865" i="1" s="1"/>
  <c r="H1030" i="1"/>
  <c r="AJ1030" i="1" s="1"/>
  <c r="H7" i="1"/>
  <c r="AJ7" i="1" s="1"/>
  <c r="H304" i="1"/>
  <c r="H1179" i="1"/>
  <c r="AJ1179" i="1" s="1"/>
  <c r="H2052" i="1"/>
  <c r="H2017" i="1"/>
  <c r="AJ2017" i="1" s="1"/>
  <c r="H1748" i="1"/>
  <c r="H519" i="1"/>
  <c r="H1954" i="1"/>
  <c r="AJ1954" i="1" s="1"/>
  <c r="H848" i="1"/>
  <c r="H235" i="1"/>
  <c r="H1448" i="1"/>
  <c r="AJ1448" i="1" s="1"/>
  <c r="H1654" i="1"/>
  <c r="AJ1654" i="1" s="1"/>
  <c r="H1901" i="1"/>
  <c r="AJ1901" i="1" s="1"/>
  <c r="H2066" i="1"/>
  <c r="AJ2066" i="1" s="1"/>
  <c r="H60" i="1"/>
  <c r="AJ60" i="1" s="1"/>
  <c r="H1578" i="1"/>
  <c r="AJ1578" i="1" s="1"/>
  <c r="H472" i="1"/>
  <c r="AJ472" i="1" s="1"/>
  <c r="H1784" i="1"/>
  <c r="AJ1784" i="1" s="1"/>
  <c r="H2031" i="1"/>
  <c r="AJ2031" i="1" s="1"/>
  <c r="H802" i="1"/>
  <c r="H1090" i="1"/>
  <c r="AJ1090" i="1" s="1"/>
  <c r="H1337" i="1"/>
  <c r="AI1337" i="1" s="1"/>
  <c r="H559" i="1"/>
  <c r="AJ559" i="1" s="1"/>
  <c r="H1830" i="1"/>
  <c r="H19" i="1"/>
  <c r="AJ19" i="1" s="1"/>
  <c r="H1825" i="1"/>
  <c r="AJ1825" i="1" s="1"/>
  <c r="H316" i="1"/>
  <c r="AJ316" i="1" s="1"/>
  <c r="H1014" i="1"/>
  <c r="AJ1014" i="1" s="1"/>
  <c r="H236" i="1"/>
  <c r="AJ236" i="1" s="1"/>
  <c r="H1673" i="1"/>
  <c r="AJ1673" i="1" s="1"/>
  <c r="H608" i="1"/>
  <c r="AJ608" i="1" s="1"/>
  <c r="H2086" i="1"/>
  <c r="AJ2086" i="1" s="1"/>
  <c r="H2006" i="1"/>
  <c r="AJ2006" i="1" s="1"/>
  <c r="H941" i="1"/>
  <c r="AJ941" i="1" s="1"/>
  <c r="H247" i="1"/>
  <c r="AJ247" i="1" s="1"/>
  <c r="H451" i="1"/>
  <c r="AJ451" i="1" s="1"/>
  <c r="H735" i="1"/>
  <c r="AJ735" i="1" s="1"/>
  <c r="H1192" i="1"/>
  <c r="AJ1192" i="1" s="1"/>
  <c r="H1281" i="1"/>
  <c r="AJ1281" i="1" s="1"/>
  <c r="H1652" i="1"/>
  <c r="AJ1652" i="1" s="1"/>
  <c r="H37" i="1"/>
  <c r="AJ37" i="1" s="1"/>
  <c r="H647" i="1"/>
  <c r="AJ647" i="1" s="1"/>
  <c r="H1877" i="1"/>
  <c r="AJ1877" i="1" s="1"/>
  <c r="H894" i="1"/>
  <c r="AJ894" i="1" s="1"/>
  <c r="H774" i="1"/>
  <c r="AJ774" i="1" s="1"/>
  <c r="H1964" i="1"/>
  <c r="AJ1964" i="1" s="1"/>
  <c r="H1631" i="1"/>
  <c r="AI1631" i="1" s="1"/>
  <c r="H1837" i="1"/>
  <c r="AJ1837" i="1" s="1"/>
  <c r="H731" i="1"/>
  <c r="H2002" i="1"/>
  <c r="AJ2002" i="1" s="1"/>
  <c r="H937" i="1"/>
  <c r="AI937" i="1" s="1"/>
  <c r="H1428" i="1"/>
  <c r="AJ1428" i="1" s="1"/>
  <c r="H527" i="1"/>
  <c r="AJ527" i="1" s="1"/>
  <c r="H323" i="1"/>
  <c r="AJ323" i="1" s="1"/>
  <c r="H1191" i="1"/>
  <c r="H168" i="1"/>
  <c r="AJ168" i="1" s="1"/>
  <c r="H415" i="1"/>
  <c r="H827" i="1"/>
  <c r="AJ827" i="1" s="1"/>
  <c r="H992" i="1"/>
  <c r="AJ992" i="1" s="1"/>
  <c r="H1280" i="1"/>
  <c r="AJ1280" i="1" s="1"/>
  <c r="H133" i="1"/>
  <c r="AJ133" i="1" s="1"/>
  <c r="H1445" i="1"/>
  <c r="AJ1445" i="1" s="1"/>
  <c r="H339" i="1"/>
  <c r="AJ339" i="1" s="1"/>
  <c r="H1651" i="1"/>
  <c r="AJ1651" i="1" s="1"/>
  <c r="H586" i="1"/>
  <c r="AJ586" i="1" s="1"/>
  <c r="H1898" i="1"/>
  <c r="AJ1898" i="1" s="1"/>
  <c r="H751" i="1"/>
  <c r="AJ751" i="1" s="1"/>
  <c r="H276" i="1"/>
  <c r="AJ276" i="1" s="1"/>
  <c r="H564" i="1"/>
  <c r="AJ564" i="1" s="1"/>
  <c r="H1835" i="1"/>
  <c r="AJ1835" i="1" s="1"/>
  <c r="H729" i="1"/>
  <c r="AJ729" i="1" s="1"/>
  <c r="H1304" i="1"/>
  <c r="AJ1304" i="1" s="1"/>
  <c r="H157" i="1"/>
  <c r="AJ157" i="1" s="1"/>
  <c r="H1469" i="1"/>
  <c r="AJ1469" i="1" s="1"/>
  <c r="H363" i="1"/>
  <c r="H1675" i="1"/>
  <c r="AJ1675" i="1" s="1"/>
  <c r="H610" i="1"/>
  <c r="AJ610" i="1" s="1"/>
  <c r="H1922" i="1"/>
  <c r="AJ1922" i="1" s="1"/>
  <c r="H284" i="1"/>
  <c r="AJ284" i="1" s="1"/>
  <c r="H1637" i="1"/>
  <c r="AJ1637" i="1" s="1"/>
  <c r="H859" i="1"/>
  <c r="AJ859" i="1" s="1"/>
  <c r="H81" i="1"/>
  <c r="AJ81" i="1" s="1"/>
  <c r="H943" i="1"/>
  <c r="AJ943" i="1" s="1"/>
  <c r="H165" i="1"/>
  <c r="AJ165" i="1" s="1"/>
  <c r="H1805" i="1"/>
  <c r="H1311" i="1"/>
  <c r="AJ1311" i="1" s="1"/>
  <c r="H164" i="1"/>
  <c r="AJ164" i="1" s="1"/>
  <c r="H574" i="1"/>
  <c r="AJ574" i="1" s="1"/>
  <c r="H1723" i="1"/>
  <c r="AJ1723" i="1" s="1"/>
  <c r="H643" i="1"/>
  <c r="H1873" i="1"/>
  <c r="AJ1873" i="1" s="1"/>
  <c r="H2050" i="1"/>
  <c r="AJ2050" i="1" s="1"/>
  <c r="H821" i="1"/>
  <c r="AI821" i="1" s="1"/>
  <c r="H1219" i="1"/>
  <c r="AJ1219" i="1" s="1"/>
  <c r="H1027" i="1"/>
  <c r="H251" i="1"/>
  <c r="H910" i="1"/>
  <c r="H301" i="1"/>
  <c r="AJ301" i="1" s="1"/>
  <c r="H140" i="1"/>
  <c r="AJ140" i="1" s="1"/>
  <c r="H593" i="1"/>
  <c r="AJ593" i="1" s="1"/>
  <c r="H72" i="1"/>
  <c r="AJ72" i="1" s="1"/>
  <c r="H1193" i="1"/>
  <c r="AJ1193" i="1" s="1"/>
  <c r="H224" i="1"/>
  <c r="AI224" i="1" s="1"/>
  <c r="H740" i="1"/>
  <c r="H946" i="1"/>
  <c r="AJ946" i="1" s="1"/>
  <c r="H1357" i="1"/>
  <c r="AJ1357" i="1" s="1"/>
  <c r="H46" i="1"/>
  <c r="AJ46" i="1" s="1"/>
  <c r="H1112" i="1"/>
  <c r="AJ1112" i="1" s="1"/>
  <c r="H211" i="1"/>
  <c r="AJ211" i="1" s="1"/>
  <c r="H1564" i="1"/>
  <c r="AJ1564" i="1" s="1"/>
  <c r="H458" i="1"/>
  <c r="AJ458" i="1" s="1"/>
  <c r="H1770" i="1"/>
  <c r="AJ1770" i="1" s="1"/>
  <c r="H664" i="1"/>
  <c r="AJ664" i="1" s="1"/>
  <c r="H788" i="1"/>
  <c r="AJ788" i="1" s="1"/>
  <c r="H1076" i="1"/>
  <c r="AJ1076" i="1" s="1"/>
  <c r="H1323" i="1"/>
  <c r="AJ1323" i="1" s="1"/>
  <c r="H94" i="1"/>
  <c r="AJ94" i="1" s="1"/>
  <c r="H1488" i="1"/>
  <c r="AJ1488" i="1" s="1"/>
  <c r="H382" i="1"/>
  <c r="AJ382" i="1" s="1"/>
  <c r="H629" i="1"/>
  <c r="AJ629" i="1" s="1"/>
  <c r="H1859" i="1"/>
  <c r="AJ1859" i="1" s="1"/>
  <c r="H876" i="1"/>
  <c r="AJ876" i="1" s="1"/>
  <c r="H1041" i="1"/>
  <c r="AJ1041" i="1" s="1"/>
  <c r="H1247" i="1"/>
  <c r="AJ1247" i="1" s="1"/>
  <c r="H18" i="1"/>
  <c r="AJ18" i="1" s="1"/>
  <c r="H1166" i="1"/>
  <c r="AJ1166" i="1" s="1"/>
  <c r="H265" i="1"/>
  <c r="AJ265" i="1" s="1"/>
  <c r="H1618" i="1"/>
  <c r="H553" i="1"/>
  <c r="H1212" i="1"/>
  <c r="AJ1212" i="1" s="1"/>
  <c r="H1418" i="1"/>
  <c r="H189" i="1"/>
  <c r="AJ189" i="1" s="1"/>
  <c r="H1542" i="1"/>
  <c r="AJ1542" i="1" s="1"/>
  <c r="H436" i="1"/>
  <c r="H70" i="1"/>
  <c r="AJ70" i="1" s="1"/>
  <c r="H1136" i="1"/>
  <c r="H1466" i="1"/>
  <c r="H2023" i="1"/>
  <c r="AJ2023" i="1" s="1"/>
  <c r="H1253" i="1"/>
  <c r="AJ1253" i="1" s="1"/>
  <c r="H24" i="1"/>
  <c r="H1172" i="1"/>
  <c r="AJ1172" i="1" s="1"/>
  <c r="H1624" i="1"/>
  <c r="AJ1624" i="1" s="1"/>
  <c r="H1011" i="1"/>
  <c r="AJ1011" i="1" s="1"/>
  <c r="H383" i="1"/>
  <c r="AJ383" i="1" s="1"/>
  <c r="H1695" i="1"/>
  <c r="H630" i="1"/>
  <c r="AJ630" i="1" s="1"/>
  <c r="H1860" i="1"/>
  <c r="AJ1860" i="1" s="1"/>
  <c r="H877" i="1"/>
  <c r="AJ877" i="1" s="1"/>
  <c r="H1042" i="1"/>
  <c r="AJ1042" i="1" s="1"/>
  <c r="H1248" i="1"/>
  <c r="AJ1248" i="1" s="1"/>
  <c r="H1167" i="1"/>
  <c r="AJ1167" i="1" s="1"/>
  <c r="H1619" i="1"/>
  <c r="H554" i="1"/>
  <c r="H719" i="1"/>
  <c r="AJ719" i="1" s="1"/>
  <c r="H1990" i="1"/>
  <c r="AJ1990" i="1" s="1"/>
  <c r="H925" i="1"/>
  <c r="H1213" i="1"/>
  <c r="AJ1213" i="1" s="1"/>
  <c r="H1419" i="1"/>
  <c r="AJ1419" i="1" s="1"/>
  <c r="H190" i="1"/>
  <c r="AJ190" i="1" s="1"/>
  <c r="H1543" i="1"/>
  <c r="AJ1543" i="1" s="1"/>
  <c r="H437" i="1"/>
  <c r="AJ437" i="1" s="1"/>
  <c r="H1749" i="1"/>
  <c r="AJ1749" i="1" s="1"/>
  <c r="H520" i="1"/>
  <c r="AJ520" i="1" s="1"/>
  <c r="H1955" i="1"/>
  <c r="AJ1955" i="1" s="1"/>
  <c r="H849" i="1"/>
  <c r="AJ849" i="1" s="1"/>
  <c r="H1876" i="1"/>
  <c r="AJ1876" i="1" s="1"/>
  <c r="H1221" i="1"/>
  <c r="H2042" i="1"/>
  <c r="AJ2042" i="1" s="1"/>
  <c r="H813" i="1"/>
  <c r="AJ813" i="1" s="1"/>
  <c r="H528" i="1"/>
  <c r="AJ528" i="1" s="1"/>
  <c r="H1390" i="1"/>
  <c r="AJ1390" i="1" s="1"/>
  <c r="H407" i="1"/>
  <c r="AJ407" i="1" s="1"/>
  <c r="H493" i="1"/>
  <c r="AJ493" i="1" s="1"/>
  <c r="H1398" i="1"/>
  <c r="H169" i="1"/>
  <c r="AJ169" i="1" s="1"/>
  <c r="H1522" i="1"/>
  <c r="H416" i="1"/>
  <c r="AJ416" i="1" s="1"/>
  <c r="H1728" i="1"/>
  <c r="AJ1728" i="1" s="1"/>
  <c r="H499" i="1"/>
  <c r="AJ499" i="1" s="1"/>
  <c r="H1934" i="1"/>
  <c r="AJ1934" i="1" s="1"/>
  <c r="H828" i="1"/>
  <c r="AJ828" i="1" s="1"/>
  <c r="H295" i="1"/>
  <c r="AJ295" i="1" s="1"/>
  <c r="H993" i="1"/>
  <c r="AJ993" i="1" s="1"/>
  <c r="H134" i="1"/>
  <c r="AJ134" i="1" s="1"/>
  <c r="H1446" i="1"/>
  <c r="AJ1446" i="1" s="1"/>
  <c r="H340" i="1"/>
  <c r="AJ340" i="1" s="1"/>
  <c r="H587" i="1"/>
  <c r="AJ587" i="1" s="1"/>
  <c r="H1899" i="1"/>
  <c r="AJ1899" i="1" s="1"/>
  <c r="H676" i="1"/>
  <c r="H2029" i="1"/>
  <c r="AJ2029" i="1" s="1"/>
  <c r="H800" i="1"/>
  <c r="H1088" i="1"/>
  <c r="H1335" i="1"/>
  <c r="H106" i="1"/>
  <c r="H1500" i="1"/>
  <c r="AJ1500" i="1" s="1"/>
  <c r="H394" i="1"/>
  <c r="H1706" i="1"/>
  <c r="AJ1706" i="1" s="1"/>
  <c r="H641" i="1"/>
  <c r="H1871" i="1"/>
  <c r="H888" i="1"/>
  <c r="AJ888" i="1" s="1"/>
  <c r="H1053" i="1"/>
  <c r="AJ1053" i="1" s="1"/>
  <c r="H1546" i="1"/>
  <c r="AJ1546" i="1" s="1"/>
  <c r="H1096" i="1"/>
  <c r="H1674" i="1"/>
  <c r="AJ1674" i="1" s="1"/>
  <c r="H609" i="1"/>
  <c r="AJ609" i="1" s="1"/>
  <c r="H283" i="1"/>
  <c r="AJ283" i="1" s="1"/>
  <c r="H1391" i="1"/>
  <c r="AJ1391" i="1" s="1"/>
  <c r="H80" i="1"/>
  <c r="AJ80" i="1" s="1"/>
  <c r="H1146" i="1"/>
  <c r="AJ1146" i="1" s="1"/>
  <c r="H978" i="1"/>
  <c r="AJ978" i="1" s="1"/>
  <c r="H566" i="1"/>
  <c r="H487" i="1"/>
  <c r="H1431" i="1"/>
  <c r="AJ1431" i="1" s="1"/>
  <c r="H202" i="1"/>
  <c r="AJ202" i="1" s="1"/>
  <c r="H39" i="1"/>
  <c r="AJ39" i="1" s="1"/>
  <c r="H2089" i="1"/>
  <c r="AJ2089" i="1" s="1"/>
  <c r="H1352" i="1"/>
  <c r="H1057" i="1"/>
  <c r="AJ1057" i="1" s="1"/>
  <c r="H1347" i="1"/>
  <c r="H1773" i="1"/>
  <c r="AJ1773" i="1" s="1"/>
  <c r="H667" i="1"/>
  <c r="AJ667" i="1" s="1"/>
  <c r="H2020" i="1"/>
  <c r="AJ2020" i="1" s="1"/>
  <c r="H791" i="1"/>
  <c r="AJ791" i="1" s="1"/>
  <c r="H238" i="1"/>
  <c r="AJ238" i="1" s="1"/>
  <c r="H1591" i="1"/>
  <c r="AJ1591" i="1" s="1"/>
  <c r="H485" i="1"/>
  <c r="AJ485" i="1" s="1"/>
  <c r="H1797" i="1"/>
  <c r="AJ1797" i="1" s="1"/>
  <c r="H691" i="1"/>
  <c r="AJ691" i="1" s="1"/>
  <c r="H2044" i="1"/>
  <c r="AJ2044" i="1" s="1"/>
  <c r="H1185" i="1"/>
  <c r="AJ1185" i="1" s="1"/>
  <c r="H2008" i="1"/>
  <c r="AJ2008" i="1" s="1"/>
  <c r="H411" i="1"/>
  <c r="AJ411" i="1" s="1"/>
  <c r="H653" i="1"/>
  <c r="AJ653" i="1" s="1"/>
  <c r="H1599" i="1"/>
  <c r="AJ1599" i="1" s="1"/>
  <c r="H930" i="1"/>
  <c r="AI930" i="1" s="1"/>
  <c r="H1218" i="1"/>
  <c r="AI1218" i="1" s="1"/>
  <c r="H1424" i="1"/>
  <c r="AJ1424" i="1" s="1"/>
  <c r="H1148" i="1"/>
  <c r="H1287" i="1"/>
  <c r="AJ1287" i="1" s="1"/>
  <c r="H1452" i="1"/>
  <c r="AJ1452" i="1" s="1"/>
  <c r="H346" i="1"/>
  <c r="AJ346" i="1" s="1"/>
  <c r="H1658" i="1"/>
  <c r="AJ1658" i="1" s="1"/>
  <c r="H1905" i="1"/>
  <c r="AJ1905" i="1" s="1"/>
  <c r="H758" i="1"/>
  <c r="AJ758" i="1" s="1"/>
  <c r="H400" i="1"/>
  <c r="H905" i="1"/>
  <c r="AJ905" i="1" s="1"/>
  <c r="H1399" i="1"/>
  <c r="AJ1399" i="1" s="1"/>
  <c r="H170" i="1"/>
  <c r="AJ170" i="1" s="1"/>
  <c r="H1523" i="1"/>
  <c r="AJ1523" i="1" s="1"/>
  <c r="H417" i="1"/>
  <c r="AJ417" i="1" s="1"/>
  <c r="H59" i="1"/>
  <c r="H1097" i="1"/>
  <c r="AJ1097" i="1" s="1"/>
  <c r="H1851" i="1"/>
  <c r="AJ1851" i="1" s="1"/>
  <c r="H1816" i="1"/>
  <c r="AJ1816" i="1" s="1"/>
  <c r="H1534" i="1"/>
  <c r="AJ1534" i="1" s="1"/>
  <c r="H428" i="1"/>
  <c r="AJ428" i="1" s="1"/>
  <c r="H2076" i="1"/>
  <c r="AJ2076" i="1" s="1"/>
  <c r="H970" i="1"/>
  <c r="H1794" i="1"/>
  <c r="H1776" i="1"/>
  <c r="AJ1776" i="1" s="1"/>
  <c r="H670" i="1"/>
  <c r="H794" i="1"/>
  <c r="H1082" i="1"/>
  <c r="H1329" i="1"/>
  <c r="H100" i="1"/>
  <c r="AJ100" i="1" s="1"/>
  <c r="H388" i="1"/>
  <c r="AJ388" i="1" s="1"/>
  <c r="H1865" i="1"/>
  <c r="AJ1865" i="1" s="1"/>
  <c r="H882" i="1"/>
  <c r="AJ882" i="1" s="1"/>
  <c r="H1047" i="1"/>
  <c r="AI1047" i="1" s="1"/>
  <c r="H271" i="1"/>
  <c r="H1134" i="1"/>
  <c r="AJ1134" i="1" s="1"/>
  <c r="H1294" i="1"/>
  <c r="H147" i="1"/>
  <c r="AJ147" i="1" s="1"/>
  <c r="H1459" i="1"/>
  <c r="AJ1459" i="1" s="1"/>
  <c r="H71" i="1"/>
  <c r="AJ71" i="1" s="1"/>
  <c r="H1137" i="1"/>
  <c r="AJ1137" i="1" s="1"/>
  <c r="H361" i="1"/>
  <c r="AJ361" i="1" s="1"/>
  <c r="H612" i="1"/>
  <c r="H1183" i="1"/>
  <c r="AJ1183" i="1" s="1"/>
  <c r="H1310" i="1"/>
  <c r="AJ1310" i="1" s="1"/>
  <c r="H944" i="1"/>
  <c r="AJ944" i="1" s="1"/>
  <c r="H1644" i="1"/>
  <c r="AJ1644" i="1" s="1"/>
  <c r="H744" i="1"/>
  <c r="AJ744" i="1" s="1"/>
  <c r="H1863" i="1"/>
  <c r="AJ1863" i="1" s="1"/>
  <c r="H1251" i="1"/>
  <c r="H1170" i="1"/>
  <c r="AI1170" i="1" s="1"/>
  <c r="H269" i="1"/>
  <c r="H1622" i="1"/>
  <c r="H557" i="1"/>
  <c r="AJ557" i="1" s="1"/>
  <c r="H722" i="1"/>
  <c r="AJ722" i="1" s="1"/>
  <c r="H1993" i="1"/>
  <c r="AJ1993" i="1" s="1"/>
  <c r="H928" i="1"/>
  <c r="H1216" i="1"/>
  <c r="AJ1216" i="1" s="1"/>
  <c r="H1422" i="1"/>
  <c r="AJ1422" i="1" s="1"/>
  <c r="H934" i="1"/>
  <c r="AJ934" i="1" s="1"/>
  <c r="H1222" i="1"/>
  <c r="AJ1222" i="1" s="1"/>
  <c r="H1102" i="1"/>
  <c r="AJ1102" i="1" s="1"/>
  <c r="H120" i="1"/>
  <c r="AJ120" i="1" s="1"/>
  <c r="H118" i="1"/>
  <c r="H1018" i="1"/>
  <c r="AJ1018" i="1" s="1"/>
  <c r="H897" i="1"/>
  <c r="AI897" i="1" s="1"/>
  <c r="H817" i="1"/>
  <c r="AI817" i="1" s="1"/>
  <c r="H1550" i="1"/>
  <c r="AJ1550" i="1" s="1"/>
  <c r="H444" i="1"/>
  <c r="AJ444" i="1" s="1"/>
  <c r="H2084" i="1"/>
  <c r="AJ2084" i="1" s="1"/>
  <c r="H1389" i="1"/>
  <c r="AJ1389" i="1" s="1"/>
  <c r="H78" i="1"/>
  <c r="AJ78" i="1" s="1"/>
  <c r="H1718" i="1"/>
  <c r="AJ1718" i="1" s="1"/>
  <c r="H125" i="1"/>
  <c r="H1437" i="1"/>
  <c r="H331" i="1"/>
  <c r="AJ331" i="1" s="1"/>
  <c r="H578" i="1"/>
  <c r="AJ578" i="1" s="1"/>
  <c r="H743" i="1"/>
  <c r="AJ743" i="1" s="1"/>
  <c r="H949" i="1"/>
  <c r="AJ949" i="1" s="1"/>
  <c r="H1360" i="1"/>
  <c r="AJ1360" i="1" s="1"/>
  <c r="H49" i="1"/>
  <c r="AJ49" i="1" s="1"/>
  <c r="H1115" i="1"/>
  <c r="AJ1115" i="1" s="1"/>
  <c r="H214" i="1"/>
  <c r="AJ214" i="1" s="1"/>
  <c r="H1567" i="1"/>
  <c r="AJ1567" i="1" s="1"/>
  <c r="H461" i="1"/>
  <c r="AJ461" i="1" s="1"/>
  <c r="H1079" i="1"/>
  <c r="AJ1079" i="1" s="1"/>
  <c r="H1751" i="1"/>
  <c r="AJ1751" i="1" s="1"/>
  <c r="H522" i="1"/>
  <c r="AJ522" i="1" s="1"/>
  <c r="H1957" i="1"/>
  <c r="H851" i="1"/>
  <c r="AJ851" i="1" s="1"/>
  <c r="H318" i="1"/>
  <c r="AJ318" i="1" s="1"/>
  <c r="H1016" i="1"/>
  <c r="AJ1016" i="1" s="1"/>
  <c r="H815" i="1"/>
  <c r="AJ815" i="1" s="1"/>
  <c r="H530" i="1"/>
  <c r="AJ530" i="1" s="1"/>
  <c r="H1965" i="1"/>
  <c r="AJ1965" i="1" s="1"/>
  <c r="H1392" i="1"/>
  <c r="AJ1392" i="1" s="1"/>
  <c r="H409" i="1"/>
  <c r="AJ409" i="1" s="1"/>
  <c r="H1312" i="1"/>
  <c r="AJ1312" i="1" s="1"/>
  <c r="H903" i="1"/>
  <c r="AJ903" i="1" s="1"/>
  <c r="H1598" i="1"/>
  <c r="AJ1598" i="1" s="1"/>
  <c r="H492" i="1"/>
  <c r="AJ492" i="1" s="1"/>
  <c r="H861" i="1"/>
  <c r="H2010" i="1"/>
  <c r="AJ2010" i="1" s="1"/>
  <c r="H529" i="1"/>
  <c r="AJ529" i="1" s="1"/>
  <c r="H491" i="1"/>
  <c r="AJ491" i="1" s="1"/>
  <c r="H1066" i="1"/>
  <c r="AJ1066" i="1" s="1"/>
  <c r="H1272" i="1"/>
  <c r="H1574" i="1"/>
  <c r="AJ1574" i="1" s="1"/>
  <c r="H1999" i="1"/>
  <c r="H127" i="1"/>
  <c r="H31" i="1"/>
  <c r="AJ31" i="1" s="1"/>
  <c r="H1753" i="1"/>
  <c r="AJ1753" i="1" s="1"/>
  <c r="H689" i="1"/>
  <c r="AJ689" i="1" s="1"/>
  <c r="H1068" i="1"/>
  <c r="AJ1068" i="1" s="1"/>
  <c r="H1315" i="1"/>
  <c r="AJ1315" i="1" s="1"/>
  <c r="H86" i="1"/>
  <c r="AJ86" i="1" s="1"/>
  <c r="H1480" i="1"/>
  <c r="AJ1480" i="1" s="1"/>
  <c r="H374" i="1"/>
  <c r="AJ374" i="1" s="1"/>
  <c r="H1686" i="1"/>
  <c r="AJ1686" i="1" s="1"/>
  <c r="H621" i="1"/>
  <c r="AJ621" i="1" s="1"/>
  <c r="H868" i="1"/>
  <c r="AJ868" i="1" s="1"/>
  <c r="H1033" i="1"/>
  <c r="H1239" i="1"/>
  <c r="AJ1239" i="1" s="1"/>
  <c r="H10" i="1"/>
  <c r="AJ10" i="1" s="1"/>
  <c r="H1158" i="1"/>
  <c r="AJ1158" i="1" s="1"/>
  <c r="H257" i="1"/>
  <c r="AJ257" i="1" s="1"/>
  <c r="H1610" i="1"/>
  <c r="AJ1610" i="1" s="1"/>
  <c r="H545" i="1"/>
  <c r="AJ545" i="1" s="1"/>
  <c r="H710" i="1"/>
  <c r="AJ710" i="1" s="1"/>
  <c r="H1981" i="1"/>
  <c r="AJ1981" i="1" s="1"/>
  <c r="H916" i="1"/>
  <c r="AJ916" i="1" s="1"/>
  <c r="H1204" i="1"/>
  <c r="AJ1204" i="1" s="1"/>
  <c r="H1410" i="1"/>
  <c r="AJ1410" i="1" s="1"/>
  <c r="H181" i="1"/>
  <c r="AJ181" i="1" s="1"/>
  <c r="H1740" i="1"/>
  <c r="AJ1740" i="1" s="1"/>
  <c r="H511" i="1"/>
  <c r="AJ511" i="1" s="1"/>
  <c r="H1946" i="1"/>
  <c r="AJ1946" i="1" s="1"/>
  <c r="H840" i="1"/>
  <c r="AJ840" i="1" s="1"/>
  <c r="H146" i="1"/>
  <c r="H1458" i="1"/>
  <c r="AJ1458" i="1" s="1"/>
  <c r="H352" i="1"/>
  <c r="AJ352" i="1" s="1"/>
  <c r="H1664" i="1"/>
  <c r="AJ1664" i="1" s="1"/>
  <c r="H1911" i="1"/>
  <c r="AJ1911" i="1" s="1"/>
  <c r="H764" i="1"/>
  <c r="AJ764" i="1" s="1"/>
  <c r="H1504" i="1"/>
  <c r="AJ1504" i="1" s="1"/>
  <c r="H398" i="1"/>
  <c r="H1710" i="1"/>
  <c r="H645" i="1"/>
  <c r="AJ645" i="1" s="1"/>
  <c r="H154" i="1"/>
  <c r="AJ154" i="1" s="1"/>
  <c r="H846" i="1"/>
  <c r="AJ846" i="1" s="1"/>
  <c r="H313" i="1"/>
  <c r="AJ313" i="1" s="1"/>
  <c r="H711" i="1"/>
  <c r="AJ711" i="1" s="1"/>
  <c r="H1982" i="1"/>
  <c r="AJ1982" i="1" s="1"/>
  <c r="H917" i="1"/>
  <c r="AJ917" i="1" s="1"/>
  <c r="H1205" i="1"/>
  <c r="AJ1205" i="1" s="1"/>
  <c r="H1411" i="1"/>
  <c r="AJ1411" i="1" s="1"/>
  <c r="H182" i="1"/>
  <c r="AJ182" i="1" s="1"/>
  <c r="H1535" i="1"/>
  <c r="AJ1535" i="1" s="1"/>
  <c r="H429" i="1"/>
  <c r="AJ429" i="1" s="1"/>
  <c r="H1741" i="1"/>
  <c r="AJ1741" i="1" s="1"/>
  <c r="H1947" i="1"/>
  <c r="AJ1947" i="1" s="1"/>
  <c r="H841" i="1"/>
  <c r="AJ841" i="1" s="1"/>
  <c r="H308" i="1"/>
  <c r="H1006" i="1"/>
  <c r="AJ1006" i="1" s="1"/>
  <c r="H353" i="1"/>
  <c r="AJ353" i="1" s="1"/>
  <c r="H1665" i="1"/>
  <c r="AJ1665" i="1" s="1"/>
  <c r="H600" i="1"/>
  <c r="AI600" i="1" s="1"/>
  <c r="H1912" i="1"/>
  <c r="AJ1912" i="1" s="1"/>
  <c r="H765" i="1"/>
  <c r="AJ765" i="1" s="1"/>
  <c r="H2077" i="1"/>
  <c r="AJ2077" i="1" s="1"/>
  <c r="H971" i="1"/>
  <c r="AJ971" i="1" s="1"/>
  <c r="H1382" i="1"/>
  <c r="AJ1382" i="1" s="1"/>
  <c r="H1711" i="1"/>
  <c r="AJ1711" i="1" s="1"/>
  <c r="H933" i="1"/>
  <c r="H155" i="1"/>
  <c r="AJ155" i="1" s="1"/>
  <c r="H1795" i="1"/>
  <c r="AJ1795" i="1" s="1"/>
  <c r="H1058" i="1"/>
  <c r="AJ1058" i="1" s="1"/>
  <c r="H445" i="1"/>
  <c r="AJ445" i="1" s="1"/>
  <c r="H979" i="1"/>
  <c r="AJ979" i="1" s="1"/>
  <c r="H119" i="1"/>
  <c r="AJ119" i="1" s="1"/>
  <c r="H1513" i="1"/>
  <c r="AJ1513" i="1" s="1"/>
  <c r="H1022" i="1"/>
  <c r="AJ1022" i="1" s="1"/>
  <c r="H1515" i="1"/>
  <c r="AJ1515" i="1" s="1"/>
  <c r="H1438" i="1"/>
  <c r="AJ1438" i="1" s="1"/>
  <c r="H332" i="1"/>
  <c r="AJ332" i="1" s="1"/>
  <c r="H579" i="1"/>
  <c r="AJ579" i="1" s="1"/>
  <c r="H1891" i="1"/>
  <c r="H2056" i="1"/>
  <c r="H950" i="1"/>
  <c r="AJ950" i="1" s="1"/>
  <c r="H1361" i="1"/>
  <c r="AJ1361" i="1" s="1"/>
  <c r="H50" i="1"/>
  <c r="AJ50" i="1" s="1"/>
  <c r="H1116" i="1"/>
  <c r="AJ1116" i="1" s="1"/>
  <c r="H215" i="1"/>
  <c r="AJ215" i="1" s="1"/>
  <c r="H1568" i="1"/>
  <c r="AJ1568" i="1" s="1"/>
  <c r="H462" i="1"/>
  <c r="AJ462" i="1" s="1"/>
  <c r="H1774" i="1"/>
  <c r="AJ1774" i="1" s="1"/>
  <c r="H668" i="1"/>
  <c r="AJ668" i="1" s="1"/>
  <c r="H2021" i="1"/>
  <c r="AJ2021" i="1" s="1"/>
  <c r="H792" i="1"/>
  <c r="AJ792" i="1" s="1"/>
  <c r="H1045" i="1"/>
  <c r="H22" i="1"/>
  <c r="AJ22" i="1" s="1"/>
  <c r="H1828" i="1"/>
  <c r="H193" i="1"/>
  <c r="H1178" i="1"/>
  <c r="AJ1178" i="1" s="1"/>
  <c r="H2043" i="1"/>
  <c r="AJ2043" i="1" s="1"/>
  <c r="H814" i="1"/>
  <c r="AJ814" i="1" s="1"/>
  <c r="H36" i="1"/>
  <c r="AJ36" i="1" s="1"/>
  <c r="H980" i="1"/>
  <c r="AJ980" i="1" s="1"/>
  <c r="H1514" i="1"/>
  <c r="AJ1514" i="1" s="1"/>
  <c r="H408" i="1"/>
  <c r="AJ408" i="1" s="1"/>
  <c r="H1720" i="1"/>
  <c r="AJ1720" i="1" s="1"/>
  <c r="H1471" i="1"/>
  <c r="H524" i="1"/>
  <c r="AJ524" i="1" s="1"/>
  <c r="H1959" i="1"/>
  <c r="H853" i="1"/>
  <c r="AI853" i="1" s="1"/>
  <c r="H320" i="1"/>
  <c r="AJ320" i="1" s="1"/>
  <c r="H1593" i="1"/>
  <c r="AJ1593" i="1" s="1"/>
  <c r="H1677" i="1"/>
  <c r="H1426" i="1"/>
  <c r="H197" i="1"/>
  <c r="H1100" i="1"/>
  <c r="AJ1100" i="1" s="1"/>
  <c r="H1512" i="1"/>
  <c r="AJ1512" i="1" s="1"/>
  <c r="H377" i="1"/>
  <c r="AJ377" i="1" s="1"/>
  <c r="H1384" i="1"/>
  <c r="AI1384" i="1" s="1"/>
  <c r="H73" i="1"/>
  <c r="AJ73" i="1" s="1"/>
  <c r="H1139" i="1"/>
  <c r="AJ1139" i="1" s="1"/>
  <c r="H648" i="1"/>
  <c r="AJ648" i="1" s="1"/>
  <c r="H1266" i="1"/>
  <c r="AJ1266" i="1" s="1"/>
  <c r="H2087" i="1"/>
  <c r="AJ2087" i="1" s="1"/>
  <c r="H1885" i="1"/>
  <c r="AJ1885" i="1" s="1"/>
  <c r="H940" i="1"/>
  <c r="AJ940" i="1" s="1"/>
  <c r="H1299" i="1"/>
  <c r="AJ1299" i="1" s="1"/>
  <c r="H358" i="1"/>
  <c r="AJ358" i="1" s="1"/>
  <c r="H2009" i="1"/>
  <c r="AJ2009" i="1" s="1"/>
  <c r="H2062" i="1"/>
  <c r="H56" i="1"/>
  <c r="AJ56" i="1" s="1"/>
  <c r="H221" i="1"/>
  <c r="AJ221" i="1" s="1"/>
  <c r="H468" i="1"/>
  <c r="AJ468" i="1" s="1"/>
  <c r="H1780" i="1"/>
  <c r="AJ1780" i="1" s="1"/>
  <c r="H674" i="1"/>
  <c r="AJ674" i="1" s="1"/>
  <c r="H2027" i="1"/>
  <c r="AJ2027" i="1" s="1"/>
  <c r="H798" i="1"/>
  <c r="AJ798" i="1" s="1"/>
  <c r="H68" i="1"/>
  <c r="AJ68" i="1" s="1"/>
  <c r="H1274" i="1"/>
  <c r="AJ1274" i="1" s="1"/>
  <c r="H1439" i="1"/>
  <c r="AJ1439" i="1" s="1"/>
  <c r="H333" i="1"/>
  <c r="AJ333" i="1" s="1"/>
  <c r="H1645" i="1"/>
  <c r="H580" i="1"/>
  <c r="AJ580" i="1" s="1"/>
  <c r="H1892" i="1"/>
  <c r="AJ1892" i="1" s="1"/>
  <c r="H1493" i="1"/>
  <c r="AJ1493" i="1" s="1"/>
  <c r="H1699" i="1"/>
  <c r="H1864" i="1"/>
  <c r="AJ1864" i="1" s="1"/>
  <c r="H881" i="1"/>
  <c r="H1150" i="1"/>
  <c r="AJ1150" i="1" s="1"/>
  <c r="H908" i="1"/>
  <c r="AJ908" i="1" s="1"/>
  <c r="H173" i="1"/>
  <c r="AJ173" i="1" s="1"/>
  <c r="H1526" i="1"/>
  <c r="H997" i="1"/>
  <c r="AJ997" i="1" s="1"/>
  <c r="H138" i="1"/>
  <c r="H344" i="1"/>
  <c r="AJ344" i="1" s="1"/>
  <c r="H591" i="1"/>
  <c r="H2068" i="1"/>
  <c r="AJ2068" i="1" s="1"/>
  <c r="H1339" i="1"/>
  <c r="AJ1339" i="1" s="1"/>
  <c r="H110" i="1"/>
  <c r="AJ110" i="1" s="1"/>
  <c r="H482" i="1"/>
  <c r="AJ482" i="1" s="1"/>
  <c r="H1039" i="1"/>
  <c r="H1245" i="1"/>
  <c r="AJ1245" i="1" s="1"/>
  <c r="H16" i="1"/>
  <c r="AJ16" i="1" s="1"/>
  <c r="H1164" i="1"/>
  <c r="AJ1164" i="1" s="1"/>
  <c r="H263" i="1"/>
  <c r="AJ263" i="1" s="1"/>
  <c r="H1616" i="1"/>
  <c r="AJ1616" i="1" s="1"/>
  <c r="H551" i="1"/>
  <c r="AJ551" i="1" s="1"/>
  <c r="H1822" i="1"/>
  <c r="AJ1822" i="1" s="1"/>
  <c r="H1987" i="1"/>
  <c r="AJ1987" i="1" s="1"/>
  <c r="H922" i="1"/>
  <c r="AJ922" i="1" s="1"/>
  <c r="H1210" i="1"/>
  <c r="AJ1210" i="1" s="1"/>
  <c r="H1416" i="1"/>
  <c r="AJ1416" i="1" s="1"/>
  <c r="H187" i="1"/>
  <c r="AJ187" i="1" s="1"/>
  <c r="H1540" i="1"/>
  <c r="AJ1540" i="1" s="1"/>
  <c r="H434" i="1"/>
  <c r="AJ434" i="1" s="1"/>
  <c r="H1746" i="1"/>
  <c r="AJ1746" i="1" s="1"/>
  <c r="H517" i="1"/>
  <c r="AJ517" i="1" s="1"/>
  <c r="H1952" i="1"/>
  <c r="AJ1952" i="1" s="1"/>
  <c r="H1379" i="1"/>
  <c r="AJ1379" i="1" s="1"/>
  <c r="H1708" i="1"/>
  <c r="AJ1708" i="1" s="1"/>
  <c r="H998" i="1"/>
  <c r="AJ998" i="1" s="1"/>
  <c r="H1286" i="1"/>
  <c r="AJ1286" i="1" s="1"/>
  <c r="H1451" i="1"/>
  <c r="AJ1451" i="1" s="1"/>
  <c r="H1657" i="1"/>
  <c r="AJ1657" i="1" s="1"/>
  <c r="H63" i="1"/>
  <c r="AJ63" i="1" s="1"/>
  <c r="H1787" i="1"/>
  <c r="AJ1787" i="1" s="1"/>
  <c r="H111" i="1"/>
  <c r="AJ111" i="1" s="1"/>
  <c r="H1505" i="1"/>
  <c r="AJ1505" i="1" s="1"/>
  <c r="H483" i="1"/>
  <c r="AJ483" i="1" s="1"/>
  <c r="H1264" i="1"/>
  <c r="H768" i="1"/>
  <c r="H244" i="1"/>
  <c r="H1597" i="1"/>
  <c r="AJ1597" i="1" s="1"/>
  <c r="H1766" i="1"/>
  <c r="AJ1766" i="1" s="1"/>
  <c r="H872" i="1"/>
  <c r="AJ872" i="1" s="1"/>
  <c r="H1037" i="1"/>
  <c r="AJ1037" i="1" s="1"/>
  <c r="H185" i="1"/>
  <c r="AJ185" i="1" s="1"/>
  <c r="H356" i="1"/>
  <c r="AJ356" i="1" s="1"/>
  <c r="H1021" i="1"/>
  <c r="H657" i="1"/>
  <c r="AJ657" i="1" s="1"/>
  <c r="H2000" i="1"/>
  <c r="AJ2000" i="1" s="1"/>
  <c r="H1265" i="1"/>
  <c r="AJ1265" i="1" s="1"/>
  <c r="H1184" i="1"/>
  <c r="AJ1184" i="1" s="1"/>
  <c r="H2007" i="1"/>
  <c r="AJ2007" i="1" s="1"/>
  <c r="H1141" i="1"/>
  <c r="AJ1141" i="1" s="1"/>
  <c r="H240" i="1"/>
  <c r="H693" i="1"/>
  <c r="AJ693" i="1" s="1"/>
  <c r="H777" i="1"/>
  <c r="AJ777" i="1" s="1"/>
  <c r="H1887" i="1"/>
  <c r="AJ1887" i="1" s="1"/>
  <c r="H1919" i="1"/>
  <c r="H1634" i="1"/>
  <c r="H406" i="1"/>
  <c r="H453" i="1"/>
  <c r="H1765" i="1"/>
  <c r="AI1765" i="1" s="1"/>
  <c r="H1483" i="1"/>
  <c r="AJ1483" i="1" s="1"/>
  <c r="H1689" i="1"/>
  <c r="AJ1689" i="1" s="1"/>
  <c r="H624" i="1"/>
  <c r="AJ624" i="1" s="1"/>
  <c r="H1854" i="1"/>
  <c r="AJ1854" i="1" s="1"/>
  <c r="H871" i="1"/>
  <c r="H1036" i="1"/>
  <c r="AJ1036" i="1" s="1"/>
  <c r="H1242" i="1"/>
  <c r="AJ1242" i="1" s="1"/>
  <c r="H13" i="1"/>
  <c r="H2079" i="1"/>
  <c r="AJ2079" i="1" s="1"/>
  <c r="H973" i="1"/>
  <c r="AJ973" i="1" s="1"/>
  <c r="H1878" i="1"/>
  <c r="AJ1878" i="1" s="1"/>
  <c r="H895" i="1"/>
  <c r="AJ895" i="1" s="1"/>
  <c r="H1060" i="1"/>
  <c r="H447" i="1"/>
  <c r="AJ447" i="1" s="1"/>
  <c r="H981" i="1"/>
  <c r="AJ981" i="1" s="1"/>
  <c r="H1843" i="1"/>
  <c r="AJ1843" i="1" s="1"/>
  <c r="H1024" i="1"/>
  <c r="AJ1024" i="1" s="1"/>
  <c r="H1886" i="1"/>
  <c r="AJ1886" i="1" s="1"/>
  <c r="H1231" i="1"/>
  <c r="AJ1231" i="1" s="1"/>
  <c r="H245" i="1"/>
  <c r="AJ245" i="1" s="1"/>
  <c r="H902" i="1"/>
  <c r="AJ902" i="1" s="1"/>
  <c r="H1517" i="1"/>
  <c r="H1026" i="1"/>
  <c r="AJ1026" i="1" s="1"/>
  <c r="H1555" i="1"/>
  <c r="AJ1555" i="1" s="1"/>
  <c r="H152" i="1"/>
  <c r="AI152" i="1" s="1"/>
  <c r="H1464" i="1"/>
  <c r="AJ1464" i="1" s="1"/>
  <c r="H1670" i="1"/>
  <c r="AJ1670" i="1" s="1"/>
  <c r="H901" i="1"/>
  <c r="H1435" i="1"/>
  <c r="H206" i="1"/>
  <c r="AI206" i="1" s="1"/>
  <c r="H1928" i="1"/>
  <c r="AJ1928" i="1" s="1"/>
  <c r="AK1150" i="1" l="1"/>
  <c r="AM1150" i="1" s="1"/>
  <c r="AN1150" i="1" s="1"/>
  <c r="AK1158" i="1"/>
  <c r="AM1158" i="1" s="1"/>
  <c r="AN1158" i="1" s="1"/>
  <c r="AK1166" i="1"/>
  <c r="AM1166" i="1" s="1"/>
  <c r="AN1166" i="1" s="1"/>
  <c r="AK1174" i="1"/>
  <c r="AM1174" i="1" s="1"/>
  <c r="AN1174" i="1" s="1"/>
  <c r="AK1182" i="1"/>
  <c r="AM1182" i="1" s="1"/>
  <c r="AN1182" i="1" s="1"/>
  <c r="AK1151" i="1"/>
  <c r="AM1151" i="1" s="1"/>
  <c r="AN1151" i="1" s="1"/>
  <c r="AK1159" i="1"/>
  <c r="AM1159" i="1" s="1"/>
  <c r="AN1159" i="1" s="1"/>
  <c r="AK1152" i="1"/>
  <c r="AM1152" i="1" s="1"/>
  <c r="AN1152" i="1" s="1"/>
  <c r="AK1160" i="1"/>
  <c r="AM1160" i="1" s="1"/>
  <c r="AN1160" i="1" s="1"/>
  <c r="AK1168" i="1"/>
  <c r="AM1168" i="1" s="1"/>
  <c r="AN1168" i="1" s="1"/>
  <c r="AK1176" i="1"/>
  <c r="AM1176" i="1" s="1"/>
  <c r="AN1176" i="1" s="1"/>
  <c r="AK1184" i="1"/>
  <c r="AM1184" i="1" s="1"/>
  <c r="AN1184" i="1" s="1"/>
  <c r="AK1153" i="1"/>
  <c r="AM1153" i="1" s="1"/>
  <c r="AN1153" i="1" s="1"/>
  <c r="AK1161" i="1"/>
  <c r="AM1161" i="1" s="1"/>
  <c r="AN1161" i="1" s="1"/>
  <c r="AK1169" i="1"/>
  <c r="AM1169" i="1" s="1"/>
  <c r="AN1169" i="1" s="1"/>
  <c r="AK1177" i="1"/>
  <c r="AM1177" i="1" s="1"/>
  <c r="AN1177" i="1" s="1"/>
  <c r="AK1185" i="1"/>
  <c r="AM1185" i="1" s="1"/>
  <c r="AN1185" i="1" s="1"/>
  <c r="AK1156" i="1"/>
  <c r="AM1156" i="1" s="1"/>
  <c r="AN1156" i="1" s="1"/>
  <c r="AK1164" i="1"/>
  <c r="AM1164" i="1" s="1"/>
  <c r="AN1164" i="1" s="1"/>
  <c r="AK1172" i="1"/>
  <c r="AM1172" i="1" s="1"/>
  <c r="AN1172" i="1" s="1"/>
  <c r="AK1180" i="1"/>
  <c r="AM1180" i="1" s="1"/>
  <c r="AN1180" i="1" s="1"/>
  <c r="AK1170" i="1"/>
  <c r="AM1170" i="1" s="1"/>
  <c r="AN1170" i="1" s="1"/>
  <c r="AK1186" i="1"/>
  <c r="AM1186" i="1" s="1"/>
  <c r="AN1186" i="1" s="1"/>
  <c r="AK1154" i="1"/>
  <c r="AM1154" i="1" s="1"/>
  <c r="AN1154" i="1" s="1"/>
  <c r="AK1171" i="1"/>
  <c r="AM1171" i="1" s="1"/>
  <c r="AN1171" i="1" s="1"/>
  <c r="AK1187" i="1"/>
  <c r="AM1187" i="1" s="1"/>
  <c r="AN1187" i="1" s="1"/>
  <c r="AK1155" i="1"/>
  <c r="AM1155" i="1" s="1"/>
  <c r="AN1155" i="1" s="1"/>
  <c r="AK1173" i="1"/>
  <c r="AM1173" i="1" s="1"/>
  <c r="AN1173" i="1" s="1"/>
  <c r="AK1188" i="1"/>
  <c r="AM1188" i="1" s="1"/>
  <c r="AN1188" i="1" s="1"/>
  <c r="AK1157" i="1"/>
  <c r="AM1157" i="1" s="1"/>
  <c r="AN1157" i="1" s="1"/>
  <c r="AK1175" i="1"/>
  <c r="AM1175" i="1" s="1"/>
  <c r="AN1175" i="1" s="1"/>
  <c r="AK1189" i="1"/>
  <c r="AM1189" i="1" s="1"/>
  <c r="AN1189" i="1" s="1"/>
  <c r="AK1162" i="1"/>
  <c r="AM1162" i="1" s="1"/>
  <c r="AN1162" i="1" s="1"/>
  <c r="AK1178" i="1"/>
  <c r="AM1178" i="1" s="1"/>
  <c r="AN1178" i="1" s="1"/>
  <c r="AK1190" i="1"/>
  <c r="AM1190" i="1" s="1"/>
  <c r="AN1190" i="1" s="1"/>
  <c r="AK1163" i="1"/>
  <c r="AM1163" i="1" s="1"/>
  <c r="AN1163" i="1" s="1"/>
  <c r="AK1179" i="1"/>
  <c r="AM1179" i="1" s="1"/>
  <c r="AN1179" i="1" s="1"/>
  <c r="AK1165" i="1"/>
  <c r="AM1165" i="1" s="1"/>
  <c r="AN1165" i="1" s="1"/>
  <c r="AK1181" i="1"/>
  <c r="AM1181" i="1" s="1"/>
  <c r="AN1181" i="1" s="1"/>
  <c r="AK1167" i="1"/>
  <c r="AM1167" i="1" s="1"/>
  <c r="AN1167" i="1" s="1"/>
  <c r="AK1183" i="1"/>
  <c r="AM1183" i="1" s="1"/>
  <c r="AN1183" i="1" s="1"/>
  <c r="AK870" i="1"/>
  <c r="AK878" i="1"/>
  <c r="AK886" i="1"/>
  <c r="AK894" i="1"/>
  <c r="AK902" i="1"/>
  <c r="AK863" i="1"/>
  <c r="AK871" i="1"/>
  <c r="AK879" i="1"/>
  <c r="AK887" i="1"/>
  <c r="AK895" i="1"/>
  <c r="AK903" i="1"/>
  <c r="AK864" i="1"/>
  <c r="AK872" i="1"/>
  <c r="AK880" i="1"/>
  <c r="AK888" i="1"/>
  <c r="AK896" i="1"/>
  <c r="AK865" i="1"/>
  <c r="AK873" i="1"/>
  <c r="AK881" i="1"/>
  <c r="AK889" i="1"/>
  <c r="AK897" i="1"/>
  <c r="AK866" i="1"/>
  <c r="AK874" i="1"/>
  <c r="AK882" i="1"/>
  <c r="AK890" i="1"/>
  <c r="AK898" i="1"/>
  <c r="AK867" i="1"/>
  <c r="AK875" i="1"/>
  <c r="AK883" i="1"/>
  <c r="AK891" i="1"/>
  <c r="AK899" i="1"/>
  <c r="AK868" i="1"/>
  <c r="AK876" i="1"/>
  <c r="AK884" i="1"/>
  <c r="AK892" i="1"/>
  <c r="AK900" i="1"/>
  <c r="AK901" i="1"/>
  <c r="AK869" i="1"/>
  <c r="AK877" i="1"/>
  <c r="AK885" i="1"/>
  <c r="AK893" i="1"/>
  <c r="AK822" i="1"/>
  <c r="AK830" i="1"/>
  <c r="AK838" i="1"/>
  <c r="AK846" i="1"/>
  <c r="AK854" i="1"/>
  <c r="AK862" i="1"/>
  <c r="AK823" i="1"/>
  <c r="AK831" i="1"/>
  <c r="AK839" i="1"/>
  <c r="AK847" i="1"/>
  <c r="AK855" i="1"/>
  <c r="AK824" i="1"/>
  <c r="AK832" i="1"/>
  <c r="AK840" i="1"/>
  <c r="AK848" i="1"/>
  <c r="AK856" i="1"/>
  <c r="AK825" i="1"/>
  <c r="AK833" i="1"/>
  <c r="AK841" i="1"/>
  <c r="AK849" i="1"/>
  <c r="AK857" i="1"/>
  <c r="AK826" i="1"/>
  <c r="AK834" i="1"/>
  <c r="AK842" i="1"/>
  <c r="AK850" i="1"/>
  <c r="AK858" i="1"/>
  <c r="AK827" i="1"/>
  <c r="AK835" i="1"/>
  <c r="AK843" i="1"/>
  <c r="AK851" i="1"/>
  <c r="AK859" i="1"/>
  <c r="AK828" i="1"/>
  <c r="AK836" i="1"/>
  <c r="AK844" i="1"/>
  <c r="AK852" i="1"/>
  <c r="AK860" i="1"/>
  <c r="AK837" i="1"/>
  <c r="AK845" i="1"/>
  <c r="AK853" i="1"/>
  <c r="AK861" i="1"/>
  <c r="AK829" i="1"/>
  <c r="AK419" i="1"/>
  <c r="AK427" i="1"/>
  <c r="AK435" i="1"/>
  <c r="AK443" i="1"/>
  <c r="AK451" i="1"/>
  <c r="AK412" i="1"/>
  <c r="AK420" i="1"/>
  <c r="AK428" i="1"/>
  <c r="AK436" i="1"/>
  <c r="AK444" i="1"/>
  <c r="AK452" i="1"/>
  <c r="AK413" i="1"/>
  <c r="AK421" i="1"/>
  <c r="AK429" i="1"/>
  <c r="AK437" i="1"/>
  <c r="AK445" i="1"/>
  <c r="AK414" i="1"/>
  <c r="AK422" i="1"/>
  <c r="AK430" i="1"/>
  <c r="AK438" i="1"/>
  <c r="AK446" i="1"/>
  <c r="AK415" i="1"/>
  <c r="AK423" i="1"/>
  <c r="AK431" i="1"/>
  <c r="AK439" i="1"/>
  <c r="AK447" i="1"/>
  <c r="AK416" i="1"/>
  <c r="AK424" i="1"/>
  <c r="AK432" i="1"/>
  <c r="AK440" i="1"/>
  <c r="AK448" i="1"/>
  <c r="AK425" i="1"/>
  <c r="AK426" i="1"/>
  <c r="AK433" i="1"/>
  <c r="AK434" i="1"/>
  <c r="AK441" i="1"/>
  <c r="AK442" i="1"/>
  <c r="AK417" i="1"/>
  <c r="AK449" i="1"/>
  <c r="AK418" i="1"/>
  <c r="AK450" i="1"/>
  <c r="AK702" i="1"/>
  <c r="AK710" i="1"/>
  <c r="AK718" i="1"/>
  <c r="AK726" i="1"/>
  <c r="AK734" i="1"/>
  <c r="AK703" i="1"/>
  <c r="AK711" i="1"/>
  <c r="AK719" i="1"/>
  <c r="AK727" i="1"/>
  <c r="AK735" i="1"/>
  <c r="AK704" i="1"/>
  <c r="AK712" i="1"/>
  <c r="AK720" i="1"/>
  <c r="AK728" i="1"/>
  <c r="AK736" i="1"/>
  <c r="AK705" i="1"/>
  <c r="AK713" i="1"/>
  <c r="AK721" i="1"/>
  <c r="AK729" i="1"/>
  <c r="AK737" i="1"/>
  <c r="AK706" i="1"/>
  <c r="AK714" i="1"/>
  <c r="AK722" i="1"/>
  <c r="AK730" i="1"/>
  <c r="AK738" i="1"/>
  <c r="AK699" i="1"/>
  <c r="AK707" i="1"/>
  <c r="AK715" i="1"/>
  <c r="AK723" i="1"/>
  <c r="AK731" i="1"/>
  <c r="AK739" i="1"/>
  <c r="AK700" i="1"/>
  <c r="AK708" i="1"/>
  <c r="AK716" i="1"/>
  <c r="AK724" i="1"/>
  <c r="AK732" i="1"/>
  <c r="AK709" i="1"/>
  <c r="AK717" i="1"/>
  <c r="AK725" i="1"/>
  <c r="AK733" i="1"/>
  <c r="AK701" i="1"/>
  <c r="AK910" i="1"/>
  <c r="AK918" i="1"/>
  <c r="AK926" i="1"/>
  <c r="AK934" i="1"/>
  <c r="AK942" i="1"/>
  <c r="AK911" i="1"/>
  <c r="AK919" i="1"/>
  <c r="AK927" i="1"/>
  <c r="AK935" i="1"/>
  <c r="AK943" i="1"/>
  <c r="AK904" i="1"/>
  <c r="AK912" i="1"/>
  <c r="AK920" i="1"/>
  <c r="AK928" i="1"/>
  <c r="AK936" i="1"/>
  <c r="AK944" i="1"/>
  <c r="AK905" i="1"/>
  <c r="AK913" i="1"/>
  <c r="AK921" i="1"/>
  <c r="AK929" i="1"/>
  <c r="AK937" i="1"/>
  <c r="AK906" i="1"/>
  <c r="AK914" i="1"/>
  <c r="AK922" i="1"/>
  <c r="AK930" i="1"/>
  <c r="AK938" i="1"/>
  <c r="AK907" i="1"/>
  <c r="AK915" i="1"/>
  <c r="AK923" i="1"/>
  <c r="AK931" i="1"/>
  <c r="AK939" i="1"/>
  <c r="AK908" i="1"/>
  <c r="AK916" i="1"/>
  <c r="AK924" i="1"/>
  <c r="AK932" i="1"/>
  <c r="AK940" i="1"/>
  <c r="AK909" i="1"/>
  <c r="AK917" i="1"/>
  <c r="AK925" i="1"/>
  <c r="AK933" i="1"/>
  <c r="AK941" i="1"/>
  <c r="AK499" i="1"/>
  <c r="AK507" i="1"/>
  <c r="AK515" i="1"/>
  <c r="AK523" i="1"/>
  <c r="AK531" i="1"/>
  <c r="AK500" i="1"/>
  <c r="AK508" i="1"/>
  <c r="AK516" i="1"/>
  <c r="AK524" i="1"/>
  <c r="AK532" i="1"/>
  <c r="AK501" i="1"/>
  <c r="AK509" i="1"/>
  <c r="AK517" i="1"/>
  <c r="AK525" i="1"/>
  <c r="AK533" i="1"/>
  <c r="AK494" i="1"/>
  <c r="AK502" i="1"/>
  <c r="AK510" i="1"/>
  <c r="AK518" i="1"/>
  <c r="AK526" i="1"/>
  <c r="AK534" i="1"/>
  <c r="AK495" i="1"/>
  <c r="AK503" i="1"/>
  <c r="AK511" i="1"/>
  <c r="AK519" i="1"/>
  <c r="AK527" i="1"/>
  <c r="AK496" i="1"/>
  <c r="AK504" i="1"/>
  <c r="AK512" i="1"/>
  <c r="AK520" i="1"/>
  <c r="AK528" i="1"/>
  <c r="AK521" i="1"/>
  <c r="AK522" i="1"/>
  <c r="AK497" i="1"/>
  <c r="AK529" i="1"/>
  <c r="AK498" i="1"/>
  <c r="AK530" i="1"/>
  <c r="AK505" i="1"/>
  <c r="AK506" i="1"/>
  <c r="AK513" i="1"/>
  <c r="AK514" i="1"/>
  <c r="AK1765" i="1"/>
  <c r="AK1773" i="1"/>
  <c r="AK1781" i="1"/>
  <c r="AK1789" i="1"/>
  <c r="AK1797" i="1"/>
  <c r="AK1805" i="1"/>
  <c r="AK1766" i="1"/>
  <c r="AK1774" i="1"/>
  <c r="AK1782" i="1"/>
  <c r="AK1790" i="1"/>
  <c r="AK1798" i="1"/>
  <c r="AK1767" i="1"/>
  <c r="AK1775" i="1"/>
  <c r="AK1783" i="1"/>
  <c r="AK1791" i="1"/>
  <c r="AK1799" i="1"/>
  <c r="AK1768" i="1"/>
  <c r="AK1776" i="1"/>
  <c r="AK1784" i="1"/>
  <c r="AK1792" i="1"/>
  <c r="AK1800" i="1"/>
  <c r="AK1769" i="1"/>
  <c r="AK1777" i="1"/>
  <c r="AK1785" i="1"/>
  <c r="AK1793" i="1"/>
  <c r="AK1801" i="1"/>
  <c r="AK1770" i="1"/>
  <c r="AK1778" i="1"/>
  <c r="AK1786" i="1"/>
  <c r="AK1794" i="1"/>
  <c r="AK1802" i="1"/>
  <c r="AK1771" i="1"/>
  <c r="AK1779" i="1"/>
  <c r="AK1787" i="1"/>
  <c r="AK1795" i="1"/>
  <c r="AK1803" i="1"/>
  <c r="AK1772" i="1"/>
  <c r="AK1780" i="1"/>
  <c r="AK1788" i="1"/>
  <c r="AK1796" i="1"/>
  <c r="AK1804" i="1"/>
  <c r="AK1194" i="1"/>
  <c r="AK1202" i="1"/>
  <c r="AK1210" i="1"/>
  <c r="AK1218" i="1"/>
  <c r="AK1226" i="1"/>
  <c r="AK1195" i="1"/>
  <c r="AK1203" i="1"/>
  <c r="AK1211" i="1"/>
  <c r="AK1219" i="1"/>
  <c r="AK1227" i="1"/>
  <c r="AK1196" i="1"/>
  <c r="AK1204" i="1"/>
  <c r="AK1212" i="1"/>
  <c r="AK1220" i="1"/>
  <c r="AK1228" i="1"/>
  <c r="AK1197" i="1"/>
  <c r="AK1205" i="1"/>
  <c r="AK1213" i="1"/>
  <c r="AK1221" i="1"/>
  <c r="AK1229" i="1"/>
  <c r="AK1198" i="1"/>
  <c r="AK1206" i="1"/>
  <c r="AK1214" i="1"/>
  <c r="AK1222" i="1"/>
  <c r="AK1230" i="1"/>
  <c r="AK1191" i="1"/>
  <c r="AK1199" i="1"/>
  <c r="AK1207" i="1"/>
  <c r="AK1215" i="1"/>
  <c r="AK1223" i="1"/>
  <c r="AK1231" i="1"/>
  <c r="AK1192" i="1"/>
  <c r="AK1200" i="1"/>
  <c r="AK1208" i="1"/>
  <c r="AK1216" i="1"/>
  <c r="AK1224" i="1"/>
  <c r="AK1209" i="1"/>
  <c r="AK1217" i="1"/>
  <c r="AK1225" i="1"/>
  <c r="AK1193" i="1"/>
  <c r="AK1201" i="1"/>
  <c r="AK1030" i="1"/>
  <c r="AK1038" i="1"/>
  <c r="AK1046" i="1"/>
  <c r="AK1054" i="1"/>
  <c r="AK1062" i="1"/>
  <c r="AK1031" i="1"/>
  <c r="AK1039" i="1"/>
  <c r="AK1047" i="1"/>
  <c r="AK1055" i="1"/>
  <c r="AK1063" i="1"/>
  <c r="AK1032" i="1"/>
  <c r="AK1040" i="1"/>
  <c r="AK1048" i="1"/>
  <c r="AK1056" i="1"/>
  <c r="AK1064" i="1"/>
  <c r="AK1033" i="1"/>
  <c r="AK1041" i="1"/>
  <c r="AK1049" i="1"/>
  <c r="AK1057" i="1"/>
  <c r="AK1065" i="1"/>
  <c r="AK1027" i="1"/>
  <c r="AK1035" i="1"/>
  <c r="AK1043" i="1"/>
  <c r="AK1051" i="1"/>
  <c r="AK1059" i="1"/>
  <c r="AK1067" i="1"/>
  <c r="AK1028" i="1"/>
  <c r="AK1036" i="1"/>
  <c r="AK1044" i="1"/>
  <c r="AK1052" i="1"/>
  <c r="AK1060" i="1"/>
  <c r="AK1029" i="1"/>
  <c r="AK1061" i="1"/>
  <c r="AK1034" i="1"/>
  <c r="AK1066" i="1"/>
  <c r="AK1037" i="1"/>
  <c r="AK1042" i="1"/>
  <c r="AK1045" i="1"/>
  <c r="AK1050" i="1"/>
  <c r="AK1053" i="1"/>
  <c r="AK1058" i="1"/>
  <c r="AK950" i="1"/>
  <c r="AK958" i="1"/>
  <c r="AK966" i="1"/>
  <c r="AK974" i="1"/>
  <c r="AK982" i="1"/>
  <c r="AK951" i="1"/>
  <c r="AK959" i="1"/>
  <c r="AK967" i="1"/>
  <c r="AK975" i="1"/>
  <c r="AK983" i="1"/>
  <c r="AK952" i="1"/>
  <c r="AK960" i="1"/>
  <c r="AK968" i="1"/>
  <c r="AK976" i="1"/>
  <c r="AK984" i="1"/>
  <c r="AK945" i="1"/>
  <c r="AK953" i="1"/>
  <c r="AK961" i="1"/>
  <c r="AK969" i="1"/>
  <c r="AK977" i="1"/>
  <c r="AK985" i="1"/>
  <c r="AK946" i="1"/>
  <c r="AK954" i="1"/>
  <c r="AK962" i="1"/>
  <c r="AK970" i="1"/>
  <c r="AK978" i="1"/>
  <c r="AK947" i="1"/>
  <c r="AK955" i="1"/>
  <c r="AK963" i="1"/>
  <c r="AK971" i="1"/>
  <c r="AK979" i="1"/>
  <c r="AK948" i="1"/>
  <c r="AK956" i="1"/>
  <c r="AK964" i="1"/>
  <c r="AK972" i="1"/>
  <c r="AK980" i="1"/>
  <c r="AK965" i="1"/>
  <c r="AK973" i="1"/>
  <c r="AK981" i="1"/>
  <c r="AK949" i="1"/>
  <c r="AK957" i="1"/>
  <c r="AK3" i="1"/>
  <c r="AM3" i="1" s="1"/>
  <c r="AN3" i="1" s="1"/>
  <c r="AK11" i="1"/>
  <c r="AM11" i="1" s="1"/>
  <c r="AN11" i="1" s="1"/>
  <c r="AK19" i="1"/>
  <c r="AM19" i="1" s="1"/>
  <c r="AN19" i="1" s="1"/>
  <c r="AK27" i="1"/>
  <c r="AM27" i="1" s="1"/>
  <c r="AN27" i="1" s="1"/>
  <c r="AK35" i="1"/>
  <c r="AM35" i="1" s="1"/>
  <c r="AN35" i="1" s="1"/>
  <c r="AK4" i="1"/>
  <c r="AM4" i="1" s="1"/>
  <c r="AN4" i="1" s="1"/>
  <c r="AK12" i="1"/>
  <c r="AM12" i="1" s="1"/>
  <c r="AN12" i="1" s="1"/>
  <c r="AK20" i="1"/>
  <c r="AM20" i="1" s="1"/>
  <c r="AN20" i="1" s="1"/>
  <c r="AK28" i="1"/>
  <c r="AM28" i="1" s="1"/>
  <c r="AN28" i="1" s="1"/>
  <c r="AK36" i="1"/>
  <c r="AM36" i="1" s="1"/>
  <c r="AN36" i="1" s="1"/>
  <c r="AK5" i="1"/>
  <c r="AM5" i="1" s="1"/>
  <c r="AN5" i="1" s="1"/>
  <c r="AK13" i="1"/>
  <c r="AM13" i="1" s="1"/>
  <c r="AN13" i="1" s="1"/>
  <c r="AK21" i="1"/>
  <c r="AM21" i="1" s="1"/>
  <c r="AN21" i="1" s="1"/>
  <c r="AK29" i="1"/>
  <c r="AM29" i="1" s="1"/>
  <c r="AN29" i="1" s="1"/>
  <c r="AK37" i="1"/>
  <c r="AM37" i="1" s="1"/>
  <c r="AN37" i="1" s="1"/>
  <c r="AK6" i="1"/>
  <c r="AM6" i="1" s="1"/>
  <c r="AN6" i="1" s="1"/>
  <c r="AK14" i="1"/>
  <c r="AM14" i="1" s="1"/>
  <c r="AN14" i="1" s="1"/>
  <c r="AK22" i="1"/>
  <c r="AM22" i="1" s="1"/>
  <c r="AN22" i="1" s="1"/>
  <c r="AK30" i="1"/>
  <c r="AM30" i="1" s="1"/>
  <c r="AN30" i="1" s="1"/>
  <c r="AK38" i="1"/>
  <c r="AM38" i="1" s="1"/>
  <c r="AN38" i="1" s="1"/>
  <c r="AK7" i="1"/>
  <c r="AM7" i="1" s="1"/>
  <c r="AN7" i="1" s="1"/>
  <c r="AK15" i="1"/>
  <c r="AM15" i="1" s="1"/>
  <c r="AN15" i="1" s="1"/>
  <c r="AK23" i="1"/>
  <c r="AM23" i="1" s="1"/>
  <c r="AN23" i="1" s="1"/>
  <c r="AK31" i="1"/>
  <c r="AM31" i="1" s="1"/>
  <c r="AN31" i="1" s="1"/>
  <c r="AK39" i="1"/>
  <c r="AM39" i="1" s="1"/>
  <c r="AN39" i="1" s="1"/>
  <c r="AK8" i="1"/>
  <c r="AM8" i="1" s="1"/>
  <c r="AN8" i="1" s="1"/>
  <c r="AK16" i="1"/>
  <c r="AM16" i="1" s="1"/>
  <c r="AN16" i="1" s="1"/>
  <c r="AK24" i="1"/>
  <c r="AM24" i="1" s="1"/>
  <c r="AN24" i="1" s="1"/>
  <c r="AK32" i="1"/>
  <c r="AM32" i="1" s="1"/>
  <c r="AN32" i="1" s="1"/>
  <c r="AK40" i="1"/>
  <c r="AM40" i="1" s="1"/>
  <c r="AN40" i="1" s="1"/>
  <c r="AK9" i="1"/>
  <c r="AM9" i="1" s="1"/>
  <c r="AN9" i="1" s="1"/>
  <c r="AK41" i="1"/>
  <c r="AM41" i="1" s="1"/>
  <c r="AN41" i="1" s="1"/>
  <c r="AK10" i="1"/>
  <c r="AM10" i="1" s="1"/>
  <c r="AN10" i="1" s="1"/>
  <c r="AK42" i="1"/>
  <c r="AM42" i="1" s="1"/>
  <c r="AN42" i="1" s="1"/>
  <c r="AK17" i="1"/>
  <c r="AM17" i="1" s="1"/>
  <c r="AN17" i="1" s="1"/>
  <c r="AK18" i="1"/>
  <c r="AM18" i="1" s="1"/>
  <c r="AN18" i="1" s="1"/>
  <c r="AK25" i="1"/>
  <c r="AM25" i="1" s="1"/>
  <c r="AN25" i="1" s="1"/>
  <c r="AK26" i="1"/>
  <c r="AM26" i="1" s="1"/>
  <c r="AN26" i="1" s="1"/>
  <c r="AK33" i="1"/>
  <c r="AM33" i="1" s="1"/>
  <c r="AN33" i="1" s="1"/>
  <c r="AK34" i="1"/>
  <c r="AM34" i="1" s="1"/>
  <c r="AN34" i="1" s="1"/>
  <c r="AK2" i="1"/>
  <c r="AM2" i="1" s="1"/>
  <c r="AN2" i="1" s="1"/>
  <c r="AK1933" i="1"/>
  <c r="AK1941" i="1"/>
  <c r="AK1949" i="1"/>
  <c r="AK1957" i="1"/>
  <c r="AK1965" i="1"/>
  <c r="AK1934" i="1"/>
  <c r="AK1942" i="1"/>
  <c r="AK1950" i="1"/>
  <c r="AK1958" i="1"/>
  <c r="AK1966" i="1"/>
  <c r="AK1935" i="1"/>
  <c r="AK1943" i="1"/>
  <c r="AK1951" i="1"/>
  <c r="AK1959" i="1"/>
  <c r="AK1967" i="1"/>
  <c r="AK1936" i="1"/>
  <c r="AK1944" i="1"/>
  <c r="AK1952" i="1"/>
  <c r="AK1960" i="1"/>
  <c r="AK1968" i="1"/>
  <c r="AK1929" i="1"/>
  <c r="AK1937" i="1"/>
  <c r="AK1945" i="1"/>
  <c r="AK1953" i="1"/>
  <c r="AK1961" i="1"/>
  <c r="AK1969" i="1"/>
  <c r="AK1930" i="1"/>
  <c r="AK1938" i="1"/>
  <c r="AK1946" i="1"/>
  <c r="AK1954" i="1"/>
  <c r="AK1962" i="1"/>
  <c r="AK1940" i="1"/>
  <c r="AK1956" i="1"/>
  <c r="AK1931" i="1"/>
  <c r="AK1939" i="1"/>
  <c r="AK1947" i="1"/>
  <c r="AK1955" i="1"/>
  <c r="AK1963" i="1"/>
  <c r="AK1964" i="1"/>
  <c r="AK1932" i="1"/>
  <c r="AK1948" i="1"/>
  <c r="AK459" i="1"/>
  <c r="AM459" i="1" s="1"/>
  <c r="AN459" i="1" s="1"/>
  <c r="AK467" i="1"/>
  <c r="AM467" i="1" s="1"/>
  <c r="AN467" i="1" s="1"/>
  <c r="AK475" i="1"/>
  <c r="AM475" i="1" s="1"/>
  <c r="AN475" i="1" s="1"/>
  <c r="AK483" i="1"/>
  <c r="AM483" i="1" s="1"/>
  <c r="AN483" i="1" s="1"/>
  <c r="AK491" i="1"/>
  <c r="AM491" i="1" s="1"/>
  <c r="AN491" i="1" s="1"/>
  <c r="AK460" i="1"/>
  <c r="AM460" i="1" s="1"/>
  <c r="AN460" i="1" s="1"/>
  <c r="AK468" i="1"/>
  <c r="AM468" i="1" s="1"/>
  <c r="AN468" i="1" s="1"/>
  <c r="AK476" i="1"/>
  <c r="AM476" i="1" s="1"/>
  <c r="AN476" i="1" s="1"/>
  <c r="AK484" i="1"/>
  <c r="AM484" i="1" s="1"/>
  <c r="AN484" i="1" s="1"/>
  <c r="AK492" i="1"/>
  <c r="AM492" i="1" s="1"/>
  <c r="AN492" i="1" s="1"/>
  <c r="AK453" i="1"/>
  <c r="AM453" i="1" s="1"/>
  <c r="AN453" i="1" s="1"/>
  <c r="AK461" i="1"/>
  <c r="AM461" i="1" s="1"/>
  <c r="AN461" i="1" s="1"/>
  <c r="AK469" i="1"/>
  <c r="AM469" i="1" s="1"/>
  <c r="AN469" i="1" s="1"/>
  <c r="AK477" i="1"/>
  <c r="AM477" i="1" s="1"/>
  <c r="AN477" i="1" s="1"/>
  <c r="AK485" i="1"/>
  <c r="AM485" i="1" s="1"/>
  <c r="AN485" i="1" s="1"/>
  <c r="AK493" i="1"/>
  <c r="AM493" i="1" s="1"/>
  <c r="AN493" i="1" s="1"/>
  <c r="AK454" i="1"/>
  <c r="AM454" i="1" s="1"/>
  <c r="AN454" i="1" s="1"/>
  <c r="AK462" i="1"/>
  <c r="AM462" i="1" s="1"/>
  <c r="AN462" i="1" s="1"/>
  <c r="AK470" i="1"/>
  <c r="AM470" i="1" s="1"/>
  <c r="AN470" i="1" s="1"/>
  <c r="AK478" i="1"/>
  <c r="AM478" i="1" s="1"/>
  <c r="AN478" i="1" s="1"/>
  <c r="AK486" i="1"/>
  <c r="AM486" i="1" s="1"/>
  <c r="AN486" i="1" s="1"/>
  <c r="AK455" i="1"/>
  <c r="AM455" i="1" s="1"/>
  <c r="AN455" i="1" s="1"/>
  <c r="AK463" i="1"/>
  <c r="AM463" i="1" s="1"/>
  <c r="AN463" i="1" s="1"/>
  <c r="AK471" i="1"/>
  <c r="AM471" i="1" s="1"/>
  <c r="AN471" i="1" s="1"/>
  <c r="AK479" i="1"/>
  <c r="AM479" i="1" s="1"/>
  <c r="AN479" i="1" s="1"/>
  <c r="AK487" i="1"/>
  <c r="AM487" i="1" s="1"/>
  <c r="AN487" i="1" s="1"/>
  <c r="AK456" i="1"/>
  <c r="AM456" i="1" s="1"/>
  <c r="AN456" i="1" s="1"/>
  <c r="AK464" i="1"/>
  <c r="AM464" i="1" s="1"/>
  <c r="AN464" i="1" s="1"/>
  <c r="AK472" i="1"/>
  <c r="AM472" i="1" s="1"/>
  <c r="AN472" i="1" s="1"/>
  <c r="AK480" i="1"/>
  <c r="AM480" i="1" s="1"/>
  <c r="AN480" i="1" s="1"/>
  <c r="AK488" i="1"/>
  <c r="AM488" i="1" s="1"/>
  <c r="AN488" i="1" s="1"/>
  <c r="AK457" i="1"/>
  <c r="AM457" i="1" s="1"/>
  <c r="AN457" i="1" s="1"/>
  <c r="AK489" i="1"/>
  <c r="AM489" i="1" s="1"/>
  <c r="AN489" i="1" s="1"/>
  <c r="AK458" i="1"/>
  <c r="AM458" i="1" s="1"/>
  <c r="AN458" i="1" s="1"/>
  <c r="AK490" i="1"/>
  <c r="AM490" i="1" s="1"/>
  <c r="AN490" i="1" s="1"/>
  <c r="AK465" i="1"/>
  <c r="AM465" i="1" s="1"/>
  <c r="AN465" i="1" s="1"/>
  <c r="AK466" i="1"/>
  <c r="AM466" i="1" s="1"/>
  <c r="AN466" i="1" s="1"/>
  <c r="AK473" i="1"/>
  <c r="AM473" i="1" s="1"/>
  <c r="AN473" i="1" s="1"/>
  <c r="AK474" i="1"/>
  <c r="AM474" i="1" s="1"/>
  <c r="AN474" i="1" s="1"/>
  <c r="AK481" i="1"/>
  <c r="AM481" i="1" s="1"/>
  <c r="AN481" i="1" s="1"/>
  <c r="AK482" i="1"/>
  <c r="AM482" i="1" s="1"/>
  <c r="AN482" i="1" s="1"/>
  <c r="AK1110" i="1"/>
  <c r="AK1118" i="1"/>
  <c r="AK1126" i="1"/>
  <c r="AK1134" i="1"/>
  <c r="AK1142" i="1"/>
  <c r="AK1111" i="1"/>
  <c r="AK1119" i="1"/>
  <c r="AK1127" i="1"/>
  <c r="AK1135" i="1"/>
  <c r="AK1143" i="1"/>
  <c r="AK1112" i="1"/>
  <c r="AK1120" i="1"/>
  <c r="AK1128" i="1"/>
  <c r="AK1136" i="1"/>
  <c r="AK1144" i="1"/>
  <c r="AK1113" i="1"/>
  <c r="AK1121" i="1"/>
  <c r="AK1129" i="1"/>
  <c r="AK1137" i="1"/>
  <c r="AK1145" i="1"/>
  <c r="AK1115" i="1"/>
  <c r="AK1123" i="1"/>
  <c r="AK1131" i="1"/>
  <c r="AK1116" i="1"/>
  <c r="AK1124" i="1"/>
  <c r="AK1132" i="1"/>
  <c r="AK1140" i="1"/>
  <c r="AK1148" i="1"/>
  <c r="AK1125" i="1"/>
  <c r="AK1149" i="1"/>
  <c r="AK1130" i="1"/>
  <c r="AK1133" i="1"/>
  <c r="AK1138" i="1"/>
  <c r="AK1109" i="1"/>
  <c r="AK1139" i="1"/>
  <c r="AK1114" i="1"/>
  <c r="AK1141" i="1"/>
  <c r="AK1117" i="1"/>
  <c r="AK1146" i="1"/>
  <c r="AK1122" i="1"/>
  <c r="AK1147" i="1"/>
  <c r="AK2013" i="1"/>
  <c r="AM2013" i="1" s="1"/>
  <c r="AN2013" i="1" s="1"/>
  <c r="AK2021" i="1"/>
  <c r="AM2021" i="1" s="1"/>
  <c r="AN2021" i="1" s="1"/>
  <c r="AK2029" i="1"/>
  <c r="AM2029" i="1" s="1"/>
  <c r="AN2029" i="1" s="1"/>
  <c r="AK2037" i="1"/>
  <c r="AM2037" i="1" s="1"/>
  <c r="AN2037" i="1" s="1"/>
  <c r="AK2045" i="1"/>
  <c r="AM2045" i="1" s="1"/>
  <c r="AN2045" i="1" s="1"/>
  <c r="AK2049" i="1"/>
  <c r="AM2049" i="1" s="1"/>
  <c r="AN2049" i="1" s="1"/>
  <c r="AK2012" i="1"/>
  <c r="AM2012" i="1" s="1"/>
  <c r="AN2012" i="1" s="1"/>
  <c r="AK2014" i="1"/>
  <c r="AM2014" i="1" s="1"/>
  <c r="AN2014" i="1" s="1"/>
  <c r="AK2022" i="1"/>
  <c r="AM2022" i="1" s="1"/>
  <c r="AN2022" i="1" s="1"/>
  <c r="AK2030" i="1"/>
  <c r="AM2030" i="1" s="1"/>
  <c r="AN2030" i="1" s="1"/>
  <c r="AK2038" i="1"/>
  <c r="AM2038" i="1" s="1"/>
  <c r="AN2038" i="1" s="1"/>
  <c r="AK2046" i="1"/>
  <c r="AM2046" i="1" s="1"/>
  <c r="AN2046" i="1" s="1"/>
  <c r="AK2048" i="1"/>
  <c r="AM2048" i="1" s="1"/>
  <c r="AN2048" i="1" s="1"/>
  <c r="AK2044" i="1"/>
  <c r="AM2044" i="1" s="1"/>
  <c r="AN2044" i="1" s="1"/>
  <c r="AK2015" i="1"/>
  <c r="AM2015" i="1" s="1"/>
  <c r="AN2015" i="1" s="1"/>
  <c r="AK2023" i="1"/>
  <c r="AM2023" i="1" s="1"/>
  <c r="AN2023" i="1" s="1"/>
  <c r="AK2031" i="1"/>
  <c r="AM2031" i="1" s="1"/>
  <c r="AN2031" i="1" s="1"/>
  <c r="AK2039" i="1"/>
  <c r="AM2039" i="1" s="1"/>
  <c r="AN2039" i="1" s="1"/>
  <c r="AK2047" i="1"/>
  <c r="AM2047" i="1" s="1"/>
  <c r="AN2047" i="1" s="1"/>
  <c r="AK2028" i="1"/>
  <c r="AM2028" i="1" s="1"/>
  <c r="AN2028" i="1" s="1"/>
  <c r="AK2016" i="1"/>
  <c r="AM2016" i="1" s="1"/>
  <c r="AN2016" i="1" s="1"/>
  <c r="AK2024" i="1"/>
  <c r="AM2024" i="1" s="1"/>
  <c r="AN2024" i="1" s="1"/>
  <c r="AK2032" i="1"/>
  <c r="AM2032" i="1" s="1"/>
  <c r="AN2032" i="1" s="1"/>
  <c r="AK2040" i="1"/>
  <c r="AM2040" i="1" s="1"/>
  <c r="AN2040" i="1" s="1"/>
  <c r="AK2017" i="1"/>
  <c r="AM2017" i="1" s="1"/>
  <c r="AN2017" i="1" s="1"/>
  <c r="AK2025" i="1"/>
  <c r="AM2025" i="1" s="1"/>
  <c r="AN2025" i="1" s="1"/>
  <c r="AK2033" i="1"/>
  <c r="AM2033" i="1" s="1"/>
  <c r="AN2033" i="1" s="1"/>
  <c r="AK2041" i="1"/>
  <c r="AM2041" i="1" s="1"/>
  <c r="AN2041" i="1" s="1"/>
  <c r="AK2018" i="1"/>
  <c r="AM2018" i="1" s="1"/>
  <c r="AN2018" i="1" s="1"/>
  <c r="AK2026" i="1"/>
  <c r="AM2026" i="1" s="1"/>
  <c r="AN2026" i="1" s="1"/>
  <c r="AK2034" i="1"/>
  <c r="AM2034" i="1" s="1"/>
  <c r="AN2034" i="1" s="1"/>
  <c r="AK2042" i="1"/>
  <c r="AM2042" i="1" s="1"/>
  <c r="AN2042" i="1" s="1"/>
  <c r="AK2050" i="1"/>
  <c r="AM2050" i="1" s="1"/>
  <c r="AN2050" i="1" s="1"/>
  <c r="AK2036" i="1"/>
  <c r="AM2036" i="1" s="1"/>
  <c r="AN2036" i="1" s="1"/>
  <c r="AK2011" i="1"/>
  <c r="AM2011" i="1" s="1"/>
  <c r="AN2011" i="1" s="1"/>
  <c r="AK2019" i="1"/>
  <c r="AM2019" i="1" s="1"/>
  <c r="AN2019" i="1" s="1"/>
  <c r="AK2027" i="1"/>
  <c r="AM2027" i="1" s="1"/>
  <c r="AN2027" i="1" s="1"/>
  <c r="AK2035" i="1"/>
  <c r="AM2035" i="1" s="1"/>
  <c r="AN2035" i="1" s="1"/>
  <c r="AK2043" i="1"/>
  <c r="AM2043" i="1" s="1"/>
  <c r="AN2043" i="1" s="1"/>
  <c r="AK2051" i="1"/>
  <c r="AM2051" i="1" s="1"/>
  <c r="AN2051" i="1" s="1"/>
  <c r="AK2020" i="1"/>
  <c r="AM2020" i="1" s="1"/>
  <c r="AN2020" i="1" s="1"/>
  <c r="AK1442" i="1"/>
  <c r="AK1450" i="1"/>
  <c r="AK1458" i="1"/>
  <c r="AK1466" i="1"/>
  <c r="AK1474" i="1"/>
  <c r="AK1443" i="1"/>
  <c r="AK1451" i="1"/>
  <c r="AK1459" i="1"/>
  <c r="AK1467" i="1"/>
  <c r="AK1475" i="1"/>
  <c r="AK1444" i="1"/>
  <c r="AK1452" i="1"/>
  <c r="AK1460" i="1"/>
  <c r="AK1468" i="1"/>
  <c r="AK1476" i="1"/>
  <c r="AK1437" i="1"/>
  <c r="AK1445" i="1"/>
  <c r="AK1453" i="1"/>
  <c r="AK1461" i="1"/>
  <c r="AK1469" i="1"/>
  <c r="AK1477" i="1"/>
  <c r="AK1438" i="1"/>
  <c r="AK1446" i="1"/>
  <c r="AK1454" i="1"/>
  <c r="AK1462" i="1"/>
  <c r="AK1470" i="1"/>
  <c r="AK1439" i="1"/>
  <c r="AK1447" i="1"/>
  <c r="AK1455" i="1"/>
  <c r="AK1463" i="1"/>
  <c r="AK1471" i="1"/>
  <c r="AK1440" i="1"/>
  <c r="AK1448" i="1"/>
  <c r="AK1456" i="1"/>
  <c r="AK1464" i="1"/>
  <c r="AK1472" i="1"/>
  <c r="AK1465" i="1"/>
  <c r="AK1473" i="1"/>
  <c r="AK1441" i="1"/>
  <c r="AK1449" i="1"/>
  <c r="AK1457" i="1"/>
  <c r="AK1070" i="1"/>
  <c r="AM1070" i="1" s="1"/>
  <c r="AN1070" i="1" s="1"/>
  <c r="AK1078" i="1"/>
  <c r="AM1078" i="1" s="1"/>
  <c r="AN1078" i="1" s="1"/>
  <c r="AK1086" i="1"/>
  <c r="AM1086" i="1" s="1"/>
  <c r="AN1086" i="1" s="1"/>
  <c r="AK1094" i="1"/>
  <c r="AM1094" i="1" s="1"/>
  <c r="AN1094" i="1" s="1"/>
  <c r="AK1102" i="1"/>
  <c r="AM1102" i="1" s="1"/>
  <c r="AN1102" i="1" s="1"/>
  <c r="AK1071" i="1"/>
  <c r="AM1071" i="1" s="1"/>
  <c r="AN1071" i="1" s="1"/>
  <c r="AK1079" i="1"/>
  <c r="AM1079" i="1" s="1"/>
  <c r="AN1079" i="1" s="1"/>
  <c r="AK1087" i="1"/>
  <c r="AM1087" i="1" s="1"/>
  <c r="AN1087" i="1" s="1"/>
  <c r="AK1095" i="1"/>
  <c r="AM1095" i="1" s="1"/>
  <c r="AN1095" i="1" s="1"/>
  <c r="AK1103" i="1"/>
  <c r="AM1103" i="1" s="1"/>
  <c r="AN1103" i="1" s="1"/>
  <c r="AK1072" i="1"/>
  <c r="AM1072" i="1" s="1"/>
  <c r="AN1072" i="1" s="1"/>
  <c r="AK1080" i="1"/>
  <c r="AM1080" i="1" s="1"/>
  <c r="AN1080" i="1" s="1"/>
  <c r="AK1088" i="1"/>
  <c r="AM1088" i="1" s="1"/>
  <c r="AN1088" i="1" s="1"/>
  <c r="AK1096" i="1"/>
  <c r="AM1096" i="1" s="1"/>
  <c r="AN1096" i="1" s="1"/>
  <c r="AK1104" i="1"/>
  <c r="AM1104" i="1" s="1"/>
  <c r="AN1104" i="1" s="1"/>
  <c r="AK1073" i="1"/>
  <c r="AM1073" i="1" s="1"/>
  <c r="AN1073" i="1" s="1"/>
  <c r="AK1081" i="1"/>
  <c r="AM1081" i="1" s="1"/>
  <c r="AN1081" i="1" s="1"/>
  <c r="AK1089" i="1"/>
  <c r="AM1089" i="1" s="1"/>
  <c r="AN1089" i="1" s="1"/>
  <c r="AK1097" i="1"/>
  <c r="AM1097" i="1" s="1"/>
  <c r="AN1097" i="1" s="1"/>
  <c r="AK1105" i="1"/>
  <c r="AM1105" i="1" s="1"/>
  <c r="AN1105" i="1" s="1"/>
  <c r="AK1075" i="1"/>
  <c r="AM1075" i="1" s="1"/>
  <c r="AN1075" i="1" s="1"/>
  <c r="AK1083" i="1"/>
  <c r="AM1083" i="1" s="1"/>
  <c r="AN1083" i="1" s="1"/>
  <c r="AK1091" i="1"/>
  <c r="AM1091" i="1" s="1"/>
  <c r="AN1091" i="1" s="1"/>
  <c r="AK1099" i="1"/>
  <c r="AM1099" i="1" s="1"/>
  <c r="AN1099" i="1" s="1"/>
  <c r="AK1107" i="1"/>
  <c r="AM1107" i="1" s="1"/>
  <c r="AN1107" i="1" s="1"/>
  <c r="AK1068" i="1"/>
  <c r="AM1068" i="1" s="1"/>
  <c r="AN1068" i="1" s="1"/>
  <c r="AK1076" i="1"/>
  <c r="AM1076" i="1" s="1"/>
  <c r="AN1076" i="1" s="1"/>
  <c r="AK1084" i="1"/>
  <c r="AM1084" i="1" s="1"/>
  <c r="AN1084" i="1" s="1"/>
  <c r="AK1092" i="1"/>
  <c r="AM1092" i="1" s="1"/>
  <c r="AN1092" i="1" s="1"/>
  <c r="AK1100" i="1"/>
  <c r="AM1100" i="1" s="1"/>
  <c r="AN1100" i="1" s="1"/>
  <c r="AK1108" i="1"/>
  <c r="AM1108" i="1" s="1"/>
  <c r="AN1108" i="1" s="1"/>
  <c r="AK1093" i="1"/>
  <c r="AM1093" i="1" s="1"/>
  <c r="AN1093" i="1" s="1"/>
  <c r="AK1098" i="1"/>
  <c r="AM1098" i="1" s="1"/>
  <c r="AN1098" i="1" s="1"/>
  <c r="AK1069" i="1"/>
  <c r="AM1069" i="1" s="1"/>
  <c r="AN1069" i="1" s="1"/>
  <c r="AK1101" i="1"/>
  <c r="AM1101" i="1" s="1"/>
  <c r="AN1101" i="1" s="1"/>
  <c r="AK1074" i="1"/>
  <c r="AM1074" i="1" s="1"/>
  <c r="AN1074" i="1" s="1"/>
  <c r="AK1106" i="1"/>
  <c r="AM1106" i="1" s="1"/>
  <c r="AN1106" i="1" s="1"/>
  <c r="AK1077" i="1"/>
  <c r="AM1077" i="1" s="1"/>
  <c r="AN1077" i="1" s="1"/>
  <c r="AK1082" i="1"/>
  <c r="AM1082" i="1" s="1"/>
  <c r="AN1082" i="1" s="1"/>
  <c r="AK1085" i="1"/>
  <c r="AM1085" i="1" s="1"/>
  <c r="AN1085" i="1" s="1"/>
  <c r="AK1090" i="1"/>
  <c r="AM1090" i="1" s="1"/>
  <c r="AN1090" i="1" s="1"/>
  <c r="AK331" i="1"/>
  <c r="AK339" i="1"/>
  <c r="AK347" i="1"/>
  <c r="AK355" i="1"/>
  <c r="AK363" i="1"/>
  <c r="AK332" i="1"/>
  <c r="AK340" i="1"/>
  <c r="AK348" i="1"/>
  <c r="AK356" i="1"/>
  <c r="AK364" i="1"/>
  <c r="AK333" i="1"/>
  <c r="AK341" i="1"/>
  <c r="AK349" i="1"/>
  <c r="AK357" i="1"/>
  <c r="AK365" i="1"/>
  <c r="AK334" i="1"/>
  <c r="AK342" i="1"/>
  <c r="AK350" i="1"/>
  <c r="AK358" i="1"/>
  <c r="AK366" i="1"/>
  <c r="AK335" i="1"/>
  <c r="AK343" i="1"/>
  <c r="AK351" i="1"/>
  <c r="AK359" i="1"/>
  <c r="AK367" i="1"/>
  <c r="AK336" i="1"/>
  <c r="AK344" i="1"/>
  <c r="AK352" i="1"/>
  <c r="AK360" i="1"/>
  <c r="AK368" i="1"/>
  <c r="AK361" i="1"/>
  <c r="AK330" i="1"/>
  <c r="AK362" i="1"/>
  <c r="AK337" i="1"/>
  <c r="AK369" i="1"/>
  <c r="AK338" i="1"/>
  <c r="AK370" i="1"/>
  <c r="AK345" i="1"/>
  <c r="AK346" i="1"/>
  <c r="AK353" i="1"/>
  <c r="AK354" i="1"/>
  <c r="AK990" i="1"/>
  <c r="AK998" i="1"/>
  <c r="AK1006" i="1"/>
  <c r="AK1014" i="1"/>
  <c r="AK1022" i="1"/>
  <c r="AK991" i="1"/>
  <c r="AK999" i="1"/>
  <c r="AK1007" i="1"/>
  <c r="AK1015" i="1"/>
  <c r="AK1023" i="1"/>
  <c r="AK992" i="1"/>
  <c r="AK1000" i="1"/>
  <c r="AK1008" i="1"/>
  <c r="AK1016" i="1"/>
  <c r="AK1024" i="1"/>
  <c r="AK993" i="1"/>
  <c r="AK1001" i="1"/>
  <c r="AK1009" i="1"/>
  <c r="AK1017" i="1"/>
  <c r="AK1025" i="1"/>
  <c r="AK986" i="1"/>
  <c r="AK994" i="1"/>
  <c r="AK1002" i="1"/>
  <c r="AK1010" i="1"/>
  <c r="AK1018" i="1"/>
  <c r="AK1026" i="1"/>
  <c r="AK987" i="1"/>
  <c r="AK995" i="1"/>
  <c r="AK1003" i="1"/>
  <c r="AK1011" i="1"/>
  <c r="AK1019" i="1"/>
  <c r="AK988" i="1"/>
  <c r="AK996" i="1"/>
  <c r="AK1004" i="1"/>
  <c r="AK1012" i="1"/>
  <c r="AK1020" i="1"/>
  <c r="AK989" i="1"/>
  <c r="AK997" i="1"/>
  <c r="AK1005" i="1"/>
  <c r="AK1013" i="1"/>
  <c r="AK1021" i="1"/>
  <c r="AK1522" i="1"/>
  <c r="AK1530" i="1"/>
  <c r="AK1538" i="1"/>
  <c r="AK1546" i="1"/>
  <c r="AK1554" i="1"/>
  <c r="AK1523" i="1"/>
  <c r="AK1531" i="1"/>
  <c r="AK1539" i="1"/>
  <c r="AK1547" i="1"/>
  <c r="AK1555" i="1"/>
  <c r="AK1524" i="1"/>
  <c r="AK1532" i="1"/>
  <c r="AK1540" i="1"/>
  <c r="AK1548" i="1"/>
  <c r="AK1556" i="1"/>
  <c r="AK1525" i="1"/>
  <c r="AK1533" i="1"/>
  <c r="AK1541" i="1"/>
  <c r="AK1549" i="1"/>
  <c r="AK1557" i="1"/>
  <c r="AK1526" i="1"/>
  <c r="AK1534" i="1"/>
  <c r="AK1542" i="1"/>
  <c r="AK1550" i="1"/>
  <c r="AK1558" i="1"/>
  <c r="AK1519" i="1"/>
  <c r="AK1527" i="1"/>
  <c r="AK1535" i="1"/>
  <c r="AK1543" i="1"/>
  <c r="AK1551" i="1"/>
  <c r="AK1559" i="1"/>
  <c r="AK1520" i="1"/>
  <c r="AK1528" i="1"/>
  <c r="AK1536" i="1"/>
  <c r="AK1544" i="1"/>
  <c r="AK1552" i="1"/>
  <c r="AK1529" i="1"/>
  <c r="AK1537" i="1"/>
  <c r="AK1545" i="1"/>
  <c r="AK1553" i="1"/>
  <c r="AK1521" i="1"/>
  <c r="AK131" i="1"/>
  <c r="AK139" i="1"/>
  <c r="AK147" i="1"/>
  <c r="AK155" i="1"/>
  <c r="AK163" i="1"/>
  <c r="AK132" i="1"/>
  <c r="AK140" i="1"/>
  <c r="AK148" i="1"/>
  <c r="AK156" i="1"/>
  <c r="AK164" i="1"/>
  <c r="AK125" i="1"/>
  <c r="AK133" i="1"/>
  <c r="AK141" i="1"/>
  <c r="AK149" i="1"/>
  <c r="AK157" i="1"/>
  <c r="AK165" i="1"/>
  <c r="AK126" i="1"/>
  <c r="AK134" i="1"/>
  <c r="AK142" i="1"/>
  <c r="AK150" i="1"/>
  <c r="AK158" i="1"/>
  <c r="AK127" i="1"/>
  <c r="AK135" i="1"/>
  <c r="AK143" i="1"/>
  <c r="AK151" i="1"/>
  <c r="AK159" i="1"/>
  <c r="AK128" i="1"/>
  <c r="AK136" i="1"/>
  <c r="AK144" i="1"/>
  <c r="AK152" i="1"/>
  <c r="AK160" i="1"/>
  <c r="AK137" i="1"/>
  <c r="AK138" i="1"/>
  <c r="AK145" i="1"/>
  <c r="AK146" i="1"/>
  <c r="AK153" i="1"/>
  <c r="AK154" i="1"/>
  <c r="AK129" i="1"/>
  <c r="AK161" i="1"/>
  <c r="AK130" i="1"/>
  <c r="AK162" i="1"/>
  <c r="AK1642" i="1"/>
  <c r="AK1650" i="1"/>
  <c r="AK1658" i="1"/>
  <c r="AK1666" i="1"/>
  <c r="AK1674" i="1"/>
  <c r="AK1682" i="1"/>
  <c r="AK1643" i="1"/>
  <c r="AK1651" i="1"/>
  <c r="AK1659" i="1"/>
  <c r="AK1667" i="1"/>
  <c r="AK1675" i="1"/>
  <c r="AK1644" i="1"/>
  <c r="AK1652" i="1"/>
  <c r="AK1660" i="1"/>
  <c r="AK1668" i="1"/>
  <c r="AK1676" i="1"/>
  <c r="AK1645" i="1"/>
  <c r="AK1653" i="1"/>
  <c r="AK1661" i="1"/>
  <c r="AK1669" i="1"/>
  <c r="AK1677" i="1"/>
  <c r="AK1646" i="1"/>
  <c r="AK1654" i="1"/>
  <c r="AK1662" i="1"/>
  <c r="AK1670" i="1"/>
  <c r="AK1647" i="1"/>
  <c r="AK1655" i="1"/>
  <c r="AK1663" i="1"/>
  <c r="AK1671" i="1"/>
  <c r="AK1679" i="1"/>
  <c r="AK1648" i="1"/>
  <c r="AK1656" i="1"/>
  <c r="AK1664" i="1"/>
  <c r="AK1672" i="1"/>
  <c r="AK1680" i="1"/>
  <c r="AK1657" i="1"/>
  <c r="AK1665" i="1"/>
  <c r="AK1673" i="1"/>
  <c r="AK1678" i="1"/>
  <c r="AK1681" i="1"/>
  <c r="AK1649" i="1"/>
  <c r="AK171" i="1"/>
  <c r="AK179" i="1"/>
  <c r="AK187" i="1"/>
  <c r="AK195" i="1"/>
  <c r="AK203" i="1"/>
  <c r="AK172" i="1"/>
  <c r="AK180" i="1"/>
  <c r="AK188" i="1"/>
  <c r="AK196" i="1"/>
  <c r="AK204" i="1"/>
  <c r="AK173" i="1"/>
  <c r="AK181" i="1"/>
  <c r="AK189" i="1"/>
  <c r="AK197" i="1"/>
  <c r="AK205" i="1"/>
  <c r="AK166" i="1"/>
  <c r="AK174" i="1"/>
  <c r="AK182" i="1"/>
  <c r="AK190" i="1"/>
  <c r="AK198" i="1"/>
  <c r="AK206" i="1"/>
  <c r="AK167" i="1"/>
  <c r="AK175" i="1"/>
  <c r="AK183" i="1"/>
  <c r="AK191" i="1"/>
  <c r="AK199" i="1"/>
  <c r="AK168" i="1"/>
  <c r="AK176" i="1"/>
  <c r="AK184" i="1"/>
  <c r="AK192" i="1"/>
  <c r="AK200" i="1"/>
  <c r="AK169" i="1"/>
  <c r="AK201" i="1"/>
  <c r="AK170" i="1"/>
  <c r="AK202" i="1"/>
  <c r="AK177" i="1"/>
  <c r="AK178" i="1"/>
  <c r="AK185" i="1"/>
  <c r="AK186" i="1"/>
  <c r="AK193" i="1"/>
  <c r="AK194" i="1"/>
  <c r="AK1234" i="1"/>
  <c r="AK1242" i="1"/>
  <c r="AK1250" i="1"/>
  <c r="AK1258" i="1"/>
  <c r="AK1266" i="1"/>
  <c r="AK1235" i="1"/>
  <c r="AK1243" i="1"/>
  <c r="AK1251" i="1"/>
  <c r="AK1259" i="1"/>
  <c r="AK1267" i="1"/>
  <c r="AK1236" i="1"/>
  <c r="AK1244" i="1"/>
  <c r="AK1252" i="1"/>
  <c r="AK1260" i="1"/>
  <c r="AK1268" i="1"/>
  <c r="AK1237" i="1"/>
  <c r="AK1245" i="1"/>
  <c r="AK1253" i="1"/>
  <c r="AK1261" i="1"/>
  <c r="AK1269" i="1"/>
  <c r="AK1238" i="1"/>
  <c r="AK1246" i="1"/>
  <c r="AK1254" i="1"/>
  <c r="AK1262" i="1"/>
  <c r="AK1270" i="1"/>
  <c r="AK1239" i="1"/>
  <c r="AK1247" i="1"/>
  <c r="AK1255" i="1"/>
  <c r="AK1263" i="1"/>
  <c r="AK1271" i="1"/>
  <c r="AK1232" i="1"/>
  <c r="AK1240" i="1"/>
  <c r="AK1248" i="1"/>
  <c r="AK1256" i="1"/>
  <c r="AK1264" i="1"/>
  <c r="AK1272" i="1"/>
  <c r="AK1233" i="1"/>
  <c r="AK1241" i="1"/>
  <c r="AK1249" i="1"/>
  <c r="AK1257" i="1"/>
  <c r="AK1265" i="1"/>
  <c r="AK1562" i="1"/>
  <c r="AK1570" i="1"/>
  <c r="AK1578" i="1"/>
  <c r="AK1586" i="1"/>
  <c r="AK1594" i="1"/>
  <c r="AK1563" i="1"/>
  <c r="AK1571" i="1"/>
  <c r="AK1579" i="1"/>
  <c r="AK1587" i="1"/>
  <c r="AK1595" i="1"/>
  <c r="AK1564" i="1"/>
  <c r="AK1572" i="1"/>
  <c r="AK1580" i="1"/>
  <c r="AK1588" i="1"/>
  <c r="AK1596" i="1"/>
  <c r="AK1565" i="1"/>
  <c r="AK1573" i="1"/>
  <c r="AK1581" i="1"/>
  <c r="AK1589" i="1"/>
  <c r="AK1597" i="1"/>
  <c r="AK1566" i="1"/>
  <c r="AK1574" i="1"/>
  <c r="AK1582" i="1"/>
  <c r="AK1590" i="1"/>
  <c r="AK1598" i="1"/>
  <c r="AK1567" i="1"/>
  <c r="AK1575" i="1"/>
  <c r="AK1583" i="1"/>
  <c r="AK1591" i="1"/>
  <c r="AK1599" i="1"/>
  <c r="AK1560" i="1"/>
  <c r="AK1568" i="1"/>
  <c r="AK1576" i="1"/>
  <c r="AK1584" i="1"/>
  <c r="AK1592" i="1"/>
  <c r="AK1600" i="1"/>
  <c r="AK1593" i="1"/>
  <c r="AK1561" i="1"/>
  <c r="AK1569" i="1"/>
  <c r="AK1577" i="1"/>
  <c r="AK1585" i="1"/>
  <c r="AK1813" i="1"/>
  <c r="AK1821" i="1"/>
  <c r="AK1829" i="1"/>
  <c r="AK1837" i="1"/>
  <c r="AK1845" i="1"/>
  <c r="AK1806" i="1"/>
  <c r="AK1814" i="1"/>
  <c r="AK1822" i="1"/>
  <c r="AK1830" i="1"/>
  <c r="AK1838" i="1"/>
  <c r="AK1846" i="1"/>
  <c r="AK1807" i="1"/>
  <c r="AK1815" i="1"/>
  <c r="AK1823" i="1"/>
  <c r="AK1831" i="1"/>
  <c r="AK1839" i="1"/>
  <c r="AK1808" i="1"/>
  <c r="AK1816" i="1"/>
  <c r="AK1824" i="1"/>
  <c r="AK1832" i="1"/>
  <c r="AK1840" i="1"/>
  <c r="AK1809" i="1"/>
  <c r="AK1817" i="1"/>
  <c r="AK1825" i="1"/>
  <c r="AK1833" i="1"/>
  <c r="AK1841" i="1"/>
  <c r="AK1810" i="1"/>
  <c r="AK1818" i="1"/>
  <c r="AK1826" i="1"/>
  <c r="AK1834" i="1"/>
  <c r="AK1842" i="1"/>
  <c r="AK1811" i="1"/>
  <c r="AK1819" i="1"/>
  <c r="AK1827" i="1"/>
  <c r="AK1835" i="1"/>
  <c r="AK1843" i="1"/>
  <c r="AK1812" i="1"/>
  <c r="AK1820" i="1"/>
  <c r="AK1828" i="1"/>
  <c r="AK1836" i="1"/>
  <c r="AK1844" i="1"/>
  <c r="AK1602" i="1"/>
  <c r="AK1610" i="1"/>
  <c r="AK1618" i="1"/>
  <c r="AK1626" i="1"/>
  <c r="AK1634" i="1"/>
  <c r="AK1603" i="1"/>
  <c r="AK1611" i="1"/>
  <c r="AK1619" i="1"/>
  <c r="AK1627" i="1"/>
  <c r="AK1635" i="1"/>
  <c r="AK1604" i="1"/>
  <c r="AK1612" i="1"/>
  <c r="AK1620" i="1"/>
  <c r="AK1628" i="1"/>
  <c r="AK1636" i="1"/>
  <c r="AK1605" i="1"/>
  <c r="AK1613" i="1"/>
  <c r="AK1621" i="1"/>
  <c r="AK1629" i="1"/>
  <c r="AK1637" i="1"/>
  <c r="AK1606" i="1"/>
  <c r="AK1614" i="1"/>
  <c r="AK1622" i="1"/>
  <c r="AK1630" i="1"/>
  <c r="AK1638" i="1"/>
  <c r="AK1607" i="1"/>
  <c r="AK1615" i="1"/>
  <c r="AK1623" i="1"/>
  <c r="AK1631" i="1"/>
  <c r="AK1639" i="1"/>
  <c r="AK1608" i="1"/>
  <c r="AK1616" i="1"/>
  <c r="AK1624" i="1"/>
  <c r="AK1632" i="1"/>
  <c r="AK1640" i="1"/>
  <c r="AK1601" i="1"/>
  <c r="AK1609" i="1"/>
  <c r="AK1617" i="1"/>
  <c r="AK1625" i="1"/>
  <c r="AK1633" i="1"/>
  <c r="AK1641" i="1"/>
  <c r="AK1314" i="1"/>
  <c r="AK1322" i="1"/>
  <c r="AK1330" i="1"/>
  <c r="AK1338" i="1"/>
  <c r="AK1346" i="1"/>
  <c r="AK1354" i="1"/>
  <c r="AK1315" i="1"/>
  <c r="AK1323" i="1"/>
  <c r="AK1331" i="1"/>
  <c r="AK1339" i="1"/>
  <c r="AK1347" i="1"/>
  <c r="AK1316" i="1"/>
  <c r="AK1324" i="1"/>
  <c r="AK1332" i="1"/>
  <c r="AK1340" i="1"/>
  <c r="AK1348" i="1"/>
  <c r="AK1317" i="1"/>
  <c r="AK1325" i="1"/>
  <c r="AK1333" i="1"/>
  <c r="AK1341" i="1"/>
  <c r="AK1349" i="1"/>
  <c r="AK1318" i="1"/>
  <c r="AK1326" i="1"/>
  <c r="AK1334" i="1"/>
  <c r="AK1342" i="1"/>
  <c r="AK1350" i="1"/>
  <c r="AK1319" i="1"/>
  <c r="AK1327" i="1"/>
  <c r="AK1335" i="1"/>
  <c r="AK1343" i="1"/>
  <c r="AK1351" i="1"/>
  <c r="AK1320" i="1"/>
  <c r="AK1328" i="1"/>
  <c r="AK1336" i="1"/>
  <c r="AK1344" i="1"/>
  <c r="AK1352" i="1"/>
  <c r="AK1337" i="1"/>
  <c r="AK1345" i="1"/>
  <c r="AK1353" i="1"/>
  <c r="AK1321" i="1"/>
  <c r="AK1329" i="1"/>
  <c r="AK1274" i="1"/>
  <c r="AK1282" i="1"/>
  <c r="AK1290" i="1"/>
  <c r="AK1298" i="1"/>
  <c r="AK1306" i="1"/>
  <c r="AK1275" i="1"/>
  <c r="AK1283" i="1"/>
  <c r="AK1291" i="1"/>
  <c r="AK1299" i="1"/>
  <c r="AK1307" i="1"/>
  <c r="AK1276" i="1"/>
  <c r="AK1284" i="1"/>
  <c r="AK1292" i="1"/>
  <c r="AK1300" i="1"/>
  <c r="AK1308" i="1"/>
  <c r="AK1277" i="1"/>
  <c r="AK1285" i="1"/>
  <c r="AK1293" i="1"/>
  <c r="AK1301" i="1"/>
  <c r="AK1309" i="1"/>
  <c r="AK1278" i="1"/>
  <c r="AK1286" i="1"/>
  <c r="AK1294" i="1"/>
  <c r="AK1302" i="1"/>
  <c r="AK1310" i="1"/>
  <c r="AK1279" i="1"/>
  <c r="AK1287" i="1"/>
  <c r="AK1295" i="1"/>
  <c r="AK1303" i="1"/>
  <c r="AK1311" i="1"/>
  <c r="AK1280" i="1"/>
  <c r="AK1288" i="1"/>
  <c r="AK1296" i="1"/>
  <c r="AK1304" i="1"/>
  <c r="AK1312" i="1"/>
  <c r="AK1273" i="1"/>
  <c r="AK1281" i="1"/>
  <c r="AK1289" i="1"/>
  <c r="AK1297" i="1"/>
  <c r="AK1305" i="1"/>
  <c r="AK1313" i="1"/>
  <c r="AK660" i="1"/>
  <c r="AK668" i="1"/>
  <c r="AK676" i="1"/>
  <c r="AK661" i="1"/>
  <c r="AK669" i="1"/>
  <c r="AK677" i="1"/>
  <c r="AK662" i="1"/>
  <c r="AK670" i="1"/>
  <c r="AK678" i="1"/>
  <c r="AK663" i="1"/>
  <c r="AK671" i="1"/>
  <c r="AK679" i="1"/>
  <c r="AK664" i="1"/>
  <c r="AK672" i="1"/>
  <c r="AK680" i="1"/>
  <c r="AK673" i="1"/>
  <c r="AK686" i="1"/>
  <c r="AK694" i="1"/>
  <c r="AK674" i="1"/>
  <c r="AK687" i="1"/>
  <c r="AK695" i="1"/>
  <c r="AK675" i="1"/>
  <c r="AK688" i="1"/>
  <c r="AK696" i="1"/>
  <c r="AK658" i="1"/>
  <c r="AK681" i="1"/>
  <c r="AK689" i="1"/>
  <c r="AK697" i="1"/>
  <c r="AK659" i="1"/>
  <c r="AK682" i="1"/>
  <c r="AK690" i="1"/>
  <c r="AK698" i="1"/>
  <c r="AK665" i="1"/>
  <c r="AK683" i="1"/>
  <c r="AK691" i="1"/>
  <c r="AK666" i="1"/>
  <c r="AK684" i="1"/>
  <c r="AK692" i="1"/>
  <c r="AK667" i="1"/>
  <c r="AK685" i="1"/>
  <c r="AK693" i="1"/>
  <c r="AK1482" i="1"/>
  <c r="AK1490" i="1"/>
  <c r="AK1498" i="1"/>
  <c r="AK1506" i="1"/>
  <c r="AK1514" i="1"/>
  <c r="AK1483" i="1"/>
  <c r="AK1491" i="1"/>
  <c r="AK1499" i="1"/>
  <c r="AK1507" i="1"/>
  <c r="AK1515" i="1"/>
  <c r="AK1484" i="1"/>
  <c r="AK1492" i="1"/>
  <c r="AK1500" i="1"/>
  <c r="AK1508" i="1"/>
  <c r="AK1516" i="1"/>
  <c r="AK1485" i="1"/>
  <c r="AK1493" i="1"/>
  <c r="AK1501" i="1"/>
  <c r="AK1509" i="1"/>
  <c r="AK1517" i="1"/>
  <c r="AK1478" i="1"/>
  <c r="AK1486" i="1"/>
  <c r="AK1494" i="1"/>
  <c r="AK1502" i="1"/>
  <c r="AK1510" i="1"/>
  <c r="AK1518" i="1"/>
  <c r="AK1479" i="1"/>
  <c r="AK1487" i="1"/>
  <c r="AK1495" i="1"/>
  <c r="AK1503" i="1"/>
  <c r="AK1511" i="1"/>
  <c r="AK1480" i="1"/>
  <c r="AK1488" i="1"/>
  <c r="AK1496" i="1"/>
  <c r="AK1504" i="1"/>
  <c r="AK1512" i="1"/>
  <c r="AK1481" i="1"/>
  <c r="AK1489" i="1"/>
  <c r="AK1497" i="1"/>
  <c r="AK1505" i="1"/>
  <c r="AK1513" i="1"/>
  <c r="AK782" i="1"/>
  <c r="AK790" i="1"/>
  <c r="AK798" i="1"/>
  <c r="AK806" i="1"/>
  <c r="AK814" i="1"/>
  <c r="AK783" i="1"/>
  <c r="AK791" i="1"/>
  <c r="AK799" i="1"/>
  <c r="AK807" i="1"/>
  <c r="AK815" i="1"/>
  <c r="AK784" i="1"/>
  <c r="AK792" i="1"/>
  <c r="AK800" i="1"/>
  <c r="AK808" i="1"/>
  <c r="AK816" i="1"/>
  <c r="AK785" i="1"/>
  <c r="AK793" i="1"/>
  <c r="AK801" i="1"/>
  <c r="AK809" i="1"/>
  <c r="AK817" i="1"/>
  <c r="AK786" i="1"/>
  <c r="AK794" i="1"/>
  <c r="AK802" i="1"/>
  <c r="AK810" i="1"/>
  <c r="AK818" i="1"/>
  <c r="AK787" i="1"/>
  <c r="AK795" i="1"/>
  <c r="AK803" i="1"/>
  <c r="AK811" i="1"/>
  <c r="AK819" i="1"/>
  <c r="AK788" i="1"/>
  <c r="AK796" i="1"/>
  <c r="AK804" i="1"/>
  <c r="AK812" i="1"/>
  <c r="AK820" i="1"/>
  <c r="AK781" i="1"/>
  <c r="AK789" i="1"/>
  <c r="AK797" i="1"/>
  <c r="AK805" i="1"/>
  <c r="AK813" i="1"/>
  <c r="AK821" i="1"/>
  <c r="AK211" i="1"/>
  <c r="AK219" i="1"/>
  <c r="AK227" i="1"/>
  <c r="AK235" i="1"/>
  <c r="AK243" i="1"/>
  <c r="AK212" i="1"/>
  <c r="AK220" i="1"/>
  <c r="AK228" i="1"/>
  <c r="AK236" i="1"/>
  <c r="AK244" i="1"/>
  <c r="AK213" i="1"/>
  <c r="AK221" i="1"/>
  <c r="AK229" i="1"/>
  <c r="AK237" i="1"/>
  <c r="AK245" i="1"/>
  <c r="AK214" i="1"/>
  <c r="AK222" i="1"/>
  <c r="AK230" i="1"/>
  <c r="AK238" i="1"/>
  <c r="AK246" i="1"/>
  <c r="AK207" i="1"/>
  <c r="AK215" i="1"/>
  <c r="AK223" i="1"/>
  <c r="AK231" i="1"/>
  <c r="AK239" i="1"/>
  <c r="AK247" i="1"/>
  <c r="AK208" i="1"/>
  <c r="AK216" i="1"/>
  <c r="AK224" i="1"/>
  <c r="AK232" i="1"/>
  <c r="AK240" i="1"/>
  <c r="AK233" i="1"/>
  <c r="AK234" i="1"/>
  <c r="AK209" i="1"/>
  <c r="AK241" i="1"/>
  <c r="AK210" i="1"/>
  <c r="AK242" i="1"/>
  <c r="AK217" i="1"/>
  <c r="AK218" i="1"/>
  <c r="AK225" i="1"/>
  <c r="AK226" i="1"/>
  <c r="AK251" i="1"/>
  <c r="AK259" i="1"/>
  <c r="AK267" i="1"/>
  <c r="AK275" i="1"/>
  <c r="AK283" i="1"/>
  <c r="AK252" i="1"/>
  <c r="AK260" i="1"/>
  <c r="AK268" i="1"/>
  <c r="AK276" i="1"/>
  <c r="AK284" i="1"/>
  <c r="AK253" i="1"/>
  <c r="AK261" i="1"/>
  <c r="AK269" i="1"/>
  <c r="AK277" i="1"/>
  <c r="AK285" i="1"/>
  <c r="AK254" i="1"/>
  <c r="AK262" i="1"/>
  <c r="AK270" i="1"/>
  <c r="AK278" i="1"/>
  <c r="AK286" i="1"/>
  <c r="AK255" i="1"/>
  <c r="AK263" i="1"/>
  <c r="AK271" i="1"/>
  <c r="AK279" i="1"/>
  <c r="AK287" i="1"/>
  <c r="AK248" i="1"/>
  <c r="AK256" i="1"/>
  <c r="AK264" i="1"/>
  <c r="AK272" i="1"/>
  <c r="AK280" i="1"/>
  <c r="AK288" i="1"/>
  <c r="AK265" i="1"/>
  <c r="AK266" i="1"/>
  <c r="AK273" i="1"/>
  <c r="AK274" i="1"/>
  <c r="AK249" i="1"/>
  <c r="AK281" i="1"/>
  <c r="AK250" i="1"/>
  <c r="AK282" i="1"/>
  <c r="AK257" i="1"/>
  <c r="AK258" i="1"/>
  <c r="AK1893" i="1"/>
  <c r="AK1901" i="1"/>
  <c r="AK1909" i="1"/>
  <c r="AK1917" i="1"/>
  <c r="AK1925" i="1"/>
  <c r="AK1894" i="1"/>
  <c r="AK1902" i="1"/>
  <c r="AK1910" i="1"/>
  <c r="AK1918" i="1"/>
  <c r="AK1926" i="1"/>
  <c r="AK1895" i="1"/>
  <c r="AK1903" i="1"/>
  <c r="AK1911" i="1"/>
  <c r="AK1919" i="1"/>
  <c r="AK1927" i="1"/>
  <c r="AK1888" i="1"/>
  <c r="AK1896" i="1"/>
  <c r="AK1904" i="1"/>
  <c r="AK1912" i="1"/>
  <c r="AK1920" i="1"/>
  <c r="AK1928" i="1"/>
  <c r="AK1889" i="1"/>
  <c r="AK1897" i="1"/>
  <c r="AK1905" i="1"/>
  <c r="AK1913" i="1"/>
  <c r="AK1921" i="1"/>
  <c r="AK1890" i="1"/>
  <c r="AK1898" i="1"/>
  <c r="AK1906" i="1"/>
  <c r="AK1914" i="1"/>
  <c r="AK1922" i="1"/>
  <c r="AK1891" i="1"/>
  <c r="AK1899" i="1"/>
  <c r="AK1907" i="1"/>
  <c r="AK1915" i="1"/>
  <c r="AK1923" i="1"/>
  <c r="AK1892" i="1"/>
  <c r="AK1900" i="1"/>
  <c r="AK1908" i="1"/>
  <c r="AK1916" i="1"/>
  <c r="AK1924" i="1"/>
  <c r="AK1402" i="1"/>
  <c r="AK1410" i="1"/>
  <c r="AK1418" i="1"/>
  <c r="AK1426" i="1"/>
  <c r="AK1434" i="1"/>
  <c r="AK1403" i="1"/>
  <c r="AK1411" i="1"/>
  <c r="AK1419" i="1"/>
  <c r="AK1427" i="1"/>
  <c r="AK1435" i="1"/>
  <c r="AK1396" i="1"/>
  <c r="AK1404" i="1"/>
  <c r="AK1412" i="1"/>
  <c r="AK1420" i="1"/>
  <c r="AK1428" i="1"/>
  <c r="AK1436" i="1"/>
  <c r="AK1397" i="1"/>
  <c r="AK1405" i="1"/>
  <c r="AK1413" i="1"/>
  <c r="AK1421" i="1"/>
  <c r="AK1429" i="1"/>
  <c r="AK1398" i="1"/>
  <c r="AK1406" i="1"/>
  <c r="AK1414" i="1"/>
  <c r="AK1422" i="1"/>
  <c r="AK1430" i="1"/>
  <c r="AK1399" i="1"/>
  <c r="AK1407" i="1"/>
  <c r="AK1415" i="1"/>
  <c r="AK1423" i="1"/>
  <c r="AK1431" i="1"/>
  <c r="AK1400" i="1"/>
  <c r="AK1408" i="1"/>
  <c r="AK1416" i="1"/>
  <c r="AK1424" i="1"/>
  <c r="AK1432" i="1"/>
  <c r="AK1401" i="1"/>
  <c r="AK1409" i="1"/>
  <c r="AK1417" i="1"/>
  <c r="AK1425" i="1"/>
  <c r="AK1433" i="1"/>
  <c r="AK371" i="1"/>
  <c r="AK379" i="1"/>
  <c r="AK387" i="1"/>
  <c r="AK395" i="1"/>
  <c r="AK403" i="1"/>
  <c r="AK411" i="1"/>
  <c r="AK372" i="1"/>
  <c r="AK380" i="1"/>
  <c r="AK388" i="1"/>
  <c r="AK396" i="1"/>
  <c r="AK404" i="1"/>
  <c r="AK373" i="1"/>
  <c r="AK381" i="1"/>
  <c r="AK389" i="1"/>
  <c r="AK397" i="1"/>
  <c r="AK405" i="1"/>
  <c r="AK374" i="1"/>
  <c r="AK382" i="1"/>
  <c r="AK390" i="1"/>
  <c r="AK398" i="1"/>
  <c r="AK406" i="1"/>
  <c r="AK375" i="1"/>
  <c r="AK383" i="1"/>
  <c r="AK391" i="1"/>
  <c r="AK399" i="1"/>
  <c r="AK407" i="1"/>
  <c r="AK376" i="1"/>
  <c r="AK384" i="1"/>
  <c r="AK392" i="1"/>
  <c r="AK400" i="1"/>
  <c r="AK408" i="1"/>
  <c r="AK393" i="1"/>
  <c r="AK394" i="1"/>
  <c r="AK401" i="1"/>
  <c r="AK402" i="1"/>
  <c r="AK377" i="1"/>
  <c r="AK409" i="1"/>
  <c r="AK378" i="1"/>
  <c r="AK410" i="1"/>
  <c r="AK385" i="1"/>
  <c r="AK386" i="1"/>
  <c r="AK619" i="1"/>
  <c r="AK627" i="1"/>
  <c r="AK635" i="1"/>
  <c r="AK643" i="1"/>
  <c r="AK651" i="1"/>
  <c r="AK620" i="1"/>
  <c r="AK628" i="1"/>
  <c r="AK636" i="1"/>
  <c r="AK644" i="1"/>
  <c r="AK652" i="1"/>
  <c r="AK621" i="1"/>
  <c r="AK629" i="1"/>
  <c r="AK637" i="1"/>
  <c r="AK645" i="1"/>
  <c r="AK653" i="1"/>
  <c r="AK622" i="1"/>
  <c r="AK630" i="1"/>
  <c r="AK638" i="1"/>
  <c r="AK646" i="1"/>
  <c r="AK654" i="1"/>
  <c r="AK623" i="1"/>
  <c r="AK631" i="1"/>
  <c r="AK639" i="1"/>
  <c r="AK647" i="1"/>
  <c r="AK655" i="1"/>
  <c r="AK624" i="1"/>
  <c r="AK632" i="1"/>
  <c r="AK640" i="1"/>
  <c r="AK648" i="1"/>
  <c r="AK656" i="1"/>
  <c r="AK617" i="1"/>
  <c r="AK649" i="1"/>
  <c r="AK618" i="1"/>
  <c r="AK650" i="1"/>
  <c r="AK625" i="1"/>
  <c r="AK657" i="1"/>
  <c r="AK626" i="1"/>
  <c r="AK633" i="1"/>
  <c r="AK634" i="1"/>
  <c r="AK641" i="1"/>
  <c r="AK642" i="1"/>
  <c r="AK1362" i="1"/>
  <c r="AK1370" i="1"/>
  <c r="AK1378" i="1"/>
  <c r="AK1386" i="1"/>
  <c r="AK1394" i="1"/>
  <c r="AK1355" i="1"/>
  <c r="AK1363" i="1"/>
  <c r="AK1371" i="1"/>
  <c r="AK1379" i="1"/>
  <c r="AK1387" i="1"/>
  <c r="AK1395" i="1"/>
  <c r="AK1356" i="1"/>
  <c r="AK1364" i="1"/>
  <c r="AK1372" i="1"/>
  <c r="AK1380" i="1"/>
  <c r="AK1388" i="1"/>
  <c r="AK1357" i="1"/>
  <c r="AK1365" i="1"/>
  <c r="AK1373" i="1"/>
  <c r="AK1381" i="1"/>
  <c r="AK1389" i="1"/>
  <c r="AK1358" i="1"/>
  <c r="AK1366" i="1"/>
  <c r="AK1374" i="1"/>
  <c r="AK1382" i="1"/>
  <c r="AK1390" i="1"/>
  <c r="AK1359" i="1"/>
  <c r="AK1367" i="1"/>
  <c r="AK1375" i="1"/>
  <c r="AK1383" i="1"/>
  <c r="AK1391" i="1"/>
  <c r="AK1360" i="1"/>
  <c r="AK1368" i="1"/>
  <c r="AK1376" i="1"/>
  <c r="AK1384" i="1"/>
  <c r="AK1392" i="1"/>
  <c r="AK1361" i="1"/>
  <c r="AK1369" i="1"/>
  <c r="AK1377" i="1"/>
  <c r="AK1385" i="1"/>
  <c r="AK1393" i="1"/>
  <c r="AK91" i="1"/>
  <c r="AK99" i="1"/>
  <c r="AK107" i="1"/>
  <c r="AK115" i="1"/>
  <c r="AK123" i="1"/>
  <c r="AK84" i="1"/>
  <c r="AK92" i="1"/>
  <c r="AK100" i="1"/>
  <c r="AK108" i="1"/>
  <c r="AK116" i="1"/>
  <c r="AK124" i="1"/>
  <c r="AK85" i="1"/>
  <c r="AK93" i="1"/>
  <c r="AK101" i="1"/>
  <c r="AK109" i="1"/>
  <c r="AK117" i="1"/>
  <c r="AK86" i="1"/>
  <c r="AK94" i="1"/>
  <c r="AK102" i="1"/>
  <c r="AK110" i="1"/>
  <c r="AK118" i="1"/>
  <c r="AK87" i="1"/>
  <c r="AK95" i="1"/>
  <c r="AK103" i="1"/>
  <c r="AK111" i="1"/>
  <c r="AK119" i="1"/>
  <c r="AK88" i="1"/>
  <c r="AK96" i="1"/>
  <c r="AK104" i="1"/>
  <c r="AK112" i="1"/>
  <c r="AK120" i="1"/>
  <c r="AK105" i="1"/>
  <c r="AK106" i="1"/>
  <c r="AK113" i="1"/>
  <c r="AK114" i="1"/>
  <c r="AK89" i="1"/>
  <c r="AK121" i="1"/>
  <c r="AK90" i="1"/>
  <c r="AK122" i="1"/>
  <c r="AK97" i="1"/>
  <c r="AK98" i="1"/>
  <c r="AK1853" i="1"/>
  <c r="AK1861" i="1"/>
  <c r="AK1869" i="1"/>
  <c r="AK1877" i="1"/>
  <c r="AK1885" i="1"/>
  <c r="AK1854" i="1"/>
  <c r="AK1862" i="1"/>
  <c r="AK1870" i="1"/>
  <c r="AK1878" i="1"/>
  <c r="AK1886" i="1"/>
  <c r="AK1847" i="1"/>
  <c r="AK1855" i="1"/>
  <c r="AK1863" i="1"/>
  <c r="AK1871" i="1"/>
  <c r="AK1879" i="1"/>
  <c r="AK1887" i="1"/>
  <c r="AK1848" i="1"/>
  <c r="AK1856" i="1"/>
  <c r="AK1864" i="1"/>
  <c r="AK1872" i="1"/>
  <c r="AK1880" i="1"/>
  <c r="AK1849" i="1"/>
  <c r="AK1857" i="1"/>
  <c r="AK1865" i="1"/>
  <c r="AK1873" i="1"/>
  <c r="AK1881" i="1"/>
  <c r="AK1850" i="1"/>
  <c r="AK1858" i="1"/>
  <c r="AK1866" i="1"/>
  <c r="AK1874" i="1"/>
  <c r="AK1882" i="1"/>
  <c r="AK1851" i="1"/>
  <c r="AK1859" i="1"/>
  <c r="AK1867" i="1"/>
  <c r="AK1875" i="1"/>
  <c r="AK1883" i="1"/>
  <c r="AK1852" i="1"/>
  <c r="AK1860" i="1"/>
  <c r="AK1868" i="1"/>
  <c r="AK1876" i="1"/>
  <c r="AK1884" i="1"/>
  <c r="AK291" i="1"/>
  <c r="AK299" i="1"/>
  <c r="AK307" i="1"/>
  <c r="AK315" i="1"/>
  <c r="AK323" i="1"/>
  <c r="AK292" i="1"/>
  <c r="AK300" i="1"/>
  <c r="AK308" i="1"/>
  <c r="AK316" i="1"/>
  <c r="AK324" i="1"/>
  <c r="AK293" i="1"/>
  <c r="AK301" i="1"/>
  <c r="AK309" i="1"/>
  <c r="AK317" i="1"/>
  <c r="AK325" i="1"/>
  <c r="AK294" i="1"/>
  <c r="AK302" i="1"/>
  <c r="AK310" i="1"/>
  <c r="AK318" i="1"/>
  <c r="AK326" i="1"/>
  <c r="AK295" i="1"/>
  <c r="AK303" i="1"/>
  <c r="AK311" i="1"/>
  <c r="AK319" i="1"/>
  <c r="AK327" i="1"/>
  <c r="AK296" i="1"/>
  <c r="AK304" i="1"/>
  <c r="AK312" i="1"/>
  <c r="AK320" i="1"/>
  <c r="AK328" i="1"/>
  <c r="AK297" i="1"/>
  <c r="AK329" i="1"/>
  <c r="AK298" i="1"/>
  <c r="AK305" i="1"/>
  <c r="AK306" i="1"/>
  <c r="AK313" i="1"/>
  <c r="AK314" i="1"/>
  <c r="AK289" i="1"/>
  <c r="AK321" i="1"/>
  <c r="AK290" i="1"/>
  <c r="AK322" i="1"/>
  <c r="AK43" i="1"/>
  <c r="AK51" i="1"/>
  <c r="AK59" i="1"/>
  <c r="AK67" i="1"/>
  <c r="AK75" i="1"/>
  <c r="AK83" i="1"/>
  <c r="AK44" i="1"/>
  <c r="AK52" i="1"/>
  <c r="AK60" i="1"/>
  <c r="AK68" i="1"/>
  <c r="AK76" i="1"/>
  <c r="AK45" i="1"/>
  <c r="AK53" i="1"/>
  <c r="AK61" i="1"/>
  <c r="AK69" i="1"/>
  <c r="AK77" i="1"/>
  <c r="AK46" i="1"/>
  <c r="AK54" i="1"/>
  <c r="AK62" i="1"/>
  <c r="AK70" i="1"/>
  <c r="AK78" i="1"/>
  <c r="AK47" i="1"/>
  <c r="AK55" i="1"/>
  <c r="AK63" i="1"/>
  <c r="AK71" i="1"/>
  <c r="AK79" i="1"/>
  <c r="AK48" i="1"/>
  <c r="AK56" i="1"/>
  <c r="AK64" i="1"/>
  <c r="AK72" i="1"/>
  <c r="AK80" i="1"/>
  <c r="AK73" i="1"/>
  <c r="AK74" i="1"/>
  <c r="AK49" i="1"/>
  <c r="AK81" i="1"/>
  <c r="AK50" i="1"/>
  <c r="AK82" i="1"/>
  <c r="AK57" i="1"/>
  <c r="AK58" i="1"/>
  <c r="AK65" i="1"/>
  <c r="AK66" i="1"/>
  <c r="AK2053" i="1"/>
  <c r="AM2053" i="1" s="1"/>
  <c r="AN2053" i="1" s="1"/>
  <c r="AK2061" i="1"/>
  <c r="AM2061" i="1" s="1"/>
  <c r="AN2061" i="1" s="1"/>
  <c r="AK2069" i="1"/>
  <c r="AM2069" i="1" s="1"/>
  <c r="AN2069" i="1" s="1"/>
  <c r="AK2077" i="1"/>
  <c r="AM2077" i="1" s="1"/>
  <c r="AN2077" i="1" s="1"/>
  <c r="AK2085" i="1"/>
  <c r="AM2085" i="1" s="1"/>
  <c r="AN2085" i="1" s="1"/>
  <c r="AK2081" i="1"/>
  <c r="AM2081" i="1" s="1"/>
  <c r="AN2081" i="1" s="1"/>
  <c r="AK2076" i="1"/>
  <c r="AM2076" i="1" s="1"/>
  <c r="AN2076" i="1" s="1"/>
  <c r="AK2054" i="1"/>
  <c r="AM2054" i="1" s="1"/>
  <c r="AN2054" i="1" s="1"/>
  <c r="AK2062" i="1"/>
  <c r="AM2062" i="1" s="1"/>
  <c r="AN2062" i="1" s="1"/>
  <c r="AK2070" i="1"/>
  <c r="AM2070" i="1" s="1"/>
  <c r="AN2070" i="1" s="1"/>
  <c r="AK2078" i="1"/>
  <c r="AM2078" i="1" s="1"/>
  <c r="AN2078" i="1" s="1"/>
  <c r="AK2086" i="1"/>
  <c r="AM2086" i="1" s="1"/>
  <c r="AN2086" i="1" s="1"/>
  <c r="AK2072" i="1"/>
  <c r="AM2072" i="1" s="1"/>
  <c r="AN2072" i="1" s="1"/>
  <c r="AK2057" i="1"/>
  <c r="AM2057" i="1" s="1"/>
  <c r="AN2057" i="1" s="1"/>
  <c r="AK2089" i="1"/>
  <c r="AM2089" i="1" s="1"/>
  <c r="AN2089" i="1" s="1"/>
  <c r="AK2055" i="1"/>
  <c r="AM2055" i="1" s="1"/>
  <c r="AN2055" i="1" s="1"/>
  <c r="AK2063" i="1"/>
  <c r="AM2063" i="1" s="1"/>
  <c r="AN2063" i="1" s="1"/>
  <c r="AK2071" i="1"/>
  <c r="AM2071" i="1" s="1"/>
  <c r="AN2071" i="1" s="1"/>
  <c r="AK2079" i="1"/>
  <c r="AM2079" i="1" s="1"/>
  <c r="AN2079" i="1" s="1"/>
  <c r="AK2087" i="1"/>
  <c r="AM2087" i="1" s="1"/>
  <c r="AN2087" i="1" s="1"/>
  <c r="AK2064" i="1"/>
  <c r="AM2064" i="1" s="1"/>
  <c r="AN2064" i="1" s="1"/>
  <c r="AK2088" i="1"/>
  <c r="AM2088" i="1" s="1"/>
  <c r="AN2088" i="1" s="1"/>
  <c r="AK2073" i="1"/>
  <c r="AM2073" i="1" s="1"/>
  <c r="AN2073" i="1" s="1"/>
  <c r="AK2084" i="1"/>
  <c r="AM2084" i="1" s="1"/>
  <c r="AN2084" i="1" s="1"/>
  <c r="AK2056" i="1"/>
  <c r="AM2056" i="1" s="1"/>
  <c r="AN2056" i="1" s="1"/>
  <c r="AK2080" i="1"/>
  <c r="AM2080" i="1" s="1"/>
  <c r="AN2080" i="1" s="1"/>
  <c r="AK2065" i="1"/>
  <c r="AM2065" i="1" s="1"/>
  <c r="AN2065" i="1" s="1"/>
  <c r="AK2068" i="1"/>
  <c r="AM2068" i="1" s="1"/>
  <c r="AN2068" i="1" s="1"/>
  <c r="AK2060" i="1"/>
  <c r="AM2060" i="1" s="1"/>
  <c r="AN2060" i="1" s="1"/>
  <c r="AK2058" i="1"/>
  <c r="AM2058" i="1" s="1"/>
  <c r="AN2058" i="1" s="1"/>
  <c r="AK2066" i="1"/>
  <c r="AM2066" i="1" s="1"/>
  <c r="AN2066" i="1" s="1"/>
  <c r="AK2074" i="1"/>
  <c r="AM2074" i="1" s="1"/>
  <c r="AN2074" i="1" s="1"/>
  <c r="AK2082" i="1"/>
  <c r="AM2082" i="1" s="1"/>
  <c r="AN2082" i="1" s="1"/>
  <c r="AK2090" i="1"/>
  <c r="AM2090" i="1" s="1"/>
  <c r="AN2090" i="1" s="1"/>
  <c r="AK2067" i="1"/>
  <c r="AM2067" i="1" s="1"/>
  <c r="AN2067" i="1" s="1"/>
  <c r="AK2083" i="1"/>
  <c r="AM2083" i="1" s="1"/>
  <c r="AN2083" i="1" s="1"/>
  <c r="AK2059" i="1"/>
  <c r="AM2059" i="1" s="1"/>
  <c r="AN2059" i="1" s="1"/>
  <c r="AK2075" i="1"/>
  <c r="AM2075" i="1" s="1"/>
  <c r="AN2075" i="1" s="1"/>
  <c r="AK2091" i="1"/>
  <c r="AM2091" i="1" s="1"/>
  <c r="AN2091" i="1" s="1"/>
  <c r="AK2052" i="1"/>
  <c r="AM2052" i="1" s="1"/>
  <c r="AN2052" i="1" s="1"/>
  <c r="AK2092" i="1"/>
  <c r="AM2092" i="1" s="1"/>
  <c r="AN2092" i="1" s="1"/>
  <c r="AK742" i="1"/>
  <c r="AK750" i="1"/>
  <c r="AK758" i="1"/>
  <c r="AK766" i="1"/>
  <c r="AK774" i="1"/>
  <c r="AK743" i="1"/>
  <c r="AK751" i="1"/>
  <c r="AK759" i="1"/>
  <c r="AK767" i="1"/>
  <c r="AK775" i="1"/>
  <c r="AK744" i="1"/>
  <c r="AK752" i="1"/>
  <c r="AK760" i="1"/>
  <c r="AK768" i="1"/>
  <c r="AK776" i="1"/>
  <c r="AK745" i="1"/>
  <c r="AK753" i="1"/>
  <c r="AK761" i="1"/>
  <c r="AK769" i="1"/>
  <c r="AK777" i="1"/>
  <c r="AK746" i="1"/>
  <c r="AK754" i="1"/>
  <c r="AK762" i="1"/>
  <c r="AK770" i="1"/>
  <c r="AK778" i="1"/>
  <c r="AK747" i="1"/>
  <c r="AK755" i="1"/>
  <c r="AK763" i="1"/>
  <c r="AK771" i="1"/>
  <c r="AK779" i="1"/>
  <c r="AK740" i="1"/>
  <c r="AK748" i="1"/>
  <c r="AK756" i="1"/>
  <c r="AK764" i="1"/>
  <c r="AK772" i="1"/>
  <c r="AK780" i="1"/>
  <c r="AK773" i="1"/>
  <c r="AK741" i="1"/>
  <c r="AK749" i="1"/>
  <c r="AK757" i="1"/>
  <c r="AK765" i="1"/>
  <c r="AK539" i="1"/>
  <c r="AK547" i="1"/>
  <c r="AK555" i="1"/>
  <c r="AK563" i="1"/>
  <c r="AK571" i="1"/>
  <c r="AK540" i="1"/>
  <c r="AK548" i="1"/>
  <c r="AK556" i="1"/>
  <c r="AK564" i="1"/>
  <c r="AK572" i="1"/>
  <c r="AK541" i="1"/>
  <c r="AK549" i="1"/>
  <c r="AK557" i="1"/>
  <c r="AK565" i="1"/>
  <c r="AK573" i="1"/>
  <c r="AK542" i="1"/>
  <c r="AK550" i="1"/>
  <c r="AK558" i="1"/>
  <c r="AK566" i="1"/>
  <c r="AK574" i="1"/>
  <c r="AK535" i="1"/>
  <c r="AK543" i="1"/>
  <c r="AK551" i="1"/>
  <c r="AK559" i="1"/>
  <c r="AK567" i="1"/>
  <c r="AK575" i="1"/>
  <c r="AK536" i="1"/>
  <c r="AK544" i="1"/>
  <c r="AK552" i="1"/>
  <c r="AK560" i="1"/>
  <c r="AK568" i="1"/>
  <c r="AK553" i="1"/>
  <c r="AK554" i="1"/>
  <c r="AK561" i="1"/>
  <c r="AK562" i="1"/>
  <c r="AK537" i="1"/>
  <c r="AK569" i="1"/>
  <c r="AK538" i="1"/>
  <c r="AK570" i="1"/>
  <c r="AK545" i="1"/>
  <c r="AK546" i="1"/>
  <c r="AK579" i="1"/>
  <c r="AK587" i="1"/>
  <c r="AK595" i="1"/>
  <c r="AK603" i="1"/>
  <c r="AK611" i="1"/>
  <c r="AK580" i="1"/>
  <c r="AK588" i="1"/>
  <c r="AK596" i="1"/>
  <c r="AK604" i="1"/>
  <c r="AK612" i="1"/>
  <c r="AK581" i="1"/>
  <c r="AK589" i="1"/>
  <c r="AK597" i="1"/>
  <c r="AK605" i="1"/>
  <c r="AK613" i="1"/>
  <c r="AK582" i="1"/>
  <c r="AK590" i="1"/>
  <c r="AK598" i="1"/>
  <c r="AK606" i="1"/>
  <c r="AK614" i="1"/>
  <c r="AK583" i="1"/>
  <c r="AK591" i="1"/>
  <c r="AK599" i="1"/>
  <c r="AK607" i="1"/>
  <c r="AK615" i="1"/>
  <c r="AK576" i="1"/>
  <c r="AK584" i="1"/>
  <c r="AK592" i="1"/>
  <c r="AK600" i="1"/>
  <c r="AK608" i="1"/>
  <c r="AK616" i="1"/>
  <c r="AK585" i="1"/>
  <c r="AK586" i="1"/>
  <c r="AK593" i="1"/>
  <c r="AK594" i="1"/>
  <c r="AK601" i="1"/>
  <c r="AK602" i="1"/>
  <c r="AK577" i="1"/>
  <c r="AK609" i="1"/>
  <c r="AK578" i="1"/>
  <c r="AK610" i="1"/>
  <c r="AK1724" i="1"/>
  <c r="AK1732" i="1"/>
  <c r="AK1740" i="1"/>
  <c r="AK1748" i="1"/>
  <c r="AK1725" i="1"/>
  <c r="AK1733" i="1"/>
  <c r="AK1741" i="1"/>
  <c r="AK1749" i="1"/>
  <c r="AK1727" i="1"/>
  <c r="AK1735" i="1"/>
  <c r="AK1743" i="1"/>
  <c r="AK1751" i="1"/>
  <c r="AK1728" i="1"/>
  <c r="AK1736" i="1"/>
  <c r="AK1744" i="1"/>
  <c r="AK1730" i="1"/>
  <c r="AK1746" i="1"/>
  <c r="AK1757" i="1"/>
  <c r="AK1731" i="1"/>
  <c r="AK1747" i="1"/>
  <c r="AK1758" i="1"/>
  <c r="AK1734" i="1"/>
  <c r="AK1750" i="1"/>
  <c r="AK1759" i="1"/>
  <c r="AK1737" i="1"/>
  <c r="AK1752" i="1"/>
  <c r="AK1760" i="1"/>
  <c r="AK1738" i="1"/>
  <c r="AK1753" i="1"/>
  <c r="AK1761" i="1"/>
  <c r="AK1739" i="1"/>
  <c r="AK1754" i="1"/>
  <c r="AK1762" i="1"/>
  <c r="AK1726" i="1"/>
  <c r="AK1742" i="1"/>
  <c r="AK1755" i="1"/>
  <c r="AK1763" i="1"/>
  <c r="AK1729" i="1"/>
  <c r="AK1745" i="1"/>
  <c r="AK1756" i="1"/>
  <c r="AK1764" i="1"/>
  <c r="AK1973" i="1"/>
  <c r="AK1981" i="1"/>
  <c r="AK1989" i="1"/>
  <c r="AK1997" i="1"/>
  <c r="AK2005" i="1"/>
  <c r="AK1974" i="1"/>
  <c r="AK1982" i="1"/>
  <c r="AK1990" i="1"/>
  <c r="AK1998" i="1"/>
  <c r="AK2006" i="1"/>
  <c r="AK1975" i="1"/>
  <c r="AK1983" i="1"/>
  <c r="AK1991" i="1"/>
  <c r="AK1999" i="1"/>
  <c r="AK2007" i="1"/>
  <c r="AK1976" i="1"/>
  <c r="AK1984" i="1"/>
  <c r="AK1992" i="1"/>
  <c r="AK2000" i="1"/>
  <c r="AK2008" i="1"/>
  <c r="AK2004" i="1"/>
  <c r="AK1977" i="1"/>
  <c r="AK1985" i="1"/>
  <c r="AK1993" i="1"/>
  <c r="AK2001" i="1"/>
  <c r="AK2009" i="1"/>
  <c r="AK1996" i="1"/>
  <c r="AK1970" i="1"/>
  <c r="AK1978" i="1"/>
  <c r="AK1986" i="1"/>
  <c r="AK1994" i="1"/>
  <c r="AK2002" i="1"/>
  <c r="AK2010" i="1"/>
  <c r="AK1980" i="1"/>
  <c r="AK1971" i="1"/>
  <c r="AK1979" i="1"/>
  <c r="AK1987" i="1"/>
  <c r="AK1995" i="1"/>
  <c r="AK2003" i="1"/>
  <c r="AK1988" i="1"/>
  <c r="AK1972" i="1"/>
  <c r="AK1683" i="1"/>
  <c r="AM1683" i="1" s="1"/>
  <c r="AN1683" i="1" s="1"/>
  <c r="AK1691" i="1"/>
  <c r="AM1691" i="1" s="1"/>
  <c r="AN1691" i="1" s="1"/>
  <c r="AK1699" i="1"/>
  <c r="AM1699" i="1" s="1"/>
  <c r="AN1699" i="1" s="1"/>
  <c r="AK1707" i="1"/>
  <c r="AM1707" i="1" s="1"/>
  <c r="AN1707" i="1" s="1"/>
  <c r="AK1684" i="1"/>
  <c r="AM1684" i="1" s="1"/>
  <c r="AN1684" i="1" s="1"/>
  <c r="AK1692" i="1"/>
  <c r="AM1692" i="1" s="1"/>
  <c r="AN1692" i="1" s="1"/>
  <c r="AK1700" i="1"/>
  <c r="AM1700" i="1" s="1"/>
  <c r="AN1700" i="1" s="1"/>
  <c r="AK1708" i="1"/>
  <c r="AM1708" i="1" s="1"/>
  <c r="AN1708" i="1" s="1"/>
  <c r="AK1716" i="1"/>
  <c r="AM1716" i="1" s="1"/>
  <c r="AN1716" i="1" s="1"/>
  <c r="AK1685" i="1"/>
  <c r="AM1685" i="1" s="1"/>
  <c r="AN1685" i="1" s="1"/>
  <c r="AK1693" i="1"/>
  <c r="AM1693" i="1" s="1"/>
  <c r="AN1693" i="1" s="1"/>
  <c r="AK1701" i="1"/>
  <c r="AM1701" i="1" s="1"/>
  <c r="AN1701" i="1" s="1"/>
  <c r="AK1709" i="1"/>
  <c r="AM1709" i="1" s="1"/>
  <c r="AN1709" i="1" s="1"/>
  <c r="AK1717" i="1"/>
  <c r="AM1717" i="1" s="1"/>
  <c r="AN1717" i="1" s="1"/>
  <c r="AK1687" i="1"/>
  <c r="AM1687" i="1" s="1"/>
  <c r="AN1687" i="1" s="1"/>
  <c r="AK1695" i="1"/>
  <c r="AM1695" i="1" s="1"/>
  <c r="AN1695" i="1" s="1"/>
  <c r="AK1703" i="1"/>
  <c r="AM1703" i="1" s="1"/>
  <c r="AN1703" i="1" s="1"/>
  <c r="AK1711" i="1"/>
  <c r="AM1711" i="1" s="1"/>
  <c r="AN1711" i="1" s="1"/>
  <c r="AK1719" i="1"/>
  <c r="AM1719" i="1" s="1"/>
  <c r="AN1719" i="1" s="1"/>
  <c r="AK1688" i="1"/>
  <c r="AM1688" i="1" s="1"/>
  <c r="AN1688" i="1" s="1"/>
  <c r="AK1696" i="1"/>
  <c r="AM1696" i="1" s="1"/>
  <c r="AN1696" i="1" s="1"/>
  <c r="AK1704" i="1"/>
  <c r="AM1704" i="1" s="1"/>
  <c r="AN1704" i="1" s="1"/>
  <c r="AK1712" i="1"/>
  <c r="AM1712" i="1" s="1"/>
  <c r="AN1712" i="1" s="1"/>
  <c r="AK1720" i="1"/>
  <c r="AM1720" i="1" s="1"/>
  <c r="AN1720" i="1" s="1"/>
  <c r="AK1694" i="1"/>
  <c r="AM1694" i="1" s="1"/>
  <c r="AN1694" i="1" s="1"/>
  <c r="AK1714" i="1"/>
  <c r="AM1714" i="1" s="1"/>
  <c r="AN1714" i="1" s="1"/>
  <c r="AK1697" i="1"/>
  <c r="AM1697" i="1" s="1"/>
  <c r="AN1697" i="1" s="1"/>
  <c r="AK1715" i="1"/>
  <c r="AM1715" i="1" s="1"/>
  <c r="AN1715" i="1" s="1"/>
  <c r="AK1698" i="1"/>
  <c r="AM1698" i="1" s="1"/>
  <c r="AN1698" i="1" s="1"/>
  <c r="AK1718" i="1"/>
  <c r="AM1718" i="1" s="1"/>
  <c r="AN1718" i="1" s="1"/>
  <c r="AK1702" i="1"/>
  <c r="AM1702" i="1" s="1"/>
  <c r="AN1702" i="1" s="1"/>
  <c r="AK1721" i="1"/>
  <c r="AM1721" i="1" s="1"/>
  <c r="AN1721" i="1" s="1"/>
  <c r="AK1705" i="1"/>
  <c r="AM1705" i="1" s="1"/>
  <c r="AN1705" i="1" s="1"/>
  <c r="AK1722" i="1"/>
  <c r="AM1722" i="1" s="1"/>
  <c r="AN1722" i="1" s="1"/>
  <c r="AK1686" i="1"/>
  <c r="AM1686" i="1" s="1"/>
  <c r="AN1686" i="1" s="1"/>
  <c r="AK1706" i="1"/>
  <c r="AM1706" i="1" s="1"/>
  <c r="AN1706" i="1" s="1"/>
  <c r="AK1723" i="1"/>
  <c r="AM1723" i="1" s="1"/>
  <c r="AN1723" i="1" s="1"/>
  <c r="AK1689" i="1"/>
  <c r="AM1689" i="1" s="1"/>
  <c r="AN1689" i="1" s="1"/>
  <c r="AK1710" i="1"/>
  <c r="AM1710" i="1" s="1"/>
  <c r="AN1710" i="1" s="1"/>
  <c r="AK1690" i="1"/>
  <c r="AM1690" i="1" s="1"/>
  <c r="AN1690" i="1" s="1"/>
  <c r="AK1713" i="1"/>
  <c r="AM1713" i="1" s="1"/>
  <c r="AN1713" i="1" s="1"/>
  <c r="AJ1013" i="1"/>
  <c r="AJ632" i="1"/>
  <c r="AJ97" i="1"/>
  <c r="AJ469" i="1"/>
  <c r="AJ1107" i="1"/>
  <c r="AI1352" i="1"/>
  <c r="AJ1352" i="1"/>
  <c r="AI554" i="1"/>
  <c r="AJ554" i="1"/>
  <c r="AI1724" i="1"/>
  <c r="AJ1724" i="1"/>
  <c r="AI273" i="1"/>
  <c r="AJ273" i="1"/>
  <c r="AI403" i="1"/>
  <c r="AJ403" i="1"/>
  <c r="AI1487" i="1"/>
  <c r="AJ1487" i="1"/>
  <c r="AI166" i="1"/>
  <c r="AJ166" i="1"/>
  <c r="AI605" i="1"/>
  <c r="AJ605" i="1"/>
  <c r="AH1881" i="1"/>
  <c r="AJ1881" i="1"/>
  <c r="AI75" i="1"/>
  <c r="AJ75" i="1"/>
  <c r="AH1492" i="1"/>
  <c r="AJ1492" i="1"/>
  <c r="AH370" i="1"/>
  <c r="AJ370" i="1"/>
  <c r="AI1225" i="1"/>
  <c r="AJ1225" i="1"/>
  <c r="AH1346" i="1"/>
  <c r="AJ1346" i="1"/>
  <c r="AH1343" i="1"/>
  <c r="AJ1343" i="1"/>
  <c r="AH1682" i="1"/>
  <c r="AJ1682" i="1"/>
  <c r="AH1925" i="1"/>
  <c r="AJ1925" i="1"/>
  <c r="AH195" i="1"/>
  <c r="AJ195" i="1"/>
  <c r="AH1927" i="1"/>
  <c r="AJ1927" i="1"/>
  <c r="AH1258" i="1"/>
  <c r="AJ1258" i="1"/>
  <c r="AH1771" i="1"/>
  <c r="AJ1771" i="1"/>
  <c r="AH947" i="1"/>
  <c r="AJ947" i="1"/>
  <c r="AH2070" i="1"/>
  <c r="AJ2070" i="1"/>
  <c r="AH1105" i="1"/>
  <c r="AJ1105" i="1"/>
  <c r="AH732" i="1"/>
  <c r="AJ732" i="1"/>
  <c r="AH67" i="1"/>
  <c r="AJ67" i="1"/>
  <c r="AH1969" i="1"/>
  <c r="AJ1969" i="1"/>
  <c r="AH1055" i="1"/>
  <c r="AJ1055" i="1"/>
  <c r="AH452" i="1"/>
  <c r="AJ452" i="1"/>
  <c r="AH1562" i="1"/>
  <c r="AJ1562" i="1"/>
  <c r="AH2055" i="1"/>
  <c r="AJ2055" i="1"/>
  <c r="AH501" i="1"/>
  <c r="AJ501" i="1"/>
  <c r="AH51" i="1"/>
  <c r="AJ51" i="1"/>
  <c r="AH1649" i="1"/>
  <c r="AJ1649" i="1"/>
  <c r="AH1971" i="1"/>
  <c r="AJ1971" i="1"/>
  <c r="AH1430" i="1"/>
  <c r="AJ1430" i="1"/>
  <c r="AH1065" i="1"/>
  <c r="AJ1065" i="1"/>
  <c r="AH602" i="1"/>
  <c r="AJ602" i="1"/>
  <c r="AH984" i="1"/>
  <c r="AJ984" i="1"/>
  <c r="AH280" i="1"/>
  <c r="AJ280" i="1"/>
  <c r="AH1271" i="1"/>
  <c r="AJ1271" i="1"/>
  <c r="AH8" i="1"/>
  <c r="AJ8" i="1"/>
  <c r="AH1827" i="1"/>
  <c r="AJ1827" i="1"/>
  <c r="AH669" i="1"/>
  <c r="AJ669" i="1"/>
  <c r="AH405" i="1"/>
  <c r="AJ405" i="1"/>
  <c r="AH818" i="1"/>
  <c r="AJ818" i="1"/>
  <c r="AH76" i="1"/>
  <c r="AJ76" i="1"/>
  <c r="AH665" i="1"/>
  <c r="AJ665" i="1"/>
  <c r="AH1918" i="1"/>
  <c r="AJ1918" i="1"/>
  <c r="AH1371" i="1"/>
  <c r="AJ1371" i="1"/>
  <c r="AH726" i="1"/>
  <c r="AJ726" i="1"/>
  <c r="AH1730" i="1"/>
  <c r="AJ1730" i="1"/>
  <c r="AH74" i="1"/>
  <c r="AJ74" i="1"/>
  <c r="AJ1838" i="1"/>
  <c r="AJ1377" i="1"/>
  <c r="AJ1095" i="1"/>
  <c r="AJ152" i="1"/>
  <c r="AJ163" i="1"/>
  <c r="AJ440" i="1"/>
  <c r="AJ207" i="1"/>
  <c r="AJ2018" i="1"/>
  <c r="AI127" i="1"/>
  <c r="AJ127" i="1"/>
  <c r="AI553" i="1"/>
  <c r="AJ553" i="1"/>
  <c r="AI1374" i="1"/>
  <c r="AJ1374" i="1"/>
  <c r="AI1601" i="1"/>
  <c r="AJ1601" i="1"/>
  <c r="AI628" i="1"/>
  <c r="AJ628" i="1"/>
  <c r="AI2091" i="1"/>
  <c r="AJ2091" i="1"/>
  <c r="AI652" i="1"/>
  <c r="AJ652" i="1"/>
  <c r="AI1284" i="1"/>
  <c r="AJ1284" i="1"/>
  <c r="AI289" i="1"/>
  <c r="AJ289" i="1"/>
  <c r="AI1970" i="1"/>
  <c r="AJ1970" i="1"/>
  <c r="AI1517" i="1"/>
  <c r="AJ1517" i="1"/>
  <c r="AI406" i="1"/>
  <c r="AJ406" i="1"/>
  <c r="AI591" i="1"/>
  <c r="AJ591" i="1"/>
  <c r="AI881" i="1"/>
  <c r="AJ881" i="1"/>
  <c r="AI1999" i="1"/>
  <c r="AJ1999" i="1"/>
  <c r="AI1622" i="1"/>
  <c r="AJ1622" i="1"/>
  <c r="AI1294" i="1"/>
  <c r="AJ1294" i="1"/>
  <c r="AI1329" i="1"/>
  <c r="AJ1329" i="1"/>
  <c r="AI1088" i="1"/>
  <c r="AJ1088" i="1"/>
  <c r="AI1522" i="1"/>
  <c r="AJ1522" i="1"/>
  <c r="AI1619" i="1"/>
  <c r="AJ1619" i="1"/>
  <c r="AI1136" i="1"/>
  <c r="AJ1136" i="1"/>
  <c r="AI1618" i="1"/>
  <c r="AJ1618" i="1"/>
  <c r="AI740" i="1"/>
  <c r="AJ740" i="1"/>
  <c r="AI251" i="1"/>
  <c r="AJ251" i="1"/>
  <c r="AI1830" i="1"/>
  <c r="AJ1830" i="1"/>
  <c r="AI1867" i="1"/>
  <c r="AJ1867" i="1"/>
  <c r="AI412" i="1"/>
  <c r="AJ412" i="1"/>
  <c r="AI734" i="1"/>
  <c r="AJ734" i="1"/>
  <c r="AI1187" i="1"/>
  <c r="AJ1187" i="1"/>
  <c r="AI1738" i="1"/>
  <c r="AJ1738" i="1"/>
  <c r="AI1325" i="1"/>
  <c r="AJ1325" i="1"/>
  <c r="AI1672" i="1"/>
  <c r="AJ1672" i="1"/>
  <c r="AI1538" i="1"/>
  <c r="AJ1538" i="1"/>
  <c r="AI503" i="1"/>
  <c r="AJ503" i="1"/>
  <c r="AI248" i="1"/>
  <c r="AJ248" i="1"/>
  <c r="AI2011" i="1"/>
  <c r="AJ2011" i="1"/>
  <c r="AI790" i="1"/>
  <c r="AJ790" i="1"/>
  <c r="AI948" i="1"/>
  <c r="AJ948" i="1"/>
  <c r="AI1322" i="1"/>
  <c r="AJ1322" i="1"/>
  <c r="AI991" i="1"/>
  <c r="AJ991" i="1"/>
  <c r="AI93" i="1"/>
  <c r="AJ93" i="1"/>
  <c r="AI1929" i="1"/>
  <c r="AJ1929" i="1"/>
  <c r="AI298" i="1"/>
  <c r="AJ298" i="1"/>
  <c r="AI390" i="1"/>
  <c r="AJ390" i="1"/>
  <c r="AI508" i="1"/>
  <c r="AJ508" i="1"/>
  <c r="AI84" i="1"/>
  <c r="AJ84" i="1"/>
  <c r="AI986" i="1"/>
  <c r="AJ986" i="1"/>
  <c r="AH42" i="1"/>
  <c r="AJ42" i="1"/>
  <c r="AH184" i="1"/>
  <c r="AJ184" i="1"/>
  <c r="AH1161" i="1"/>
  <c r="AJ1161" i="1"/>
  <c r="AH421" i="1"/>
  <c r="AJ421" i="1"/>
  <c r="AH1603" i="1"/>
  <c r="AJ1603" i="1"/>
  <c r="AH1608" i="1"/>
  <c r="AJ1608" i="1"/>
  <c r="AH866" i="1"/>
  <c r="AJ866" i="1"/>
  <c r="AH723" i="1"/>
  <c r="AJ723" i="1"/>
  <c r="AH1421" i="1"/>
  <c r="AJ1421" i="1"/>
  <c r="AI634" i="1"/>
  <c r="AJ634" i="1"/>
  <c r="AH1254" i="1"/>
  <c r="AJ1254" i="1"/>
  <c r="AH1576" i="1"/>
  <c r="AJ1576" i="1"/>
  <c r="AH752" i="1"/>
  <c r="AJ752" i="1"/>
  <c r="AH21" i="1"/>
  <c r="AJ21" i="1"/>
  <c r="AH977" i="1"/>
  <c r="AJ977" i="1"/>
  <c r="AH1140" i="1"/>
  <c r="AJ1140" i="1"/>
  <c r="AH1289" i="1"/>
  <c r="AJ1289" i="1"/>
  <c r="AH105" i="1"/>
  <c r="AJ105" i="1"/>
  <c r="AH1123" i="1"/>
  <c r="AJ1123" i="1"/>
  <c r="AH505" i="1"/>
  <c r="AJ505" i="1"/>
  <c r="AH1933" i="1"/>
  <c r="AJ1933" i="1"/>
  <c r="L534" i="1"/>
  <c r="AJ534" i="1"/>
  <c r="AH1473" i="1"/>
  <c r="AJ1473" i="1"/>
  <c r="AH1470" i="1"/>
  <c r="AJ1470" i="1"/>
  <c r="AH1393" i="1"/>
  <c r="AJ1393" i="1"/>
  <c r="AH89" i="1"/>
  <c r="AJ89" i="1"/>
  <c r="AH413" i="1"/>
  <c r="AJ413" i="1"/>
  <c r="AH659" i="1"/>
  <c r="AJ659" i="1"/>
  <c r="AH2015" i="1"/>
  <c r="AJ2015" i="1"/>
  <c r="AH816" i="1"/>
  <c r="AJ816" i="1"/>
  <c r="AH959" i="1"/>
  <c r="AJ959" i="1"/>
  <c r="AH1659" i="1"/>
  <c r="AJ1659" i="1"/>
  <c r="AH829" i="1"/>
  <c r="AJ829" i="1"/>
  <c r="AH568" i="1"/>
  <c r="AJ568" i="1"/>
  <c r="AH58" i="1"/>
  <c r="AJ58" i="1"/>
  <c r="AH1527" i="1"/>
  <c r="AJ1527" i="1"/>
  <c r="AH1587" i="1"/>
  <c r="AJ1587" i="1"/>
  <c r="AH1768" i="1"/>
  <c r="AJ1768" i="1"/>
  <c r="AH780" i="1"/>
  <c r="AJ780" i="1"/>
  <c r="AH277" i="1"/>
  <c r="AJ277" i="1"/>
  <c r="AH386" i="1"/>
  <c r="AJ386" i="1"/>
  <c r="AH162" i="1"/>
  <c r="AJ162" i="1"/>
  <c r="AH1376" i="1"/>
  <c r="AJ1376" i="1"/>
  <c r="AH347" i="1"/>
  <c r="AJ347" i="1"/>
  <c r="AJ206" i="1"/>
  <c r="AJ442" i="1"/>
  <c r="AJ1170" i="1"/>
  <c r="AJ746" i="1"/>
  <c r="AJ776" i="1"/>
  <c r="AJ1984" i="1"/>
  <c r="AJ1914" i="1"/>
  <c r="AJ957" i="1"/>
  <c r="AJ160" i="1"/>
  <c r="AJ506" i="1"/>
  <c r="AJ1632" i="1"/>
  <c r="AJ1071" i="1"/>
  <c r="AJ2046" i="1"/>
  <c r="AJ1671" i="1"/>
  <c r="AJ424" i="1"/>
  <c r="AI848" i="1"/>
  <c r="AJ848" i="1"/>
  <c r="AI150" i="1"/>
  <c r="AJ150" i="1"/>
  <c r="AI1808" i="1"/>
  <c r="AJ1808" i="1"/>
  <c r="AI197" i="1"/>
  <c r="AJ197" i="1"/>
  <c r="AI856" i="1"/>
  <c r="AJ856" i="1"/>
  <c r="AI113" i="1"/>
  <c r="AJ113" i="1"/>
  <c r="AI90" i="1"/>
  <c r="AJ90" i="1"/>
  <c r="AI762" i="1"/>
  <c r="AJ762" i="1"/>
  <c r="AI1732" i="1"/>
  <c r="AJ1732" i="1"/>
  <c r="AI460" i="1"/>
  <c r="AJ460" i="1"/>
  <c r="AI658" i="1"/>
  <c r="AJ658" i="1"/>
  <c r="AI867" i="1"/>
  <c r="AJ867" i="1"/>
  <c r="AI2019" i="1"/>
  <c r="AJ2019" i="1"/>
  <c r="AI2054" i="1"/>
  <c r="AJ2054" i="1"/>
  <c r="AI945" i="1"/>
  <c r="AJ945" i="1"/>
  <c r="AI826" i="1"/>
  <c r="AJ826" i="1"/>
  <c r="AI494" i="1"/>
  <c r="AJ494" i="1"/>
  <c r="AI1975" i="1"/>
  <c r="AJ1975" i="1"/>
  <c r="AI709" i="1"/>
  <c r="AJ709" i="1"/>
  <c r="AI1004" i="1"/>
  <c r="AJ1004" i="1"/>
  <c r="AI1702" i="1"/>
  <c r="AJ1702" i="1"/>
  <c r="AI915" i="1"/>
  <c r="AJ915" i="1"/>
  <c r="AI1075" i="1"/>
  <c r="AJ1075" i="1"/>
  <c r="AI787" i="1"/>
  <c r="AJ787" i="1"/>
  <c r="AI293" i="1"/>
  <c r="AJ293" i="1"/>
  <c r="AI1806" i="1"/>
  <c r="AJ1806" i="1"/>
  <c r="AH1432" i="1"/>
  <c r="AJ1432" i="1"/>
  <c r="AH567" i="1"/>
  <c r="AJ567" i="1"/>
  <c r="AH761" i="1"/>
  <c r="AJ761" i="1"/>
  <c r="AH205" i="1"/>
  <c r="AJ205" i="1"/>
  <c r="AH2051" i="1"/>
  <c r="AJ2051" i="1"/>
  <c r="AH575" i="1"/>
  <c r="AJ575" i="1"/>
  <c r="AH1074" i="1"/>
  <c r="AJ1074" i="1"/>
  <c r="AH1643" i="1"/>
  <c r="AJ1643" i="1"/>
  <c r="AH1760" i="1"/>
  <c r="AJ1760" i="1"/>
  <c r="AI900" i="1"/>
  <c r="AJ900" i="1"/>
  <c r="AH355" i="1"/>
  <c r="AJ355" i="1"/>
  <c r="AH1743" i="1"/>
  <c r="AJ1743" i="1"/>
  <c r="AH439" i="1"/>
  <c r="AJ439" i="1"/>
  <c r="AH825" i="1"/>
  <c r="AJ825" i="1"/>
  <c r="AH783" i="1"/>
  <c r="AJ783" i="1"/>
  <c r="AH879" i="1"/>
  <c r="AJ879" i="1"/>
  <c r="AH47" i="1"/>
  <c r="AJ47" i="1"/>
  <c r="AH117" i="1"/>
  <c r="AJ117" i="1"/>
  <c r="AH694" i="1"/>
  <c r="AJ694" i="1"/>
  <c r="AH1917" i="1"/>
  <c r="AJ1917" i="1"/>
  <c r="AH696" i="1"/>
  <c r="AJ696" i="1"/>
  <c r="AH1942" i="1"/>
  <c r="AJ1942" i="1"/>
  <c r="AH136" i="1"/>
  <c r="AJ136" i="1"/>
  <c r="AJ1261" i="1"/>
  <c r="AJ1384" i="1"/>
  <c r="AJ817" i="1"/>
  <c r="AJ348" i="1"/>
  <c r="AJ1064" i="1"/>
  <c r="AJ1524" i="1"/>
  <c r="AJ224" i="1"/>
  <c r="AJ241" i="1"/>
  <c r="AJ1476" i="1"/>
  <c r="AJ29" i="1"/>
  <c r="AJ548" i="1"/>
  <c r="AJ1754" i="1"/>
  <c r="AJ477" i="1"/>
  <c r="AJ1098" i="1"/>
  <c r="AJ1992" i="1"/>
  <c r="AJ1762" i="1"/>
  <c r="AJ1218" i="1"/>
  <c r="AJ2039" i="1"/>
  <c r="AJ660" i="1"/>
  <c r="AJ1631" i="1"/>
  <c r="AJ627" i="1"/>
  <c r="AJ1765" i="1"/>
  <c r="AJ853" i="1"/>
  <c r="AJ158" i="1"/>
  <c r="AJ496" i="1"/>
  <c r="AI861" i="1"/>
  <c r="AJ861" i="1"/>
  <c r="AI1466" i="1"/>
  <c r="AJ1466" i="1"/>
  <c r="AI415" i="1"/>
  <c r="AJ415" i="1"/>
  <c r="AI1435" i="1"/>
  <c r="AJ1435" i="1"/>
  <c r="AI871" i="1"/>
  <c r="AJ871" i="1"/>
  <c r="AI2056" i="1"/>
  <c r="AJ2056" i="1"/>
  <c r="AI1871" i="1"/>
  <c r="AJ1871" i="1"/>
  <c r="AI800" i="1"/>
  <c r="AJ800" i="1"/>
  <c r="AI1221" i="1"/>
  <c r="AJ1221" i="1"/>
  <c r="AI519" i="1"/>
  <c r="AJ519" i="1"/>
  <c r="AI66" i="1"/>
  <c r="AJ66" i="1"/>
  <c r="AI138" i="1"/>
  <c r="AJ138" i="1"/>
  <c r="AI146" i="1"/>
  <c r="AJ146" i="1"/>
  <c r="AH1366" i="1"/>
  <c r="AJ1366" i="1"/>
  <c r="AH252" i="1"/>
  <c r="AJ252" i="1"/>
  <c r="AI231" i="1"/>
  <c r="AJ231" i="1"/>
  <c r="AH14" i="1"/>
  <c r="AJ14" i="1"/>
  <c r="L2033" i="1"/>
  <c r="AJ2033" i="1"/>
  <c r="AI420" i="1"/>
  <c r="AJ420" i="1"/>
  <c r="AI137" i="1"/>
  <c r="AJ137" i="1"/>
  <c r="AH1853" i="1"/>
  <c r="AJ1853" i="1"/>
  <c r="AH510" i="1"/>
  <c r="AJ510" i="1"/>
  <c r="AI1850" i="1"/>
  <c r="AJ1850" i="1"/>
  <c r="AI666" i="1"/>
  <c r="AJ666" i="1"/>
  <c r="AI750" i="1"/>
  <c r="AJ750" i="1"/>
  <c r="AI1396" i="1"/>
  <c r="AJ1396" i="1"/>
  <c r="AI544" i="1"/>
  <c r="AJ544" i="1"/>
  <c r="AI1609" i="1"/>
  <c r="AJ1609" i="1"/>
  <c r="AH148" i="1"/>
  <c r="AJ148" i="1"/>
  <c r="AI9" i="1"/>
  <c r="AJ9" i="1"/>
  <c r="AI210" i="1"/>
  <c r="AJ210" i="1"/>
  <c r="AI985" i="1"/>
  <c r="AJ985" i="1"/>
  <c r="AI45" i="1"/>
  <c r="AJ45" i="1"/>
  <c r="L1884" i="1"/>
  <c r="AJ1884" i="1"/>
  <c r="AH1298" i="1"/>
  <c r="AJ1298" i="1"/>
  <c r="AH715" i="1"/>
  <c r="AJ715" i="1"/>
  <c r="L1560" i="1"/>
  <c r="AJ1560" i="1"/>
  <c r="AH1354" i="1"/>
  <c r="AJ1354" i="1"/>
  <c r="L1932" i="1"/>
  <c r="AJ1932" i="1"/>
  <c r="AH2082" i="1"/>
  <c r="AJ2082" i="1"/>
  <c r="L1803" i="1"/>
  <c r="AJ1803" i="1"/>
  <c r="AH141" i="1"/>
  <c r="AJ141" i="1"/>
  <c r="AH11" i="1"/>
  <c r="AJ11" i="1"/>
  <c r="AI1640" i="1"/>
  <c r="AJ1640" i="1"/>
  <c r="AI920" i="1"/>
  <c r="AJ920" i="1"/>
  <c r="AH448" i="1"/>
  <c r="AJ448" i="1"/>
  <c r="AH1296" i="1"/>
  <c r="AJ1296" i="1"/>
  <c r="AH843" i="1"/>
  <c r="AJ843" i="1"/>
  <c r="AH174" i="1"/>
  <c r="AJ174" i="1"/>
  <c r="AH1151" i="1"/>
  <c r="AJ1151" i="1"/>
  <c r="AH1156" i="1"/>
  <c r="AJ1156" i="1"/>
  <c r="AH2047" i="1"/>
  <c r="AJ2047" i="1"/>
  <c r="AH1879" i="1"/>
  <c r="AJ1879" i="1"/>
  <c r="AH1215" i="1"/>
  <c r="AJ1215" i="1"/>
  <c r="AI387" i="1"/>
  <c r="AJ387" i="1"/>
  <c r="AH1048" i="1"/>
  <c r="AJ1048" i="1"/>
  <c r="AH1124" i="1"/>
  <c r="AJ1124" i="1"/>
  <c r="AH1862" i="1"/>
  <c r="AJ1862" i="1"/>
  <c r="AI1937" i="1"/>
  <c r="AJ1937" i="1"/>
  <c r="AH1506" i="1"/>
  <c r="AJ1506" i="1"/>
  <c r="AH1846" i="1"/>
  <c r="AJ1846" i="1"/>
  <c r="AH1595" i="1"/>
  <c r="AJ1595" i="1"/>
  <c r="AH771" i="1"/>
  <c r="AJ771" i="1"/>
  <c r="AH656" i="1"/>
  <c r="AJ656" i="1"/>
  <c r="AH1653" i="1"/>
  <c r="AJ1653" i="1"/>
  <c r="AH2028" i="1"/>
  <c r="AJ2028" i="1"/>
  <c r="AH1368" i="1"/>
  <c r="AJ1368" i="1"/>
  <c r="AH1005" i="1"/>
  <c r="AJ1005" i="1"/>
  <c r="AH1727" i="1"/>
  <c r="AJ1727" i="1"/>
  <c r="AH1308" i="1"/>
  <c r="AJ1308" i="1"/>
  <c r="AH1804" i="1"/>
  <c r="AJ1804" i="1"/>
  <c r="AH2012" i="1"/>
  <c r="AJ2012" i="1"/>
  <c r="AH830" i="1"/>
  <c r="AJ830" i="1"/>
  <c r="AH569" i="1"/>
  <c r="AJ569" i="1"/>
  <c r="AH1207" i="1"/>
  <c r="AJ1207" i="1"/>
  <c r="AH1202" i="1"/>
  <c r="AJ1202" i="1"/>
  <c r="AH1829" i="1"/>
  <c r="AJ1829" i="1"/>
  <c r="AH1793" i="1"/>
  <c r="AJ1793" i="1"/>
  <c r="AH1548" i="1"/>
  <c r="AJ1548" i="1"/>
  <c r="AH1127" i="1"/>
  <c r="AJ1127" i="1"/>
  <c r="AH995" i="1"/>
  <c r="AJ995" i="1"/>
  <c r="AH1250" i="1"/>
  <c r="AJ1250" i="1"/>
  <c r="AH366" i="1"/>
  <c r="AJ366" i="1"/>
  <c r="AH1763" i="1"/>
  <c r="AJ1763" i="1"/>
  <c r="AH1949" i="1"/>
  <c r="AJ1949" i="1"/>
  <c r="AH250" i="1"/>
  <c r="AJ250" i="1"/>
  <c r="AH402" i="1"/>
  <c r="AJ402" i="1"/>
  <c r="AH239" i="1"/>
  <c r="AJ239" i="1"/>
  <c r="AH312" i="1"/>
  <c r="AJ312" i="1"/>
  <c r="AH149" i="1"/>
  <c r="AJ149" i="1"/>
  <c r="AH896" i="1"/>
  <c r="AJ896" i="1"/>
  <c r="AH2064" i="1"/>
  <c r="AJ2064" i="1"/>
  <c r="AH1972" i="1"/>
  <c r="AJ1972" i="1"/>
  <c r="AH1351" i="1"/>
  <c r="AJ1351" i="1"/>
  <c r="AH965" i="1"/>
  <c r="AJ965" i="1"/>
  <c r="AH302" i="1"/>
  <c r="AJ302" i="1"/>
  <c r="AH4" i="1"/>
  <c r="AJ4" i="1"/>
  <c r="AJ1475" i="1"/>
  <c r="AJ1177" i="1"/>
  <c r="AJ897" i="1"/>
  <c r="AJ1190" i="1"/>
  <c r="AJ1510" i="1"/>
  <c r="AJ1667" i="1"/>
  <c r="AJ2063" i="1"/>
  <c r="AJ1697" i="1"/>
  <c r="AJ721" i="1"/>
  <c r="AJ898" i="1"/>
  <c r="AJ1434" i="1"/>
  <c r="AJ1228" i="1"/>
  <c r="AJ786" i="1"/>
  <c r="AJ600" i="1"/>
  <c r="AI1634" i="1"/>
  <c r="AJ1634" i="1"/>
  <c r="AI269" i="1"/>
  <c r="AJ269" i="1"/>
  <c r="AI1082" i="1"/>
  <c r="AJ1082" i="1"/>
  <c r="AI1027" i="1"/>
  <c r="AJ1027" i="1"/>
  <c r="AI901" i="1"/>
  <c r="AJ901" i="1"/>
  <c r="AI1919" i="1"/>
  <c r="AJ1919" i="1"/>
  <c r="AI1699" i="1"/>
  <c r="AJ1699" i="1"/>
  <c r="AI2062" i="1"/>
  <c r="AJ2062" i="1"/>
  <c r="AI1426" i="1"/>
  <c r="AJ1426" i="1"/>
  <c r="AI1272" i="1"/>
  <c r="AJ1272" i="1"/>
  <c r="AI1437" i="1"/>
  <c r="AJ1437" i="1"/>
  <c r="AI271" i="1"/>
  <c r="AJ271" i="1"/>
  <c r="AI794" i="1"/>
  <c r="AJ794" i="1"/>
  <c r="AI1148" i="1"/>
  <c r="AJ1148" i="1"/>
  <c r="AI1398" i="1"/>
  <c r="AJ1398" i="1"/>
  <c r="AI1748" i="1"/>
  <c r="AJ1748" i="1"/>
  <c r="AH1756" i="1"/>
  <c r="AJ1756" i="1"/>
  <c r="AH1552" i="1"/>
  <c r="AJ1552" i="1"/>
  <c r="AI760" i="1"/>
  <c r="AJ760" i="1"/>
  <c r="AH1497" i="1"/>
  <c r="AJ1497" i="1"/>
  <c r="AI1588" i="1"/>
  <c r="AJ1588" i="1"/>
  <c r="AI1331" i="1"/>
  <c r="AJ1331" i="1"/>
  <c r="AH748" i="1"/>
  <c r="AJ748" i="1"/>
  <c r="AH942" i="1"/>
  <c r="AJ942" i="1"/>
  <c r="AH1713" i="1"/>
  <c r="AJ1713" i="1"/>
  <c r="AH1715" i="1"/>
  <c r="AJ1715" i="1"/>
  <c r="AH1752" i="1"/>
  <c r="AJ1752" i="1"/>
  <c r="AH654" i="1"/>
  <c r="AJ654" i="1"/>
  <c r="AH1589" i="1"/>
  <c r="AJ1589" i="1"/>
  <c r="AH1861" i="1"/>
  <c r="AJ1861" i="1"/>
  <c r="L233" i="1"/>
  <c r="AJ233" i="1"/>
  <c r="AI1735" i="1"/>
  <c r="AJ1735" i="1"/>
  <c r="AI1394" i="1"/>
  <c r="AJ1394" i="1"/>
  <c r="L1559" i="1"/>
  <c r="AJ1559" i="1"/>
  <c r="AI311" i="1"/>
  <c r="AJ311" i="1"/>
  <c r="AI1319" i="1"/>
  <c r="AJ1319" i="1"/>
  <c r="AH1841" i="1"/>
  <c r="AJ1841" i="1"/>
  <c r="AH1656" i="1"/>
  <c r="AJ1656" i="1"/>
  <c r="AI1677" i="1"/>
  <c r="AJ1677" i="1"/>
  <c r="AI1828" i="1"/>
  <c r="AJ1828" i="1"/>
  <c r="AI398" i="1"/>
  <c r="AJ398" i="1"/>
  <c r="AI1033" i="1"/>
  <c r="AJ1033" i="1"/>
  <c r="AI400" i="1"/>
  <c r="AJ400" i="1"/>
  <c r="AI1805" i="1"/>
  <c r="AJ1805" i="1"/>
  <c r="AI34" i="1"/>
  <c r="AJ34" i="1"/>
  <c r="AI315" i="1"/>
  <c r="AJ315" i="1"/>
  <c r="AI30" i="1"/>
  <c r="AJ30" i="1"/>
  <c r="AI1268" i="1"/>
  <c r="AJ1268" i="1"/>
  <c r="AI1072" i="1"/>
  <c r="AJ1072" i="1"/>
  <c r="AI570" i="1"/>
  <c r="AJ570" i="1"/>
  <c r="AI680" i="1"/>
  <c r="AJ680" i="1"/>
  <c r="AI2" i="1"/>
  <c r="AJ2" i="1"/>
  <c r="AI330" i="1"/>
  <c r="AJ330" i="1"/>
  <c r="AI1195" i="1"/>
  <c r="AJ1195" i="1"/>
  <c r="AI1685" i="1"/>
  <c r="AJ1685" i="1"/>
  <c r="AI1772" i="1"/>
  <c r="AJ1772" i="1"/>
  <c r="AI256" i="1"/>
  <c r="AJ256" i="1"/>
  <c r="AI1989" i="1"/>
  <c r="AJ1989" i="1"/>
  <c r="AI88" i="1"/>
  <c r="AJ88" i="1"/>
  <c r="AI1032" i="1"/>
  <c r="AJ1032" i="1"/>
  <c r="AI617" i="1"/>
  <c r="AJ617" i="1"/>
  <c r="AI1496" i="1"/>
  <c r="AJ1496" i="1"/>
  <c r="AI1726" i="1"/>
  <c r="AJ1726" i="1"/>
  <c r="AI1888" i="1"/>
  <c r="AJ1888" i="1"/>
  <c r="AI464" i="1"/>
  <c r="AJ464" i="1"/>
  <c r="AI1940" i="1"/>
  <c r="AJ1940" i="1"/>
  <c r="AI1839" i="1"/>
  <c r="AJ1839" i="1"/>
  <c r="AH686" i="1"/>
  <c r="AJ686" i="1"/>
  <c r="AH1836" i="1"/>
  <c r="AJ1836" i="1"/>
  <c r="AH1717" i="1"/>
  <c r="AJ1717" i="1"/>
  <c r="AH2049" i="1"/>
  <c r="AJ2049" i="1"/>
  <c r="AH1054" i="1"/>
  <c r="AJ1054" i="1"/>
  <c r="AH974" i="1"/>
  <c r="AJ974" i="1"/>
  <c r="AH887" i="1"/>
  <c r="AJ887" i="1"/>
  <c r="AH95" i="1"/>
  <c r="AJ95" i="1"/>
  <c r="AH1113" i="1"/>
  <c r="AJ1113" i="1"/>
  <c r="AH1737" i="1"/>
  <c r="AJ1737" i="1"/>
  <c r="AH196" i="1"/>
  <c r="AJ196" i="1"/>
  <c r="AH279" i="1"/>
  <c r="AJ279" i="1"/>
  <c r="AH203" i="1"/>
  <c r="AJ203" i="1"/>
  <c r="AH223" i="1"/>
  <c r="AJ223" i="1"/>
  <c r="AH87" i="1"/>
  <c r="AJ87" i="1"/>
  <c r="AI489" i="1"/>
  <c r="AJ489" i="1"/>
  <c r="AI1731" i="1"/>
  <c r="AJ1731" i="1"/>
  <c r="AH767" i="1"/>
  <c r="AJ767" i="1"/>
  <c r="AH1169" i="1"/>
  <c r="AJ1169" i="1"/>
  <c r="AH713" i="1"/>
  <c r="AJ713" i="1"/>
  <c r="AH1380" i="1"/>
  <c r="AJ1380" i="1"/>
  <c r="AH52" i="1"/>
  <c r="AJ52" i="1"/>
  <c r="AH404" i="1"/>
  <c r="AJ404" i="1"/>
  <c r="AH470" i="1"/>
  <c r="AJ470" i="1"/>
  <c r="AH1705" i="1"/>
  <c r="AJ1705" i="1"/>
  <c r="AH1557" i="1"/>
  <c r="AJ1557" i="1"/>
  <c r="AH1188" i="1"/>
  <c r="AJ1188" i="1"/>
  <c r="AH310" i="1"/>
  <c r="AJ310" i="1"/>
  <c r="AH1733" i="1"/>
  <c r="AJ1733" i="1"/>
  <c r="AH2040" i="1"/>
  <c r="AJ2040" i="1"/>
  <c r="AH368" i="1"/>
  <c r="AJ368" i="1"/>
  <c r="AH560" i="1"/>
  <c r="AJ560" i="1"/>
  <c r="AH319" i="1"/>
  <c r="AJ319" i="1"/>
  <c r="AH1220" i="1"/>
  <c r="AJ1220" i="1"/>
  <c r="AH292" i="1"/>
  <c r="AJ292" i="1"/>
  <c r="AH297" i="1"/>
  <c r="AJ297" i="1"/>
  <c r="AH1516" i="1"/>
  <c r="AJ1516" i="1"/>
  <c r="AH2032" i="1"/>
  <c r="AJ2032" i="1"/>
  <c r="AJ1106" i="1"/>
  <c r="AJ1519" i="1"/>
  <c r="AJ230" i="1"/>
  <c r="AJ1491" i="1"/>
  <c r="AJ930" i="1"/>
  <c r="AJ1334" i="1"/>
  <c r="AJ1966" i="1"/>
  <c r="AJ1307" i="1"/>
  <c r="AJ675" i="1"/>
  <c r="AJ1342" i="1"/>
  <c r="AJ738" i="1"/>
  <c r="AJ937" i="1"/>
  <c r="AJ595" i="1"/>
  <c r="AJ209" i="1"/>
  <c r="AI453" i="1"/>
  <c r="AJ453" i="1"/>
  <c r="AI1695" i="1"/>
  <c r="AJ1695" i="1"/>
  <c r="AI910" i="1"/>
  <c r="AJ910" i="1"/>
  <c r="AI731" i="1"/>
  <c r="AJ731" i="1"/>
  <c r="AI1636" i="1"/>
  <c r="AJ1636" i="1"/>
  <c r="AI1995" i="1"/>
  <c r="AJ1995" i="1"/>
  <c r="AI1359" i="1"/>
  <c r="AJ1359" i="1"/>
  <c r="AI1279" i="1"/>
  <c r="AJ1279" i="1"/>
  <c r="AI1404" i="1"/>
  <c r="AJ1404" i="1"/>
  <c r="AI1882" i="1"/>
  <c r="AJ1882" i="1"/>
  <c r="AI1060" i="1"/>
  <c r="AJ1060" i="1"/>
  <c r="AI1471" i="1"/>
  <c r="AJ1471" i="1"/>
  <c r="AI1191" i="1"/>
  <c r="AJ1191" i="1"/>
  <c r="AI1121" i="1"/>
  <c r="AJ1121" i="1"/>
  <c r="AI193" i="1"/>
  <c r="AJ193" i="1"/>
  <c r="AI1891" i="1"/>
  <c r="AJ1891" i="1"/>
  <c r="AI308" i="1"/>
  <c r="AJ308" i="1"/>
  <c r="AI1710" i="1"/>
  <c r="AJ1710" i="1"/>
  <c r="AI612" i="1"/>
  <c r="AJ612" i="1"/>
  <c r="AI641" i="1"/>
  <c r="AJ641" i="1"/>
  <c r="AI436" i="1"/>
  <c r="AJ436" i="1"/>
  <c r="AI704" i="1"/>
  <c r="AJ704" i="1"/>
  <c r="AI1039" i="1"/>
  <c r="AJ1039" i="1"/>
  <c r="AI125" i="1"/>
  <c r="AJ125" i="1"/>
  <c r="AI1251" i="1"/>
  <c r="AJ1251" i="1"/>
  <c r="AI670" i="1"/>
  <c r="AJ670" i="1"/>
  <c r="AI676" i="1"/>
  <c r="AJ676" i="1"/>
  <c r="AI244" i="1"/>
  <c r="AJ244" i="1"/>
  <c r="AI1526" i="1"/>
  <c r="AJ1526" i="1"/>
  <c r="AI1957" i="1"/>
  <c r="AJ1957" i="1"/>
  <c r="AI928" i="1"/>
  <c r="AJ928" i="1"/>
  <c r="AI487" i="1"/>
  <c r="AJ487" i="1"/>
  <c r="AI394" i="1"/>
  <c r="AJ394" i="1"/>
  <c r="AI925" i="1"/>
  <c r="AJ925" i="1"/>
  <c r="AI24" i="1"/>
  <c r="AJ24" i="1"/>
  <c r="AI802" i="1"/>
  <c r="AJ802" i="1"/>
  <c r="AI2052" i="1"/>
  <c r="AJ2052" i="1"/>
  <c r="AI1629" i="1"/>
  <c r="AJ1629" i="1"/>
  <c r="AI1660" i="1"/>
  <c r="AJ1660" i="1"/>
  <c r="AI678" i="1"/>
  <c r="AJ678" i="1"/>
  <c r="AI26" i="1"/>
  <c r="AJ26" i="1"/>
  <c r="AI144" i="1"/>
  <c r="AJ144" i="1"/>
  <c r="AI1950" i="1"/>
  <c r="AJ1950" i="1"/>
  <c r="AI2081" i="1"/>
  <c r="AJ2081" i="1"/>
  <c r="AI907" i="1"/>
  <c r="AJ907" i="1"/>
  <c r="AI373" i="1"/>
  <c r="AJ373" i="1"/>
  <c r="AI585" i="1"/>
  <c r="AJ585" i="1"/>
  <c r="AI1441" i="1"/>
  <c r="AJ1441" i="1"/>
  <c r="AI539" i="1"/>
  <c r="AJ539" i="1"/>
  <c r="AI242" i="1"/>
  <c r="AJ242" i="1"/>
  <c r="AI1577" i="1"/>
  <c r="AJ1577" i="1"/>
  <c r="AI1455" i="1"/>
  <c r="AJ1455" i="1"/>
  <c r="AI1824" i="1"/>
  <c r="AJ1824" i="1"/>
  <c r="AI2016" i="1"/>
  <c r="AJ2016" i="1"/>
  <c r="AI939" i="1"/>
  <c r="AJ939" i="1"/>
  <c r="AI1961" i="1"/>
  <c r="AJ1961" i="1"/>
  <c r="AI699" i="1"/>
  <c r="AJ699" i="1"/>
  <c r="AI576" i="1"/>
  <c r="AJ576" i="1"/>
  <c r="AI2058" i="1"/>
  <c r="AJ2058" i="1"/>
  <c r="AI549" i="1"/>
  <c r="AJ549" i="1"/>
  <c r="AH1788" i="1"/>
  <c r="AJ1788" i="1"/>
  <c r="AH201" i="1"/>
  <c r="AJ201" i="1"/>
  <c r="AH287" i="1"/>
  <c r="AJ287" i="1"/>
  <c r="AH644" i="1"/>
  <c r="AJ644" i="1"/>
  <c r="AH514" i="1"/>
  <c r="AJ514" i="1"/>
  <c r="AH1819" i="1"/>
  <c r="AJ1819" i="1"/>
  <c r="AH1979" i="1"/>
  <c r="AJ1979" i="1"/>
  <c r="AH770" i="1"/>
  <c r="AJ770" i="1"/>
  <c r="AH927" i="1"/>
  <c r="AJ927" i="1"/>
  <c r="AI99" i="1"/>
  <c r="AJ99" i="1"/>
  <c r="AH1369" i="1"/>
  <c r="AJ1369" i="1"/>
  <c r="AH556" i="1"/>
  <c r="AJ556" i="1"/>
  <c r="AH606" i="1"/>
  <c r="AJ606" i="1"/>
  <c r="AH1798" i="1"/>
  <c r="AJ1798" i="1"/>
  <c r="AH803" i="1"/>
  <c r="AJ803" i="1"/>
  <c r="AH61" i="1"/>
  <c r="AJ61" i="1"/>
  <c r="AH836" i="1"/>
  <c r="AJ836" i="1"/>
  <c r="AH1781" i="1"/>
  <c r="AJ1781" i="1"/>
  <c r="AH1521" i="1"/>
  <c r="AJ1521" i="1"/>
  <c r="AH1020" i="1"/>
  <c r="AJ1020" i="1"/>
  <c r="AH1676" i="1"/>
  <c r="AJ1676" i="1"/>
  <c r="AH1017" i="1"/>
  <c r="AJ1017" i="1"/>
  <c r="AH1425" i="1"/>
  <c r="AJ1425" i="1"/>
  <c r="AH1525" i="1"/>
  <c r="AJ1525" i="1"/>
  <c r="AH1890" i="1"/>
  <c r="AJ1890" i="1"/>
  <c r="AH260" i="1"/>
  <c r="AJ260" i="1"/>
  <c r="AH255" i="1"/>
  <c r="AJ255" i="1"/>
  <c r="AH1537" i="1"/>
  <c r="AJ1537" i="1"/>
  <c r="AH1849" i="1"/>
  <c r="AJ1849" i="1"/>
  <c r="AH869" i="1"/>
  <c r="AJ869" i="1"/>
  <c r="AH1736" i="1"/>
  <c r="AJ1736" i="1"/>
  <c r="AH423" i="1"/>
  <c r="AJ423" i="1"/>
  <c r="AH1063" i="1"/>
  <c r="AJ1063" i="1"/>
  <c r="AH615" i="1"/>
  <c r="AJ615" i="1"/>
  <c r="AH33" i="1"/>
  <c r="AJ33" i="1"/>
  <c r="AH936" i="1"/>
  <c r="AJ936" i="1"/>
  <c r="AH919" i="1"/>
  <c r="AJ919" i="1"/>
  <c r="AH192" i="1"/>
  <c r="AJ192" i="1"/>
  <c r="AH1870" i="1"/>
  <c r="AJ1870" i="1"/>
  <c r="AH862" i="1"/>
  <c r="AJ862" i="1"/>
  <c r="AH778" i="1"/>
  <c r="AJ778" i="1"/>
  <c r="AH759" i="1"/>
  <c r="AJ759" i="1"/>
  <c r="AH1941" i="1"/>
  <c r="AJ1941" i="1"/>
  <c r="AJ982" i="1"/>
  <c r="AJ490" i="1"/>
  <c r="AJ115" i="1"/>
  <c r="AJ1478" i="1"/>
  <c r="AJ1407" i="1"/>
  <c r="AJ1721" i="1"/>
  <c r="AJ1008" i="1"/>
  <c r="AJ1802" i="1"/>
  <c r="AJ2071" i="1"/>
  <c r="AJ2088" i="1"/>
  <c r="AJ1960" i="1"/>
  <c r="AJ1461" i="1"/>
  <c r="AJ757" i="1"/>
  <c r="AJ874" i="1"/>
  <c r="AJ1345" i="1"/>
  <c r="AI1959" i="1"/>
  <c r="AJ1959" i="1"/>
  <c r="AI768" i="1"/>
  <c r="AJ768" i="1"/>
  <c r="AI1045" i="1"/>
  <c r="AJ1045" i="1"/>
  <c r="AI1794" i="1"/>
  <c r="AJ1794" i="1"/>
  <c r="AI1347" i="1"/>
  <c r="AJ1347" i="1"/>
  <c r="AI1096" i="1"/>
  <c r="AJ1096" i="1"/>
  <c r="AI1418" i="1"/>
  <c r="AJ1418" i="1"/>
  <c r="AI363" i="1"/>
  <c r="AJ363" i="1"/>
  <c r="AI1255" i="1"/>
  <c r="AJ1255" i="1"/>
  <c r="AI561" i="1"/>
  <c r="AJ561" i="1"/>
  <c r="AI1109" i="1"/>
  <c r="AJ1109" i="1"/>
  <c r="AI515" i="1"/>
  <c r="AJ515" i="1"/>
  <c r="AI1302" i="1"/>
  <c r="AJ1302" i="1"/>
  <c r="AI228" i="1"/>
  <c r="AJ228" i="1"/>
  <c r="AI474" i="1"/>
  <c r="AJ474" i="1"/>
  <c r="AI1973" i="1"/>
  <c r="AJ1973" i="1"/>
  <c r="AI1642" i="1"/>
  <c r="AJ1642" i="1"/>
  <c r="AI1444" i="1"/>
  <c r="AJ1444" i="1"/>
  <c r="AI338" i="1"/>
  <c r="AJ338" i="1"/>
  <c r="AI53" i="1"/>
  <c r="AJ53" i="1"/>
  <c r="AI1528" i="1"/>
  <c r="AJ1528" i="1"/>
  <c r="AI1290" i="1"/>
  <c r="AJ1290" i="1"/>
  <c r="AI371" i="1"/>
  <c r="AJ371" i="1"/>
  <c r="AI1926" i="1"/>
  <c r="AJ1926" i="1"/>
  <c r="AI497" i="1"/>
  <c r="AJ497" i="1"/>
  <c r="AI1355" i="1"/>
  <c r="AJ1355" i="1"/>
  <c r="AI1563" i="1"/>
  <c r="AJ1563" i="1"/>
  <c r="AI43" i="1"/>
  <c r="AJ43" i="1"/>
  <c r="AI1847" i="1"/>
  <c r="AJ1847" i="1"/>
  <c r="AI261" i="1"/>
  <c r="AJ261" i="1"/>
  <c r="AH1633" i="1"/>
  <c r="AJ1633" i="1"/>
  <c r="AH1698" i="1"/>
  <c r="AJ1698" i="1"/>
  <c r="AH1511" i="1"/>
  <c r="AJ1511" i="1"/>
  <c r="AH1046" i="1"/>
  <c r="AJ1046" i="1"/>
  <c r="AH1128" i="1"/>
  <c r="AJ1128" i="1"/>
  <c r="AH2045" i="1"/>
  <c r="AJ2045" i="1"/>
  <c r="AH2092" i="1"/>
  <c r="AJ2092" i="1"/>
  <c r="AH889" i="1"/>
  <c r="AJ889" i="1"/>
  <c r="AH640" i="1"/>
  <c r="AJ640" i="1"/>
  <c r="AH1117" i="1"/>
  <c r="AJ1117" i="1"/>
  <c r="AH1358" i="1"/>
  <c r="AJ1358" i="1"/>
  <c r="AH938" i="1"/>
  <c r="AJ938" i="1"/>
  <c r="AH32" i="1"/>
  <c r="AJ32" i="1"/>
  <c r="AH161" i="1"/>
  <c r="AJ161" i="1"/>
  <c r="AH2003" i="1"/>
  <c r="AJ2003" i="1"/>
  <c r="AH1700" i="1"/>
  <c r="AJ1700" i="1"/>
  <c r="AH1857" i="1"/>
  <c r="AJ1857" i="1"/>
  <c r="AH98" i="1"/>
  <c r="AJ98" i="1"/>
  <c r="AH1197" i="1"/>
  <c r="AJ1197" i="1"/>
  <c r="AH114" i="1"/>
  <c r="AJ114" i="1"/>
  <c r="AH57" i="1"/>
  <c r="AJ57" i="1"/>
  <c r="AH65" i="1"/>
  <c r="AJ65" i="1"/>
  <c r="AH733" i="1"/>
  <c r="AJ733" i="1"/>
  <c r="AH651" i="1"/>
  <c r="AJ651" i="1"/>
  <c r="AH1494" i="1"/>
  <c r="AJ1494" i="1"/>
  <c r="AH1958" i="1"/>
  <c r="AJ1958" i="1"/>
  <c r="AH1931" i="1"/>
  <c r="AJ1931" i="1"/>
  <c r="AJ1186" i="1"/>
  <c r="AJ268" i="1"/>
  <c r="AJ1056" i="1"/>
  <c r="AJ1078" i="1"/>
  <c r="AJ1558" i="1"/>
  <c r="AJ1621" i="1"/>
  <c r="AJ1044" i="1"/>
  <c r="AJ821" i="1"/>
  <c r="AJ525" i="1"/>
  <c r="AJ611" i="1"/>
  <c r="AJ1499" i="1"/>
  <c r="AJ38" i="1"/>
  <c r="AJ960" i="1"/>
  <c r="AJ1454" i="1"/>
  <c r="AJ1337" i="1"/>
  <c r="AJ822" i="1"/>
  <c r="AJ1182" i="1"/>
  <c r="AJ1400" i="1"/>
  <c r="AI933" i="1"/>
  <c r="AJ933" i="1"/>
  <c r="AI1335" i="1"/>
  <c r="AJ1335" i="1"/>
  <c r="AI96" i="1"/>
  <c r="AJ96" i="1"/>
  <c r="AI1021" i="1"/>
  <c r="AJ1021" i="1"/>
  <c r="AI118" i="1"/>
  <c r="AJ118" i="1"/>
  <c r="AI59" i="1"/>
  <c r="AJ59" i="1"/>
  <c r="AI566" i="1"/>
  <c r="AJ566" i="1"/>
  <c r="AI13" i="1"/>
  <c r="AJ13" i="1"/>
  <c r="AI240" i="1"/>
  <c r="AJ240" i="1"/>
  <c r="AI1264" i="1"/>
  <c r="AJ1264" i="1"/>
  <c r="AI1645" i="1"/>
  <c r="AJ1645" i="1"/>
  <c r="AI970" i="1"/>
  <c r="AJ970" i="1"/>
  <c r="AI106" i="1"/>
  <c r="AJ106" i="1"/>
  <c r="AI643" i="1"/>
  <c r="AJ643" i="1"/>
  <c r="AI235" i="1"/>
  <c r="AJ235" i="1"/>
  <c r="AI304" i="1"/>
  <c r="AJ304" i="1"/>
  <c r="AI282" i="1"/>
  <c r="AJ282" i="1"/>
  <c r="AI754" i="1"/>
  <c r="AJ754" i="1"/>
  <c r="AI603" i="1"/>
  <c r="AJ603" i="1"/>
  <c r="AI2072" i="1"/>
  <c r="AJ2072" i="1"/>
  <c r="AI1944" i="1"/>
  <c r="AJ1944" i="1"/>
  <c r="AI1626" i="1"/>
  <c r="AJ1626" i="1"/>
  <c r="AI281" i="1"/>
  <c r="AJ281" i="1"/>
  <c r="AI1468" i="1"/>
  <c r="AJ1468" i="1"/>
  <c r="AI1462" i="1"/>
  <c r="AJ1462" i="1"/>
  <c r="AI1129" i="1"/>
  <c r="AJ1129" i="1"/>
  <c r="AI1314" i="1"/>
  <c r="AJ1314" i="1"/>
  <c r="AI381" i="1"/>
  <c r="AJ381" i="1"/>
  <c r="AI1111" i="1"/>
  <c r="AJ1111" i="1"/>
  <c r="AI1683" i="1"/>
  <c r="AJ1683" i="1"/>
  <c r="AI1118" i="1"/>
  <c r="AJ1118" i="1"/>
  <c r="AI1232" i="1"/>
  <c r="AJ1232" i="1"/>
  <c r="AI904" i="1"/>
  <c r="AJ904" i="1"/>
  <c r="AI1363" i="1"/>
  <c r="AJ1363" i="1"/>
  <c r="AH698" i="1"/>
  <c r="AJ698" i="1"/>
  <c r="AH1489" i="1"/>
  <c r="AJ1489" i="1"/>
  <c r="AH1613" i="1"/>
  <c r="AJ1613" i="1"/>
  <c r="AH504" i="1"/>
  <c r="AJ504" i="1"/>
  <c r="AH1809" i="1"/>
  <c r="AJ1809" i="1"/>
  <c r="AH573" i="1"/>
  <c r="AJ573" i="1"/>
  <c r="AH1545" i="1"/>
  <c r="AJ1545" i="1"/>
  <c r="AH2022" i="1"/>
  <c r="AJ2022" i="1"/>
  <c r="AH1782" i="1"/>
  <c r="AJ1782" i="1"/>
  <c r="AH958" i="1"/>
  <c r="AJ958" i="1"/>
  <c r="AH1388" i="1"/>
  <c r="AJ1388" i="1"/>
  <c r="AH359" i="1"/>
  <c r="AJ359" i="1"/>
  <c r="AH314" i="1"/>
  <c r="AJ314" i="1"/>
  <c r="AH679" i="1"/>
  <c r="AJ679" i="1"/>
  <c r="AH507" i="1"/>
  <c r="AJ507" i="1"/>
  <c r="AI393" i="1"/>
  <c r="AJ393" i="1"/>
  <c r="AH1575" i="1"/>
  <c r="AJ1575" i="1"/>
  <c r="AH1397" i="1"/>
  <c r="AJ1397" i="1"/>
  <c r="AH855" i="1"/>
  <c r="AJ855" i="1"/>
  <c r="AH852" i="1"/>
  <c r="AJ852" i="1"/>
  <c r="AH1443" i="1"/>
  <c r="AJ1443" i="1"/>
  <c r="AH633" i="1"/>
  <c r="AJ633" i="1"/>
  <c r="AH565" i="1"/>
  <c r="AJ565" i="1"/>
  <c r="AH1318" i="1"/>
  <c r="AJ1318" i="1"/>
  <c r="AH392" i="1"/>
  <c r="AJ392" i="1"/>
  <c r="AH2080" i="1"/>
  <c r="AJ2080" i="1"/>
  <c r="AH1126" i="1"/>
  <c r="AJ1126" i="1"/>
  <c r="AH720" i="1"/>
  <c r="AJ720" i="1"/>
  <c r="AH1227" i="1"/>
  <c r="AJ1227" i="1"/>
  <c r="AH730" i="1"/>
  <c r="AJ730" i="1"/>
  <c r="AH1120" i="1"/>
  <c r="AJ1120" i="1"/>
  <c r="AH1224" i="1"/>
  <c r="AJ1224" i="1"/>
  <c r="AH486" i="1"/>
  <c r="AJ486" i="1"/>
  <c r="AH1844" i="1"/>
  <c r="AJ1844" i="1"/>
  <c r="AH385" i="1"/>
  <c r="AJ385" i="1"/>
  <c r="AH1131" i="1"/>
  <c r="AJ1131" i="1"/>
  <c r="AH594" i="1"/>
  <c r="AJ594" i="1"/>
  <c r="AH126" i="1"/>
  <c r="AJ126" i="1"/>
  <c r="AH222" i="1"/>
  <c r="AJ222" i="1"/>
  <c r="AJ1923" i="1"/>
  <c r="AJ1142" i="1"/>
  <c r="AJ1508" i="1"/>
  <c r="AJ1132" i="1"/>
  <c r="AJ1897" i="1"/>
  <c r="AJ1087" i="1"/>
  <c r="AJ1226" i="1"/>
  <c r="AJ1395" i="1"/>
  <c r="AJ1453" i="1"/>
  <c r="AJ1556" i="1"/>
  <c r="AJ431" i="1"/>
  <c r="AJ799" i="1"/>
  <c r="AJ286" i="1"/>
  <c r="AJ1936" i="1"/>
  <c r="AJ1047" i="1"/>
  <c r="AJ1967" i="1"/>
  <c r="AJ2004" i="1"/>
  <c r="AJ955" i="1"/>
  <c r="AH872" i="1"/>
  <c r="AI872" i="1"/>
  <c r="AH1864" i="1"/>
  <c r="AI1864" i="1"/>
  <c r="AH1204" i="1"/>
  <c r="AI1204" i="1"/>
  <c r="AH1016" i="1"/>
  <c r="AI1016" i="1"/>
  <c r="AH1399" i="1"/>
  <c r="AI1399" i="1"/>
  <c r="AH169" i="1"/>
  <c r="AI169" i="1"/>
  <c r="AH190" i="1"/>
  <c r="AI190" i="1"/>
  <c r="AH1011" i="1"/>
  <c r="AI1011" i="1"/>
  <c r="AH265" i="1"/>
  <c r="AI265" i="1"/>
  <c r="AH339" i="1"/>
  <c r="AI339" i="1"/>
  <c r="AH608" i="1"/>
  <c r="AI608" i="1"/>
  <c r="AH1206" i="1"/>
  <c r="AI1206" i="1"/>
  <c r="L1144" i="1"/>
  <c r="AI1144" i="1"/>
  <c r="AH1235" i="1"/>
  <c r="AI1235" i="1"/>
  <c r="AH102" i="1"/>
  <c r="AI102" i="1"/>
  <c r="AH1277" i="1"/>
  <c r="AI1277" i="1"/>
  <c r="AH1149" i="1"/>
  <c r="AI1149" i="1"/>
  <c r="AH1605" i="1"/>
  <c r="AI1605" i="1"/>
  <c r="L1799" i="1"/>
  <c r="AI1799" i="1"/>
  <c r="AH1584" i="1"/>
  <c r="AI1584" i="1"/>
  <c r="AH893" i="1"/>
  <c r="AI893" i="1"/>
  <c r="AH2074" i="1"/>
  <c r="AI2074" i="1"/>
  <c r="AH1778" i="1"/>
  <c r="AI1778" i="1"/>
  <c r="AH878" i="1"/>
  <c r="AI878" i="1"/>
  <c r="AH975" i="1"/>
  <c r="AI975" i="1"/>
  <c r="AH772" i="1"/>
  <c r="AI772" i="1"/>
  <c r="L1009" i="1"/>
  <c r="AI1009" i="1"/>
  <c r="AH1600" i="1"/>
  <c r="AI1600" i="1"/>
  <c r="AH2034" i="1"/>
  <c r="AI2034" i="1"/>
  <c r="AH2069" i="1"/>
  <c r="AI2069" i="1"/>
  <c r="L804" i="1"/>
  <c r="AI804" i="1"/>
  <c r="AH1903" i="1"/>
  <c r="AI1903" i="1"/>
  <c r="AH1602" i="1"/>
  <c r="AI1602" i="1"/>
  <c r="AH343" i="1"/>
  <c r="AI343" i="1"/>
  <c r="L870" i="1"/>
  <c r="AI870" i="1"/>
  <c r="AH1945" i="1"/>
  <c r="AI1945" i="1"/>
  <c r="AH1165" i="1"/>
  <c r="AI1165" i="1"/>
  <c r="AH1122" i="1"/>
  <c r="AI1122" i="1"/>
  <c r="AH1777" i="1"/>
  <c r="AI1777" i="1"/>
  <c r="AH582" i="1"/>
  <c r="AI582" i="1"/>
  <c r="AH795" i="1"/>
  <c r="AI795" i="1"/>
  <c r="AH1948" i="1"/>
  <c r="AI1948" i="1"/>
  <c r="AH1501" i="1"/>
  <c r="AI1501" i="1"/>
  <c r="L614" i="1"/>
  <c r="AI614" i="1"/>
  <c r="AH2073" i="1"/>
  <c r="AI2073" i="1"/>
  <c r="AH1035" i="1"/>
  <c r="AI1035" i="1"/>
  <c r="AH601" i="1"/>
  <c r="AI601" i="1"/>
  <c r="AH550" i="1"/>
  <c r="AI550" i="1"/>
  <c r="AH1423" i="1"/>
  <c r="AI1423" i="1"/>
  <c r="L1401" i="1"/>
  <c r="AI1401" i="1"/>
  <c r="AH972" i="1"/>
  <c r="AI972" i="1"/>
  <c r="AH433" i="1"/>
  <c r="AI433" i="1"/>
  <c r="AH1201" i="1"/>
  <c r="AI1201" i="1"/>
  <c r="AH842" i="1"/>
  <c r="AI842" i="1"/>
  <c r="AH1061" i="1"/>
  <c r="AI1061" i="1"/>
  <c r="AH831" i="1"/>
  <c r="AI831" i="1"/>
  <c r="L425" i="1"/>
  <c r="AI425" i="1"/>
  <c r="L535" i="1"/>
  <c r="AI535" i="1"/>
  <c r="AH1463" i="1"/>
  <c r="AI1463" i="1"/>
  <c r="AH921" i="1"/>
  <c r="AI921" i="1"/>
  <c r="AH639" i="1"/>
  <c r="AI639" i="1"/>
  <c r="AH1693" i="1"/>
  <c r="AI1693" i="1"/>
  <c r="AH375" i="1"/>
  <c r="AI375" i="1"/>
  <c r="AH176" i="1"/>
  <c r="AI176" i="1"/>
  <c r="L1162" i="1"/>
  <c r="AI1162" i="1"/>
  <c r="AH258" i="1"/>
  <c r="AI258" i="1"/>
  <c r="AH1130" i="1"/>
  <c r="AI1130" i="1"/>
  <c r="AH128" i="1"/>
  <c r="AI128" i="1"/>
  <c r="AH1641" i="1"/>
  <c r="AI1641" i="1"/>
  <c r="AH1716" i="1"/>
  <c r="AI1716" i="1"/>
  <c r="L810" i="1"/>
  <c r="AI810" i="1"/>
  <c r="AH2001" i="1"/>
  <c r="AI2001" i="1"/>
  <c r="AH1327" i="1"/>
  <c r="AI1327" i="1"/>
  <c r="AH266" i="1"/>
  <c r="AI266" i="1"/>
  <c r="AH1059" i="1"/>
  <c r="AI1059" i="1"/>
  <c r="AH329" i="1"/>
  <c r="AI329" i="1"/>
  <c r="AH41" i="1"/>
  <c r="AI41" i="1"/>
  <c r="AH811" i="1"/>
  <c r="AI811" i="1"/>
  <c r="AH1171" i="1"/>
  <c r="AI1171" i="1"/>
  <c r="AH191" i="1"/>
  <c r="AI191" i="1"/>
  <c r="AH410" i="1"/>
  <c r="AI410" i="1"/>
  <c r="AH1678" i="1"/>
  <c r="AI1678" i="1"/>
  <c r="AH854" i="1"/>
  <c r="AI854" i="1"/>
  <c r="AH1474" i="1"/>
  <c r="AI1474" i="1"/>
  <c r="AH1260" i="1"/>
  <c r="AI1260" i="1"/>
  <c r="AH395" i="1"/>
  <c r="AI395" i="1"/>
  <c r="AH1052" i="1"/>
  <c r="AI1052" i="1"/>
  <c r="AH1775" i="1"/>
  <c r="AI1775" i="1"/>
  <c r="AH951" i="1"/>
  <c r="AI951" i="1"/>
  <c r="AH1565" i="1"/>
  <c r="AI1565" i="1"/>
  <c r="AH741" i="1"/>
  <c r="AI741" i="1"/>
  <c r="AH1582" i="1"/>
  <c r="AI1582" i="1"/>
  <c r="AH1518" i="1"/>
  <c r="AI1518" i="1"/>
  <c r="AH1230" i="1"/>
  <c r="AI1230" i="1"/>
  <c r="AH443" i="1"/>
  <c r="AI443" i="1"/>
  <c r="AH16" i="1"/>
  <c r="AI16" i="1"/>
  <c r="L1382" i="1"/>
  <c r="AI1382" i="1"/>
  <c r="AH10" i="1"/>
  <c r="AI10" i="1"/>
  <c r="AH1567" i="1"/>
  <c r="AI1567" i="1"/>
  <c r="AH934" i="1"/>
  <c r="AI934" i="1"/>
  <c r="AH1534" i="1"/>
  <c r="AI1534" i="1"/>
  <c r="AH1287" i="1"/>
  <c r="AI1287" i="1"/>
  <c r="AH39" i="1"/>
  <c r="AI39" i="1"/>
  <c r="AH993" i="1"/>
  <c r="AI993" i="1"/>
  <c r="AH1167" i="1"/>
  <c r="AI1167" i="1"/>
  <c r="L70" i="1"/>
  <c r="AI70" i="1"/>
  <c r="AH382" i="1"/>
  <c r="AI382" i="1"/>
  <c r="L164" i="1"/>
  <c r="AI164" i="1"/>
  <c r="AH1281" i="1"/>
  <c r="AI1281" i="1"/>
  <c r="AH559" i="1"/>
  <c r="AI559" i="1"/>
  <c r="AH60" i="1"/>
  <c r="AI60" i="1"/>
  <c r="AH865" i="1"/>
  <c r="AI865" i="1"/>
  <c r="AH328" i="1"/>
  <c r="AI328" i="1"/>
  <c r="AH858" i="1"/>
  <c r="AI858" i="1"/>
  <c r="AH1200" i="1"/>
  <c r="AI1200" i="1"/>
  <c r="AH391" i="1"/>
  <c r="AI391" i="1"/>
  <c r="AH892" i="1"/>
  <c r="AI892" i="1"/>
  <c r="AH2060" i="1"/>
  <c r="AI2060" i="1"/>
  <c r="AH769" i="1"/>
  <c r="AI769" i="1"/>
  <c r="AH935" i="1"/>
  <c r="AI935" i="1"/>
  <c r="AH1840" i="1"/>
  <c r="AI1840" i="1"/>
  <c r="AH690" i="1"/>
  <c r="AI690" i="1"/>
  <c r="AH541" i="1"/>
  <c r="AI541" i="1"/>
  <c r="AH1703" i="1"/>
  <c r="AI1703" i="1"/>
  <c r="AH426" i="1"/>
  <c r="AI426" i="1"/>
  <c r="AH1767" i="1"/>
  <c r="AI1767" i="1"/>
  <c r="AH1586" i="1"/>
  <c r="AI1586" i="1"/>
  <c r="L1414" i="1"/>
  <c r="AI1414" i="1"/>
  <c r="L349" i="1"/>
  <c r="AI349" i="1"/>
  <c r="AH245" i="1"/>
  <c r="AI245" i="1"/>
  <c r="AH895" i="1"/>
  <c r="AI895" i="1"/>
  <c r="AH1854" i="1"/>
  <c r="AI1854" i="1"/>
  <c r="AH1265" i="1"/>
  <c r="AI1265" i="1"/>
  <c r="AH1766" i="1"/>
  <c r="AI1766" i="1"/>
  <c r="AH1787" i="1"/>
  <c r="AI1787" i="1"/>
  <c r="AH1952" i="1"/>
  <c r="AI1952" i="1"/>
  <c r="AH922" i="1"/>
  <c r="AI922" i="1"/>
  <c r="AH1245" i="1"/>
  <c r="AI1245" i="1"/>
  <c r="L68" i="1"/>
  <c r="AI68" i="1"/>
  <c r="AH648" i="1"/>
  <c r="AI648" i="1"/>
  <c r="AH1720" i="1"/>
  <c r="AI1720" i="1"/>
  <c r="AH462" i="1"/>
  <c r="AI462" i="1"/>
  <c r="AH979" i="1"/>
  <c r="AI979" i="1"/>
  <c r="AH971" i="1"/>
  <c r="AI971" i="1"/>
  <c r="AH1205" i="1"/>
  <c r="AI1205" i="1"/>
  <c r="AH916" i="1"/>
  <c r="AI916" i="1"/>
  <c r="AH1239" i="1"/>
  <c r="AI1239" i="1"/>
  <c r="AH1315" i="1"/>
  <c r="AI1315" i="1"/>
  <c r="AH903" i="1"/>
  <c r="AI903" i="1"/>
  <c r="AH318" i="1"/>
  <c r="AI318" i="1"/>
  <c r="AH214" i="1"/>
  <c r="AI214" i="1"/>
  <c r="L1422" i="1"/>
  <c r="AI1422" i="1"/>
  <c r="AH1816" i="1"/>
  <c r="AI1816" i="1"/>
  <c r="AH905" i="1"/>
  <c r="AI905" i="1"/>
  <c r="AH1185" i="1"/>
  <c r="AI1185" i="1"/>
  <c r="AH2020" i="1"/>
  <c r="AI2020" i="1"/>
  <c r="L202" i="1"/>
  <c r="AI202" i="1"/>
  <c r="AH283" i="1"/>
  <c r="AI283" i="1"/>
  <c r="L2029" i="1"/>
  <c r="AI2029" i="1"/>
  <c r="AH295" i="1"/>
  <c r="AI295" i="1"/>
  <c r="AH1876" i="1"/>
  <c r="AI1876" i="1"/>
  <c r="AH1419" i="1"/>
  <c r="AI1419" i="1"/>
  <c r="AH1248" i="1"/>
  <c r="AI1248" i="1"/>
  <c r="L1624" i="1"/>
  <c r="AI1624" i="1"/>
  <c r="AH1166" i="1"/>
  <c r="AI1166" i="1"/>
  <c r="AH1488" i="1"/>
  <c r="AI1488" i="1"/>
  <c r="AH1564" i="1"/>
  <c r="AI1564" i="1"/>
  <c r="AH1193" i="1"/>
  <c r="AI1193" i="1"/>
  <c r="AH1219" i="1"/>
  <c r="AI1219" i="1"/>
  <c r="AH1311" i="1"/>
  <c r="AI1311" i="1"/>
  <c r="L1922" i="1"/>
  <c r="AI1922" i="1"/>
  <c r="AH1835" i="1"/>
  <c r="AI1835" i="1"/>
  <c r="AH1445" i="1"/>
  <c r="AI1445" i="1"/>
  <c r="AH323" i="1"/>
  <c r="AI323" i="1"/>
  <c r="AH1964" i="1"/>
  <c r="AI1964" i="1"/>
  <c r="AH1192" i="1"/>
  <c r="AI1192" i="1"/>
  <c r="AH1673" i="1"/>
  <c r="AI1673" i="1"/>
  <c r="L2066" i="1"/>
  <c r="AI2066" i="1"/>
  <c r="AH1184" i="1"/>
  <c r="AI1184" i="1"/>
  <c r="AH1458" i="1"/>
  <c r="AI1458" i="1"/>
  <c r="AH1183" i="1"/>
  <c r="AI1183" i="1"/>
  <c r="AH458" i="1"/>
  <c r="AI458" i="1"/>
  <c r="AH997" i="1"/>
  <c r="AI997" i="1"/>
  <c r="AH1424" i="1"/>
  <c r="AI1424" i="1"/>
  <c r="AH2044" i="1"/>
  <c r="AI2044" i="1"/>
  <c r="AH828" i="1"/>
  <c r="AI828" i="1"/>
  <c r="AH493" i="1"/>
  <c r="AI493" i="1"/>
  <c r="AH849" i="1"/>
  <c r="AI849" i="1"/>
  <c r="AH1213" i="1"/>
  <c r="AI1213" i="1"/>
  <c r="AH1042" i="1"/>
  <c r="AI1042" i="1"/>
  <c r="AH1172" i="1"/>
  <c r="AI1172" i="1"/>
  <c r="AH1542" i="1"/>
  <c r="AI1542" i="1"/>
  <c r="AH18" i="1"/>
  <c r="AI18" i="1"/>
  <c r="AH94" i="1"/>
  <c r="AI94" i="1"/>
  <c r="AH211" i="1"/>
  <c r="AI211" i="1"/>
  <c r="AH72" i="1"/>
  <c r="AI72" i="1"/>
  <c r="AH610" i="1"/>
  <c r="AI610" i="1"/>
  <c r="AH133" i="1"/>
  <c r="AI133" i="1"/>
  <c r="AH735" i="1"/>
  <c r="AI735" i="1"/>
  <c r="AH236" i="1"/>
  <c r="AI236" i="1"/>
  <c r="AH1090" i="1"/>
  <c r="AI1090" i="1"/>
  <c r="L1901" i="1"/>
  <c r="AI1901" i="1"/>
  <c r="AH2017" i="1"/>
  <c r="AI2017" i="1"/>
  <c r="L618" i="1"/>
  <c r="AI618" i="1"/>
  <c r="AH1983" i="1"/>
  <c r="AI1983" i="1"/>
  <c r="AH1103" i="1"/>
  <c r="AI1103" i="1"/>
  <c r="AH199" i="1"/>
  <c r="AI199" i="1"/>
  <c r="AH1977" i="1"/>
  <c r="AI1977" i="1"/>
  <c r="AH864" i="1"/>
  <c r="AI864" i="1"/>
  <c r="AH1627" i="1"/>
  <c r="AI1627" i="1"/>
  <c r="AH103" i="1"/>
  <c r="AI103" i="1"/>
  <c r="AH1502" i="1"/>
  <c r="AI1502" i="1"/>
  <c r="AH1084" i="1"/>
  <c r="AI1084" i="1"/>
  <c r="AH1895" i="1"/>
  <c r="AI1895" i="1"/>
  <c r="AH291" i="1"/>
  <c r="AI291" i="1"/>
  <c r="AH1138" i="1"/>
  <c r="AI1138" i="1"/>
  <c r="L1477" i="1"/>
  <c r="AI1477" i="1"/>
  <c r="AH1507" i="1"/>
  <c r="AI1507" i="1"/>
  <c r="AH1153" i="1"/>
  <c r="AI1153" i="1"/>
  <c r="AH812" i="1"/>
  <c r="AI812" i="1"/>
  <c r="AH1509" i="1"/>
  <c r="AI1509" i="1"/>
  <c r="AH1719" i="1"/>
  <c r="AI1719" i="1"/>
  <c r="L727" i="1"/>
  <c r="AI727" i="1"/>
  <c r="AH673" i="1"/>
  <c r="AI673" i="1"/>
  <c r="AH1456" i="1"/>
  <c r="AI1456" i="1"/>
  <c r="AH179" i="1"/>
  <c r="AI179" i="1"/>
  <c r="AH219" i="1"/>
  <c r="AI219" i="1"/>
  <c r="AH1561" i="1"/>
  <c r="AI1561" i="1"/>
  <c r="AH631" i="1"/>
  <c r="AI631" i="1"/>
  <c r="AH121" i="1"/>
  <c r="AI121" i="1"/>
  <c r="AH1529" i="1"/>
  <c r="AI1529" i="1"/>
  <c r="AH736" i="1"/>
  <c r="AI736" i="1"/>
  <c r="AH324" i="1"/>
  <c r="AI324" i="1"/>
  <c r="AH844" i="1"/>
  <c r="AI844" i="1"/>
  <c r="AH1243" i="1"/>
  <c r="AI1243" i="1"/>
  <c r="AH475" i="1"/>
  <c r="AI475" i="1"/>
  <c r="AH1904" i="1"/>
  <c r="AI1904" i="1"/>
  <c r="L597" i="1"/>
  <c r="AI597" i="1"/>
  <c r="AH1450" i="1"/>
  <c r="AI1450" i="1"/>
  <c r="AH1402" i="1"/>
  <c r="AI1402" i="1"/>
  <c r="AH623" i="1"/>
  <c r="AI623" i="1"/>
  <c r="AH1902" i="1"/>
  <c r="AI1902" i="1"/>
  <c r="AH1739" i="1"/>
  <c r="AI1739" i="1"/>
  <c r="AH1889" i="1"/>
  <c r="AI1889" i="1"/>
  <c r="AH1246" i="1"/>
  <c r="AI1246" i="1"/>
  <c r="AH646" i="1"/>
  <c r="AI646" i="1"/>
  <c r="AH956" i="1"/>
  <c r="AI956" i="1"/>
  <c r="AH218" i="1"/>
  <c r="AI218" i="1"/>
  <c r="AH335" i="1"/>
  <c r="AI335" i="1"/>
  <c r="AH834" i="1"/>
  <c r="AI834" i="1"/>
  <c r="AH1810" i="1"/>
  <c r="AI1810" i="1"/>
  <c r="AH1571" i="1"/>
  <c r="AI1571" i="1"/>
  <c r="L819" i="1"/>
  <c r="AI819" i="1"/>
  <c r="AH2030" i="1"/>
  <c r="AI2030" i="1"/>
  <c r="L322" i="1"/>
  <c r="AI322" i="1"/>
  <c r="AH1661" i="1"/>
  <c r="AI1661" i="1"/>
  <c r="L1181" i="1"/>
  <c r="AI1181" i="1"/>
  <c r="AH15" i="1"/>
  <c r="AI15" i="1"/>
  <c r="AH1607" i="1"/>
  <c r="AI1607" i="1"/>
  <c r="AH2075" i="1"/>
  <c r="AI2075" i="1"/>
  <c r="AH1433" i="1"/>
  <c r="AI1433" i="1"/>
  <c r="AH1615" i="1"/>
  <c r="AI1615" i="1"/>
  <c r="AH707" i="1"/>
  <c r="AI707" i="1"/>
  <c r="AH1420" i="1"/>
  <c r="AI1420" i="1"/>
  <c r="AH1620" i="1"/>
  <c r="AI1620" i="1"/>
  <c r="AH926" i="1"/>
  <c r="AI926" i="1"/>
  <c r="AH563" i="1"/>
  <c r="AI563" i="1"/>
  <c r="AH873" i="1"/>
  <c r="AI873" i="1"/>
  <c r="AH1086" i="1"/>
  <c r="AI1086" i="1"/>
  <c r="AH1704" i="1"/>
  <c r="AI1704" i="1"/>
  <c r="AH1010" i="1"/>
  <c r="AI1010" i="1"/>
  <c r="AH1869" i="1"/>
  <c r="AI1869" i="1"/>
  <c r="AH718" i="1"/>
  <c r="AI718" i="1"/>
  <c r="L457" i="1"/>
  <c r="AI457" i="1"/>
  <c r="AH649" i="1"/>
  <c r="AI649" i="1"/>
  <c r="AH2036" i="1"/>
  <c r="AI2036" i="1"/>
  <c r="AH1405" i="1"/>
  <c r="AI1405" i="1"/>
  <c r="AH1852" i="1"/>
  <c r="AI1852" i="1"/>
  <c r="L714" i="1"/>
  <c r="AI714" i="1"/>
  <c r="AH807" i="1"/>
  <c r="AI807" i="1"/>
  <c r="AH1274" i="1"/>
  <c r="AI1274" i="1"/>
  <c r="AH1774" i="1"/>
  <c r="AI1774" i="1"/>
  <c r="L645" i="1"/>
  <c r="AI645" i="1"/>
  <c r="AH86" i="1"/>
  <c r="AI86" i="1"/>
  <c r="AH1550" i="1"/>
  <c r="AI1550" i="1"/>
  <c r="AH1134" i="1"/>
  <c r="AI1134" i="1"/>
  <c r="AH1391" i="1"/>
  <c r="AI1391" i="1"/>
  <c r="AH729" i="1"/>
  <c r="AI729" i="1"/>
  <c r="AH624" i="1"/>
  <c r="AI624" i="1"/>
  <c r="AH517" i="1"/>
  <c r="AI517" i="1"/>
  <c r="AH445" i="1"/>
  <c r="AI445" i="1"/>
  <c r="AH840" i="1"/>
  <c r="AI840" i="1"/>
  <c r="AH1312" i="1"/>
  <c r="AI1312" i="1"/>
  <c r="AH1216" i="1"/>
  <c r="AI1216" i="1"/>
  <c r="L1706" i="1"/>
  <c r="AI1706" i="1"/>
  <c r="AH1886" i="1"/>
  <c r="AI1886" i="1"/>
  <c r="AH1822" i="1"/>
  <c r="AI1822" i="1"/>
  <c r="AH1892" i="1"/>
  <c r="AI1892" i="1"/>
  <c r="AH2027" i="1"/>
  <c r="AI2027" i="1"/>
  <c r="AH358" i="1"/>
  <c r="AI358" i="1"/>
  <c r="AH73" i="1"/>
  <c r="AI73" i="1"/>
  <c r="L1593" i="1"/>
  <c r="AI1593" i="1"/>
  <c r="AH1514" i="1"/>
  <c r="AI1514" i="1"/>
  <c r="L22" i="1"/>
  <c r="AI22" i="1"/>
  <c r="AH215" i="1"/>
  <c r="AI215" i="1"/>
  <c r="AH332" i="1"/>
  <c r="AI332" i="1"/>
  <c r="AH1058" i="1"/>
  <c r="AI1058" i="1"/>
  <c r="AH765" i="1"/>
  <c r="AI765" i="1"/>
  <c r="AH1947" i="1"/>
  <c r="AI1947" i="1"/>
  <c r="AH1982" i="1"/>
  <c r="AI1982" i="1"/>
  <c r="AH1504" i="1"/>
  <c r="AI1504" i="1"/>
  <c r="AH1946" i="1"/>
  <c r="AI1946" i="1"/>
  <c r="AH710" i="1"/>
  <c r="AI710" i="1"/>
  <c r="AH868" i="1"/>
  <c r="AI868" i="1"/>
  <c r="AH689" i="1"/>
  <c r="AI689" i="1"/>
  <c r="L491" i="1"/>
  <c r="AI491" i="1"/>
  <c r="AH409" i="1"/>
  <c r="AI409" i="1"/>
  <c r="AH49" i="1"/>
  <c r="AI49" i="1"/>
  <c r="AH1718" i="1"/>
  <c r="AI1718" i="1"/>
  <c r="L1018" i="1"/>
  <c r="AI1018" i="1"/>
  <c r="AH1863" i="1"/>
  <c r="AI1863" i="1"/>
  <c r="AH1137" i="1"/>
  <c r="AI1137" i="1"/>
  <c r="AH882" i="1"/>
  <c r="AI882" i="1"/>
  <c r="AH1776" i="1"/>
  <c r="AI1776" i="1"/>
  <c r="AH1097" i="1"/>
  <c r="AI1097" i="1"/>
  <c r="AH758" i="1"/>
  <c r="AI758" i="1"/>
  <c r="AH691" i="1"/>
  <c r="AI691" i="1"/>
  <c r="AH1773" i="1"/>
  <c r="AI1773" i="1"/>
  <c r="AH1674" i="1"/>
  <c r="AI1674" i="1"/>
  <c r="AH1899" i="1"/>
  <c r="AI1899" i="1"/>
  <c r="L1934" i="1"/>
  <c r="AI1934" i="1"/>
  <c r="AH407" i="1"/>
  <c r="AI407" i="1"/>
  <c r="AH1955" i="1"/>
  <c r="AI1955" i="1"/>
  <c r="AH877" i="1"/>
  <c r="AI877" i="1"/>
  <c r="AH189" i="1"/>
  <c r="AI189" i="1"/>
  <c r="AH1247" i="1"/>
  <c r="AI1247" i="1"/>
  <c r="AH1323" i="1"/>
  <c r="AI1323" i="1"/>
  <c r="AH1112" i="1"/>
  <c r="AI1112" i="1"/>
  <c r="AH593" i="1"/>
  <c r="AI593" i="1"/>
  <c r="AH2050" i="1"/>
  <c r="AI2050" i="1"/>
  <c r="AH165" i="1"/>
  <c r="AI165" i="1"/>
  <c r="AH1675" i="1"/>
  <c r="AI1675" i="1"/>
  <c r="L276" i="1"/>
  <c r="AI276" i="1"/>
  <c r="AH1280" i="1"/>
  <c r="AI1280" i="1"/>
  <c r="AH1428" i="1"/>
  <c r="AI1428" i="1"/>
  <c r="AH894" i="1"/>
  <c r="AI894" i="1"/>
  <c r="AH451" i="1"/>
  <c r="AI451" i="1"/>
  <c r="AH1014" i="1"/>
  <c r="AI1014" i="1"/>
  <c r="AH1654" i="1"/>
  <c r="AI1654" i="1"/>
  <c r="AH1712" i="1"/>
  <c r="AI1712" i="1"/>
  <c r="AH712" i="1"/>
  <c r="AI712" i="1"/>
  <c r="AH1924" i="1"/>
  <c r="AI1924" i="1"/>
  <c r="AH1796" i="1"/>
  <c r="AI1796" i="1"/>
  <c r="AH706" i="1"/>
  <c r="AI706" i="1"/>
  <c r="AH2005" i="1"/>
  <c r="AI2005" i="1"/>
  <c r="AH274" i="1"/>
  <c r="AI274" i="1"/>
  <c r="AH1332" i="1"/>
  <c r="AI1332" i="1"/>
  <c r="AH796" i="1"/>
  <c r="AI796" i="1"/>
  <c r="AH583" i="1"/>
  <c r="AI583" i="1"/>
  <c r="AH824" i="1"/>
  <c r="AI824" i="1"/>
  <c r="AH317" i="1"/>
  <c r="AI317" i="1"/>
  <c r="AH326" i="1"/>
  <c r="AI326" i="1"/>
  <c r="AH911" i="1"/>
  <c r="AI911" i="1"/>
  <c r="L5" i="1"/>
  <c r="AI5" i="1"/>
  <c r="L2041" i="1"/>
  <c r="AI2041" i="1"/>
  <c r="L1259" i="1"/>
  <c r="AI1259" i="1"/>
  <c r="AH79" i="1"/>
  <c r="AI79" i="1"/>
  <c r="AH1833" i="1"/>
  <c r="AI1833" i="1"/>
  <c r="AH467" i="1"/>
  <c r="AI467" i="1"/>
  <c r="AH1408" i="1"/>
  <c r="AI1408" i="1"/>
  <c r="AH54" i="1"/>
  <c r="AI54" i="1"/>
  <c r="AH208" i="1"/>
  <c r="AI208" i="1"/>
  <c r="AH1696" i="1"/>
  <c r="AI1696" i="1"/>
  <c r="AH1596" i="1"/>
  <c r="AI1596" i="1"/>
  <c r="AH1028" i="1"/>
  <c r="AI1028" i="1"/>
  <c r="AH1842" i="1"/>
  <c r="AI1842" i="1"/>
  <c r="AH808" i="1"/>
  <c r="AI808" i="1"/>
  <c r="AH1855" i="1"/>
  <c r="AI1855" i="1"/>
  <c r="AH784" i="1"/>
  <c r="AI784" i="1"/>
  <c r="AH1348" i="1"/>
  <c r="AI1348" i="1"/>
  <c r="AH1581" i="1"/>
  <c r="AI1581" i="1"/>
  <c r="AH592" i="1"/>
  <c r="AI592" i="1"/>
  <c r="AH1662" i="1"/>
  <c r="AI1662" i="1"/>
  <c r="AH1786" i="1"/>
  <c r="AI1786" i="1"/>
  <c r="AH1285" i="1"/>
  <c r="AI1285" i="1"/>
  <c r="AH1196" i="1"/>
  <c r="AI1196" i="1"/>
  <c r="L1372" i="1"/>
  <c r="AI1372" i="1"/>
  <c r="AH1688" i="1"/>
  <c r="AI1688" i="1"/>
  <c r="AH1655" i="1"/>
  <c r="AI1655" i="1"/>
  <c r="AH427" i="1"/>
  <c r="AI427" i="1"/>
  <c r="AH213" i="1"/>
  <c r="AI213" i="1"/>
  <c r="AH577" i="1"/>
  <c r="AI577" i="1"/>
  <c r="AH1040" i="1"/>
  <c r="AI1040" i="1"/>
  <c r="AH153" i="1"/>
  <c r="AI153" i="1"/>
  <c r="L1650" i="1"/>
  <c r="AI1650" i="1"/>
  <c r="AH1119" i="1"/>
  <c r="AI1119" i="1"/>
  <c r="AH422" i="1"/>
  <c r="AI422" i="1"/>
  <c r="AH2059" i="1"/>
  <c r="AI2059" i="1"/>
  <c r="AH1980" i="1"/>
  <c r="AI1980" i="1"/>
  <c r="AH1549" i="1"/>
  <c r="AI1549" i="1"/>
  <c r="L1262" i="1"/>
  <c r="AI1262" i="1"/>
  <c r="AH1541" i="1"/>
  <c r="AI1541" i="1"/>
  <c r="AH1155" i="1"/>
  <c r="AI1155" i="1"/>
  <c r="AH635" i="1"/>
  <c r="AI635" i="1"/>
  <c r="AH85" i="1"/>
  <c r="AI85" i="1"/>
  <c r="AH1163" i="1"/>
  <c r="AI1163" i="1"/>
  <c r="AH542" i="1"/>
  <c r="AI542" i="1"/>
  <c r="AH555" i="1"/>
  <c r="AI555" i="1"/>
  <c r="AH3" i="1"/>
  <c r="AI3" i="1"/>
  <c r="AH1157" i="1"/>
  <c r="AI1157" i="1"/>
  <c r="AH1826" i="1"/>
  <c r="AI1826" i="1"/>
  <c r="AH309" i="1"/>
  <c r="AI309" i="1"/>
  <c r="AH626" i="1"/>
  <c r="AI626" i="1"/>
  <c r="AH845" i="1"/>
  <c r="AI845" i="1"/>
  <c r="AH1813" i="1"/>
  <c r="AI1813" i="1"/>
  <c r="AH1498" i="1"/>
  <c r="AI1498" i="1"/>
  <c r="AH1447" i="1"/>
  <c r="AI1447" i="1"/>
  <c r="AH1611" i="1"/>
  <c r="AI1611" i="1"/>
  <c r="L1789" i="1"/>
  <c r="AI1789" i="1"/>
  <c r="AH1199" i="1"/>
  <c r="AI1199" i="1"/>
  <c r="AH1687" i="1"/>
  <c r="AI1687" i="1"/>
  <c r="AH1680" i="1"/>
  <c r="AI1680" i="1"/>
  <c r="AH683" i="1"/>
  <c r="AI683" i="1"/>
  <c r="AH1379" i="1"/>
  <c r="AI1379" i="1"/>
  <c r="AH1266" i="1"/>
  <c r="AI1266" i="1"/>
  <c r="AH1411" i="1"/>
  <c r="AI1411" i="1"/>
  <c r="AH331" i="1"/>
  <c r="AI331" i="1"/>
  <c r="AH791" i="1"/>
  <c r="AI791" i="1"/>
  <c r="AH1231" i="1"/>
  <c r="AI1231" i="1"/>
  <c r="AH2000" i="1"/>
  <c r="AI2000" i="1"/>
  <c r="AH2009" i="1"/>
  <c r="AI2009" i="1"/>
  <c r="AH2077" i="1"/>
  <c r="AI2077" i="1"/>
  <c r="AH917" i="1"/>
  <c r="AI917" i="1"/>
  <c r="L1068" i="1"/>
  <c r="AI1068" i="1"/>
  <c r="AH1115" i="1"/>
  <c r="AI1115" i="1"/>
  <c r="L1431" i="1"/>
  <c r="AI1431" i="1"/>
  <c r="AH527" i="1"/>
  <c r="AI527" i="1"/>
  <c r="AH973" i="1"/>
  <c r="AI973" i="1"/>
  <c r="AH657" i="1"/>
  <c r="AI657" i="1"/>
  <c r="AH1746" i="1"/>
  <c r="AI1746" i="1"/>
  <c r="AH1024" i="1"/>
  <c r="AI1024" i="1"/>
  <c r="AH1451" i="1"/>
  <c r="AI1451" i="1"/>
  <c r="L173" i="1"/>
  <c r="AI173" i="1"/>
  <c r="AH1795" i="1"/>
  <c r="AI1795" i="1"/>
  <c r="AH711" i="1"/>
  <c r="AI711" i="1"/>
  <c r="AH511" i="1"/>
  <c r="AI511" i="1"/>
  <c r="AH621" i="1"/>
  <c r="AI621" i="1"/>
  <c r="AH1753" i="1"/>
  <c r="AI1753" i="1"/>
  <c r="AH1392" i="1"/>
  <c r="AI1392" i="1"/>
  <c r="L522" i="1"/>
  <c r="AI522" i="1"/>
  <c r="AH1360" i="1"/>
  <c r="AI1360" i="1"/>
  <c r="L1993" i="1"/>
  <c r="AI1993" i="1"/>
  <c r="AH744" i="1"/>
  <c r="AI744" i="1"/>
  <c r="AH71" i="1"/>
  <c r="AI71" i="1"/>
  <c r="AH1865" i="1"/>
  <c r="AI1865" i="1"/>
  <c r="AH1797" i="1"/>
  <c r="AI1797" i="1"/>
  <c r="L1500" i="1"/>
  <c r="AI1500" i="1"/>
  <c r="AH587" i="1"/>
  <c r="AI587" i="1"/>
  <c r="AH499" i="1"/>
  <c r="AI499" i="1"/>
  <c r="AH1390" i="1"/>
  <c r="AI1390" i="1"/>
  <c r="AH520" i="1"/>
  <c r="AI520" i="1"/>
  <c r="AH1990" i="1"/>
  <c r="AI1990" i="1"/>
  <c r="AH1860" i="1"/>
  <c r="AI1860" i="1"/>
  <c r="AH1253" i="1"/>
  <c r="AI1253" i="1"/>
  <c r="AH1041" i="1"/>
  <c r="AI1041" i="1"/>
  <c r="AH1076" i="1"/>
  <c r="AI1076" i="1"/>
  <c r="AH46" i="1"/>
  <c r="AI46" i="1"/>
  <c r="AH140" i="1"/>
  <c r="AI140" i="1"/>
  <c r="AH1873" i="1"/>
  <c r="AI1873" i="1"/>
  <c r="AH943" i="1"/>
  <c r="AI943" i="1"/>
  <c r="AH751" i="1"/>
  <c r="AI751" i="1"/>
  <c r="AH992" i="1"/>
  <c r="AI992" i="1"/>
  <c r="AH1877" i="1"/>
  <c r="AI1877" i="1"/>
  <c r="L247" i="1"/>
  <c r="AI247" i="1"/>
  <c r="AH316" i="1"/>
  <c r="AI316" i="1"/>
  <c r="AH2031" i="1"/>
  <c r="AI2031" i="1"/>
  <c r="AH1448" i="1"/>
  <c r="AI1448" i="1"/>
  <c r="AH1179" i="1"/>
  <c r="AI1179" i="1"/>
  <c r="AH430" i="1"/>
  <c r="AI430" i="1"/>
  <c r="AH1818" i="1"/>
  <c r="AI1818" i="1"/>
  <c r="AH1062" i="1"/>
  <c r="AI1062" i="1"/>
  <c r="AH484" i="1"/>
  <c r="AI484" i="1"/>
  <c r="AH142" i="1"/>
  <c r="AI142" i="1"/>
  <c r="AH1606" i="1"/>
  <c r="AI1606" i="1"/>
  <c r="AH857" i="1"/>
  <c r="AI857" i="1"/>
  <c r="AH1175" i="1"/>
  <c r="AI1175" i="1"/>
  <c r="AH1085" i="1"/>
  <c r="AI1085" i="1"/>
  <c r="AH672" i="1"/>
  <c r="AI672" i="1"/>
  <c r="AH1648" i="1"/>
  <c r="AI1648" i="1"/>
  <c r="AH1930" i="1"/>
  <c r="AI1930" i="1"/>
  <c r="L616" i="1"/>
  <c r="AI616" i="1"/>
  <c r="AH572" i="1"/>
  <c r="AI572" i="1"/>
  <c r="AH1976" i="1"/>
  <c r="AI1976" i="1"/>
  <c r="AH1234" i="1"/>
  <c r="AI1234" i="1"/>
  <c r="AH688" i="1"/>
  <c r="AI688" i="1"/>
  <c r="L1344" i="1"/>
  <c r="AI1344" i="1"/>
  <c r="AH2037" i="1"/>
  <c r="AI2037" i="1"/>
  <c r="L966" i="1"/>
  <c r="AI966" i="1"/>
  <c r="AH773" i="1"/>
  <c r="AI773" i="1"/>
  <c r="AH562" i="1"/>
  <c r="AI562" i="1"/>
  <c r="AH220" i="1"/>
  <c r="AI220" i="1"/>
  <c r="AH305" i="1"/>
  <c r="AI305" i="1"/>
  <c r="AH1986" i="1"/>
  <c r="AI1986" i="1"/>
  <c r="AH384" i="1"/>
  <c r="AI384" i="1"/>
  <c r="AH123" i="1"/>
  <c r="AI123" i="1"/>
  <c r="AH1962" i="1"/>
  <c r="AI1962" i="1"/>
  <c r="AH1880" i="1"/>
  <c r="AI1880" i="1"/>
  <c r="AH571" i="1"/>
  <c r="AI571" i="1"/>
  <c r="AH1668" i="1"/>
  <c r="AI1668" i="1"/>
  <c r="AH625" i="1"/>
  <c r="AI625" i="1"/>
  <c r="AH2013" i="1"/>
  <c r="AI2013" i="1"/>
  <c r="AH345" i="1"/>
  <c r="AI345" i="1"/>
  <c r="AH1291" i="1"/>
  <c r="AI1291" i="1"/>
  <c r="AH299" i="1"/>
  <c r="AI299" i="1"/>
  <c r="AH441" i="1"/>
  <c r="AI441" i="1"/>
  <c r="AH961" i="1"/>
  <c r="AI961" i="1"/>
  <c r="AH701" i="1"/>
  <c r="AI701" i="1"/>
  <c r="AH1482" i="1"/>
  <c r="AI1482" i="1"/>
  <c r="AH1449" i="1"/>
  <c r="AI1449" i="1"/>
  <c r="AH1533" i="1"/>
  <c r="AI1533" i="1"/>
  <c r="AH1479" i="1"/>
  <c r="AI1479" i="1"/>
  <c r="AH1114" i="1"/>
  <c r="AI1114" i="1"/>
  <c r="L875" i="1"/>
  <c r="AI875" i="1"/>
  <c r="AH717" i="1"/>
  <c r="AI717" i="1"/>
  <c r="AH129" i="1"/>
  <c r="AI129" i="1"/>
  <c r="AH1604" i="1"/>
  <c r="AI1604" i="1"/>
  <c r="AH747" i="1"/>
  <c r="AI747" i="1"/>
  <c r="L77" i="1"/>
  <c r="AI77" i="1"/>
  <c r="AH1125" i="1"/>
  <c r="AI1125" i="1"/>
  <c r="AH354" i="1"/>
  <c r="AI354" i="1"/>
  <c r="AH1133" i="1"/>
  <c r="AI1133" i="1"/>
  <c r="AH135" i="1"/>
  <c r="AI135" i="1"/>
  <c r="L1769" i="1"/>
  <c r="AI1769" i="1"/>
  <c r="AH1417" i="1"/>
  <c r="AI1417" i="1"/>
  <c r="AH1691" i="1"/>
  <c r="AI1691" i="1"/>
  <c r="AH1815" i="1"/>
  <c r="AI1815" i="1"/>
  <c r="AH327" i="1"/>
  <c r="AI327" i="1"/>
  <c r="AH1244" i="1"/>
  <c r="AI1244" i="1"/>
  <c r="AH254" i="1"/>
  <c r="AI254" i="1"/>
  <c r="AH1663" i="1"/>
  <c r="AI1663" i="1"/>
  <c r="AH1168" i="1"/>
  <c r="AI1168" i="1"/>
  <c r="AH1570" i="1"/>
  <c r="AI1570" i="1"/>
  <c r="AH1094" i="1"/>
  <c r="AI1094" i="1"/>
  <c r="AH1791" i="1"/>
  <c r="AI1791" i="1"/>
  <c r="AH1951" i="1"/>
  <c r="AI1951" i="1"/>
  <c r="AH1099" i="1"/>
  <c r="AI1099" i="1"/>
  <c r="AH1679" i="1"/>
  <c r="AI1679" i="1"/>
  <c r="AH1282" i="1"/>
  <c r="AI1282" i="1"/>
  <c r="L1273" i="1"/>
  <c r="AI1273" i="1"/>
  <c r="AH1159" i="1"/>
  <c r="AI1159" i="1"/>
  <c r="AH1893" i="1"/>
  <c r="AI1893" i="1"/>
  <c r="AH1583" i="1"/>
  <c r="AI1583" i="1"/>
  <c r="AH1800" i="1"/>
  <c r="AI1800" i="1"/>
  <c r="AH1481" i="1"/>
  <c r="AI1481" i="1"/>
  <c r="AH1385" i="1"/>
  <c r="AI1385" i="1"/>
  <c r="L344" i="1"/>
  <c r="AI344" i="1"/>
  <c r="AH1178" i="1"/>
  <c r="AI1178" i="1"/>
  <c r="AH1006" i="1"/>
  <c r="AI1006" i="1"/>
  <c r="AH1574" i="1"/>
  <c r="AI1574" i="1"/>
  <c r="AH284" i="1"/>
  <c r="AI284" i="1"/>
  <c r="AH1878" i="1"/>
  <c r="AI1878" i="1"/>
  <c r="L63" i="1"/>
  <c r="AI63" i="1"/>
  <c r="AH798" i="1"/>
  <c r="AI798" i="1"/>
  <c r="AH1568" i="1"/>
  <c r="AI1568" i="1"/>
  <c r="L851" i="1"/>
  <c r="AI851" i="1"/>
  <c r="AH1851" i="1"/>
  <c r="AI1851" i="1"/>
  <c r="AH609" i="1"/>
  <c r="AI609" i="1"/>
  <c r="AH564" i="1"/>
  <c r="AI564" i="1"/>
  <c r="AH1464" i="1"/>
  <c r="AI1464" i="1"/>
  <c r="L777" i="1"/>
  <c r="AI777" i="1"/>
  <c r="AH482" i="1"/>
  <c r="AI482" i="1"/>
  <c r="AH2079" i="1"/>
  <c r="AI2079" i="1"/>
  <c r="AH1483" i="1"/>
  <c r="AI1483" i="1"/>
  <c r="L693" i="1"/>
  <c r="AI693" i="1"/>
  <c r="AH434" i="1"/>
  <c r="AI434" i="1"/>
  <c r="AH551" i="1"/>
  <c r="AI551" i="1"/>
  <c r="AH110" i="1"/>
  <c r="AI110" i="1"/>
  <c r="AH580" i="1"/>
  <c r="AI580" i="1"/>
  <c r="AH674" i="1"/>
  <c r="AI674" i="1"/>
  <c r="AH1299" i="1"/>
  <c r="AI1299" i="1"/>
  <c r="L320" i="1"/>
  <c r="AI320" i="1"/>
  <c r="AH980" i="1"/>
  <c r="AI980" i="1"/>
  <c r="AH1116" i="1"/>
  <c r="AI1116" i="1"/>
  <c r="AH1438" i="1"/>
  <c r="AI1438" i="1"/>
  <c r="AH1912" i="1"/>
  <c r="AI1912" i="1"/>
  <c r="AH1741" i="1"/>
  <c r="AI1741" i="1"/>
  <c r="AH764" i="1"/>
  <c r="AI764" i="1"/>
  <c r="AH545" i="1"/>
  <c r="AI545" i="1"/>
  <c r="AH529" i="1"/>
  <c r="AI529" i="1"/>
  <c r="AH78" i="1"/>
  <c r="AI78" i="1"/>
  <c r="AH1905" i="1"/>
  <c r="AI1905" i="1"/>
  <c r="L1555" i="1"/>
  <c r="AI1555" i="1"/>
  <c r="AH1843" i="1"/>
  <c r="AI1843" i="1"/>
  <c r="AH356" i="1"/>
  <c r="AI356" i="1"/>
  <c r="AH1286" i="1"/>
  <c r="AI1286" i="1"/>
  <c r="AH1540" i="1"/>
  <c r="AI1540" i="1"/>
  <c r="AH1616" i="1"/>
  <c r="AI1616" i="1"/>
  <c r="AH1339" i="1"/>
  <c r="AI1339" i="1"/>
  <c r="AH908" i="1"/>
  <c r="AI908" i="1"/>
  <c r="AH1780" i="1"/>
  <c r="AI1780" i="1"/>
  <c r="AH940" i="1"/>
  <c r="AI940" i="1"/>
  <c r="AH377" i="1"/>
  <c r="AI377" i="1"/>
  <c r="L36" i="1"/>
  <c r="AI36" i="1"/>
  <c r="AH792" i="1"/>
  <c r="AI792" i="1"/>
  <c r="AH50" i="1"/>
  <c r="AI50" i="1"/>
  <c r="AH1515" i="1"/>
  <c r="AI1515" i="1"/>
  <c r="AH155" i="1"/>
  <c r="AI155" i="1"/>
  <c r="AH429" i="1"/>
  <c r="AI429" i="1"/>
  <c r="L313" i="1"/>
  <c r="AI313" i="1"/>
  <c r="AH1911" i="1"/>
  <c r="AI1911" i="1"/>
  <c r="AH1740" i="1"/>
  <c r="AI1740" i="1"/>
  <c r="AH1610" i="1"/>
  <c r="AI1610" i="1"/>
  <c r="AH1686" i="1"/>
  <c r="AI1686" i="1"/>
  <c r="AH31" i="1"/>
  <c r="AI31" i="1"/>
  <c r="AH2010" i="1"/>
  <c r="AI2010" i="1"/>
  <c r="AH1965" i="1"/>
  <c r="AI1965" i="1"/>
  <c r="AH1751" i="1"/>
  <c r="AI1751" i="1"/>
  <c r="AH949" i="1"/>
  <c r="AI949" i="1"/>
  <c r="L1389" i="1"/>
  <c r="AI1389" i="1"/>
  <c r="AH120" i="1"/>
  <c r="AI120" i="1"/>
  <c r="AH722" i="1"/>
  <c r="AI722" i="1"/>
  <c r="AH1644" i="1"/>
  <c r="AI1644" i="1"/>
  <c r="AH1459" i="1"/>
  <c r="AI1459" i="1"/>
  <c r="AH388" i="1"/>
  <c r="AI388" i="1"/>
  <c r="AH417" i="1"/>
  <c r="AI417" i="1"/>
  <c r="AH1658" i="1"/>
  <c r="AI1658" i="1"/>
  <c r="AH1599" i="1"/>
  <c r="AI1599" i="1"/>
  <c r="AH485" i="1"/>
  <c r="AI485" i="1"/>
  <c r="AH1057" i="1"/>
  <c r="AI1057" i="1"/>
  <c r="L978" i="1"/>
  <c r="AI978" i="1"/>
  <c r="L1546" i="1"/>
  <c r="AI1546" i="1"/>
  <c r="AH340" i="1"/>
  <c r="AI340" i="1"/>
  <c r="AH1728" i="1"/>
  <c r="AI1728" i="1"/>
  <c r="AH528" i="1"/>
  <c r="AI528" i="1"/>
  <c r="AH1749" i="1"/>
  <c r="AI1749" i="1"/>
  <c r="AH719" i="1"/>
  <c r="AI719" i="1"/>
  <c r="AH630" i="1"/>
  <c r="AI630" i="1"/>
  <c r="AH2023" i="1"/>
  <c r="AI2023" i="1"/>
  <c r="L1212" i="1"/>
  <c r="AI1212" i="1"/>
  <c r="AH876" i="1"/>
  <c r="AI876" i="1"/>
  <c r="AH788" i="1"/>
  <c r="AI788" i="1"/>
  <c r="AH1357" i="1"/>
  <c r="AI1357" i="1"/>
  <c r="AH301" i="1"/>
  <c r="AI301" i="1"/>
  <c r="AH81" i="1"/>
  <c r="AI81" i="1"/>
  <c r="AH1469" i="1"/>
  <c r="AI1469" i="1"/>
  <c r="AH1898" i="1"/>
  <c r="AI1898" i="1"/>
  <c r="AH827" i="1"/>
  <c r="AI827" i="1"/>
  <c r="AH2002" i="1"/>
  <c r="AI2002" i="1"/>
  <c r="AH647" i="1"/>
  <c r="AI647" i="1"/>
  <c r="AH941" i="1"/>
  <c r="AI941" i="1"/>
  <c r="AH1825" i="1"/>
  <c r="AI1825" i="1"/>
  <c r="L1784" i="1"/>
  <c r="AI1784" i="1"/>
  <c r="AH1536" i="1"/>
  <c r="AI1536" i="1"/>
  <c r="AH547" i="1"/>
  <c r="AI547" i="1"/>
  <c r="AH294" i="1"/>
  <c r="AI294" i="1"/>
  <c r="AH159" i="1"/>
  <c r="AI159" i="1"/>
  <c r="AH1590" i="1"/>
  <c r="AI1590" i="1"/>
  <c r="AH1530" i="1"/>
  <c r="AI1530" i="1"/>
  <c r="AH253" i="1"/>
  <c r="AI253" i="1"/>
  <c r="AH27" i="1"/>
  <c r="AI27" i="1"/>
  <c r="AH797" i="1"/>
  <c r="AI797" i="1"/>
  <c r="AH1049" i="1"/>
  <c r="AI1049" i="1"/>
  <c r="AH466" i="1"/>
  <c r="AI466" i="1"/>
  <c r="AH336" i="1"/>
  <c r="AI336" i="1"/>
  <c r="AH495" i="1"/>
  <c r="AI495" i="1"/>
  <c r="AH1681" i="1"/>
  <c r="AI1681" i="1"/>
  <c r="L1350" i="1"/>
  <c r="AI1350" i="1"/>
  <c r="AH705" i="1"/>
  <c r="AI705" i="1"/>
  <c r="L863" i="1"/>
  <c r="AI863" i="1"/>
  <c r="AH655" i="1"/>
  <c r="AI655" i="1"/>
  <c r="AH684" i="1"/>
  <c r="AI684" i="1"/>
  <c r="AH1551" i="1"/>
  <c r="AI1551" i="1"/>
  <c r="AH885" i="1"/>
  <c r="AI885" i="1"/>
  <c r="AH55" i="1"/>
  <c r="AI55" i="1"/>
  <c r="AH785" i="1"/>
  <c r="AI785" i="1"/>
  <c r="AH728" i="1"/>
  <c r="AI728" i="1"/>
  <c r="AH1490" i="1"/>
  <c r="AI1490" i="1"/>
  <c r="AH1553" i="1"/>
  <c r="AI1553" i="1"/>
  <c r="AH650" i="1"/>
  <c r="AI650" i="1"/>
  <c r="AH1744" i="1"/>
  <c r="AI1744" i="1"/>
  <c r="AH1690" i="1"/>
  <c r="AI1690" i="1"/>
  <c r="AH1340" i="1"/>
  <c r="AI1340" i="1"/>
  <c r="AH139" i="1"/>
  <c r="AI139" i="1"/>
  <c r="AH838" i="1"/>
  <c r="AI838" i="1"/>
  <c r="AH1580" i="1"/>
  <c r="AI1580" i="1"/>
  <c r="AH832" i="1"/>
  <c r="AI832" i="1"/>
  <c r="AH702" i="1"/>
  <c r="AI702" i="1"/>
  <c r="AH1821" i="1"/>
  <c r="AI1821" i="1"/>
  <c r="AH2067" i="1"/>
  <c r="AI2067" i="1"/>
  <c r="AH536" i="1"/>
  <c r="AI536" i="1"/>
  <c r="AH1070" i="1"/>
  <c r="AI1070" i="1"/>
  <c r="AH1317" i="1"/>
  <c r="AI1317" i="1"/>
  <c r="AH180" i="1"/>
  <c r="AI180" i="1"/>
  <c r="AH48" i="1"/>
  <c r="AI48" i="1"/>
  <c r="AH620" i="1"/>
  <c r="AI620" i="1"/>
  <c r="L1858" i="1"/>
  <c r="AI1858" i="1"/>
  <c r="AH132" i="1"/>
  <c r="AI132" i="1"/>
  <c r="AH1875" i="1"/>
  <c r="AI1875" i="1"/>
  <c r="AH1364" i="1"/>
  <c r="AI1364" i="1"/>
  <c r="AH1276" i="1"/>
  <c r="AI1276" i="1"/>
  <c r="AH175" i="1"/>
  <c r="AI175" i="1"/>
  <c r="AH1152" i="1"/>
  <c r="AI1152" i="1"/>
  <c r="AH823" i="1"/>
  <c r="AI823" i="1"/>
  <c r="AH2083" i="1"/>
  <c r="AI2083" i="1"/>
  <c r="AH588" i="1"/>
  <c r="AI588" i="1"/>
  <c r="AH766" i="1"/>
  <c r="AI766" i="1"/>
  <c r="AH1378" i="1"/>
  <c r="AI1378" i="1"/>
  <c r="AH1002" i="1"/>
  <c r="AI1002" i="1"/>
  <c r="AH1729" i="1"/>
  <c r="AI1729" i="1"/>
  <c r="AH40" i="1"/>
  <c r="AI40" i="1"/>
  <c r="AH1211" i="1"/>
  <c r="AI1211" i="1"/>
  <c r="AH1666" i="1"/>
  <c r="AI1666" i="1"/>
  <c r="AH1485" i="1"/>
  <c r="AI1485" i="1"/>
  <c r="AH1238" i="1"/>
  <c r="AI1238" i="1"/>
  <c r="AH1503" i="1"/>
  <c r="AI1503" i="1"/>
  <c r="AH188" i="1"/>
  <c r="AI188" i="1"/>
  <c r="AH1457" i="1"/>
  <c r="AI1457" i="1"/>
  <c r="AH1714" i="1"/>
  <c r="AI1714" i="1"/>
  <c r="AH685" i="1"/>
  <c r="AI685" i="1"/>
  <c r="AH267" i="1"/>
  <c r="AI267" i="1"/>
  <c r="AH167" i="1"/>
  <c r="AI167" i="1"/>
  <c r="AH1585" i="1"/>
  <c r="AI1585" i="1"/>
  <c r="AH1333" i="1"/>
  <c r="AI1333" i="1"/>
  <c r="AH1745" i="1"/>
  <c r="AI1745" i="1"/>
  <c r="AH687" i="1"/>
  <c r="AI687" i="1"/>
  <c r="AH526" i="1"/>
  <c r="AI526" i="1"/>
  <c r="AH1240" i="1"/>
  <c r="AI1240" i="1"/>
  <c r="AH1646" i="1"/>
  <c r="AI1646" i="1"/>
  <c r="AH1985" i="1"/>
  <c r="AI1985" i="1"/>
  <c r="AH1387" i="1"/>
  <c r="AI1387" i="1"/>
  <c r="AH1316" i="1"/>
  <c r="AI1316" i="1"/>
  <c r="AH1906" i="1"/>
  <c r="AI1906" i="1"/>
  <c r="AH1208" i="1"/>
  <c r="AI1208" i="1"/>
  <c r="AH111" i="1"/>
  <c r="AI111" i="1"/>
  <c r="AH56" i="1"/>
  <c r="AI56" i="1"/>
  <c r="AH119" i="1"/>
  <c r="AI119" i="1"/>
  <c r="AH1598" i="1"/>
  <c r="AI1598" i="1"/>
  <c r="AH2008" i="1"/>
  <c r="AI2008" i="1"/>
  <c r="AH1670" i="1"/>
  <c r="AI1670" i="1"/>
  <c r="AH1887" i="1"/>
  <c r="AI1887" i="1"/>
  <c r="AH1597" i="1"/>
  <c r="AI1597" i="1"/>
  <c r="AH1987" i="1"/>
  <c r="AI1987" i="1"/>
  <c r="L1493" i="1"/>
  <c r="AI1493" i="1"/>
  <c r="AH1139" i="1"/>
  <c r="AI1139" i="1"/>
  <c r="AH408" i="1"/>
  <c r="AI408" i="1"/>
  <c r="AH579" i="1"/>
  <c r="AI579" i="1"/>
  <c r="AH841" i="1"/>
  <c r="AI841" i="1"/>
  <c r="AH1981" i="1"/>
  <c r="AI1981" i="1"/>
  <c r="L1066" i="1"/>
  <c r="AI1066" i="1"/>
  <c r="L361" i="1"/>
  <c r="AI361" i="1"/>
  <c r="AH667" i="1"/>
  <c r="AI667" i="1"/>
  <c r="AH774" i="1"/>
  <c r="AI774" i="1"/>
  <c r="AH1689" i="1"/>
  <c r="AI1689" i="1"/>
  <c r="AH1657" i="1"/>
  <c r="AI1657" i="1"/>
  <c r="L1928" i="1"/>
  <c r="AI1928" i="1"/>
  <c r="AH1026" i="1"/>
  <c r="AI1026" i="1"/>
  <c r="AH981" i="1"/>
  <c r="AI981" i="1"/>
  <c r="AH1242" i="1"/>
  <c r="AI1242" i="1"/>
  <c r="L1141" i="1"/>
  <c r="AI1141" i="1"/>
  <c r="L185" i="1"/>
  <c r="AI185" i="1"/>
  <c r="AH483" i="1"/>
  <c r="AI483" i="1"/>
  <c r="AH998" i="1"/>
  <c r="AI998" i="1"/>
  <c r="AH187" i="1"/>
  <c r="AI187" i="1"/>
  <c r="AH263" i="1"/>
  <c r="AI263" i="1"/>
  <c r="AH2068" i="1"/>
  <c r="AI2068" i="1"/>
  <c r="L1150" i="1"/>
  <c r="AI1150" i="1"/>
  <c r="AH333" i="1"/>
  <c r="AI333" i="1"/>
  <c r="AH468" i="1"/>
  <c r="AI468" i="1"/>
  <c r="AH1885" i="1"/>
  <c r="AI1885" i="1"/>
  <c r="L1512" i="1"/>
  <c r="AI1512" i="1"/>
  <c r="L814" i="1"/>
  <c r="AI814" i="1"/>
  <c r="AH2021" i="1"/>
  <c r="AI2021" i="1"/>
  <c r="AH1361" i="1"/>
  <c r="AI1361" i="1"/>
  <c r="AH1022" i="1"/>
  <c r="AI1022" i="1"/>
  <c r="AH1665" i="1"/>
  <c r="AI1665" i="1"/>
  <c r="AH1535" i="1"/>
  <c r="AI1535" i="1"/>
  <c r="AH846" i="1"/>
  <c r="AI846" i="1"/>
  <c r="AH1664" i="1"/>
  <c r="AI1664" i="1"/>
  <c r="AH181" i="1"/>
  <c r="AI181" i="1"/>
  <c r="AH257" i="1"/>
  <c r="AI257" i="1"/>
  <c r="AH374" i="1"/>
  <c r="AI374" i="1"/>
  <c r="AH530" i="1"/>
  <c r="AI530" i="1"/>
  <c r="AH1079" i="1"/>
  <c r="AI1079" i="1"/>
  <c r="AH743" i="1"/>
  <c r="AI743" i="1"/>
  <c r="AH2084" i="1"/>
  <c r="AI2084" i="1"/>
  <c r="AH1102" i="1"/>
  <c r="AI1102" i="1"/>
  <c r="AH557" i="1"/>
  <c r="AI557" i="1"/>
  <c r="AH944" i="1"/>
  <c r="AI944" i="1"/>
  <c r="AH147" i="1"/>
  <c r="AI147" i="1"/>
  <c r="AH100" i="1"/>
  <c r="AI100" i="1"/>
  <c r="AH2076" i="1"/>
  <c r="AI2076" i="1"/>
  <c r="AH1523" i="1"/>
  <c r="AI1523" i="1"/>
  <c r="AH346" i="1"/>
  <c r="AI346" i="1"/>
  <c r="AH653" i="1"/>
  <c r="AI653" i="1"/>
  <c r="AH1591" i="1"/>
  <c r="AI1591" i="1"/>
  <c r="L1146" i="1"/>
  <c r="AI1146" i="1"/>
  <c r="AH1053" i="1"/>
  <c r="AI1053" i="1"/>
  <c r="AH1446" i="1"/>
  <c r="AI1446" i="1"/>
  <c r="AH416" i="1"/>
  <c r="AI416" i="1"/>
  <c r="AH813" i="1"/>
  <c r="AI813" i="1"/>
  <c r="AH437" i="1"/>
  <c r="AI437" i="1"/>
  <c r="AH1859" i="1"/>
  <c r="AI1859" i="1"/>
  <c r="AH664" i="1"/>
  <c r="AI664" i="1"/>
  <c r="AH946" i="1"/>
  <c r="AI946" i="1"/>
  <c r="AH1723" i="1"/>
  <c r="AI1723" i="1"/>
  <c r="AH859" i="1"/>
  <c r="AI859" i="1"/>
  <c r="AH157" i="1"/>
  <c r="AI157" i="1"/>
  <c r="AH586" i="1"/>
  <c r="AI586" i="1"/>
  <c r="AH37" i="1"/>
  <c r="AI37" i="1"/>
  <c r="AH2006" i="1"/>
  <c r="AI2006" i="1"/>
  <c r="AH19" i="1"/>
  <c r="AI19" i="1"/>
  <c r="AH472" i="1"/>
  <c r="AI472" i="1"/>
  <c r="AH7" i="1"/>
  <c r="AI7" i="1"/>
  <c r="AH183" i="1"/>
  <c r="AI183" i="1"/>
  <c r="L890" i="1"/>
  <c r="AI890" i="1"/>
  <c r="AH498" i="1"/>
  <c r="AI498" i="1"/>
  <c r="AH1023" i="1"/>
  <c r="AI1023" i="1"/>
  <c r="AH237" i="1"/>
  <c r="AI237" i="1"/>
  <c r="AH177" i="1"/>
  <c r="AI177" i="1"/>
  <c r="AH1154" i="1"/>
  <c r="AI1154" i="1"/>
  <c r="AH1101" i="1"/>
  <c r="AI1101" i="1"/>
  <c r="AH1256" i="1"/>
  <c r="AI1256" i="1"/>
  <c r="AH1779" i="1"/>
  <c r="AI1779" i="1"/>
  <c r="AH589" i="1"/>
  <c r="AI589" i="1"/>
  <c r="AH884" i="1"/>
  <c r="AI884" i="1"/>
  <c r="AH1365" i="1"/>
  <c r="AI1365" i="1"/>
  <c r="AH1442" i="1"/>
  <c r="AI1442" i="1"/>
  <c r="L369" i="1"/>
  <c r="AI369" i="1"/>
  <c r="AH1429" i="1"/>
  <c r="AI1429" i="1"/>
  <c r="AH1811" i="1"/>
  <c r="AI1811" i="1"/>
  <c r="AH737" i="1"/>
  <c r="AI737" i="1"/>
  <c r="AH532" i="1"/>
  <c r="AI532" i="1"/>
  <c r="AH1790" i="1"/>
  <c r="AI1790" i="1"/>
  <c r="AH1907" i="1"/>
  <c r="AI1907" i="1"/>
  <c r="AH198" i="1"/>
  <c r="AI198" i="1"/>
  <c r="AH1868" i="1"/>
  <c r="AI1868" i="1"/>
  <c r="AH509" i="1"/>
  <c r="AI509" i="1"/>
  <c r="AH2014" i="1"/>
  <c r="AI2014" i="1"/>
  <c r="AH1249" i="1"/>
  <c r="AI1249" i="1"/>
  <c r="AH200" i="1"/>
  <c r="AI200" i="1"/>
  <c r="AH607" i="1"/>
  <c r="AI607" i="1"/>
  <c r="AH156" i="1"/>
  <c r="AI156" i="1"/>
  <c r="L432" i="1"/>
  <c r="AI432" i="1"/>
  <c r="AH378" i="1"/>
  <c r="AI378" i="1"/>
  <c r="AH454" i="1"/>
  <c r="AI454" i="1"/>
  <c r="AH1093" i="1"/>
  <c r="AI1093" i="1"/>
  <c r="AH396" i="1"/>
  <c r="AI396" i="1"/>
  <c r="AH1832" i="1"/>
  <c r="AI1832" i="1"/>
  <c r="AH962" i="1"/>
  <c r="AI962" i="1"/>
  <c r="AH1938" i="1"/>
  <c r="AI1938" i="1"/>
  <c r="AH1015" i="1"/>
  <c r="AI1015" i="1"/>
  <c r="AH755" i="1"/>
  <c r="AI755" i="1"/>
  <c r="AH782" i="1"/>
  <c r="AI782" i="1"/>
  <c r="AH1300" i="1"/>
  <c r="AI1300" i="1"/>
  <c r="AH1409" i="1"/>
  <c r="AI1409" i="1"/>
  <c r="AH552" i="1"/>
  <c r="AI552" i="1"/>
  <c r="AH101" i="1"/>
  <c r="AI101" i="1"/>
  <c r="AH953" i="1"/>
  <c r="AI953" i="1"/>
  <c r="AH988" i="1"/>
  <c r="AI988" i="1"/>
  <c r="AH1233" i="1"/>
  <c r="AI1233" i="1"/>
  <c r="AH1872" i="1"/>
  <c r="AI1872" i="1"/>
  <c r="AH1579" i="1"/>
  <c r="AI1579" i="1"/>
  <c r="AH1742" i="1"/>
  <c r="AI1742" i="1"/>
  <c r="AH931" i="1"/>
  <c r="AI931" i="1"/>
  <c r="AH178" i="1"/>
  <c r="AI178" i="1"/>
  <c r="AH1160" i="1"/>
  <c r="AI1160" i="1"/>
  <c r="AH1356" i="1"/>
  <c r="AI1356" i="1"/>
  <c r="AH109" i="1"/>
  <c r="AI109" i="1"/>
  <c r="AH923" i="1"/>
  <c r="AI923" i="1"/>
  <c r="AH1320" i="1"/>
  <c r="AI1320" i="1"/>
  <c r="AH513" i="1"/>
  <c r="AI513" i="1"/>
  <c r="AH1338" i="1"/>
  <c r="AI1338" i="1"/>
  <c r="AH637" i="1"/>
  <c r="AI637" i="1"/>
  <c r="AH763" i="1"/>
  <c r="AI763" i="1"/>
  <c r="AH1292" i="1"/>
  <c r="AI1292" i="1"/>
  <c r="L781" i="1"/>
  <c r="AI781" i="1"/>
  <c r="AH581" i="1"/>
  <c r="AI581" i="1"/>
  <c r="AH1996" i="1"/>
  <c r="AI1996" i="1"/>
  <c r="AH837" i="1"/>
  <c r="AI837" i="1"/>
  <c r="L204" i="1"/>
  <c r="AI204" i="1"/>
  <c r="AH1539" i="1"/>
  <c r="AI1539" i="1"/>
  <c r="AH1856" i="1"/>
  <c r="AI1856" i="1"/>
  <c r="AH479" i="1"/>
  <c r="AI479" i="1"/>
  <c r="AH1034" i="1"/>
  <c r="AI1034" i="1"/>
  <c r="AH1275" i="1"/>
  <c r="AI1275" i="1"/>
  <c r="AH1820" i="1"/>
  <c r="AI1820" i="1"/>
  <c r="AH1069" i="1"/>
  <c r="AI1069" i="1"/>
  <c r="AH952" i="1"/>
  <c r="AI952" i="1"/>
  <c r="AH1288" i="1"/>
  <c r="AI1288" i="1"/>
  <c r="AH902" i="1"/>
  <c r="AI902" i="1"/>
  <c r="AH1210" i="1"/>
  <c r="AI1210" i="1"/>
  <c r="AH447" i="1"/>
  <c r="AI447" i="1"/>
  <c r="AH1036" i="1"/>
  <c r="AI1036" i="1"/>
  <c r="AH2007" i="1"/>
  <c r="AI2007" i="1"/>
  <c r="AH1037" i="1"/>
  <c r="AI1037" i="1"/>
  <c r="AH1505" i="1"/>
  <c r="AI1505" i="1"/>
  <c r="L1708" i="1"/>
  <c r="AI1708" i="1"/>
  <c r="AH1416" i="1"/>
  <c r="AI1416" i="1"/>
  <c r="AH1164" i="1"/>
  <c r="AI1164" i="1"/>
  <c r="AH1439" i="1"/>
  <c r="AI1439" i="1"/>
  <c r="AH221" i="1"/>
  <c r="AI221" i="1"/>
  <c r="AH2087" i="1"/>
  <c r="AI2087" i="1"/>
  <c r="AH1100" i="1"/>
  <c r="AI1100" i="1"/>
  <c r="AH524" i="1"/>
  <c r="AI524" i="1"/>
  <c r="L2043" i="1"/>
  <c r="AI2043" i="1"/>
  <c r="AH668" i="1"/>
  <c r="AI668" i="1"/>
  <c r="AH950" i="1"/>
  <c r="AI950" i="1"/>
  <c r="AH1513" i="1"/>
  <c r="AI1513" i="1"/>
  <c r="AH1711" i="1"/>
  <c r="AI1711" i="1"/>
  <c r="AH353" i="1"/>
  <c r="AI353" i="1"/>
  <c r="AH182" i="1"/>
  <c r="AI182" i="1"/>
  <c r="AH154" i="1"/>
  <c r="AI154" i="1"/>
  <c r="AH352" i="1"/>
  <c r="AI352" i="1"/>
  <c r="AH1410" i="1"/>
  <c r="AI1410" i="1"/>
  <c r="AH1158" i="1"/>
  <c r="AI1158" i="1"/>
  <c r="AH1480" i="1"/>
  <c r="AI1480" i="1"/>
  <c r="AH492" i="1"/>
  <c r="AI492" i="1"/>
  <c r="AH815" i="1"/>
  <c r="AI815" i="1"/>
  <c r="AH461" i="1"/>
  <c r="AI461" i="1"/>
  <c r="AH578" i="1"/>
  <c r="AI578" i="1"/>
  <c r="AH444" i="1"/>
  <c r="AI444" i="1"/>
  <c r="AH1222" i="1"/>
  <c r="AI1222" i="1"/>
  <c r="AH1310" i="1"/>
  <c r="AI1310" i="1"/>
  <c r="AH428" i="1"/>
  <c r="AI428" i="1"/>
  <c r="AH170" i="1"/>
  <c r="AI170" i="1"/>
  <c r="AH1452" i="1"/>
  <c r="AI1452" i="1"/>
  <c r="AH411" i="1"/>
  <c r="AI411" i="1"/>
  <c r="AH238" i="1"/>
  <c r="AI238" i="1"/>
  <c r="L2089" i="1"/>
  <c r="AI2089" i="1"/>
  <c r="AH80" i="1"/>
  <c r="AI80" i="1"/>
  <c r="AH888" i="1"/>
  <c r="AI888" i="1"/>
  <c r="AH134" i="1"/>
  <c r="AI134" i="1"/>
  <c r="AH2042" i="1"/>
  <c r="AI2042" i="1"/>
  <c r="AH1543" i="1"/>
  <c r="AI1543" i="1"/>
  <c r="AH383" i="1"/>
  <c r="AI383" i="1"/>
  <c r="AH629" i="1"/>
  <c r="AI629" i="1"/>
  <c r="AH1770" i="1"/>
  <c r="AI1770" i="1"/>
  <c r="L574" i="1"/>
  <c r="AI574" i="1"/>
  <c r="AH1637" i="1"/>
  <c r="AI1637" i="1"/>
  <c r="AH1304" i="1"/>
  <c r="AI1304" i="1"/>
  <c r="AH1651" i="1"/>
  <c r="AI1651" i="1"/>
  <c r="AH168" i="1"/>
  <c r="AI168" i="1"/>
  <c r="AH1837" i="1"/>
  <c r="AI1837" i="1"/>
  <c r="AH1652" i="1"/>
  <c r="AI1652" i="1"/>
  <c r="L2086" i="1"/>
  <c r="AI2086" i="1"/>
  <c r="AH1578" i="1"/>
  <c r="AI1578" i="1"/>
  <c r="L1954" i="1"/>
  <c r="AI1954" i="1"/>
  <c r="AH1030" i="1"/>
  <c r="AI1030" i="1"/>
  <c r="AH1412" i="1"/>
  <c r="AI1412" i="1"/>
  <c r="AH1757" i="1"/>
  <c r="AI1757" i="1"/>
  <c r="L83" i="1"/>
  <c r="AI83" i="1"/>
  <c r="AH325" i="1"/>
  <c r="AI325" i="1"/>
  <c r="AH1406" i="1"/>
  <c r="AI1406" i="1"/>
  <c r="AH6" i="1"/>
  <c r="AI6" i="1"/>
  <c r="AH1722" i="1"/>
  <c r="AI1722" i="1"/>
  <c r="AH1050" i="1"/>
  <c r="AI1050" i="1"/>
  <c r="AH1573" i="1"/>
  <c r="AI1573" i="1"/>
  <c r="L342" i="1"/>
  <c r="AI342" i="1"/>
  <c r="AH954" i="1"/>
  <c r="AI954" i="1"/>
  <c r="AH130" i="1"/>
  <c r="AI130" i="1"/>
  <c r="AH480" i="1"/>
  <c r="AI480" i="1"/>
  <c r="AH1223" i="1"/>
  <c r="AI1223" i="1"/>
  <c r="AH540" i="1"/>
  <c r="AI540" i="1"/>
  <c r="AH446" i="1"/>
  <c r="AI446" i="1"/>
  <c r="AH478" i="1"/>
  <c r="AI478" i="1"/>
  <c r="AH1812" i="1"/>
  <c r="AI1812" i="1"/>
  <c r="AH1427" i="1"/>
  <c r="AI1427" i="1"/>
  <c r="AH638" i="1"/>
  <c r="AI638" i="1"/>
  <c r="AH724" i="1"/>
  <c r="AI724" i="1"/>
  <c r="AH2025" i="1"/>
  <c r="AI2025" i="1"/>
  <c r="AH661" i="1"/>
  <c r="AI661" i="1"/>
  <c r="AH1043" i="1"/>
  <c r="AI1043" i="1"/>
  <c r="AH401" i="1"/>
  <c r="AI401" i="1"/>
  <c r="AH1386" i="1"/>
  <c r="AI1386" i="1"/>
  <c r="AH1303" i="1"/>
  <c r="AI1303" i="1"/>
  <c r="AH1297" i="1"/>
  <c r="AI1297" i="1"/>
  <c r="AH1484" i="1"/>
  <c r="AI1484" i="1"/>
  <c r="AH1229" i="1"/>
  <c r="AI1229" i="1"/>
  <c r="AH805" i="1"/>
  <c r="AI805" i="1"/>
  <c r="AH963" i="1"/>
  <c r="AI963" i="1"/>
  <c r="AH968" i="1"/>
  <c r="AI968" i="1"/>
  <c r="L1092" i="1"/>
  <c r="AI1092" i="1"/>
  <c r="AH756" i="1"/>
  <c r="AI756" i="1"/>
  <c r="AH537" i="1"/>
  <c r="AI537" i="1"/>
  <c r="AH20" i="1"/>
  <c r="AI20" i="1"/>
  <c r="AH590" i="1"/>
  <c r="AI590" i="1"/>
  <c r="AH306" i="1"/>
  <c r="AI306" i="1"/>
  <c r="AH1203" i="1"/>
  <c r="AI1203" i="1"/>
  <c r="AH264" i="1"/>
  <c r="AI264" i="1"/>
  <c r="AH2024" i="1"/>
  <c r="AI2024" i="1"/>
  <c r="AH1894" i="1"/>
  <c r="AI1894" i="1"/>
  <c r="L1198" i="1"/>
  <c r="AI1198" i="1"/>
  <c r="AH1083" i="1"/>
  <c r="AI1083" i="1"/>
  <c r="AH1913" i="1"/>
  <c r="AI1913" i="1"/>
  <c r="AH1707" i="1"/>
  <c r="AI1707" i="1"/>
  <c r="AH300" i="1"/>
  <c r="AI300" i="1"/>
  <c r="AH1295" i="1"/>
  <c r="AI1295" i="1"/>
  <c r="AH725" i="1"/>
  <c r="AI725" i="1"/>
  <c r="AH1910" i="1"/>
  <c r="AI1910" i="1"/>
  <c r="AH1241" i="1"/>
  <c r="AI1241" i="1"/>
  <c r="AH1460" i="1"/>
  <c r="AI1460" i="1"/>
  <c r="AH1415" i="1"/>
  <c r="AI1415" i="1"/>
  <c r="AH716" i="1"/>
  <c r="AI716" i="1"/>
  <c r="AH1547" i="1"/>
  <c r="AI1547" i="1"/>
  <c r="AH806" i="1"/>
  <c r="AI806" i="1"/>
  <c r="AH516" i="1"/>
  <c r="AI516" i="1"/>
  <c r="AH1214" i="1"/>
  <c r="AI1214" i="1"/>
  <c r="AH1817" i="1"/>
  <c r="AI1817" i="1"/>
  <c r="AH598" i="1"/>
  <c r="AI598" i="1"/>
  <c r="AH334" i="1"/>
  <c r="AI334" i="1"/>
  <c r="AH351" i="1"/>
  <c r="AI351" i="1"/>
  <c r="AH1638" i="1"/>
  <c r="AI1638" i="1"/>
  <c r="AH996" i="1"/>
  <c r="AI996" i="1"/>
  <c r="AH1209" i="1"/>
  <c r="AI1209" i="1"/>
  <c r="AH1073" i="1"/>
  <c r="AI1073" i="1"/>
  <c r="AH1997" i="1"/>
  <c r="AI1997" i="1"/>
  <c r="AH259" i="1"/>
  <c r="AI259" i="1"/>
  <c r="AH622" i="1"/>
  <c r="AI622" i="1"/>
  <c r="AH987" i="1"/>
  <c r="AI987" i="1"/>
  <c r="AH1614" i="1"/>
  <c r="AI1614" i="1"/>
  <c r="AH546" i="1"/>
  <c r="AI546" i="1"/>
  <c r="AH1000" i="1"/>
  <c r="AI1000" i="1"/>
  <c r="AH835" i="1"/>
  <c r="AI835" i="1"/>
  <c r="AH809" i="1"/>
  <c r="AI809" i="1"/>
  <c r="AH2035" i="1"/>
  <c r="AI2035" i="1"/>
  <c r="AH779" i="1"/>
  <c r="AI779" i="1"/>
  <c r="AH1755" i="1"/>
  <c r="AI1755" i="1"/>
  <c r="AH450" i="1"/>
  <c r="AI450" i="1"/>
  <c r="AH212" i="1"/>
  <c r="AI212" i="1"/>
  <c r="AH217" i="1"/>
  <c r="AI217" i="1"/>
  <c r="AH194" i="1"/>
  <c r="AI194" i="1"/>
  <c r="AH1785" i="1"/>
  <c r="AI1785" i="1"/>
  <c r="AH789" i="1"/>
  <c r="AI789" i="1"/>
  <c r="AH1269" i="1"/>
  <c r="AI1269" i="1"/>
  <c r="AH357" i="1"/>
  <c r="AI357" i="1"/>
  <c r="AH435" i="1"/>
  <c r="AI435" i="1"/>
  <c r="AH1436" i="1"/>
  <c r="AI1436" i="1"/>
  <c r="AH104" i="1"/>
  <c r="AI104" i="1"/>
  <c r="AH1554" i="1"/>
  <c r="AI1554" i="1"/>
  <c r="AH290" i="1"/>
  <c r="AI290" i="1"/>
  <c r="AH1081" i="1"/>
  <c r="AI1081" i="1"/>
  <c r="AH521" i="1"/>
  <c r="AI521" i="1"/>
  <c r="AH229" i="1"/>
  <c r="AI229" i="1"/>
  <c r="AH1270" i="1"/>
  <c r="AI1270" i="1"/>
  <c r="AH613" i="1"/>
  <c r="AI613" i="1"/>
  <c r="AH131" i="1"/>
  <c r="AI131" i="1"/>
  <c r="AH700" i="1"/>
  <c r="AI700" i="1"/>
  <c r="AI1510" i="1"/>
  <c r="AI1827" i="1"/>
  <c r="AI919" i="1"/>
  <c r="AI771" i="1"/>
  <c r="AI898" i="1"/>
  <c r="AI195" i="1"/>
  <c r="AI1697" i="1"/>
  <c r="AI732" i="1"/>
  <c r="AI855" i="1"/>
  <c r="AI277" i="1"/>
  <c r="AI1499" i="1"/>
  <c r="AI632" i="1"/>
  <c r="AI1071" i="1"/>
  <c r="AI1227" i="1"/>
  <c r="AI1760" i="1"/>
  <c r="AI938" i="1"/>
  <c r="AI192" i="1"/>
  <c r="AI733" i="1"/>
  <c r="AI1556" i="1"/>
  <c r="AI686" i="1"/>
  <c r="AI2051" i="1"/>
  <c r="AI1713" i="1"/>
  <c r="AI65" i="1"/>
  <c r="AI1575" i="1"/>
  <c r="AI1511" i="1"/>
  <c r="AI1836" i="1"/>
  <c r="AI1475" i="1"/>
  <c r="AI567" i="1"/>
  <c r="AI2049" i="1"/>
  <c r="AI1682" i="1"/>
  <c r="AI1008" i="1"/>
  <c r="AI1984" i="1"/>
  <c r="AI413" i="1"/>
  <c r="AI1560" i="1"/>
  <c r="AI1197" i="1"/>
  <c r="AI958" i="1"/>
  <c r="AI830" i="1"/>
  <c r="AI1649" i="1"/>
  <c r="AI89" i="1"/>
  <c r="AI1388" i="1"/>
  <c r="AI723" i="1"/>
  <c r="AI1117" i="1"/>
  <c r="AI314" i="1"/>
  <c r="AI1884" i="1"/>
  <c r="AI148" i="1"/>
  <c r="AI505" i="1"/>
  <c r="AI644" i="1"/>
  <c r="AI1432" i="1"/>
  <c r="AI748" i="1"/>
  <c r="AH1848" i="1"/>
  <c r="AI1848" i="1"/>
  <c r="AH918" i="1"/>
  <c r="AI918" i="1"/>
  <c r="AH912" i="1"/>
  <c r="AI912" i="1"/>
  <c r="AH1029" i="1"/>
  <c r="AI1029" i="1"/>
  <c r="AH1920" i="1"/>
  <c r="AI1920" i="1"/>
  <c r="AH989" i="1"/>
  <c r="AI989" i="1"/>
  <c r="AH1236" i="1"/>
  <c r="AI1236" i="1"/>
  <c r="AH2026" i="1"/>
  <c r="AI2026" i="1"/>
  <c r="AH350" i="1"/>
  <c r="AI350" i="1"/>
  <c r="L1532" i="1"/>
  <c r="AI1532" i="1"/>
  <c r="AH1572" i="1"/>
  <c r="AI1572" i="1"/>
  <c r="AH455" i="1"/>
  <c r="AI455" i="1"/>
  <c r="AH681" i="1"/>
  <c r="AI681" i="1"/>
  <c r="AH1909" i="1"/>
  <c r="AI1909" i="1"/>
  <c r="AH249" i="1"/>
  <c r="AI249" i="1"/>
  <c r="AH1566" i="1"/>
  <c r="AI1566" i="1"/>
  <c r="AH1874" i="1"/>
  <c r="AI1874" i="1"/>
  <c r="AH742" i="1"/>
  <c r="AI742" i="1"/>
  <c r="AH17" i="1"/>
  <c r="AI17" i="1"/>
  <c r="AH1367" i="1"/>
  <c r="AI1367" i="1"/>
  <c r="AH465" i="1"/>
  <c r="AI465" i="1"/>
  <c r="AH1647" i="1"/>
  <c r="AI1647" i="1"/>
  <c r="AH999" i="1"/>
  <c r="AI999" i="1"/>
  <c r="AH671" i="1"/>
  <c r="AI671" i="1"/>
  <c r="AH1067" i="1"/>
  <c r="AI1067" i="1"/>
  <c r="AH1012" i="1"/>
  <c r="AI1012" i="1"/>
  <c r="L367" i="1"/>
  <c r="AI367" i="1"/>
  <c r="AH1908" i="1"/>
  <c r="AI1908" i="1"/>
  <c r="AH839" i="1"/>
  <c r="AI839" i="1"/>
  <c r="AH376" i="1"/>
  <c r="AI376" i="1"/>
  <c r="AH2078" i="1"/>
  <c r="AI2078" i="1"/>
  <c r="AH262" i="1"/>
  <c r="AI262" i="1"/>
  <c r="AH1978" i="1"/>
  <c r="AI1978" i="1"/>
  <c r="AH481" i="1"/>
  <c r="AI481" i="1"/>
  <c r="AH186" i="1"/>
  <c r="AI186" i="1"/>
  <c r="AH913" i="1"/>
  <c r="AI913" i="1"/>
  <c r="AH1750" i="1"/>
  <c r="AI1750" i="1"/>
  <c r="AH438" i="1"/>
  <c r="AI438" i="1"/>
  <c r="AH512" i="1"/>
  <c r="AI512" i="1"/>
  <c r="AH1544" i="1"/>
  <c r="AI1544" i="1"/>
  <c r="AH663" i="1"/>
  <c r="AI663" i="1"/>
  <c r="AH523" i="1"/>
  <c r="AI523" i="1"/>
  <c r="AH1313" i="1"/>
  <c r="AI1313" i="1"/>
  <c r="AH1883" i="1"/>
  <c r="AI1883" i="1"/>
  <c r="AH1916" i="1"/>
  <c r="AI1916" i="1"/>
  <c r="AH891" i="1"/>
  <c r="AI891" i="1"/>
  <c r="AH619" i="1"/>
  <c r="AI619" i="1"/>
  <c r="AH976" i="1"/>
  <c r="AI976" i="1"/>
  <c r="AH558" i="1"/>
  <c r="AI558" i="1"/>
  <c r="AH1747" i="1"/>
  <c r="AI1747" i="1"/>
  <c r="AH1336" i="1"/>
  <c r="AI1336" i="1"/>
  <c r="AH471" i="1"/>
  <c r="AI471" i="1"/>
  <c r="AH226" i="1"/>
  <c r="AI226" i="1"/>
  <c r="AH1001" i="1"/>
  <c r="AI1001" i="1"/>
  <c r="AH1174" i="1"/>
  <c r="AI1174" i="1"/>
  <c r="AH1831" i="1"/>
  <c r="AI1831" i="1"/>
  <c r="AH1305" i="1"/>
  <c r="AI1305" i="1"/>
  <c r="AH1147" i="1"/>
  <c r="AI1147" i="1"/>
  <c r="AH1692" i="1"/>
  <c r="AI1692" i="1"/>
  <c r="AH44" i="1"/>
  <c r="AI44" i="1"/>
  <c r="AH543" i="1"/>
  <c r="AI543" i="1"/>
  <c r="AH502" i="1"/>
  <c r="AI502" i="1"/>
  <c r="AH12" i="1"/>
  <c r="AI12" i="1"/>
  <c r="AH1257" i="1"/>
  <c r="AI1257" i="1"/>
  <c r="AH288" i="1"/>
  <c r="AI288" i="1"/>
  <c r="AH91" i="1"/>
  <c r="AI91" i="1"/>
  <c r="AH1104" i="1"/>
  <c r="AI1104" i="1"/>
  <c r="AH753" i="1"/>
  <c r="AI753" i="1"/>
  <c r="AH1051" i="1"/>
  <c r="AI1051" i="1"/>
  <c r="AH518" i="1"/>
  <c r="AI518" i="1"/>
  <c r="AH2038" i="1"/>
  <c r="AI2038" i="1"/>
  <c r="AH296" i="1"/>
  <c r="AI296" i="1"/>
  <c r="AI1220" i="1"/>
  <c r="AI32" i="1"/>
  <c r="AI698" i="1"/>
  <c r="AI556" i="1"/>
  <c r="AI385" i="1"/>
  <c r="AI1491" i="1"/>
  <c r="AI780" i="1"/>
  <c r="AI1633" i="1"/>
  <c r="AI1289" i="1"/>
  <c r="AI1098" i="1"/>
  <c r="AI105" i="1"/>
  <c r="AI1123" i="1"/>
  <c r="AI1890" i="1"/>
  <c r="AI201" i="1"/>
  <c r="AI1595" i="1"/>
  <c r="AI1698" i="1"/>
  <c r="AI927" i="1"/>
  <c r="AI2080" i="1"/>
  <c r="AI2047" i="1"/>
  <c r="AI1804" i="1"/>
  <c r="AI1376" i="1"/>
  <c r="AI302" i="1"/>
  <c r="AI977" i="1"/>
  <c r="AI565" i="1"/>
  <c r="AI982" i="1"/>
  <c r="AI1106" i="1"/>
  <c r="AI1927" i="1"/>
  <c r="AI439" i="1"/>
  <c r="AI575" i="1"/>
  <c r="AI1345" i="1"/>
  <c r="AI696" i="1"/>
  <c r="AI1476" i="1"/>
  <c r="AI310" i="1"/>
  <c r="AI713" i="1"/>
  <c r="AI1202" i="1"/>
  <c r="AI866" i="1"/>
  <c r="AI1587" i="1"/>
  <c r="AI52" i="1"/>
  <c r="AI1736" i="1"/>
  <c r="AI1489" i="1"/>
  <c r="AI1608" i="1"/>
  <c r="AI117" i="1"/>
  <c r="AI896" i="1"/>
  <c r="AI1932" i="1"/>
  <c r="AI2015" i="1"/>
  <c r="AI1128" i="1"/>
  <c r="AI1829" i="1"/>
  <c r="AI51" i="1"/>
  <c r="AI560" i="1"/>
  <c r="AI392" i="1"/>
  <c r="AI1754" i="1"/>
  <c r="AI1849" i="1"/>
  <c r="AI726" i="1"/>
  <c r="AI1226" i="1"/>
  <c r="AI67" i="1"/>
  <c r="AI1380" i="1"/>
  <c r="AH1080" i="1"/>
  <c r="AI1080" i="1"/>
  <c r="AH1968" i="1"/>
  <c r="AI1968" i="1"/>
  <c r="AH1761" i="1"/>
  <c r="AI1761" i="1"/>
  <c r="AH1252" i="1"/>
  <c r="AI1252" i="1"/>
  <c r="AH122" i="1"/>
  <c r="AI122" i="1"/>
  <c r="AH1472" i="1"/>
  <c r="AI1472" i="1"/>
  <c r="AH1309" i="1"/>
  <c r="AI1309" i="1"/>
  <c r="AH107" i="1"/>
  <c r="AI107" i="1"/>
  <c r="AH225" i="1"/>
  <c r="AI225" i="1"/>
  <c r="AH1569" i="1"/>
  <c r="AI1569" i="1"/>
  <c r="AH745" i="1"/>
  <c r="AI745" i="1"/>
  <c r="AH1628" i="1"/>
  <c r="AI1628" i="1"/>
  <c r="AH1834" i="1"/>
  <c r="AI1834" i="1"/>
  <c r="AH1353" i="1"/>
  <c r="AI1353" i="1"/>
  <c r="AH1963" i="1"/>
  <c r="AI1963" i="1"/>
  <c r="AH1764" i="1"/>
  <c r="AI1764" i="1"/>
  <c r="AH1180" i="1"/>
  <c r="AI1180" i="1"/>
  <c r="AH604" i="1"/>
  <c r="AI604" i="1"/>
  <c r="AH662" i="1"/>
  <c r="AI662" i="1"/>
  <c r="AH2061" i="1"/>
  <c r="AI2061" i="1"/>
  <c r="AH1635" i="1"/>
  <c r="AI1635" i="1"/>
  <c r="AH151" i="1"/>
  <c r="AI151" i="1"/>
  <c r="AH793" i="1"/>
  <c r="AI793" i="1"/>
  <c r="AH303" i="1"/>
  <c r="AI303" i="1"/>
  <c r="AH994" i="1"/>
  <c r="AI994" i="1"/>
  <c r="AH1283" i="1"/>
  <c r="AI1283" i="1"/>
  <c r="AH1823" i="1"/>
  <c r="AI1823" i="1"/>
  <c r="AH1956" i="1"/>
  <c r="AI1956" i="1"/>
  <c r="AH1994" i="1"/>
  <c r="AI1994" i="1"/>
  <c r="AH172" i="1"/>
  <c r="AI172" i="1"/>
  <c r="AH1349" i="1"/>
  <c r="AI1349" i="1"/>
  <c r="AH28" i="1"/>
  <c r="AI28" i="1"/>
  <c r="AH1267" i="1"/>
  <c r="AI1267" i="1"/>
  <c r="AH488" i="1"/>
  <c r="AI488" i="1"/>
  <c r="AH749" i="1"/>
  <c r="AI749" i="1"/>
  <c r="AI776" i="1"/>
  <c r="AI1095" i="1"/>
  <c r="AI1334" i="1"/>
  <c r="AI97" i="1"/>
  <c r="AI1844" i="1"/>
  <c r="AI1055" i="1"/>
  <c r="AI1802" i="1"/>
  <c r="AI1756" i="1"/>
  <c r="AI2040" i="1"/>
  <c r="AI752" i="1"/>
  <c r="AI1917" i="1"/>
  <c r="AI767" i="1"/>
  <c r="AI965" i="1"/>
  <c r="AI1368" i="1"/>
  <c r="AI1470" i="1"/>
  <c r="AI1492" i="1"/>
  <c r="AI38" i="1"/>
  <c r="AI1632" i="1"/>
  <c r="AI675" i="1"/>
  <c r="AI1346" i="1"/>
  <c r="AI1393" i="1"/>
  <c r="AI366" i="1"/>
  <c r="AI1949" i="1"/>
  <c r="AI1613" i="1"/>
  <c r="AI33" i="1"/>
  <c r="AI974" i="1"/>
  <c r="AI633" i="1"/>
  <c r="AI287" i="1"/>
  <c r="AI2082" i="1"/>
  <c r="AI843" i="1"/>
  <c r="AI1819" i="1"/>
  <c r="AI1354" i="1"/>
  <c r="AI1857" i="1"/>
  <c r="AI1562" i="1"/>
  <c r="AI757" i="1"/>
  <c r="AI955" i="1"/>
  <c r="AI1936" i="1"/>
  <c r="AI95" i="1"/>
  <c r="AI255" i="1"/>
  <c r="AI1841" i="1"/>
  <c r="AI1497" i="1"/>
  <c r="AI292" i="1"/>
  <c r="AI1521" i="1"/>
  <c r="AI1727" i="1"/>
  <c r="AI654" i="1"/>
  <c r="AI312" i="1"/>
  <c r="AI4" i="1"/>
  <c r="AI569" i="1"/>
  <c r="AI959" i="1"/>
  <c r="AI2032" i="1"/>
  <c r="AI268" i="1"/>
  <c r="AI1013" i="1"/>
  <c r="AI1298" i="1"/>
  <c r="AI1005" i="1"/>
  <c r="AI1524" i="1"/>
  <c r="AH1025" i="1"/>
  <c r="AI1025" i="1"/>
  <c r="AH1669" i="1"/>
  <c r="AI1669" i="1"/>
  <c r="AH1263" i="1"/>
  <c r="AI1263" i="1"/>
  <c r="AH833" i="1"/>
  <c r="AI833" i="1"/>
  <c r="AH1974" i="1"/>
  <c r="AI1974" i="1"/>
  <c r="AH1237" i="1"/>
  <c r="AI1237" i="1"/>
  <c r="AH372" i="1"/>
  <c r="AI372" i="1"/>
  <c r="AH1217" i="1"/>
  <c r="AI1217" i="1"/>
  <c r="AH883" i="1"/>
  <c r="AI883" i="1"/>
  <c r="AH1007" i="1"/>
  <c r="AI1007" i="1"/>
  <c r="AH1143" i="1"/>
  <c r="AI1143" i="1"/>
  <c r="AH1089" i="1"/>
  <c r="AI1089" i="1"/>
  <c r="AH967" i="1"/>
  <c r="AI967" i="1"/>
  <c r="AH1612" i="1"/>
  <c r="AI1612" i="1"/>
  <c r="AH1625" i="1"/>
  <c r="AI1625" i="1"/>
  <c r="AH2085" i="1"/>
  <c r="AI2085" i="1"/>
  <c r="AH1943" i="1"/>
  <c r="AI1943" i="1"/>
  <c r="AH362" i="1"/>
  <c r="AI362" i="1"/>
  <c r="AH1321" i="1"/>
  <c r="AI1321" i="1"/>
  <c r="AH171" i="1"/>
  <c r="AI171" i="1"/>
  <c r="AH270" i="1"/>
  <c r="AI270" i="1"/>
  <c r="AH599" i="1"/>
  <c r="AI599" i="1"/>
  <c r="AH847" i="1"/>
  <c r="AI847" i="1"/>
  <c r="AH307" i="1"/>
  <c r="AI307" i="1"/>
  <c r="AH924" i="1"/>
  <c r="AI924" i="1"/>
  <c r="AH1896" i="1"/>
  <c r="AI1896" i="1"/>
  <c r="AH379" i="1"/>
  <c r="AI379" i="1"/>
  <c r="AH739" i="1"/>
  <c r="AI739" i="1"/>
  <c r="AH708" i="1"/>
  <c r="AI708" i="1"/>
  <c r="AH1807" i="1"/>
  <c r="AI1807" i="1"/>
  <c r="AH1145" i="1"/>
  <c r="AI1145" i="1"/>
  <c r="AH1709" i="1"/>
  <c r="AI1709" i="1"/>
  <c r="AH1988" i="1"/>
  <c r="AI1988" i="1"/>
  <c r="AH1465" i="1"/>
  <c r="AI1465" i="1"/>
  <c r="AH449" i="1"/>
  <c r="AI449" i="1"/>
  <c r="AH1915" i="1"/>
  <c r="AI1915" i="1"/>
  <c r="AH1003" i="1"/>
  <c r="AI1003" i="1"/>
  <c r="AH1935" i="1"/>
  <c r="AI1935" i="1"/>
  <c r="AH1324" i="1"/>
  <c r="AI1324" i="1"/>
  <c r="AI1914" i="1"/>
  <c r="AI2071" i="1"/>
  <c r="AI957" i="1"/>
  <c r="AI1933" i="1"/>
  <c r="AI1430" i="1"/>
  <c r="AI936" i="1"/>
  <c r="AI1966" i="1"/>
  <c r="AI1421" i="1"/>
  <c r="AI1798" i="1"/>
  <c r="AI1743" i="1"/>
  <c r="AI1941" i="1"/>
  <c r="AI1397" i="1"/>
  <c r="AI158" i="1"/>
  <c r="AI424" i="1"/>
  <c r="AI279" i="1"/>
  <c r="AI1207" i="1"/>
  <c r="AI611" i="1"/>
  <c r="AI205" i="1"/>
  <c r="AI1169" i="1"/>
  <c r="AI260" i="1"/>
  <c r="AI606" i="1"/>
  <c r="AI1752" i="1"/>
  <c r="AI58" i="1"/>
  <c r="AI1186" i="1"/>
  <c r="AI1142" i="1"/>
  <c r="AI942" i="1"/>
  <c r="AI29" i="1"/>
  <c r="AI1621" i="1"/>
  <c r="AI548" i="1"/>
  <c r="AI1527" i="1"/>
  <c r="AI627" i="1"/>
  <c r="AI209" i="1"/>
  <c r="AI1733" i="1"/>
  <c r="AI1113" i="1"/>
  <c r="AI501" i="1"/>
  <c r="AI47" i="1"/>
  <c r="AI1074" i="1"/>
  <c r="AI825" i="1"/>
  <c r="AI1063" i="1"/>
  <c r="AI1918" i="1"/>
  <c r="AI402" i="1"/>
  <c r="AI126" i="1"/>
  <c r="AI1120" i="1"/>
  <c r="AI1788" i="1"/>
  <c r="AI761" i="1"/>
  <c r="AI1737" i="1"/>
  <c r="AI679" i="1"/>
  <c r="AI1552" i="1"/>
  <c r="AI1254" i="1"/>
  <c r="AI1653" i="1"/>
  <c r="AI803" i="1"/>
  <c r="AH476" i="1"/>
  <c r="AI476" i="1"/>
  <c r="AH1630" i="1"/>
  <c r="AI1630" i="1"/>
  <c r="AH1594" i="1"/>
  <c r="AI1594" i="1"/>
  <c r="AH234" i="1"/>
  <c r="AI234" i="1"/>
  <c r="L1845" i="1"/>
  <c r="AI1845" i="1"/>
  <c r="AH2090" i="1"/>
  <c r="AI2090" i="1"/>
  <c r="AH1375" i="1"/>
  <c r="AI1375" i="1"/>
  <c r="AH1176" i="1"/>
  <c r="AI1176" i="1"/>
  <c r="AH850" i="1"/>
  <c r="AI850" i="1"/>
  <c r="AH232" i="1"/>
  <c r="AI232" i="1"/>
  <c r="AH775" i="1"/>
  <c r="AI775" i="1"/>
  <c r="AH380" i="1"/>
  <c r="AI380" i="1"/>
  <c r="AH990" i="1"/>
  <c r="AI990" i="1"/>
  <c r="AH145" i="1"/>
  <c r="AI145" i="1"/>
  <c r="AH1495" i="1"/>
  <c r="AI1495" i="1"/>
  <c r="AH1531" i="1"/>
  <c r="AI1531" i="1"/>
  <c r="AH500" i="1"/>
  <c r="AI500" i="1"/>
  <c r="AH418" i="1"/>
  <c r="AI418" i="1"/>
  <c r="AH216" i="1"/>
  <c r="AI216" i="1"/>
  <c r="AH1991" i="1"/>
  <c r="AI1991" i="1"/>
  <c r="AH1413" i="1"/>
  <c r="AI1413" i="1"/>
  <c r="AH909" i="1"/>
  <c r="AI909" i="1"/>
  <c r="AH969" i="1"/>
  <c r="AI969" i="1"/>
  <c r="AH92" i="1"/>
  <c r="AI92" i="1"/>
  <c r="AH112" i="1"/>
  <c r="AI112" i="1"/>
  <c r="AH1758" i="1"/>
  <c r="AI1758" i="1"/>
  <c r="AH899" i="1"/>
  <c r="AI899" i="1"/>
  <c r="AH1108" i="1"/>
  <c r="AI1108" i="1"/>
  <c r="AH243" i="1"/>
  <c r="AI243" i="1"/>
  <c r="AH964" i="1"/>
  <c r="AI964" i="1"/>
  <c r="AH2057" i="1"/>
  <c r="AI2057" i="1"/>
  <c r="AH695" i="1"/>
  <c r="AI695" i="1"/>
  <c r="AH1077" i="1"/>
  <c r="AI1077" i="1"/>
  <c r="AH272" i="1"/>
  <c r="AI272" i="1"/>
  <c r="AH932" i="1"/>
  <c r="AI932" i="1"/>
  <c r="AH584" i="1"/>
  <c r="AI584" i="1"/>
  <c r="AH1194" i="1"/>
  <c r="AI1194" i="1"/>
  <c r="AH321" i="1"/>
  <c r="AI321" i="1"/>
  <c r="AI1846" i="1"/>
  <c r="AI602" i="1"/>
  <c r="AI759" i="1"/>
  <c r="AI423" i="1"/>
  <c r="AI2088" i="1"/>
  <c r="AI1762" i="1"/>
  <c r="AI2003" i="1"/>
  <c r="AI486" i="1"/>
  <c r="AI1395" i="1"/>
  <c r="AI370" i="1"/>
  <c r="AI1461" i="1"/>
  <c r="AI431" i="1"/>
  <c r="AI506" i="1"/>
  <c r="AI1182" i="1"/>
  <c r="AI568" i="1"/>
  <c r="AI656" i="1"/>
  <c r="AI57" i="1"/>
  <c r="AI1803" i="1"/>
  <c r="AI160" i="1"/>
  <c r="AI1065" i="1"/>
  <c r="AI1258" i="1"/>
  <c r="AI21" i="1"/>
  <c r="AI1308" i="1"/>
  <c r="AI1425" i="1"/>
  <c r="AI507" i="1"/>
  <c r="AI1923" i="1"/>
  <c r="AI1838" i="1"/>
  <c r="AI1215" i="1"/>
  <c r="AI1105" i="1"/>
  <c r="AI818" i="1"/>
  <c r="AI1667" i="1"/>
  <c r="AI1087" i="1"/>
  <c r="AI2063" i="1"/>
  <c r="AI1763" i="1"/>
  <c r="AI1589" i="1"/>
  <c r="AI174" i="1"/>
  <c r="AI421" i="1"/>
  <c r="AI1358" i="1"/>
  <c r="AI1700" i="1"/>
  <c r="AI1107" i="1"/>
  <c r="AI1366" i="1"/>
  <c r="AI1603" i="1"/>
  <c r="AI2092" i="1"/>
  <c r="AI1793" i="1"/>
  <c r="AI1124" i="1"/>
  <c r="AI1969" i="1"/>
  <c r="AI2012" i="1"/>
  <c r="AI196" i="1"/>
  <c r="AI114" i="1"/>
  <c r="AI1576" i="1"/>
  <c r="AI715" i="1"/>
  <c r="AI720" i="1"/>
  <c r="AI1127" i="1"/>
  <c r="AI1190" i="1"/>
  <c r="AI136" i="1"/>
  <c r="AI874" i="1"/>
  <c r="AI829" i="1"/>
  <c r="AH860" i="1"/>
  <c r="AI860" i="1"/>
  <c r="AH397" i="1"/>
  <c r="AI397" i="1"/>
  <c r="AH108" i="1"/>
  <c r="AI108" i="1"/>
  <c r="AH1814" i="1"/>
  <c r="AI1814" i="1"/>
  <c r="AH1031" i="1"/>
  <c r="AI1031" i="1"/>
  <c r="AH682" i="1"/>
  <c r="AI682" i="1"/>
  <c r="AH1383" i="1"/>
  <c r="AI1383" i="1"/>
  <c r="AH929" i="1"/>
  <c r="AI929" i="1"/>
  <c r="AH636" i="1"/>
  <c r="AI636" i="1"/>
  <c r="AH886" i="1"/>
  <c r="AI886" i="1"/>
  <c r="AH2048" i="1"/>
  <c r="AI2048" i="1"/>
  <c r="AH1592" i="1"/>
  <c r="AI1592" i="1"/>
  <c r="AH801" i="1"/>
  <c r="AI801" i="1"/>
  <c r="AH2065" i="1"/>
  <c r="AI2065" i="1"/>
  <c r="AH596" i="1"/>
  <c r="AI596" i="1"/>
  <c r="AH82" i="1"/>
  <c r="AI82" i="1"/>
  <c r="AH1173" i="1"/>
  <c r="AI1173" i="1"/>
  <c r="AH275" i="1"/>
  <c r="AI275" i="1"/>
  <c r="AH1091" i="1"/>
  <c r="AI1091" i="1"/>
  <c r="AH1939" i="1"/>
  <c r="AI1939" i="1"/>
  <c r="AH1684" i="1"/>
  <c r="AI1684" i="1"/>
  <c r="AH25" i="1"/>
  <c r="AI25" i="1"/>
  <c r="AH1617" i="1"/>
  <c r="AI1617" i="1"/>
  <c r="AH1403" i="1"/>
  <c r="AI1403" i="1"/>
  <c r="AH1866" i="1"/>
  <c r="AI1866" i="1"/>
  <c r="AH1694" i="1"/>
  <c r="AI1694" i="1"/>
  <c r="AH1278" i="1"/>
  <c r="AI1278" i="1"/>
  <c r="AH116" i="1"/>
  <c r="AI116" i="1"/>
  <c r="AH414" i="1"/>
  <c r="AI414" i="1"/>
  <c r="AH278" i="1"/>
  <c r="AI278" i="1"/>
  <c r="AH983" i="1"/>
  <c r="AI983" i="1"/>
  <c r="AH880" i="1"/>
  <c r="AI880" i="1"/>
  <c r="AH1328" i="1"/>
  <c r="AI1328" i="1"/>
  <c r="AH1301" i="1"/>
  <c r="AI1301" i="1"/>
  <c r="AH533" i="1"/>
  <c r="AI533" i="1"/>
  <c r="AH1381" i="1"/>
  <c r="AI1381" i="1"/>
  <c r="AH1370" i="1"/>
  <c r="AI1370" i="1"/>
  <c r="AH2053" i="1"/>
  <c r="AI2053" i="1"/>
  <c r="AI162" i="1"/>
  <c r="AI1296" i="1"/>
  <c r="AI1537" i="1"/>
  <c r="AI1715" i="1"/>
  <c r="AI1473" i="1"/>
  <c r="AI1958" i="1"/>
  <c r="AI2064" i="1"/>
  <c r="AI448" i="1"/>
  <c r="AI404" i="1"/>
  <c r="AI730" i="1"/>
  <c r="AI1020" i="1"/>
  <c r="AI149" i="1"/>
  <c r="AI1250" i="1"/>
  <c r="AI1161" i="1"/>
  <c r="AI368" i="1"/>
  <c r="AI1140" i="1"/>
  <c r="AI770" i="1"/>
  <c r="AI2045" i="1"/>
  <c r="AI984" i="1"/>
  <c r="AI1870" i="1"/>
  <c r="AI1659" i="1"/>
  <c r="AI1318" i="1"/>
  <c r="AI1717" i="1"/>
  <c r="AI1676" i="1"/>
  <c r="AI442" i="1"/>
  <c r="AI514" i="1"/>
  <c r="AI355" i="1"/>
  <c r="AI594" i="1"/>
  <c r="AI1557" i="1"/>
  <c r="AI1443" i="1"/>
  <c r="AI1156" i="1"/>
  <c r="AI1931" i="1"/>
  <c r="AI1494" i="1"/>
  <c r="AI1454" i="1"/>
  <c r="AI1126" i="1"/>
  <c r="AI1768" i="1"/>
  <c r="AI504" i="1"/>
  <c r="AI250" i="1"/>
  <c r="AI42" i="1"/>
  <c r="AI1369" i="1"/>
  <c r="AI534" i="1"/>
  <c r="AI659" i="1"/>
  <c r="AI161" i="1"/>
  <c r="AI1559" i="1"/>
  <c r="AI223" i="1"/>
  <c r="AI1048" i="1"/>
  <c r="AI1656" i="1"/>
  <c r="AI1046" i="1"/>
  <c r="AI2022" i="1"/>
  <c r="AI61" i="1"/>
  <c r="AI1972" i="1"/>
  <c r="AI1730" i="1"/>
  <c r="AI1054" i="1"/>
  <c r="AI1525" i="1"/>
  <c r="AI1771" i="1"/>
  <c r="AH1998" i="1"/>
  <c r="AI1998" i="1"/>
  <c r="AH69" i="1"/>
  <c r="AI69" i="1"/>
  <c r="AH35" i="1"/>
  <c r="AI35" i="1"/>
  <c r="AH1623" i="1"/>
  <c r="AI1623" i="1"/>
  <c r="AH1373" i="1"/>
  <c r="AI1373" i="1"/>
  <c r="AH1520" i="1"/>
  <c r="AI1520" i="1"/>
  <c r="AH1341" i="1"/>
  <c r="AI1341" i="1"/>
  <c r="AH1639" i="1"/>
  <c r="AI1639" i="1"/>
  <c r="AH1019" i="1"/>
  <c r="AI1019" i="1"/>
  <c r="AH642" i="1"/>
  <c r="AI642" i="1"/>
  <c r="AH360" i="1"/>
  <c r="AI360" i="1"/>
  <c r="AH1362" i="1"/>
  <c r="AI1362" i="1"/>
  <c r="AH64" i="1"/>
  <c r="AI64" i="1"/>
  <c r="AH463" i="1"/>
  <c r="AI463" i="1"/>
  <c r="AH1486" i="1"/>
  <c r="AI1486" i="1"/>
  <c r="AH1759" i="1"/>
  <c r="AI1759" i="1"/>
  <c r="AH62" i="1"/>
  <c r="AI62" i="1"/>
  <c r="AH459" i="1"/>
  <c r="AI459" i="1"/>
  <c r="AH914" i="1"/>
  <c r="AI914" i="1"/>
  <c r="AH399" i="1"/>
  <c r="AI399" i="1"/>
  <c r="AH23" i="1"/>
  <c r="AI23" i="1"/>
  <c r="AH1110" i="1"/>
  <c r="AI1110" i="1"/>
  <c r="AH1189" i="1"/>
  <c r="AI1189" i="1"/>
  <c r="AH820" i="1"/>
  <c r="AI820" i="1"/>
  <c r="AH1921" i="1"/>
  <c r="AI1921" i="1"/>
  <c r="AH364" i="1"/>
  <c r="AI364" i="1"/>
  <c r="AH337" i="1"/>
  <c r="AI337" i="1"/>
  <c r="AH1725" i="1"/>
  <c r="AI1725" i="1"/>
  <c r="AH906" i="1"/>
  <c r="AI906" i="1"/>
  <c r="AI778" i="1"/>
  <c r="AI1044" i="1"/>
  <c r="AI783" i="1"/>
  <c r="AI1782" i="1"/>
  <c r="AI816" i="1"/>
  <c r="AI1925" i="1"/>
  <c r="AI1960" i="1"/>
  <c r="AI184" i="1"/>
  <c r="AI615" i="1"/>
  <c r="AI1705" i="1"/>
  <c r="AI2028" i="1"/>
  <c r="AI1671" i="1"/>
  <c r="AI319" i="1"/>
  <c r="AI738" i="1"/>
  <c r="AI163" i="1"/>
  <c r="AI1548" i="1"/>
  <c r="AI76" i="1"/>
  <c r="AI640" i="1"/>
  <c r="AI347" i="1"/>
  <c r="AI2055" i="1"/>
  <c r="AI405" i="1"/>
  <c r="AI1224" i="1"/>
  <c r="AI14" i="1"/>
  <c r="AI1261" i="1"/>
  <c r="AI799" i="1"/>
  <c r="AI573" i="1"/>
  <c r="AI1881" i="1"/>
  <c r="AI233" i="1"/>
  <c r="AI887" i="1"/>
  <c r="AI1781" i="1"/>
  <c r="AI87" i="1"/>
  <c r="AI8" i="1"/>
  <c r="AI2018" i="1"/>
  <c r="AI496" i="1"/>
  <c r="AI386" i="1"/>
  <c r="AI995" i="1"/>
  <c r="AI1516" i="1"/>
  <c r="AI1879" i="1"/>
  <c r="AI1942" i="1"/>
  <c r="AI836" i="1"/>
  <c r="AI889" i="1"/>
  <c r="AI2070" i="1"/>
  <c r="AI1853" i="1"/>
  <c r="AI1064" i="1"/>
  <c r="AI2033" i="1"/>
  <c r="AI669" i="1"/>
  <c r="AI1506" i="1"/>
  <c r="AI510" i="1"/>
  <c r="AI1508" i="1"/>
  <c r="AI1407" i="1"/>
  <c r="AI1861" i="1"/>
  <c r="AI1400" i="1"/>
  <c r="AH531" i="1"/>
  <c r="AI531" i="1"/>
  <c r="AH285" i="1"/>
  <c r="AI285" i="1"/>
  <c r="AH389" i="1"/>
  <c r="AI389" i="1"/>
  <c r="AH1326" i="1"/>
  <c r="AI1326" i="1"/>
  <c r="AH1801" i="1"/>
  <c r="AI1801" i="1"/>
  <c r="AH697" i="1"/>
  <c r="AI697" i="1"/>
  <c r="AH1953" i="1"/>
  <c r="AI1953" i="1"/>
  <c r="AH677" i="1"/>
  <c r="AI677" i="1"/>
  <c r="AH1900" i="1"/>
  <c r="AI1900" i="1"/>
  <c r="AH473" i="1"/>
  <c r="AI473" i="1"/>
  <c r="AH1293" i="1"/>
  <c r="AI1293" i="1"/>
  <c r="AH143" i="1"/>
  <c r="AI143" i="1"/>
  <c r="AH246" i="1"/>
  <c r="AI246" i="1"/>
  <c r="AH1467" i="1"/>
  <c r="AI1467" i="1"/>
  <c r="AH124" i="1"/>
  <c r="AI124" i="1"/>
  <c r="AH456" i="1"/>
  <c r="AI456" i="1"/>
  <c r="AH703" i="1"/>
  <c r="AI703" i="1"/>
  <c r="AH1330" i="1"/>
  <c r="AI1330" i="1"/>
  <c r="AH692" i="1"/>
  <c r="AI692" i="1"/>
  <c r="AH538" i="1"/>
  <c r="AI538" i="1"/>
  <c r="AH1306" i="1"/>
  <c r="AI1306" i="1"/>
  <c r="AH1792" i="1"/>
  <c r="AI1792" i="1"/>
  <c r="AH419" i="1"/>
  <c r="AI419" i="1"/>
  <c r="AH365" i="1"/>
  <c r="AI365" i="1"/>
  <c r="AH1701" i="1"/>
  <c r="AI1701" i="1"/>
  <c r="AH227" i="1"/>
  <c r="AI227" i="1"/>
  <c r="AH1783" i="1"/>
  <c r="AI1783" i="1"/>
  <c r="AH1135" i="1"/>
  <c r="AI1135" i="1"/>
  <c r="AH1038" i="1"/>
  <c r="AI1038" i="1"/>
  <c r="AH341" i="1"/>
  <c r="AI341" i="1"/>
  <c r="AH1734" i="1"/>
  <c r="AI1734" i="1"/>
  <c r="AH1440" i="1"/>
  <c r="AI1440" i="1"/>
  <c r="AI241" i="1"/>
  <c r="AI721" i="1"/>
  <c r="AI1453" i="1"/>
  <c r="AI286" i="1"/>
  <c r="AI280" i="1"/>
  <c r="AI470" i="1"/>
  <c r="AI694" i="1"/>
  <c r="AI525" i="1"/>
  <c r="AI1271" i="1"/>
  <c r="AI141" i="1"/>
  <c r="AI1643" i="1"/>
  <c r="AI74" i="1"/>
  <c r="AI203" i="1"/>
  <c r="AI1434" i="1"/>
  <c r="AI1342" i="1"/>
  <c r="AI1862" i="1"/>
  <c r="AI252" i="1"/>
  <c r="AI452" i="1"/>
  <c r="AI359" i="1"/>
  <c r="AI852" i="1"/>
  <c r="AI1351" i="1"/>
  <c r="AI862" i="1"/>
  <c r="AI2039" i="1"/>
  <c r="AI1545" i="1"/>
  <c r="AI1343" i="1"/>
  <c r="AI1188" i="1"/>
  <c r="AI1131" i="1"/>
  <c r="AI879" i="1"/>
  <c r="AI1017" i="1"/>
  <c r="AI222" i="1"/>
  <c r="AI651" i="1"/>
  <c r="AI1558" i="1"/>
  <c r="AI1721" i="1"/>
  <c r="AI230" i="1"/>
  <c r="AI469" i="1"/>
  <c r="AI947" i="1"/>
  <c r="AI786" i="1"/>
  <c r="AI665" i="1"/>
  <c r="AI1151" i="1"/>
  <c r="AI98" i="1"/>
  <c r="AI1371" i="1"/>
  <c r="AI297" i="1"/>
  <c r="AI1971" i="1"/>
  <c r="AI11" i="1"/>
  <c r="AI239" i="1"/>
  <c r="AI1809" i="1"/>
  <c r="AI869" i="1"/>
  <c r="AI1979" i="1"/>
  <c r="AI490" i="1"/>
  <c r="L1264" i="1"/>
  <c r="L660" i="1"/>
  <c r="AH660" i="1"/>
  <c r="L1129" i="1"/>
  <c r="AH1129" i="1"/>
  <c r="L1314" i="1"/>
  <c r="AH1314" i="1"/>
  <c r="L381" i="1"/>
  <c r="AH381" i="1"/>
  <c r="L1111" i="1"/>
  <c r="AH1111" i="1"/>
  <c r="L1683" i="1"/>
  <c r="AH1683" i="1"/>
  <c r="L1118" i="1"/>
  <c r="AH1118" i="1"/>
  <c r="L1232" i="1"/>
  <c r="AH1232" i="1"/>
  <c r="L904" i="1"/>
  <c r="AH904" i="1"/>
  <c r="L1363" i="1"/>
  <c r="AH1363" i="1"/>
  <c r="L393" i="1"/>
  <c r="AH393" i="1"/>
  <c r="AH1555" i="1"/>
  <c r="AH491" i="1"/>
  <c r="AH1706" i="1"/>
  <c r="AH1092" i="1"/>
  <c r="AH1650" i="1"/>
  <c r="AH693" i="1"/>
  <c r="AH369" i="1"/>
  <c r="AH1259" i="1"/>
  <c r="AH522" i="1"/>
  <c r="AH2086" i="1"/>
  <c r="AH616" i="1"/>
  <c r="AH851" i="1"/>
  <c r="AH320" i="1"/>
  <c r="L1218" i="1"/>
  <c r="AH1218" i="1"/>
  <c r="L1660" i="1"/>
  <c r="AH1660" i="1"/>
  <c r="L26" i="1"/>
  <c r="AH26" i="1"/>
  <c r="L1377" i="1"/>
  <c r="AH1377" i="1"/>
  <c r="L144" i="1"/>
  <c r="AH144" i="1"/>
  <c r="L1950" i="1"/>
  <c r="AH1950" i="1"/>
  <c r="L13" i="1"/>
  <c r="AH13" i="1"/>
  <c r="L1765" i="1"/>
  <c r="AH1765" i="1"/>
  <c r="L240" i="1"/>
  <c r="AH240" i="1"/>
  <c r="L1645" i="1"/>
  <c r="AH1645" i="1"/>
  <c r="L853" i="1"/>
  <c r="AH853" i="1"/>
  <c r="L600" i="1"/>
  <c r="AH600" i="1"/>
  <c r="L970" i="1"/>
  <c r="AH970" i="1"/>
  <c r="L106" i="1"/>
  <c r="AH106" i="1"/>
  <c r="L643" i="1"/>
  <c r="AH643" i="1"/>
  <c r="L235" i="1"/>
  <c r="AH235" i="1"/>
  <c r="L304" i="1"/>
  <c r="AH304" i="1"/>
  <c r="L282" i="1"/>
  <c r="AH282" i="1"/>
  <c r="L754" i="1"/>
  <c r="AH754" i="1"/>
  <c r="L603" i="1"/>
  <c r="AH603" i="1"/>
  <c r="L2072" i="1"/>
  <c r="AH2072" i="1"/>
  <c r="L1944" i="1"/>
  <c r="AH1944" i="1"/>
  <c r="L1626" i="1"/>
  <c r="AH1626" i="1"/>
  <c r="L281" i="1"/>
  <c r="AH281" i="1"/>
  <c r="L1468" i="1"/>
  <c r="AH1468" i="1"/>
  <c r="L1462" i="1"/>
  <c r="AH1462" i="1"/>
  <c r="L453" i="1"/>
  <c r="AH453" i="1"/>
  <c r="L1959" i="1"/>
  <c r="AH1959" i="1"/>
  <c r="L933" i="1"/>
  <c r="AH933" i="1"/>
  <c r="L127" i="1"/>
  <c r="AH127" i="1"/>
  <c r="L861" i="1"/>
  <c r="AH861" i="1"/>
  <c r="L1352" i="1"/>
  <c r="AH1352" i="1"/>
  <c r="L1335" i="1"/>
  <c r="AH1335" i="1"/>
  <c r="L554" i="1"/>
  <c r="AH554" i="1"/>
  <c r="L1695" i="1"/>
  <c r="AH1695" i="1"/>
  <c r="L1466" i="1"/>
  <c r="AH1466" i="1"/>
  <c r="L553" i="1"/>
  <c r="AH553" i="1"/>
  <c r="L910" i="1"/>
  <c r="AH910" i="1"/>
  <c r="L415" i="1"/>
  <c r="AH415" i="1"/>
  <c r="L731" i="1"/>
  <c r="AH731" i="1"/>
  <c r="L848" i="1"/>
  <c r="AH848" i="1"/>
  <c r="L1724" i="1"/>
  <c r="AH1724" i="1"/>
  <c r="L1636" i="1"/>
  <c r="AH1636" i="1"/>
  <c r="L1995" i="1"/>
  <c r="AH1995" i="1"/>
  <c r="L273" i="1"/>
  <c r="AH273" i="1"/>
  <c r="L96" i="1"/>
  <c r="AH96" i="1"/>
  <c r="L403" i="1"/>
  <c r="AH403" i="1"/>
  <c r="L150" i="1"/>
  <c r="AH150" i="1"/>
  <c r="L1374" i="1"/>
  <c r="AH1374" i="1"/>
  <c r="L1808" i="1"/>
  <c r="AH1808" i="1"/>
  <c r="L1601" i="1"/>
  <c r="AH1601" i="1"/>
  <c r="L1078" i="1"/>
  <c r="AH1078" i="1"/>
  <c r="L1359" i="1"/>
  <c r="AH1359" i="1"/>
  <c r="L628" i="1"/>
  <c r="AH628" i="1"/>
  <c r="L1279" i="1"/>
  <c r="AH1279" i="1"/>
  <c r="L1487" i="1"/>
  <c r="AH1487" i="1"/>
  <c r="L1404" i="1"/>
  <c r="AH1404" i="1"/>
  <c r="L2091" i="1"/>
  <c r="AH2091" i="1"/>
  <c r="L1882" i="1"/>
  <c r="AH1882" i="1"/>
  <c r="L652" i="1"/>
  <c r="AH652" i="1"/>
  <c r="L1284" i="1"/>
  <c r="AH1284" i="1"/>
  <c r="L822" i="1"/>
  <c r="AH822" i="1"/>
  <c r="L1519" i="1"/>
  <c r="AH1519" i="1"/>
  <c r="L289" i="1"/>
  <c r="AH289" i="1"/>
  <c r="L1970" i="1"/>
  <c r="AH1970" i="1"/>
  <c r="L166" i="1"/>
  <c r="AH166" i="1"/>
  <c r="L605" i="1"/>
  <c r="AH605" i="1"/>
  <c r="L75" i="1"/>
  <c r="AH75" i="1"/>
  <c r="L1225" i="1"/>
  <c r="AH1225" i="1"/>
  <c r="L1992" i="1"/>
  <c r="AH1992" i="1"/>
  <c r="AH1559" i="1"/>
  <c r="AH1512" i="1"/>
  <c r="AH1264" i="1"/>
  <c r="AH890" i="1"/>
  <c r="AH2041" i="1"/>
  <c r="AH875" i="1"/>
  <c r="AH286" i="1"/>
  <c r="AH2033" i="1"/>
  <c r="AH1401" i="1"/>
  <c r="AH535" i="1"/>
  <c r="AH1389" i="1"/>
  <c r="AH870" i="1"/>
  <c r="AH1144" i="1"/>
  <c r="AH83" i="1"/>
  <c r="AH1141" i="1"/>
  <c r="AH1803" i="1"/>
  <c r="AH1593" i="1"/>
  <c r="AH1009" i="1"/>
  <c r="AH276" i="1"/>
  <c r="AH322" i="1"/>
  <c r="AH1901" i="1"/>
  <c r="L1272" i="1"/>
  <c r="AH1272" i="1"/>
  <c r="L1170" i="1"/>
  <c r="AH1170" i="1"/>
  <c r="L244" i="1"/>
  <c r="AH244" i="1"/>
  <c r="L394" i="1"/>
  <c r="AH394" i="1"/>
  <c r="L24" i="1"/>
  <c r="AH24" i="1"/>
  <c r="L1517" i="1"/>
  <c r="AH1517" i="1"/>
  <c r="L591" i="1"/>
  <c r="AH591" i="1"/>
  <c r="L881" i="1"/>
  <c r="AH881" i="1"/>
  <c r="L1329" i="1"/>
  <c r="AH1329" i="1"/>
  <c r="L1088" i="1"/>
  <c r="AH1088" i="1"/>
  <c r="L251" i="1"/>
  <c r="AH251" i="1"/>
  <c r="L1187" i="1"/>
  <c r="AH1187" i="1"/>
  <c r="L1738" i="1"/>
  <c r="AH1738" i="1"/>
  <c r="L503" i="1"/>
  <c r="AH503" i="1"/>
  <c r="L2011" i="1"/>
  <c r="AH2011" i="1"/>
  <c r="L790" i="1"/>
  <c r="AH790" i="1"/>
  <c r="L1322" i="1"/>
  <c r="AH1322" i="1"/>
  <c r="L1929" i="1"/>
  <c r="AH1929" i="1"/>
  <c r="L390" i="1"/>
  <c r="AH390" i="1"/>
  <c r="L508" i="1"/>
  <c r="AH508" i="1"/>
  <c r="L2004" i="1"/>
  <c r="AH2004" i="1"/>
  <c r="L84" i="1"/>
  <c r="AH84" i="1"/>
  <c r="L986" i="1"/>
  <c r="AH986" i="1"/>
  <c r="L746" i="1"/>
  <c r="AH746" i="1"/>
  <c r="L634" i="1"/>
  <c r="AH634" i="1"/>
  <c r="AH1146" i="1"/>
  <c r="AH1066" i="1"/>
  <c r="AH233" i="1"/>
  <c r="AH1500" i="1"/>
  <c r="AH1162" i="1"/>
  <c r="AH2066" i="1"/>
  <c r="AH1212" i="1"/>
  <c r="AH618" i="1"/>
  <c r="AH457" i="1"/>
  <c r="AH361" i="1"/>
  <c r="AH614" i="1"/>
  <c r="AH164" i="1"/>
  <c r="AH1799" i="1"/>
  <c r="AH1018" i="1"/>
  <c r="L1426" i="1"/>
  <c r="AH1426" i="1"/>
  <c r="L308" i="1"/>
  <c r="AH308" i="1"/>
  <c r="L612" i="1"/>
  <c r="AH612" i="1"/>
  <c r="L1957" i="1"/>
  <c r="AH1957" i="1"/>
  <c r="L928" i="1"/>
  <c r="AH928" i="1"/>
  <c r="L487" i="1"/>
  <c r="AH487" i="1"/>
  <c r="L2052" i="1"/>
  <c r="AH2052" i="1"/>
  <c r="L939" i="1"/>
  <c r="AH939" i="1"/>
  <c r="L206" i="1"/>
  <c r="AH206" i="1"/>
  <c r="L406" i="1"/>
  <c r="AH406" i="1"/>
  <c r="L1999" i="1"/>
  <c r="AH1999" i="1"/>
  <c r="L1622" i="1"/>
  <c r="AH1622" i="1"/>
  <c r="L1294" i="1"/>
  <c r="AH1294" i="1"/>
  <c r="L1522" i="1"/>
  <c r="AH1522" i="1"/>
  <c r="L1619" i="1"/>
  <c r="AH1619" i="1"/>
  <c r="L1136" i="1"/>
  <c r="AH1136" i="1"/>
  <c r="L1618" i="1"/>
  <c r="AH1618" i="1"/>
  <c r="L740" i="1"/>
  <c r="AH740" i="1"/>
  <c r="L1830" i="1"/>
  <c r="AH1830" i="1"/>
  <c r="L440" i="1"/>
  <c r="AH440" i="1"/>
  <c r="L1867" i="1"/>
  <c r="AH1867" i="1"/>
  <c r="L412" i="1"/>
  <c r="AH412" i="1"/>
  <c r="L734" i="1"/>
  <c r="AH734" i="1"/>
  <c r="L1325" i="1"/>
  <c r="AH1325" i="1"/>
  <c r="L1672" i="1"/>
  <c r="AH1672" i="1"/>
  <c r="L1538" i="1"/>
  <c r="AH1538" i="1"/>
  <c r="L248" i="1"/>
  <c r="AH248" i="1"/>
  <c r="L948" i="1"/>
  <c r="AH948" i="1"/>
  <c r="L991" i="1"/>
  <c r="AH991" i="1"/>
  <c r="L93" i="1"/>
  <c r="AH93" i="1"/>
  <c r="L298" i="1"/>
  <c r="AH298" i="1"/>
  <c r="L1435" i="1"/>
  <c r="AH1435" i="1"/>
  <c r="L1060" i="1"/>
  <c r="AH1060" i="1"/>
  <c r="L871" i="1"/>
  <c r="AH871" i="1"/>
  <c r="L1634" i="1"/>
  <c r="AH1634" i="1"/>
  <c r="L197" i="1"/>
  <c r="AH197" i="1"/>
  <c r="L1471" i="1"/>
  <c r="AH1471" i="1"/>
  <c r="L2056" i="1"/>
  <c r="AH2056" i="1"/>
  <c r="L269" i="1"/>
  <c r="AH269" i="1"/>
  <c r="L1082" i="1"/>
  <c r="AH1082" i="1"/>
  <c r="L1871" i="1"/>
  <c r="AH1871" i="1"/>
  <c r="L800" i="1"/>
  <c r="AH800" i="1"/>
  <c r="L1221" i="1"/>
  <c r="AH1221" i="1"/>
  <c r="L224" i="1"/>
  <c r="AH224" i="1"/>
  <c r="L1027" i="1"/>
  <c r="AH1027" i="1"/>
  <c r="L1191" i="1"/>
  <c r="AH1191" i="1"/>
  <c r="L1631" i="1"/>
  <c r="AH1631" i="1"/>
  <c r="L519" i="1"/>
  <c r="AH519" i="1"/>
  <c r="L66" i="1"/>
  <c r="AH66" i="1"/>
  <c r="L856" i="1"/>
  <c r="AH856" i="1"/>
  <c r="L1121" i="1"/>
  <c r="AH1121" i="1"/>
  <c r="L113" i="1"/>
  <c r="AH113" i="1"/>
  <c r="L1967" i="1"/>
  <c r="AH1967" i="1"/>
  <c r="L90" i="1"/>
  <c r="AH90" i="1"/>
  <c r="L762" i="1"/>
  <c r="AH762" i="1"/>
  <c r="L1732" i="1"/>
  <c r="AH1732" i="1"/>
  <c r="L460" i="1"/>
  <c r="AH460" i="1"/>
  <c r="L658" i="1"/>
  <c r="AH658" i="1"/>
  <c r="L867" i="1"/>
  <c r="AH867" i="1"/>
  <c r="L2019" i="1"/>
  <c r="AH2019" i="1"/>
  <c r="L2054" i="1"/>
  <c r="AH2054" i="1"/>
  <c r="L945" i="1"/>
  <c r="AH945" i="1"/>
  <c r="L826" i="1"/>
  <c r="AH826" i="1"/>
  <c r="L494" i="1"/>
  <c r="AH494" i="1"/>
  <c r="L1975" i="1"/>
  <c r="AH1975" i="1"/>
  <c r="L709" i="1"/>
  <c r="AH709" i="1"/>
  <c r="L1004" i="1"/>
  <c r="AH1004" i="1"/>
  <c r="L1702" i="1"/>
  <c r="AH1702" i="1"/>
  <c r="L915" i="1"/>
  <c r="AH915" i="1"/>
  <c r="L1075" i="1"/>
  <c r="AH1075" i="1"/>
  <c r="L787" i="1"/>
  <c r="AH787" i="1"/>
  <c r="L207" i="1"/>
  <c r="AH207" i="1"/>
  <c r="L293" i="1"/>
  <c r="AH293" i="1"/>
  <c r="L1478" i="1"/>
  <c r="AH1478" i="1"/>
  <c r="L1806" i="1"/>
  <c r="AH1806" i="1"/>
  <c r="L1228" i="1"/>
  <c r="AH1228" i="1"/>
  <c r="L900" i="1"/>
  <c r="AH900" i="1"/>
  <c r="AH814" i="1"/>
  <c r="AH163" i="1"/>
  <c r="AH313" i="1"/>
  <c r="AH645" i="1"/>
  <c r="AH966" i="1"/>
  <c r="AH1532" i="1"/>
  <c r="AH534" i="1"/>
  <c r="AH1431" i="1"/>
  <c r="AH1198" i="1"/>
  <c r="AH1884" i="1"/>
  <c r="AH1493" i="1"/>
  <c r="AH204" i="1"/>
  <c r="AH727" i="1"/>
  <c r="AH68" i="1"/>
  <c r="AH1273" i="1"/>
  <c r="L1699" i="1"/>
  <c r="AH1699" i="1"/>
  <c r="L817" i="1"/>
  <c r="AH817" i="1"/>
  <c r="L1148" i="1"/>
  <c r="AH1148" i="1"/>
  <c r="L641" i="1"/>
  <c r="AH641" i="1"/>
  <c r="L1337" i="1"/>
  <c r="AH1337" i="1"/>
  <c r="L1748" i="1"/>
  <c r="AH1748" i="1"/>
  <c r="L760" i="1"/>
  <c r="AH760" i="1"/>
  <c r="L1588" i="1"/>
  <c r="AH1588" i="1"/>
  <c r="L1331" i="1"/>
  <c r="AH1331" i="1"/>
  <c r="L231" i="1"/>
  <c r="AH231" i="1"/>
  <c r="L1735" i="1"/>
  <c r="AH1735" i="1"/>
  <c r="L311" i="1"/>
  <c r="AH311" i="1"/>
  <c r="L1319" i="1"/>
  <c r="AH1319" i="1"/>
  <c r="L137" i="1"/>
  <c r="AH137" i="1"/>
  <c r="L750" i="1"/>
  <c r="AH750" i="1"/>
  <c r="L1396" i="1"/>
  <c r="AH1396" i="1"/>
  <c r="L544" i="1"/>
  <c r="AH544" i="1"/>
  <c r="L1609" i="1"/>
  <c r="AH1609" i="1"/>
  <c r="L9" i="1"/>
  <c r="AH9" i="1"/>
  <c r="L985" i="1"/>
  <c r="AH985" i="1"/>
  <c r="L45" i="1"/>
  <c r="AH45" i="1"/>
  <c r="L1640" i="1"/>
  <c r="AH1640" i="1"/>
  <c r="L920" i="1"/>
  <c r="AH920" i="1"/>
  <c r="L387" i="1"/>
  <c r="AH387" i="1"/>
  <c r="L1937" i="1"/>
  <c r="AH1937" i="1"/>
  <c r="AH819" i="1"/>
  <c r="AH1344" i="1"/>
  <c r="AH1624" i="1"/>
  <c r="AH70" i="1"/>
  <c r="AH432" i="1"/>
  <c r="AH344" i="1"/>
  <c r="AH5" i="1"/>
  <c r="AH247" i="1"/>
  <c r="AH425" i="1"/>
  <c r="AH77" i="1"/>
  <c r="AH1858" i="1"/>
  <c r="AH1789" i="1"/>
  <c r="AH1150" i="1"/>
  <c r="L138" i="1"/>
  <c r="AH138" i="1"/>
  <c r="L1437" i="1"/>
  <c r="AH1437" i="1"/>
  <c r="L271" i="1"/>
  <c r="AH271" i="1"/>
  <c r="L1398" i="1"/>
  <c r="AH1398" i="1"/>
  <c r="L436" i="1"/>
  <c r="AH436" i="1"/>
  <c r="L1394" i="1"/>
  <c r="AH1394" i="1"/>
  <c r="L420" i="1"/>
  <c r="AH420" i="1"/>
  <c r="L1850" i="1"/>
  <c r="AH1850" i="1"/>
  <c r="L666" i="1"/>
  <c r="AH666" i="1"/>
  <c r="L704" i="1"/>
  <c r="AH704" i="1"/>
  <c r="L210" i="1"/>
  <c r="AH210" i="1"/>
  <c r="L1039" i="1"/>
  <c r="AH1039" i="1"/>
  <c r="L1677" i="1"/>
  <c r="AH1677" i="1"/>
  <c r="L1828" i="1"/>
  <c r="AH1828" i="1"/>
  <c r="L398" i="1"/>
  <c r="AH398" i="1"/>
  <c r="L1033" i="1"/>
  <c r="AH1033" i="1"/>
  <c r="L125" i="1"/>
  <c r="AH125" i="1"/>
  <c r="L897" i="1"/>
  <c r="AH897" i="1"/>
  <c r="L1251" i="1"/>
  <c r="AH1251" i="1"/>
  <c r="L1047" i="1"/>
  <c r="AH1047" i="1"/>
  <c r="L670" i="1"/>
  <c r="AH670" i="1"/>
  <c r="L400" i="1"/>
  <c r="AH400" i="1"/>
  <c r="L676" i="1"/>
  <c r="AH676" i="1"/>
  <c r="L821" i="1"/>
  <c r="AH821" i="1"/>
  <c r="L1805" i="1"/>
  <c r="AH1805" i="1"/>
  <c r="L34" i="1"/>
  <c r="AH34" i="1"/>
  <c r="L595" i="1"/>
  <c r="AH595" i="1"/>
  <c r="L315" i="1"/>
  <c r="AH315" i="1"/>
  <c r="L30" i="1"/>
  <c r="AH30" i="1"/>
  <c r="L1132" i="1"/>
  <c r="AH1132" i="1"/>
  <c r="L1268" i="1"/>
  <c r="AH1268" i="1"/>
  <c r="L1072" i="1"/>
  <c r="AH1072" i="1"/>
  <c r="L570" i="1"/>
  <c r="AH570" i="1"/>
  <c r="L680" i="1"/>
  <c r="AH680" i="1"/>
  <c r="L2" i="1"/>
  <c r="AH2" i="1"/>
  <c r="L330" i="1"/>
  <c r="AH330" i="1"/>
  <c r="L1195" i="1"/>
  <c r="AH1195" i="1"/>
  <c r="L1685" i="1"/>
  <c r="AH1685" i="1"/>
  <c r="L1772" i="1"/>
  <c r="AH1772" i="1"/>
  <c r="L1897" i="1"/>
  <c r="AH1897" i="1"/>
  <c r="L256" i="1"/>
  <c r="AH256" i="1"/>
  <c r="L1989" i="1"/>
  <c r="AH1989" i="1"/>
  <c r="L88" i="1"/>
  <c r="AH88" i="1"/>
  <c r="L1032" i="1"/>
  <c r="AH1032" i="1"/>
  <c r="L617" i="1"/>
  <c r="AH617" i="1"/>
  <c r="L1496" i="1"/>
  <c r="AH1496" i="1"/>
  <c r="L1726" i="1"/>
  <c r="AH1726" i="1"/>
  <c r="L1888" i="1"/>
  <c r="AH1888" i="1"/>
  <c r="L464" i="1"/>
  <c r="AH464" i="1"/>
  <c r="L1940" i="1"/>
  <c r="AH1940" i="1"/>
  <c r="L1839" i="1"/>
  <c r="AH1839" i="1"/>
  <c r="L489" i="1"/>
  <c r="AH489" i="1"/>
  <c r="L348" i="1"/>
  <c r="AH348" i="1"/>
  <c r="L1731" i="1"/>
  <c r="AH1731" i="1"/>
  <c r="AH2043" i="1"/>
  <c r="AH367" i="1"/>
  <c r="AH1422" i="1"/>
  <c r="AH1382" i="1"/>
  <c r="AH1922" i="1"/>
  <c r="AH1954" i="1"/>
  <c r="AH1372" i="1"/>
  <c r="AH2029" i="1"/>
  <c r="AH63" i="1"/>
  <c r="AH597" i="1"/>
  <c r="AH1932" i="1"/>
  <c r="AH1262" i="1"/>
  <c r="AH1708" i="1"/>
  <c r="AH1181" i="1"/>
  <c r="AH1477" i="1"/>
  <c r="AH1845" i="1"/>
  <c r="AH1769" i="1"/>
  <c r="L901" i="1"/>
  <c r="AH901" i="1"/>
  <c r="L1919" i="1"/>
  <c r="AH1919" i="1"/>
  <c r="L2062" i="1"/>
  <c r="AH2062" i="1"/>
  <c r="L193" i="1"/>
  <c r="AH193" i="1"/>
  <c r="L1710" i="1"/>
  <c r="AH1710" i="1"/>
  <c r="L794" i="1"/>
  <c r="AH794" i="1"/>
  <c r="L678" i="1"/>
  <c r="AH678" i="1"/>
  <c r="L2046" i="1"/>
  <c r="AH2046" i="1"/>
  <c r="L2081" i="1"/>
  <c r="AH2081" i="1"/>
  <c r="L907" i="1"/>
  <c r="AH907" i="1"/>
  <c r="L373" i="1"/>
  <c r="AH373" i="1"/>
  <c r="L585" i="1"/>
  <c r="AH585" i="1"/>
  <c r="L1441" i="1"/>
  <c r="AH1441" i="1"/>
  <c r="L1455" i="1"/>
  <c r="AH1455" i="1"/>
  <c r="L2016" i="1"/>
  <c r="AH2016" i="1"/>
  <c r="L576" i="1"/>
  <c r="AH576" i="1"/>
  <c r="L99" i="1"/>
  <c r="AH99" i="1"/>
  <c r="AH574" i="1"/>
  <c r="AH810" i="1"/>
  <c r="AH1784" i="1"/>
  <c r="AH1934" i="1"/>
  <c r="AH863" i="1"/>
  <c r="AH22" i="1"/>
  <c r="AH1414" i="1"/>
  <c r="AH342" i="1"/>
  <c r="AH36" i="1"/>
  <c r="AH777" i="1"/>
  <c r="AH1068" i="1"/>
  <c r="AH781" i="1"/>
  <c r="L1891" i="1"/>
  <c r="AH1891" i="1"/>
  <c r="L146" i="1"/>
  <c r="AH146" i="1"/>
  <c r="L1526" i="1"/>
  <c r="AH1526" i="1"/>
  <c r="L925" i="1"/>
  <c r="AH925" i="1"/>
  <c r="L802" i="1"/>
  <c r="AH802" i="1"/>
  <c r="L1629" i="1"/>
  <c r="AH1629" i="1"/>
  <c r="L115" i="1"/>
  <c r="AH115" i="1"/>
  <c r="L539" i="1"/>
  <c r="AH539" i="1"/>
  <c r="L242" i="1"/>
  <c r="AH242" i="1"/>
  <c r="L1577" i="1"/>
  <c r="AH1577" i="1"/>
  <c r="L1824" i="1"/>
  <c r="AH1824" i="1"/>
  <c r="L1961" i="1"/>
  <c r="AH1961" i="1"/>
  <c r="L699" i="1"/>
  <c r="AH699" i="1"/>
  <c r="L2058" i="1"/>
  <c r="AH2058" i="1"/>
  <c r="L549" i="1"/>
  <c r="AH549" i="1"/>
  <c r="L152" i="1"/>
  <c r="AH152" i="1"/>
  <c r="L1021" i="1"/>
  <c r="AH1021" i="1"/>
  <c r="L768" i="1"/>
  <c r="AH768" i="1"/>
  <c r="L1384" i="1"/>
  <c r="AH1384" i="1"/>
  <c r="L1045" i="1"/>
  <c r="AH1045" i="1"/>
  <c r="L118" i="1"/>
  <c r="AH118" i="1"/>
  <c r="L1794" i="1"/>
  <c r="AH1794" i="1"/>
  <c r="L59" i="1"/>
  <c r="AH59" i="1"/>
  <c r="L930" i="1"/>
  <c r="AH930" i="1"/>
  <c r="L1347" i="1"/>
  <c r="AH1347" i="1"/>
  <c r="L566" i="1"/>
  <c r="AH566" i="1"/>
  <c r="L1096" i="1"/>
  <c r="AH1096" i="1"/>
  <c r="L1418" i="1"/>
  <c r="AH1418" i="1"/>
  <c r="L363" i="1"/>
  <c r="AH363" i="1"/>
  <c r="L937" i="1"/>
  <c r="AH937" i="1"/>
  <c r="L1177" i="1"/>
  <c r="AH1177" i="1"/>
  <c r="L960" i="1"/>
  <c r="AH960" i="1"/>
  <c r="L1255" i="1"/>
  <c r="AH1255" i="1"/>
  <c r="L561" i="1"/>
  <c r="AH561" i="1"/>
  <c r="L1109" i="1"/>
  <c r="AH1109" i="1"/>
  <c r="L515" i="1"/>
  <c r="AH515" i="1"/>
  <c r="L1302" i="1"/>
  <c r="AH1302" i="1"/>
  <c r="L228" i="1"/>
  <c r="AH228" i="1"/>
  <c r="L474" i="1"/>
  <c r="AH474" i="1"/>
  <c r="L1973" i="1"/>
  <c r="AH1973" i="1"/>
  <c r="L1642" i="1"/>
  <c r="AH1642" i="1"/>
  <c r="L1444" i="1"/>
  <c r="AH1444" i="1"/>
  <c r="L338" i="1"/>
  <c r="AH338" i="1"/>
  <c r="L53" i="1"/>
  <c r="AH53" i="1"/>
  <c r="L1528" i="1"/>
  <c r="AH1528" i="1"/>
  <c r="L1290" i="1"/>
  <c r="AH1290" i="1"/>
  <c r="L1056" i="1"/>
  <c r="AH1056" i="1"/>
  <c r="L371" i="1"/>
  <c r="AH371" i="1"/>
  <c r="L1926" i="1"/>
  <c r="AH1926" i="1"/>
  <c r="L497" i="1"/>
  <c r="AH497" i="1"/>
  <c r="L1355" i="1"/>
  <c r="AH1355" i="1"/>
  <c r="L1563" i="1"/>
  <c r="AH1563" i="1"/>
  <c r="L43" i="1"/>
  <c r="AH43" i="1"/>
  <c r="L1847" i="1"/>
  <c r="AH1847" i="1"/>
  <c r="L261" i="1"/>
  <c r="AH261" i="1"/>
  <c r="L477" i="1"/>
  <c r="AH477" i="1"/>
  <c r="L1307" i="1"/>
  <c r="AH1307" i="1"/>
  <c r="AH2089" i="1"/>
  <c r="AH1993" i="1"/>
  <c r="AH978" i="1"/>
  <c r="AH804" i="1"/>
  <c r="AH1928" i="1"/>
  <c r="AH1560" i="1"/>
  <c r="AH173" i="1"/>
  <c r="AH1546" i="1"/>
  <c r="AH721" i="1"/>
  <c r="AH349" i="1"/>
  <c r="AH202" i="1"/>
  <c r="AH1350" i="1"/>
  <c r="AH185" i="1"/>
  <c r="AH714" i="1"/>
  <c r="L1006" i="1"/>
  <c r="L39" i="1"/>
  <c r="L559" i="1"/>
  <c r="L892" i="1"/>
  <c r="L772" i="1"/>
  <c r="L831" i="1"/>
  <c r="L1693" i="1"/>
  <c r="L1507" i="1"/>
  <c r="L844" i="1"/>
  <c r="L657" i="1"/>
  <c r="L1863" i="1"/>
  <c r="L1654" i="1"/>
  <c r="L1924" i="1"/>
  <c r="L1596" i="1"/>
  <c r="L1549" i="1"/>
  <c r="L1175" i="1"/>
  <c r="L1880" i="1"/>
  <c r="L2013" i="1"/>
  <c r="L1125" i="1"/>
  <c r="L722" i="1"/>
  <c r="L388" i="1"/>
  <c r="L1728" i="1"/>
  <c r="L1208" i="1"/>
  <c r="L472" i="1"/>
  <c r="L1832" i="1"/>
  <c r="L1938" i="1"/>
  <c r="L1216" i="1"/>
  <c r="L1203" i="1"/>
  <c r="L996" i="1"/>
  <c r="L1474" i="1"/>
  <c r="L1670" i="1"/>
  <c r="L1090" i="1"/>
  <c r="L1026" i="1"/>
  <c r="L557" i="1"/>
  <c r="L100" i="1"/>
  <c r="L884" i="1"/>
  <c r="L607" i="1"/>
  <c r="L968" i="1"/>
  <c r="L1916" i="1"/>
  <c r="L1840" i="1"/>
  <c r="L975" i="1"/>
  <c r="L1835" i="1"/>
  <c r="L1964" i="1"/>
  <c r="L1354" i="1"/>
  <c r="L663" i="1"/>
  <c r="L471" i="1"/>
  <c r="L1114" i="1"/>
  <c r="L1570" i="1"/>
  <c r="L1558" i="1"/>
  <c r="L1454" i="1"/>
  <c r="L1210" i="1"/>
  <c r="L391" i="1"/>
  <c r="L1613" i="1"/>
  <c r="L837" i="1"/>
  <c r="L1343" i="1"/>
  <c r="L424" i="1"/>
  <c r="L779" i="1"/>
  <c r="L1755" i="1"/>
  <c r="L450" i="1"/>
  <c r="L2064" i="1"/>
  <c r="L1737" i="1"/>
  <c r="L279" i="1"/>
  <c r="L223" i="1"/>
  <c r="L1231" i="1"/>
  <c r="L218" i="1"/>
  <c r="L358" i="1"/>
  <c r="L1776" i="1"/>
  <c r="L451" i="1"/>
  <c r="L1014" i="1"/>
  <c r="L784" i="1"/>
  <c r="L1786" i="1"/>
  <c r="L213" i="1"/>
  <c r="L701" i="1"/>
  <c r="L356" i="1"/>
  <c r="L1744" i="1"/>
  <c r="L48" i="1"/>
  <c r="L132" i="1"/>
  <c r="L1644" i="1"/>
  <c r="L159" i="1"/>
  <c r="L444" i="1"/>
  <c r="L411" i="1"/>
  <c r="L291" i="1"/>
  <c r="L956" i="1"/>
  <c r="L422" i="1"/>
  <c r="L635" i="1"/>
  <c r="L683" i="1"/>
  <c r="L905" i="1"/>
  <c r="L1815" i="1"/>
  <c r="L1099" i="1"/>
  <c r="L1574" i="1"/>
  <c r="L482" i="1"/>
  <c r="L1408" i="1"/>
  <c r="L1157" i="1"/>
  <c r="L1369" i="1"/>
  <c r="L142" i="1"/>
  <c r="L1128" i="1"/>
  <c r="L545" i="1"/>
  <c r="L1339" i="1"/>
  <c r="L1911" i="1"/>
  <c r="L1049" i="1"/>
  <c r="L620" i="1"/>
  <c r="L1152" i="1"/>
  <c r="L1002" i="1"/>
  <c r="L1985" i="1"/>
  <c r="L2065" i="1"/>
  <c r="L1258" i="1"/>
  <c r="L1105" i="1"/>
  <c r="L1065" i="1"/>
  <c r="L1052" i="1"/>
  <c r="L1309" i="1"/>
  <c r="L1764" i="1"/>
  <c r="L303" i="1"/>
  <c r="L1053" i="1"/>
  <c r="L396" i="1"/>
  <c r="L1843" i="1"/>
  <c r="L1164" i="1"/>
  <c r="L1614" i="1"/>
  <c r="L377" i="1"/>
  <c r="L16" i="1"/>
  <c r="L1274" i="1"/>
  <c r="L56" i="1"/>
  <c r="L86" i="1"/>
  <c r="L1567" i="1"/>
  <c r="L382" i="1"/>
  <c r="L217" i="1"/>
  <c r="L1008" i="1"/>
  <c r="L1718" i="1"/>
  <c r="L758" i="1"/>
  <c r="L1247" i="1"/>
  <c r="L2050" i="1"/>
  <c r="L110" i="1"/>
  <c r="L764" i="1"/>
  <c r="L1253" i="1"/>
  <c r="L751" i="1"/>
  <c r="L123" i="1"/>
  <c r="L380" i="1"/>
  <c r="L526" i="1"/>
  <c r="L108" i="1"/>
  <c r="L1740" i="1"/>
  <c r="L813" i="1"/>
  <c r="L1154" i="1"/>
  <c r="L1310" i="1"/>
  <c r="L888" i="1"/>
  <c r="L1406" i="1"/>
  <c r="L331" i="1"/>
  <c r="L1011" i="1"/>
  <c r="L458" i="1"/>
  <c r="L1497" i="1"/>
  <c r="L830" i="1"/>
  <c r="L569" i="1"/>
  <c r="L1190" i="1"/>
  <c r="L1756" i="1"/>
  <c r="L1566" i="1"/>
  <c r="L742" i="1"/>
  <c r="L1124" i="1"/>
  <c r="L1433" i="1"/>
  <c r="L2036" i="1"/>
  <c r="L1761" i="1"/>
  <c r="L1943" i="1"/>
  <c r="L1525" i="1"/>
  <c r="L230" i="1"/>
  <c r="L1905" i="1"/>
  <c r="L1990" i="1"/>
  <c r="L992" i="1"/>
  <c r="L1930" i="1"/>
  <c r="L2037" i="1"/>
  <c r="L1962" i="1"/>
  <c r="L1604" i="1"/>
  <c r="L1679" i="1"/>
  <c r="L1583" i="1"/>
  <c r="L1633" i="1"/>
  <c r="L1898" i="1"/>
  <c r="L647" i="1"/>
  <c r="L1681" i="1"/>
  <c r="L684" i="1"/>
  <c r="L698" i="1"/>
  <c r="L1782" i="1"/>
  <c r="L958" i="1"/>
  <c r="L507" i="1"/>
  <c r="L952" i="1"/>
  <c r="L195" i="1"/>
  <c r="L697" i="1"/>
  <c r="L105" i="1"/>
  <c r="L1315" i="1"/>
  <c r="L1715" i="1"/>
  <c r="L757" i="1"/>
  <c r="L997" i="1"/>
  <c r="L1981" i="1"/>
  <c r="L667" i="1"/>
  <c r="L94" i="1"/>
  <c r="L133" i="1"/>
  <c r="L527" i="1"/>
  <c r="L735" i="1"/>
  <c r="L834" i="1"/>
  <c r="L1615" i="1"/>
  <c r="L2049" i="1"/>
  <c r="L1514" i="1"/>
  <c r="L2005" i="1"/>
  <c r="L1802" i="1"/>
  <c r="L263" i="1"/>
  <c r="L846" i="1"/>
  <c r="L1664" i="1"/>
  <c r="L181" i="1"/>
  <c r="L743" i="1"/>
  <c r="L1523" i="1"/>
  <c r="L664" i="1"/>
  <c r="L7" i="1"/>
  <c r="L498" i="1"/>
  <c r="L589" i="1"/>
  <c r="L532" i="1"/>
  <c r="L1907" i="1"/>
  <c r="L109" i="1"/>
  <c r="L2042" i="1"/>
  <c r="L1770" i="1"/>
  <c r="L6" i="1"/>
  <c r="L478" i="1"/>
  <c r="L1386" i="1"/>
  <c r="L1576" i="1"/>
  <c r="L365" i="1"/>
  <c r="L386" i="1"/>
  <c r="L29" i="1"/>
  <c r="L111" i="1"/>
  <c r="L1550" i="1"/>
  <c r="L328" i="1"/>
  <c r="L858" i="1"/>
  <c r="L1235" i="1"/>
  <c r="L1584" i="1"/>
  <c r="L895" i="1"/>
  <c r="L1952" i="1"/>
  <c r="L1245" i="1"/>
  <c r="L1720" i="1"/>
  <c r="L971" i="1"/>
  <c r="L214" i="1"/>
  <c r="L1488" i="1"/>
  <c r="L1564" i="1"/>
  <c r="L1445" i="1"/>
  <c r="L1848" i="1"/>
  <c r="L1647" i="1"/>
  <c r="L1987" i="1"/>
  <c r="L408" i="1"/>
  <c r="L346" i="1"/>
  <c r="L962" i="1"/>
  <c r="L1356" i="1"/>
  <c r="L1036" i="1"/>
  <c r="L170" i="1"/>
  <c r="L480" i="1"/>
  <c r="L1229" i="1"/>
  <c r="L1241" i="1"/>
  <c r="L1942" i="1"/>
  <c r="L2020" i="1"/>
  <c r="L455" i="1"/>
  <c r="L1424" i="1"/>
  <c r="L1172" i="1"/>
  <c r="L812" i="1"/>
  <c r="L1402" i="1"/>
  <c r="L2077" i="1"/>
  <c r="L1464" i="1"/>
  <c r="L1058" i="1"/>
  <c r="L710" i="1"/>
  <c r="L691" i="1"/>
  <c r="L1280" i="1"/>
  <c r="L796" i="1"/>
  <c r="L54" i="1"/>
  <c r="L1606" i="1"/>
  <c r="L773" i="1"/>
  <c r="L129" i="1"/>
  <c r="L827" i="1"/>
  <c r="L2002" i="1"/>
  <c r="L495" i="1"/>
  <c r="L1580" i="1"/>
  <c r="L702" i="1"/>
  <c r="L1821" i="1"/>
  <c r="L267" i="1"/>
  <c r="L633" i="1"/>
  <c r="L946" i="1"/>
  <c r="L859" i="1"/>
  <c r="L177" i="1"/>
  <c r="L1030" i="1"/>
  <c r="L1183" i="1"/>
  <c r="L1399" i="1"/>
  <c r="L865" i="1"/>
  <c r="L1760" i="1"/>
  <c r="L529" i="1"/>
  <c r="L672" i="1"/>
  <c r="L717" i="1"/>
  <c r="L2010" i="1"/>
  <c r="L417" i="1"/>
  <c r="L253" i="1"/>
  <c r="L1024" i="1"/>
  <c r="L1787" i="1"/>
  <c r="L1115" i="1"/>
  <c r="L1674" i="1"/>
  <c r="L1182" i="1"/>
  <c r="L1364" i="1"/>
  <c r="L922" i="1"/>
  <c r="L1100" i="1"/>
  <c r="L1610" i="1"/>
  <c r="L1134" i="1"/>
  <c r="L1323" i="1"/>
  <c r="L1200" i="1"/>
  <c r="L1810" i="1"/>
  <c r="L1238" i="1"/>
  <c r="L1820" i="1"/>
  <c r="L1392" i="1"/>
  <c r="L236" i="1"/>
  <c r="L1578" i="1"/>
  <c r="L748" i="1"/>
  <c r="L475" i="1"/>
  <c r="L623" i="1"/>
  <c r="L2083" i="1"/>
  <c r="L1265" i="1"/>
  <c r="L1657" i="1"/>
  <c r="L524" i="1"/>
  <c r="L689" i="1"/>
  <c r="L78" i="1"/>
  <c r="L169" i="1"/>
  <c r="L211" i="1"/>
  <c r="L638" i="1"/>
  <c r="L536" i="1"/>
  <c r="L1482" i="1"/>
  <c r="L953" i="1"/>
  <c r="L175" i="1"/>
  <c r="L1980" i="1"/>
  <c r="L1886" i="1"/>
  <c r="L1878" i="1"/>
  <c r="L1458" i="1"/>
  <c r="L257" i="1"/>
  <c r="L1751" i="1"/>
  <c r="L1137" i="1"/>
  <c r="L428" i="1"/>
  <c r="L1976" i="1"/>
  <c r="L509" i="1"/>
  <c r="L208" i="1"/>
  <c r="L571" i="1"/>
  <c r="L1689" i="1"/>
  <c r="L434" i="1"/>
  <c r="L1822" i="1"/>
  <c r="L2068" i="1"/>
  <c r="L674" i="1"/>
  <c r="L1299" i="1"/>
  <c r="L1204" i="1"/>
  <c r="L1158" i="1"/>
  <c r="L1079" i="1"/>
  <c r="L653" i="1"/>
  <c r="L1076" i="1"/>
  <c r="L339" i="1"/>
  <c r="L168" i="1"/>
  <c r="L1818" i="1"/>
  <c r="L1070" i="1"/>
  <c r="L1492" i="1"/>
  <c r="L1360" i="1"/>
  <c r="L1986" i="1"/>
  <c r="L650" i="1"/>
  <c r="L1286" i="1"/>
  <c r="L1540" i="1"/>
  <c r="L551" i="1"/>
  <c r="L792" i="1"/>
  <c r="L80" i="1"/>
  <c r="L1167" i="1"/>
  <c r="L46" i="1"/>
  <c r="L547" i="1"/>
  <c r="L350" i="1"/>
  <c r="L1479" i="1"/>
  <c r="L283" i="1"/>
  <c r="L587" i="1"/>
  <c r="L18" i="1"/>
  <c r="L323" i="1"/>
  <c r="L1790" i="1"/>
  <c r="L462" i="1"/>
  <c r="L624" i="1"/>
  <c r="L621" i="1"/>
  <c r="L1057" i="1"/>
  <c r="L1505" i="1"/>
  <c r="L221" i="1"/>
  <c r="L950" i="1"/>
  <c r="L1711" i="1"/>
  <c r="L511" i="1"/>
  <c r="L1312" i="1"/>
  <c r="L318" i="1"/>
  <c r="L499" i="1"/>
  <c r="L1873" i="1"/>
  <c r="L954" i="1"/>
  <c r="L1605" i="1"/>
  <c r="L2034" i="1"/>
  <c r="L299" i="1"/>
  <c r="L335" i="1"/>
  <c r="L823" i="1"/>
  <c r="L167" i="1"/>
  <c r="L880" i="1"/>
  <c r="L696" i="1"/>
  <c r="L1469" i="1"/>
  <c r="L2007" i="1"/>
  <c r="L979" i="1"/>
  <c r="L1222" i="1"/>
  <c r="L1723" i="1"/>
  <c r="L1902" i="1"/>
  <c r="L1739" i="1"/>
  <c r="L715" i="1"/>
  <c r="L52" i="1"/>
  <c r="L340" i="1"/>
  <c r="L1266" i="1"/>
  <c r="L1749" i="1"/>
  <c r="L274" i="1"/>
  <c r="L572" i="1"/>
  <c r="L1854" i="1"/>
  <c r="L798" i="1"/>
  <c r="L2009" i="1"/>
  <c r="L579" i="1"/>
  <c r="L445" i="1"/>
  <c r="L134" i="1"/>
  <c r="L1637" i="1"/>
  <c r="L1304" i="1"/>
  <c r="L586" i="1"/>
  <c r="L1895" i="1"/>
  <c r="L989" i="1"/>
  <c r="L1561" i="1"/>
  <c r="L1586" i="1"/>
  <c r="L1842" i="1"/>
  <c r="L1698" i="1"/>
  <c r="L1480" i="1"/>
  <c r="L461" i="1"/>
  <c r="L1166" i="1"/>
  <c r="L629" i="1"/>
  <c r="L788" i="1"/>
  <c r="L140" i="1"/>
  <c r="L1597" i="1"/>
  <c r="L1416" i="1"/>
  <c r="L353" i="1"/>
  <c r="L2023" i="1"/>
  <c r="L943" i="1"/>
  <c r="L1673" i="1"/>
  <c r="L1779" i="1"/>
  <c r="L467" i="1"/>
  <c r="L179" i="1"/>
  <c r="L219" i="1"/>
  <c r="L1490" i="1"/>
  <c r="L838" i="1"/>
  <c r="L577" i="1"/>
  <c r="L1119" i="1"/>
  <c r="L262" i="1"/>
  <c r="L637" i="1"/>
  <c r="L1199" i="1"/>
  <c r="L1846" i="1"/>
  <c r="L1379" i="1"/>
  <c r="L2087" i="1"/>
  <c r="L119" i="1"/>
  <c r="L1411" i="1"/>
  <c r="L409" i="1"/>
  <c r="L2044" i="1"/>
  <c r="L609" i="1"/>
  <c r="L520" i="1"/>
  <c r="L1042" i="1"/>
  <c r="L301" i="1"/>
  <c r="L81" i="1"/>
  <c r="L1837" i="1"/>
  <c r="L1627" i="1"/>
  <c r="L1573" i="1"/>
  <c r="L1084" i="1"/>
  <c r="L2060" i="1"/>
  <c r="L1277" i="1"/>
  <c r="L1767" i="1"/>
  <c r="L681" i="1"/>
  <c r="L832" i="1"/>
  <c r="L1853" i="1"/>
  <c r="L85" i="1"/>
  <c r="L1457" i="1"/>
  <c r="L687" i="1"/>
  <c r="L718" i="1"/>
  <c r="L1773" i="1"/>
  <c r="L1446" i="1"/>
  <c r="L157" i="1"/>
  <c r="L918" i="1"/>
  <c r="L857" i="1"/>
  <c r="L1153" i="1"/>
  <c r="L1812" i="1"/>
  <c r="L1035" i="1"/>
  <c r="L1214" i="1"/>
  <c r="L1292" i="1"/>
  <c r="L1704" i="1"/>
  <c r="L1298" i="1"/>
  <c r="L98" i="1"/>
  <c r="L517" i="1"/>
  <c r="L154" i="1"/>
  <c r="L352" i="1"/>
  <c r="L1410" i="1"/>
  <c r="L2076" i="1"/>
  <c r="L1509" i="1"/>
  <c r="L808" i="1"/>
  <c r="L2079" i="1"/>
  <c r="L1746" i="1"/>
  <c r="L2027" i="1"/>
  <c r="L1947" i="1"/>
  <c r="L492" i="1"/>
  <c r="L744" i="1"/>
  <c r="L1599" i="1"/>
  <c r="L485" i="1"/>
  <c r="L1543" i="1"/>
  <c r="L1860" i="1"/>
  <c r="L1193" i="1"/>
  <c r="L1651" i="1"/>
  <c r="L1428" i="1"/>
  <c r="L316" i="1"/>
  <c r="L1536" i="1"/>
  <c r="L712" i="1"/>
  <c r="L27" i="1"/>
  <c r="L1332" i="1"/>
  <c r="L1502" i="1"/>
  <c r="L583" i="1"/>
  <c r="L1234" i="1"/>
  <c r="L724" i="1"/>
  <c r="L1668" i="1"/>
  <c r="L1909" i="1"/>
  <c r="L1449" i="1"/>
  <c r="L1533" i="1"/>
  <c r="L707" i="1"/>
  <c r="L598" i="1"/>
  <c r="L685" i="1"/>
  <c r="L973" i="1"/>
  <c r="L1451" i="1"/>
  <c r="L917" i="1"/>
  <c r="L1591" i="1"/>
  <c r="L295" i="1"/>
  <c r="L190" i="1"/>
  <c r="L630" i="1"/>
  <c r="L1311" i="1"/>
  <c r="L729" i="1"/>
  <c r="L466" i="1"/>
  <c r="L1648" i="1"/>
  <c r="L1317" i="1"/>
  <c r="L1894" i="1"/>
  <c r="L765" i="1"/>
  <c r="L199" i="1"/>
  <c r="L1101" i="1"/>
  <c r="L1149" i="1"/>
  <c r="L949" i="1"/>
  <c r="L1534" i="1"/>
  <c r="L912" i="1"/>
  <c r="L1656" i="1"/>
  <c r="L447" i="1"/>
  <c r="L1780" i="1"/>
  <c r="L940" i="1"/>
  <c r="L73" i="1"/>
  <c r="L50" i="1"/>
  <c r="L155" i="1"/>
  <c r="L840" i="1"/>
  <c r="L10" i="1"/>
  <c r="L374" i="1"/>
  <c r="L31" i="1"/>
  <c r="L815" i="1"/>
  <c r="L2084" i="1"/>
  <c r="L944" i="1"/>
  <c r="L1816" i="1"/>
  <c r="L238" i="1"/>
  <c r="L828" i="1"/>
  <c r="L1876" i="1"/>
  <c r="L1542" i="1"/>
  <c r="L265" i="1"/>
  <c r="L1859" i="1"/>
  <c r="L1825" i="1"/>
  <c r="L294" i="1"/>
  <c r="L1062" i="1"/>
  <c r="L336" i="1"/>
  <c r="L942" i="1"/>
  <c r="L1811" i="1"/>
  <c r="L655" i="1"/>
  <c r="L2026" i="1"/>
  <c r="L426" i="1"/>
  <c r="L1778" i="1"/>
  <c r="L785" i="1"/>
  <c r="L728" i="1"/>
  <c r="L1529" i="1"/>
  <c r="L1662" i="1"/>
  <c r="L1602" i="1"/>
  <c r="L782" i="1"/>
  <c r="L465" i="1"/>
  <c r="L2059" i="1"/>
  <c r="L443" i="1"/>
  <c r="L161" i="1"/>
  <c r="L1759" i="1"/>
  <c r="L1127" i="1"/>
  <c r="L1495" i="1"/>
  <c r="L2039" i="1"/>
  <c r="L1037" i="1"/>
  <c r="L580" i="1"/>
  <c r="L332" i="1"/>
  <c r="L2006" i="1"/>
  <c r="L1139" i="1"/>
  <c r="L1795" i="1"/>
  <c r="L1753" i="1"/>
  <c r="L1112" i="1"/>
  <c r="L2017" i="1"/>
  <c r="L824" i="1"/>
  <c r="L1703" i="1"/>
  <c r="L902" i="1"/>
  <c r="L1242" i="1"/>
  <c r="L1483" i="1"/>
  <c r="L2000" i="1"/>
  <c r="L187" i="1"/>
  <c r="L1616" i="1"/>
  <c r="L468" i="1"/>
  <c r="L1885" i="1"/>
  <c r="L1178" i="1"/>
  <c r="L1504" i="1"/>
  <c r="L1946" i="1"/>
  <c r="L916" i="1"/>
  <c r="L1239" i="1"/>
  <c r="L578" i="1"/>
  <c r="L1851" i="1"/>
  <c r="L791" i="1"/>
  <c r="L189" i="1"/>
  <c r="L1357" i="1"/>
  <c r="L608" i="1"/>
  <c r="L2031" i="1"/>
  <c r="L797" i="1"/>
  <c r="L1297" i="1"/>
  <c r="L776" i="1"/>
  <c r="L1185" i="1"/>
  <c r="L1206" i="1"/>
  <c r="L1553" i="1"/>
  <c r="L1945" i="1"/>
  <c r="L763" i="1"/>
  <c r="L2048" i="1"/>
  <c r="L196" i="1"/>
  <c r="L980" i="1"/>
  <c r="L1774" i="1"/>
  <c r="L528" i="1"/>
  <c r="L325" i="1"/>
  <c r="L252" i="1"/>
  <c r="L446" i="1"/>
  <c r="L1551" i="1"/>
  <c r="L562" i="1"/>
  <c r="L220" i="1"/>
  <c r="L1348" i="1"/>
  <c r="L1874" i="1"/>
  <c r="L2073" i="1"/>
  <c r="L15" i="1"/>
  <c r="L1691" i="1"/>
  <c r="L1086" i="1"/>
  <c r="L1463" i="1"/>
  <c r="L921" i="1"/>
  <c r="L987" i="1"/>
  <c r="L1130" i="1"/>
  <c r="L1511" i="1"/>
  <c r="L1521" i="1"/>
  <c r="L1020" i="1"/>
  <c r="L58" i="1"/>
  <c r="L419" i="1"/>
  <c r="L1107" i="1"/>
  <c r="L278" i="1"/>
  <c r="L470" i="1"/>
  <c r="L1270" i="1"/>
  <c r="L117" i="1"/>
  <c r="L695" i="1"/>
  <c r="L736" i="1"/>
  <c r="L324" i="1"/>
  <c r="L839" i="1"/>
  <c r="L1201" i="1"/>
  <c r="L977" i="1"/>
  <c r="L993" i="1"/>
  <c r="L1281" i="1"/>
  <c r="L1903" i="1"/>
  <c r="L1015" i="1"/>
  <c r="L1367" i="1"/>
  <c r="L845" i="1"/>
  <c r="L1936" i="1"/>
  <c r="L284" i="1"/>
  <c r="L908" i="1"/>
  <c r="L1686" i="1"/>
  <c r="L876" i="1"/>
  <c r="L774" i="1"/>
  <c r="L1680" i="1"/>
  <c r="L984" i="1"/>
  <c r="L416" i="1"/>
  <c r="L37" i="1"/>
  <c r="L198" i="1"/>
  <c r="L1184" i="1"/>
  <c r="L1892" i="1"/>
  <c r="L1568" i="1"/>
  <c r="L841" i="1"/>
  <c r="L1205" i="1"/>
  <c r="L868" i="1"/>
  <c r="L1965" i="1"/>
  <c r="L49" i="1"/>
  <c r="L934" i="1"/>
  <c r="L1797" i="1"/>
  <c r="L437" i="1"/>
  <c r="L719" i="1"/>
  <c r="L877" i="1"/>
  <c r="L1041" i="1"/>
  <c r="L1652" i="1"/>
  <c r="L941" i="1"/>
  <c r="L60" i="1"/>
  <c r="L430" i="1"/>
  <c r="L1983" i="1"/>
  <c r="L1103" i="1"/>
  <c r="L1552" i="1"/>
  <c r="L103" i="1"/>
  <c r="L1366" i="1"/>
  <c r="L1236" i="1"/>
  <c r="L911" i="1"/>
  <c r="L1752" i="1"/>
  <c r="L541" i="1"/>
  <c r="L1427" i="1"/>
  <c r="L1868" i="1"/>
  <c r="L878" i="1"/>
  <c r="L401" i="1"/>
  <c r="L14" i="1"/>
  <c r="L454" i="1"/>
  <c r="L1340" i="1"/>
  <c r="L1581" i="1"/>
  <c r="L1904" i="1"/>
  <c r="L756" i="1"/>
  <c r="L961" i="1"/>
  <c r="L1688" i="1"/>
  <c r="L1655" i="1"/>
  <c r="L427" i="1"/>
  <c r="L1122" i="1"/>
  <c r="L1276" i="1"/>
  <c r="L795" i="1"/>
  <c r="L1913" i="1"/>
  <c r="L588" i="1"/>
  <c r="L1661" i="1"/>
  <c r="L376" i="1"/>
  <c r="L40" i="1"/>
  <c r="L1541" i="1"/>
  <c r="L1607" i="1"/>
  <c r="L1423" i="1"/>
  <c r="L1320" i="1"/>
  <c r="L327" i="1"/>
  <c r="L1163" i="1"/>
  <c r="L913" i="1"/>
  <c r="L1817" i="1"/>
  <c r="L309" i="1"/>
  <c r="L1010" i="1"/>
  <c r="L1856" i="1"/>
  <c r="L1282" i="1"/>
  <c r="L1611" i="1"/>
  <c r="L611" i="1"/>
  <c r="L1852" i="1"/>
  <c r="L1025" i="1"/>
  <c r="L201" i="1"/>
  <c r="L287" i="1"/>
  <c r="L42" i="1"/>
  <c r="L843" i="1"/>
  <c r="L421" i="1"/>
  <c r="L1974" i="1"/>
  <c r="L1156" i="1"/>
  <c r="L619" i="1"/>
  <c r="L1059" i="1"/>
  <c r="L329" i="1"/>
  <c r="L1346" i="1"/>
  <c r="L2047" i="1"/>
  <c r="L976" i="1"/>
  <c r="L234" i="1"/>
  <c r="L1879" i="1"/>
  <c r="L1623" i="1"/>
  <c r="L268" i="1"/>
  <c r="L1862" i="1"/>
  <c r="L1520" i="1"/>
  <c r="L410" i="1"/>
  <c r="L2090" i="1"/>
  <c r="L442" i="1"/>
  <c r="L1336" i="1"/>
  <c r="L1900" i="1"/>
  <c r="L473" i="1"/>
  <c r="L1362" i="1"/>
  <c r="L95" i="1"/>
  <c r="L1771" i="1"/>
  <c r="L947" i="1"/>
  <c r="L1397" i="1"/>
  <c r="L596" i="1"/>
  <c r="L855" i="1"/>
  <c r="L1393" i="1"/>
  <c r="L2003" i="1"/>
  <c r="L1261" i="1"/>
  <c r="L775" i="1"/>
  <c r="L2051" i="1"/>
  <c r="L1939" i="1"/>
  <c r="L1684" i="1"/>
  <c r="L25" i="1"/>
  <c r="L160" i="1"/>
  <c r="L459" i="1"/>
  <c r="L2071" i="1"/>
  <c r="L1694" i="1"/>
  <c r="L1278" i="1"/>
  <c r="L423" i="1"/>
  <c r="L1966" i="1"/>
  <c r="L1250" i="1"/>
  <c r="L1671" i="1"/>
  <c r="L288" i="1"/>
  <c r="L1763" i="1"/>
  <c r="L435" i="1"/>
  <c r="L1991" i="1"/>
  <c r="L733" i="1"/>
  <c r="L1271" i="1"/>
  <c r="L1476" i="1"/>
  <c r="L1064" i="1"/>
  <c r="L1844" i="1"/>
  <c r="L896" i="1"/>
  <c r="L385" i="1"/>
  <c r="L162" i="1"/>
  <c r="L1918" i="1"/>
  <c r="L1371" i="1"/>
  <c r="L272" i="1"/>
  <c r="L319" i="1"/>
  <c r="L1131" i="1"/>
  <c r="L594" i="1"/>
  <c r="L1941" i="1"/>
  <c r="L1935" i="1"/>
  <c r="L74" i="1"/>
  <c r="L1138" i="1"/>
  <c r="L1861" i="1"/>
  <c r="L1243" i="1"/>
  <c r="L592" i="1"/>
  <c r="L2067" i="1"/>
  <c r="L552" i="1"/>
  <c r="L2024" i="1"/>
  <c r="L671" i="1"/>
  <c r="L1948" i="1"/>
  <c r="L1872" i="1"/>
  <c r="L1460" i="1"/>
  <c r="L1417" i="1"/>
  <c r="L1155" i="1"/>
  <c r="L481" i="1"/>
  <c r="L513" i="1"/>
  <c r="L1503" i="1"/>
  <c r="L1244" i="1"/>
  <c r="L581" i="1"/>
  <c r="L873" i="1"/>
  <c r="L1791" i="1"/>
  <c r="L639" i="1"/>
  <c r="L1073" i="1"/>
  <c r="L1159" i="1"/>
  <c r="L1800" i="1"/>
  <c r="L1687" i="1"/>
  <c r="L1716" i="1"/>
  <c r="L1669" i="1"/>
  <c r="L644" i="1"/>
  <c r="L2001" i="1"/>
  <c r="L1914" i="1"/>
  <c r="L1263" i="1"/>
  <c r="L285" i="1"/>
  <c r="L929" i="1"/>
  <c r="L1421" i="1"/>
  <c r="L883" i="1"/>
  <c r="L1595" i="1"/>
  <c r="L771" i="1"/>
  <c r="L1054" i="1"/>
  <c r="L107" i="1"/>
  <c r="L1747" i="1"/>
  <c r="L640" i="1"/>
  <c r="L2028" i="1"/>
  <c r="L1368" i="1"/>
  <c r="L1005" i="1"/>
  <c r="L505" i="1"/>
  <c r="L1628" i="1"/>
  <c r="L1834" i="1"/>
  <c r="L1353" i="1"/>
  <c r="L1230" i="1"/>
  <c r="L1676" i="1"/>
  <c r="L1963" i="1"/>
  <c r="L1226" i="1"/>
  <c r="L1434" i="1"/>
  <c r="L67" i="1"/>
  <c r="L1625" i="1"/>
  <c r="L1017" i="1"/>
  <c r="L362" i="1"/>
  <c r="L1692" i="1"/>
  <c r="L44" i="1"/>
  <c r="L1562" i="1"/>
  <c r="L799" i="1"/>
  <c r="L662" i="1"/>
  <c r="L1643" i="1"/>
  <c r="L1537" i="1"/>
  <c r="L1849" i="1"/>
  <c r="L502" i="1"/>
  <c r="L1548" i="1"/>
  <c r="L959" i="1"/>
  <c r="L1334" i="1"/>
  <c r="L914" i="1"/>
  <c r="L114" i="1"/>
  <c r="L793" i="1"/>
  <c r="L57" i="1"/>
  <c r="L1531" i="1"/>
  <c r="L506" i="1"/>
  <c r="L418" i="1"/>
  <c r="L404" i="1"/>
  <c r="L1527" i="1"/>
  <c r="L1071" i="1"/>
  <c r="L1328" i="1"/>
  <c r="L1044" i="1"/>
  <c r="L627" i="1"/>
  <c r="L1960" i="1"/>
  <c r="L1301" i="1"/>
  <c r="L277" i="1"/>
  <c r="L548" i="1"/>
  <c r="L8" i="1"/>
  <c r="L1827" i="1"/>
  <c r="L92" i="1"/>
  <c r="L47" i="1"/>
  <c r="L533" i="1"/>
  <c r="L449" i="1"/>
  <c r="L818" i="1"/>
  <c r="L76" i="1"/>
  <c r="L1108" i="1"/>
  <c r="L243" i="1"/>
  <c r="L1220" i="1"/>
  <c r="L955" i="1"/>
  <c r="L131" i="1"/>
  <c r="L1725" i="1"/>
  <c r="L1194" i="1"/>
  <c r="L4" i="1"/>
  <c r="L530" i="1"/>
  <c r="L1116" i="1"/>
  <c r="L1438" i="1"/>
  <c r="L1912" i="1"/>
  <c r="L1741" i="1"/>
  <c r="L1598" i="1"/>
  <c r="L71" i="1"/>
  <c r="L72" i="1"/>
  <c r="L1219" i="1"/>
  <c r="L183" i="1"/>
  <c r="L1796" i="1"/>
  <c r="L1029" i="1"/>
  <c r="L1722" i="1"/>
  <c r="L1256" i="1"/>
  <c r="L1085" i="1"/>
  <c r="L317" i="1"/>
  <c r="L1429" i="1"/>
  <c r="L705" i="1"/>
  <c r="L688" i="1"/>
  <c r="L654" i="1"/>
  <c r="L893" i="1"/>
  <c r="L2074" i="1"/>
  <c r="L2025" i="1"/>
  <c r="L631" i="1"/>
  <c r="L121" i="1"/>
  <c r="L1093" i="1"/>
  <c r="L345" i="1"/>
  <c r="L537" i="1"/>
  <c r="L20" i="1"/>
  <c r="L755" i="1"/>
  <c r="L180" i="1"/>
  <c r="L264" i="1"/>
  <c r="L646" i="1"/>
  <c r="L1777" i="1"/>
  <c r="L988" i="1"/>
  <c r="L1571" i="1"/>
  <c r="L1067" i="1"/>
  <c r="L1707" i="1"/>
  <c r="L1579" i="1"/>
  <c r="L354" i="1"/>
  <c r="L1133" i="1"/>
  <c r="L135" i="1"/>
  <c r="L601" i="1"/>
  <c r="L1211" i="1"/>
  <c r="L806" i="1"/>
  <c r="L1338" i="1"/>
  <c r="L188" i="1"/>
  <c r="L542" i="1"/>
  <c r="L1420" i="1"/>
  <c r="L334" i="1"/>
  <c r="L1996" i="1"/>
  <c r="L1094" i="1"/>
  <c r="L626" i="1"/>
  <c r="L1585" i="1"/>
  <c r="L1333" i="1"/>
  <c r="L1951" i="1"/>
  <c r="L1813" i="1"/>
  <c r="L479" i="1"/>
  <c r="L1240" i="1"/>
  <c r="L1387" i="1"/>
  <c r="L1481" i="1"/>
  <c r="L523" i="1"/>
  <c r="L1641" i="1"/>
  <c r="L860" i="1"/>
  <c r="L1998" i="1"/>
  <c r="L514" i="1"/>
  <c r="L1161" i="1"/>
  <c r="L174" i="1"/>
  <c r="L1809" i="1"/>
  <c r="L1979" i="1"/>
  <c r="L1237" i="1"/>
  <c r="L372" i="1"/>
  <c r="L1968" i="1"/>
  <c r="L811" i="1"/>
  <c r="L770" i="1"/>
  <c r="L69" i="1"/>
  <c r="L1171" i="1"/>
  <c r="L21" i="1"/>
  <c r="L1697" i="1"/>
  <c r="L1341" i="1"/>
  <c r="L122" i="1"/>
  <c r="L1925" i="1"/>
  <c r="L1019" i="1"/>
  <c r="L2092" i="1"/>
  <c r="L974" i="1"/>
  <c r="L1089" i="1"/>
  <c r="L1653" i="1"/>
  <c r="L226" i="1"/>
  <c r="L1289" i="1"/>
  <c r="L1775" i="1"/>
  <c r="L951" i="1"/>
  <c r="L1565" i="1"/>
  <c r="L741" i="1"/>
  <c r="L1933" i="1"/>
  <c r="L143" i="1"/>
  <c r="L1473" i="1"/>
  <c r="L82" i="1"/>
  <c r="L246" i="1"/>
  <c r="L761" i="1"/>
  <c r="L1969" i="1"/>
  <c r="L982" i="1"/>
  <c r="L1838" i="1"/>
  <c r="L1055" i="1"/>
  <c r="L452" i="1"/>
  <c r="L604" i="1"/>
  <c r="L703" i="1"/>
  <c r="L659" i="1"/>
  <c r="L1330" i="1"/>
  <c r="L692" i="1"/>
  <c r="L565" i="1"/>
  <c r="L1617" i="1"/>
  <c r="L1169" i="1"/>
  <c r="L1659" i="1"/>
  <c r="L829" i="1"/>
  <c r="L496" i="1"/>
  <c r="L720" i="1"/>
  <c r="L1227" i="1"/>
  <c r="L1063" i="1"/>
  <c r="L355" i="1"/>
  <c r="L379" i="1"/>
  <c r="L1257" i="1"/>
  <c r="L366" i="1"/>
  <c r="L33" i="1"/>
  <c r="L936" i="1"/>
  <c r="L1823" i="1"/>
  <c r="L280" i="1"/>
  <c r="L1188" i="1"/>
  <c r="L1465" i="1"/>
  <c r="L753" i="1"/>
  <c r="L899" i="1"/>
  <c r="L1038" i="1"/>
  <c r="L1351" i="1"/>
  <c r="L518" i="1"/>
  <c r="L613" i="1"/>
  <c r="L1499" i="1"/>
  <c r="L364" i="1"/>
  <c r="L1958" i="1"/>
  <c r="L1376" i="1"/>
  <c r="L347" i="1"/>
  <c r="L1887" i="1"/>
  <c r="L872" i="1"/>
  <c r="L333" i="1"/>
  <c r="L429" i="1"/>
  <c r="L493" i="1"/>
  <c r="L1419" i="1"/>
  <c r="L593" i="1"/>
  <c r="L610" i="1"/>
  <c r="L1412" i="1"/>
  <c r="L484" i="1"/>
  <c r="L1977" i="1"/>
  <c r="L102" i="1"/>
  <c r="L1365" i="1"/>
  <c r="L1719" i="1"/>
  <c r="L1589" i="1"/>
  <c r="L1696" i="1"/>
  <c r="L156" i="1"/>
  <c r="L1855" i="1"/>
  <c r="L1600" i="1"/>
  <c r="L139" i="1"/>
  <c r="L1450" i="1"/>
  <c r="L590" i="1"/>
  <c r="L1300" i="1"/>
  <c r="L1409" i="1"/>
  <c r="L1165" i="1"/>
  <c r="L153" i="1"/>
  <c r="L582" i="1"/>
  <c r="L1501" i="1"/>
  <c r="L300" i="1"/>
  <c r="L766" i="1"/>
  <c r="L1378" i="1"/>
  <c r="L2078" i="1"/>
  <c r="L1415" i="1"/>
  <c r="L923" i="1"/>
  <c r="L1666" i="1"/>
  <c r="L2075" i="1"/>
  <c r="L972" i="1"/>
  <c r="L516" i="1"/>
  <c r="L254" i="1"/>
  <c r="L555" i="1"/>
  <c r="L351" i="1"/>
  <c r="L1745" i="1"/>
  <c r="L1869" i="1"/>
  <c r="L1997" i="1"/>
  <c r="L259" i="1"/>
  <c r="L1034" i="1"/>
  <c r="L1893" i="1"/>
  <c r="L141" i="1"/>
  <c r="L1316" i="1"/>
  <c r="L1385" i="1"/>
  <c r="L807" i="1"/>
  <c r="L1510" i="1"/>
  <c r="L686" i="1"/>
  <c r="L397" i="1"/>
  <c r="L1836" i="1"/>
  <c r="L1667" i="1"/>
  <c r="L1489" i="1"/>
  <c r="L38" i="1"/>
  <c r="L1594" i="1"/>
  <c r="L723" i="1"/>
  <c r="L1508" i="1"/>
  <c r="L1215" i="1"/>
  <c r="L2022" i="1"/>
  <c r="L636" i="1"/>
  <c r="L1506" i="1"/>
  <c r="L1143" i="1"/>
  <c r="L606" i="1"/>
  <c r="L889" i="1"/>
  <c r="L1798" i="1"/>
  <c r="L360" i="1"/>
  <c r="L1781" i="1"/>
  <c r="L957" i="1"/>
  <c r="L1375" i="1"/>
  <c r="L1176" i="1"/>
  <c r="L1762" i="1"/>
  <c r="L938" i="1"/>
  <c r="L32" i="1"/>
  <c r="L809" i="1"/>
  <c r="L1173" i="1"/>
  <c r="L852" i="1"/>
  <c r="L2085" i="1"/>
  <c r="L203" i="1"/>
  <c r="L1321" i="1"/>
  <c r="L1890" i="1"/>
  <c r="L171" i="1"/>
  <c r="L632" i="1"/>
  <c r="L575" i="1"/>
  <c r="L463" i="1"/>
  <c r="L1857" i="1"/>
  <c r="L209" i="1"/>
  <c r="L2061" i="1"/>
  <c r="L1403" i="1"/>
  <c r="L1318" i="1"/>
  <c r="L599" i="1"/>
  <c r="L869" i="1"/>
  <c r="L469" i="1"/>
  <c r="L1743" i="1"/>
  <c r="L399" i="1"/>
  <c r="L51" i="1"/>
  <c r="L65" i="1"/>
  <c r="L994" i="1"/>
  <c r="L1649" i="1"/>
  <c r="L1971" i="1"/>
  <c r="L1949" i="1"/>
  <c r="L250" i="1"/>
  <c r="L1587" i="1"/>
  <c r="L1701" i="1"/>
  <c r="L227" i="1"/>
  <c r="L1768" i="1"/>
  <c r="L780" i="1"/>
  <c r="L1783" i="1"/>
  <c r="L216" i="1"/>
  <c r="L312" i="1"/>
  <c r="L149" i="1"/>
  <c r="L290" i="1"/>
  <c r="L783" i="1"/>
  <c r="L879" i="1"/>
  <c r="L1110" i="1"/>
  <c r="L1349" i="1"/>
  <c r="L28" i="1"/>
  <c r="L1186" i="1"/>
  <c r="L694" i="1"/>
  <c r="L1917" i="1"/>
  <c r="L820" i="1"/>
  <c r="L1087" i="1"/>
  <c r="L932" i="1"/>
  <c r="L749" i="1"/>
  <c r="L136" i="1"/>
  <c r="L1730" i="1"/>
  <c r="L906" i="1"/>
  <c r="L222" i="1"/>
  <c r="L1324" i="1"/>
  <c r="L648" i="1"/>
  <c r="L1658" i="1"/>
  <c r="L981" i="1"/>
  <c r="L1515" i="1"/>
  <c r="L1982" i="1"/>
  <c r="L1452" i="1"/>
  <c r="L245" i="1"/>
  <c r="L1766" i="1"/>
  <c r="L483" i="1"/>
  <c r="L998" i="1"/>
  <c r="L1439" i="1"/>
  <c r="L2021" i="1"/>
  <c r="L1361" i="1"/>
  <c r="L1022" i="1"/>
  <c r="L1665" i="1"/>
  <c r="L1535" i="1"/>
  <c r="L711" i="1"/>
  <c r="L903" i="1"/>
  <c r="L1016" i="1"/>
  <c r="L120" i="1"/>
  <c r="L1459" i="1"/>
  <c r="L882" i="1"/>
  <c r="L1287" i="1"/>
  <c r="L2008" i="1"/>
  <c r="L1391" i="1"/>
  <c r="L1899" i="1"/>
  <c r="L407" i="1"/>
  <c r="L849" i="1"/>
  <c r="L1213" i="1"/>
  <c r="L1248" i="1"/>
  <c r="L383" i="1"/>
  <c r="L165" i="1"/>
  <c r="L1675" i="1"/>
  <c r="L564" i="1"/>
  <c r="L894" i="1"/>
  <c r="L1192" i="1"/>
  <c r="L19" i="1"/>
  <c r="L1448" i="1"/>
  <c r="L1179" i="1"/>
  <c r="L1590" i="1"/>
  <c r="L1530" i="1"/>
  <c r="L706" i="1"/>
  <c r="L864" i="1"/>
  <c r="L1920" i="1"/>
  <c r="L1050" i="1"/>
  <c r="L1442" i="1"/>
  <c r="L1223" i="1"/>
  <c r="L540" i="1"/>
  <c r="L737" i="1"/>
  <c r="L79" i="1"/>
  <c r="L673" i="1"/>
  <c r="L1456" i="1"/>
  <c r="L1572" i="1"/>
  <c r="L2014" i="1"/>
  <c r="L1249" i="1"/>
  <c r="L384" i="1"/>
  <c r="L1303" i="1"/>
  <c r="L625" i="1"/>
  <c r="L1841" i="1"/>
  <c r="L805" i="1"/>
  <c r="L1291" i="1"/>
  <c r="L1285" i="1"/>
  <c r="L249" i="1"/>
  <c r="L343" i="1"/>
  <c r="L306" i="1"/>
  <c r="L1889" i="1"/>
  <c r="L17" i="1"/>
  <c r="L1233" i="1"/>
  <c r="L747" i="1"/>
  <c r="L1012" i="1"/>
  <c r="L1742" i="1"/>
  <c r="L931" i="1"/>
  <c r="L178" i="1"/>
  <c r="L1729" i="1"/>
  <c r="L550" i="1"/>
  <c r="L716" i="1"/>
  <c r="L148" i="1"/>
  <c r="L433" i="1"/>
  <c r="L1620" i="1"/>
  <c r="L842" i="1"/>
  <c r="L1539" i="1"/>
  <c r="L1498" i="1"/>
  <c r="L622" i="1"/>
  <c r="L1646" i="1"/>
  <c r="L1405" i="1"/>
  <c r="L546" i="1"/>
  <c r="L1069" i="1"/>
  <c r="L1788" i="1"/>
  <c r="L531" i="1"/>
  <c r="L1327" i="1"/>
  <c r="L266" i="1"/>
  <c r="L431" i="1"/>
  <c r="L1984" i="1"/>
  <c r="L833" i="1"/>
  <c r="L1603" i="1"/>
  <c r="L1814" i="1"/>
  <c r="L1031" i="1"/>
  <c r="L682" i="1"/>
  <c r="L1717" i="1"/>
  <c r="L1252" i="1"/>
  <c r="L1491" i="1"/>
  <c r="L1682" i="1"/>
  <c r="L1678" i="1"/>
  <c r="L854" i="1"/>
  <c r="L1927" i="1"/>
  <c r="L801" i="1"/>
  <c r="L803" i="1"/>
  <c r="L61" i="1"/>
  <c r="L1001" i="1"/>
  <c r="L1569" i="1"/>
  <c r="L745" i="1"/>
  <c r="L1113" i="1"/>
  <c r="L1727" i="1"/>
  <c r="L1174" i="1"/>
  <c r="L1308" i="1"/>
  <c r="L1425" i="1"/>
  <c r="L1632" i="1"/>
  <c r="L205" i="1"/>
  <c r="L1207" i="1"/>
  <c r="L1202" i="1"/>
  <c r="L1829" i="1"/>
  <c r="L97" i="1"/>
  <c r="L12" i="1"/>
  <c r="L995" i="1"/>
  <c r="L568" i="1"/>
  <c r="L116" i="1"/>
  <c r="L414" i="1"/>
  <c r="L739" i="1"/>
  <c r="L615" i="1"/>
  <c r="L983" i="1"/>
  <c r="L1436" i="1"/>
  <c r="L104" i="1"/>
  <c r="L651" i="1"/>
  <c r="L486" i="1"/>
  <c r="L1189" i="1"/>
  <c r="L405" i="1"/>
  <c r="L2040" i="1"/>
  <c r="L1381" i="1"/>
  <c r="L1972" i="1"/>
  <c r="L778" i="1"/>
  <c r="L1915" i="1"/>
  <c r="L368" i="1"/>
  <c r="L2063" i="1"/>
  <c r="L158" i="1"/>
  <c r="L1003" i="1"/>
  <c r="L965" i="1"/>
  <c r="L341" i="1"/>
  <c r="L1516" i="1"/>
  <c r="L1013" i="1"/>
  <c r="L215" i="1"/>
  <c r="L1864" i="1"/>
  <c r="L668" i="1"/>
  <c r="L1513" i="1"/>
  <c r="L182" i="1"/>
  <c r="L1102" i="1"/>
  <c r="L147" i="1"/>
  <c r="L1865" i="1"/>
  <c r="L1097" i="1"/>
  <c r="L1390" i="1"/>
  <c r="L1955" i="1"/>
  <c r="L1877" i="1"/>
  <c r="L1757" i="1"/>
  <c r="L1023" i="1"/>
  <c r="L237" i="1"/>
  <c r="L130" i="1"/>
  <c r="L935" i="1"/>
  <c r="L1833" i="1"/>
  <c r="L661" i="1"/>
  <c r="L1690" i="1"/>
  <c r="L963" i="1"/>
  <c r="L1196" i="1"/>
  <c r="L1246" i="1"/>
  <c r="L1875" i="1"/>
  <c r="L999" i="1"/>
  <c r="L2030" i="1"/>
  <c r="L1295" i="1"/>
  <c r="L725" i="1"/>
  <c r="L1910" i="1"/>
  <c r="L1160" i="1"/>
  <c r="L186" i="1"/>
  <c r="L1663" i="1"/>
  <c r="L1168" i="1"/>
  <c r="L926" i="1"/>
  <c r="L1638" i="1"/>
  <c r="L438" i="1"/>
  <c r="L1209" i="1"/>
  <c r="L1407" i="1"/>
  <c r="L375" i="1"/>
  <c r="L1275" i="1"/>
  <c r="L258" i="1"/>
  <c r="L1000" i="1"/>
  <c r="L1906" i="1"/>
  <c r="L1345" i="1"/>
  <c r="L1630" i="1"/>
  <c r="L1461" i="1"/>
  <c r="L1383" i="1"/>
  <c r="L738" i="1"/>
  <c r="L1142" i="1"/>
  <c r="L558" i="1"/>
  <c r="L35" i="1"/>
  <c r="L927" i="1"/>
  <c r="L1254" i="1"/>
  <c r="L389" i="1"/>
  <c r="L1373" i="1"/>
  <c r="L1007" i="1"/>
  <c r="L1639" i="1"/>
  <c r="L1388" i="1"/>
  <c r="L359" i="1"/>
  <c r="L642" i="1"/>
  <c r="L314" i="1"/>
  <c r="L1592" i="1"/>
  <c r="L1575" i="1"/>
  <c r="L2070" i="1"/>
  <c r="L850" i="1"/>
  <c r="L2088" i="1"/>
  <c r="L1556" i="1"/>
  <c r="L732" i="1"/>
  <c r="L1470" i="1"/>
  <c r="L1342" i="1"/>
  <c r="L124" i="1"/>
  <c r="L1147" i="1"/>
  <c r="L2012" i="1"/>
  <c r="L786" i="1"/>
  <c r="L1443" i="1"/>
  <c r="L275" i="1"/>
  <c r="L1091" i="1"/>
  <c r="L87" i="1"/>
  <c r="L212" i="1"/>
  <c r="L1486" i="1"/>
  <c r="L990" i="1"/>
  <c r="L1635" i="1"/>
  <c r="L538" i="1"/>
  <c r="L1306" i="1"/>
  <c r="L1866" i="1"/>
  <c r="L874" i="1"/>
  <c r="L392" i="1"/>
  <c r="L847" i="1"/>
  <c r="L1736" i="1"/>
  <c r="L307" i="1"/>
  <c r="L713" i="1"/>
  <c r="L194" i="1"/>
  <c r="L439" i="1"/>
  <c r="L1785" i="1"/>
  <c r="L789" i="1"/>
  <c r="L500" i="1"/>
  <c r="L825" i="1"/>
  <c r="L1430" i="1"/>
  <c r="L919" i="1"/>
  <c r="L708" i="1"/>
  <c r="L402" i="1"/>
  <c r="L91" i="1"/>
  <c r="L1104" i="1"/>
  <c r="L239" i="1"/>
  <c r="L1709" i="1"/>
  <c r="L1988" i="1"/>
  <c r="L310" i="1"/>
  <c r="L1733" i="1"/>
  <c r="L1994" i="1"/>
  <c r="L23" i="1"/>
  <c r="L521" i="1"/>
  <c r="L675" i="1"/>
  <c r="L112" i="1"/>
  <c r="L1051" i="1"/>
  <c r="L1267" i="1"/>
  <c r="L488" i="1"/>
  <c r="L964" i="1"/>
  <c r="L2057" i="1"/>
  <c r="L2038" i="1"/>
  <c r="L726" i="1"/>
  <c r="L584" i="1"/>
  <c r="L292" i="1"/>
  <c r="L1524" i="1"/>
  <c r="L700" i="1"/>
  <c r="L2053" i="1"/>
  <c r="L326" i="1"/>
  <c r="L1713" i="1"/>
  <c r="L1043" i="1"/>
  <c r="L200" i="1"/>
  <c r="L1028" i="1"/>
  <c r="L378" i="1"/>
  <c r="L2069" i="1"/>
  <c r="L510" i="1"/>
  <c r="L101" i="1"/>
  <c r="L1714" i="1"/>
  <c r="L1826" i="1"/>
  <c r="L1750" i="1"/>
  <c r="L1061" i="1"/>
  <c r="L512" i="1"/>
  <c r="L1544" i="1"/>
  <c r="L2082" i="1"/>
  <c r="L11" i="1"/>
  <c r="L1288" i="1"/>
  <c r="L476" i="1"/>
  <c r="L1313" i="1"/>
  <c r="L448" i="1"/>
  <c r="L1883" i="1"/>
  <c r="L1080" i="1"/>
  <c r="L184" i="1"/>
  <c r="L1819" i="1"/>
  <c r="L504" i="1"/>
  <c r="L1151" i="1"/>
  <c r="L1608" i="1"/>
  <c r="L866" i="1"/>
  <c r="L370" i="1"/>
  <c r="L41" i="1"/>
  <c r="L1046" i="1"/>
  <c r="L556" i="1"/>
  <c r="L1326" i="1"/>
  <c r="L1472" i="1"/>
  <c r="L525" i="1"/>
  <c r="L656" i="1"/>
  <c r="L677" i="1"/>
  <c r="L679" i="1"/>
  <c r="L836" i="1"/>
  <c r="L225" i="1"/>
  <c r="L1117" i="1"/>
  <c r="L2018" i="1"/>
  <c r="L1358" i="1"/>
  <c r="L967" i="1"/>
  <c r="L1612" i="1"/>
  <c r="L2035" i="1"/>
  <c r="L1475" i="1"/>
  <c r="L1180" i="1"/>
  <c r="L260" i="1"/>
  <c r="L255" i="1"/>
  <c r="L270" i="1"/>
  <c r="L62" i="1"/>
  <c r="L145" i="1"/>
  <c r="L924" i="1"/>
  <c r="L1896" i="1"/>
  <c r="L1792" i="1"/>
  <c r="L730" i="1"/>
  <c r="L602" i="1"/>
  <c r="L1956" i="1"/>
  <c r="L1557" i="1"/>
  <c r="L1554" i="1"/>
  <c r="L229" i="1"/>
  <c r="L1135" i="1"/>
  <c r="L1621" i="1"/>
  <c r="L1754" i="1"/>
  <c r="L1370" i="1"/>
  <c r="L1077" i="1"/>
  <c r="L560" i="1"/>
  <c r="L759" i="1"/>
  <c r="L302" i="1"/>
  <c r="L296" i="1"/>
  <c r="L126" i="1"/>
  <c r="L321" i="1"/>
  <c r="L2032" i="1"/>
  <c r="L1712" i="1"/>
  <c r="L1721" i="1"/>
  <c r="L769" i="1"/>
  <c r="L690" i="1"/>
  <c r="L885" i="1"/>
  <c r="L55" i="1"/>
  <c r="L305" i="1"/>
  <c r="L1484" i="1"/>
  <c r="L441" i="1"/>
  <c r="L1040" i="1"/>
  <c r="L1083" i="1"/>
  <c r="L1908" i="1"/>
  <c r="L1978" i="1"/>
  <c r="L1547" i="1"/>
  <c r="L1485" i="1"/>
  <c r="L563" i="1"/>
  <c r="L1447" i="1"/>
  <c r="L649" i="1"/>
  <c r="L176" i="1"/>
  <c r="L128" i="1"/>
  <c r="L835" i="1"/>
  <c r="L1881" i="1"/>
  <c r="L1098" i="1"/>
  <c r="L891" i="1"/>
  <c r="L1296" i="1"/>
  <c r="L573" i="1"/>
  <c r="L1217" i="1"/>
  <c r="L1545" i="1"/>
  <c r="L1048" i="1"/>
  <c r="L752" i="1"/>
  <c r="L886" i="1"/>
  <c r="L191" i="1"/>
  <c r="L1801" i="1"/>
  <c r="L2045" i="1"/>
  <c r="L1260" i="1"/>
  <c r="L395" i="1"/>
  <c r="L1953" i="1"/>
  <c r="L1140" i="1"/>
  <c r="L887" i="1"/>
  <c r="L1123" i="1"/>
  <c r="L1293" i="1"/>
  <c r="L1582" i="1"/>
  <c r="L1518" i="1"/>
  <c r="L64" i="1"/>
  <c r="L1923" i="1"/>
  <c r="L1432" i="1"/>
  <c r="L567" i="1"/>
  <c r="L232" i="1"/>
  <c r="L1831" i="1"/>
  <c r="L1305" i="1"/>
  <c r="L1467" i="1"/>
  <c r="L1095" i="1"/>
  <c r="L1804" i="1"/>
  <c r="L89" i="1"/>
  <c r="L456" i="1"/>
  <c r="L413" i="1"/>
  <c r="L1700" i="1"/>
  <c r="L1074" i="1"/>
  <c r="L2055" i="1"/>
  <c r="L501" i="1"/>
  <c r="L898" i="1"/>
  <c r="L151" i="1"/>
  <c r="L767" i="1"/>
  <c r="L543" i="1"/>
  <c r="L1793" i="1"/>
  <c r="L2015" i="1"/>
  <c r="L816" i="1"/>
  <c r="L2080" i="1"/>
  <c r="L1126" i="1"/>
  <c r="L1395" i="1"/>
  <c r="L1197" i="1"/>
  <c r="L1380" i="1"/>
  <c r="L1453" i="1"/>
  <c r="L1283" i="1"/>
  <c r="L1269" i="1"/>
  <c r="L357" i="1"/>
  <c r="L1120" i="1"/>
  <c r="L192" i="1"/>
  <c r="L1807" i="1"/>
  <c r="L1145" i="1"/>
  <c r="L1870" i="1"/>
  <c r="L1705" i="1"/>
  <c r="L1224" i="1"/>
  <c r="L1413" i="1"/>
  <c r="L909" i="1"/>
  <c r="L969" i="1"/>
  <c r="L1081" i="1"/>
  <c r="L1494" i="1"/>
  <c r="L172" i="1"/>
  <c r="L669" i="1"/>
  <c r="L1758" i="1"/>
  <c r="L862" i="1"/>
  <c r="L1106" i="1"/>
  <c r="L241" i="1"/>
  <c r="L490" i="1"/>
  <c r="L1921" i="1"/>
  <c r="L665" i="1"/>
  <c r="L337" i="1"/>
  <c r="L1931" i="1"/>
  <c r="L297" i="1"/>
  <c r="L1400" i="1"/>
  <c r="L1734" i="1"/>
  <c r="L1440" i="1"/>
  <c r="L3" i="1"/>
</calcChain>
</file>

<file path=xl/sharedStrings.xml><?xml version="1.0" encoding="utf-8"?>
<sst xmlns="http://schemas.openxmlformats.org/spreadsheetml/2006/main" count="16025" uniqueCount="185">
  <si>
    <t>Date</t>
  </si>
  <si>
    <t>StateName</t>
  </si>
  <si>
    <t>State</t>
  </si>
  <si>
    <t>Positive</t>
  </si>
  <si>
    <t>Negative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</si>
  <si>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</si>
  <si>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</si>
  <si>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</si>
  <si>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</si>
  <si>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</si>
  <si>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</si>
  <si>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</si>
  <si>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</si>
  <si>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</si>
  <si>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</si>
  <si>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</si>
  <si>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</si>
  <si>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</si>
  <si>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</si>
  <si>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</si>
  <si>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</si>
  <si>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</si>
  <si>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</si>
  <si>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</si>
  <si>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</si>
  <si>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</si>
  <si>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</si>
  <si>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</si>
  <si>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</si>
  <si>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</si>
  <si>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</si>
  <si>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</si>
  <si>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</si>
  <si>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</si>
  <si>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</si>
  <si>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</si>
  <si>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</si>
  <si>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</si>
  <si>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</si>
  <si>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</si>
  <si>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</si>
  <si>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</si>
  <si>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</si>
  <si>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</si>
  <si>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</si>
  <si>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</si>
  <si>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</si>
  <si>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</si>
  <si>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</si>
  <si>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</si>
  <si>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</si>
  <si>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</si>
  <si>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</si>
  <si>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</si>
  <si>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</si>
  <si>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</si>
  <si>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</si>
  <si>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</si>
  <si>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</si>
  <si>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</si>
  <si>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</si>
  <si>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Deaths</t>
  </si>
  <si>
    <t>50 US States, US Commonwealth and Territories</t>
  </si>
  <si>
    <t>StateAbbr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</si>
  <si>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</si>
  <si>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</si>
  <si>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</si>
  <si>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</si>
  <si>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</si>
  <si>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</si>
  <si>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</si>
  <si>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</si>
  <si>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</si>
  <si>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</si>
  <si>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</si>
  <si>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</si>
  <si>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</si>
  <si>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</si>
  <si>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</si>
  <si>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</si>
  <si>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</si>
  <si>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</si>
  <si>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</si>
  <si>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</si>
  <si>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</si>
  <si>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</si>
  <si>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</si>
  <si>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</si>
  <si>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</si>
  <si>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</si>
  <si>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</si>
  <si>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</si>
  <si>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</si>
  <si>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</si>
  <si>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</si>
  <si>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</si>
  <si>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</si>
  <si>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</si>
  <si>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</si>
  <si>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</si>
  <si>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</si>
  <si>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</si>
  <si>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</si>
  <si>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</si>
  <si>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</si>
  <si>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</si>
  <si>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</si>
  <si>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</si>
  <si>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</si>
  <si>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</si>
  <si>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</si>
  <si>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</si>
  <si>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</si>
  <si>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</si>
  <si>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American Samoa</t>
  </si>
  <si>
    <t>District of Columbia</t>
  </si>
  <si>
    <t>Federated States of Micronesia</t>
  </si>
  <si>
    <t>FM</t>
  </si>
  <si>
    <t>Guam</t>
  </si>
  <si>
    <t>Marshall Islands</t>
  </si>
  <si>
    <t>MH</t>
  </si>
  <si>
    <t>Northern Mariana Islands</t>
  </si>
  <si>
    <t>Palau</t>
  </si>
  <si>
    <t>PW</t>
  </si>
  <si>
    <t>Puerto Rico</t>
  </si>
  <si>
    <t>Virgin Islands</t>
  </si>
  <si>
    <t>Date_State</t>
  </si>
  <si>
    <t>Date&amp;StateAbbr</t>
  </si>
  <si>
    <t>PositiveTestCumm</t>
  </si>
  <si>
    <t>NegativeTestCumm</t>
  </si>
  <si>
    <t>TestAdminCumm</t>
  </si>
  <si>
    <t>DeathsCumm</t>
  </si>
  <si>
    <t>NewPosTest</t>
  </si>
  <si>
    <t>NewNegTest</t>
  </si>
  <si>
    <t>NewTestAdmin</t>
  </si>
  <si>
    <t>NewDeaths</t>
  </si>
  <si>
    <t>country_region_code</t>
  </si>
  <si>
    <t>country_region</t>
  </si>
  <si>
    <t>sub_region_1</t>
  </si>
  <si>
    <t>sub_region_2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</si>
  <si>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</si>
  <si>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</si>
  <si>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</si>
  <si>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</si>
  <si>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</si>
  <si>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</si>
  <si>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</si>
  <si>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US</t>
  </si>
  <si>
    <t>United States</t>
  </si>
  <si>
    <t>lookup</t>
  </si>
  <si>
    <t>Lookup</t>
  </si>
  <si>
    <t>Date&amp;StateName</t>
  </si>
  <si>
    <t>Date&amp;State</t>
  </si>
  <si>
    <t>Pop2020</t>
  </si>
  <si>
    <t>density (p/sq mi)</t>
  </si>
  <si>
    <t>density_p sq mi</t>
  </si>
  <si>
    <t>2019 rate</t>
  </si>
  <si>
    <t>UnemplRate2019</t>
  </si>
  <si>
    <t>UnemplRateFeb2020</t>
  </si>
  <si>
    <t>UnemplRateMar2020</t>
  </si>
  <si>
    <t>Feb 2020 rate</t>
  </si>
  <si>
    <t>Mar 2020 rate</t>
  </si>
  <si>
    <t>UnemplMarvs19</t>
  </si>
  <si>
    <t>UnemplMarvsFeb</t>
  </si>
  <si>
    <t>MedianAge</t>
  </si>
  <si>
    <t>StayAtHome_EffDate</t>
  </si>
  <si>
    <t>NonEssBizClosure_EffDate</t>
  </si>
  <si>
    <t>SchoolClosure_EffDate</t>
  </si>
  <si>
    <t>StayAtHome_DaysSinceEff</t>
  </si>
  <si>
    <t>NonEssBizClosure_DaysSinceEff</t>
  </si>
  <si>
    <t>SchoolClosure_DaysSinceEff</t>
  </si>
  <si>
    <t>State Mandated School Closure</t>
  </si>
  <si>
    <t>STATE</t>
  </si>
  <si>
    <t>Washington State</t>
  </si>
  <si>
    <t>Stay at Home</t>
  </si>
  <si>
    <t>Date Closed Non-Essential Business</t>
  </si>
  <si>
    <t>could not find</t>
  </si>
  <si>
    <t>PositiveTestCummPCT_ofTestAdmin</t>
  </si>
  <si>
    <t>NegativeTestCummPCT_ofTestAdmin</t>
  </si>
  <si>
    <t>DeathsCummPCT_ofTestAdmin</t>
  </si>
  <si>
    <t>StatesLessThan10Deaths</t>
  </si>
  <si>
    <t>DeathsLessMore10</t>
  </si>
  <si>
    <t>Count</t>
  </si>
  <si>
    <t>DateReached10Deaths</t>
  </si>
  <si>
    <t>DaysSince10DeathsCumm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</si>
</sst>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wrapText="1" readingOrder="1"/>
    </xf>
    <xf numFmtId="0" fontId="2" fillId="3" borderId="1" xfId="0" applyFont="1" applyFill="1" applyBorder="1" applyAlignment="1">
      <alignment horizontal="center" wrapText="1" readingOrder="1"/>
    </xf>
    <xf numFmtId="0" fontId="2" fillId="2" borderId="1" xfId="0" applyFont="1" applyFill="1" applyBorder="1" applyAlignment="1">
      <alignment horizontal="right" readingOrder="1"/>
    </xf>
    <xf numFmtId="0" fontId="2" fillId="2" borderId="1" xfId="0" applyFont="1" applyFill="1" applyBorder="1" applyAlignment="1">
      <alignment horizontal="left" readingOrder="1"/>
    </xf>
    <xf numFmtId="3" fontId="2" fillId="2" borderId="1" xfId="0" applyNumberFormat="1" applyFont="1" applyFill="1" applyBorder="1" applyAlignment="1">
      <alignment horizontal="right" readingOrder="1"/>
    </xf>
    <xf numFmtId="14" fontId="0" fillId="0" borderId="0" xfId="0" applyNumberFormat="1"/>
    <xf numFmtId="0" fontId="1" fillId="0" borderId="0" xfId="0" applyFont="1"/>
    <xf numFmtId="0" fontId="0" fillId="0" borderId="0" xfId="0" applyFill="1"/>
    <xf numFmtId="0" fontId="2" fillId="0" borderId="2" xfId="0" applyFont="1" applyFill="1" applyBorder="1" applyAlignment="1">
      <alignment horizontal="center" wrapText="1" readingOrder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7" fontId="0" fillId="0" borderId="0" xfId="0" applyNumberFormat="1"/>
    <xf numFmtId="0" fontId="0" fillId="7" borderId="0" xfId="0" applyFill="1"/>
    <xf numFmtId="14" fontId="0" fillId="4" borderId="0" xfId="0" applyNumberFormat="1" applyFill="1"/>
    <xf numFmtId="43" fontId="0" fillId="4" borderId="0" xfId="1" applyFont="1" applyFill="1"/>
    <xf numFmtId="43" fontId="0" fillId="0" borderId="0" xfId="1" applyFont="1"/>
    <xf numFmtId="43" fontId="0" fillId="4" borderId="0" xfId="1" applyNumberFormat="1" applyFont="1" applyFill="1"/>
    <xf numFmtId="43" fontId="0" fillId="0" borderId="0" xfId="1" applyNumberFormat="1" applyFont="1"/>
    <xf numFmtId="43" fontId="0" fillId="0" borderId="0" xfId="1" applyNumberFormat="1" applyFont="1" applyFill="1"/>
    <xf numFmtId="14" fontId="0" fillId="8" borderId="0" xfId="0" applyNumberFormat="1" applyFill="1"/>
    <xf numFmtId="0" fontId="0" fillId="8" borderId="0" xfId="0" applyFill="1"/>
    <xf numFmtId="43" fontId="0" fillId="9" borderId="0" xfId="1" applyNumberFormat="1" applyFont="1" applyFill="1"/>
    <xf numFmtId="14" fontId="0" fillId="9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0000"/>
      <color rgb="FFCC6600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1D2C-4481-4599-A0D4-0E901DD0CB24}">
  <dimension ref="A1:AN2092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RowHeight="15" x14ac:dyDescent="0.25"/>
  <cols>
    <col min="3" max="3" width="9.7109375" bestFit="1" customWidth="1"/>
    <col min="6" max="6" width="20.140625" bestFit="1" customWidth="1"/>
    <col min="7" max="7" width="21" bestFit="1" customWidth="1"/>
    <col min="8" max="8" width="18.7109375" bestFit="1" customWidth="1"/>
    <col min="9" max="9" width="15.140625" bestFit="1" customWidth="1"/>
    <col min="10" max="10" width="14.28515625" bestFit="1" customWidth="1"/>
    <col min="11" max="11" width="14.7109375" bestFit="1" customWidth="1"/>
    <col min="12" max="12" width="17.140625" bestFit="1" customWidth="1"/>
    <col min="13" max="13" width="13.5703125" bestFit="1" customWidth="1"/>
    <col min="14" max="19" width="8.7109375" bestFit="1" customWidth="1"/>
    <col min="20" max="20" width="10.7109375" bestFit="1" customWidth="1"/>
    <col min="21" max="21" width="17.28515625" bestFit="1" customWidth="1"/>
    <col min="22" max="22" width="18.42578125" bestFit="1" customWidth="1"/>
    <col min="23" max="23" width="21.85546875" bestFit="1" customWidth="1"/>
    <col min="24" max="24" width="22" bestFit="1" customWidth="1"/>
    <col min="25" max="25" width="17.7109375" bestFit="1" customWidth="1"/>
    <col min="26" max="26" width="19" bestFit="1" customWidth="1"/>
    <col min="27" max="27" width="13.42578125" bestFit="1" customWidth="1"/>
    <col min="28" max="28" width="19.85546875" style="6" bestFit="1" customWidth="1"/>
    <col min="29" max="29" width="24.7109375" style="6" bestFit="1" customWidth="1"/>
    <col min="30" max="30" width="21.5703125" style="6" bestFit="1" customWidth="1"/>
    <col min="31" max="31" width="24.7109375" bestFit="1" customWidth="1"/>
    <col min="32" max="32" width="29.7109375" bestFit="1" customWidth="1"/>
    <col min="33" max="33" width="26.42578125" bestFit="1" customWidth="1"/>
    <col min="34" max="34" width="37.85546875" style="18" bestFit="1" customWidth="1"/>
    <col min="35" max="35" width="38.7109375" style="18" bestFit="1" customWidth="1"/>
    <col min="36" max="36" width="33" style="20" bestFit="1" customWidth="1"/>
    <col min="37" max="37" width="26.7109375" bestFit="1" customWidth="1"/>
    <col min="38" max="38" width="22" bestFit="1" customWidth="1"/>
    <col min="39" max="39" width="25" style="6" bestFit="1" customWidth="1"/>
    <col min="40" max="40" width="25.7109375" bestFit="1" customWidth="1"/>
  </cols>
  <sheetData>
    <row r="1" spans="1:40" x14ac:dyDescent="0.25">
      <c r="A1" t="s">
        <v>151</v>
      </c>
      <c r="B1" t="s">
        <v>127</v>
      </c>
      <c r="C1" t="s">
        <v>0</v>
      </c>
      <c r="D1" t="s">
        <v>1</v>
      </c>
      <c r="E1" t="s">
        <v>63</v>
      </c>
      <c r="F1" s="11" t="s">
        <v>128</v>
      </c>
      <c r="G1" s="11" t="s">
        <v>129</v>
      </c>
      <c r="H1" s="11" t="s">
        <v>130</v>
      </c>
      <c r="I1" s="11" t="s">
        <v>131</v>
      </c>
      <c r="J1" s="11" t="s">
        <v>132</v>
      </c>
      <c r="K1" s="11" t="s">
        <v>133</v>
      </c>
      <c r="L1" s="11" t="s">
        <v>134</v>
      </c>
      <c r="M1" s="11" t="s">
        <v>135</v>
      </c>
      <c r="N1" s="10" t="s">
        <v>141</v>
      </c>
      <c r="O1" s="10" t="s">
        <v>142</v>
      </c>
      <c r="P1" s="10" t="s">
        <v>143</v>
      </c>
      <c r="Q1" s="10" t="s">
        <v>144</v>
      </c>
      <c r="R1" s="10" t="s">
        <v>145</v>
      </c>
      <c r="S1" s="10" t="s">
        <v>146</v>
      </c>
      <c r="T1" s="12" t="s">
        <v>153</v>
      </c>
      <c r="U1" s="12" t="s">
        <v>155</v>
      </c>
      <c r="V1" s="13" t="s">
        <v>157</v>
      </c>
      <c r="W1" s="13" t="s">
        <v>158</v>
      </c>
      <c r="X1" s="13" t="s">
        <v>159</v>
      </c>
      <c r="Y1" s="13" t="s">
        <v>162</v>
      </c>
      <c r="Z1" s="13" t="s">
        <v>163</v>
      </c>
      <c r="AA1" s="15" t="s">
        <v>164</v>
      </c>
      <c r="AB1" s="22" t="s">
        <v>165</v>
      </c>
      <c r="AC1" s="22" t="s">
        <v>166</v>
      </c>
      <c r="AD1" s="22" t="s">
        <v>167</v>
      </c>
      <c r="AE1" s="23" t="s">
        <v>168</v>
      </c>
      <c r="AF1" s="23" t="s">
        <v>169</v>
      </c>
      <c r="AG1" s="23" t="s">
        <v>170</v>
      </c>
      <c r="AH1" s="17" t="s">
        <v>177</v>
      </c>
      <c r="AI1" s="17" t="s">
        <v>178</v>
      </c>
      <c r="AJ1" s="19" t="s">
        <v>179</v>
      </c>
      <c r="AK1" s="21" t="s">
        <v>180</v>
      </c>
      <c r="AL1" s="24" t="s">
        <v>181</v>
      </c>
      <c r="AM1" s="25" t="s">
        <v>183</v>
      </c>
      <c r="AN1" s="25" t="s">
        <v>184</v>
      </c>
    </row>
    <row r="2" spans="1:40" x14ac:dyDescent="0.25">
      <c r="A2" t="str">
        <f>C2&amp;D2</f>
        <v>43891Alaska</v>
      </c>
      <c r="B2" t="str">
        <f t="shared" ref="B2:B65" si="0">C2&amp;E2</f>
        <v>43891AK</v>
      </c>
      <c r="C2" s="6">
        <v>43891</v>
      </c>
      <c r="D2" t="s">
        <v>65</v>
      </c>
      <c r="E2" t="s">
        <v>5</v>
      </c>
      <c r="F2">
        <f>IFERROR(VLOOKUP(B2,CovidTracking!B:G,4,FALSE),0)</f>
        <v>0</v>
      </c>
      <c r="G2">
        <f>IFERROR(VLOOKUP(B2,CovidTracking!B:G,5,FALSE),0)</f>
        <v>0</v>
      </c>
      <c r="H2">
        <f t="shared" ref="H2:H65" si="1">F2+G2</f>
        <v>0</v>
      </c>
      <c r="I2">
        <f>IFERROR(VLOOKUP(B2,CovidTracking!B:G,6,FALSE),0)</f>
        <v>0</v>
      </c>
      <c r="J2">
        <f>F2</f>
        <v>0</v>
      </c>
      <c r="K2">
        <f>G2</f>
        <v>0</v>
      </c>
      <c r="L2">
        <f>H2</f>
        <v>0</v>
      </c>
      <c r="M2">
        <f>I2</f>
        <v>0</v>
      </c>
      <c r="N2">
        <f>VLOOKUP(A2,Mobility!$A:$L,7,FALSE)</f>
        <v>18</v>
      </c>
      <c r="O2">
        <f>VLOOKUP(A2,Mobility!$A:$L,8,FALSE)</f>
        <v>14</v>
      </c>
      <c r="P2">
        <f>VLOOKUP(A2,Mobility!$A:$L,9,FALSE)</f>
        <v>6</v>
      </c>
      <c r="Q2">
        <f>VLOOKUP(A2,Mobility!$A:$L,10,FALSE)</f>
        <v>16</v>
      </c>
      <c r="R2">
        <f>VLOOKUP(A2,Mobility!$A:$L,11,FALSE)</f>
        <v>5</v>
      </c>
      <c r="S2">
        <f>VLOOKUP(A2,Mobility!$A:$L,12,FALSE)</f>
        <v>-1</v>
      </c>
      <c r="T2">
        <f>VLOOKUP(D2,'Pop and Pop Den'!A:C,2,FALSE)</f>
        <v>734002</v>
      </c>
      <c r="U2">
        <f>VLOOKUP(D2,'Pop and Pop Den'!A:C,3,FALSE)</f>
        <v>1.2863</v>
      </c>
      <c r="V2">
        <f>VLOOKUP(D2,Unemployment!A:B,2,FALSE)</f>
        <v>6.1</v>
      </c>
      <c r="W2">
        <f>VLOOKUP(D2,Unemployment!H:J,2,FALSE)</f>
        <v>5.8</v>
      </c>
      <c r="X2">
        <f>VLOOKUP(D2,Unemployment!H:J,3,FALSE)</f>
        <v>5.6</v>
      </c>
      <c r="Y2">
        <f>X2-V2</f>
        <v>-0.5</v>
      </c>
      <c r="Z2">
        <f>X2-W2</f>
        <v>-0.20000000000000018</v>
      </c>
      <c r="AA2">
        <f>VLOOKUP(D2,MedianAge!A:B,2,FALSE)</f>
        <v>34</v>
      </c>
      <c r="AB2" s="6">
        <f>VLOOKUP(D2,StateActions!F:G,2,FALSE)</f>
        <v>43918</v>
      </c>
      <c r="AC2" s="6">
        <f>VLOOKUP(D2,StateActions!L:M,2,FALSE)</f>
        <v>43910</v>
      </c>
      <c r="AD2" s="6">
        <f>VLOOKUP(D2,StateActions!A:B,2,FALSE)</f>
        <v>43903</v>
      </c>
      <c r="AE2">
        <f>C2-AB2</f>
        <v>-27</v>
      </c>
      <c r="AF2">
        <f>C2-AC2</f>
        <v>-19</v>
      </c>
      <c r="AG2">
        <f>C2-AD2</f>
        <v>-12</v>
      </c>
      <c r="AH2" s="18">
        <f>IFERROR(F2/H2,0)</f>
        <v>0</v>
      </c>
      <c r="AI2" s="18">
        <f>IFERROR(G2/H2,0)</f>
        <v>0</v>
      </c>
      <c r="AJ2" s="20">
        <f>IFERROR(I2/H2,0)</f>
        <v>0</v>
      </c>
      <c r="AK2" t="str">
        <f>IF(SUMIFS(M:M,D:D,D2)&lt;10,"Exclude less than 10 Deaths","Include")</f>
        <v>Exclude less than 10 Deaths</v>
      </c>
      <c r="AL2" t="str">
        <f>IF(I2&gt;9,"10 or more deaths","Less than 10 deaths")</f>
        <v>Less than 10 deaths</v>
      </c>
      <c r="AM2" s="6" t="str">
        <f>IFERROR(VLOOKUP(D2,DatesEachStateReach10Deaths!A:B,2,FALSE),AK2)</f>
        <v>Exclude less than 10 Deaths</v>
      </c>
      <c r="AN2" t="str">
        <f>IFERROR(C2-AM2,AK2)</f>
        <v>Exclude less than 10 Deaths</v>
      </c>
    </row>
    <row r="3" spans="1:40" x14ac:dyDescent="0.25">
      <c r="A3" t="str">
        <f t="shared" ref="A3:A66" si="2">C3&amp;D3</f>
        <v>43892Alaska</v>
      </c>
      <c r="B3" t="str">
        <f t="shared" si="0"/>
        <v>43892AK</v>
      </c>
      <c r="C3" s="6">
        <v>43892</v>
      </c>
      <c r="D3" t="s">
        <v>65</v>
      </c>
      <c r="E3" t="s">
        <v>5</v>
      </c>
      <c r="F3">
        <f>IFERROR(VLOOKUP(B3,CovidTracking!B:G,4,FALSE),0)</f>
        <v>0</v>
      </c>
      <c r="G3">
        <f>IFERROR(VLOOKUP(B3,CovidTracking!B:G,5,FALSE),0)</f>
        <v>0</v>
      </c>
      <c r="H3">
        <f t="shared" si="1"/>
        <v>0</v>
      </c>
      <c r="I3">
        <f>IFERROR(VLOOKUP(B3,CovidTracking!B:G,6,FALSE),0)</f>
        <v>0</v>
      </c>
      <c r="J3">
        <f>F3-F2</f>
        <v>0</v>
      </c>
      <c r="K3">
        <f t="shared" ref="K3:M3" si="3">G3-G2</f>
        <v>0</v>
      </c>
      <c r="L3">
        <f t="shared" si="3"/>
        <v>0</v>
      </c>
      <c r="M3">
        <f t="shared" si="3"/>
        <v>0</v>
      </c>
      <c r="N3">
        <f>VLOOKUP(A3,Mobility!$A:$L,7,FALSE)</f>
        <v>6</v>
      </c>
      <c r="O3">
        <f>VLOOKUP(A3,Mobility!$A:$L,8,FALSE)</f>
        <v>6</v>
      </c>
      <c r="P3">
        <f>VLOOKUP(A3,Mobility!$A:$L,9,FALSE)</f>
        <v>4</v>
      </c>
      <c r="Q3">
        <f>VLOOKUP(A3,Mobility!$A:$L,10,FALSE)</f>
        <v>6</v>
      </c>
      <c r="R3">
        <f>VLOOKUP(A3,Mobility!$A:$L,11,FALSE)</f>
        <v>1</v>
      </c>
      <c r="S3">
        <f>VLOOKUP(A3,Mobility!$A:$L,12,FALSE)</f>
        <v>0</v>
      </c>
      <c r="T3">
        <f>VLOOKUP(D3,'Pop and Pop Den'!A:C,2,FALSE)</f>
        <v>734002</v>
      </c>
      <c r="U3">
        <f>VLOOKUP(D3,'Pop and Pop Den'!A:C,3,FALSE)</f>
        <v>1.2863</v>
      </c>
      <c r="V3">
        <f>VLOOKUP(D3,Unemployment!A:B,2,FALSE)</f>
        <v>6.1</v>
      </c>
      <c r="W3">
        <f>VLOOKUP(D3,Unemployment!H:J,2,FALSE)</f>
        <v>5.8</v>
      </c>
      <c r="X3">
        <f>VLOOKUP(D3,Unemployment!H:J,3,FALSE)</f>
        <v>5.6</v>
      </c>
      <c r="Y3">
        <f t="shared" ref="Y3:Y66" si="4">X3-V3</f>
        <v>-0.5</v>
      </c>
      <c r="Z3">
        <f t="shared" ref="Z3:Z66" si="5">X3-W3</f>
        <v>-0.20000000000000018</v>
      </c>
      <c r="AA3">
        <f>VLOOKUP(D3,MedianAge!A:B,2,FALSE)</f>
        <v>34</v>
      </c>
      <c r="AB3" s="6">
        <f>VLOOKUP(D3,StateActions!F:G,2,FALSE)</f>
        <v>43918</v>
      </c>
      <c r="AC3" s="6">
        <f>VLOOKUP(D3,StateActions!L:M,2,FALSE)</f>
        <v>43910</v>
      </c>
      <c r="AD3" s="6">
        <f>VLOOKUP(D3,StateActions!A:B,2,FALSE)</f>
        <v>43903</v>
      </c>
      <c r="AE3">
        <f t="shared" ref="AE3:AE66" si="6">C3-AB3</f>
        <v>-26</v>
      </c>
      <c r="AF3">
        <f t="shared" ref="AF3:AF66" si="7">C3-AC3</f>
        <v>-18</v>
      </c>
      <c r="AG3">
        <f t="shared" ref="AG3:AG66" si="8">C3-AD3</f>
        <v>-11</v>
      </c>
      <c r="AH3" s="18">
        <f t="shared" ref="AH3:AH66" si="9">IFERROR(F3/H3,0)</f>
        <v>0</v>
      </c>
      <c r="AI3" s="18">
        <f t="shared" ref="AI3:AI66" si="10">IFERROR(G3/H3,0)</f>
        <v>0</v>
      </c>
      <c r="AJ3" s="20">
        <f t="shared" ref="AJ3:AJ66" si="11">IFERROR(I3/H3,0)</f>
        <v>0</v>
      </c>
      <c r="AK3" t="str">
        <f t="shared" ref="AK3:AK66" si="12">IF(SUMIFS(M:M,D:D,D3)&lt;10,"Exclude less than 10 Deaths","Include")</f>
        <v>Exclude less than 10 Deaths</v>
      </c>
      <c r="AL3" t="str">
        <f t="shared" ref="AL3:AL66" si="13">IF(I3&gt;9,"10 or more deaths","Less than 10 deaths")</f>
        <v>Less than 10 deaths</v>
      </c>
      <c r="AM3" s="6" t="str">
        <f>IFERROR(VLOOKUP(D3,DatesEachStateReach10Deaths!A:B,2,FALSE),AK3)</f>
        <v>Exclude less than 10 Deaths</v>
      </c>
      <c r="AN3" t="str">
        <f t="shared" ref="AN3:AN66" si="14">IFERROR(C3-AM3,AK3)</f>
        <v>Exclude less than 10 Deaths</v>
      </c>
    </row>
    <row r="4" spans="1:40" x14ac:dyDescent="0.25">
      <c r="A4" t="str">
        <f t="shared" si="2"/>
        <v>43893Alaska</v>
      </c>
      <c r="B4" t="str">
        <f t="shared" si="0"/>
        <v>43893AK</v>
      </c>
      <c r="C4" s="6">
        <v>43893</v>
      </c>
      <c r="D4" t="s">
        <v>65</v>
      </c>
      <c r="E4" t="s">
        <v>5</v>
      </c>
      <c r="F4">
        <f>IFERROR(VLOOKUP(B4,CovidTracking!B:G,4,FALSE),0)</f>
        <v>0</v>
      </c>
      <c r="G4">
        <f>IFERROR(VLOOKUP(B4,CovidTracking!B:G,5,FALSE),0)</f>
        <v>0</v>
      </c>
      <c r="H4">
        <f t="shared" si="1"/>
        <v>0</v>
      </c>
      <c r="I4">
        <f>IFERROR(VLOOKUP(B4,CovidTracking!B:G,6,FALSE),0)</f>
        <v>0</v>
      </c>
      <c r="J4">
        <f t="shared" ref="J4:J42" si="15">F4-F3</f>
        <v>0</v>
      </c>
      <c r="K4">
        <f t="shared" ref="K4:K42" si="16">G4-G3</f>
        <v>0</v>
      </c>
      <c r="L4">
        <f t="shared" ref="L4:L42" si="17">H4-H3</f>
        <v>0</v>
      </c>
      <c r="M4">
        <f t="shared" ref="M4:M42" si="18">I4-I3</f>
        <v>0</v>
      </c>
      <c r="N4">
        <f>VLOOKUP(A4,Mobility!$A:$L,7,FALSE)</f>
        <v>11</v>
      </c>
      <c r="O4">
        <f>VLOOKUP(A4,Mobility!$A:$L,8,FALSE)</f>
        <v>9</v>
      </c>
      <c r="P4">
        <f>VLOOKUP(A4,Mobility!$A:$L,9,FALSE)</f>
        <v>-2</v>
      </c>
      <c r="Q4">
        <f>VLOOKUP(A4,Mobility!$A:$L,10,FALSE)</f>
        <v>3</v>
      </c>
      <c r="R4">
        <f>VLOOKUP(A4,Mobility!$A:$L,11,FALSE)</f>
        <v>3</v>
      </c>
      <c r="S4">
        <f>VLOOKUP(A4,Mobility!$A:$L,12,FALSE)</f>
        <v>0</v>
      </c>
      <c r="T4">
        <f>VLOOKUP(D4,'Pop and Pop Den'!A:C,2,FALSE)</f>
        <v>734002</v>
      </c>
      <c r="U4">
        <f>VLOOKUP(D4,'Pop and Pop Den'!A:C,3,FALSE)</f>
        <v>1.2863</v>
      </c>
      <c r="V4">
        <f>VLOOKUP(D4,Unemployment!A:B,2,FALSE)</f>
        <v>6.1</v>
      </c>
      <c r="W4">
        <f>VLOOKUP(D4,Unemployment!H:J,2,FALSE)</f>
        <v>5.8</v>
      </c>
      <c r="X4">
        <f>VLOOKUP(D4,Unemployment!H:J,3,FALSE)</f>
        <v>5.6</v>
      </c>
      <c r="Y4">
        <f t="shared" si="4"/>
        <v>-0.5</v>
      </c>
      <c r="Z4">
        <f t="shared" si="5"/>
        <v>-0.20000000000000018</v>
      </c>
      <c r="AA4">
        <f>VLOOKUP(D4,MedianAge!A:B,2,FALSE)</f>
        <v>34</v>
      </c>
      <c r="AB4" s="6">
        <f>VLOOKUP(D4,StateActions!F:G,2,FALSE)</f>
        <v>43918</v>
      </c>
      <c r="AC4" s="6">
        <f>VLOOKUP(D4,StateActions!L:M,2,FALSE)</f>
        <v>43910</v>
      </c>
      <c r="AD4" s="6">
        <f>VLOOKUP(D4,StateActions!A:B,2,FALSE)</f>
        <v>43903</v>
      </c>
      <c r="AE4">
        <f t="shared" si="6"/>
        <v>-25</v>
      </c>
      <c r="AF4">
        <f t="shared" si="7"/>
        <v>-17</v>
      </c>
      <c r="AG4">
        <f t="shared" si="8"/>
        <v>-10</v>
      </c>
      <c r="AH4" s="18">
        <f t="shared" si="9"/>
        <v>0</v>
      </c>
      <c r="AI4" s="18">
        <f t="shared" si="10"/>
        <v>0</v>
      </c>
      <c r="AJ4" s="20">
        <f t="shared" si="11"/>
        <v>0</v>
      </c>
      <c r="AK4" t="str">
        <f t="shared" si="12"/>
        <v>Exclude less than 10 Deaths</v>
      </c>
      <c r="AL4" t="str">
        <f t="shared" si="13"/>
        <v>Less than 10 deaths</v>
      </c>
      <c r="AM4" s="6" t="str">
        <f>IFERROR(VLOOKUP(D4,DatesEachStateReach10Deaths!A:B,2,FALSE),AK4)</f>
        <v>Exclude less than 10 Deaths</v>
      </c>
      <c r="AN4" t="str">
        <f t="shared" si="14"/>
        <v>Exclude less than 10 Deaths</v>
      </c>
    </row>
    <row r="5" spans="1:40" x14ac:dyDescent="0.25">
      <c r="A5" t="str">
        <f t="shared" si="2"/>
        <v>43894Alaska</v>
      </c>
      <c r="B5" t="str">
        <f t="shared" si="0"/>
        <v>43894AK</v>
      </c>
      <c r="C5" s="6">
        <v>43894</v>
      </c>
      <c r="D5" t="s">
        <v>65</v>
      </c>
      <c r="E5" t="s">
        <v>5</v>
      </c>
      <c r="F5">
        <f>IFERROR(VLOOKUP(B5,CovidTracking!B:G,4,FALSE),0)</f>
        <v>0</v>
      </c>
      <c r="G5">
        <f>IFERROR(VLOOKUP(B5,CovidTracking!B:G,5,FALSE),0)</f>
        <v>0</v>
      </c>
      <c r="H5">
        <f t="shared" si="1"/>
        <v>0</v>
      </c>
      <c r="I5">
        <f>IFERROR(VLOOKUP(B5,CovidTracking!B:G,6,FALSE),0)</f>
        <v>0</v>
      </c>
      <c r="J5">
        <f t="shared" si="15"/>
        <v>0</v>
      </c>
      <c r="K5">
        <f t="shared" si="16"/>
        <v>0</v>
      </c>
      <c r="L5">
        <f t="shared" si="17"/>
        <v>0</v>
      </c>
      <c r="M5">
        <f t="shared" si="18"/>
        <v>0</v>
      </c>
      <c r="N5">
        <f>VLOOKUP(A5,Mobility!$A:$L,7,FALSE)</f>
        <v>11</v>
      </c>
      <c r="O5">
        <f>VLOOKUP(A5,Mobility!$A:$L,8,FALSE)</f>
        <v>8</v>
      </c>
      <c r="P5">
        <f>VLOOKUP(A5,Mobility!$A:$L,9,FALSE)</f>
        <v>3</v>
      </c>
      <c r="Q5">
        <f>VLOOKUP(A5,Mobility!$A:$L,10,FALSE)</f>
        <v>8</v>
      </c>
      <c r="R5">
        <f>VLOOKUP(A5,Mobility!$A:$L,11,FALSE)</f>
        <v>3</v>
      </c>
      <c r="S5">
        <f>VLOOKUP(A5,Mobility!$A:$L,12,FALSE)</f>
        <v>0</v>
      </c>
      <c r="T5">
        <f>VLOOKUP(D5,'Pop and Pop Den'!A:C,2,FALSE)</f>
        <v>734002</v>
      </c>
      <c r="U5">
        <f>VLOOKUP(D5,'Pop and Pop Den'!A:C,3,FALSE)</f>
        <v>1.2863</v>
      </c>
      <c r="V5">
        <f>VLOOKUP(D5,Unemployment!A:B,2,FALSE)</f>
        <v>6.1</v>
      </c>
      <c r="W5">
        <f>VLOOKUP(D5,Unemployment!H:J,2,FALSE)</f>
        <v>5.8</v>
      </c>
      <c r="X5">
        <f>VLOOKUP(D5,Unemployment!H:J,3,FALSE)</f>
        <v>5.6</v>
      </c>
      <c r="Y5">
        <f t="shared" si="4"/>
        <v>-0.5</v>
      </c>
      <c r="Z5">
        <f t="shared" si="5"/>
        <v>-0.20000000000000018</v>
      </c>
      <c r="AA5">
        <f>VLOOKUP(D5,MedianAge!A:B,2,FALSE)</f>
        <v>34</v>
      </c>
      <c r="AB5" s="6">
        <f>VLOOKUP(D5,StateActions!F:G,2,FALSE)</f>
        <v>43918</v>
      </c>
      <c r="AC5" s="6">
        <f>VLOOKUP(D5,StateActions!L:M,2,FALSE)</f>
        <v>43910</v>
      </c>
      <c r="AD5" s="6">
        <f>VLOOKUP(D5,StateActions!A:B,2,FALSE)</f>
        <v>43903</v>
      </c>
      <c r="AE5">
        <f t="shared" si="6"/>
        <v>-24</v>
      </c>
      <c r="AF5">
        <f t="shared" si="7"/>
        <v>-16</v>
      </c>
      <c r="AG5">
        <f t="shared" si="8"/>
        <v>-9</v>
      </c>
      <c r="AH5" s="18">
        <f t="shared" si="9"/>
        <v>0</v>
      </c>
      <c r="AI5" s="18">
        <f t="shared" si="10"/>
        <v>0</v>
      </c>
      <c r="AJ5" s="20">
        <f t="shared" si="11"/>
        <v>0</v>
      </c>
      <c r="AK5" t="str">
        <f t="shared" si="12"/>
        <v>Exclude less than 10 Deaths</v>
      </c>
      <c r="AL5" t="str">
        <f t="shared" si="13"/>
        <v>Less than 10 deaths</v>
      </c>
      <c r="AM5" s="6" t="str">
        <f>IFERROR(VLOOKUP(D5,DatesEachStateReach10Deaths!A:B,2,FALSE),AK5)</f>
        <v>Exclude less than 10 Deaths</v>
      </c>
      <c r="AN5" t="str">
        <f t="shared" si="14"/>
        <v>Exclude less than 10 Deaths</v>
      </c>
    </row>
    <row r="6" spans="1:40" x14ac:dyDescent="0.25">
      <c r="A6" t="str">
        <f t="shared" si="2"/>
        <v>43895Alaska</v>
      </c>
      <c r="B6" t="str">
        <f t="shared" si="0"/>
        <v>43895AK</v>
      </c>
      <c r="C6" s="6">
        <v>43895</v>
      </c>
      <c r="D6" t="s">
        <v>65</v>
      </c>
      <c r="E6" t="s">
        <v>5</v>
      </c>
      <c r="F6">
        <f>IFERROR(VLOOKUP(B6,CovidTracking!B:G,4,FALSE),0)</f>
        <v>0</v>
      </c>
      <c r="G6">
        <f>IFERROR(VLOOKUP(B6,CovidTracking!B:G,5,FALSE),0)</f>
        <v>0</v>
      </c>
      <c r="H6">
        <f t="shared" si="1"/>
        <v>0</v>
      </c>
      <c r="I6">
        <f>IFERROR(VLOOKUP(B6,CovidTracking!B:G,6,FALSE),0)</f>
        <v>0</v>
      </c>
      <c r="J6">
        <f t="shared" si="15"/>
        <v>0</v>
      </c>
      <c r="K6">
        <f t="shared" si="16"/>
        <v>0</v>
      </c>
      <c r="L6">
        <f t="shared" si="17"/>
        <v>0</v>
      </c>
      <c r="M6">
        <f t="shared" si="18"/>
        <v>0</v>
      </c>
      <c r="N6">
        <f>VLOOKUP(A6,Mobility!$A:$L,7,FALSE)</f>
        <v>9</v>
      </c>
      <c r="O6">
        <f>VLOOKUP(A6,Mobility!$A:$L,8,FALSE)</f>
        <v>7</v>
      </c>
      <c r="P6">
        <f>VLOOKUP(A6,Mobility!$A:$L,9,FALSE)</f>
        <v>9</v>
      </c>
      <c r="Q6">
        <f>VLOOKUP(A6,Mobility!$A:$L,10,FALSE)</f>
        <v>4</v>
      </c>
      <c r="R6">
        <f>VLOOKUP(A6,Mobility!$A:$L,11,FALSE)</f>
        <v>2</v>
      </c>
      <c r="S6">
        <f>VLOOKUP(A6,Mobility!$A:$L,12,FALSE)</f>
        <v>0</v>
      </c>
      <c r="T6">
        <f>VLOOKUP(D6,'Pop and Pop Den'!A:C,2,FALSE)</f>
        <v>734002</v>
      </c>
      <c r="U6">
        <f>VLOOKUP(D6,'Pop and Pop Den'!A:C,3,FALSE)</f>
        <v>1.2863</v>
      </c>
      <c r="V6">
        <f>VLOOKUP(D6,Unemployment!A:B,2,FALSE)</f>
        <v>6.1</v>
      </c>
      <c r="W6">
        <f>VLOOKUP(D6,Unemployment!H:J,2,FALSE)</f>
        <v>5.8</v>
      </c>
      <c r="X6">
        <f>VLOOKUP(D6,Unemployment!H:J,3,FALSE)</f>
        <v>5.6</v>
      </c>
      <c r="Y6">
        <f t="shared" si="4"/>
        <v>-0.5</v>
      </c>
      <c r="Z6">
        <f t="shared" si="5"/>
        <v>-0.20000000000000018</v>
      </c>
      <c r="AA6">
        <f>VLOOKUP(D6,MedianAge!A:B,2,FALSE)</f>
        <v>34</v>
      </c>
      <c r="AB6" s="6">
        <f>VLOOKUP(D6,StateActions!F:G,2,FALSE)</f>
        <v>43918</v>
      </c>
      <c r="AC6" s="6">
        <f>VLOOKUP(D6,StateActions!L:M,2,FALSE)</f>
        <v>43910</v>
      </c>
      <c r="AD6" s="6">
        <f>VLOOKUP(D6,StateActions!A:B,2,FALSE)</f>
        <v>43903</v>
      </c>
      <c r="AE6">
        <f t="shared" si="6"/>
        <v>-23</v>
      </c>
      <c r="AF6">
        <f t="shared" si="7"/>
        <v>-15</v>
      </c>
      <c r="AG6">
        <f t="shared" si="8"/>
        <v>-8</v>
      </c>
      <c r="AH6" s="18">
        <f t="shared" si="9"/>
        <v>0</v>
      </c>
      <c r="AI6" s="18">
        <f t="shared" si="10"/>
        <v>0</v>
      </c>
      <c r="AJ6" s="20">
        <f t="shared" si="11"/>
        <v>0</v>
      </c>
      <c r="AK6" t="str">
        <f t="shared" si="12"/>
        <v>Exclude less than 10 Deaths</v>
      </c>
      <c r="AL6" t="str">
        <f t="shared" si="13"/>
        <v>Less than 10 deaths</v>
      </c>
      <c r="AM6" s="6" t="str">
        <f>IFERROR(VLOOKUP(D6,DatesEachStateReach10Deaths!A:B,2,FALSE),AK6)</f>
        <v>Exclude less than 10 Deaths</v>
      </c>
      <c r="AN6" t="str">
        <f t="shared" si="14"/>
        <v>Exclude less than 10 Deaths</v>
      </c>
    </row>
    <row r="7" spans="1:40" x14ac:dyDescent="0.25">
      <c r="A7" t="str">
        <f t="shared" si="2"/>
        <v>43896Alaska</v>
      </c>
      <c r="B7" t="str">
        <f t="shared" si="0"/>
        <v>43896AK</v>
      </c>
      <c r="C7" s="6">
        <v>43896</v>
      </c>
      <c r="D7" t="s">
        <v>65</v>
      </c>
      <c r="E7" t="s">
        <v>5</v>
      </c>
      <c r="F7">
        <f>IFERROR(VLOOKUP(B7,CovidTracking!B:G,4,FALSE),0)</f>
        <v>0</v>
      </c>
      <c r="G7">
        <f>IFERROR(VLOOKUP(B7,CovidTracking!B:G,5,FALSE),0)</f>
        <v>8</v>
      </c>
      <c r="H7">
        <f t="shared" si="1"/>
        <v>8</v>
      </c>
      <c r="I7">
        <f>IFERROR(VLOOKUP(B7,CovidTracking!B:G,6,FALSE),0)</f>
        <v>0</v>
      </c>
      <c r="J7">
        <f t="shared" si="15"/>
        <v>0</v>
      </c>
      <c r="K7">
        <f t="shared" si="16"/>
        <v>8</v>
      </c>
      <c r="L7">
        <f t="shared" si="17"/>
        <v>8</v>
      </c>
      <c r="M7">
        <f t="shared" si="18"/>
        <v>0</v>
      </c>
      <c r="N7">
        <f>VLOOKUP(A7,Mobility!$A:$L,7,FALSE)</f>
        <v>9</v>
      </c>
      <c r="O7">
        <f>VLOOKUP(A7,Mobility!$A:$L,8,FALSE)</f>
        <v>4</v>
      </c>
      <c r="P7">
        <f>VLOOKUP(A7,Mobility!$A:$L,9,FALSE)</f>
        <v>10</v>
      </c>
      <c r="Q7">
        <f>VLOOKUP(A7,Mobility!$A:$L,10,FALSE)</f>
        <v>9</v>
      </c>
      <c r="R7">
        <f>VLOOKUP(A7,Mobility!$A:$L,11,FALSE)</f>
        <v>0</v>
      </c>
      <c r="S7">
        <f>VLOOKUP(A7,Mobility!$A:$L,12,FALSE)</f>
        <v>1</v>
      </c>
      <c r="T7">
        <f>VLOOKUP(D7,'Pop and Pop Den'!A:C,2,FALSE)</f>
        <v>734002</v>
      </c>
      <c r="U7">
        <f>VLOOKUP(D7,'Pop and Pop Den'!A:C,3,FALSE)</f>
        <v>1.2863</v>
      </c>
      <c r="V7">
        <f>VLOOKUP(D7,Unemployment!A:B,2,FALSE)</f>
        <v>6.1</v>
      </c>
      <c r="W7">
        <f>VLOOKUP(D7,Unemployment!H:J,2,FALSE)</f>
        <v>5.8</v>
      </c>
      <c r="X7">
        <f>VLOOKUP(D7,Unemployment!H:J,3,FALSE)</f>
        <v>5.6</v>
      </c>
      <c r="Y7">
        <f t="shared" si="4"/>
        <v>-0.5</v>
      </c>
      <c r="Z7">
        <f t="shared" si="5"/>
        <v>-0.20000000000000018</v>
      </c>
      <c r="AA7">
        <f>VLOOKUP(D7,MedianAge!A:B,2,FALSE)</f>
        <v>34</v>
      </c>
      <c r="AB7" s="6">
        <f>VLOOKUP(D7,StateActions!F:G,2,FALSE)</f>
        <v>43918</v>
      </c>
      <c r="AC7" s="6">
        <f>VLOOKUP(D7,StateActions!L:M,2,FALSE)</f>
        <v>43910</v>
      </c>
      <c r="AD7" s="6">
        <f>VLOOKUP(D7,StateActions!A:B,2,FALSE)</f>
        <v>43903</v>
      </c>
      <c r="AE7">
        <f t="shared" si="6"/>
        <v>-22</v>
      </c>
      <c r="AF7">
        <f t="shared" si="7"/>
        <v>-14</v>
      </c>
      <c r="AG7">
        <f t="shared" si="8"/>
        <v>-7</v>
      </c>
      <c r="AH7" s="18">
        <f t="shared" si="9"/>
        <v>0</v>
      </c>
      <c r="AI7" s="18">
        <f t="shared" si="10"/>
        <v>1</v>
      </c>
      <c r="AJ7" s="20">
        <f t="shared" si="11"/>
        <v>0</v>
      </c>
      <c r="AK7" t="str">
        <f t="shared" si="12"/>
        <v>Exclude less than 10 Deaths</v>
      </c>
      <c r="AL7" t="str">
        <f t="shared" si="13"/>
        <v>Less than 10 deaths</v>
      </c>
      <c r="AM7" s="6" t="str">
        <f>IFERROR(VLOOKUP(D7,DatesEachStateReach10Deaths!A:B,2,FALSE),AK7)</f>
        <v>Exclude less than 10 Deaths</v>
      </c>
      <c r="AN7" t="str">
        <f t="shared" si="14"/>
        <v>Exclude less than 10 Deaths</v>
      </c>
    </row>
    <row r="8" spans="1:40" x14ac:dyDescent="0.25">
      <c r="A8" t="str">
        <f t="shared" si="2"/>
        <v>43897Alaska</v>
      </c>
      <c r="B8" t="str">
        <f t="shared" si="0"/>
        <v>43897AK</v>
      </c>
      <c r="C8" s="6">
        <v>43897</v>
      </c>
      <c r="D8" t="s">
        <v>65</v>
      </c>
      <c r="E8" t="s">
        <v>5</v>
      </c>
      <c r="F8">
        <f>IFERROR(VLOOKUP(B8,CovidTracking!B:G,4,FALSE),0)</f>
        <v>0</v>
      </c>
      <c r="G8">
        <f>IFERROR(VLOOKUP(B8,CovidTracking!B:G,5,FALSE),0)</f>
        <v>12</v>
      </c>
      <c r="H8">
        <f t="shared" si="1"/>
        <v>12</v>
      </c>
      <c r="I8">
        <f>IFERROR(VLOOKUP(B8,CovidTracking!B:G,6,FALSE),0)</f>
        <v>0</v>
      </c>
      <c r="J8">
        <f t="shared" si="15"/>
        <v>0</v>
      </c>
      <c r="K8">
        <f t="shared" si="16"/>
        <v>4</v>
      </c>
      <c r="L8">
        <f t="shared" si="17"/>
        <v>4</v>
      </c>
      <c r="M8">
        <f t="shared" si="18"/>
        <v>0</v>
      </c>
      <c r="N8">
        <f>VLOOKUP(A8,Mobility!$A:$L,7,FALSE)</f>
        <v>12</v>
      </c>
      <c r="O8">
        <f>VLOOKUP(A8,Mobility!$A:$L,8,FALSE)</f>
        <v>10</v>
      </c>
      <c r="P8">
        <f>VLOOKUP(A8,Mobility!$A:$L,9,FALSE)</f>
        <v>17</v>
      </c>
      <c r="Q8">
        <f>VLOOKUP(A8,Mobility!$A:$L,10,FALSE)</f>
        <v>9</v>
      </c>
      <c r="R8">
        <f>VLOOKUP(A8,Mobility!$A:$L,11,FALSE)</f>
        <v>3</v>
      </c>
      <c r="S8">
        <f>VLOOKUP(A8,Mobility!$A:$L,12,FALSE)</f>
        <v>-1</v>
      </c>
      <c r="T8">
        <f>VLOOKUP(D8,'Pop and Pop Den'!A:C,2,FALSE)</f>
        <v>734002</v>
      </c>
      <c r="U8">
        <f>VLOOKUP(D8,'Pop and Pop Den'!A:C,3,FALSE)</f>
        <v>1.2863</v>
      </c>
      <c r="V8">
        <f>VLOOKUP(D8,Unemployment!A:B,2,FALSE)</f>
        <v>6.1</v>
      </c>
      <c r="W8">
        <f>VLOOKUP(D8,Unemployment!H:J,2,FALSE)</f>
        <v>5.8</v>
      </c>
      <c r="X8">
        <f>VLOOKUP(D8,Unemployment!H:J,3,FALSE)</f>
        <v>5.6</v>
      </c>
      <c r="Y8">
        <f t="shared" si="4"/>
        <v>-0.5</v>
      </c>
      <c r="Z8">
        <f t="shared" si="5"/>
        <v>-0.20000000000000018</v>
      </c>
      <c r="AA8">
        <f>VLOOKUP(D8,MedianAge!A:B,2,FALSE)</f>
        <v>34</v>
      </c>
      <c r="AB8" s="6">
        <f>VLOOKUP(D8,StateActions!F:G,2,FALSE)</f>
        <v>43918</v>
      </c>
      <c r="AC8" s="6">
        <f>VLOOKUP(D8,StateActions!L:M,2,FALSE)</f>
        <v>43910</v>
      </c>
      <c r="AD8" s="6">
        <f>VLOOKUP(D8,StateActions!A:B,2,FALSE)</f>
        <v>43903</v>
      </c>
      <c r="AE8">
        <f t="shared" si="6"/>
        <v>-21</v>
      </c>
      <c r="AF8">
        <f t="shared" si="7"/>
        <v>-13</v>
      </c>
      <c r="AG8">
        <f t="shared" si="8"/>
        <v>-6</v>
      </c>
      <c r="AH8" s="18">
        <f t="shared" si="9"/>
        <v>0</v>
      </c>
      <c r="AI8" s="18">
        <f t="shared" si="10"/>
        <v>1</v>
      </c>
      <c r="AJ8" s="20">
        <f t="shared" si="11"/>
        <v>0</v>
      </c>
      <c r="AK8" t="str">
        <f t="shared" si="12"/>
        <v>Exclude less than 10 Deaths</v>
      </c>
      <c r="AL8" t="str">
        <f t="shared" si="13"/>
        <v>Less than 10 deaths</v>
      </c>
      <c r="AM8" s="6" t="str">
        <f>IFERROR(VLOOKUP(D8,DatesEachStateReach10Deaths!A:B,2,FALSE),AK8)</f>
        <v>Exclude less than 10 Deaths</v>
      </c>
      <c r="AN8" t="str">
        <f t="shared" si="14"/>
        <v>Exclude less than 10 Deaths</v>
      </c>
    </row>
    <row r="9" spans="1:40" x14ac:dyDescent="0.25">
      <c r="A9" t="str">
        <f t="shared" si="2"/>
        <v>43898Alaska</v>
      </c>
      <c r="B9" t="str">
        <f t="shared" si="0"/>
        <v>43898AK</v>
      </c>
      <c r="C9" s="6">
        <v>43898</v>
      </c>
      <c r="D9" t="s">
        <v>65</v>
      </c>
      <c r="E9" t="s">
        <v>5</v>
      </c>
      <c r="F9">
        <f>IFERROR(VLOOKUP(B9,CovidTracking!B:G,4,FALSE),0)</f>
        <v>0</v>
      </c>
      <c r="G9">
        <f>IFERROR(VLOOKUP(B9,CovidTracking!B:G,5,FALSE),0)</f>
        <v>14</v>
      </c>
      <c r="H9">
        <f t="shared" si="1"/>
        <v>14</v>
      </c>
      <c r="I9">
        <f>IFERROR(VLOOKUP(B9,CovidTracking!B:G,6,FALSE),0)</f>
        <v>0</v>
      </c>
      <c r="J9">
        <f t="shared" si="15"/>
        <v>0</v>
      </c>
      <c r="K9">
        <f t="shared" si="16"/>
        <v>2</v>
      </c>
      <c r="L9">
        <f t="shared" si="17"/>
        <v>2</v>
      </c>
      <c r="M9">
        <f t="shared" si="18"/>
        <v>0</v>
      </c>
      <c r="N9">
        <f>VLOOKUP(A9,Mobility!$A:$L,7,FALSE)</f>
        <v>13</v>
      </c>
      <c r="O9">
        <f>VLOOKUP(A9,Mobility!$A:$L,8,FALSE)</f>
        <v>8</v>
      </c>
      <c r="P9">
        <f>VLOOKUP(A9,Mobility!$A:$L,9,FALSE)</f>
        <v>34</v>
      </c>
      <c r="Q9">
        <f>VLOOKUP(A9,Mobility!$A:$L,10,FALSE)</f>
        <v>9</v>
      </c>
      <c r="R9">
        <f>VLOOKUP(A9,Mobility!$A:$L,11,FALSE)</f>
        <v>2</v>
      </c>
      <c r="S9">
        <f>VLOOKUP(A9,Mobility!$A:$L,12,FALSE)</f>
        <v>-1</v>
      </c>
      <c r="T9">
        <f>VLOOKUP(D9,'Pop and Pop Den'!A:C,2,FALSE)</f>
        <v>734002</v>
      </c>
      <c r="U9">
        <f>VLOOKUP(D9,'Pop and Pop Den'!A:C,3,FALSE)</f>
        <v>1.2863</v>
      </c>
      <c r="V9">
        <f>VLOOKUP(D9,Unemployment!A:B,2,FALSE)</f>
        <v>6.1</v>
      </c>
      <c r="W9">
        <f>VLOOKUP(D9,Unemployment!H:J,2,FALSE)</f>
        <v>5.8</v>
      </c>
      <c r="X9">
        <f>VLOOKUP(D9,Unemployment!H:J,3,FALSE)</f>
        <v>5.6</v>
      </c>
      <c r="Y9">
        <f t="shared" si="4"/>
        <v>-0.5</v>
      </c>
      <c r="Z9">
        <f t="shared" si="5"/>
        <v>-0.20000000000000018</v>
      </c>
      <c r="AA9">
        <f>VLOOKUP(D9,MedianAge!A:B,2,FALSE)</f>
        <v>34</v>
      </c>
      <c r="AB9" s="6">
        <f>VLOOKUP(D9,StateActions!F:G,2,FALSE)</f>
        <v>43918</v>
      </c>
      <c r="AC9" s="6">
        <f>VLOOKUP(D9,StateActions!L:M,2,FALSE)</f>
        <v>43910</v>
      </c>
      <c r="AD9" s="6">
        <f>VLOOKUP(D9,StateActions!A:B,2,FALSE)</f>
        <v>43903</v>
      </c>
      <c r="AE9">
        <f t="shared" si="6"/>
        <v>-20</v>
      </c>
      <c r="AF9">
        <f t="shared" si="7"/>
        <v>-12</v>
      </c>
      <c r="AG9">
        <f t="shared" si="8"/>
        <v>-5</v>
      </c>
      <c r="AH9" s="18">
        <f t="shared" si="9"/>
        <v>0</v>
      </c>
      <c r="AI9" s="18">
        <f t="shared" si="10"/>
        <v>1</v>
      </c>
      <c r="AJ9" s="20">
        <f t="shared" si="11"/>
        <v>0</v>
      </c>
      <c r="AK9" t="str">
        <f t="shared" si="12"/>
        <v>Exclude less than 10 Deaths</v>
      </c>
      <c r="AL9" t="str">
        <f t="shared" si="13"/>
        <v>Less than 10 deaths</v>
      </c>
      <c r="AM9" s="6" t="str">
        <f>IFERROR(VLOOKUP(D9,DatesEachStateReach10Deaths!A:B,2,FALSE),AK9)</f>
        <v>Exclude less than 10 Deaths</v>
      </c>
      <c r="AN9" t="str">
        <f t="shared" si="14"/>
        <v>Exclude less than 10 Deaths</v>
      </c>
    </row>
    <row r="10" spans="1:40" x14ac:dyDescent="0.25">
      <c r="A10" t="str">
        <f t="shared" si="2"/>
        <v>43899Alaska</v>
      </c>
      <c r="B10" t="str">
        <f t="shared" si="0"/>
        <v>43899AK</v>
      </c>
      <c r="C10" s="6">
        <v>43899</v>
      </c>
      <c r="D10" t="s">
        <v>65</v>
      </c>
      <c r="E10" t="s">
        <v>5</v>
      </c>
      <c r="F10">
        <f>IFERROR(VLOOKUP(B10,CovidTracking!B:G,4,FALSE),0)</f>
        <v>0</v>
      </c>
      <c r="G10">
        <f>IFERROR(VLOOKUP(B10,CovidTracking!B:G,5,FALSE),0)</f>
        <v>23</v>
      </c>
      <c r="H10">
        <f t="shared" si="1"/>
        <v>23</v>
      </c>
      <c r="I10">
        <f>IFERROR(VLOOKUP(B10,CovidTracking!B:G,6,FALSE),0)</f>
        <v>0</v>
      </c>
      <c r="J10">
        <f t="shared" si="15"/>
        <v>0</v>
      </c>
      <c r="K10">
        <f t="shared" si="16"/>
        <v>9</v>
      </c>
      <c r="L10">
        <f t="shared" si="17"/>
        <v>9</v>
      </c>
      <c r="M10">
        <f t="shared" si="18"/>
        <v>0</v>
      </c>
      <c r="N10">
        <f>VLOOKUP(A10,Mobility!$A:$L,7,FALSE)</f>
        <v>7</v>
      </c>
      <c r="O10">
        <f>VLOOKUP(A10,Mobility!$A:$L,8,FALSE)</f>
        <v>4</v>
      </c>
      <c r="P10">
        <f>VLOOKUP(A10,Mobility!$A:$L,9,FALSE)</f>
        <v>14</v>
      </c>
      <c r="Q10">
        <f>VLOOKUP(A10,Mobility!$A:$L,10,FALSE)</f>
        <v>3</v>
      </c>
      <c r="R10">
        <f>VLOOKUP(A10,Mobility!$A:$L,11,FALSE)</f>
        <v>-10</v>
      </c>
      <c r="S10">
        <f>VLOOKUP(A10,Mobility!$A:$L,12,FALSE)</f>
        <v>2</v>
      </c>
      <c r="T10">
        <f>VLOOKUP(D10,'Pop and Pop Den'!A:C,2,FALSE)</f>
        <v>734002</v>
      </c>
      <c r="U10">
        <f>VLOOKUP(D10,'Pop and Pop Den'!A:C,3,FALSE)</f>
        <v>1.2863</v>
      </c>
      <c r="V10">
        <f>VLOOKUP(D10,Unemployment!A:B,2,FALSE)</f>
        <v>6.1</v>
      </c>
      <c r="W10">
        <f>VLOOKUP(D10,Unemployment!H:J,2,FALSE)</f>
        <v>5.8</v>
      </c>
      <c r="X10">
        <f>VLOOKUP(D10,Unemployment!H:J,3,FALSE)</f>
        <v>5.6</v>
      </c>
      <c r="Y10">
        <f t="shared" si="4"/>
        <v>-0.5</v>
      </c>
      <c r="Z10">
        <f t="shared" si="5"/>
        <v>-0.20000000000000018</v>
      </c>
      <c r="AA10">
        <f>VLOOKUP(D10,MedianAge!A:B,2,FALSE)</f>
        <v>34</v>
      </c>
      <c r="AB10" s="6">
        <f>VLOOKUP(D10,StateActions!F:G,2,FALSE)</f>
        <v>43918</v>
      </c>
      <c r="AC10" s="6">
        <f>VLOOKUP(D10,StateActions!L:M,2,FALSE)</f>
        <v>43910</v>
      </c>
      <c r="AD10" s="6">
        <f>VLOOKUP(D10,StateActions!A:B,2,FALSE)</f>
        <v>43903</v>
      </c>
      <c r="AE10">
        <f t="shared" si="6"/>
        <v>-19</v>
      </c>
      <c r="AF10">
        <f t="shared" si="7"/>
        <v>-11</v>
      </c>
      <c r="AG10">
        <f t="shared" si="8"/>
        <v>-4</v>
      </c>
      <c r="AH10" s="18">
        <f t="shared" si="9"/>
        <v>0</v>
      </c>
      <c r="AI10" s="18">
        <f t="shared" si="10"/>
        <v>1</v>
      </c>
      <c r="AJ10" s="20">
        <f t="shared" si="11"/>
        <v>0</v>
      </c>
      <c r="AK10" t="str">
        <f t="shared" si="12"/>
        <v>Exclude less than 10 Deaths</v>
      </c>
      <c r="AL10" t="str">
        <f t="shared" si="13"/>
        <v>Less than 10 deaths</v>
      </c>
      <c r="AM10" s="6" t="str">
        <f>IFERROR(VLOOKUP(D10,DatesEachStateReach10Deaths!A:B,2,FALSE),AK10)</f>
        <v>Exclude less than 10 Deaths</v>
      </c>
      <c r="AN10" t="str">
        <f t="shared" si="14"/>
        <v>Exclude less than 10 Deaths</v>
      </c>
    </row>
    <row r="11" spans="1:40" x14ac:dyDescent="0.25">
      <c r="A11" t="str">
        <f t="shared" si="2"/>
        <v>43900Alaska</v>
      </c>
      <c r="B11" t="str">
        <f t="shared" si="0"/>
        <v>43900AK</v>
      </c>
      <c r="C11" s="6">
        <v>43900</v>
      </c>
      <c r="D11" t="s">
        <v>65</v>
      </c>
      <c r="E11" t="s">
        <v>5</v>
      </c>
      <c r="F11">
        <f>IFERROR(VLOOKUP(B11,CovidTracking!B:G,4,FALSE),0)</f>
        <v>0</v>
      </c>
      <c r="G11">
        <f>IFERROR(VLOOKUP(B11,CovidTracking!B:G,5,FALSE),0)</f>
        <v>23</v>
      </c>
      <c r="H11">
        <f t="shared" si="1"/>
        <v>23</v>
      </c>
      <c r="I11">
        <f>IFERROR(VLOOKUP(B11,CovidTracking!B:G,6,FALSE),0)</f>
        <v>0</v>
      </c>
      <c r="J11">
        <f t="shared" si="15"/>
        <v>0</v>
      </c>
      <c r="K11">
        <f t="shared" si="16"/>
        <v>0</v>
      </c>
      <c r="L11">
        <f t="shared" si="17"/>
        <v>0</v>
      </c>
      <c r="M11">
        <f t="shared" si="18"/>
        <v>0</v>
      </c>
      <c r="N11">
        <f>VLOOKUP(A11,Mobility!$A:$L,7,FALSE)</f>
        <v>13</v>
      </c>
      <c r="O11">
        <f>VLOOKUP(A11,Mobility!$A:$L,8,FALSE)</f>
        <v>6</v>
      </c>
      <c r="P11">
        <f>VLOOKUP(A11,Mobility!$A:$L,9,FALSE)</f>
        <v>11</v>
      </c>
      <c r="Q11">
        <f>VLOOKUP(A11,Mobility!$A:$L,10,FALSE)</f>
        <v>2</v>
      </c>
      <c r="R11">
        <f>VLOOKUP(A11,Mobility!$A:$L,11,FALSE)</f>
        <v>-7</v>
      </c>
      <c r="S11">
        <f>VLOOKUP(A11,Mobility!$A:$L,12,FALSE)</f>
        <v>2</v>
      </c>
      <c r="T11">
        <f>VLOOKUP(D11,'Pop and Pop Den'!A:C,2,FALSE)</f>
        <v>734002</v>
      </c>
      <c r="U11">
        <f>VLOOKUP(D11,'Pop and Pop Den'!A:C,3,FALSE)</f>
        <v>1.2863</v>
      </c>
      <c r="V11">
        <f>VLOOKUP(D11,Unemployment!A:B,2,FALSE)</f>
        <v>6.1</v>
      </c>
      <c r="W11">
        <f>VLOOKUP(D11,Unemployment!H:J,2,FALSE)</f>
        <v>5.8</v>
      </c>
      <c r="X11">
        <f>VLOOKUP(D11,Unemployment!H:J,3,FALSE)</f>
        <v>5.6</v>
      </c>
      <c r="Y11">
        <f t="shared" si="4"/>
        <v>-0.5</v>
      </c>
      <c r="Z11">
        <f t="shared" si="5"/>
        <v>-0.20000000000000018</v>
      </c>
      <c r="AA11">
        <f>VLOOKUP(D11,MedianAge!A:B,2,FALSE)</f>
        <v>34</v>
      </c>
      <c r="AB11" s="6">
        <f>VLOOKUP(D11,StateActions!F:G,2,FALSE)</f>
        <v>43918</v>
      </c>
      <c r="AC11" s="6">
        <f>VLOOKUP(D11,StateActions!L:M,2,FALSE)</f>
        <v>43910</v>
      </c>
      <c r="AD11" s="6">
        <f>VLOOKUP(D11,StateActions!A:B,2,FALSE)</f>
        <v>43903</v>
      </c>
      <c r="AE11">
        <f t="shared" si="6"/>
        <v>-18</v>
      </c>
      <c r="AF11">
        <f t="shared" si="7"/>
        <v>-10</v>
      </c>
      <c r="AG11">
        <f t="shared" si="8"/>
        <v>-3</v>
      </c>
      <c r="AH11" s="18">
        <f t="shared" si="9"/>
        <v>0</v>
      </c>
      <c r="AI11" s="18">
        <f t="shared" si="10"/>
        <v>1</v>
      </c>
      <c r="AJ11" s="20">
        <f t="shared" si="11"/>
        <v>0</v>
      </c>
      <c r="AK11" t="str">
        <f t="shared" si="12"/>
        <v>Exclude less than 10 Deaths</v>
      </c>
      <c r="AL11" t="str">
        <f t="shared" si="13"/>
        <v>Less than 10 deaths</v>
      </c>
      <c r="AM11" s="6" t="str">
        <f>IFERROR(VLOOKUP(D11,DatesEachStateReach10Deaths!A:B,2,FALSE),AK11)</f>
        <v>Exclude less than 10 Deaths</v>
      </c>
      <c r="AN11" t="str">
        <f t="shared" si="14"/>
        <v>Exclude less than 10 Deaths</v>
      </c>
    </row>
    <row r="12" spans="1:40" x14ac:dyDescent="0.25">
      <c r="A12" t="str">
        <f t="shared" si="2"/>
        <v>43901Alaska</v>
      </c>
      <c r="B12" t="str">
        <f t="shared" si="0"/>
        <v>43901AK</v>
      </c>
      <c r="C12" s="6">
        <v>43901</v>
      </c>
      <c r="D12" t="s">
        <v>65</v>
      </c>
      <c r="E12" t="s">
        <v>5</v>
      </c>
      <c r="F12">
        <f>IFERROR(VLOOKUP(B12,CovidTracking!B:G,4,FALSE),0)</f>
        <v>0</v>
      </c>
      <c r="G12">
        <f>IFERROR(VLOOKUP(B12,CovidTracking!B:G,5,FALSE),0)</f>
        <v>46</v>
      </c>
      <c r="H12">
        <f t="shared" si="1"/>
        <v>46</v>
      </c>
      <c r="I12">
        <f>IFERROR(VLOOKUP(B12,CovidTracking!B:G,6,FALSE),0)</f>
        <v>0</v>
      </c>
      <c r="J12">
        <f t="shared" si="15"/>
        <v>0</v>
      </c>
      <c r="K12">
        <f t="shared" si="16"/>
        <v>23</v>
      </c>
      <c r="L12">
        <f t="shared" si="17"/>
        <v>23</v>
      </c>
      <c r="M12">
        <f t="shared" si="18"/>
        <v>0</v>
      </c>
      <c r="N12">
        <f>VLOOKUP(A12,Mobility!$A:$L,7,FALSE)</f>
        <v>12</v>
      </c>
      <c r="O12">
        <f>VLOOKUP(A12,Mobility!$A:$L,8,FALSE)</f>
        <v>9</v>
      </c>
      <c r="P12">
        <f>VLOOKUP(A12,Mobility!$A:$L,9,FALSE)</f>
        <v>16</v>
      </c>
      <c r="Q12">
        <f>VLOOKUP(A12,Mobility!$A:$L,10,FALSE)</f>
        <v>3</v>
      </c>
      <c r="R12">
        <f>VLOOKUP(A12,Mobility!$A:$L,11,FALSE)</f>
        <v>-8</v>
      </c>
      <c r="S12">
        <f>VLOOKUP(A12,Mobility!$A:$L,12,FALSE)</f>
        <v>2</v>
      </c>
      <c r="T12">
        <f>VLOOKUP(D12,'Pop and Pop Den'!A:C,2,FALSE)</f>
        <v>734002</v>
      </c>
      <c r="U12">
        <f>VLOOKUP(D12,'Pop and Pop Den'!A:C,3,FALSE)</f>
        <v>1.2863</v>
      </c>
      <c r="V12">
        <f>VLOOKUP(D12,Unemployment!A:B,2,FALSE)</f>
        <v>6.1</v>
      </c>
      <c r="W12">
        <f>VLOOKUP(D12,Unemployment!H:J,2,FALSE)</f>
        <v>5.8</v>
      </c>
      <c r="X12">
        <f>VLOOKUP(D12,Unemployment!H:J,3,FALSE)</f>
        <v>5.6</v>
      </c>
      <c r="Y12">
        <f t="shared" si="4"/>
        <v>-0.5</v>
      </c>
      <c r="Z12">
        <f t="shared" si="5"/>
        <v>-0.20000000000000018</v>
      </c>
      <c r="AA12">
        <f>VLOOKUP(D12,MedianAge!A:B,2,FALSE)</f>
        <v>34</v>
      </c>
      <c r="AB12" s="6">
        <f>VLOOKUP(D12,StateActions!F:G,2,FALSE)</f>
        <v>43918</v>
      </c>
      <c r="AC12" s="6">
        <f>VLOOKUP(D12,StateActions!L:M,2,FALSE)</f>
        <v>43910</v>
      </c>
      <c r="AD12" s="6">
        <f>VLOOKUP(D12,StateActions!A:B,2,FALSE)</f>
        <v>43903</v>
      </c>
      <c r="AE12">
        <f t="shared" si="6"/>
        <v>-17</v>
      </c>
      <c r="AF12">
        <f t="shared" si="7"/>
        <v>-9</v>
      </c>
      <c r="AG12">
        <f t="shared" si="8"/>
        <v>-2</v>
      </c>
      <c r="AH12" s="18">
        <f t="shared" si="9"/>
        <v>0</v>
      </c>
      <c r="AI12" s="18">
        <f t="shared" si="10"/>
        <v>1</v>
      </c>
      <c r="AJ12" s="20">
        <f t="shared" si="11"/>
        <v>0</v>
      </c>
      <c r="AK12" t="str">
        <f t="shared" si="12"/>
        <v>Exclude less than 10 Deaths</v>
      </c>
      <c r="AL12" t="str">
        <f t="shared" si="13"/>
        <v>Less than 10 deaths</v>
      </c>
      <c r="AM12" s="6" t="str">
        <f>IFERROR(VLOOKUP(D12,DatesEachStateReach10Deaths!A:B,2,FALSE),AK12)</f>
        <v>Exclude less than 10 Deaths</v>
      </c>
      <c r="AN12" t="str">
        <f t="shared" si="14"/>
        <v>Exclude less than 10 Deaths</v>
      </c>
    </row>
    <row r="13" spans="1:40" x14ac:dyDescent="0.25">
      <c r="A13" t="str">
        <f t="shared" si="2"/>
        <v>43902Alaska</v>
      </c>
      <c r="B13" t="str">
        <f t="shared" si="0"/>
        <v>43902AK</v>
      </c>
      <c r="C13" s="6">
        <v>43902</v>
      </c>
      <c r="D13" t="s">
        <v>65</v>
      </c>
      <c r="E13" t="s">
        <v>5</v>
      </c>
      <c r="F13">
        <f>IFERROR(VLOOKUP(B13,CovidTracking!B:G,4,FALSE),0)</f>
        <v>0</v>
      </c>
      <c r="G13">
        <f>IFERROR(VLOOKUP(B13,CovidTracking!B:G,5,FALSE),0)</f>
        <v>46</v>
      </c>
      <c r="H13">
        <f t="shared" si="1"/>
        <v>46</v>
      </c>
      <c r="I13">
        <f>IFERROR(VLOOKUP(B13,CovidTracking!B:G,6,FALSE),0)</f>
        <v>0</v>
      </c>
      <c r="J13">
        <f t="shared" si="15"/>
        <v>0</v>
      </c>
      <c r="K13">
        <f t="shared" si="16"/>
        <v>0</v>
      </c>
      <c r="L13">
        <f t="shared" si="17"/>
        <v>0</v>
      </c>
      <c r="M13">
        <f t="shared" si="18"/>
        <v>0</v>
      </c>
      <c r="N13">
        <f>VLOOKUP(A13,Mobility!$A:$L,7,FALSE)</f>
        <v>12</v>
      </c>
      <c r="O13">
        <f>VLOOKUP(A13,Mobility!$A:$L,8,FALSE)</f>
        <v>19</v>
      </c>
      <c r="P13">
        <f>VLOOKUP(A13,Mobility!$A:$L,9,FALSE)</f>
        <v>21</v>
      </c>
      <c r="Q13">
        <f>VLOOKUP(A13,Mobility!$A:$L,10,FALSE)</f>
        <v>-1</v>
      </c>
      <c r="R13">
        <f>VLOOKUP(A13,Mobility!$A:$L,11,FALSE)</f>
        <v>-9</v>
      </c>
      <c r="S13">
        <f>VLOOKUP(A13,Mobility!$A:$L,12,FALSE)</f>
        <v>2</v>
      </c>
      <c r="T13">
        <f>VLOOKUP(D13,'Pop and Pop Den'!A:C,2,FALSE)</f>
        <v>734002</v>
      </c>
      <c r="U13">
        <f>VLOOKUP(D13,'Pop and Pop Den'!A:C,3,FALSE)</f>
        <v>1.2863</v>
      </c>
      <c r="V13">
        <f>VLOOKUP(D13,Unemployment!A:B,2,FALSE)</f>
        <v>6.1</v>
      </c>
      <c r="W13">
        <f>VLOOKUP(D13,Unemployment!H:J,2,FALSE)</f>
        <v>5.8</v>
      </c>
      <c r="X13">
        <f>VLOOKUP(D13,Unemployment!H:J,3,FALSE)</f>
        <v>5.6</v>
      </c>
      <c r="Y13">
        <f t="shared" si="4"/>
        <v>-0.5</v>
      </c>
      <c r="Z13">
        <f t="shared" si="5"/>
        <v>-0.20000000000000018</v>
      </c>
      <c r="AA13">
        <f>VLOOKUP(D13,MedianAge!A:B,2,FALSE)</f>
        <v>34</v>
      </c>
      <c r="AB13" s="6">
        <f>VLOOKUP(D13,StateActions!F:G,2,FALSE)</f>
        <v>43918</v>
      </c>
      <c r="AC13" s="6">
        <f>VLOOKUP(D13,StateActions!L:M,2,FALSE)</f>
        <v>43910</v>
      </c>
      <c r="AD13" s="6">
        <f>VLOOKUP(D13,StateActions!A:B,2,FALSE)</f>
        <v>43903</v>
      </c>
      <c r="AE13">
        <f t="shared" si="6"/>
        <v>-16</v>
      </c>
      <c r="AF13">
        <f t="shared" si="7"/>
        <v>-8</v>
      </c>
      <c r="AG13">
        <f t="shared" si="8"/>
        <v>-1</v>
      </c>
      <c r="AH13" s="18">
        <f t="shared" si="9"/>
        <v>0</v>
      </c>
      <c r="AI13" s="18">
        <f t="shared" si="10"/>
        <v>1</v>
      </c>
      <c r="AJ13" s="20">
        <f t="shared" si="11"/>
        <v>0</v>
      </c>
      <c r="AK13" t="str">
        <f t="shared" si="12"/>
        <v>Exclude less than 10 Deaths</v>
      </c>
      <c r="AL13" t="str">
        <f t="shared" si="13"/>
        <v>Less than 10 deaths</v>
      </c>
      <c r="AM13" s="6" t="str">
        <f>IFERROR(VLOOKUP(D13,DatesEachStateReach10Deaths!A:B,2,FALSE),AK13)</f>
        <v>Exclude less than 10 Deaths</v>
      </c>
      <c r="AN13" t="str">
        <f t="shared" si="14"/>
        <v>Exclude less than 10 Deaths</v>
      </c>
    </row>
    <row r="14" spans="1:40" x14ac:dyDescent="0.25">
      <c r="A14" t="str">
        <f t="shared" si="2"/>
        <v>43903Alaska</v>
      </c>
      <c r="B14" t="str">
        <f t="shared" si="0"/>
        <v>43903AK</v>
      </c>
      <c r="C14" s="6">
        <v>43903</v>
      </c>
      <c r="D14" t="s">
        <v>65</v>
      </c>
      <c r="E14" t="s">
        <v>5</v>
      </c>
      <c r="F14">
        <f>IFERROR(VLOOKUP(B14,CovidTracking!B:G,4,FALSE),0)</f>
        <v>1</v>
      </c>
      <c r="G14">
        <f>IFERROR(VLOOKUP(B14,CovidTracking!B:G,5,FALSE),0)</f>
        <v>59</v>
      </c>
      <c r="H14">
        <f t="shared" si="1"/>
        <v>60</v>
      </c>
      <c r="I14">
        <f>IFERROR(VLOOKUP(B14,CovidTracking!B:G,6,FALSE),0)</f>
        <v>0</v>
      </c>
      <c r="J14">
        <f t="shared" si="15"/>
        <v>1</v>
      </c>
      <c r="K14">
        <f t="shared" si="16"/>
        <v>13</v>
      </c>
      <c r="L14">
        <f t="shared" si="17"/>
        <v>14</v>
      </c>
      <c r="M14">
        <f t="shared" si="18"/>
        <v>0</v>
      </c>
      <c r="N14">
        <f>VLOOKUP(A14,Mobility!$A:$L,7,FALSE)</f>
        <v>7</v>
      </c>
      <c r="O14">
        <f>VLOOKUP(A14,Mobility!$A:$L,8,FALSE)</f>
        <v>19</v>
      </c>
      <c r="P14">
        <f>VLOOKUP(A14,Mobility!$A:$L,9,FALSE)</f>
        <v>16</v>
      </c>
      <c r="Q14">
        <f>VLOOKUP(A14,Mobility!$A:$L,10,FALSE)</f>
        <v>0</v>
      </c>
      <c r="R14">
        <f>VLOOKUP(A14,Mobility!$A:$L,11,FALSE)</f>
        <v>-10</v>
      </c>
      <c r="S14">
        <f>VLOOKUP(A14,Mobility!$A:$L,12,FALSE)</f>
        <v>3</v>
      </c>
      <c r="T14">
        <f>VLOOKUP(D14,'Pop and Pop Den'!A:C,2,FALSE)</f>
        <v>734002</v>
      </c>
      <c r="U14">
        <f>VLOOKUP(D14,'Pop and Pop Den'!A:C,3,FALSE)</f>
        <v>1.2863</v>
      </c>
      <c r="V14">
        <f>VLOOKUP(D14,Unemployment!A:B,2,FALSE)</f>
        <v>6.1</v>
      </c>
      <c r="W14">
        <f>VLOOKUP(D14,Unemployment!H:J,2,FALSE)</f>
        <v>5.8</v>
      </c>
      <c r="X14">
        <f>VLOOKUP(D14,Unemployment!H:J,3,FALSE)</f>
        <v>5.6</v>
      </c>
      <c r="Y14">
        <f t="shared" si="4"/>
        <v>-0.5</v>
      </c>
      <c r="Z14">
        <f t="shared" si="5"/>
        <v>-0.20000000000000018</v>
      </c>
      <c r="AA14">
        <f>VLOOKUP(D14,MedianAge!A:B,2,FALSE)</f>
        <v>34</v>
      </c>
      <c r="AB14" s="6">
        <f>VLOOKUP(D14,StateActions!F:G,2,FALSE)</f>
        <v>43918</v>
      </c>
      <c r="AC14" s="6">
        <f>VLOOKUP(D14,StateActions!L:M,2,FALSE)</f>
        <v>43910</v>
      </c>
      <c r="AD14" s="6">
        <f>VLOOKUP(D14,StateActions!A:B,2,FALSE)</f>
        <v>43903</v>
      </c>
      <c r="AE14">
        <f t="shared" si="6"/>
        <v>-15</v>
      </c>
      <c r="AF14">
        <f t="shared" si="7"/>
        <v>-7</v>
      </c>
      <c r="AG14">
        <f t="shared" si="8"/>
        <v>0</v>
      </c>
      <c r="AH14" s="18">
        <f t="shared" si="9"/>
        <v>1.6666666666666666E-2</v>
      </c>
      <c r="AI14" s="18">
        <f t="shared" si="10"/>
        <v>0.98333333333333328</v>
      </c>
      <c r="AJ14" s="20">
        <f t="shared" si="11"/>
        <v>0</v>
      </c>
      <c r="AK14" t="str">
        <f t="shared" si="12"/>
        <v>Exclude less than 10 Deaths</v>
      </c>
      <c r="AL14" t="str">
        <f t="shared" si="13"/>
        <v>Less than 10 deaths</v>
      </c>
      <c r="AM14" s="6" t="str">
        <f>IFERROR(VLOOKUP(D14,DatesEachStateReach10Deaths!A:B,2,FALSE),AK14)</f>
        <v>Exclude less than 10 Deaths</v>
      </c>
      <c r="AN14" t="str">
        <f t="shared" si="14"/>
        <v>Exclude less than 10 Deaths</v>
      </c>
    </row>
    <row r="15" spans="1:40" x14ac:dyDescent="0.25">
      <c r="A15" t="str">
        <f t="shared" si="2"/>
        <v>43904Alaska</v>
      </c>
      <c r="B15" t="str">
        <f t="shared" si="0"/>
        <v>43904AK</v>
      </c>
      <c r="C15" s="6">
        <v>43904</v>
      </c>
      <c r="D15" t="s">
        <v>65</v>
      </c>
      <c r="E15" t="s">
        <v>5</v>
      </c>
      <c r="F15">
        <f>IFERROR(VLOOKUP(B15,CovidTracking!B:G,4,FALSE),0)</f>
        <v>1</v>
      </c>
      <c r="G15">
        <f>IFERROR(VLOOKUP(B15,CovidTracking!B:G,5,FALSE),0)</f>
        <v>143</v>
      </c>
      <c r="H15">
        <f t="shared" si="1"/>
        <v>144</v>
      </c>
      <c r="I15">
        <f>IFERROR(VLOOKUP(B15,CovidTracking!B:G,6,FALSE),0)</f>
        <v>0</v>
      </c>
      <c r="J15">
        <f t="shared" si="15"/>
        <v>0</v>
      </c>
      <c r="K15">
        <f t="shared" si="16"/>
        <v>84</v>
      </c>
      <c r="L15">
        <f t="shared" si="17"/>
        <v>84</v>
      </c>
      <c r="M15">
        <f t="shared" si="18"/>
        <v>0</v>
      </c>
      <c r="N15">
        <f>VLOOKUP(A15,Mobility!$A:$L,7,FALSE)</f>
        <v>0</v>
      </c>
      <c r="O15">
        <f>VLOOKUP(A15,Mobility!$A:$L,8,FALSE)</f>
        <v>19</v>
      </c>
      <c r="P15">
        <f>VLOOKUP(A15,Mobility!$A:$L,9,FALSE)</f>
        <v>37</v>
      </c>
      <c r="Q15">
        <f>VLOOKUP(A15,Mobility!$A:$L,10,FALSE)</f>
        <v>1</v>
      </c>
      <c r="R15">
        <f>VLOOKUP(A15,Mobility!$A:$L,11,FALSE)</f>
        <v>-1</v>
      </c>
      <c r="S15">
        <f>VLOOKUP(A15,Mobility!$A:$L,12,FALSE)</f>
        <v>1</v>
      </c>
      <c r="T15">
        <f>VLOOKUP(D15,'Pop and Pop Den'!A:C,2,FALSE)</f>
        <v>734002</v>
      </c>
      <c r="U15">
        <f>VLOOKUP(D15,'Pop and Pop Den'!A:C,3,FALSE)</f>
        <v>1.2863</v>
      </c>
      <c r="V15">
        <f>VLOOKUP(D15,Unemployment!A:B,2,FALSE)</f>
        <v>6.1</v>
      </c>
      <c r="W15">
        <f>VLOOKUP(D15,Unemployment!H:J,2,FALSE)</f>
        <v>5.8</v>
      </c>
      <c r="X15">
        <f>VLOOKUP(D15,Unemployment!H:J,3,FALSE)</f>
        <v>5.6</v>
      </c>
      <c r="Y15">
        <f t="shared" si="4"/>
        <v>-0.5</v>
      </c>
      <c r="Z15">
        <f t="shared" si="5"/>
        <v>-0.20000000000000018</v>
      </c>
      <c r="AA15">
        <f>VLOOKUP(D15,MedianAge!A:B,2,FALSE)</f>
        <v>34</v>
      </c>
      <c r="AB15" s="6">
        <f>VLOOKUP(D15,StateActions!F:G,2,FALSE)</f>
        <v>43918</v>
      </c>
      <c r="AC15" s="6">
        <f>VLOOKUP(D15,StateActions!L:M,2,FALSE)</f>
        <v>43910</v>
      </c>
      <c r="AD15" s="6">
        <f>VLOOKUP(D15,StateActions!A:B,2,FALSE)</f>
        <v>43903</v>
      </c>
      <c r="AE15">
        <f t="shared" si="6"/>
        <v>-14</v>
      </c>
      <c r="AF15">
        <f t="shared" si="7"/>
        <v>-6</v>
      </c>
      <c r="AG15">
        <f t="shared" si="8"/>
        <v>1</v>
      </c>
      <c r="AH15" s="18">
        <f t="shared" si="9"/>
        <v>6.9444444444444441E-3</v>
      </c>
      <c r="AI15" s="18">
        <f t="shared" si="10"/>
        <v>0.99305555555555558</v>
      </c>
      <c r="AJ15" s="20">
        <f t="shared" si="11"/>
        <v>0</v>
      </c>
      <c r="AK15" t="str">
        <f t="shared" si="12"/>
        <v>Exclude less than 10 Deaths</v>
      </c>
      <c r="AL15" t="str">
        <f t="shared" si="13"/>
        <v>Less than 10 deaths</v>
      </c>
      <c r="AM15" s="6" t="str">
        <f>IFERROR(VLOOKUP(D15,DatesEachStateReach10Deaths!A:B,2,FALSE),AK15)</f>
        <v>Exclude less than 10 Deaths</v>
      </c>
      <c r="AN15" t="str">
        <f t="shared" si="14"/>
        <v>Exclude less than 10 Deaths</v>
      </c>
    </row>
    <row r="16" spans="1:40" x14ac:dyDescent="0.25">
      <c r="A16" t="str">
        <f t="shared" si="2"/>
        <v>43905Alaska</v>
      </c>
      <c r="B16" t="str">
        <f t="shared" si="0"/>
        <v>43905AK</v>
      </c>
      <c r="C16" s="6">
        <v>43905</v>
      </c>
      <c r="D16" t="s">
        <v>65</v>
      </c>
      <c r="E16" t="s">
        <v>5</v>
      </c>
      <c r="F16">
        <f>IFERROR(VLOOKUP(B16,CovidTracking!B:G,4,FALSE),0)</f>
        <v>1</v>
      </c>
      <c r="G16">
        <f>IFERROR(VLOOKUP(B16,CovidTracking!B:G,5,FALSE),0)</f>
        <v>143</v>
      </c>
      <c r="H16">
        <f t="shared" si="1"/>
        <v>144</v>
      </c>
      <c r="I16">
        <f>IFERROR(VLOOKUP(B16,CovidTracking!B:G,6,FALSE),0)</f>
        <v>0</v>
      </c>
      <c r="J16">
        <f t="shared" si="15"/>
        <v>0</v>
      </c>
      <c r="K16">
        <f t="shared" si="16"/>
        <v>0</v>
      </c>
      <c r="L16">
        <f t="shared" si="17"/>
        <v>0</v>
      </c>
      <c r="M16">
        <f t="shared" si="18"/>
        <v>0</v>
      </c>
      <c r="N16">
        <f>VLOOKUP(A16,Mobility!$A:$L,7,FALSE)</f>
        <v>5</v>
      </c>
      <c r="O16">
        <f>VLOOKUP(A16,Mobility!$A:$L,8,FALSE)</f>
        <v>14</v>
      </c>
      <c r="P16">
        <f>VLOOKUP(A16,Mobility!$A:$L,9,FALSE)</f>
        <v>58</v>
      </c>
      <c r="Q16">
        <f>VLOOKUP(A16,Mobility!$A:$L,10,FALSE)</f>
        <v>7</v>
      </c>
      <c r="R16">
        <f>VLOOKUP(A16,Mobility!$A:$L,11,FALSE)</f>
        <v>-1</v>
      </c>
      <c r="S16">
        <f>VLOOKUP(A16,Mobility!$A:$L,12,FALSE)</f>
        <v>0</v>
      </c>
      <c r="T16">
        <f>VLOOKUP(D16,'Pop and Pop Den'!A:C,2,FALSE)</f>
        <v>734002</v>
      </c>
      <c r="U16">
        <f>VLOOKUP(D16,'Pop and Pop Den'!A:C,3,FALSE)</f>
        <v>1.2863</v>
      </c>
      <c r="V16">
        <f>VLOOKUP(D16,Unemployment!A:B,2,FALSE)</f>
        <v>6.1</v>
      </c>
      <c r="W16">
        <f>VLOOKUP(D16,Unemployment!H:J,2,FALSE)</f>
        <v>5.8</v>
      </c>
      <c r="X16">
        <f>VLOOKUP(D16,Unemployment!H:J,3,FALSE)</f>
        <v>5.6</v>
      </c>
      <c r="Y16">
        <f t="shared" si="4"/>
        <v>-0.5</v>
      </c>
      <c r="Z16">
        <f t="shared" si="5"/>
        <v>-0.20000000000000018</v>
      </c>
      <c r="AA16">
        <f>VLOOKUP(D16,MedianAge!A:B,2,FALSE)</f>
        <v>34</v>
      </c>
      <c r="AB16" s="6">
        <f>VLOOKUP(D16,StateActions!F:G,2,FALSE)</f>
        <v>43918</v>
      </c>
      <c r="AC16" s="6">
        <f>VLOOKUP(D16,StateActions!L:M,2,FALSE)</f>
        <v>43910</v>
      </c>
      <c r="AD16" s="6">
        <f>VLOOKUP(D16,StateActions!A:B,2,FALSE)</f>
        <v>43903</v>
      </c>
      <c r="AE16">
        <f t="shared" si="6"/>
        <v>-13</v>
      </c>
      <c r="AF16">
        <f t="shared" si="7"/>
        <v>-5</v>
      </c>
      <c r="AG16">
        <f t="shared" si="8"/>
        <v>2</v>
      </c>
      <c r="AH16" s="18">
        <f t="shared" si="9"/>
        <v>6.9444444444444441E-3</v>
      </c>
      <c r="AI16" s="18">
        <f t="shared" si="10"/>
        <v>0.99305555555555558</v>
      </c>
      <c r="AJ16" s="20">
        <f t="shared" si="11"/>
        <v>0</v>
      </c>
      <c r="AK16" t="str">
        <f t="shared" si="12"/>
        <v>Exclude less than 10 Deaths</v>
      </c>
      <c r="AL16" t="str">
        <f t="shared" si="13"/>
        <v>Less than 10 deaths</v>
      </c>
      <c r="AM16" s="6" t="str">
        <f>IFERROR(VLOOKUP(D16,DatesEachStateReach10Deaths!A:B,2,FALSE),AK16)</f>
        <v>Exclude less than 10 Deaths</v>
      </c>
      <c r="AN16" t="str">
        <f t="shared" si="14"/>
        <v>Exclude less than 10 Deaths</v>
      </c>
    </row>
    <row r="17" spans="1:40" x14ac:dyDescent="0.25">
      <c r="A17" t="str">
        <f t="shared" si="2"/>
        <v>43906Alaska</v>
      </c>
      <c r="B17" t="str">
        <f t="shared" si="0"/>
        <v>43906AK</v>
      </c>
      <c r="C17" s="6">
        <v>43906</v>
      </c>
      <c r="D17" t="s">
        <v>65</v>
      </c>
      <c r="E17" t="s">
        <v>5</v>
      </c>
      <c r="F17">
        <f>IFERROR(VLOOKUP(B17,CovidTracking!B:G,4,FALSE),0)</f>
        <v>1</v>
      </c>
      <c r="G17">
        <f>IFERROR(VLOOKUP(B17,CovidTracking!B:G,5,FALSE),0)</f>
        <v>143</v>
      </c>
      <c r="H17">
        <f t="shared" si="1"/>
        <v>144</v>
      </c>
      <c r="I17">
        <f>IFERROR(VLOOKUP(B17,CovidTracking!B:G,6,FALSE),0)</f>
        <v>0</v>
      </c>
      <c r="J17">
        <f t="shared" si="15"/>
        <v>0</v>
      </c>
      <c r="K17">
        <f t="shared" si="16"/>
        <v>0</v>
      </c>
      <c r="L17">
        <f t="shared" si="17"/>
        <v>0</v>
      </c>
      <c r="M17">
        <f t="shared" si="18"/>
        <v>0</v>
      </c>
      <c r="N17">
        <f>VLOOKUP(A17,Mobility!$A:$L,7,FALSE)</f>
        <v>1</v>
      </c>
      <c r="O17">
        <f>VLOOKUP(A17,Mobility!$A:$L,8,FALSE)</f>
        <v>20</v>
      </c>
      <c r="P17">
        <f>VLOOKUP(A17,Mobility!$A:$L,9,FALSE)</f>
        <v>29</v>
      </c>
      <c r="Q17">
        <f>VLOOKUP(A17,Mobility!$A:$L,10,FALSE)</f>
        <v>-6</v>
      </c>
      <c r="R17">
        <f>VLOOKUP(A17,Mobility!$A:$L,11,FALSE)</f>
        <v>-12</v>
      </c>
      <c r="S17">
        <f>VLOOKUP(A17,Mobility!$A:$L,12,FALSE)</f>
        <v>4</v>
      </c>
      <c r="T17">
        <f>VLOOKUP(D17,'Pop and Pop Den'!A:C,2,FALSE)</f>
        <v>734002</v>
      </c>
      <c r="U17">
        <f>VLOOKUP(D17,'Pop and Pop Den'!A:C,3,FALSE)</f>
        <v>1.2863</v>
      </c>
      <c r="V17">
        <f>VLOOKUP(D17,Unemployment!A:B,2,FALSE)</f>
        <v>6.1</v>
      </c>
      <c r="W17">
        <f>VLOOKUP(D17,Unemployment!H:J,2,FALSE)</f>
        <v>5.8</v>
      </c>
      <c r="X17">
        <f>VLOOKUP(D17,Unemployment!H:J,3,FALSE)</f>
        <v>5.6</v>
      </c>
      <c r="Y17">
        <f t="shared" si="4"/>
        <v>-0.5</v>
      </c>
      <c r="Z17">
        <f t="shared" si="5"/>
        <v>-0.20000000000000018</v>
      </c>
      <c r="AA17">
        <f>VLOOKUP(D17,MedianAge!A:B,2,FALSE)</f>
        <v>34</v>
      </c>
      <c r="AB17" s="6">
        <f>VLOOKUP(D17,StateActions!F:G,2,FALSE)</f>
        <v>43918</v>
      </c>
      <c r="AC17" s="6">
        <f>VLOOKUP(D17,StateActions!L:M,2,FALSE)</f>
        <v>43910</v>
      </c>
      <c r="AD17" s="6">
        <f>VLOOKUP(D17,StateActions!A:B,2,FALSE)</f>
        <v>43903</v>
      </c>
      <c r="AE17">
        <f t="shared" si="6"/>
        <v>-12</v>
      </c>
      <c r="AF17">
        <f t="shared" si="7"/>
        <v>-4</v>
      </c>
      <c r="AG17">
        <f t="shared" si="8"/>
        <v>3</v>
      </c>
      <c r="AH17" s="18">
        <f t="shared" si="9"/>
        <v>6.9444444444444441E-3</v>
      </c>
      <c r="AI17" s="18">
        <f t="shared" si="10"/>
        <v>0.99305555555555558</v>
      </c>
      <c r="AJ17" s="20">
        <f t="shared" si="11"/>
        <v>0</v>
      </c>
      <c r="AK17" t="str">
        <f t="shared" si="12"/>
        <v>Exclude less than 10 Deaths</v>
      </c>
      <c r="AL17" t="str">
        <f t="shared" si="13"/>
        <v>Less than 10 deaths</v>
      </c>
      <c r="AM17" s="6" t="str">
        <f>IFERROR(VLOOKUP(D17,DatesEachStateReach10Deaths!A:B,2,FALSE),AK17)</f>
        <v>Exclude less than 10 Deaths</v>
      </c>
      <c r="AN17" t="str">
        <f t="shared" si="14"/>
        <v>Exclude less than 10 Deaths</v>
      </c>
    </row>
    <row r="18" spans="1:40" x14ac:dyDescent="0.25">
      <c r="A18" t="str">
        <f t="shared" si="2"/>
        <v>43907Alaska</v>
      </c>
      <c r="B18" t="str">
        <f t="shared" si="0"/>
        <v>43907AK</v>
      </c>
      <c r="C18" s="6">
        <v>43907</v>
      </c>
      <c r="D18" t="s">
        <v>65</v>
      </c>
      <c r="E18" t="s">
        <v>5</v>
      </c>
      <c r="F18">
        <f>IFERROR(VLOOKUP(B18,CovidTracking!B:G,4,FALSE),0)</f>
        <v>3</v>
      </c>
      <c r="G18">
        <f>IFERROR(VLOOKUP(B18,CovidTracking!B:G,5,FALSE),0)</f>
        <v>334</v>
      </c>
      <c r="H18">
        <f t="shared" si="1"/>
        <v>337</v>
      </c>
      <c r="I18">
        <f>IFERROR(VLOOKUP(B18,CovidTracking!B:G,6,FALSE),0)</f>
        <v>0</v>
      </c>
      <c r="J18">
        <f t="shared" si="15"/>
        <v>2</v>
      </c>
      <c r="K18">
        <f t="shared" si="16"/>
        <v>191</v>
      </c>
      <c r="L18">
        <f t="shared" si="17"/>
        <v>193</v>
      </c>
      <c r="M18">
        <f t="shared" si="18"/>
        <v>0</v>
      </c>
      <c r="N18">
        <f>VLOOKUP(A18,Mobility!$A:$L,7,FALSE)</f>
        <v>-14</v>
      </c>
      <c r="O18">
        <f>VLOOKUP(A18,Mobility!$A:$L,8,FALSE)</f>
        <v>8</v>
      </c>
      <c r="P18">
        <f>VLOOKUP(A18,Mobility!$A:$L,9,FALSE)</f>
        <v>12</v>
      </c>
      <c r="Q18">
        <f>VLOOKUP(A18,Mobility!$A:$L,10,FALSE)</f>
        <v>-12</v>
      </c>
      <c r="R18">
        <f>VLOOKUP(A18,Mobility!$A:$L,11,FALSE)</f>
        <v>-15</v>
      </c>
      <c r="S18">
        <f>VLOOKUP(A18,Mobility!$A:$L,12,FALSE)</f>
        <v>7</v>
      </c>
      <c r="T18">
        <f>VLOOKUP(D18,'Pop and Pop Den'!A:C,2,FALSE)</f>
        <v>734002</v>
      </c>
      <c r="U18">
        <f>VLOOKUP(D18,'Pop and Pop Den'!A:C,3,FALSE)</f>
        <v>1.2863</v>
      </c>
      <c r="V18">
        <f>VLOOKUP(D18,Unemployment!A:B,2,FALSE)</f>
        <v>6.1</v>
      </c>
      <c r="W18">
        <f>VLOOKUP(D18,Unemployment!H:J,2,FALSE)</f>
        <v>5.8</v>
      </c>
      <c r="X18">
        <f>VLOOKUP(D18,Unemployment!H:J,3,FALSE)</f>
        <v>5.6</v>
      </c>
      <c r="Y18">
        <f t="shared" si="4"/>
        <v>-0.5</v>
      </c>
      <c r="Z18">
        <f t="shared" si="5"/>
        <v>-0.20000000000000018</v>
      </c>
      <c r="AA18">
        <f>VLOOKUP(D18,MedianAge!A:B,2,FALSE)</f>
        <v>34</v>
      </c>
      <c r="AB18" s="6">
        <f>VLOOKUP(D18,StateActions!F:G,2,FALSE)</f>
        <v>43918</v>
      </c>
      <c r="AC18" s="6">
        <f>VLOOKUP(D18,StateActions!L:M,2,FALSE)</f>
        <v>43910</v>
      </c>
      <c r="AD18" s="6">
        <f>VLOOKUP(D18,StateActions!A:B,2,FALSE)</f>
        <v>43903</v>
      </c>
      <c r="AE18">
        <f t="shared" si="6"/>
        <v>-11</v>
      </c>
      <c r="AF18">
        <f t="shared" si="7"/>
        <v>-3</v>
      </c>
      <c r="AG18">
        <f t="shared" si="8"/>
        <v>4</v>
      </c>
      <c r="AH18" s="18">
        <f t="shared" si="9"/>
        <v>8.9020771513353119E-3</v>
      </c>
      <c r="AI18" s="18">
        <f t="shared" si="10"/>
        <v>0.99109792284866471</v>
      </c>
      <c r="AJ18" s="20">
        <f t="shared" si="11"/>
        <v>0</v>
      </c>
      <c r="AK18" t="str">
        <f t="shared" si="12"/>
        <v>Exclude less than 10 Deaths</v>
      </c>
      <c r="AL18" t="str">
        <f t="shared" si="13"/>
        <v>Less than 10 deaths</v>
      </c>
      <c r="AM18" s="6" t="str">
        <f>IFERROR(VLOOKUP(D18,DatesEachStateReach10Deaths!A:B,2,FALSE),AK18)</f>
        <v>Exclude less than 10 Deaths</v>
      </c>
      <c r="AN18" t="str">
        <f t="shared" si="14"/>
        <v>Exclude less than 10 Deaths</v>
      </c>
    </row>
    <row r="19" spans="1:40" x14ac:dyDescent="0.25">
      <c r="A19" t="str">
        <f t="shared" si="2"/>
        <v>43908Alaska</v>
      </c>
      <c r="B19" t="str">
        <f t="shared" si="0"/>
        <v>43908AK</v>
      </c>
      <c r="C19" s="6">
        <v>43908</v>
      </c>
      <c r="D19" t="s">
        <v>65</v>
      </c>
      <c r="E19" t="s">
        <v>5</v>
      </c>
      <c r="F19">
        <f>IFERROR(VLOOKUP(B19,CovidTracking!B:G,4,FALSE),0)</f>
        <v>6</v>
      </c>
      <c r="G19">
        <f>IFERROR(VLOOKUP(B19,CovidTracking!B:G,5,FALSE),0)</f>
        <v>406</v>
      </c>
      <c r="H19">
        <f t="shared" si="1"/>
        <v>412</v>
      </c>
      <c r="I19">
        <f>IFERROR(VLOOKUP(B19,CovidTracking!B:G,6,FALSE),0)</f>
        <v>0</v>
      </c>
      <c r="J19">
        <f t="shared" si="15"/>
        <v>3</v>
      </c>
      <c r="K19">
        <f t="shared" si="16"/>
        <v>72</v>
      </c>
      <c r="L19">
        <f t="shared" si="17"/>
        <v>75</v>
      </c>
      <c r="M19">
        <f t="shared" si="18"/>
        <v>0</v>
      </c>
      <c r="N19">
        <f>VLOOKUP(A19,Mobility!$A:$L,7,FALSE)</f>
        <v>-19</v>
      </c>
      <c r="O19">
        <f>VLOOKUP(A19,Mobility!$A:$L,8,FALSE)</f>
        <v>8</v>
      </c>
      <c r="P19">
        <f>VLOOKUP(A19,Mobility!$A:$L,9,FALSE)</f>
        <v>6</v>
      </c>
      <c r="Q19">
        <f>VLOOKUP(A19,Mobility!$A:$L,10,FALSE)</f>
        <v>-12</v>
      </c>
      <c r="R19">
        <f>VLOOKUP(A19,Mobility!$A:$L,11,FALSE)</f>
        <v>-21</v>
      </c>
      <c r="S19">
        <f>VLOOKUP(A19,Mobility!$A:$L,12,FALSE)</f>
        <v>9</v>
      </c>
      <c r="T19">
        <f>VLOOKUP(D19,'Pop and Pop Den'!A:C,2,FALSE)</f>
        <v>734002</v>
      </c>
      <c r="U19">
        <f>VLOOKUP(D19,'Pop and Pop Den'!A:C,3,FALSE)</f>
        <v>1.2863</v>
      </c>
      <c r="V19">
        <f>VLOOKUP(D19,Unemployment!A:B,2,FALSE)</f>
        <v>6.1</v>
      </c>
      <c r="W19">
        <f>VLOOKUP(D19,Unemployment!H:J,2,FALSE)</f>
        <v>5.8</v>
      </c>
      <c r="X19">
        <f>VLOOKUP(D19,Unemployment!H:J,3,FALSE)</f>
        <v>5.6</v>
      </c>
      <c r="Y19">
        <f t="shared" si="4"/>
        <v>-0.5</v>
      </c>
      <c r="Z19">
        <f t="shared" si="5"/>
        <v>-0.20000000000000018</v>
      </c>
      <c r="AA19">
        <f>VLOOKUP(D19,MedianAge!A:B,2,FALSE)</f>
        <v>34</v>
      </c>
      <c r="AB19" s="6">
        <f>VLOOKUP(D19,StateActions!F:G,2,FALSE)</f>
        <v>43918</v>
      </c>
      <c r="AC19" s="6">
        <f>VLOOKUP(D19,StateActions!L:M,2,FALSE)</f>
        <v>43910</v>
      </c>
      <c r="AD19" s="6">
        <f>VLOOKUP(D19,StateActions!A:B,2,FALSE)</f>
        <v>43903</v>
      </c>
      <c r="AE19">
        <f t="shared" si="6"/>
        <v>-10</v>
      </c>
      <c r="AF19">
        <f t="shared" si="7"/>
        <v>-2</v>
      </c>
      <c r="AG19">
        <f t="shared" si="8"/>
        <v>5</v>
      </c>
      <c r="AH19" s="18">
        <f t="shared" si="9"/>
        <v>1.4563106796116505E-2</v>
      </c>
      <c r="AI19" s="18">
        <f t="shared" si="10"/>
        <v>0.9854368932038835</v>
      </c>
      <c r="AJ19" s="20">
        <f t="shared" si="11"/>
        <v>0</v>
      </c>
      <c r="AK19" t="str">
        <f t="shared" si="12"/>
        <v>Exclude less than 10 Deaths</v>
      </c>
      <c r="AL19" t="str">
        <f t="shared" si="13"/>
        <v>Less than 10 deaths</v>
      </c>
      <c r="AM19" s="6" t="str">
        <f>IFERROR(VLOOKUP(D19,DatesEachStateReach10Deaths!A:B,2,FALSE),AK19)</f>
        <v>Exclude less than 10 Deaths</v>
      </c>
      <c r="AN19" t="str">
        <f t="shared" si="14"/>
        <v>Exclude less than 10 Deaths</v>
      </c>
    </row>
    <row r="20" spans="1:40" x14ac:dyDescent="0.25">
      <c r="A20" t="str">
        <f t="shared" si="2"/>
        <v>43909Alaska</v>
      </c>
      <c r="B20" t="str">
        <f t="shared" si="0"/>
        <v>43909AK</v>
      </c>
      <c r="C20" s="6">
        <v>43909</v>
      </c>
      <c r="D20" t="s">
        <v>65</v>
      </c>
      <c r="E20" t="s">
        <v>5</v>
      </c>
      <c r="F20">
        <f>IFERROR(VLOOKUP(B20,CovidTracking!B:G,4,FALSE),0)</f>
        <v>6</v>
      </c>
      <c r="G20">
        <f>IFERROR(VLOOKUP(B20,CovidTracking!B:G,5,FALSE),0)</f>
        <v>432</v>
      </c>
      <c r="H20">
        <f t="shared" si="1"/>
        <v>438</v>
      </c>
      <c r="I20">
        <f>IFERROR(VLOOKUP(B20,CovidTracking!B:G,6,FALSE),0)</f>
        <v>0</v>
      </c>
      <c r="J20">
        <f t="shared" si="15"/>
        <v>0</v>
      </c>
      <c r="K20">
        <f t="shared" si="16"/>
        <v>26</v>
      </c>
      <c r="L20">
        <f t="shared" si="17"/>
        <v>26</v>
      </c>
      <c r="M20">
        <f t="shared" si="18"/>
        <v>0</v>
      </c>
      <c r="N20">
        <f>VLOOKUP(A20,Mobility!$A:$L,7,FALSE)</f>
        <v>-26</v>
      </c>
      <c r="O20">
        <f>VLOOKUP(A20,Mobility!$A:$L,8,FALSE)</f>
        <v>4</v>
      </c>
      <c r="P20">
        <f>VLOOKUP(A20,Mobility!$A:$L,9,FALSE)</f>
        <v>15</v>
      </c>
      <c r="Q20">
        <f>VLOOKUP(A20,Mobility!$A:$L,10,FALSE)</f>
        <v>-21</v>
      </c>
      <c r="R20">
        <f>VLOOKUP(A20,Mobility!$A:$L,11,FALSE)</f>
        <v>-25</v>
      </c>
      <c r="S20">
        <f>VLOOKUP(A20,Mobility!$A:$L,12,FALSE)</f>
        <v>10</v>
      </c>
      <c r="T20">
        <f>VLOOKUP(D20,'Pop and Pop Den'!A:C,2,FALSE)</f>
        <v>734002</v>
      </c>
      <c r="U20">
        <f>VLOOKUP(D20,'Pop and Pop Den'!A:C,3,FALSE)</f>
        <v>1.2863</v>
      </c>
      <c r="V20">
        <f>VLOOKUP(D20,Unemployment!A:B,2,FALSE)</f>
        <v>6.1</v>
      </c>
      <c r="W20">
        <f>VLOOKUP(D20,Unemployment!H:J,2,FALSE)</f>
        <v>5.8</v>
      </c>
      <c r="X20">
        <f>VLOOKUP(D20,Unemployment!H:J,3,FALSE)</f>
        <v>5.6</v>
      </c>
      <c r="Y20">
        <f t="shared" si="4"/>
        <v>-0.5</v>
      </c>
      <c r="Z20">
        <f t="shared" si="5"/>
        <v>-0.20000000000000018</v>
      </c>
      <c r="AA20">
        <f>VLOOKUP(D20,MedianAge!A:B,2,FALSE)</f>
        <v>34</v>
      </c>
      <c r="AB20" s="6">
        <f>VLOOKUP(D20,StateActions!F:G,2,FALSE)</f>
        <v>43918</v>
      </c>
      <c r="AC20" s="6">
        <f>VLOOKUP(D20,StateActions!L:M,2,FALSE)</f>
        <v>43910</v>
      </c>
      <c r="AD20" s="6">
        <f>VLOOKUP(D20,StateActions!A:B,2,FALSE)</f>
        <v>43903</v>
      </c>
      <c r="AE20">
        <f t="shared" si="6"/>
        <v>-9</v>
      </c>
      <c r="AF20">
        <f t="shared" si="7"/>
        <v>-1</v>
      </c>
      <c r="AG20">
        <f t="shared" si="8"/>
        <v>6</v>
      </c>
      <c r="AH20" s="18">
        <f t="shared" si="9"/>
        <v>1.3698630136986301E-2</v>
      </c>
      <c r="AI20" s="18">
        <f t="shared" si="10"/>
        <v>0.98630136986301364</v>
      </c>
      <c r="AJ20" s="20">
        <f t="shared" si="11"/>
        <v>0</v>
      </c>
      <c r="AK20" t="str">
        <f t="shared" si="12"/>
        <v>Exclude less than 10 Deaths</v>
      </c>
      <c r="AL20" t="str">
        <f t="shared" si="13"/>
        <v>Less than 10 deaths</v>
      </c>
      <c r="AM20" s="6" t="str">
        <f>IFERROR(VLOOKUP(D20,DatesEachStateReach10Deaths!A:B,2,FALSE),AK20)</f>
        <v>Exclude less than 10 Deaths</v>
      </c>
      <c r="AN20" t="str">
        <f t="shared" si="14"/>
        <v>Exclude less than 10 Deaths</v>
      </c>
    </row>
    <row r="21" spans="1:40" x14ac:dyDescent="0.25">
      <c r="A21" t="str">
        <f t="shared" si="2"/>
        <v>43910Alaska</v>
      </c>
      <c r="B21" t="str">
        <f t="shared" si="0"/>
        <v>43910AK</v>
      </c>
      <c r="C21" s="6">
        <v>43910</v>
      </c>
      <c r="D21" t="s">
        <v>65</v>
      </c>
      <c r="E21" t="s">
        <v>5</v>
      </c>
      <c r="F21">
        <f>IFERROR(VLOOKUP(B21,CovidTracking!B:G,4,FALSE),0)</f>
        <v>12</v>
      </c>
      <c r="G21">
        <f>IFERROR(VLOOKUP(B21,CovidTracking!B:G,5,FALSE),0)</f>
        <v>686</v>
      </c>
      <c r="H21">
        <f t="shared" si="1"/>
        <v>698</v>
      </c>
      <c r="I21">
        <f>IFERROR(VLOOKUP(B21,CovidTracking!B:G,6,FALSE),0)</f>
        <v>0</v>
      </c>
      <c r="J21">
        <f t="shared" si="15"/>
        <v>6</v>
      </c>
      <c r="K21">
        <f t="shared" si="16"/>
        <v>254</v>
      </c>
      <c r="L21">
        <f t="shared" si="17"/>
        <v>260</v>
      </c>
      <c r="M21">
        <f t="shared" si="18"/>
        <v>0</v>
      </c>
      <c r="N21">
        <f>VLOOKUP(A21,Mobility!$A:$L,7,FALSE)</f>
        <v>-28</v>
      </c>
      <c r="O21">
        <f>VLOOKUP(A21,Mobility!$A:$L,8,FALSE)</f>
        <v>3</v>
      </c>
      <c r="P21">
        <f>VLOOKUP(A21,Mobility!$A:$L,9,FALSE)</f>
        <v>23</v>
      </c>
      <c r="Q21">
        <f>VLOOKUP(A21,Mobility!$A:$L,10,FALSE)</f>
        <v>-24</v>
      </c>
      <c r="R21">
        <f>VLOOKUP(A21,Mobility!$A:$L,11,FALSE)</f>
        <v>-25</v>
      </c>
      <c r="S21">
        <f>VLOOKUP(A21,Mobility!$A:$L,12,FALSE)</f>
        <v>12</v>
      </c>
      <c r="T21">
        <f>VLOOKUP(D21,'Pop and Pop Den'!A:C,2,FALSE)</f>
        <v>734002</v>
      </c>
      <c r="U21">
        <f>VLOOKUP(D21,'Pop and Pop Den'!A:C,3,FALSE)</f>
        <v>1.2863</v>
      </c>
      <c r="V21">
        <f>VLOOKUP(D21,Unemployment!A:B,2,FALSE)</f>
        <v>6.1</v>
      </c>
      <c r="W21">
        <f>VLOOKUP(D21,Unemployment!H:J,2,FALSE)</f>
        <v>5.8</v>
      </c>
      <c r="X21">
        <f>VLOOKUP(D21,Unemployment!H:J,3,FALSE)</f>
        <v>5.6</v>
      </c>
      <c r="Y21">
        <f t="shared" si="4"/>
        <v>-0.5</v>
      </c>
      <c r="Z21">
        <f t="shared" si="5"/>
        <v>-0.20000000000000018</v>
      </c>
      <c r="AA21">
        <f>VLOOKUP(D21,MedianAge!A:B,2,FALSE)</f>
        <v>34</v>
      </c>
      <c r="AB21" s="6">
        <f>VLOOKUP(D21,StateActions!F:G,2,FALSE)</f>
        <v>43918</v>
      </c>
      <c r="AC21" s="6">
        <f>VLOOKUP(D21,StateActions!L:M,2,FALSE)</f>
        <v>43910</v>
      </c>
      <c r="AD21" s="6">
        <f>VLOOKUP(D21,StateActions!A:B,2,FALSE)</f>
        <v>43903</v>
      </c>
      <c r="AE21">
        <f t="shared" si="6"/>
        <v>-8</v>
      </c>
      <c r="AF21">
        <f t="shared" si="7"/>
        <v>0</v>
      </c>
      <c r="AG21">
        <f t="shared" si="8"/>
        <v>7</v>
      </c>
      <c r="AH21" s="18">
        <f t="shared" si="9"/>
        <v>1.7191977077363897E-2</v>
      </c>
      <c r="AI21" s="18">
        <f t="shared" si="10"/>
        <v>0.98280802292263614</v>
      </c>
      <c r="AJ21" s="20">
        <f t="shared" si="11"/>
        <v>0</v>
      </c>
      <c r="AK21" t="str">
        <f t="shared" si="12"/>
        <v>Exclude less than 10 Deaths</v>
      </c>
      <c r="AL21" t="str">
        <f t="shared" si="13"/>
        <v>Less than 10 deaths</v>
      </c>
      <c r="AM21" s="6" t="str">
        <f>IFERROR(VLOOKUP(D21,DatesEachStateReach10Deaths!A:B,2,FALSE),AK21)</f>
        <v>Exclude less than 10 Deaths</v>
      </c>
      <c r="AN21" t="str">
        <f t="shared" si="14"/>
        <v>Exclude less than 10 Deaths</v>
      </c>
    </row>
    <row r="22" spans="1:40" x14ac:dyDescent="0.25">
      <c r="A22" t="str">
        <f t="shared" si="2"/>
        <v>43911Alaska</v>
      </c>
      <c r="B22" t="str">
        <f t="shared" si="0"/>
        <v>43911AK</v>
      </c>
      <c r="C22" s="6">
        <v>43911</v>
      </c>
      <c r="D22" t="s">
        <v>65</v>
      </c>
      <c r="E22" t="s">
        <v>5</v>
      </c>
      <c r="F22">
        <f>IFERROR(VLOOKUP(B22,CovidTracking!B:G,4,FALSE),0)</f>
        <v>14</v>
      </c>
      <c r="G22">
        <f>IFERROR(VLOOKUP(B22,CovidTracking!B:G,5,FALSE),0)</f>
        <v>758</v>
      </c>
      <c r="H22">
        <f t="shared" si="1"/>
        <v>772</v>
      </c>
      <c r="I22">
        <f>IFERROR(VLOOKUP(B22,CovidTracking!B:G,6,FALSE),0)</f>
        <v>0</v>
      </c>
      <c r="J22">
        <f t="shared" si="15"/>
        <v>2</v>
      </c>
      <c r="K22">
        <f t="shared" si="16"/>
        <v>72</v>
      </c>
      <c r="L22">
        <f t="shared" si="17"/>
        <v>74</v>
      </c>
      <c r="M22">
        <f t="shared" si="18"/>
        <v>0</v>
      </c>
      <c r="N22">
        <f>VLOOKUP(A22,Mobility!$A:$L,7,FALSE)</f>
        <v>-37</v>
      </c>
      <c r="O22">
        <f>VLOOKUP(A22,Mobility!$A:$L,8,FALSE)</f>
        <v>-1</v>
      </c>
      <c r="P22">
        <f>VLOOKUP(A22,Mobility!$A:$L,9,FALSE)</f>
        <v>1</v>
      </c>
      <c r="Q22">
        <f>VLOOKUP(A22,Mobility!$A:$L,10,FALSE)</f>
        <v>-25</v>
      </c>
      <c r="R22">
        <f>VLOOKUP(A22,Mobility!$A:$L,11,FALSE)</f>
        <v>-20</v>
      </c>
      <c r="S22">
        <f>VLOOKUP(A22,Mobility!$A:$L,12,FALSE)</f>
        <v>8</v>
      </c>
      <c r="T22">
        <f>VLOOKUP(D22,'Pop and Pop Den'!A:C,2,FALSE)</f>
        <v>734002</v>
      </c>
      <c r="U22">
        <f>VLOOKUP(D22,'Pop and Pop Den'!A:C,3,FALSE)</f>
        <v>1.2863</v>
      </c>
      <c r="V22">
        <f>VLOOKUP(D22,Unemployment!A:B,2,FALSE)</f>
        <v>6.1</v>
      </c>
      <c r="W22">
        <f>VLOOKUP(D22,Unemployment!H:J,2,FALSE)</f>
        <v>5.8</v>
      </c>
      <c r="X22">
        <f>VLOOKUP(D22,Unemployment!H:J,3,FALSE)</f>
        <v>5.6</v>
      </c>
      <c r="Y22">
        <f t="shared" si="4"/>
        <v>-0.5</v>
      </c>
      <c r="Z22">
        <f t="shared" si="5"/>
        <v>-0.20000000000000018</v>
      </c>
      <c r="AA22">
        <f>VLOOKUP(D22,MedianAge!A:B,2,FALSE)</f>
        <v>34</v>
      </c>
      <c r="AB22" s="6">
        <f>VLOOKUP(D22,StateActions!F:G,2,FALSE)</f>
        <v>43918</v>
      </c>
      <c r="AC22" s="6">
        <f>VLOOKUP(D22,StateActions!L:M,2,FALSE)</f>
        <v>43910</v>
      </c>
      <c r="AD22" s="6">
        <f>VLOOKUP(D22,StateActions!A:B,2,FALSE)</f>
        <v>43903</v>
      </c>
      <c r="AE22">
        <f t="shared" si="6"/>
        <v>-7</v>
      </c>
      <c r="AF22">
        <f t="shared" si="7"/>
        <v>1</v>
      </c>
      <c r="AG22">
        <f t="shared" si="8"/>
        <v>8</v>
      </c>
      <c r="AH22" s="18">
        <f t="shared" si="9"/>
        <v>1.8134715025906734E-2</v>
      </c>
      <c r="AI22" s="18">
        <f t="shared" si="10"/>
        <v>0.98186528497409331</v>
      </c>
      <c r="AJ22" s="20">
        <f t="shared" si="11"/>
        <v>0</v>
      </c>
      <c r="AK22" t="str">
        <f t="shared" si="12"/>
        <v>Exclude less than 10 Deaths</v>
      </c>
      <c r="AL22" t="str">
        <f t="shared" si="13"/>
        <v>Less than 10 deaths</v>
      </c>
      <c r="AM22" s="6" t="str">
        <f>IFERROR(VLOOKUP(D22,DatesEachStateReach10Deaths!A:B,2,FALSE),AK22)</f>
        <v>Exclude less than 10 Deaths</v>
      </c>
      <c r="AN22" t="str">
        <f t="shared" si="14"/>
        <v>Exclude less than 10 Deaths</v>
      </c>
    </row>
    <row r="23" spans="1:40" x14ac:dyDescent="0.25">
      <c r="A23" t="str">
        <f t="shared" si="2"/>
        <v>43912Alaska</v>
      </c>
      <c r="B23" t="str">
        <f t="shared" si="0"/>
        <v>43912AK</v>
      </c>
      <c r="C23" s="6">
        <v>43912</v>
      </c>
      <c r="D23" t="s">
        <v>65</v>
      </c>
      <c r="E23" t="s">
        <v>5</v>
      </c>
      <c r="F23">
        <f>IFERROR(VLOOKUP(B23,CovidTracking!B:G,4,FALSE),0)</f>
        <v>22</v>
      </c>
      <c r="G23">
        <f>IFERROR(VLOOKUP(B23,CovidTracking!B:G,5,FALSE),0)</f>
        <v>946</v>
      </c>
      <c r="H23">
        <f t="shared" si="1"/>
        <v>968</v>
      </c>
      <c r="I23">
        <f>IFERROR(VLOOKUP(B23,CovidTracking!B:G,6,FALSE),0)</f>
        <v>0</v>
      </c>
      <c r="J23">
        <f t="shared" si="15"/>
        <v>8</v>
      </c>
      <c r="K23">
        <f t="shared" si="16"/>
        <v>188</v>
      </c>
      <c r="L23">
        <f t="shared" si="17"/>
        <v>196</v>
      </c>
      <c r="M23">
        <f t="shared" si="18"/>
        <v>0</v>
      </c>
      <c r="N23">
        <f>VLOOKUP(A23,Mobility!$A:$L,7,FALSE)</f>
        <v>-30</v>
      </c>
      <c r="O23">
        <f>VLOOKUP(A23,Mobility!$A:$L,8,FALSE)</f>
        <v>-4</v>
      </c>
      <c r="P23">
        <f>VLOOKUP(A23,Mobility!$A:$L,9,FALSE)</f>
        <v>65</v>
      </c>
      <c r="Q23">
        <f>VLOOKUP(A23,Mobility!$A:$L,10,FALSE)</f>
        <v>-30</v>
      </c>
      <c r="R23">
        <f>VLOOKUP(A23,Mobility!$A:$L,11,FALSE)</f>
        <v>-21</v>
      </c>
      <c r="S23">
        <f>VLOOKUP(A23,Mobility!$A:$L,12,FALSE)</f>
        <v>6</v>
      </c>
      <c r="T23">
        <f>VLOOKUP(D23,'Pop and Pop Den'!A:C,2,FALSE)</f>
        <v>734002</v>
      </c>
      <c r="U23">
        <f>VLOOKUP(D23,'Pop and Pop Den'!A:C,3,FALSE)</f>
        <v>1.2863</v>
      </c>
      <c r="V23">
        <f>VLOOKUP(D23,Unemployment!A:B,2,FALSE)</f>
        <v>6.1</v>
      </c>
      <c r="W23">
        <f>VLOOKUP(D23,Unemployment!H:J,2,FALSE)</f>
        <v>5.8</v>
      </c>
      <c r="X23">
        <f>VLOOKUP(D23,Unemployment!H:J,3,FALSE)</f>
        <v>5.6</v>
      </c>
      <c r="Y23">
        <f t="shared" si="4"/>
        <v>-0.5</v>
      </c>
      <c r="Z23">
        <f t="shared" si="5"/>
        <v>-0.20000000000000018</v>
      </c>
      <c r="AA23">
        <f>VLOOKUP(D23,MedianAge!A:B,2,FALSE)</f>
        <v>34</v>
      </c>
      <c r="AB23" s="6">
        <f>VLOOKUP(D23,StateActions!F:G,2,FALSE)</f>
        <v>43918</v>
      </c>
      <c r="AC23" s="6">
        <f>VLOOKUP(D23,StateActions!L:M,2,FALSE)</f>
        <v>43910</v>
      </c>
      <c r="AD23" s="6">
        <f>VLOOKUP(D23,StateActions!A:B,2,FALSE)</f>
        <v>43903</v>
      </c>
      <c r="AE23">
        <f t="shared" si="6"/>
        <v>-6</v>
      </c>
      <c r="AF23">
        <f t="shared" si="7"/>
        <v>2</v>
      </c>
      <c r="AG23">
        <f t="shared" si="8"/>
        <v>9</v>
      </c>
      <c r="AH23" s="18">
        <f t="shared" si="9"/>
        <v>2.2727272727272728E-2</v>
      </c>
      <c r="AI23" s="18">
        <f t="shared" si="10"/>
        <v>0.97727272727272729</v>
      </c>
      <c r="AJ23" s="20">
        <f t="shared" si="11"/>
        <v>0</v>
      </c>
      <c r="AK23" t="str">
        <f t="shared" si="12"/>
        <v>Exclude less than 10 Deaths</v>
      </c>
      <c r="AL23" t="str">
        <f t="shared" si="13"/>
        <v>Less than 10 deaths</v>
      </c>
      <c r="AM23" s="6" t="str">
        <f>IFERROR(VLOOKUP(D23,DatesEachStateReach10Deaths!A:B,2,FALSE),AK23)</f>
        <v>Exclude less than 10 Deaths</v>
      </c>
      <c r="AN23" t="str">
        <f t="shared" si="14"/>
        <v>Exclude less than 10 Deaths</v>
      </c>
    </row>
    <row r="24" spans="1:40" x14ac:dyDescent="0.25">
      <c r="A24" t="str">
        <f t="shared" si="2"/>
        <v>43913Alaska</v>
      </c>
      <c r="B24" t="str">
        <f t="shared" si="0"/>
        <v>43913AK</v>
      </c>
      <c r="C24" s="6">
        <v>43913</v>
      </c>
      <c r="D24" t="s">
        <v>65</v>
      </c>
      <c r="E24" t="s">
        <v>5</v>
      </c>
      <c r="F24">
        <f>IFERROR(VLOOKUP(B24,CovidTracking!B:G,4,FALSE),0)</f>
        <v>22</v>
      </c>
      <c r="G24">
        <f>IFERROR(VLOOKUP(B24,CovidTracking!B:G,5,FALSE),0)</f>
        <v>946</v>
      </c>
      <c r="H24">
        <f t="shared" si="1"/>
        <v>968</v>
      </c>
      <c r="I24">
        <f>IFERROR(VLOOKUP(B24,CovidTracking!B:G,6,FALSE),0)</f>
        <v>0</v>
      </c>
      <c r="J24">
        <f t="shared" si="15"/>
        <v>0</v>
      </c>
      <c r="K24">
        <f t="shared" si="16"/>
        <v>0</v>
      </c>
      <c r="L24">
        <f t="shared" si="17"/>
        <v>0</v>
      </c>
      <c r="M24">
        <f t="shared" si="18"/>
        <v>0</v>
      </c>
      <c r="N24">
        <f>VLOOKUP(A24,Mobility!$A:$L,7,FALSE)</f>
        <v>-36</v>
      </c>
      <c r="O24">
        <f>VLOOKUP(A24,Mobility!$A:$L,8,FALSE)</f>
        <v>-11</v>
      </c>
      <c r="P24">
        <f>VLOOKUP(A24,Mobility!$A:$L,9,FALSE)</f>
        <v>23</v>
      </c>
      <c r="Q24">
        <f>VLOOKUP(A24,Mobility!$A:$L,10,FALSE)</f>
        <v>-37</v>
      </c>
      <c r="R24">
        <f>VLOOKUP(A24,Mobility!$A:$L,11,FALSE)</f>
        <v>-35</v>
      </c>
      <c r="S24">
        <f>VLOOKUP(A24,Mobility!$A:$L,12,FALSE)</f>
        <v>14</v>
      </c>
      <c r="T24">
        <f>VLOOKUP(D24,'Pop and Pop Den'!A:C,2,FALSE)</f>
        <v>734002</v>
      </c>
      <c r="U24">
        <f>VLOOKUP(D24,'Pop and Pop Den'!A:C,3,FALSE)</f>
        <v>1.2863</v>
      </c>
      <c r="V24">
        <f>VLOOKUP(D24,Unemployment!A:B,2,FALSE)</f>
        <v>6.1</v>
      </c>
      <c r="W24">
        <f>VLOOKUP(D24,Unemployment!H:J,2,FALSE)</f>
        <v>5.8</v>
      </c>
      <c r="X24">
        <f>VLOOKUP(D24,Unemployment!H:J,3,FALSE)</f>
        <v>5.6</v>
      </c>
      <c r="Y24">
        <f t="shared" si="4"/>
        <v>-0.5</v>
      </c>
      <c r="Z24">
        <f t="shared" si="5"/>
        <v>-0.20000000000000018</v>
      </c>
      <c r="AA24">
        <f>VLOOKUP(D24,MedianAge!A:B,2,FALSE)</f>
        <v>34</v>
      </c>
      <c r="AB24" s="6">
        <f>VLOOKUP(D24,StateActions!F:G,2,FALSE)</f>
        <v>43918</v>
      </c>
      <c r="AC24" s="6">
        <f>VLOOKUP(D24,StateActions!L:M,2,FALSE)</f>
        <v>43910</v>
      </c>
      <c r="AD24" s="6">
        <f>VLOOKUP(D24,StateActions!A:B,2,FALSE)</f>
        <v>43903</v>
      </c>
      <c r="AE24">
        <f t="shared" si="6"/>
        <v>-5</v>
      </c>
      <c r="AF24">
        <f t="shared" si="7"/>
        <v>3</v>
      </c>
      <c r="AG24">
        <f t="shared" si="8"/>
        <v>10</v>
      </c>
      <c r="AH24" s="18">
        <f t="shared" si="9"/>
        <v>2.2727272727272728E-2</v>
      </c>
      <c r="AI24" s="18">
        <f t="shared" si="10"/>
        <v>0.97727272727272729</v>
      </c>
      <c r="AJ24" s="20">
        <f t="shared" si="11"/>
        <v>0</v>
      </c>
      <c r="AK24" t="str">
        <f t="shared" si="12"/>
        <v>Exclude less than 10 Deaths</v>
      </c>
      <c r="AL24" t="str">
        <f t="shared" si="13"/>
        <v>Less than 10 deaths</v>
      </c>
      <c r="AM24" s="6" t="str">
        <f>IFERROR(VLOOKUP(D24,DatesEachStateReach10Deaths!A:B,2,FALSE),AK24)</f>
        <v>Exclude less than 10 Deaths</v>
      </c>
      <c r="AN24" t="str">
        <f t="shared" si="14"/>
        <v>Exclude less than 10 Deaths</v>
      </c>
    </row>
    <row r="25" spans="1:40" x14ac:dyDescent="0.25">
      <c r="A25" t="str">
        <f t="shared" si="2"/>
        <v>43914Alaska</v>
      </c>
      <c r="B25" t="str">
        <f t="shared" si="0"/>
        <v>43914AK</v>
      </c>
      <c r="C25" s="6">
        <v>43914</v>
      </c>
      <c r="D25" t="s">
        <v>65</v>
      </c>
      <c r="E25" t="s">
        <v>5</v>
      </c>
      <c r="F25">
        <f>IFERROR(VLOOKUP(B25,CovidTracking!B:G,4,FALSE),0)</f>
        <v>36</v>
      </c>
      <c r="G25">
        <f>IFERROR(VLOOKUP(B25,CovidTracking!B:G,5,FALSE),0)</f>
        <v>986</v>
      </c>
      <c r="H25">
        <f t="shared" si="1"/>
        <v>1022</v>
      </c>
      <c r="I25">
        <f>IFERROR(VLOOKUP(B25,CovidTracking!B:G,6,FALSE),0)</f>
        <v>0</v>
      </c>
      <c r="J25">
        <f t="shared" si="15"/>
        <v>14</v>
      </c>
      <c r="K25">
        <f t="shared" si="16"/>
        <v>40</v>
      </c>
      <c r="L25">
        <f t="shared" si="17"/>
        <v>54</v>
      </c>
      <c r="M25">
        <f t="shared" si="18"/>
        <v>0</v>
      </c>
      <c r="N25">
        <f>VLOOKUP(A25,Mobility!$A:$L,7,FALSE)</f>
        <v>-37</v>
      </c>
      <c r="O25">
        <f>VLOOKUP(A25,Mobility!$A:$L,8,FALSE)</f>
        <v>-12</v>
      </c>
      <c r="P25">
        <f>VLOOKUP(A25,Mobility!$A:$L,9,FALSE)</f>
        <v>17</v>
      </c>
      <c r="Q25">
        <f>VLOOKUP(A25,Mobility!$A:$L,10,FALSE)</f>
        <v>-39</v>
      </c>
      <c r="R25">
        <f>VLOOKUP(A25,Mobility!$A:$L,11,FALSE)</f>
        <v>-39</v>
      </c>
      <c r="S25">
        <f>VLOOKUP(A25,Mobility!$A:$L,12,FALSE)</f>
        <v>16</v>
      </c>
      <c r="T25">
        <f>VLOOKUP(D25,'Pop and Pop Den'!A:C,2,FALSE)</f>
        <v>734002</v>
      </c>
      <c r="U25">
        <f>VLOOKUP(D25,'Pop and Pop Den'!A:C,3,FALSE)</f>
        <v>1.2863</v>
      </c>
      <c r="V25">
        <f>VLOOKUP(D25,Unemployment!A:B,2,FALSE)</f>
        <v>6.1</v>
      </c>
      <c r="W25">
        <f>VLOOKUP(D25,Unemployment!H:J,2,FALSE)</f>
        <v>5.8</v>
      </c>
      <c r="X25">
        <f>VLOOKUP(D25,Unemployment!H:J,3,FALSE)</f>
        <v>5.6</v>
      </c>
      <c r="Y25">
        <f t="shared" si="4"/>
        <v>-0.5</v>
      </c>
      <c r="Z25">
        <f t="shared" si="5"/>
        <v>-0.20000000000000018</v>
      </c>
      <c r="AA25">
        <f>VLOOKUP(D25,MedianAge!A:B,2,FALSE)</f>
        <v>34</v>
      </c>
      <c r="AB25" s="6">
        <f>VLOOKUP(D25,StateActions!F:G,2,FALSE)</f>
        <v>43918</v>
      </c>
      <c r="AC25" s="6">
        <f>VLOOKUP(D25,StateActions!L:M,2,FALSE)</f>
        <v>43910</v>
      </c>
      <c r="AD25" s="6">
        <f>VLOOKUP(D25,StateActions!A:B,2,FALSE)</f>
        <v>43903</v>
      </c>
      <c r="AE25">
        <f t="shared" si="6"/>
        <v>-4</v>
      </c>
      <c r="AF25">
        <f t="shared" si="7"/>
        <v>4</v>
      </c>
      <c r="AG25">
        <f t="shared" si="8"/>
        <v>11</v>
      </c>
      <c r="AH25" s="18">
        <f t="shared" si="9"/>
        <v>3.5225048923679059E-2</v>
      </c>
      <c r="AI25" s="18">
        <f t="shared" si="10"/>
        <v>0.96477495107632094</v>
      </c>
      <c r="AJ25" s="20">
        <f t="shared" si="11"/>
        <v>0</v>
      </c>
      <c r="AK25" t="str">
        <f t="shared" si="12"/>
        <v>Exclude less than 10 Deaths</v>
      </c>
      <c r="AL25" t="str">
        <f t="shared" si="13"/>
        <v>Less than 10 deaths</v>
      </c>
      <c r="AM25" s="6" t="str">
        <f>IFERROR(VLOOKUP(D25,DatesEachStateReach10Deaths!A:B,2,FALSE),AK25)</f>
        <v>Exclude less than 10 Deaths</v>
      </c>
      <c r="AN25" t="str">
        <f t="shared" si="14"/>
        <v>Exclude less than 10 Deaths</v>
      </c>
    </row>
    <row r="26" spans="1:40" x14ac:dyDescent="0.25">
      <c r="A26" t="str">
        <f t="shared" si="2"/>
        <v>43915Alaska</v>
      </c>
      <c r="B26" t="str">
        <f t="shared" si="0"/>
        <v>43915AK</v>
      </c>
      <c r="C26" s="6">
        <v>43915</v>
      </c>
      <c r="D26" t="s">
        <v>65</v>
      </c>
      <c r="E26" t="s">
        <v>5</v>
      </c>
      <c r="F26">
        <f>IFERROR(VLOOKUP(B26,CovidTracking!B:G,4,FALSE),0)</f>
        <v>42</v>
      </c>
      <c r="G26">
        <f>IFERROR(VLOOKUP(B26,CovidTracking!B:G,5,FALSE),0)</f>
        <v>1649</v>
      </c>
      <c r="H26">
        <f t="shared" si="1"/>
        <v>1691</v>
      </c>
      <c r="I26">
        <f>IFERROR(VLOOKUP(B26,CovidTracking!B:G,6,FALSE),0)</f>
        <v>1</v>
      </c>
      <c r="J26">
        <f t="shared" si="15"/>
        <v>6</v>
      </c>
      <c r="K26">
        <f t="shared" si="16"/>
        <v>663</v>
      </c>
      <c r="L26">
        <f t="shared" si="17"/>
        <v>669</v>
      </c>
      <c r="M26">
        <f t="shared" si="18"/>
        <v>1</v>
      </c>
      <c r="N26">
        <f>VLOOKUP(A26,Mobility!$A:$L,7,FALSE)</f>
        <v>-40</v>
      </c>
      <c r="O26">
        <f>VLOOKUP(A26,Mobility!$A:$L,8,FALSE)</f>
        <v>-15</v>
      </c>
      <c r="P26">
        <f>VLOOKUP(A26,Mobility!$A:$L,9,FALSE)</f>
        <v>6</v>
      </c>
      <c r="Q26">
        <f>VLOOKUP(A26,Mobility!$A:$L,10,FALSE)</f>
        <v>-42</v>
      </c>
      <c r="R26">
        <f>VLOOKUP(A26,Mobility!$A:$L,11,FALSE)</f>
        <v>-41</v>
      </c>
      <c r="S26">
        <f>VLOOKUP(A26,Mobility!$A:$L,12,FALSE)</f>
        <v>18</v>
      </c>
      <c r="T26">
        <f>VLOOKUP(D26,'Pop and Pop Den'!A:C,2,FALSE)</f>
        <v>734002</v>
      </c>
      <c r="U26">
        <f>VLOOKUP(D26,'Pop and Pop Den'!A:C,3,FALSE)</f>
        <v>1.2863</v>
      </c>
      <c r="V26">
        <f>VLOOKUP(D26,Unemployment!A:B,2,FALSE)</f>
        <v>6.1</v>
      </c>
      <c r="W26">
        <f>VLOOKUP(D26,Unemployment!H:J,2,FALSE)</f>
        <v>5.8</v>
      </c>
      <c r="X26">
        <f>VLOOKUP(D26,Unemployment!H:J,3,FALSE)</f>
        <v>5.6</v>
      </c>
      <c r="Y26">
        <f t="shared" si="4"/>
        <v>-0.5</v>
      </c>
      <c r="Z26">
        <f t="shared" si="5"/>
        <v>-0.20000000000000018</v>
      </c>
      <c r="AA26">
        <f>VLOOKUP(D26,MedianAge!A:B,2,FALSE)</f>
        <v>34</v>
      </c>
      <c r="AB26" s="6">
        <f>VLOOKUP(D26,StateActions!F:G,2,FALSE)</f>
        <v>43918</v>
      </c>
      <c r="AC26" s="6">
        <f>VLOOKUP(D26,StateActions!L:M,2,FALSE)</f>
        <v>43910</v>
      </c>
      <c r="AD26" s="6">
        <f>VLOOKUP(D26,StateActions!A:B,2,FALSE)</f>
        <v>43903</v>
      </c>
      <c r="AE26">
        <f t="shared" si="6"/>
        <v>-3</v>
      </c>
      <c r="AF26">
        <f t="shared" si="7"/>
        <v>5</v>
      </c>
      <c r="AG26">
        <f t="shared" si="8"/>
        <v>12</v>
      </c>
      <c r="AH26" s="18">
        <f t="shared" si="9"/>
        <v>2.4837374334713187E-2</v>
      </c>
      <c r="AI26" s="18">
        <f t="shared" si="10"/>
        <v>0.97516262566528678</v>
      </c>
      <c r="AJ26" s="20">
        <f t="shared" si="11"/>
        <v>5.9136605558840927E-4</v>
      </c>
      <c r="AK26" t="str">
        <f t="shared" si="12"/>
        <v>Exclude less than 10 Deaths</v>
      </c>
      <c r="AL26" t="str">
        <f t="shared" si="13"/>
        <v>Less than 10 deaths</v>
      </c>
      <c r="AM26" s="6" t="str">
        <f>IFERROR(VLOOKUP(D26,DatesEachStateReach10Deaths!A:B,2,FALSE),AK26)</f>
        <v>Exclude less than 10 Deaths</v>
      </c>
      <c r="AN26" t="str">
        <f t="shared" si="14"/>
        <v>Exclude less than 10 Deaths</v>
      </c>
    </row>
    <row r="27" spans="1:40" x14ac:dyDescent="0.25">
      <c r="A27" t="str">
        <f t="shared" si="2"/>
        <v>43916Alaska</v>
      </c>
      <c r="B27" t="str">
        <f t="shared" si="0"/>
        <v>43916AK</v>
      </c>
      <c r="C27" s="6">
        <v>43916</v>
      </c>
      <c r="D27" t="s">
        <v>65</v>
      </c>
      <c r="E27" t="s">
        <v>5</v>
      </c>
      <c r="F27">
        <f>IFERROR(VLOOKUP(B27,CovidTracking!B:G,4,FALSE),0)</f>
        <v>59</v>
      </c>
      <c r="G27">
        <f>IFERROR(VLOOKUP(B27,CovidTracking!B:G,5,FALSE),0)</f>
        <v>1801</v>
      </c>
      <c r="H27">
        <f t="shared" si="1"/>
        <v>1860</v>
      </c>
      <c r="I27">
        <f>IFERROR(VLOOKUP(B27,CovidTracking!B:G,6,FALSE),0)</f>
        <v>1</v>
      </c>
      <c r="J27">
        <f t="shared" si="15"/>
        <v>17</v>
      </c>
      <c r="K27">
        <f t="shared" si="16"/>
        <v>152</v>
      </c>
      <c r="L27">
        <f t="shared" si="17"/>
        <v>169</v>
      </c>
      <c r="M27">
        <f t="shared" si="18"/>
        <v>0</v>
      </c>
      <c r="N27">
        <f>VLOOKUP(A27,Mobility!$A:$L,7,FALSE)</f>
        <v>-40</v>
      </c>
      <c r="O27">
        <f>VLOOKUP(A27,Mobility!$A:$L,8,FALSE)</f>
        <v>-13</v>
      </c>
      <c r="P27">
        <f>VLOOKUP(A27,Mobility!$A:$L,9,FALSE)</f>
        <v>31</v>
      </c>
      <c r="Q27">
        <f>VLOOKUP(A27,Mobility!$A:$L,10,FALSE)</f>
        <v>-42</v>
      </c>
      <c r="R27">
        <f>VLOOKUP(A27,Mobility!$A:$L,11,FALSE)</f>
        <v>-42</v>
      </c>
      <c r="S27">
        <f>VLOOKUP(A27,Mobility!$A:$L,12,FALSE)</f>
        <v>17</v>
      </c>
      <c r="T27">
        <f>VLOOKUP(D27,'Pop and Pop Den'!A:C,2,FALSE)</f>
        <v>734002</v>
      </c>
      <c r="U27">
        <f>VLOOKUP(D27,'Pop and Pop Den'!A:C,3,FALSE)</f>
        <v>1.2863</v>
      </c>
      <c r="V27">
        <f>VLOOKUP(D27,Unemployment!A:B,2,FALSE)</f>
        <v>6.1</v>
      </c>
      <c r="W27">
        <f>VLOOKUP(D27,Unemployment!H:J,2,FALSE)</f>
        <v>5.8</v>
      </c>
      <c r="X27">
        <f>VLOOKUP(D27,Unemployment!H:J,3,FALSE)</f>
        <v>5.6</v>
      </c>
      <c r="Y27">
        <f t="shared" si="4"/>
        <v>-0.5</v>
      </c>
      <c r="Z27">
        <f t="shared" si="5"/>
        <v>-0.20000000000000018</v>
      </c>
      <c r="AA27">
        <f>VLOOKUP(D27,MedianAge!A:B,2,FALSE)</f>
        <v>34</v>
      </c>
      <c r="AB27" s="6">
        <f>VLOOKUP(D27,StateActions!F:G,2,FALSE)</f>
        <v>43918</v>
      </c>
      <c r="AC27" s="6">
        <f>VLOOKUP(D27,StateActions!L:M,2,FALSE)</f>
        <v>43910</v>
      </c>
      <c r="AD27" s="6">
        <f>VLOOKUP(D27,StateActions!A:B,2,FALSE)</f>
        <v>43903</v>
      </c>
      <c r="AE27">
        <f t="shared" si="6"/>
        <v>-2</v>
      </c>
      <c r="AF27">
        <f t="shared" si="7"/>
        <v>6</v>
      </c>
      <c r="AG27">
        <f t="shared" si="8"/>
        <v>13</v>
      </c>
      <c r="AH27" s="18">
        <f t="shared" si="9"/>
        <v>3.1720430107526884E-2</v>
      </c>
      <c r="AI27" s="18">
        <f t="shared" si="10"/>
        <v>0.9682795698924731</v>
      </c>
      <c r="AJ27" s="20">
        <f t="shared" si="11"/>
        <v>5.3763440860215054E-4</v>
      </c>
      <c r="AK27" t="str">
        <f t="shared" si="12"/>
        <v>Exclude less than 10 Deaths</v>
      </c>
      <c r="AL27" t="str">
        <f t="shared" si="13"/>
        <v>Less than 10 deaths</v>
      </c>
      <c r="AM27" s="6" t="str">
        <f>IFERROR(VLOOKUP(D27,DatesEachStateReach10Deaths!A:B,2,FALSE),AK27)</f>
        <v>Exclude less than 10 Deaths</v>
      </c>
      <c r="AN27" t="str">
        <f t="shared" si="14"/>
        <v>Exclude less than 10 Deaths</v>
      </c>
    </row>
    <row r="28" spans="1:40" x14ac:dyDescent="0.25">
      <c r="A28" t="str">
        <f t="shared" si="2"/>
        <v>43917Alaska</v>
      </c>
      <c r="B28" t="str">
        <f t="shared" si="0"/>
        <v>43917AK</v>
      </c>
      <c r="C28" s="6">
        <v>43917</v>
      </c>
      <c r="D28" t="s">
        <v>65</v>
      </c>
      <c r="E28" t="s">
        <v>5</v>
      </c>
      <c r="F28">
        <f>IFERROR(VLOOKUP(B28,CovidTracking!B:G,4,FALSE),0)</f>
        <v>69</v>
      </c>
      <c r="G28">
        <f>IFERROR(VLOOKUP(B28,CovidTracking!B:G,5,FALSE),0)</f>
        <v>2319</v>
      </c>
      <c r="H28">
        <f t="shared" si="1"/>
        <v>2388</v>
      </c>
      <c r="I28">
        <f>IFERROR(VLOOKUP(B28,CovidTracking!B:G,6,FALSE),0)</f>
        <v>1</v>
      </c>
      <c r="J28">
        <f t="shared" si="15"/>
        <v>10</v>
      </c>
      <c r="K28">
        <f t="shared" si="16"/>
        <v>518</v>
      </c>
      <c r="L28">
        <f t="shared" si="17"/>
        <v>528</v>
      </c>
      <c r="M28">
        <f t="shared" si="18"/>
        <v>0</v>
      </c>
      <c r="N28">
        <f>VLOOKUP(A28,Mobility!$A:$L,7,FALSE)</f>
        <v>-42</v>
      </c>
      <c r="O28">
        <f>VLOOKUP(A28,Mobility!$A:$L,8,FALSE)</f>
        <v>-15</v>
      </c>
      <c r="P28">
        <f>VLOOKUP(A28,Mobility!$A:$L,9,FALSE)</f>
        <v>2</v>
      </c>
      <c r="Q28">
        <f>VLOOKUP(A28,Mobility!$A:$L,10,FALSE)</f>
        <v>-50</v>
      </c>
      <c r="R28">
        <f>VLOOKUP(A28,Mobility!$A:$L,11,FALSE)</f>
        <v>-40</v>
      </c>
      <c r="S28">
        <f>VLOOKUP(A28,Mobility!$A:$L,12,FALSE)</f>
        <v>19</v>
      </c>
      <c r="T28">
        <f>VLOOKUP(D28,'Pop and Pop Den'!A:C,2,FALSE)</f>
        <v>734002</v>
      </c>
      <c r="U28">
        <f>VLOOKUP(D28,'Pop and Pop Den'!A:C,3,FALSE)</f>
        <v>1.2863</v>
      </c>
      <c r="V28">
        <f>VLOOKUP(D28,Unemployment!A:B,2,FALSE)</f>
        <v>6.1</v>
      </c>
      <c r="W28">
        <f>VLOOKUP(D28,Unemployment!H:J,2,FALSE)</f>
        <v>5.8</v>
      </c>
      <c r="X28">
        <f>VLOOKUP(D28,Unemployment!H:J,3,FALSE)</f>
        <v>5.6</v>
      </c>
      <c r="Y28">
        <f t="shared" si="4"/>
        <v>-0.5</v>
      </c>
      <c r="Z28">
        <f t="shared" si="5"/>
        <v>-0.20000000000000018</v>
      </c>
      <c r="AA28">
        <f>VLOOKUP(D28,MedianAge!A:B,2,FALSE)</f>
        <v>34</v>
      </c>
      <c r="AB28" s="6">
        <f>VLOOKUP(D28,StateActions!F:G,2,FALSE)</f>
        <v>43918</v>
      </c>
      <c r="AC28" s="6">
        <f>VLOOKUP(D28,StateActions!L:M,2,FALSE)</f>
        <v>43910</v>
      </c>
      <c r="AD28" s="6">
        <f>VLOOKUP(D28,StateActions!A:B,2,FALSE)</f>
        <v>43903</v>
      </c>
      <c r="AE28">
        <f t="shared" si="6"/>
        <v>-1</v>
      </c>
      <c r="AF28">
        <f t="shared" si="7"/>
        <v>7</v>
      </c>
      <c r="AG28">
        <f t="shared" si="8"/>
        <v>14</v>
      </c>
      <c r="AH28" s="18">
        <f t="shared" si="9"/>
        <v>2.8894472361809045E-2</v>
      </c>
      <c r="AI28" s="18">
        <f t="shared" si="10"/>
        <v>0.97110552763819091</v>
      </c>
      <c r="AJ28" s="20">
        <f t="shared" si="11"/>
        <v>4.187604690117253E-4</v>
      </c>
      <c r="AK28" t="str">
        <f t="shared" si="12"/>
        <v>Exclude less than 10 Deaths</v>
      </c>
      <c r="AL28" t="str">
        <f t="shared" si="13"/>
        <v>Less than 10 deaths</v>
      </c>
      <c r="AM28" s="6" t="str">
        <f>IFERROR(VLOOKUP(D28,DatesEachStateReach10Deaths!A:B,2,FALSE),AK28)</f>
        <v>Exclude less than 10 Deaths</v>
      </c>
      <c r="AN28" t="str">
        <f t="shared" si="14"/>
        <v>Exclude less than 10 Deaths</v>
      </c>
    </row>
    <row r="29" spans="1:40" x14ac:dyDescent="0.25">
      <c r="A29" t="str">
        <f t="shared" si="2"/>
        <v>43918Alaska</v>
      </c>
      <c r="B29" t="str">
        <f t="shared" si="0"/>
        <v>43918AK</v>
      </c>
      <c r="C29" s="6">
        <v>43918</v>
      </c>
      <c r="D29" t="s">
        <v>65</v>
      </c>
      <c r="E29" t="s">
        <v>5</v>
      </c>
      <c r="F29">
        <f>IFERROR(VLOOKUP(B29,CovidTracking!B:G,4,FALSE),0)</f>
        <v>85</v>
      </c>
      <c r="G29">
        <f>IFERROR(VLOOKUP(B29,CovidTracking!B:G,5,FALSE),0)</f>
        <v>2836</v>
      </c>
      <c r="H29">
        <f t="shared" si="1"/>
        <v>2921</v>
      </c>
      <c r="I29">
        <f>IFERROR(VLOOKUP(B29,CovidTracking!B:G,6,FALSE),0)</f>
        <v>2</v>
      </c>
      <c r="J29">
        <f t="shared" si="15"/>
        <v>16</v>
      </c>
      <c r="K29">
        <f t="shared" si="16"/>
        <v>517</v>
      </c>
      <c r="L29">
        <f t="shared" si="17"/>
        <v>533</v>
      </c>
      <c r="M29">
        <f t="shared" si="18"/>
        <v>1</v>
      </c>
      <c r="N29">
        <f>VLOOKUP(A29,Mobility!$A:$L,7,FALSE)</f>
        <v>-47</v>
      </c>
      <c r="O29">
        <f>VLOOKUP(A29,Mobility!$A:$L,8,FALSE)</f>
        <v>-15</v>
      </c>
      <c r="P29">
        <f>VLOOKUP(A29,Mobility!$A:$L,9,FALSE)</f>
        <v>11</v>
      </c>
      <c r="Q29">
        <f>VLOOKUP(A29,Mobility!$A:$L,10,FALSE)</f>
        <v>-50</v>
      </c>
      <c r="R29">
        <f>VLOOKUP(A29,Mobility!$A:$L,11,FALSE)</f>
        <v>-30</v>
      </c>
      <c r="S29">
        <f>VLOOKUP(A29,Mobility!$A:$L,12,FALSE)</f>
        <v>11</v>
      </c>
      <c r="T29">
        <f>VLOOKUP(D29,'Pop and Pop Den'!A:C,2,FALSE)</f>
        <v>734002</v>
      </c>
      <c r="U29">
        <f>VLOOKUP(D29,'Pop and Pop Den'!A:C,3,FALSE)</f>
        <v>1.2863</v>
      </c>
      <c r="V29">
        <f>VLOOKUP(D29,Unemployment!A:B,2,FALSE)</f>
        <v>6.1</v>
      </c>
      <c r="W29">
        <f>VLOOKUP(D29,Unemployment!H:J,2,FALSE)</f>
        <v>5.8</v>
      </c>
      <c r="X29">
        <f>VLOOKUP(D29,Unemployment!H:J,3,FALSE)</f>
        <v>5.6</v>
      </c>
      <c r="Y29">
        <f t="shared" si="4"/>
        <v>-0.5</v>
      </c>
      <c r="Z29">
        <f t="shared" si="5"/>
        <v>-0.20000000000000018</v>
      </c>
      <c r="AA29">
        <f>VLOOKUP(D29,MedianAge!A:B,2,FALSE)</f>
        <v>34</v>
      </c>
      <c r="AB29" s="6">
        <f>VLOOKUP(D29,StateActions!F:G,2,FALSE)</f>
        <v>43918</v>
      </c>
      <c r="AC29" s="6">
        <f>VLOOKUP(D29,StateActions!L:M,2,FALSE)</f>
        <v>43910</v>
      </c>
      <c r="AD29" s="6">
        <f>VLOOKUP(D29,StateActions!A:B,2,FALSE)</f>
        <v>43903</v>
      </c>
      <c r="AE29">
        <f t="shared" si="6"/>
        <v>0</v>
      </c>
      <c r="AF29">
        <f t="shared" si="7"/>
        <v>8</v>
      </c>
      <c r="AG29">
        <f t="shared" si="8"/>
        <v>15</v>
      </c>
      <c r="AH29" s="18">
        <f t="shared" si="9"/>
        <v>2.9099623416638139E-2</v>
      </c>
      <c r="AI29" s="18">
        <f t="shared" si="10"/>
        <v>0.97090037658336181</v>
      </c>
      <c r="AJ29" s="20">
        <f t="shared" si="11"/>
        <v>6.8469702156795614E-4</v>
      </c>
      <c r="AK29" t="str">
        <f t="shared" si="12"/>
        <v>Exclude less than 10 Deaths</v>
      </c>
      <c r="AL29" t="str">
        <f t="shared" si="13"/>
        <v>Less than 10 deaths</v>
      </c>
      <c r="AM29" s="6" t="str">
        <f>IFERROR(VLOOKUP(D29,DatesEachStateReach10Deaths!A:B,2,FALSE),AK29)</f>
        <v>Exclude less than 10 Deaths</v>
      </c>
      <c r="AN29" t="str">
        <f t="shared" si="14"/>
        <v>Exclude less than 10 Deaths</v>
      </c>
    </row>
    <row r="30" spans="1:40" x14ac:dyDescent="0.25">
      <c r="A30" t="str">
        <f t="shared" si="2"/>
        <v>43919Alaska</v>
      </c>
      <c r="B30" t="str">
        <f t="shared" si="0"/>
        <v>43919AK</v>
      </c>
      <c r="C30" s="6">
        <v>43919</v>
      </c>
      <c r="D30" t="s">
        <v>65</v>
      </c>
      <c r="E30" t="s">
        <v>5</v>
      </c>
      <c r="F30">
        <f>IFERROR(VLOOKUP(B30,CovidTracking!B:G,4,FALSE),0)</f>
        <v>102</v>
      </c>
      <c r="G30">
        <f>IFERROR(VLOOKUP(B30,CovidTracking!B:G,5,FALSE),0)</f>
        <v>3232</v>
      </c>
      <c r="H30">
        <f t="shared" si="1"/>
        <v>3334</v>
      </c>
      <c r="I30">
        <f>IFERROR(VLOOKUP(B30,CovidTracking!B:G,6,FALSE),0)</f>
        <v>2</v>
      </c>
      <c r="J30">
        <f t="shared" si="15"/>
        <v>17</v>
      </c>
      <c r="K30">
        <f t="shared" si="16"/>
        <v>396</v>
      </c>
      <c r="L30">
        <f t="shared" si="17"/>
        <v>413</v>
      </c>
      <c r="M30">
        <f t="shared" si="18"/>
        <v>0</v>
      </c>
      <c r="N30">
        <f>VLOOKUP(A30,Mobility!$A:$L,7,FALSE)</f>
        <v>-48</v>
      </c>
      <c r="O30">
        <f>VLOOKUP(A30,Mobility!$A:$L,8,FALSE)</f>
        <v>-27</v>
      </c>
      <c r="P30">
        <f>VLOOKUP(A30,Mobility!$A:$L,9,FALSE)</f>
        <v>18</v>
      </c>
      <c r="Q30">
        <f>VLOOKUP(A30,Mobility!$A:$L,10,FALSE)</f>
        <v>-55</v>
      </c>
      <c r="R30">
        <f>VLOOKUP(A30,Mobility!$A:$L,11,FALSE)</f>
        <v>-33</v>
      </c>
      <c r="S30">
        <f>VLOOKUP(A30,Mobility!$A:$L,12,FALSE)</f>
        <v>10</v>
      </c>
      <c r="T30">
        <f>VLOOKUP(D30,'Pop and Pop Den'!A:C,2,FALSE)</f>
        <v>734002</v>
      </c>
      <c r="U30">
        <f>VLOOKUP(D30,'Pop and Pop Den'!A:C,3,FALSE)</f>
        <v>1.2863</v>
      </c>
      <c r="V30">
        <f>VLOOKUP(D30,Unemployment!A:B,2,FALSE)</f>
        <v>6.1</v>
      </c>
      <c r="W30">
        <f>VLOOKUP(D30,Unemployment!H:J,2,FALSE)</f>
        <v>5.8</v>
      </c>
      <c r="X30">
        <f>VLOOKUP(D30,Unemployment!H:J,3,FALSE)</f>
        <v>5.6</v>
      </c>
      <c r="Y30">
        <f t="shared" si="4"/>
        <v>-0.5</v>
      </c>
      <c r="Z30">
        <f t="shared" si="5"/>
        <v>-0.20000000000000018</v>
      </c>
      <c r="AA30">
        <f>VLOOKUP(D30,MedianAge!A:B,2,FALSE)</f>
        <v>34</v>
      </c>
      <c r="AB30" s="6">
        <f>VLOOKUP(D30,StateActions!F:G,2,FALSE)</f>
        <v>43918</v>
      </c>
      <c r="AC30" s="6">
        <f>VLOOKUP(D30,StateActions!L:M,2,FALSE)</f>
        <v>43910</v>
      </c>
      <c r="AD30" s="6">
        <f>VLOOKUP(D30,StateActions!A:B,2,FALSE)</f>
        <v>43903</v>
      </c>
      <c r="AE30">
        <f t="shared" si="6"/>
        <v>1</v>
      </c>
      <c r="AF30">
        <f t="shared" si="7"/>
        <v>9</v>
      </c>
      <c r="AG30">
        <f t="shared" si="8"/>
        <v>16</v>
      </c>
      <c r="AH30" s="18">
        <f t="shared" si="9"/>
        <v>3.059388122375525E-2</v>
      </c>
      <c r="AI30" s="18">
        <f t="shared" si="10"/>
        <v>0.96940611877624472</v>
      </c>
      <c r="AJ30" s="20">
        <f t="shared" si="11"/>
        <v>5.9988002399520091E-4</v>
      </c>
      <c r="AK30" t="str">
        <f t="shared" si="12"/>
        <v>Exclude less than 10 Deaths</v>
      </c>
      <c r="AL30" t="str">
        <f t="shared" si="13"/>
        <v>Less than 10 deaths</v>
      </c>
      <c r="AM30" s="6" t="str">
        <f>IFERROR(VLOOKUP(D30,DatesEachStateReach10Deaths!A:B,2,FALSE),AK30)</f>
        <v>Exclude less than 10 Deaths</v>
      </c>
      <c r="AN30" t="str">
        <f t="shared" si="14"/>
        <v>Exclude less than 10 Deaths</v>
      </c>
    </row>
    <row r="31" spans="1:40" x14ac:dyDescent="0.25">
      <c r="A31" t="str">
        <f t="shared" si="2"/>
        <v>43920Alaska</v>
      </c>
      <c r="B31" t="str">
        <f t="shared" si="0"/>
        <v>43920AK</v>
      </c>
      <c r="C31" s="6">
        <v>43920</v>
      </c>
      <c r="D31" t="s">
        <v>65</v>
      </c>
      <c r="E31" t="s">
        <v>5</v>
      </c>
      <c r="F31">
        <f>IFERROR(VLOOKUP(B31,CovidTracking!B:G,4,FALSE),0)</f>
        <v>114</v>
      </c>
      <c r="G31">
        <f>IFERROR(VLOOKUP(B31,CovidTracking!B:G,5,FALSE),0)</f>
        <v>3540</v>
      </c>
      <c r="H31">
        <f t="shared" si="1"/>
        <v>3654</v>
      </c>
      <c r="I31">
        <f>IFERROR(VLOOKUP(B31,CovidTracking!B:G,6,FALSE),0)</f>
        <v>3</v>
      </c>
      <c r="J31">
        <f t="shared" si="15"/>
        <v>12</v>
      </c>
      <c r="K31">
        <f t="shared" si="16"/>
        <v>308</v>
      </c>
      <c r="L31">
        <f t="shared" si="17"/>
        <v>320</v>
      </c>
      <c r="M31">
        <f t="shared" si="18"/>
        <v>1</v>
      </c>
      <c r="N31">
        <f>VLOOKUP(A31,Mobility!$A:$L,7,FALSE)</f>
        <v>-40</v>
      </c>
      <c r="O31">
        <f>VLOOKUP(A31,Mobility!$A:$L,8,FALSE)</f>
        <v>-17</v>
      </c>
      <c r="P31">
        <f>VLOOKUP(A31,Mobility!$A:$L,9,FALSE)</f>
        <v>15</v>
      </c>
      <c r="Q31">
        <f>VLOOKUP(A31,Mobility!$A:$L,10,FALSE)</f>
        <v>-49</v>
      </c>
      <c r="R31">
        <f>VLOOKUP(A31,Mobility!$A:$L,11,FALSE)</f>
        <v>-46</v>
      </c>
      <c r="S31">
        <f>VLOOKUP(A31,Mobility!$A:$L,12,FALSE)</f>
        <v>18</v>
      </c>
      <c r="T31">
        <f>VLOOKUP(D31,'Pop and Pop Den'!A:C,2,FALSE)</f>
        <v>734002</v>
      </c>
      <c r="U31">
        <f>VLOOKUP(D31,'Pop and Pop Den'!A:C,3,FALSE)</f>
        <v>1.2863</v>
      </c>
      <c r="V31">
        <f>VLOOKUP(D31,Unemployment!A:B,2,FALSE)</f>
        <v>6.1</v>
      </c>
      <c r="W31">
        <f>VLOOKUP(D31,Unemployment!H:J,2,FALSE)</f>
        <v>5.8</v>
      </c>
      <c r="X31">
        <f>VLOOKUP(D31,Unemployment!H:J,3,FALSE)</f>
        <v>5.6</v>
      </c>
      <c r="Y31">
        <f t="shared" si="4"/>
        <v>-0.5</v>
      </c>
      <c r="Z31">
        <f t="shared" si="5"/>
        <v>-0.20000000000000018</v>
      </c>
      <c r="AA31">
        <f>VLOOKUP(D31,MedianAge!A:B,2,FALSE)</f>
        <v>34</v>
      </c>
      <c r="AB31" s="6">
        <f>VLOOKUP(D31,StateActions!F:G,2,FALSE)</f>
        <v>43918</v>
      </c>
      <c r="AC31" s="6">
        <f>VLOOKUP(D31,StateActions!L:M,2,FALSE)</f>
        <v>43910</v>
      </c>
      <c r="AD31" s="6">
        <f>VLOOKUP(D31,StateActions!A:B,2,FALSE)</f>
        <v>43903</v>
      </c>
      <c r="AE31">
        <f t="shared" si="6"/>
        <v>2</v>
      </c>
      <c r="AF31">
        <f t="shared" si="7"/>
        <v>10</v>
      </c>
      <c r="AG31">
        <f t="shared" si="8"/>
        <v>17</v>
      </c>
      <c r="AH31" s="18">
        <f t="shared" si="9"/>
        <v>3.1198686371100164E-2</v>
      </c>
      <c r="AI31" s="18">
        <f t="shared" si="10"/>
        <v>0.96880131362889987</v>
      </c>
      <c r="AJ31" s="20">
        <f t="shared" si="11"/>
        <v>8.2101806239737272E-4</v>
      </c>
      <c r="AK31" t="str">
        <f t="shared" si="12"/>
        <v>Exclude less than 10 Deaths</v>
      </c>
      <c r="AL31" t="str">
        <f t="shared" si="13"/>
        <v>Less than 10 deaths</v>
      </c>
      <c r="AM31" s="6" t="str">
        <f>IFERROR(VLOOKUP(D31,DatesEachStateReach10Deaths!A:B,2,FALSE),AK31)</f>
        <v>Exclude less than 10 Deaths</v>
      </c>
      <c r="AN31" t="str">
        <f t="shared" si="14"/>
        <v>Exclude less than 10 Deaths</v>
      </c>
    </row>
    <row r="32" spans="1:40" x14ac:dyDescent="0.25">
      <c r="A32" t="str">
        <f t="shared" si="2"/>
        <v>43921Alaska</v>
      </c>
      <c r="B32" t="str">
        <f t="shared" si="0"/>
        <v>43921AK</v>
      </c>
      <c r="C32" s="6">
        <v>43921</v>
      </c>
      <c r="D32" t="s">
        <v>65</v>
      </c>
      <c r="E32" t="s">
        <v>5</v>
      </c>
      <c r="F32">
        <f>IFERROR(VLOOKUP(B32,CovidTracking!B:G,4,FALSE),0)</f>
        <v>119</v>
      </c>
      <c r="G32">
        <f>IFERROR(VLOOKUP(B32,CovidTracking!B:G,5,FALSE),0)</f>
        <v>3594</v>
      </c>
      <c r="H32">
        <f t="shared" si="1"/>
        <v>3713</v>
      </c>
      <c r="I32">
        <f>IFERROR(VLOOKUP(B32,CovidTracking!B:G,6,FALSE),0)</f>
        <v>3</v>
      </c>
      <c r="J32">
        <f t="shared" si="15"/>
        <v>5</v>
      </c>
      <c r="K32">
        <f t="shared" si="16"/>
        <v>54</v>
      </c>
      <c r="L32">
        <f t="shared" si="17"/>
        <v>59</v>
      </c>
      <c r="M32">
        <f t="shared" si="18"/>
        <v>0</v>
      </c>
      <c r="N32">
        <f>VLOOKUP(A32,Mobility!$A:$L,7,FALSE)</f>
        <v>-37</v>
      </c>
      <c r="O32">
        <f>VLOOKUP(A32,Mobility!$A:$L,8,FALSE)</f>
        <v>-15</v>
      </c>
      <c r="P32">
        <f>VLOOKUP(A32,Mobility!$A:$L,9,FALSE)</f>
        <v>15</v>
      </c>
      <c r="Q32">
        <f>VLOOKUP(A32,Mobility!$A:$L,10,FALSE)</f>
        <v>-45</v>
      </c>
      <c r="R32">
        <f>VLOOKUP(A32,Mobility!$A:$L,11,FALSE)</f>
        <v>-44</v>
      </c>
      <c r="S32">
        <f>VLOOKUP(A32,Mobility!$A:$L,12,FALSE)</f>
        <v>18</v>
      </c>
      <c r="T32">
        <f>VLOOKUP(D32,'Pop and Pop Den'!A:C,2,FALSE)</f>
        <v>734002</v>
      </c>
      <c r="U32">
        <f>VLOOKUP(D32,'Pop and Pop Den'!A:C,3,FALSE)</f>
        <v>1.2863</v>
      </c>
      <c r="V32">
        <f>VLOOKUP(D32,Unemployment!A:B,2,FALSE)</f>
        <v>6.1</v>
      </c>
      <c r="W32">
        <f>VLOOKUP(D32,Unemployment!H:J,2,FALSE)</f>
        <v>5.8</v>
      </c>
      <c r="X32">
        <f>VLOOKUP(D32,Unemployment!H:J,3,FALSE)</f>
        <v>5.6</v>
      </c>
      <c r="Y32">
        <f t="shared" si="4"/>
        <v>-0.5</v>
      </c>
      <c r="Z32">
        <f t="shared" si="5"/>
        <v>-0.20000000000000018</v>
      </c>
      <c r="AA32">
        <f>VLOOKUP(D32,MedianAge!A:B,2,FALSE)</f>
        <v>34</v>
      </c>
      <c r="AB32" s="6">
        <f>VLOOKUP(D32,StateActions!F:G,2,FALSE)</f>
        <v>43918</v>
      </c>
      <c r="AC32" s="6">
        <f>VLOOKUP(D32,StateActions!L:M,2,FALSE)</f>
        <v>43910</v>
      </c>
      <c r="AD32" s="6">
        <f>VLOOKUP(D32,StateActions!A:B,2,FALSE)</f>
        <v>43903</v>
      </c>
      <c r="AE32">
        <f t="shared" si="6"/>
        <v>3</v>
      </c>
      <c r="AF32">
        <f t="shared" si="7"/>
        <v>11</v>
      </c>
      <c r="AG32">
        <f t="shared" si="8"/>
        <v>18</v>
      </c>
      <c r="AH32" s="18">
        <f t="shared" si="9"/>
        <v>3.2049555615405331E-2</v>
      </c>
      <c r="AI32" s="18">
        <f t="shared" si="10"/>
        <v>0.96795044438459465</v>
      </c>
      <c r="AJ32" s="20">
        <f t="shared" si="11"/>
        <v>8.0797199030433614E-4</v>
      </c>
      <c r="AK32" t="str">
        <f t="shared" si="12"/>
        <v>Exclude less than 10 Deaths</v>
      </c>
      <c r="AL32" t="str">
        <f t="shared" si="13"/>
        <v>Less than 10 deaths</v>
      </c>
      <c r="AM32" s="6" t="str">
        <f>IFERROR(VLOOKUP(D32,DatesEachStateReach10Deaths!A:B,2,FALSE),AK32)</f>
        <v>Exclude less than 10 Deaths</v>
      </c>
      <c r="AN32" t="str">
        <f t="shared" si="14"/>
        <v>Exclude less than 10 Deaths</v>
      </c>
    </row>
    <row r="33" spans="1:40" x14ac:dyDescent="0.25">
      <c r="A33" t="str">
        <f t="shared" si="2"/>
        <v>43922Alaska</v>
      </c>
      <c r="B33" t="str">
        <f t="shared" si="0"/>
        <v>43922AK</v>
      </c>
      <c r="C33" s="6">
        <v>43922</v>
      </c>
      <c r="D33" t="s">
        <v>65</v>
      </c>
      <c r="E33" t="s">
        <v>5</v>
      </c>
      <c r="F33">
        <f>IFERROR(VLOOKUP(B33,CovidTracking!B:G,4,FALSE),0)</f>
        <v>133</v>
      </c>
      <c r="G33">
        <f>IFERROR(VLOOKUP(B33,CovidTracking!B:G,5,FALSE),0)</f>
        <v>4470</v>
      </c>
      <c r="H33">
        <f t="shared" si="1"/>
        <v>4603</v>
      </c>
      <c r="I33">
        <f>IFERROR(VLOOKUP(B33,CovidTracking!B:G,6,FALSE),0)</f>
        <v>3</v>
      </c>
      <c r="J33">
        <f t="shared" si="15"/>
        <v>14</v>
      </c>
      <c r="K33">
        <f t="shared" si="16"/>
        <v>876</v>
      </c>
      <c r="L33">
        <f t="shared" si="17"/>
        <v>890</v>
      </c>
      <c r="M33">
        <f t="shared" si="18"/>
        <v>0</v>
      </c>
      <c r="N33">
        <f>VLOOKUP(A33,Mobility!$A:$L,7,FALSE)</f>
        <v>-35</v>
      </c>
      <c r="O33">
        <f>VLOOKUP(A33,Mobility!$A:$L,8,FALSE)</f>
        <v>-8</v>
      </c>
      <c r="P33">
        <f>VLOOKUP(A33,Mobility!$A:$L,9,FALSE)</f>
        <v>3</v>
      </c>
      <c r="Q33">
        <f>VLOOKUP(A33,Mobility!$A:$L,10,FALSE)</f>
        <v>-43</v>
      </c>
      <c r="R33">
        <f>VLOOKUP(A33,Mobility!$A:$L,11,FALSE)</f>
        <v>-44</v>
      </c>
      <c r="S33">
        <f>VLOOKUP(A33,Mobility!$A:$L,12,FALSE)</f>
        <v>18</v>
      </c>
      <c r="T33">
        <f>VLOOKUP(D33,'Pop and Pop Den'!A:C,2,FALSE)</f>
        <v>734002</v>
      </c>
      <c r="U33">
        <f>VLOOKUP(D33,'Pop and Pop Den'!A:C,3,FALSE)</f>
        <v>1.2863</v>
      </c>
      <c r="V33">
        <f>VLOOKUP(D33,Unemployment!A:B,2,FALSE)</f>
        <v>6.1</v>
      </c>
      <c r="W33">
        <f>VLOOKUP(D33,Unemployment!H:J,2,FALSE)</f>
        <v>5.8</v>
      </c>
      <c r="X33">
        <f>VLOOKUP(D33,Unemployment!H:J,3,FALSE)</f>
        <v>5.6</v>
      </c>
      <c r="Y33">
        <f t="shared" si="4"/>
        <v>-0.5</v>
      </c>
      <c r="Z33">
        <f t="shared" si="5"/>
        <v>-0.20000000000000018</v>
      </c>
      <c r="AA33">
        <f>VLOOKUP(D33,MedianAge!A:B,2,FALSE)</f>
        <v>34</v>
      </c>
      <c r="AB33" s="6">
        <f>VLOOKUP(D33,StateActions!F:G,2,FALSE)</f>
        <v>43918</v>
      </c>
      <c r="AC33" s="6">
        <f>VLOOKUP(D33,StateActions!L:M,2,FALSE)</f>
        <v>43910</v>
      </c>
      <c r="AD33" s="6">
        <f>VLOOKUP(D33,StateActions!A:B,2,FALSE)</f>
        <v>43903</v>
      </c>
      <c r="AE33">
        <f t="shared" si="6"/>
        <v>4</v>
      </c>
      <c r="AF33">
        <f t="shared" si="7"/>
        <v>12</v>
      </c>
      <c r="AG33">
        <f t="shared" si="8"/>
        <v>19</v>
      </c>
      <c r="AH33" s="18">
        <f t="shared" si="9"/>
        <v>2.8894199435150987E-2</v>
      </c>
      <c r="AI33" s="18">
        <f t="shared" si="10"/>
        <v>0.97110580056484896</v>
      </c>
      <c r="AJ33" s="20">
        <f t="shared" si="11"/>
        <v>6.5174885943949598E-4</v>
      </c>
      <c r="AK33" t="str">
        <f t="shared" si="12"/>
        <v>Exclude less than 10 Deaths</v>
      </c>
      <c r="AL33" t="str">
        <f t="shared" si="13"/>
        <v>Less than 10 deaths</v>
      </c>
      <c r="AM33" s="6" t="str">
        <f>IFERROR(VLOOKUP(D33,DatesEachStateReach10Deaths!A:B,2,FALSE),AK33)</f>
        <v>Exclude less than 10 Deaths</v>
      </c>
      <c r="AN33" t="str">
        <f t="shared" si="14"/>
        <v>Exclude less than 10 Deaths</v>
      </c>
    </row>
    <row r="34" spans="1:40" x14ac:dyDescent="0.25">
      <c r="A34" t="str">
        <f t="shared" si="2"/>
        <v>43923Alaska</v>
      </c>
      <c r="B34" t="str">
        <f t="shared" si="0"/>
        <v>43923AK</v>
      </c>
      <c r="C34" s="6">
        <v>43923</v>
      </c>
      <c r="D34" t="s">
        <v>65</v>
      </c>
      <c r="E34" t="s">
        <v>5</v>
      </c>
      <c r="F34">
        <f>IFERROR(VLOOKUP(B34,CovidTracking!B:G,4,FALSE),0)</f>
        <v>143</v>
      </c>
      <c r="G34">
        <f>IFERROR(VLOOKUP(B34,CovidTracking!B:G,5,FALSE),0)</f>
        <v>4879</v>
      </c>
      <c r="H34">
        <f t="shared" si="1"/>
        <v>5022</v>
      </c>
      <c r="I34">
        <f>IFERROR(VLOOKUP(B34,CovidTracking!B:G,6,FALSE),0)</f>
        <v>3</v>
      </c>
      <c r="J34">
        <f t="shared" si="15"/>
        <v>10</v>
      </c>
      <c r="K34">
        <f t="shared" si="16"/>
        <v>409</v>
      </c>
      <c r="L34">
        <f t="shared" si="17"/>
        <v>419</v>
      </c>
      <c r="M34">
        <f t="shared" si="18"/>
        <v>0</v>
      </c>
      <c r="N34">
        <f>VLOOKUP(A34,Mobility!$A:$L,7,FALSE)</f>
        <v>-42</v>
      </c>
      <c r="O34">
        <f>VLOOKUP(A34,Mobility!$A:$L,8,FALSE)</f>
        <v>-14</v>
      </c>
      <c r="P34">
        <f>VLOOKUP(A34,Mobility!$A:$L,9,FALSE)</f>
        <v>-3</v>
      </c>
      <c r="Q34">
        <f>VLOOKUP(A34,Mobility!$A:$L,10,FALSE)</f>
        <v>-50</v>
      </c>
      <c r="R34">
        <f>VLOOKUP(A34,Mobility!$A:$L,11,FALSE)</f>
        <v>-45</v>
      </c>
      <c r="S34">
        <f>VLOOKUP(A34,Mobility!$A:$L,12,FALSE)</f>
        <v>19</v>
      </c>
      <c r="T34">
        <f>VLOOKUP(D34,'Pop and Pop Den'!A:C,2,FALSE)</f>
        <v>734002</v>
      </c>
      <c r="U34">
        <f>VLOOKUP(D34,'Pop and Pop Den'!A:C,3,FALSE)</f>
        <v>1.2863</v>
      </c>
      <c r="V34">
        <f>VLOOKUP(D34,Unemployment!A:B,2,FALSE)</f>
        <v>6.1</v>
      </c>
      <c r="W34">
        <f>VLOOKUP(D34,Unemployment!H:J,2,FALSE)</f>
        <v>5.8</v>
      </c>
      <c r="X34">
        <f>VLOOKUP(D34,Unemployment!H:J,3,FALSE)</f>
        <v>5.6</v>
      </c>
      <c r="Y34">
        <f t="shared" si="4"/>
        <v>-0.5</v>
      </c>
      <c r="Z34">
        <f t="shared" si="5"/>
        <v>-0.20000000000000018</v>
      </c>
      <c r="AA34">
        <f>VLOOKUP(D34,MedianAge!A:B,2,FALSE)</f>
        <v>34</v>
      </c>
      <c r="AB34" s="6">
        <f>VLOOKUP(D34,StateActions!F:G,2,FALSE)</f>
        <v>43918</v>
      </c>
      <c r="AC34" s="6">
        <f>VLOOKUP(D34,StateActions!L:M,2,FALSE)</f>
        <v>43910</v>
      </c>
      <c r="AD34" s="6">
        <f>VLOOKUP(D34,StateActions!A:B,2,FALSE)</f>
        <v>43903</v>
      </c>
      <c r="AE34">
        <f t="shared" si="6"/>
        <v>5</v>
      </c>
      <c r="AF34">
        <f t="shared" si="7"/>
        <v>13</v>
      </c>
      <c r="AG34">
        <f t="shared" si="8"/>
        <v>20</v>
      </c>
      <c r="AH34" s="18">
        <f t="shared" si="9"/>
        <v>2.8474711270410194E-2</v>
      </c>
      <c r="AI34" s="18">
        <f t="shared" si="10"/>
        <v>0.97152528872958976</v>
      </c>
      <c r="AJ34" s="20">
        <f t="shared" si="11"/>
        <v>5.9737156511350056E-4</v>
      </c>
      <c r="AK34" t="str">
        <f t="shared" si="12"/>
        <v>Exclude less than 10 Deaths</v>
      </c>
      <c r="AL34" t="str">
        <f t="shared" si="13"/>
        <v>Less than 10 deaths</v>
      </c>
      <c r="AM34" s="6" t="str">
        <f>IFERROR(VLOOKUP(D34,DatesEachStateReach10Deaths!A:B,2,FALSE),AK34)</f>
        <v>Exclude less than 10 Deaths</v>
      </c>
      <c r="AN34" t="str">
        <f t="shared" si="14"/>
        <v>Exclude less than 10 Deaths</v>
      </c>
    </row>
    <row r="35" spans="1:40" x14ac:dyDescent="0.25">
      <c r="A35" t="str">
        <f t="shared" si="2"/>
        <v>43924Alaska</v>
      </c>
      <c r="B35" t="str">
        <f t="shared" si="0"/>
        <v>43924AK</v>
      </c>
      <c r="C35" s="6">
        <v>43924</v>
      </c>
      <c r="D35" t="s">
        <v>65</v>
      </c>
      <c r="E35" t="s">
        <v>5</v>
      </c>
      <c r="F35">
        <f>IFERROR(VLOOKUP(B35,CovidTracking!B:G,4,FALSE),0)</f>
        <v>157</v>
      </c>
      <c r="G35">
        <f>IFERROR(VLOOKUP(B35,CovidTracking!B:G,5,FALSE),0)</f>
        <v>5859</v>
      </c>
      <c r="H35">
        <f t="shared" si="1"/>
        <v>6016</v>
      </c>
      <c r="I35">
        <f>IFERROR(VLOOKUP(B35,CovidTracking!B:G,6,FALSE),0)</f>
        <v>3</v>
      </c>
      <c r="J35">
        <f t="shared" si="15"/>
        <v>14</v>
      </c>
      <c r="K35">
        <f t="shared" si="16"/>
        <v>980</v>
      </c>
      <c r="L35">
        <f t="shared" si="17"/>
        <v>994</v>
      </c>
      <c r="M35">
        <f t="shared" si="18"/>
        <v>0</v>
      </c>
      <c r="N35">
        <f>VLOOKUP(A35,Mobility!$A:$L,7,FALSE)</f>
        <v>-42</v>
      </c>
      <c r="O35">
        <f>VLOOKUP(A35,Mobility!$A:$L,8,FALSE)</f>
        <v>-14</v>
      </c>
      <c r="P35">
        <f>VLOOKUP(A35,Mobility!$A:$L,9,FALSE)</f>
        <v>2</v>
      </c>
      <c r="Q35">
        <f>VLOOKUP(A35,Mobility!$A:$L,10,FALSE)</f>
        <v>-47</v>
      </c>
      <c r="R35">
        <f>VLOOKUP(A35,Mobility!$A:$L,11,FALSE)</f>
        <v>-43</v>
      </c>
      <c r="S35">
        <f>VLOOKUP(A35,Mobility!$A:$L,12,FALSE)</f>
        <v>20</v>
      </c>
      <c r="T35">
        <f>VLOOKUP(D35,'Pop and Pop Den'!A:C,2,FALSE)</f>
        <v>734002</v>
      </c>
      <c r="U35">
        <f>VLOOKUP(D35,'Pop and Pop Den'!A:C,3,FALSE)</f>
        <v>1.2863</v>
      </c>
      <c r="V35">
        <f>VLOOKUP(D35,Unemployment!A:B,2,FALSE)</f>
        <v>6.1</v>
      </c>
      <c r="W35">
        <f>VLOOKUP(D35,Unemployment!H:J,2,FALSE)</f>
        <v>5.8</v>
      </c>
      <c r="X35">
        <f>VLOOKUP(D35,Unemployment!H:J,3,FALSE)</f>
        <v>5.6</v>
      </c>
      <c r="Y35">
        <f t="shared" si="4"/>
        <v>-0.5</v>
      </c>
      <c r="Z35">
        <f t="shared" si="5"/>
        <v>-0.20000000000000018</v>
      </c>
      <c r="AA35">
        <f>VLOOKUP(D35,MedianAge!A:B,2,FALSE)</f>
        <v>34</v>
      </c>
      <c r="AB35" s="6">
        <f>VLOOKUP(D35,StateActions!F:G,2,FALSE)</f>
        <v>43918</v>
      </c>
      <c r="AC35" s="6">
        <f>VLOOKUP(D35,StateActions!L:M,2,FALSE)</f>
        <v>43910</v>
      </c>
      <c r="AD35" s="6">
        <f>VLOOKUP(D35,StateActions!A:B,2,FALSE)</f>
        <v>43903</v>
      </c>
      <c r="AE35">
        <f t="shared" si="6"/>
        <v>6</v>
      </c>
      <c r="AF35">
        <f t="shared" si="7"/>
        <v>14</v>
      </c>
      <c r="AG35">
        <f t="shared" si="8"/>
        <v>21</v>
      </c>
      <c r="AH35" s="18">
        <f t="shared" si="9"/>
        <v>2.6097074468085107E-2</v>
      </c>
      <c r="AI35" s="18">
        <f t="shared" si="10"/>
        <v>0.97390292553191493</v>
      </c>
      <c r="AJ35" s="20">
        <f t="shared" si="11"/>
        <v>4.9867021276595741E-4</v>
      </c>
      <c r="AK35" t="str">
        <f t="shared" si="12"/>
        <v>Exclude less than 10 Deaths</v>
      </c>
      <c r="AL35" t="str">
        <f t="shared" si="13"/>
        <v>Less than 10 deaths</v>
      </c>
      <c r="AM35" s="6" t="str">
        <f>IFERROR(VLOOKUP(D35,DatesEachStateReach10Deaths!A:B,2,FALSE),AK35)</f>
        <v>Exclude less than 10 Deaths</v>
      </c>
      <c r="AN35" t="str">
        <f t="shared" si="14"/>
        <v>Exclude less than 10 Deaths</v>
      </c>
    </row>
    <row r="36" spans="1:40" x14ac:dyDescent="0.25">
      <c r="A36" t="str">
        <f t="shared" si="2"/>
        <v>43925Alaska</v>
      </c>
      <c r="B36" t="str">
        <f t="shared" si="0"/>
        <v>43925AK</v>
      </c>
      <c r="C36" s="6">
        <v>43925</v>
      </c>
      <c r="D36" t="s">
        <v>65</v>
      </c>
      <c r="E36" t="s">
        <v>5</v>
      </c>
      <c r="F36">
        <f>IFERROR(VLOOKUP(B36,CovidTracking!B:G,4,FALSE),0)</f>
        <v>171</v>
      </c>
      <c r="G36">
        <f>IFERROR(VLOOKUP(B36,CovidTracking!B:G,5,FALSE),0)</f>
        <v>5869</v>
      </c>
      <c r="H36">
        <f t="shared" si="1"/>
        <v>6040</v>
      </c>
      <c r="I36">
        <f>IFERROR(VLOOKUP(B36,CovidTracking!B:G,6,FALSE),0)</f>
        <v>5</v>
      </c>
      <c r="J36">
        <f t="shared" si="15"/>
        <v>14</v>
      </c>
      <c r="K36">
        <f t="shared" si="16"/>
        <v>10</v>
      </c>
      <c r="L36">
        <f t="shared" si="17"/>
        <v>24</v>
      </c>
      <c r="M36">
        <f t="shared" si="18"/>
        <v>2</v>
      </c>
      <c r="N36">
        <f>VLOOKUP(A36,Mobility!$A:$L,7,FALSE)</f>
        <v>-47</v>
      </c>
      <c r="O36">
        <f>VLOOKUP(A36,Mobility!$A:$L,8,FALSE)</f>
        <v>-14</v>
      </c>
      <c r="P36">
        <f>VLOOKUP(A36,Mobility!$A:$L,9,FALSE)</f>
        <v>21</v>
      </c>
      <c r="Q36">
        <f>VLOOKUP(A36,Mobility!$A:$L,10,FALSE)</f>
        <v>-50</v>
      </c>
      <c r="R36">
        <f>VLOOKUP(A36,Mobility!$A:$L,11,FALSE)</f>
        <v>-32</v>
      </c>
      <c r="S36">
        <f>VLOOKUP(A36,Mobility!$A:$L,12,FALSE)</f>
        <v>12</v>
      </c>
      <c r="T36">
        <f>VLOOKUP(D36,'Pop and Pop Den'!A:C,2,FALSE)</f>
        <v>734002</v>
      </c>
      <c r="U36">
        <f>VLOOKUP(D36,'Pop and Pop Den'!A:C,3,FALSE)</f>
        <v>1.2863</v>
      </c>
      <c r="V36">
        <f>VLOOKUP(D36,Unemployment!A:B,2,FALSE)</f>
        <v>6.1</v>
      </c>
      <c r="W36">
        <f>VLOOKUP(D36,Unemployment!H:J,2,FALSE)</f>
        <v>5.8</v>
      </c>
      <c r="X36">
        <f>VLOOKUP(D36,Unemployment!H:J,3,FALSE)</f>
        <v>5.6</v>
      </c>
      <c r="Y36">
        <f t="shared" si="4"/>
        <v>-0.5</v>
      </c>
      <c r="Z36">
        <f t="shared" si="5"/>
        <v>-0.20000000000000018</v>
      </c>
      <c r="AA36">
        <f>VLOOKUP(D36,MedianAge!A:B,2,FALSE)</f>
        <v>34</v>
      </c>
      <c r="AB36" s="6">
        <f>VLOOKUP(D36,StateActions!F:G,2,FALSE)</f>
        <v>43918</v>
      </c>
      <c r="AC36" s="6">
        <f>VLOOKUP(D36,StateActions!L:M,2,FALSE)</f>
        <v>43910</v>
      </c>
      <c r="AD36" s="6">
        <f>VLOOKUP(D36,StateActions!A:B,2,FALSE)</f>
        <v>43903</v>
      </c>
      <c r="AE36">
        <f t="shared" si="6"/>
        <v>7</v>
      </c>
      <c r="AF36">
        <f t="shared" si="7"/>
        <v>15</v>
      </c>
      <c r="AG36">
        <f t="shared" si="8"/>
        <v>22</v>
      </c>
      <c r="AH36" s="18">
        <f t="shared" si="9"/>
        <v>2.8311258278145696E-2</v>
      </c>
      <c r="AI36" s="18">
        <f t="shared" si="10"/>
        <v>0.97168874172185427</v>
      </c>
      <c r="AJ36" s="20">
        <f t="shared" si="11"/>
        <v>8.2781456953642384E-4</v>
      </c>
      <c r="AK36" t="str">
        <f t="shared" si="12"/>
        <v>Exclude less than 10 Deaths</v>
      </c>
      <c r="AL36" t="str">
        <f t="shared" si="13"/>
        <v>Less than 10 deaths</v>
      </c>
      <c r="AM36" s="6" t="str">
        <f>IFERROR(VLOOKUP(D36,DatesEachStateReach10Deaths!A:B,2,FALSE),AK36)</f>
        <v>Exclude less than 10 Deaths</v>
      </c>
      <c r="AN36" t="str">
        <f t="shared" si="14"/>
        <v>Exclude less than 10 Deaths</v>
      </c>
    </row>
    <row r="37" spans="1:40" x14ac:dyDescent="0.25">
      <c r="A37" t="str">
        <f t="shared" si="2"/>
        <v>43926Alaska</v>
      </c>
      <c r="B37" t="str">
        <f t="shared" si="0"/>
        <v>43926AK</v>
      </c>
      <c r="C37" s="6">
        <v>43926</v>
      </c>
      <c r="D37" t="s">
        <v>65</v>
      </c>
      <c r="E37" t="s">
        <v>5</v>
      </c>
      <c r="F37">
        <f>IFERROR(VLOOKUP(B37,CovidTracking!B:G,4,FALSE),0)</f>
        <v>185</v>
      </c>
      <c r="G37">
        <f>IFERROR(VLOOKUP(B37,CovidTracking!B:G,5,FALSE),0)</f>
        <v>6099</v>
      </c>
      <c r="H37">
        <f t="shared" si="1"/>
        <v>6284</v>
      </c>
      <c r="I37">
        <f>IFERROR(VLOOKUP(B37,CovidTracking!B:G,6,FALSE),0)</f>
        <v>6</v>
      </c>
      <c r="J37">
        <f t="shared" si="15"/>
        <v>14</v>
      </c>
      <c r="K37">
        <f t="shared" si="16"/>
        <v>230</v>
      </c>
      <c r="L37">
        <f t="shared" si="17"/>
        <v>244</v>
      </c>
      <c r="M37">
        <f t="shared" si="18"/>
        <v>1</v>
      </c>
      <c r="N37">
        <f>VLOOKUP(A37,Mobility!$A:$L,7,FALSE)</f>
        <v>-41</v>
      </c>
      <c r="O37">
        <f>VLOOKUP(A37,Mobility!$A:$L,8,FALSE)</f>
        <v>-17</v>
      </c>
      <c r="P37">
        <f>VLOOKUP(A37,Mobility!$A:$L,9,FALSE)</f>
        <v>29</v>
      </c>
      <c r="Q37">
        <f>VLOOKUP(A37,Mobility!$A:$L,10,FALSE)</f>
        <v>-52</v>
      </c>
      <c r="R37">
        <f>VLOOKUP(A37,Mobility!$A:$L,11,FALSE)</f>
        <v>-32</v>
      </c>
      <c r="S37">
        <f>VLOOKUP(A37,Mobility!$A:$L,12,FALSE)</f>
        <v>9</v>
      </c>
      <c r="T37">
        <f>VLOOKUP(D37,'Pop and Pop Den'!A:C,2,FALSE)</f>
        <v>734002</v>
      </c>
      <c r="U37">
        <f>VLOOKUP(D37,'Pop and Pop Den'!A:C,3,FALSE)</f>
        <v>1.2863</v>
      </c>
      <c r="V37">
        <f>VLOOKUP(D37,Unemployment!A:B,2,FALSE)</f>
        <v>6.1</v>
      </c>
      <c r="W37">
        <f>VLOOKUP(D37,Unemployment!H:J,2,FALSE)</f>
        <v>5.8</v>
      </c>
      <c r="X37">
        <f>VLOOKUP(D37,Unemployment!H:J,3,FALSE)</f>
        <v>5.6</v>
      </c>
      <c r="Y37">
        <f t="shared" si="4"/>
        <v>-0.5</v>
      </c>
      <c r="Z37">
        <f t="shared" si="5"/>
        <v>-0.20000000000000018</v>
      </c>
      <c r="AA37">
        <f>VLOOKUP(D37,MedianAge!A:B,2,FALSE)</f>
        <v>34</v>
      </c>
      <c r="AB37" s="6">
        <f>VLOOKUP(D37,StateActions!F:G,2,FALSE)</f>
        <v>43918</v>
      </c>
      <c r="AC37" s="6">
        <f>VLOOKUP(D37,StateActions!L:M,2,FALSE)</f>
        <v>43910</v>
      </c>
      <c r="AD37" s="6">
        <f>VLOOKUP(D37,StateActions!A:B,2,FALSE)</f>
        <v>43903</v>
      </c>
      <c r="AE37">
        <f t="shared" si="6"/>
        <v>8</v>
      </c>
      <c r="AF37">
        <f t="shared" si="7"/>
        <v>16</v>
      </c>
      <c r="AG37">
        <f t="shared" si="8"/>
        <v>23</v>
      </c>
      <c r="AH37" s="18">
        <f t="shared" si="9"/>
        <v>2.9439847231063018E-2</v>
      </c>
      <c r="AI37" s="18">
        <f t="shared" si="10"/>
        <v>0.97056015276893703</v>
      </c>
      <c r="AJ37" s="20">
        <f t="shared" si="11"/>
        <v>9.5480585614258432E-4</v>
      </c>
      <c r="AK37" t="str">
        <f t="shared" si="12"/>
        <v>Exclude less than 10 Deaths</v>
      </c>
      <c r="AL37" t="str">
        <f t="shared" si="13"/>
        <v>Less than 10 deaths</v>
      </c>
      <c r="AM37" s="6" t="str">
        <f>IFERROR(VLOOKUP(D37,DatesEachStateReach10Deaths!A:B,2,FALSE),AK37)</f>
        <v>Exclude less than 10 Deaths</v>
      </c>
      <c r="AN37" t="str">
        <f t="shared" si="14"/>
        <v>Exclude less than 10 Deaths</v>
      </c>
    </row>
    <row r="38" spans="1:40" x14ac:dyDescent="0.25">
      <c r="A38" t="str">
        <f t="shared" si="2"/>
        <v>43927Alaska</v>
      </c>
      <c r="B38" t="str">
        <f t="shared" si="0"/>
        <v>43927AK</v>
      </c>
      <c r="C38" s="6">
        <v>43927</v>
      </c>
      <c r="D38" t="s">
        <v>65</v>
      </c>
      <c r="E38" t="s">
        <v>5</v>
      </c>
      <c r="F38">
        <f>IFERROR(VLOOKUP(B38,CovidTracking!B:G,4,FALSE),0)</f>
        <v>191</v>
      </c>
      <c r="G38">
        <f>IFERROR(VLOOKUP(B38,CovidTracking!B:G,5,FALSE),0)</f>
        <v>6692</v>
      </c>
      <c r="H38">
        <f t="shared" si="1"/>
        <v>6883</v>
      </c>
      <c r="I38">
        <f>IFERROR(VLOOKUP(B38,CovidTracking!B:G,6,FALSE),0)</f>
        <v>6</v>
      </c>
      <c r="J38">
        <f t="shared" si="15"/>
        <v>6</v>
      </c>
      <c r="K38">
        <f t="shared" si="16"/>
        <v>593</v>
      </c>
      <c r="L38">
        <f t="shared" si="17"/>
        <v>599</v>
      </c>
      <c r="M38">
        <f t="shared" si="18"/>
        <v>0</v>
      </c>
      <c r="N38">
        <f>VLOOKUP(A38,Mobility!$A:$L,7,FALSE)</f>
        <v>-37</v>
      </c>
      <c r="O38">
        <f>VLOOKUP(A38,Mobility!$A:$L,8,FALSE)</f>
        <v>-15</v>
      </c>
      <c r="P38">
        <f>VLOOKUP(A38,Mobility!$A:$L,9,FALSE)</f>
        <v>1</v>
      </c>
      <c r="Q38">
        <f>VLOOKUP(A38,Mobility!$A:$L,10,FALSE)</f>
        <v>-49</v>
      </c>
      <c r="R38">
        <f>VLOOKUP(A38,Mobility!$A:$L,11,FALSE)</f>
        <v>-44</v>
      </c>
      <c r="S38">
        <f>VLOOKUP(A38,Mobility!$A:$L,12,FALSE)</f>
        <v>17</v>
      </c>
      <c r="T38">
        <f>VLOOKUP(D38,'Pop and Pop Den'!A:C,2,FALSE)</f>
        <v>734002</v>
      </c>
      <c r="U38">
        <f>VLOOKUP(D38,'Pop and Pop Den'!A:C,3,FALSE)</f>
        <v>1.2863</v>
      </c>
      <c r="V38">
        <f>VLOOKUP(D38,Unemployment!A:B,2,FALSE)</f>
        <v>6.1</v>
      </c>
      <c r="W38">
        <f>VLOOKUP(D38,Unemployment!H:J,2,FALSE)</f>
        <v>5.8</v>
      </c>
      <c r="X38">
        <f>VLOOKUP(D38,Unemployment!H:J,3,FALSE)</f>
        <v>5.6</v>
      </c>
      <c r="Y38">
        <f t="shared" si="4"/>
        <v>-0.5</v>
      </c>
      <c r="Z38">
        <f t="shared" si="5"/>
        <v>-0.20000000000000018</v>
      </c>
      <c r="AA38">
        <f>VLOOKUP(D38,MedianAge!A:B,2,FALSE)</f>
        <v>34</v>
      </c>
      <c r="AB38" s="6">
        <f>VLOOKUP(D38,StateActions!F:G,2,FALSE)</f>
        <v>43918</v>
      </c>
      <c r="AC38" s="6">
        <f>VLOOKUP(D38,StateActions!L:M,2,FALSE)</f>
        <v>43910</v>
      </c>
      <c r="AD38" s="6">
        <f>VLOOKUP(D38,StateActions!A:B,2,FALSE)</f>
        <v>43903</v>
      </c>
      <c r="AE38">
        <f t="shared" si="6"/>
        <v>9</v>
      </c>
      <c r="AF38">
        <f t="shared" si="7"/>
        <v>17</v>
      </c>
      <c r="AG38">
        <f t="shared" si="8"/>
        <v>24</v>
      </c>
      <c r="AH38" s="18">
        <f t="shared" si="9"/>
        <v>2.7749527822170564E-2</v>
      </c>
      <c r="AI38" s="18">
        <f t="shared" si="10"/>
        <v>0.97225047217782945</v>
      </c>
      <c r="AJ38" s="20">
        <f t="shared" si="11"/>
        <v>8.7171291587970364E-4</v>
      </c>
      <c r="AK38" t="str">
        <f t="shared" si="12"/>
        <v>Exclude less than 10 Deaths</v>
      </c>
      <c r="AL38" t="str">
        <f t="shared" si="13"/>
        <v>Less than 10 deaths</v>
      </c>
      <c r="AM38" s="6" t="str">
        <f>IFERROR(VLOOKUP(D38,DatesEachStateReach10Deaths!A:B,2,FALSE),AK38)</f>
        <v>Exclude less than 10 Deaths</v>
      </c>
      <c r="AN38" t="str">
        <f t="shared" si="14"/>
        <v>Exclude less than 10 Deaths</v>
      </c>
    </row>
    <row r="39" spans="1:40" x14ac:dyDescent="0.25">
      <c r="A39" t="str">
        <f t="shared" si="2"/>
        <v>43928Alaska</v>
      </c>
      <c r="B39" t="str">
        <f t="shared" si="0"/>
        <v>43928AK</v>
      </c>
      <c r="C39" s="6">
        <v>43928</v>
      </c>
      <c r="D39" t="s">
        <v>65</v>
      </c>
      <c r="E39" t="s">
        <v>5</v>
      </c>
      <c r="F39">
        <f>IFERROR(VLOOKUP(B39,CovidTracking!B:G,4,FALSE),0)</f>
        <v>213</v>
      </c>
      <c r="G39">
        <f>IFERROR(VLOOKUP(B39,CovidTracking!B:G,5,FALSE),0)</f>
        <v>6700</v>
      </c>
      <c r="H39">
        <f t="shared" si="1"/>
        <v>6913</v>
      </c>
      <c r="I39">
        <f>IFERROR(VLOOKUP(B39,CovidTracking!B:G,6,FALSE),0)</f>
        <v>6</v>
      </c>
      <c r="J39">
        <f t="shared" si="15"/>
        <v>22</v>
      </c>
      <c r="K39">
        <f t="shared" si="16"/>
        <v>8</v>
      </c>
      <c r="L39">
        <f t="shared" si="17"/>
        <v>30</v>
      </c>
      <c r="M39">
        <f t="shared" si="18"/>
        <v>0</v>
      </c>
      <c r="N39">
        <f>VLOOKUP(A39,Mobility!$A:$L,7,FALSE)</f>
        <v>-38</v>
      </c>
      <c r="O39">
        <f>VLOOKUP(A39,Mobility!$A:$L,8,FALSE)</f>
        <v>-16</v>
      </c>
      <c r="P39">
        <f>VLOOKUP(A39,Mobility!$A:$L,9,FALSE)</f>
        <v>1</v>
      </c>
      <c r="Q39">
        <f>VLOOKUP(A39,Mobility!$A:$L,10,FALSE)</f>
        <v>-48</v>
      </c>
      <c r="R39">
        <f>VLOOKUP(A39,Mobility!$A:$L,11,FALSE)</f>
        <v>-44</v>
      </c>
      <c r="S39">
        <f>VLOOKUP(A39,Mobility!$A:$L,12,FALSE)</f>
        <v>18</v>
      </c>
      <c r="T39">
        <f>VLOOKUP(D39,'Pop and Pop Den'!A:C,2,FALSE)</f>
        <v>734002</v>
      </c>
      <c r="U39">
        <f>VLOOKUP(D39,'Pop and Pop Den'!A:C,3,FALSE)</f>
        <v>1.2863</v>
      </c>
      <c r="V39">
        <f>VLOOKUP(D39,Unemployment!A:B,2,FALSE)</f>
        <v>6.1</v>
      </c>
      <c r="W39">
        <f>VLOOKUP(D39,Unemployment!H:J,2,FALSE)</f>
        <v>5.8</v>
      </c>
      <c r="X39">
        <f>VLOOKUP(D39,Unemployment!H:J,3,FALSE)</f>
        <v>5.6</v>
      </c>
      <c r="Y39">
        <f t="shared" si="4"/>
        <v>-0.5</v>
      </c>
      <c r="Z39">
        <f t="shared" si="5"/>
        <v>-0.20000000000000018</v>
      </c>
      <c r="AA39">
        <f>VLOOKUP(D39,MedianAge!A:B,2,FALSE)</f>
        <v>34</v>
      </c>
      <c r="AB39" s="6">
        <f>VLOOKUP(D39,StateActions!F:G,2,FALSE)</f>
        <v>43918</v>
      </c>
      <c r="AC39" s="6">
        <f>VLOOKUP(D39,StateActions!L:M,2,FALSE)</f>
        <v>43910</v>
      </c>
      <c r="AD39" s="6">
        <f>VLOOKUP(D39,StateActions!A:B,2,FALSE)</f>
        <v>43903</v>
      </c>
      <c r="AE39">
        <f t="shared" si="6"/>
        <v>10</v>
      </c>
      <c r="AF39">
        <f t="shared" si="7"/>
        <v>18</v>
      </c>
      <c r="AG39">
        <f t="shared" si="8"/>
        <v>25</v>
      </c>
      <c r="AH39" s="18">
        <f t="shared" si="9"/>
        <v>3.0811514537827281E-2</v>
      </c>
      <c r="AI39" s="18">
        <f t="shared" si="10"/>
        <v>0.96918848546217273</v>
      </c>
      <c r="AJ39" s="20">
        <f t="shared" si="11"/>
        <v>8.679299869810502E-4</v>
      </c>
      <c r="AK39" t="str">
        <f t="shared" si="12"/>
        <v>Exclude less than 10 Deaths</v>
      </c>
      <c r="AL39" t="str">
        <f t="shared" si="13"/>
        <v>Less than 10 deaths</v>
      </c>
      <c r="AM39" s="6" t="str">
        <f>IFERROR(VLOOKUP(D39,DatesEachStateReach10Deaths!A:B,2,FALSE),AK39)</f>
        <v>Exclude less than 10 Deaths</v>
      </c>
      <c r="AN39" t="str">
        <f t="shared" si="14"/>
        <v>Exclude less than 10 Deaths</v>
      </c>
    </row>
    <row r="40" spans="1:40" x14ac:dyDescent="0.25">
      <c r="A40" t="str">
        <f t="shared" si="2"/>
        <v>43929Alaska</v>
      </c>
      <c r="B40" t="str">
        <f t="shared" si="0"/>
        <v>43929AK</v>
      </c>
      <c r="C40" s="6">
        <v>43929</v>
      </c>
      <c r="D40" t="s">
        <v>65</v>
      </c>
      <c r="E40" t="s">
        <v>5</v>
      </c>
      <c r="F40">
        <f>IFERROR(VLOOKUP(B40,CovidTracking!B:G,4,FALSE),0)</f>
        <v>226</v>
      </c>
      <c r="G40">
        <f>IFERROR(VLOOKUP(B40,CovidTracking!B:G,5,FALSE),0)</f>
        <v>6842</v>
      </c>
      <c r="H40">
        <f t="shared" si="1"/>
        <v>7068</v>
      </c>
      <c r="I40">
        <f>IFERROR(VLOOKUP(B40,CovidTracking!B:G,6,FALSE),0)</f>
        <v>7</v>
      </c>
      <c r="J40">
        <f t="shared" si="15"/>
        <v>13</v>
      </c>
      <c r="K40">
        <f t="shared" si="16"/>
        <v>142</v>
      </c>
      <c r="L40">
        <f t="shared" si="17"/>
        <v>155</v>
      </c>
      <c r="M40">
        <f t="shared" si="18"/>
        <v>1</v>
      </c>
      <c r="N40">
        <f>VLOOKUP(A40,Mobility!$A:$L,7,FALSE)</f>
        <v>-38</v>
      </c>
      <c r="O40">
        <f>VLOOKUP(A40,Mobility!$A:$L,8,FALSE)</f>
        <v>-14</v>
      </c>
      <c r="P40">
        <f>VLOOKUP(A40,Mobility!$A:$L,9,FALSE)</f>
        <v>7</v>
      </c>
      <c r="Q40">
        <f>VLOOKUP(A40,Mobility!$A:$L,10,FALSE)</f>
        <v>-49</v>
      </c>
      <c r="R40">
        <f>VLOOKUP(A40,Mobility!$A:$L,11,FALSE)</f>
        <v>-44</v>
      </c>
      <c r="S40">
        <f>VLOOKUP(A40,Mobility!$A:$L,12,FALSE)</f>
        <v>18</v>
      </c>
      <c r="T40">
        <f>VLOOKUP(D40,'Pop and Pop Den'!A:C,2,FALSE)</f>
        <v>734002</v>
      </c>
      <c r="U40">
        <f>VLOOKUP(D40,'Pop and Pop Den'!A:C,3,FALSE)</f>
        <v>1.2863</v>
      </c>
      <c r="V40">
        <f>VLOOKUP(D40,Unemployment!A:B,2,FALSE)</f>
        <v>6.1</v>
      </c>
      <c r="W40">
        <f>VLOOKUP(D40,Unemployment!H:J,2,FALSE)</f>
        <v>5.8</v>
      </c>
      <c r="X40">
        <f>VLOOKUP(D40,Unemployment!H:J,3,FALSE)</f>
        <v>5.6</v>
      </c>
      <c r="Y40">
        <f t="shared" si="4"/>
        <v>-0.5</v>
      </c>
      <c r="Z40">
        <f t="shared" si="5"/>
        <v>-0.20000000000000018</v>
      </c>
      <c r="AA40">
        <f>VLOOKUP(D40,MedianAge!A:B,2,FALSE)</f>
        <v>34</v>
      </c>
      <c r="AB40" s="6">
        <f>VLOOKUP(D40,StateActions!F:G,2,FALSE)</f>
        <v>43918</v>
      </c>
      <c r="AC40" s="6">
        <f>VLOOKUP(D40,StateActions!L:M,2,FALSE)</f>
        <v>43910</v>
      </c>
      <c r="AD40" s="6">
        <f>VLOOKUP(D40,StateActions!A:B,2,FALSE)</f>
        <v>43903</v>
      </c>
      <c r="AE40">
        <f t="shared" si="6"/>
        <v>11</v>
      </c>
      <c r="AF40">
        <f t="shared" si="7"/>
        <v>19</v>
      </c>
      <c r="AG40">
        <f t="shared" si="8"/>
        <v>26</v>
      </c>
      <c r="AH40" s="18">
        <f t="shared" si="9"/>
        <v>3.1975099037917377E-2</v>
      </c>
      <c r="AI40" s="18">
        <f t="shared" si="10"/>
        <v>0.9680249009620826</v>
      </c>
      <c r="AJ40" s="20">
        <f t="shared" si="11"/>
        <v>9.9037917374080364E-4</v>
      </c>
      <c r="AK40" t="str">
        <f t="shared" si="12"/>
        <v>Exclude less than 10 Deaths</v>
      </c>
      <c r="AL40" t="str">
        <f t="shared" si="13"/>
        <v>Less than 10 deaths</v>
      </c>
      <c r="AM40" s="6" t="str">
        <f>IFERROR(VLOOKUP(D40,DatesEachStateReach10Deaths!A:B,2,FALSE),AK40)</f>
        <v>Exclude less than 10 Deaths</v>
      </c>
      <c r="AN40" t="str">
        <f t="shared" si="14"/>
        <v>Exclude less than 10 Deaths</v>
      </c>
    </row>
    <row r="41" spans="1:40" x14ac:dyDescent="0.25">
      <c r="A41" t="str">
        <f t="shared" si="2"/>
        <v>43930Alaska</v>
      </c>
      <c r="B41" t="str">
        <f t="shared" si="0"/>
        <v>43930AK</v>
      </c>
      <c r="C41" s="6">
        <v>43930</v>
      </c>
      <c r="D41" t="s">
        <v>65</v>
      </c>
      <c r="E41" t="s">
        <v>5</v>
      </c>
      <c r="F41">
        <f>IFERROR(VLOOKUP(B41,CovidTracking!B:G,4,FALSE),0)</f>
        <v>235</v>
      </c>
      <c r="G41">
        <f>IFERROR(VLOOKUP(B41,CovidTracking!B:G,5,FALSE),0)</f>
        <v>6988</v>
      </c>
      <c r="H41">
        <f t="shared" si="1"/>
        <v>7223</v>
      </c>
      <c r="I41">
        <f>IFERROR(VLOOKUP(B41,CovidTracking!B:G,6,FALSE),0)</f>
        <v>7</v>
      </c>
      <c r="J41">
        <f t="shared" si="15"/>
        <v>9</v>
      </c>
      <c r="K41">
        <f t="shared" si="16"/>
        <v>146</v>
      </c>
      <c r="L41">
        <f t="shared" si="17"/>
        <v>155</v>
      </c>
      <c r="M41">
        <f t="shared" si="18"/>
        <v>0</v>
      </c>
      <c r="N41">
        <f>VLOOKUP(A41,Mobility!$A:$L,7,FALSE)</f>
        <v>-38</v>
      </c>
      <c r="O41">
        <f>VLOOKUP(A41,Mobility!$A:$L,8,FALSE)</f>
        <v>-12</v>
      </c>
      <c r="P41">
        <f>VLOOKUP(A41,Mobility!$A:$L,9,FALSE)</f>
        <v>19</v>
      </c>
      <c r="Q41">
        <f>VLOOKUP(A41,Mobility!$A:$L,10,FALSE)</f>
        <v>-48</v>
      </c>
      <c r="R41">
        <f>VLOOKUP(A41,Mobility!$A:$L,11,FALSE)</f>
        <v>-44</v>
      </c>
      <c r="S41">
        <f>VLOOKUP(A41,Mobility!$A:$L,12,FALSE)</f>
        <v>18</v>
      </c>
      <c r="T41">
        <f>VLOOKUP(D41,'Pop and Pop Den'!A:C,2,FALSE)</f>
        <v>734002</v>
      </c>
      <c r="U41">
        <f>VLOOKUP(D41,'Pop and Pop Den'!A:C,3,FALSE)</f>
        <v>1.2863</v>
      </c>
      <c r="V41">
        <f>VLOOKUP(D41,Unemployment!A:B,2,FALSE)</f>
        <v>6.1</v>
      </c>
      <c r="W41">
        <f>VLOOKUP(D41,Unemployment!H:J,2,FALSE)</f>
        <v>5.8</v>
      </c>
      <c r="X41">
        <f>VLOOKUP(D41,Unemployment!H:J,3,FALSE)</f>
        <v>5.6</v>
      </c>
      <c r="Y41">
        <f t="shared" si="4"/>
        <v>-0.5</v>
      </c>
      <c r="Z41">
        <f t="shared" si="5"/>
        <v>-0.20000000000000018</v>
      </c>
      <c r="AA41">
        <f>VLOOKUP(D41,MedianAge!A:B,2,FALSE)</f>
        <v>34</v>
      </c>
      <c r="AB41" s="6">
        <f>VLOOKUP(D41,StateActions!F:G,2,FALSE)</f>
        <v>43918</v>
      </c>
      <c r="AC41" s="6">
        <f>VLOOKUP(D41,StateActions!L:M,2,FALSE)</f>
        <v>43910</v>
      </c>
      <c r="AD41" s="6">
        <f>VLOOKUP(D41,StateActions!A:B,2,FALSE)</f>
        <v>43903</v>
      </c>
      <c r="AE41">
        <f t="shared" si="6"/>
        <v>12</v>
      </c>
      <c r="AF41">
        <f t="shared" si="7"/>
        <v>20</v>
      </c>
      <c r="AG41">
        <f t="shared" si="8"/>
        <v>27</v>
      </c>
      <c r="AH41" s="18">
        <f t="shared" si="9"/>
        <v>3.2534957773778211E-2</v>
      </c>
      <c r="AI41" s="18">
        <f t="shared" si="10"/>
        <v>0.96746504222622176</v>
      </c>
      <c r="AJ41" s="20">
        <f t="shared" si="11"/>
        <v>9.6912640177211683E-4</v>
      </c>
      <c r="AK41" t="str">
        <f t="shared" si="12"/>
        <v>Exclude less than 10 Deaths</v>
      </c>
      <c r="AL41" t="str">
        <f t="shared" si="13"/>
        <v>Less than 10 deaths</v>
      </c>
      <c r="AM41" s="6" t="str">
        <f>IFERROR(VLOOKUP(D41,DatesEachStateReach10Deaths!A:B,2,FALSE),AK41)</f>
        <v>Exclude less than 10 Deaths</v>
      </c>
      <c r="AN41" t="str">
        <f t="shared" si="14"/>
        <v>Exclude less than 10 Deaths</v>
      </c>
    </row>
    <row r="42" spans="1:40" x14ac:dyDescent="0.25">
      <c r="A42" t="str">
        <f t="shared" si="2"/>
        <v>43931Alaska</v>
      </c>
      <c r="B42" t="str">
        <f t="shared" si="0"/>
        <v>43931AK</v>
      </c>
      <c r="C42" s="6">
        <v>43931</v>
      </c>
      <c r="D42" t="s">
        <v>65</v>
      </c>
      <c r="E42" t="s">
        <v>5</v>
      </c>
      <c r="F42">
        <f>IFERROR(VLOOKUP(B42,CovidTracking!B:G,4,FALSE),0)</f>
        <v>246</v>
      </c>
      <c r="G42">
        <f>IFERROR(VLOOKUP(B42,CovidTracking!B:G,5,FALSE),0)</f>
        <v>7186</v>
      </c>
      <c r="H42">
        <f t="shared" si="1"/>
        <v>7432</v>
      </c>
      <c r="I42">
        <f>IFERROR(VLOOKUP(B42,CovidTracking!B:G,6,FALSE),0)</f>
        <v>7</v>
      </c>
      <c r="J42">
        <f t="shared" si="15"/>
        <v>11</v>
      </c>
      <c r="K42">
        <f t="shared" si="16"/>
        <v>198</v>
      </c>
      <c r="L42">
        <f t="shared" si="17"/>
        <v>209</v>
      </c>
      <c r="M42">
        <f t="shared" si="18"/>
        <v>0</v>
      </c>
      <c r="N42">
        <f>VLOOKUP(A42,Mobility!$A:$L,7,FALSE)</f>
        <v>-40</v>
      </c>
      <c r="O42">
        <f>VLOOKUP(A42,Mobility!$A:$L,8,FALSE)</f>
        <v>-10</v>
      </c>
      <c r="P42">
        <f>VLOOKUP(A42,Mobility!$A:$L,9,FALSE)</f>
        <v>28</v>
      </c>
      <c r="Q42">
        <f>VLOOKUP(A42,Mobility!$A:$L,10,FALSE)</f>
        <v>-49</v>
      </c>
      <c r="R42">
        <f>VLOOKUP(A42,Mobility!$A:$L,11,FALSE)</f>
        <v>-44</v>
      </c>
      <c r="S42">
        <f>VLOOKUP(A42,Mobility!$A:$L,12,FALSE)</f>
        <v>19</v>
      </c>
      <c r="T42">
        <f>VLOOKUP(D42,'Pop and Pop Den'!A:C,2,FALSE)</f>
        <v>734002</v>
      </c>
      <c r="U42">
        <f>VLOOKUP(D42,'Pop and Pop Den'!A:C,3,FALSE)</f>
        <v>1.2863</v>
      </c>
      <c r="V42">
        <f>VLOOKUP(D42,Unemployment!A:B,2,FALSE)</f>
        <v>6.1</v>
      </c>
      <c r="W42">
        <f>VLOOKUP(D42,Unemployment!H:J,2,FALSE)</f>
        <v>5.8</v>
      </c>
      <c r="X42">
        <f>VLOOKUP(D42,Unemployment!H:J,3,FALSE)</f>
        <v>5.6</v>
      </c>
      <c r="Y42">
        <f t="shared" si="4"/>
        <v>-0.5</v>
      </c>
      <c r="Z42">
        <f t="shared" si="5"/>
        <v>-0.20000000000000018</v>
      </c>
      <c r="AA42">
        <f>VLOOKUP(D42,MedianAge!A:B,2,FALSE)</f>
        <v>34</v>
      </c>
      <c r="AB42" s="6">
        <f>VLOOKUP(D42,StateActions!F:G,2,FALSE)</f>
        <v>43918</v>
      </c>
      <c r="AC42" s="6">
        <f>VLOOKUP(D42,StateActions!L:M,2,FALSE)</f>
        <v>43910</v>
      </c>
      <c r="AD42" s="6">
        <f>VLOOKUP(D42,StateActions!A:B,2,FALSE)</f>
        <v>43903</v>
      </c>
      <c r="AE42">
        <f t="shared" si="6"/>
        <v>13</v>
      </c>
      <c r="AF42">
        <f t="shared" si="7"/>
        <v>21</v>
      </c>
      <c r="AG42">
        <f t="shared" si="8"/>
        <v>28</v>
      </c>
      <c r="AH42" s="18">
        <f t="shared" si="9"/>
        <v>3.3100107642626483E-2</v>
      </c>
      <c r="AI42" s="18">
        <f t="shared" si="10"/>
        <v>0.9668998923573735</v>
      </c>
      <c r="AJ42" s="20">
        <f t="shared" si="11"/>
        <v>9.4187298170075352E-4</v>
      </c>
      <c r="AK42" t="str">
        <f t="shared" si="12"/>
        <v>Exclude less than 10 Deaths</v>
      </c>
      <c r="AL42" t="str">
        <f t="shared" si="13"/>
        <v>Less than 10 deaths</v>
      </c>
      <c r="AM42" s="6" t="str">
        <f>IFERROR(VLOOKUP(D42,DatesEachStateReach10Deaths!A:B,2,FALSE),AK42)</f>
        <v>Exclude less than 10 Deaths</v>
      </c>
      <c r="AN42" t="str">
        <f t="shared" si="14"/>
        <v>Exclude less than 10 Deaths</v>
      </c>
    </row>
    <row r="43" spans="1:40" x14ac:dyDescent="0.25">
      <c r="A43" t="str">
        <f t="shared" si="2"/>
        <v>43891Alabama</v>
      </c>
      <c r="B43" t="str">
        <f t="shared" si="0"/>
        <v>43891AL</v>
      </c>
      <c r="C43" s="6">
        <v>43891</v>
      </c>
      <c r="D43" t="s">
        <v>64</v>
      </c>
      <c r="E43" t="s">
        <v>6</v>
      </c>
      <c r="F43">
        <f>IFERROR(VLOOKUP(B43,CovidTracking!B:G,4,FALSE),0)</f>
        <v>0</v>
      </c>
      <c r="G43">
        <f>IFERROR(VLOOKUP(B43,CovidTracking!B:G,5,FALSE),0)</f>
        <v>0</v>
      </c>
      <c r="H43">
        <f t="shared" si="1"/>
        <v>0</v>
      </c>
      <c r="I43">
        <f>IFERROR(VLOOKUP(B43,CovidTracking!B:G,6,FALSE),0)</f>
        <v>0</v>
      </c>
      <c r="J43">
        <f>F43</f>
        <v>0</v>
      </c>
      <c r="K43">
        <f>G43</f>
        <v>0</v>
      </c>
      <c r="L43">
        <f>H43</f>
        <v>0</v>
      </c>
      <c r="M43">
        <f>I43</f>
        <v>0</v>
      </c>
      <c r="N43">
        <f>VLOOKUP(A43,Mobility!$A:$L,7,FALSE)</f>
        <v>16</v>
      </c>
      <c r="O43">
        <f>VLOOKUP(A43,Mobility!$A:$L,8,FALSE)</f>
        <v>10</v>
      </c>
      <c r="P43">
        <f>VLOOKUP(A43,Mobility!$A:$L,9,FALSE)</f>
        <v>53</v>
      </c>
      <c r="Q43">
        <f>VLOOKUP(A43,Mobility!$A:$L,10,FALSE)</f>
        <v>21</v>
      </c>
      <c r="R43">
        <f>VLOOKUP(A43,Mobility!$A:$L,11,FALSE)</f>
        <v>4</v>
      </c>
      <c r="S43">
        <f>VLOOKUP(A43,Mobility!$A:$L,12,FALSE)</f>
        <v>-2</v>
      </c>
      <c r="T43">
        <f>VLOOKUP(D43,'Pop and Pop Den'!A:C,2,FALSE)</f>
        <v>4908621</v>
      </c>
      <c r="U43">
        <f>VLOOKUP(D43,'Pop and Pop Den'!A:C,3,FALSE)</f>
        <v>96.9221</v>
      </c>
      <c r="V43">
        <f>VLOOKUP(D43,Unemployment!A:B,2,FALSE)</f>
        <v>3</v>
      </c>
      <c r="W43">
        <f>VLOOKUP(D43,Unemployment!H:J,2,FALSE)</f>
        <v>2.7</v>
      </c>
      <c r="X43">
        <f>VLOOKUP(D43,Unemployment!H:J,3,FALSE)</f>
        <v>3.5</v>
      </c>
      <c r="Y43">
        <f t="shared" si="4"/>
        <v>0.5</v>
      </c>
      <c r="Z43">
        <f t="shared" si="5"/>
        <v>0.79999999999999982</v>
      </c>
      <c r="AA43">
        <f>VLOOKUP(D43,MedianAge!A:B,2,FALSE)</f>
        <v>38.9</v>
      </c>
      <c r="AB43" s="6">
        <f>VLOOKUP(D43,StateActions!F:G,2,FALSE)</f>
        <v>43925</v>
      </c>
      <c r="AC43" s="6">
        <f>VLOOKUP(D43,StateActions!L:M,2,FALSE)</f>
        <v>43917</v>
      </c>
      <c r="AD43" s="6">
        <f>VLOOKUP(D43,StateActions!A:B,2,FALSE)</f>
        <v>43907</v>
      </c>
      <c r="AE43">
        <f t="shared" si="6"/>
        <v>-34</v>
      </c>
      <c r="AF43">
        <f t="shared" si="7"/>
        <v>-26</v>
      </c>
      <c r="AG43">
        <f t="shared" si="8"/>
        <v>-16</v>
      </c>
      <c r="AH43" s="18">
        <f t="shared" si="9"/>
        <v>0</v>
      </c>
      <c r="AI43" s="18">
        <f t="shared" si="10"/>
        <v>0</v>
      </c>
      <c r="AJ43" s="20">
        <f t="shared" si="11"/>
        <v>0</v>
      </c>
      <c r="AK43" t="str">
        <f t="shared" si="12"/>
        <v>Include</v>
      </c>
      <c r="AL43" t="str">
        <f t="shared" si="13"/>
        <v>Less than 10 deaths</v>
      </c>
      <c r="AM43" s="6">
        <f>IFERROR(VLOOKUP(D43,DatesEachStateReach10Deaths!A:B,2,FALSE),AK43)</f>
        <v>43921</v>
      </c>
      <c r="AN43">
        <f t="shared" si="14"/>
        <v>-30</v>
      </c>
    </row>
    <row r="44" spans="1:40" x14ac:dyDescent="0.25">
      <c r="A44" t="str">
        <f t="shared" si="2"/>
        <v>43892Alabama</v>
      </c>
      <c r="B44" t="str">
        <f t="shared" si="0"/>
        <v>43892AL</v>
      </c>
      <c r="C44" s="6">
        <v>43892</v>
      </c>
      <c r="D44" t="s">
        <v>64</v>
      </c>
      <c r="E44" t="s">
        <v>6</v>
      </c>
      <c r="F44">
        <f>IFERROR(VLOOKUP(B44,CovidTracking!B:G,4,FALSE),0)</f>
        <v>0</v>
      </c>
      <c r="G44">
        <f>IFERROR(VLOOKUP(B44,CovidTracking!B:G,5,FALSE),0)</f>
        <v>0</v>
      </c>
      <c r="H44">
        <f t="shared" si="1"/>
        <v>0</v>
      </c>
      <c r="I44">
        <f>IFERROR(VLOOKUP(B44,CovidTracking!B:G,6,FALSE),0)</f>
        <v>0</v>
      </c>
      <c r="J44">
        <f t="shared" ref="J44:J83" si="19">F44-F43</f>
        <v>0</v>
      </c>
      <c r="K44">
        <f t="shared" ref="K44:K83" si="20">G44-G43</f>
        <v>0</v>
      </c>
      <c r="L44">
        <f t="shared" ref="L44:L83" si="21">H44-H43</f>
        <v>0</v>
      </c>
      <c r="M44">
        <f t="shared" ref="M44:M83" si="22">I44-I43</f>
        <v>0</v>
      </c>
      <c r="N44">
        <f>VLOOKUP(A44,Mobility!$A:$L,7,FALSE)</f>
        <v>8</v>
      </c>
      <c r="O44">
        <f>VLOOKUP(A44,Mobility!$A:$L,8,FALSE)</f>
        <v>4</v>
      </c>
      <c r="P44">
        <f>VLOOKUP(A44,Mobility!$A:$L,9,FALSE)</f>
        <v>-2</v>
      </c>
      <c r="Q44">
        <f>VLOOKUP(A44,Mobility!$A:$L,10,FALSE)</f>
        <v>5</v>
      </c>
      <c r="R44">
        <f>VLOOKUP(A44,Mobility!$A:$L,11,FALSE)</f>
        <v>2</v>
      </c>
      <c r="S44">
        <f>VLOOKUP(A44,Mobility!$A:$L,12,FALSE)</f>
        <v>0</v>
      </c>
      <c r="T44">
        <f>VLOOKUP(D44,'Pop and Pop Den'!A:C,2,FALSE)</f>
        <v>4908621</v>
      </c>
      <c r="U44">
        <f>VLOOKUP(D44,'Pop and Pop Den'!A:C,3,FALSE)</f>
        <v>96.9221</v>
      </c>
      <c r="V44">
        <f>VLOOKUP(D44,Unemployment!A:B,2,FALSE)</f>
        <v>3</v>
      </c>
      <c r="W44">
        <f>VLOOKUP(D44,Unemployment!H:J,2,FALSE)</f>
        <v>2.7</v>
      </c>
      <c r="X44">
        <f>VLOOKUP(D44,Unemployment!H:J,3,FALSE)</f>
        <v>3.5</v>
      </c>
      <c r="Y44">
        <f t="shared" si="4"/>
        <v>0.5</v>
      </c>
      <c r="Z44">
        <f t="shared" si="5"/>
        <v>0.79999999999999982</v>
      </c>
      <c r="AA44">
        <f>VLOOKUP(D44,MedianAge!A:B,2,FALSE)</f>
        <v>38.9</v>
      </c>
      <c r="AB44" s="6">
        <f>VLOOKUP(D44,StateActions!F:G,2,FALSE)</f>
        <v>43925</v>
      </c>
      <c r="AC44" s="6">
        <f>VLOOKUP(D44,StateActions!L:M,2,FALSE)</f>
        <v>43917</v>
      </c>
      <c r="AD44" s="6">
        <f>VLOOKUP(D44,StateActions!A:B,2,FALSE)</f>
        <v>43907</v>
      </c>
      <c r="AE44">
        <f t="shared" si="6"/>
        <v>-33</v>
      </c>
      <c r="AF44">
        <f t="shared" si="7"/>
        <v>-25</v>
      </c>
      <c r="AG44">
        <f t="shared" si="8"/>
        <v>-15</v>
      </c>
      <c r="AH44" s="18">
        <f t="shared" si="9"/>
        <v>0</v>
      </c>
      <c r="AI44" s="18">
        <f t="shared" si="10"/>
        <v>0</v>
      </c>
      <c r="AJ44" s="20">
        <f t="shared" si="11"/>
        <v>0</v>
      </c>
      <c r="AK44" t="str">
        <f t="shared" si="12"/>
        <v>Include</v>
      </c>
      <c r="AL44" t="str">
        <f t="shared" si="13"/>
        <v>Less than 10 deaths</v>
      </c>
      <c r="AM44" s="6">
        <f>IFERROR(VLOOKUP(D44,DatesEachStateReach10Deaths!A:B,2,FALSE),AK44)</f>
        <v>43921</v>
      </c>
      <c r="AN44">
        <f t="shared" si="14"/>
        <v>-29</v>
      </c>
    </row>
    <row r="45" spans="1:40" x14ac:dyDescent="0.25">
      <c r="A45" t="str">
        <f t="shared" si="2"/>
        <v>43893Alabama</v>
      </c>
      <c r="B45" t="str">
        <f t="shared" si="0"/>
        <v>43893AL</v>
      </c>
      <c r="C45" s="6">
        <v>43893</v>
      </c>
      <c r="D45" t="s">
        <v>64</v>
      </c>
      <c r="E45" t="s">
        <v>6</v>
      </c>
      <c r="F45">
        <f>IFERROR(VLOOKUP(B45,CovidTracking!B:G,4,FALSE),0)</f>
        <v>0</v>
      </c>
      <c r="G45">
        <f>IFERROR(VLOOKUP(B45,CovidTracking!B:G,5,FALSE),0)</f>
        <v>0</v>
      </c>
      <c r="H45">
        <f t="shared" si="1"/>
        <v>0</v>
      </c>
      <c r="I45">
        <f>IFERROR(VLOOKUP(B45,CovidTracking!B:G,6,FALSE),0)</f>
        <v>0</v>
      </c>
      <c r="J45">
        <f t="shared" si="19"/>
        <v>0</v>
      </c>
      <c r="K45">
        <f t="shared" si="20"/>
        <v>0</v>
      </c>
      <c r="L45">
        <f t="shared" si="21"/>
        <v>0</v>
      </c>
      <c r="M45">
        <f t="shared" si="22"/>
        <v>0</v>
      </c>
      <c r="N45">
        <f>VLOOKUP(A45,Mobility!$A:$L,7,FALSE)</f>
        <v>20</v>
      </c>
      <c r="O45">
        <f>VLOOKUP(A45,Mobility!$A:$L,8,FALSE)</f>
        <v>15</v>
      </c>
      <c r="P45">
        <f>VLOOKUP(A45,Mobility!$A:$L,9,FALSE)</f>
        <v>33</v>
      </c>
      <c r="Q45">
        <f>VLOOKUP(A45,Mobility!$A:$L,10,FALSE)</f>
        <v>5</v>
      </c>
      <c r="R45">
        <f>VLOOKUP(A45,Mobility!$A:$L,11,FALSE)</f>
        <v>2</v>
      </c>
      <c r="S45">
        <f>VLOOKUP(A45,Mobility!$A:$L,12,FALSE)</f>
        <v>-1</v>
      </c>
      <c r="T45">
        <f>VLOOKUP(D45,'Pop and Pop Den'!A:C,2,FALSE)</f>
        <v>4908621</v>
      </c>
      <c r="U45">
        <f>VLOOKUP(D45,'Pop and Pop Den'!A:C,3,FALSE)</f>
        <v>96.9221</v>
      </c>
      <c r="V45">
        <f>VLOOKUP(D45,Unemployment!A:B,2,FALSE)</f>
        <v>3</v>
      </c>
      <c r="W45">
        <f>VLOOKUP(D45,Unemployment!H:J,2,FALSE)</f>
        <v>2.7</v>
      </c>
      <c r="X45">
        <f>VLOOKUP(D45,Unemployment!H:J,3,FALSE)</f>
        <v>3.5</v>
      </c>
      <c r="Y45">
        <f t="shared" si="4"/>
        <v>0.5</v>
      </c>
      <c r="Z45">
        <f t="shared" si="5"/>
        <v>0.79999999999999982</v>
      </c>
      <c r="AA45">
        <f>VLOOKUP(D45,MedianAge!A:B,2,FALSE)</f>
        <v>38.9</v>
      </c>
      <c r="AB45" s="6">
        <f>VLOOKUP(D45,StateActions!F:G,2,FALSE)</f>
        <v>43925</v>
      </c>
      <c r="AC45" s="6">
        <f>VLOOKUP(D45,StateActions!L:M,2,FALSE)</f>
        <v>43917</v>
      </c>
      <c r="AD45" s="6">
        <f>VLOOKUP(D45,StateActions!A:B,2,FALSE)</f>
        <v>43907</v>
      </c>
      <c r="AE45">
        <f t="shared" si="6"/>
        <v>-32</v>
      </c>
      <c r="AF45">
        <f t="shared" si="7"/>
        <v>-24</v>
      </c>
      <c r="AG45">
        <f t="shared" si="8"/>
        <v>-14</v>
      </c>
      <c r="AH45" s="18">
        <f t="shared" si="9"/>
        <v>0</v>
      </c>
      <c r="AI45" s="18">
        <f t="shared" si="10"/>
        <v>0</v>
      </c>
      <c r="AJ45" s="20">
        <f t="shared" si="11"/>
        <v>0</v>
      </c>
      <c r="AK45" t="str">
        <f t="shared" si="12"/>
        <v>Include</v>
      </c>
      <c r="AL45" t="str">
        <f t="shared" si="13"/>
        <v>Less than 10 deaths</v>
      </c>
      <c r="AM45" s="6">
        <f>IFERROR(VLOOKUP(D45,DatesEachStateReach10Deaths!A:B,2,FALSE),AK45)</f>
        <v>43921</v>
      </c>
      <c r="AN45">
        <f t="shared" si="14"/>
        <v>-28</v>
      </c>
    </row>
    <row r="46" spans="1:40" x14ac:dyDescent="0.25">
      <c r="A46" t="str">
        <f t="shared" si="2"/>
        <v>43894Alabama</v>
      </c>
      <c r="B46" t="str">
        <f t="shared" si="0"/>
        <v>43894AL</v>
      </c>
      <c r="C46" s="6">
        <v>43894</v>
      </c>
      <c r="D46" t="s">
        <v>64</v>
      </c>
      <c r="E46" t="s">
        <v>6</v>
      </c>
      <c r="F46">
        <f>IFERROR(VLOOKUP(B46,CovidTracking!B:G,4,FALSE),0)</f>
        <v>0</v>
      </c>
      <c r="G46">
        <f>IFERROR(VLOOKUP(B46,CovidTracking!B:G,5,FALSE),0)</f>
        <v>0</v>
      </c>
      <c r="H46">
        <f t="shared" si="1"/>
        <v>0</v>
      </c>
      <c r="I46">
        <f>IFERROR(VLOOKUP(B46,CovidTracking!B:G,6,FALSE),0)</f>
        <v>0</v>
      </c>
      <c r="J46">
        <f t="shared" si="19"/>
        <v>0</v>
      </c>
      <c r="K46">
        <f t="shared" si="20"/>
        <v>0</v>
      </c>
      <c r="L46">
        <f t="shared" si="21"/>
        <v>0</v>
      </c>
      <c r="M46">
        <f t="shared" si="22"/>
        <v>0</v>
      </c>
      <c r="N46">
        <f>VLOOKUP(A46,Mobility!$A:$L,7,FALSE)</f>
        <v>7</v>
      </c>
      <c r="O46">
        <f>VLOOKUP(A46,Mobility!$A:$L,8,FALSE)</f>
        <v>0</v>
      </c>
      <c r="P46">
        <f>VLOOKUP(A46,Mobility!$A:$L,9,FALSE)</f>
        <v>-8</v>
      </c>
      <c r="Q46">
        <f>VLOOKUP(A46,Mobility!$A:$L,10,FALSE)</f>
        <v>2</v>
      </c>
      <c r="R46">
        <f>VLOOKUP(A46,Mobility!$A:$L,11,FALSE)</f>
        <v>0</v>
      </c>
      <c r="S46">
        <f>VLOOKUP(A46,Mobility!$A:$L,12,FALSE)</f>
        <v>1</v>
      </c>
      <c r="T46">
        <f>VLOOKUP(D46,'Pop and Pop Den'!A:C,2,FALSE)</f>
        <v>4908621</v>
      </c>
      <c r="U46">
        <f>VLOOKUP(D46,'Pop and Pop Den'!A:C,3,FALSE)</f>
        <v>96.9221</v>
      </c>
      <c r="V46">
        <f>VLOOKUP(D46,Unemployment!A:B,2,FALSE)</f>
        <v>3</v>
      </c>
      <c r="W46">
        <f>VLOOKUP(D46,Unemployment!H:J,2,FALSE)</f>
        <v>2.7</v>
      </c>
      <c r="X46">
        <f>VLOOKUP(D46,Unemployment!H:J,3,FALSE)</f>
        <v>3.5</v>
      </c>
      <c r="Y46">
        <f t="shared" si="4"/>
        <v>0.5</v>
      </c>
      <c r="Z46">
        <f t="shared" si="5"/>
        <v>0.79999999999999982</v>
      </c>
      <c r="AA46">
        <f>VLOOKUP(D46,MedianAge!A:B,2,FALSE)</f>
        <v>38.9</v>
      </c>
      <c r="AB46" s="6">
        <f>VLOOKUP(D46,StateActions!F:G,2,FALSE)</f>
        <v>43925</v>
      </c>
      <c r="AC46" s="6">
        <f>VLOOKUP(D46,StateActions!L:M,2,FALSE)</f>
        <v>43917</v>
      </c>
      <c r="AD46" s="6">
        <f>VLOOKUP(D46,StateActions!A:B,2,FALSE)</f>
        <v>43907</v>
      </c>
      <c r="AE46">
        <f t="shared" si="6"/>
        <v>-31</v>
      </c>
      <c r="AF46">
        <f t="shared" si="7"/>
        <v>-23</v>
      </c>
      <c r="AG46">
        <f t="shared" si="8"/>
        <v>-13</v>
      </c>
      <c r="AH46" s="18">
        <f t="shared" si="9"/>
        <v>0</v>
      </c>
      <c r="AI46" s="18">
        <f t="shared" si="10"/>
        <v>0</v>
      </c>
      <c r="AJ46" s="20">
        <f t="shared" si="11"/>
        <v>0</v>
      </c>
      <c r="AK46" t="str">
        <f t="shared" si="12"/>
        <v>Include</v>
      </c>
      <c r="AL46" t="str">
        <f t="shared" si="13"/>
        <v>Less than 10 deaths</v>
      </c>
      <c r="AM46" s="6">
        <f>IFERROR(VLOOKUP(D46,DatesEachStateReach10Deaths!A:B,2,FALSE),AK46)</f>
        <v>43921</v>
      </c>
      <c r="AN46">
        <f t="shared" si="14"/>
        <v>-27</v>
      </c>
    </row>
    <row r="47" spans="1:40" x14ac:dyDescent="0.25">
      <c r="A47" t="str">
        <f t="shared" si="2"/>
        <v>43895Alabama</v>
      </c>
      <c r="B47" t="str">
        <f t="shared" si="0"/>
        <v>43895AL</v>
      </c>
      <c r="C47" s="6">
        <v>43895</v>
      </c>
      <c r="D47" t="s">
        <v>64</v>
      </c>
      <c r="E47" t="s">
        <v>6</v>
      </c>
      <c r="F47">
        <f>IFERROR(VLOOKUP(B47,CovidTracking!B:G,4,FALSE),0)</f>
        <v>0</v>
      </c>
      <c r="G47">
        <f>IFERROR(VLOOKUP(B47,CovidTracking!B:G,5,FALSE),0)</f>
        <v>0</v>
      </c>
      <c r="H47">
        <f t="shared" si="1"/>
        <v>0</v>
      </c>
      <c r="I47">
        <f>IFERROR(VLOOKUP(B47,CovidTracking!B:G,6,FALSE),0)</f>
        <v>0</v>
      </c>
      <c r="J47">
        <f t="shared" si="19"/>
        <v>0</v>
      </c>
      <c r="K47">
        <f t="shared" si="20"/>
        <v>0</v>
      </c>
      <c r="L47">
        <f t="shared" si="21"/>
        <v>0</v>
      </c>
      <c r="M47">
        <f t="shared" si="22"/>
        <v>0</v>
      </c>
      <c r="N47">
        <f>VLOOKUP(A47,Mobility!$A:$L,7,FALSE)</f>
        <v>7</v>
      </c>
      <c r="O47">
        <f>VLOOKUP(A47,Mobility!$A:$L,8,FALSE)</f>
        <v>6</v>
      </c>
      <c r="P47">
        <f>VLOOKUP(A47,Mobility!$A:$L,9,FALSE)</f>
        <v>0</v>
      </c>
      <c r="Q47">
        <f>VLOOKUP(A47,Mobility!$A:$L,10,FALSE)</f>
        <v>4</v>
      </c>
      <c r="R47">
        <f>VLOOKUP(A47,Mobility!$A:$L,11,FALSE)</f>
        <v>2</v>
      </c>
      <c r="S47">
        <f>VLOOKUP(A47,Mobility!$A:$L,12,FALSE)</f>
        <v>1</v>
      </c>
      <c r="T47">
        <f>VLOOKUP(D47,'Pop and Pop Den'!A:C,2,FALSE)</f>
        <v>4908621</v>
      </c>
      <c r="U47">
        <f>VLOOKUP(D47,'Pop and Pop Den'!A:C,3,FALSE)</f>
        <v>96.9221</v>
      </c>
      <c r="V47">
        <f>VLOOKUP(D47,Unemployment!A:B,2,FALSE)</f>
        <v>3</v>
      </c>
      <c r="W47">
        <f>VLOOKUP(D47,Unemployment!H:J,2,FALSE)</f>
        <v>2.7</v>
      </c>
      <c r="X47">
        <f>VLOOKUP(D47,Unemployment!H:J,3,FALSE)</f>
        <v>3.5</v>
      </c>
      <c r="Y47">
        <f t="shared" si="4"/>
        <v>0.5</v>
      </c>
      <c r="Z47">
        <f t="shared" si="5"/>
        <v>0.79999999999999982</v>
      </c>
      <c r="AA47">
        <f>VLOOKUP(D47,MedianAge!A:B,2,FALSE)</f>
        <v>38.9</v>
      </c>
      <c r="AB47" s="6">
        <f>VLOOKUP(D47,StateActions!F:G,2,FALSE)</f>
        <v>43925</v>
      </c>
      <c r="AC47" s="6">
        <f>VLOOKUP(D47,StateActions!L:M,2,FALSE)</f>
        <v>43917</v>
      </c>
      <c r="AD47" s="6">
        <f>VLOOKUP(D47,StateActions!A:B,2,FALSE)</f>
        <v>43907</v>
      </c>
      <c r="AE47">
        <f t="shared" si="6"/>
        <v>-30</v>
      </c>
      <c r="AF47">
        <f t="shared" si="7"/>
        <v>-22</v>
      </c>
      <c r="AG47">
        <f t="shared" si="8"/>
        <v>-12</v>
      </c>
      <c r="AH47" s="18">
        <f t="shared" si="9"/>
        <v>0</v>
      </c>
      <c r="AI47" s="18">
        <f t="shared" si="10"/>
        <v>0</v>
      </c>
      <c r="AJ47" s="20">
        <f t="shared" si="11"/>
        <v>0</v>
      </c>
      <c r="AK47" t="str">
        <f t="shared" si="12"/>
        <v>Include</v>
      </c>
      <c r="AL47" t="str">
        <f t="shared" si="13"/>
        <v>Less than 10 deaths</v>
      </c>
      <c r="AM47" s="6">
        <f>IFERROR(VLOOKUP(D47,DatesEachStateReach10Deaths!A:B,2,FALSE),AK47)</f>
        <v>43921</v>
      </c>
      <c r="AN47">
        <f t="shared" si="14"/>
        <v>-26</v>
      </c>
    </row>
    <row r="48" spans="1:40" x14ac:dyDescent="0.25">
      <c r="A48" t="str">
        <f t="shared" si="2"/>
        <v>43896Alabama</v>
      </c>
      <c r="B48" t="str">
        <f t="shared" si="0"/>
        <v>43896AL</v>
      </c>
      <c r="C48" s="6">
        <v>43896</v>
      </c>
      <c r="D48" t="s">
        <v>64</v>
      </c>
      <c r="E48" t="s">
        <v>6</v>
      </c>
      <c r="F48">
        <f>IFERROR(VLOOKUP(B48,CovidTracking!B:G,4,FALSE),0)</f>
        <v>0</v>
      </c>
      <c r="G48">
        <f>IFERROR(VLOOKUP(B48,CovidTracking!B:G,5,FALSE),0)</f>
        <v>0</v>
      </c>
      <c r="H48">
        <f t="shared" si="1"/>
        <v>0</v>
      </c>
      <c r="I48">
        <f>IFERROR(VLOOKUP(B48,CovidTracking!B:G,6,FALSE),0)</f>
        <v>0</v>
      </c>
      <c r="J48">
        <f t="shared" si="19"/>
        <v>0</v>
      </c>
      <c r="K48">
        <f t="shared" si="20"/>
        <v>0</v>
      </c>
      <c r="L48">
        <f t="shared" si="21"/>
        <v>0</v>
      </c>
      <c r="M48">
        <f t="shared" si="22"/>
        <v>0</v>
      </c>
      <c r="N48">
        <f>VLOOKUP(A48,Mobility!$A:$L,7,FALSE)</f>
        <v>9</v>
      </c>
      <c r="O48">
        <f>VLOOKUP(A48,Mobility!$A:$L,8,FALSE)</f>
        <v>4</v>
      </c>
      <c r="P48">
        <f>VLOOKUP(A48,Mobility!$A:$L,9,FALSE)</f>
        <v>29</v>
      </c>
      <c r="Q48">
        <f>VLOOKUP(A48,Mobility!$A:$L,10,FALSE)</f>
        <v>10</v>
      </c>
      <c r="R48">
        <f>VLOOKUP(A48,Mobility!$A:$L,11,FALSE)</f>
        <v>2</v>
      </c>
      <c r="S48">
        <f>VLOOKUP(A48,Mobility!$A:$L,12,FALSE)</f>
        <v>-1</v>
      </c>
      <c r="T48">
        <f>VLOOKUP(D48,'Pop and Pop Den'!A:C,2,FALSE)</f>
        <v>4908621</v>
      </c>
      <c r="U48">
        <f>VLOOKUP(D48,'Pop and Pop Den'!A:C,3,FALSE)</f>
        <v>96.9221</v>
      </c>
      <c r="V48">
        <f>VLOOKUP(D48,Unemployment!A:B,2,FALSE)</f>
        <v>3</v>
      </c>
      <c r="W48">
        <f>VLOOKUP(D48,Unemployment!H:J,2,FALSE)</f>
        <v>2.7</v>
      </c>
      <c r="X48">
        <f>VLOOKUP(D48,Unemployment!H:J,3,FALSE)</f>
        <v>3.5</v>
      </c>
      <c r="Y48">
        <f t="shared" si="4"/>
        <v>0.5</v>
      </c>
      <c r="Z48">
        <f t="shared" si="5"/>
        <v>0.79999999999999982</v>
      </c>
      <c r="AA48">
        <f>VLOOKUP(D48,MedianAge!A:B,2,FALSE)</f>
        <v>38.9</v>
      </c>
      <c r="AB48" s="6">
        <f>VLOOKUP(D48,StateActions!F:G,2,FALSE)</f>
        <v>43925</v>
      </c>
      <c r="AC48" s="6">
        <f>VLOOKUP(D48,StateActions!L:M,2,FALSE)</f>
        <v>43917</v>
      </c>
      <c r="AD48" s="6">
        <f>VLOOKUP(D48,StateActions!A:B,2,FALSE)</f>
        <v>43907</v>
      </c>
      <c r="AE48">
        <f t="shared" si="6"/>
        <v>-29</v>
      </c>
      <c r="AF48">
        <f t="shared" si="7"/>
        <v>-21</v>
      </c>
      <c r="AG48">
        <f t="shared" si="8"/>
        <v>-11</v>
      </c>
      <c r="AH48" s="18">
        <f t="shared" si="9"/>
        <v>0</v>
      </c>
      <c r="AI48" s="18">
        <f t="shared" si="10"/>
        <v>0</v>
      </c>
      <c r="AJ48" s="20">
        <f t="shared" si="11"/>
        <v>0</v>
      </c>
      <c r="AK48" t="str">
        <f t="shared" si="12"/>
        <v>Include</v>
      </c>
      <c r="AL48" t="str">
        <f t="shared" si="13"/>
        <v>Less than 10 deaths</v>
      </c>
      <c r="AM48" s="6">
        <f>IFERROR(VLOOKUP(D48,DatesEachStateReach10Deaths!A:B,2,FALSE),AK48)</f>
        <v>43921</v>
      </c>
      <c r="AN48">
        <f t="shared" si="14"/>
        <v>-25</v>
      </c>
    </row>
    <row r="49" spans="1:40" x14ac:dyDescent="0.25">
      <c r="A49" t="str">
        <f t="shared" si="2"/>
        <v>43897Alabama</v>
      </c>
      <c r="B49" t="str">
        <f t="shared" si="0"/>
        <v>43897AL</v>
      </c>
      <c r="C49" s="6">
        <v>43897</v>
      </c>
      <c r="D49" t="s">
        <v>64</v>
      </c>
      <c r="E49" t="s">
        <v>6</v>
      </c>
      <c r="F49">
        <f>IFERROR(VLOOKUP(B49,CovidTracking!B:G,4,FALSE),0)</f>
        <v>0</v>
      </c>
      <c r="G49">
        <f>IFERROR(VLOOKUP(B49,CovidTracking!B:G,5,FALSE),0)</f>
        <v>0</v>
      </c>
      <c r="H49">
        <f t="shared" si="1"/>
        <v>0</v>
      </c>
      <c r="I49">
        <f>IFERROR(VLOOKUP(B49,CovidTracking!B:G,6,FALSE),0)</f>
        <v>0</v>
      </c>
      <c r="J49">
        <f t="shared" si="19"/>
        <v>0</v>
      </c>
      <c r="K49">
        <f t="shared" si="20"/>
        <v>0</v>
      </c>
      <c r="L49">
        <f t="shared" si="21"/>
        <v>0</v>
      </c>
      <c r="M49">
        <f t="shared" si="22"/>
        <v>0</v>
      </c>
      <c r="N49">
        <f>VLOOKUP(A49,Mobility!$A:$L,7,FALSE)</f>
        <v>12</v>
      </c>
      <c r="O49">
        <f>VLOOKUP(A49,Mobility!$A:$L,8,FALSE)</f>
        <v>8</v>
      </c>
      <c r="P49">
        <f>VLOOKUP(A49,Mobility!$A:$L,9,FALSE)</f>
        <v>63</v>
      </c>
      <c r="Q49">
        <f>VLOOKUP(A49,Mobility!$A:$L,10,FALSE)</f>
        <v>18</v>
      </c>
      <c r="R49">
        <f>VLOOKUP(A49,Mobility!$A:$L,11,FALSE)</f>
        <v>7</v>
      </c>
      <c r="S49">
        <f>VLOOKUP(A49,Mobility!$A:$L,12,FALSE)</f>
        <v>-2</v>
      </c>
      <c r="T49">
        <f>VLOOKUP(D49,'Pop and Pop Den'!A:C,2,FALSE)</f>
        <v>4908621</v>
      </c>
      <c r="U49">
        <f>VLOOKUP(D49,'Pop and Pop Den'!A:C,3,FALSE)</f>
        <v>96.9221</v>
      </c>
      <c r="V49">
        <f>VLOOKUP(D49,Unemployment!A:B,2,FALSE)</f>
        <v>3</v>
      </c>
      <c r="W49">
        <f>VLOOKUP(D49,Unemployment!H:J,2,FALSE)</f>
        <v>2.7</v>
      </c>
      <c r="X49">
        <f>VLOOKUP(D49,Unemployment!H:J,3,FALSE)</f>
        <v>3.5</v>
      </c>
      <c r="Y49">
        <f t="shared" si="4"/>
        <v>0.5</v>
      </c>
      <c r="Z49">
        <f t="shared" si="5"/>
        <v>0.79999999999999982</v>
      </c>
      <c r="AA49">
        <f>VLOOKUP(D49,MedianAge!A:B,2,FALSE)</f>
        <v>38.9</v>
      </c>
      <c r="AB49" s="6">
        <f>VLOOKUP(D49,StateActions!F:G,2,FALSE)</f>
        <v>43925</v>
      </c>
      <c r="AC49" s="6">
        <f>VLOOKUP(D49,StateActions!L:M,2,FALSE)</f>
        <v>43917</v>
      </c>
      <c r="AD49" s="6">
        <f>VLOOKUP(D49,StateActions!A:B,2,FALSE)</f>
        <v>43907</v>
      </c>
      <c r="AE49">
        <f t="shared" si="6"/>
        <v>-28</v>
      </c>
      <c r="AF49">
        <f t="shared" si="7"/>
        <v>-20</v>
      </c>
      <c r="AG49">
        <f t="shared" si="8"/>
        <v>-10</v>
      </c>
      <c r="AH49" s="18">
        <f t="shared" si="9"/>
        <v>0</v>
      </c>
      <c r="AI49" s="18">
        <f t="shared" si="10"/>
        <v>0</v>
      </c>
      <c r="AJ49" s="20">
        <f t="shared" si="11"/>
        <v>0</v>
      </c>
      <c r="AK49" t="str">
        <f t="shared" si="12"/>
        <v>Include</v>
      </c>
      <c r="AL49" t="str">
        <f t="shared" si="13"/>
        <v>Less than 10 deaths</v>
      </c>
      <c r="AM49" s="6">
        <f>IFERROR(VLOOKUP(D49,DatesEachStateReach10Deaths!A:B,2,FALSE),AK49)</f>
        <v>43921</v>
      </c>
      <c r="AN49">
        <f t="shared" si="14"/>
        <v>-24</v>
      </c>
    </row>
    <row r="50" spans="1:40" x14ac:dyDescent="0.25">
      <c r="A50" t="str">
        <f t="shared" si="2"/>
        <v>43898Alabama</v>
      </c>
      <c r="B50" t="str">
        <f t="shared" si="0"/>
        <v>43898AL</v>
      </c>
      <c r="C50" s="6">
        <v>43898</v>
      </c>
      <c r="D50" t="s">
        <v>64</v>
      </c>
      <c r="E50" t="s">
        <v>6</v>
      </c>
      <c r="F50">
        <f>IFERROR(VLOOKUP(B50,CovidTracking!B:G,4,FALSE),0)</f>
        <v>0</v>
      </c>
      <c r="G50">
        <f>IFERROR(VLOOKUP(B50,CovidTracking!B:G,5,FALSE),0)</f>
        <v>0</v>
      </c>
      <c r="H50">
        <f t="shared" si="1"/>
        <v>0</v>
      </c>
      <c r="I50">
        <f>IFERROR(VLOOKUP(B50,CovidTracking!B:G,6,FALSE),0)</f>
        <v>0</v>
      </c>
      <c r="J50">
        <f t="shared" si="19"/>
        <v>0</v>
      </c>
      <c r="K50">
        <f t="shared" si="20"/>
        <v>0</v>
      </c>
      <c r="L50">
        <f t="shared" si="21"/>
        <v>0</v>
      </c>
      <c r="M50">
        <f t="shared" si="22"/>
        <v>0</v>
      </c>
      <c r="N50">
        <f>VLOOKUP(A50,Mobility!$A:$L,7,FALSE)</f>
        <v>12</v>
      </c>
      <c r="O50">
        <f>VLOOKUP(A50,Mobility!$A:$L,8,FALSE)</f>
        <v>8</v>
      </c>
      <c r="P50">
        <f>VLOOKUP(A50,Mobility!$A:$L,9,FALSE)</f>
        <v>55</v>
      </c>
      <c r="Q50">
        <f>VLOOKUP(A50,Mobility!$A:$L,10,FALSE)</f>
        <v>20</v>
      </c>
      <c r="R50">
        <f>VLOOKUP(A50,Mobility!$A:$L,11,FALSE)</f>
        <v>3</v>
      </c>
      <c r="S50">
        <f>VLOOKUP(A50,Mobility!$A:$L,12,FALSE)</f>
        <v>-1</v>
      </c>
      <c r="T50">
        <f>VLOOKUP(D50,'Pop and Pop Den'!A:C,2,FALSE)</f>
        <v>4908621</v>
      </c>
      <c r="U50">
        <f>VLOOKUP(D50,'Pop and Pop Den'!A:C,3,FALSE)</f>
        <v>96.9221</v>
      </c>
      <c r="V50">
        <f>VLOOKUP(D50,Unemployment!A:B,2,FALSE)</f>
        <v>3</v>
      </c>
      <c r="W50">
        <f>VLOOKUP(D50,Unemployment!H:J,2,FALSE)</f>
        <v>2.7</v>
      </c>
      <c r="X50">
        <f>VLOOKUP(D50,Unemployment!H:J,3,FALSE)</f>
        <v>3.5</v>
      </c>
      <c r="Y50">
        <f t="shared" si="4"/>
        <v>0.5</v>
      </c>
      <c r="Z50">
        <f t="shared" si="5"/>
        <v>0.79999999999999982</v>
      </c>
      <c r="AA50">
        <f>VLOOKUP(D50,MedianAge!A:B,2,FALSE)</f>
        <v>38.9</v>
      </c>
      <c r="AB50" s="6">
        <f>VLOOKUP(D50,StateActions!F:G,2,FALSE)</f>
        <v>43925</v>
      </c>
      <c r="AC50" s="6">
        <f>VLOOKUP(D50,StateActions!L:M,2,FALSE)</f>
        <v>43917</v>
      </c>
      <c r="AD50" s="6">
        <f>VLOOKUP(D50,StateActions!A:B,2,FALSE)</f>
        <v>43907</v>
      </c>
      <c r="AE50">
        <f t="shared" si="6"/>
        <v>-27</v>
      </c>
      <c r="AF50">
        <f t="shared" si="7"/>
        <v>-19</v>
      </c>
      <c r="AG50">
        <f t="shared" si="8"/>
        <v>-9</v>
      </c>
      <c r="AH50" s="18">
        <f t="shared" si="9"/>
        <v>0</v>
      </c>
      <c r="AI50" s="18">
        <f t="shared" si="10"/>
        <v>0</v>
      </c>
      <c r="AJ50" s="20">
        <f t="shared" si="11"/>
        <v>0</v>
      </c>
      <c r="AK50" t="str">
        <f t="shared" si="12"/>
        <v>Include</v>
      </c>
      <c r="AL50" t="str">
        <f t="shared" si="13"/>
        <v>Less than 10 deaths</v>
      </c>
      <c r="AM50" s="6">
        <f>IFERROR(VLOOKUP(D50,DatesEachStateReach10Deaths!A:B,2,FALSE),AK50)</f>
        <v>43921</v>
      </c>
      <c r="AN50">
        <f t="shared" si="14"/>
        <v>-23</v>
      </c>
    </row>
    <row r="51" spans="1:40" x14ac:dyDescent="0.25">
      <c r="A51" t="str">
        <f t="shared" si="2"/>
        <v>43899Alabama</v>
      </c>
      <c r="B51" t="str">
        <f t="shared" si="0"/>
        <v>43899AL</v>
      </c>
      <c r="C51" s="6">
        <v>43899</v>
      </c>
      <c r="D51" t="s">
        <v>64</v>
      </c>
      <c r="E51" t="s">
        <v>6</v>
      </c>
      <c r="F51">
        <f>IFERROR(VLOOKUP(B51,CovidTracking!B:G,4,FALSE),0)</f>
        <v>0</v>
      </c>
      <c r="G51">
        <f>IFERROR(VLOOKUP(B51,CovidTracking!B:G,5,FALSE),0)</f>
        <v>0</v>
      </c>
      <c r="H51">
        <f t="shared" si="1"/>
        <v>0</v>
      </c>
      <c r="I51">
        <f>IFERROR(VLOOKUP(B51,CovidTracking!B:G,6,FALSE),0)</f>
        <v>0</v>
      </c>
      <c r="J51">
        <f t="shared" si="19"/>
        <v>0</v>
      </c>
      <c r="K51">
        <f t="shared" si="20"/>
        <v>0</v>
      </c>
      <c r="L51">
        <f t="shared" si="21"/>
        <v>0</v>
      </c>
      <c r="M51">
        <f t="shared" si="22"/>
        <v>0</v>
      </c>
      <c r="N51">
        <f>VLOOKUP(A51,Mobility!$A:$L,7,FALSE)</f>
        <v>10</v>
      </c>
      <c r="O51">
        <f>VLOOKUP(A51,Mobility!$A:$L,8,FALSE)</f>
        <v>8</v>
      </c>
      <c r="P51">
        <f>VLOOKUP(A51,Mobility!$A:$L,9,FALSE)</f>
        <v>45</v>
      </c>
      <c r="Q51">
        <f>VLOOKUP(A51,Mobility!$A:$L,10,FALSE)</f>
        <v>9</v>
      </c>
      <c r="R51">
        <f>VLOOKUP(A51,Mobility!$A:$L,11,FALSE)</f>
        <v>2</v>
      </c>
      <c r="S51">
        <f>VLOOKUP(A51,Mobility!$A:$L,12,FALSE)</f>
        <v>-1</v>
      </c>
      <c r="T51">
        <f>VLOOKUP(D51,'Pop and Pop Den'!A:C,2,FALSE)</f>
        <v>4908621</v>
      </c>
      <c r="U51">
        <f>VLOOKUP(D51,'Pop and Pop Den'!A:C,3,FALSE)</f>
        <v>96.9221</v>
      </c>
      <c r="V51">
        <f>VLOOKUP(D51,Unemployment!A:B,2,FALSE)</f>
        <v>3</v>
      </c>
      <c r="W51">
        <f>VLOOKUP(D51,Unemployment!H:J,2,FALSE)</f>
        <v>2.7</v>
      </c>
      <c r="X51">
        <f>VLOOKUP(D51,Unemployment!H:J,3,FALSE)</f>
        <v>3.5</v>
      </c>
      <c r="Y51">
        <f t="shared" si="4"/>
        <v>0.5</v>
      </c>
      <c r="Z51">
        <f t="shared" si="5"/>
        <v>0.79999999999999982</v>
      </c>
      <c r="AA51">
        <f>VLOOKUP(D51,MedianAge!A:B,2,FALSE)</f>
        <v>38.9</v>
      </c>
      <c r="AB51" s="6">
        <f>VLOOKUP(D51,StateActions!F:G,2,FALSE)</f>
        <v>43925</v>
      </c>
      <c r="AC51" s="6">
        <f>VLOOKUP(D51,StateActions!L:M,2,FALSE)</f>
        <v>43917</v>
      </c>
      <c r="AD51" s="6">
        <f>VLOOKUP(D51,StateActions!A:B,2,FALSE)</f>
        <v>43907</v>
      </c>
      <c r="AE51">
        <f t="shared" si="6"/>
        <v>-26</v>
      </c>
      <c r="AF51">
        <f t="shared" si="7"/>
        <v>-18</v>
      </c>
      <c r="AG51">
        <f t="shared" si="8"/>
        <v>-8</v>
      </c>
      <c r="AH51" s="18">
        <f t="shared" si="9"/>
        <v>0</v>
      </c>
      <c r="AI51" s="18">
        <f t="shared" si="10"/>
        <v>0</v>
      </c>
      <c r="AJ51" s="20">
        <f t="shared" si="11"/>
        <v>0</v>
      </c>
      <c r="AK51" t="str">
        <f t="shared" si="12"/>
        <v>Include</v>
      </c>
      <c r="AL51" t="str">
        <f t="shared" si="13"/>
        <v>Less than 10 deaths</v>
      </c>
      <c r="AM51" s="6">
        <f>IFERROR(VLOOKUP(D51,DatesEachStateReach10Deaths!A:B,2,FALSE),AK51)</f>
        <v>43921</v>
      </c>
      <c r="AN51">
        <f t="shared" si="14"/>
        <v>-22</v>
      </c>
    </row>
    <row r="52" spans="1:40" x14ac:dyDescent="0.25">
      <c r="A52" t="str">
        <f t="shared" si="2"/>
        <v>43900Alabama</v>
      </c>
      <c r="B52" t="str">
        <f t="shared" si="0"/>
        <v>43900AL</v>
      </c>
      <c r="C52" s="6">
        <v>43900</v>
      </c>
      <c r="D52" t="s">
        <v>64</v>
      </c>
      <c r="E52" t="s">
        <v>6</v>
      </c>
      <c r="F52">
        <f>IFERROR(VLOOKUP(B52,CovidTracking!B:G,4,FALSE),0)</f>
        <v>0</v>
      </c>
      <c r="G52">
        <f>IFERROR(VLOOKUP(B52,CovidTracking!B:G,5,FALSE),0)</f>
        <v>0</v>
      </c>
      <c r="H52">
        <f t="shared" si="1"/>
        <v>0</v>
      </c>
      <c r="I52">
        <f>IFERROR(VLOOKUP(B52,CovidTracking!B:G,6,FALSE),0)</f>
        <v>0</v>
      </c>
      <c r="J52">
        <f t="shared" si="19"/>
        <v>0</v>
      </c>
      <c r="K52">
        <f t="shared" si="20"/>
        <v>0</v>
      </c>
      <c r="L52">
        <f t="shared" si="21"/>
        <v>0</v>
      </c>
      <c r="M52">
        <f t="shared" si="22"/>
        <v>0</v>
      </c>
      <c r="N52">
        <f>VLOOKUP(A52,Mobility!$A:$L,7,FALSE)</f>
        <v>9</v>
      </c>
      <c r="O52">
        <f>VLOOKUP(A52,Mobility!$A:$L,8,FALSE)</f>
        <v>8</v>
      </c>
      <c r="P52">
        <f>VLOOKUP(A52,Mobility!$A:$L,9,FALSE)</f>
        <v>21</v>
      </c>
      <c r="Q52">
        <f>VLOOKUP(A52,Mobility!$A:$L,10,FALSE)</f>
        <v>4</v>
      </c>
      <c r="R52">
        <f>VLOOKUP(A52,Mobility!$A:$L,11,FALSE)</f>
        <v>1</v>
      </c>
      <c r="S52">
        <f>VLOOKUP(A52,Mobility!$A:$L,12,FALSE)</f>
        <v>0</v>
      </c>
      <c r="T52">
        <f>VLOOKUP(D52,'Pop and Pop Den'!A:C,2,FALSE)</f>
        <v>4908621</v>
      </c>
      <c r="U52">
        <f>VLOOKUP(D52,'Pop and Pop Den'!A:C,3,FALSE)</f>
        <v>96.9221</v>
      </c>
      <c r="V52">
        <f>VLOOKUP(D52,Unemployment!A:B,2,FALSE)</f>
        <v>3</v>
      </c>
      <c r="W52">
        <f>VLOOKUP(D52,Unemployment!H:J,2,FALSE)</f>
        <v>2.7</v>
      </c>
      <c r="X52">
        <f>VLOOKUP(D52,Unemployment!H:J,3,FALSE)</f>
        <v>3.5</v>
      </c>
      <c r="Y52">
        <f t="shared" si="4"/>
        <v>0.5</v>
      </c>
      <c r="Z52">
        <f t="shared" si="5"/>
        <v>0.79999999999999982</v>
      </c>
      <c r="AA52">
        <f>VLOOKUP(D52,MedianAge!A:B,2,FALSE)</f>
        <v>38.9</v>
      </c>
      <c r="AB52" s="6">
        <f>VLOOKUP(D52,StateActions!F:G,2,FALSE)</f>
        <v>43925</v>
      </c>
      <c r="AC52" s="6">
        <f>VLOOKUP(D52,StateActions!L:M,2,FALSE)</f>
        <v>43917</v>
      </c>
      <c r="AD52" s="6">
        <f>VLOOKUP(D52,StateActions!A:B,2,FALSE)</f>
        <v>43907</v>
      </c>
      <c r="AE52">
        <f t="shared" si="6"/>
        <v>-25</v>
      </c>
      <c r="AF52">
        <f t="shared" si="7"/>
        <v>-17</v>
      </c>
      <c r="AG52">
        <f t="shared" si="8"/>
        <v>-7</v>
      </c>
      <c r="AH52" s="18">
        <f t="shared" si="9"/>
        <v>0</v>
      </c>
      <c r="AI52" s="18">
        <f t="shared" si="10"/>
        <v>0</v>
      </c>
      <c r="AJ52" s="20">
        <f t="shared" si="11"/>
        <v>0</v>
      </c>
      <c r="AK52" t="str">
        <f t="shared" si="12"/>
        <v>Include</v>
      </c>
      <c r="AL52" t="str">
        <f t="shared" si="13"/>
        <v>Less than 10 deaths</v>
      </c>
      <c r="AM52" s="6">
        <f>IFERROR(VLOOKUP(D52,DatesEachStateReach10Deaths!A:B,2,FALSE),AK52)</f>
        <v>43921</v>
      </c>
      <c r="AN52">
        <f t="shared" si="14"/>
        <v>-21</v>
      </c>
    </row>
    <row r="53" spans="1:40" x14ac:dyDescent="0.25">
      <c r="A53" t="str">
        <f t="shared" si="2"/>
        <v>43901Alabama</v>
      </c>
      <c r="B53" t="str">
        <f t="shared" si="0"/>
        <v>43901AL</v>
      </c>
      <c r="C53" s="6">
        <v>43901</v>
      </c>
      <c r="D53" t="s">
        <v>64</v>
      </c>
      <c r="E53" t="s">
        <v>6</v>
      </c>
      <c r="F53">
        <f>IFERROR(VLOOKUP(B53,CovidTracking!B:G,4,FALSE),0)</f>
        <v>0</v>
      </c>
      <c r="G53">
        <f>IFERROR(VLOOKUP(B53,CovidTracking!B:G,5,FALSE),0)</f>
        <v>10</v>
      </c>
      <c r="H53">
        <f t="shared" si="1"/>
        <v>10</v>
      </c>
      <c r="I53">
        <f>IFERROR(VLOOKUP(B53,CovidTracking!B:G,6,FALSE),0)</f>
        <v>0</v>
      </c>
      <c r="J53">
        <f t="shared" si="19"/>
        <v>0</v>
      </c>
      <c r="K53">
        <f t="shared" si="20"/>
        <v>10</v>
      </c>
      <c r="L53">
        <f t="shared" si="21"/>
        <v>10</v>
      </c>
      <c r="M53">
        <f t="shared" si="22"/>
        <v>0</v>
      </c>
      <c r="N53">
        <f>VLOOKUP(A53,Mobility!$A:$L,7,FALSE)</f>
        <v>10</v>
      </c>
      <c r="O53">
        <f>VLOOKUP(A53,Mobility!$A:$L,8,FALSE)</f>
        <v>8</v>
      </c>
      <c r="P53">
        <f>VLOOKUP(A53,Mobility!$A:$L,9,FALSE)</f>
        <v>27</v>
      </c>
      <c r="Q53">
        <f>VLOOKUP(A53,Mobility!$A:$L,10,FALSE)</f>
        <v>7</v>
      </c>
      <c r="R53">
        <f>VLOOKUP(A53,Mobility!$A:$L,11,FALSE)</f>
        <v>1</v>
      </c>
      <c r="S53">
        <f>VLOOKUP(A53,Mobility!$A:$L,12,FALSE)</f>
        <v>-1</v>
      </c>
      <c r="T53">
        <f>VLOOKUP(D53,'Pop and Pop Den'!A:C,2,FALSE)</f>
        <v>4908621</v>
      </c>
      <c r="U53">
        <f>VLOOKUP(D53,'Pop and Pop Den'!A:C,3,FALSE)</f>
        <v>96.9221</v>
      </c>
      <c r="V53">
        <f>VLOOKUP(D53,Unemployment!A:B,2,FALSE)</f>
        <v>3</v>
      </c>
      <c r="W53">
        <f>VLOOKUP(D53,Unemployment!H:J,2,FALSE)</f>
        <v>2.7</v>
      </c>
      <c r="X53">
        <f>VLOOKUP(D53,Unemployment!H:J,3,FALSE)</f>
        <v>3.5</v>
      </c>
      <c r="Y53">
        <f t="shared" si="4"/>
        <v>0.5</v>
      </c>
      <c r="Z53">
        <f t="shared" si="5"/>
        <v>0.79999999999999982</v>
      </c>
      <c r="AA53">
        <f>VLOOKUP(D53,MedianAge!A:B,2,FALSE)</f>
        <v>38.9</v>
      </c>
      <c r="AB53" s="6">
        <f>VLOOKUP(D53,StateActions!F:G,2,FALSE)</f>
        <v>43925</v>
      </c>
      <c r="AC53" s="6">
        <f>VLOOKUP(D53,StateActions!L:M,2,FALSE)</f>
        <v>43917</v>
      </c>
      <c r="AD53" s="6">
        <f>VLOOKUP(D53,StateActions!A:B,2,FALSE)</f>
        <v>43907</v>
      </c>
      <c r="AE53">
        <f t="shared" si="6"/>
        <v>-24</v>
      </c>
      <c r="AF53">
        <f t="shared" si="7"/>
        <v>-16</v>
      </c>
      <c r="AG53">
        <f t="shared" si="8"/>
        <v>-6</v>
      </c>
      <c r="AH53" s="18">
        <f t="shared" si="9"/>
        <v>0</v>
      </c>
      <c r="AI53" s="18">
        <f t="shared" si="10"/>
        <v>1</v>
      </c>
      <c r="AJ53" s="20">
        <f t="shared" si="11"/>
        <v>0</v>
      </c>
      <c r="AK53" t="str">
        <f t="shared" si="12"/>
        <v>Include</v>
      </c>
      <c r="AL53" t="str">
        <f t="shared" si="13"/>
        <v>Less than 10 deaths</v>
      </c>
      <c r="AM53" s="6">
        <f>IFERROR(VLOOKUP(D53,DatesEachStateReach10Deaths!A:B,2,FALSE),AK53)</f>
        <v>43921</v>
      </c>
      <c r="AN53">
        <f t="shared" si="14"/>
        <v>-20</v>
      </c>
    </row>
    <row r="54" spans="1:40" x14ac:dyDescent="0.25">
      <c r="A54" t="str">
        <f t="shared" si="2"/>
        <v>43902Alabama</v>
      </c>
      <c r="B54" t="str">
        <f t="shared" si="0"/>
        <v>43902AL</v>
      </c>
      <c r="C54" s="6">
        <v>43902</v>
      </c>
      <c r="D54" t="s">
        <v>64</v>
      </c>
      <c r="E54" t="s">
        <v>6</v>
      </c>
      <c r="F54">
        <f>IFERROR(VLOOKUP(B54,CovidTracking!B:G,4,FALSE),0)</f>
        <v>0</v>
      </c>
      <c r="G54">
        <f>IFERROR(VLOOKUP(B54,CovidTracking!B:G,5,FALSE),0)</f>
        <v>10</v>
      </c>
      <c r="H54">
        <f t="shared" si="1"/>
        <v>10</v>
      </c>
      <c r="I54">
        <f>IFERROR(VLOOKUP(B54,CovidTracking!B:G,6,FALSE),0)</f>
        <v>0</v>
      </c>
      <c r="J54">
        <f t="shared" si="19"/>
        <v>0</v>
      </c>
      <c r="K54">
        <f t="shared" si="20"/>
        <v>0</v>
      </c>
      <c r="L54">
        <f t="shared" si="21"/>
        <v>0</v>
      </c>
      <c r="M54">
        <f t="shared" si="22"/>
        <v>0</v>
      </c>
      <c r="N54">
        <f>VLOOKUP(A54,Mobility!$A:$L,7,FALSE)</f>
        <v>10</v>
      </c>
      <c r="O54">
        <f>VLOOKUP(A54,Mobility!$A:$L,8,FALSE)</f>
        <v>22</v>
      </c>
      <c r="P54">
        <f>VLOOKUP(A54,Mobility!$A:$L,9,FALSE)</f>
        <v>43</v>
      </c>
      <c r="Q54">
        <f>VLOOKUP(A54,Mobility!$A:$L,10,FALSE)</f>
        <v>8</v>
      </c>
      <c r="R54">
        <f>VLOOKUP(A54,Mobility!$A:$L,11,FALSE)</f>
        <v>1</v>
      </c>
      <c r="S54">
        <f>VLOOKUP(A54,Mobility!$A:$L,12,FALSE)</f>
        <v>-1</v>
      </c>
      <c r="T54">
        <f>VLOOKUP(D54,'Pop and Pop Den'!A:C,2,FALSE)</f>
        <v>4908621</v>
      </c>
      <c r="U54">
        <f>VLOOKUP(D54,'Pop and Pop Den'!A:C,3,FALSE)</f>
        <v>96.9221</v>
      </c>
      <c r="V54">
        <f>VLOOKUP(D54,Unemployment!A:B,2,FALSE)</f>
        <v>3</v>
      </c>
      <c r="W54">
        <f>VLOOKUP(D54,Unemployment!H:J,2,FALSE)</f>
        <v>2.7</v>
      </c>
      <c r="X54">
        <f>VLOOKUP(D54,Unemployment!H:J,3,FALSE)</f>
        <v>3.5</v>
      </c>
      <c r="Y54">
        <f t="shared" si="4"/>
        <v>0.5</v>
      </c>
      <c r="Z54">
        <f t="shared" si="5"/>
        <v>0.79999999999999982</v>
      </c>
      <c r="AA54">
        <f>VLOOKUP(D54,MedianAge!A:B,2,FALSE)</f>
        <v>38.9</v>
      </c>
      <c r="AB54" s="6">
        <f>VLOOKUP(D54,StateActions!F:G,2,FALSE)</f>
        <v>43925</v>
      </c>
      <c r="AC54" s="6">
        <f>VLOOKUP(D54,StateActions!L:M,2,FALSE)</f>
        <v>43917</v>
      </c>
      <c r="AD54" s="6">
        <f>VLOOKUP(D54,StateActions!A:B,2,FALSE)</f>
        <v>43907</v>
      </c>
      <c r="AE54">
        <f t="shared" si="6"/>
        <v>-23</v>
      </c>
      <c r="AF54">
        <f t="shared" si="7"/>
        <v>-15</v>
      </c>
      <c r="AG54">
        <f t="shared" si="8"/>
        <v>-5</v>
      </c>
      <c r="AH54" s="18">
        <f t="shared" si="9"/>
        <v>0</v>
      </c>
      <c r="AI54" s="18">
        <f t="shared" si="10"/>
        <v>1</v>
      </c>
      <c r="AJ54" s="20">
        <f t="shared" si="11"/>
        <v>0</v>
      </c>
      <c r="AK54" t="str">
        <f t="shared" si="12"/>
        <v>Include</v>
      </c>
      <c r="AL54" t="str">
        <f t="shared" si="13"/>
        <v>Less than 10 deaths</v>
      </c>
      <c r="AM54" s="6">
        <f>IFERROR(VLOOKUP(D54,DatesEachStateReach10Deaths!A:B,2,FALSE),AK54)</f>
        <v>43921</v>
      </c>
      <c r="AN54">
        <f t="shared" si="14"/>
        <v>-19</v>
      </c>
    </row>
    <row r="55" spans="1:40" x14ac:dyDescent="0.25">
      <c r="A55" t="str">
        <f t="shared" si="2"/>
        <v>43903Alabama</v>
      </c>
      <c r="B55" t="str">
        <f t="shared" si="0"/>
        <v>43903AL</v>
      </c>
      <c r="C55" s="6">
        <v>43903</v>
      </c>
      <c r="D55" t="s">
        <v>64</v>
      </c>
      <c r="E55" t="s">
        <v>6</v>
      </c>
      <c r="F55">
        <f>IFERROR(VLOOKUP(B55,CovidTracking!B:G,4,FALSE),0)</f>
        <v>1</v>
      </c>
      <c r="G55">
        <f>IFERROR(VLOOKUP(B55,CovidTracking!B:G,5,FALSE),0)</f>
        <v>11</v>
      </c>
      <c r="H55">
        <f t="shared" si="1"/>
        <v>12</v>
      </c>
      <c r="I55">
        <f>IFERROR(VLOOKUP(B55,CovidTracking!B:G,6,FALSE),0)</f>
        <v>0</v>
      </c>
      <c r="J55">
        <f t="shared" si="19"/>
        <v>1</v>
      </c>
      <c r="K55">
        <f t="shared" si="20"/>
        <v>1</v>
      </c>
      <c r="L55">
        <f t="shared" si="21"/>
        <v>2</v>
      </c>
      <c r="M55">
        <f t="shared" si="22"/>
        <v>0</v>
      </c>
      <c r="N55">
        <f>VLOOKUP(A55,Mobility!$A:$L,7,FALSE)</f>
        <v>7</v>
      </c>
      <c r="O55">
        <f>VLOOKUP(A55,Mobility!$A:$L,8,FALSE)</f>
        <v>32</v>
      </c>
      <c r="P55">
        <f>VLOOKUP(A55,Mobility!$A:$L,9,FALSE)</f>
        <v>26</v>
      </c>
      <c r="Q55">
        <f>VLOOKUP(A55,Mobility!$A:$L,10,FALSE)</f>
        <v>7</v>
      </c>
      <c r="R55">
        <f>VLOOKUP(A55,Mobility!$A:$L,11,FALSE)</f>
        <v>-2</v>
      </c>
      <c r="S55">
        <f>VLOOKUP(A55,Mobility!$A:$L,12,FALSE)</f>
        <v>0</v>
      </c>
      <c r="T55">
        <f>VLOOKUP(D55,'Pop and Pop Den'!A:C,2,FALSE)</f>
        <v>4908621</v>
      </c>
      <c r="U55">
        <f>VLOOKUP(D55,'Pop and Pop Den'!A:C,3,FALSE)</f>
        <v>96.9221</v>
      </c>
      <c r="V55">
        <f>VLOOKUP(D55,Unemployment!A:B,2,FALSE)</f>
        <v>3</v>
      </c>
      <c r="W55">
        <f>VLOOKUP(D55,Unemployment!H:J,2,FALSE)</f>
        <v>2.7</v>
      </c>
      <c r="X55">
        <f>VLOOKUP(D55,Unemployment!H:J,3,FALSE)</f>
        <v>3.5</v>
      </c>
      <c r="Y55">
        <f t="shared" si="4"/>
        <v>0.5</v>
      </c>
      <c r="Z55">
        <f t="shared" si="5"/>
        <v>0.79999999999999982</v>
      </c>
      <c r="AA55">
        <f>VLOOKUP(D55,MedianAge!A:B,2,FALSE)</f>
        <v>38.9</v>
      </c>
      <c r="AB55" s="6">
        <f>VLOOKUP(D55,StateActions!F:G,2,FALSE)</f>
        <v>43925</v>
      </c>
      <c r="AC55" s="6">
        <f>VLOOKUP(D55,StateActions!L:M,2,FALSE)</f>
        <v>43917</v>
      </c>
      <c r="AD55" s="6">
        <f>VLOOKUP(D55,StateActions!A:B,2,FALSE)</f>
        <v>43907</v>
      </c>
      <c r="AE55">
        <f t="shared" si="6"/>
        <v>-22</v>
      </c>
      <c r="AF55">
        <f t="shared" si="7"/>
        <v>-14</v>
      </c>
      <c r="AG55">
        <f t="shared" si="8"/>
        <v>-4</v>
      </c>
      <c r="AH55" s="18">
        <f t="shared" si="9"/>
        <v>8.3333333333333329E-2</v>
      </c>
      <c r="AI55" s="18">
        <f t="shared" si="10"/>
        <v>0.91666666666666663</v>
      </c>
      <c r="AJ55" s="20">
        <f t="shared" si="11"/>
        <v>0</v>
      </c>
      <c r="AK55" t="str">
        <f t="shared" si="12"/>
        <v>Include</v>
      </c>
      <c r="AL55" t="str">
        <f t="shared" si="13"/>
        <v>Less than 10 deaths</v>
      </c>
      <c r="AM55" s="6">
        <f>IFERROR(VLOOKUP(D55,DatesEachStateReach10Deaths!A:B,2,FALSE),AK55)</f>
        <v>43921</v>
      </c>
      <c r="AN55">
        <f t="shared" si="14"/>
        <v>-18</v>
      </c>
    </row>
    <row r="56" spans="1:40" x14ac:dyDescent="0.25">
      <c r="A56" t="str">
        <f t="shared" si="2"/>
        <v>43904Alabama</v>
      </c>
      <c r="B56" t="str">
        <f t="shared" si="0"/>
        <v>43904AL</v>
      </c>
      <c r="C56" s="6">
        <v>43904</v>
      </c>
      <c r="D56" t="s">
        <v>64</v>
      </c>
      <c r="E56" t="s">
        <v>6</v>
      </c>
      <c r="F56">
        <f>IFERROR(VLOOKUP(B56,CovidTracking!B:G,4,FALSE),0)</f>
        <v>6</v>
      </c>
      <c r="G56">
        <f>IFERROR(VLOOKUP(B56,CovidTracking!B:G,5,FALSE),0)</f>
        <v>22</v>
      </c>
      <c r="H56">
        <f t="shared" si="1"/>
        <v>28</v>
      </c>
      <c r="I56">
        <f>IFERROR(VLOOKUP(B56,CovidTracking!B:G,6,FALSE),0)</f>
        <v>0</v>
      </c>
      <c r="J56">
        <f t="shared" si="19"/>
        <v>5</v>
      </c>
      <c r="K56">
        <f t="shared" si="20"/>
        <v>11</v>
      </c>
      <c r="L56">
        <f t="shared" si="21"/>
        <v>16</v>
      </c>
      <c r="M56">
        <f t="shared" si="22"/>
        <v>0</v>
      </c>
      <c r="N56">
        <f>VLOOKUP(A56,Mobility!$A:$L,7,FALSE)</f>
        <v>1</v>
      </c>
      <c r="O56">
        <f>VLOOKUP(A56,Mobility!$A:$L,8,FALSE)</f>
        <v>28</v>
      </c>
      <c r="P56">
        <f>VLOOKUP(A56,Mobility!$A:$L,9,FALSE)</f>
        <v>55</v>
      </c>
      <c r="Q56">
        <f>VLOOKUP(A56,Mobility!$A:$L,10,FALSE)</f>
        <v>12</v>
      </c>
      <c r="R56">
        <f>VLOOKUP(A56,Mobility!$A:$L,11,FALSE)</f>
        <v>4</v>
      </c>
      <c r="S56">
        <f>VLOOKUP(A56,Mobility!$A:$L,12,FALSE)</f>
        <v>0</v>
      </c>
      <c r="T56">
        <f>VLOOKUP(D56,'Pop and Pop Den'!A:C,2,FALSE)</f>
        <v>4908621</v>
      </c>
      <c r="U56">
        <f>VLOOKUP(D56,'Pop and Pop Den'!A:C,3,FALSE)</f>
        <v>96.9221</v>
      </c>
      <c r="V56">
        <f>VLOOKUP(D56,Unemployment!A:B,2,FALSE)</f>
        <v>3</v>
      </c>
      <c r="W56">
        <f>VLOOKUP(D56,Unemployment!H:J,2,FALSE)</f>
        <v>2.7</v>
      </c>
      <c r="X56">
        <f>VLOOKUP(D56,Unemployment!H:J,3,FALSE)</f>
        <v>3.5</v>
      </c>
      <c r="Y56">
        <f t="shared" si="4"/>
        <v>0.5</v>
      </c>
      <c r="Z56">
        <f t="shared" si="5"/>
        <v>0.79999999999999982</v>
      </c>
      <c r="AA56">
        <f>VLOOKUP(D56,MedianAge!A:B,2,FALSE)</f>
        <v>38.9</v>
      </c>
      <c r="AB56" s="6">
        <f>VLOOKUP(D56,StateActions!F:G,2,FALSE)</f>
        <v>43925</v>
      </c>
      <c r="AC56" s="6">
        <f>VLOOKUP(D56,StateActions!L:M,2,FALSE)</f>
        <v>43917</v>
      </c>
      <c r="AD56" s="6">
        <f>VLOOKUP(D56,StateActions!A:B,2,FALSE)</f>
        <v>43907</v>
      </c>
      <c r="AE56">
        <f t="shared" si="6"/>
        <v>-21</v>
      </c>
      <c r="AF56">
        <f t="shared" si="7"/>
        <v>-13</v>
      </c>
      <c r="AG56">
        <f t="shared" si="8"/>
        <v>-3</v>
      </c>
      <c r="AH56" s="18">
        <f t="shared" si="9"/>
        <v>0.21428571428571427</v>
      </c>
      <c r="AI56" s="18">
        <f t="shared" si="10"/>
        <v>0.7857142857142857</v>
      </c>
      <c r="AJ56" s="20">
        <f t="shared" si="11"/>
        <v>0</v>
      </c>
      <c r="AK56" t="str">
        <f t="shared" si="12"/>
        <v>Include</v>
      </c>
      <c r="AL56" t="str">
        <f t="shared" si="13"/>
        <v>Less than 10 deaths</v>
      </c>
      <c r="AM56" s="6">
        <f>IFERROR(VLOOKUP(D56,DatesEachStateReach10Deaths!A:B,2,FALSE),AK56)</f>
        <v>43921</v>
      </c>
      <c r="AN56">
        <f t="shared" si="14"/>
        <v>-17</v>
      </c>
    </row>
    <row r="57" spans="1:40" x14ac:dyDescent="0.25">
      <c r="A57" t="str">
        <f t="shared" si="2"/>
        <v>43905Alabama</v>
      </c>
      <c r="B57" t="str">
        <f t="shared" si="0"/>
        <v>43905AL</v>
      </c>
      <c r="C57" s="6">
        <v>43905</v>
      </c>
      <c r="D57" t="s">
        <v>64</v>
      </c>
      <c r="E57" t="s">
        <v>6</v>
      </c>
      <c r="F57">
        <f>IFERROR(VLOOKUP(B57,CovidTracking!B:G,4,FALSE),0)</f>
        <v>12</v>
      </c>
      <c r="G57">
        <f>IFERROR(VLOOKUP(B57,CovidTracking!B:G,5,FALSE),0)</f>
        <v>28</v>
      </c>
      <c r="H57">
        <f t="shared" si="1"/>
        <v>40</v>
      </c>
      <c r="I57">
        <f>IFERROR(VLOOKUP(B57,CovidTracking!B:G,6,FALSE),0)</f>
        <v>0</v>
      </c>
      <c r="J57">
        <f t="shared" si="19"/>
        <v>6</v>
      </c>
      <c r="K57">
        <f t="shared" si="20"/>
        <v>6</v>
      </c>
      <c r="L57">
        <f t="shared" si="21"/>
        <v>12</v>
      </c>
      <c r="M57">
        <f t="shared" si="22"/>
        <v>0</v>
      </c>
      <c r="N57">
        <f>VLOOKUP(A57,Mobility!$A:$L,7,FALSE)</f>
        <v>-7</v>
      </c>
      <c r="O57">
        <f>VLOOKUP(A57,Mobility!$A:$L,8,FALSE)</f>
        <v>16</v>
      </c>
      <c r="P57">
        <f>VLOOKUP(A57,Mobility!$A:$L,9,FALSE)</f>
        <v>16</v>
      </c>
      <c r="Q57">
        <f>VLOOKUP(A57,Mobility!$A:$L,10,FALSE)</f>
        <v>6</v>
      </c>
      <c r="R57">
        <f>VLOOKUP(A57,Mobility!$A:$L,11,FALSE)</f>
        <v>-4</v>
      </c>
      <c r="S57">
        <f>VLOOKUP(A57,Mobility!$A:$L,12,FALSE)</f>
        <v>2</v>
      </c>
      <c r="T57">
        <f>VLOOKUP(D57,'Pop and Pop Den'!A:C,2,FALSE)</f>
        <v>4908621</v>
      </c>
      <c r="U57">
        <f>VLOOKUP(D57,'Pop and Pop Den'!A:C,3,FALSE)</f>
        <v>96.9221</v>
      </c>
      <c r="V57">
        <f>VLOOKUP(D57,Unemployment!A:B,2,FALSE)</f>
        <v>3</v>
      </c>
      <c r="W57">
        <f>VLOOKUP(D57,Unemployment!H:J,2,FALSE)</f>
        <v>2.7</v>
      </c>
      <c r="X57">
        <f>VLOOKUP(D57,Unemployment!H:J,3,FALSE)</f>
        <v>3.5</v>
      </c>
      <c r="Y57">
        <f t="shared" si="4"/>
        <v>0.5</v>
      </c>
      <c r="Z57">
        <f t="shared" si="5"/>
        <v>0.79999999999999982</v>
      </c>
      <c r="AA57">
        <f>VLOOKUP(D57,MedianAge!A:B,2,FALSE)</f>
        <v>38.9</v>
      </c>
      <c r="AB57" s="6">
        <f>VLOOKUP(D57,StateActions!F:G,2,FALSE)</f>
        <v>43925</v>
      </c>
      <c r="AC57" s="6">
        <f>VLOOKUP(D57,StateActions!L:M,2,FALSE)</f>
        <v>43917</v>
      </c>
      <c r="AD57" s="6">
        <f>VLOOKUP(D57,StateActions!A:B,2,FALSE)</f>
        <v>43907</v>
      </c>
      <c r="AE57">
        <f t="shared" si="6"/>
        <v>-20</v>
      </c>
      <c r="AF57">
        <f t="shared" si="7"/>
        <v>-12</v>
      </c>
      <c r="AG57">
        <f t="shared" si="8"/>
        <v>-2</v>
      </c>
      <c r="AH57" s="18">
        <f t="shared" si="9"/>
        <v>0.3</v>
      </c>
      <c r="AI57" s="18">
        <f t="shared" si="10"/>
        <v>0.7</v>
      </c>
      <c r="AJ57" s="20">
        <f t="shared" si="11"/>
        <v>0</v>
      </c>
      <c r="AK57" t="str">
        <f t="shared" si="12"/>
        <v>Include</v>
      </c>
      <c r="AL57" t="str">
        <f t="shared" si="13"/>
        <v>Less than 10 deaths</v>
      </c>
      <c r="AM57" s="6">
        <f>IFERROR(VLOOKUP(D57,DatesEachStateReach10Deaths!A:B,2,FALSE),AK57)</f>
        <v>43921</v>
      </c>
      <c r="AN57">
        <f t="shared" si="14"/>
        <v>-16</v>
      </c>
    </row>
    <row r="58" spans="1:40" x14ac:dyDescent="0.25">
      <c r="A58" t="str">
        <f t="shared" si="2"/>
        <v>43906Alabama</v>
      </c>
      <c r="B58" t="str">
        <f t="shared" si="0"/>
        <v>43906AL</v>
      </c>
      <c r="C58" s="6">
        <v>43906</v>
      </c>
      <c r="D58" t="s">
        <v>64</v>
      </c>
      <c r="E58" t="s">
        <v>6</v>
      </c>
      <c r="F58">
        <f>IFERROR(VLOOKUP(B58,CovidTracking!B:G,4,FALSE),0)</f>
        <v>28</v>
      </c>
      <c r="G58">
        <f>IFERROR(VLOOKUP(B58,CovidTracking!B:G,5,FALSE),0)</f>
        <v>28</v>
      </c>
      <c r="H58">
        <f t="shared" si="1"/>
        <v>56</v>
      </c>
      <c r="I58">
        <f>IFERROR(VLOOKUP(B58,CovidTracking!B:G,6,FALSE),0)</f>
        <v>0</v>
      </c>
      <c r="J58">
        <f t="shared" si="19"/>
        <v>16</v>
      </c>
      <c r="K58">
        <f t="shared" si="20"/>
        <v>0</v>
      </c>
      <c r="L58">
        <f t="shared" si="21"/>
        <v>16</v>
      </c>
      <c r="M58">
        <f t="shared" si="22"/>
        <v>0</v>
      </c>
      <c r="N58">
        <f>VLOOKUP(A58,Mobility!$A:$L,7,FALSE)</f>
        <v>-2</v>
      </c>
      <c r="O58">
        <f>VLOOKUP(A58,Mobility!$A:$L,8,FALSE)</f>
        <v>24</v>
      </c>
      <c r="P58">
        <f>VLOOKUP(A58,Mobility!$A:$L,9,FALSE)</f>
        <v>22</v>
      </c>
      <c r="Q58">
        <f>VLOOKUP(A58,Mobility!$A:$L,10,FALSE)</f>
        <v>2</v>
      </c>
      <c r="R58">
        <f>VLOOKUP(A58,Mobility!$A:$L,11,FALSE)</f>
        <v>-10</v>
      </c>
      <c r="S58">
        <f>VLOOKUP(A58,Mobility!$A:$L,12,FALSE)</f>
        <v>4</v>
      </c>
      <c r="T58">
        <f>VLOOKUP(D58,'Pop and Pop Den'!A:C,2,FALSE)</f>
        <v>4908621</v>
      </c>
      <c r="U58">
        <f>VLOOKUP(D58,'Pop and Pop Den'!A:C,3,FALSE)</f>
        <v>96.9221</v>
      </c>
      <c r="V58">
        <f>VLOOKUP(D58,Unemployment!A:B,2,FALSE)</f>
        <v>3</v>
      </c>
      <c r="W58">
        <f>VLOOKUP(D58,Unemployment!H:J,2,FALSE)</f>
        <v>2.7</v>
      </c>
      <c r="X58">
        <f>VLOOKUP(D58,Unemployment!H:J,3,FALSE)</f>
        <v>3.5</v>
      </c>
      <c r="Y58">
        <f t="shared" si="4"/>
        <v>0.5</v>
      </c>
      <c r="Z58">
        <f t="shared" si="5"/>
        <v>0.79999999999999982</v>
      </c>
      <c r="AA58">
        <f>VLOOKUP(D58,MedianAge!A:B,2,FALSE)</f>
        <v>38.9</v>
      </c>
      <c r="AB58" s="6">
        <f>VLOOKUP(D58,StateActions!F:G,2,FALSE)</f>
        <v>43925</v>
      </c>
      <c r="AC58" s="6">
        <f>VLOOKUP(D58,StateActions!L:M,2,FALSE)</f>
        <v>43917</v>
      </c>
      <c r="AD58" s="6">
        <f>VLOOKUP(D58,StateActions!A:B,2,FALSE)</f>
        <v>43907</v>
      </c>
      <c r="AE58">
        <f t="shared" si="6"/>
        <v>-19</v>
      </c>
      <c r="AF58">
        <f t="shared" si="7"/>
        <v>-11</v>
      </c>
      <c r="AG58">
        <f t="shared" si="8"/>
        <v>-1</v>
      </c>
      <c r="AH58" s="18">
        <f t="shared" si="9"/>
        <v>0.5</v>
      </c>
      <c r="AI58" s="18">
        <f t="shared" si="10"/>
        <v>0.5</v>
      </c>
      <c r="AJ58" s="20">
        <f t="shared" si="11"/>
        <v>0</v>
      </c>
      <c r="AK58" t="str">
        <f t="shared" si="12"/>
        <v>Include</v>
      </c>
      <c r="AL58" t="str">
        <f t="shared" si="13"/>
        <v>Less than 10 deaths</v>
      </c>
      <c r="AM58" s="6">
        <f>IFERROR(VLOOKUP(D58,DatesEachStateReach10Deaths!A:B,2,FALSE),AK58)</f>
        <v>43921</v>
      </c>
      <c r="AN58">
        <f t="shared" si="14"/>
        <v>-15</v>
      </c>
    </row>
    <row r="59" spans="1:40" x14ac:dyDescent="0.25">
      <c r="A59" t="str">
        <f t="shared" si="2"/>
        <v>43907Alabama</v>
      </c>
      <c r="B59" t="str">
        <f t="shared" si="0"/>
        <v>43907AL</v>
      </c>
      <c r="C59" s="6">
        <v>43907</v>
      </c>
      <c r="D59" t="s">
        <v>64</v>
      </c>
      <c r="E59" t="s">
        <v>6</v>
      </c>
      <c r="F59">
        <f>IFERROR(VLOOKUP(B59,CovidTracking!B:G,4,FALSE),0)</f>
        <v>36</v>
      </c>
      <c r="G59">
        <f>IFERROR(VLOOKUP(B59,CovidTracking!B:G,5,FALSE),0)</f>
        <v>28</v>
      </c>
      <c r="H59">
        <f t="shared" si="1"/>
        <v>64</v>
      </c>
      <c r="I59">
        <f>IFERROR(VLOOKUP(B59,CovidTracking!B:G,6,FALSE),0)</f>
        <v>0</v>
      </c>
      <c r="J59">
        <f t="shared" si="19"/>
        <v>8</v>
      </c>
      <c r="K59">
        <f t="shared" si="20"/>
        <v>0</v>
      </c>
      <c r="L59">
        <f t="shared" si="21"/>
        <v>8</v>
      </c>
      <c r="M59">
        <f t="shared" si="22"/>
        <v>0</v>
      </c>
      <c r="N59">
        <f>VLOOKUP(A59,Mobility!$A:$L,7,FALSE)</f>
        <v>-11</v>
      </c>
      <c r="O59">
        <f>VLOOKUP(A59,Mobility!$A:$L,8,FALSE)</f>
        <v>17</v>
      </c>
      <c r="P59">
        <f>VLOOKUP(A59,Mobility!$A:$L,9,FALSE)</f>
        <v>25</v>
      </c>
      <c r="Q59">
        <f>VLOOKUP(A59,Mobility!$A:$L,10,FALSE)</f>
        <v>-1</v>
      </c>
      <c r="R59">
        <f>VLOOKUP(A59,Mobility!$A:$L,11,FALSE)</f>
        <v>-17</v>
      </c>
      <c r="S59">
        <f>VLOOKUP(A59,Mobility!$A:$L,12,FALSE)</f>
        <v>7</v>
      </c>
      <c r="T59">
        <f>VLOOKUP(D59,'Pop and Pop Den'!A:C,2,FALSE)</f>
        <v>4908621</v>
      </c>
      <c r="U59">
        <f>VLOOKUP(D59,'Pop and Pop Den'!A:C,3,FALSE)</f>
        <v>96.9221</v>
      </c>
      <c r="V59">
        <f>VLOOKUP(D59,Unemployment!A:B,2,FALSE)</f>
        <v>3</v>
      </c>
      <c r="W59">
        <f>VLOOKUP(D59,Unemployment!H:J,2,FALSE)</f>
        <v>2.7</v>
      </c>
      <c r="X59">
        <f>VLOOKUP(D59,Unemployment!H:J,3,FALSE)</f>
        <v>3.5</v>
      </c>
      <c r="Y59">
        <f t="shared" si="4"/>
        <v>0.5</v>
      </c>
      <c r="Z59">
        <f t="shared" si="5"/>
        <v>0.79999999999999982</v>
      </c>
      <c r="AA59">
        <f>VLOOKUP(D59,MedianAge!A:B,2,FALSE)</f>
        <v>38.9</v>
      </c>
      <c r="AB59" s="6">
        <f>VLOOKUP(D59,StateActions!F:G,2,FALSE)</f>
        <v>43925</v>
      </c>
      <c r="AC59" s="6">
        <f>VLOOKUP(D59,StateActions!L:M,2,FALSE)</f>
        <v>43917</v>
      </c>
      <c r="AD59" s="6">
        <f>VLOOKUP(D59,StateActions!A:B,2,FALSE)</f>
        <v>43907</v>
      </c>
      <c r="AE59">
        <f t="shared" si="6"/>
        <v>-18</v>
      </c>
      <c r="AF59">
        <f t="shared" si="7"/>
        <v>-10</v>
      </c>
      <c r="AG59">
        <f t="shared" si="8"/>
        <v>0</v>
      </c>
      <c r="AH59" s="18">
        <f t="shared" si="9"/>
        <v>0.5625</v>
      </c>
      <c r="AI59" s="18">
        <f t="shared" si="10"/>
        <v>0.4375</v>
      </c>
      <c r="AJ59" s="20">
        <f t="shared" si="11"/>
        <v>0</v>
      </c>
      <c r="AK59" t="str">
        <f t="shared" si="12"/>
        <v>Include</v>
      </c>
      <c r="AL59" t="str">
        <f t="shared" si="13"/>
        <v>Less than 10 deaths</v>
      </c>
      <c r="AM59" s="6">
        <f>IFERROR(VLOOKUP(D59,DatesEachStateReach10Deaths!A:B,2,FALSE),AK59)</f>
        <v>43921</v>
      </c>
      <c r="AN59">
        <f t="shared" si="14"/>
        <v>-14</v>
      </c>
    </row>
    <row r="60" spans="1:40" x14ac:dyDescent="0.25">
      <c r="A60" t="str">
        <f t="shared" si="2"/>
        <v>43908Alabama</v>
      </c>
      <c r="B60" t="str">
        <f t="shared" si="0"/>
        <v>43908AL</v>
      </c>
      <c r="C60" s="6">
        <v>43908</v>
      </c>
      <c r="D60" t="s">
        <v>64</v>
      </c>
      <c r="E60" t="s">
        <v>6</v>
      </c>
      <c r="F60">
        <f>IFERROR(VLOOKUP(B60,CovidTracking!B:G,4,FALSE),0)</f>
        <v>46</v>
      </c>
      <c r="G60">
        <f>IFERROR(VLOOKUP(B60,CovidTracking!B:G,5,FALSE),0)</f>
        <v>28</v>
      </c>
      <c r="H60">
        <f t="shared" si="1"/>
        <v>74</v>
      </c>
      <c r="I60">
        <f>IFERROR(VLOOKUP(B60,CovidTracking!B:G,6,FALSE),0)</f>
        <v>0</v>
      </c>
      <c r="J60">
        <f t="shared" si="19"/>
        <v>10</v>
      </c>
      <c r="K60">
        <f t="shared" si="20"/>
        <v>0</v>
      </c>
      <c r="L60">
        <f t="shared" si="21"/>
        <v>10</v>
      </c>
      <c r="M60">
        <f t="shared" si="22"/>
        <v>0</v>
      </c>
      <c r="N60">
        <f>VLOOKUP(A60,Mobility!$A:$L,7,FALSE)</f>
        <v>-13</v>
      </c>
      <c r="O60">
        <f>VLOOKUP(A60,Mobility!$A:$L,8,FALSE)</f>
        <v>13</v>
      </c>
      <c r="P60">
        <f>VLOOKUP(A60,Mobility!$A:$L,9,FALSE)</f>
        <v>39</v>
      </c>
      <c r="Q60">
        <f>VLOOKUP(A60,Mobility!$A:$L,10,FALSE)</f>
        <v>-3</v>
      </c>
      <c r="R60">
        <f>VLOOKUP(A60,Mobility!$A:$L,11,FALSE)</f>
        <v>-22</v>
      </c>
      <c r="S60">
        <f>VLOOKUP(A60,Mobility!$A:$L,12,FALSE)</f>
        <v>8</v>
      </c>
      <c r="T60">
        <f>VLOOKUP(D60,'Pop and Pop Den'!A:C,2,FALSE)</f>
        <v>4908621</v>
      </c>
      <c r="U60">
        <f>VLOOKUP(D60,'Pop and Pop Den'!A:C,3,FALSE)</f>
        <v>96.9221</v>
      </c>
      <c r="V60">
        <f>VLOOKUP(D60,Unemployment!A:B,2,FALSE)</f>
        <v>3</v>
      </c>
      <c r="W60">
        <f>VLOOKUP(D60,Unemployment!H:J,2,FALSE)</f>
        <v>2.7</v>
      </c>
      <c r="X60">
        <f>VLOOKUP(D60,Unemployment!H:J,3,FALSE)</f>
        <v>3.5</v>
      </c>
      <c r="Y60">
        <f t="shared" si="4"/>
        <v>0.5</v>
      </c>
      <c r="Z60">
        <f t="shared" si="5"/>
        <v>0.79999999999999982</v>
      </c>
      <c r="AA60">
        <f>VLOOKUP(D60,MedianAge!A:B,2,FALSE)</f>
        <v>38.9</v>
      </c>
      <c r="AB60" s="6">
        <f>VLOOKUP(D60,StateActions!F:G,2,FALSE)</f>
        <v>43925</v>
      </c>
      <c r="AC60" s="6">
        <f>VLOOKUP(D60,StateActions!L:M,2,FALSE)</f>
        <v>43917</v>
      </c>
      <c r="AD60" s="6">
        <f>VLOOKUP(D60,StateActions!A:B,2,FALSE)</f>
        <v>43907</v>
      </c>
      <c r="AE60">
        <f t="shared" si="6"/>
        <v>-17</v>
      </c>
      <c r="AF60">
        <f t="shared" si="7"/>
        <v>-9</v>
      </c>
      <c r="AG60">
        <f t="shared" si="8"/>
        <v>1</v>
      </c>
      <c r="AH60" s="18">
        <f t="shared" si="9"/>
        <v>0.6216216216216216</v>
      </c>
      <c r="AI60" s="18">
        <f t="shared" si="10"/>
        <v>0.3783783783783784</v>
      </c>
      <c r="AJ60" s="20">
        <f t="shared" si="11"/>
        <v>0</v>
      </c>
      <c r="AK60" t="str">
        <f t="shared" si="12"/>
        <v>Include</v>
      </c>
      <c r="AL60" t="str">
        <f t="shared" si="13"/>
        <v>Less than 10 deaths</v>
      </c>
      <c r="AM60" s="6">
        <f>IFERROR(VLOOKUP(D60,DatesEachStateReach10Deaths!A:B,2,FALSE),AK60)</f>
        <v>43921</v>
      </c>
      <c r="AN60">
        <f t="shared" si="14"/>
        <v>-13</v>
      </c>
    </row>
    <row r="61" spans="1:40" x14ac:dyDescent="0.25">
      <c r="A61" t="str">
        <f t="shared" si="2"/>
        <v>43909Alabama</v>
      </c>
      <c r="B61" t="str">
        <f t="shared" si="0"/>
        <v>43909AL</v>
      </c>
      <c r="C61" s="6">
        <v>43909</v>
      </c>
      <c r="D61" t="s">
        <v>64</v>
      </c>
      <c r="E61" t="s">
        <v>6</v>
      </c>
      <c r="F61">
        <f>IFERROR(VLOOKUP(B61,CovidTracking!B:G,4,FALSE),0)</f>
        <v>68</v>
      </c>
      <c r="G61">
        <f>IFERROR(VLOOKUP(B61,CovidTracking!B:G,5,FALSE),0)</f>
        <v>28</v>
      </c>
      <c r="H61">
        <f t="shared" si="1"/>
        <v>96</v>
      </c>
      <c r="I61">
        <f>IFERROR(VLOOKUP(B61,CovidTracking!B:G,6,FALSE),0)</f>
        <v>0</v>
      </c>
      <c r="J61">
        <f t="shared" si="19"/>
        <v>22</v>
      </c>
      <c r="K61">
        <f t="shared" si="20"/>
        <v>0</v>
      </c>
      <c r="L61">
        <f t="shared" si="21"/>
        <v>22</v>
      </c>
      <c r="M61">
        <f t="shared" si="22"/>
        <v>0</v>
      </c>
      <c r="N61">
        <f>VLOOKUP(A61,Mobility!$A:$L,7,FALSE)</f>
        <v>-20</v>
      </c>
      <c r="O61">
        <f>VLOOKUP(A61,Mobility!$A:$L,8,FALSE)</f>
        <v>15</v>
      </c>
      <c r="P61">
        <f>VLOOKUP(A61,Mobility!$A:$L,9,FALSE)</f>
        <v>27</v>
      </c>
      <c r="Q61">
        <f>VLOOKUP(A61,Mobility!$A:$L,10,FALSE)</f>
        <v>-8</v>
      </c>
      <c r="R61">
        <f>VLOOKUP(A61,Mobility!$A:$L,11,FALSE)</f>
        <v>-25</v>
      </c>
      <c r="S61">
        <f>VLOOKUP(A61,Mobility!$A:$L,12,FALSE)</f>
        <v>10</v>
      </c>
      <c r="T61">
        <f>VLOOKUP(D61,'Pop and Pop Den'!A:C,2,FALSE)</f>
        <v>4908621</v>
      </c>
      <c r="U61">
        <f>VLOOKUP(D61,'Pop and Pop Den'!A:C,3,FALSE)</f>
        <v>96.9221</v>
      </c>
      <c r="V61">
        <f>VLOOKUP(D61,Unemployment!A:B,2,FALSE)</f>
        <v>3</v>
      </c>
      <c r="W61">
        <f>VLOOKUP(D61,Unemployment!H:J,2,FALSE)</f>
        <v>2.7</v>
      </c>
      <c r="X61">
        <f>VLOOKUP(D61,Unemployment!H:J,3,FALSE)</f>
        <v>3.5</v>
      </c>
      <c r="Y61">
        <f t="shared" si="4"/>
        <v>0.5</v>
      </c>
      <c r="Z61">
        <f t="shared" si="5"/>
        <v>0.79999999999999982</v>
      </c>
      <c r="AA61">
        <f>VLOOKUP(D61,MedianAge!A:B,2,FALSE)</f>
        <v>38.9</v>
      </c>
      <c r="AB61" s="6">
        <f>VLOOKUP(D61,StateActions!F:G,2,FALSE)</f>
        <v>43925</v>
      </c>
      <c r="AC61" s="6">
        <f>VLOOKUP(D61,StateActions!L:M,2,FALSE)</f>
        <v>43917</v>
      </c>
      <c r="AD61" s="6">
        <f>VLOOKUP(D61,StateActions!A:B,2,FALSE)</f>
        <v>43907</v>
      </c>
      <c r="AE61">
        <f t="shared" si="6"/>
        <v>-16</v>
      </c>
      <c r="AF61">
        <f t="shared" si="7"/>
        <v>-8</v>
      </c>
      <c r="AG61">
        <f t="shared" si="8"/>
        <v>2</v>
      </c>
      <c r="AH61" s="18">
        <f t="shared" si="9"/>
        <v>0.70833333333333337</v>
      </c>
      <c r="AI61" s="18">
        <f t="shared" si="10"/>
        <v>0.29166666666666669</v>
      </c>
      <c r="AJ61" s="20">
        <f t="shared" si="11"/>
        <v>0</v>
      </c>
      <c r="AK61" t="str">
        <f t="shared" si="12"/>
        <v>Include</v>
      </c>
      <c r="AL61" t="str">
        <f t="shared" si="13"/>
        <v>Less than 10 deaths</v>
      </c>
      <c r="AM61" s="6">
        <f>IFERROR(VLOOKUP(D61,DatesEachStateReach10Deaths!A:B,2,FALSE),AK61)</f>
        <v>43921</v>
      </c>
      <c r="AN61">
        <f t="shared" si="14"/>
        <v>-12</v>
      </c>
    </row>
    <row r="62" spans="1:40" x14ac:dyDescent="0.25">
      <c r="A62" t="str">
        <f t="shared" si="2"/>
        <v>43910Alabama</v>
      </c>
      <c r="B62" t="str">
        <f t="shared" si="0"/>
        <v>43910AL</v>
      </c>
      <c r="C62" s="6">
        <v>43910</v>
      </c>
      <c r="D62" t="s">
        <v>64</v>
      </c>
      <c r="E62" t="s">
        <v>6</v>
      </c>
      <c r="F62">
        <f>IFERROR(VLOOKUP(B62,CovidTracking!B:G,4,FALSE),0)</f>
        <v>81</v>
      </c>
      <c r="G62">
        <f>IFERROR(VLOOKUP(B62,CovidTracking!B:G,5,FALSE),0)</f>
        <v>28</v>
      </c>
      <c r="H62">
        <f t="shared" si="1"/>
        <v>109</v>
      </c>
      <c r="I62">
        <f>IFERROR(VLOOKUP(B62,CovidTracking!B:G,6,FALSE),0)</f>
        <v>0</v>
      </c>
      <c r="J62">
        <f t="shared" si="19"/>
        <v>13</v>
      </c>
      <c r="K62">
        <f t="shared" si="20"/>
        <v>0</v>
      </c>
      <c r="L62">
        <f t="shared" si="21"/>
        <v>13</v>
      </c>
      <c r="M62">
        <f t="shared" si="22"/>
        <v>0</v>
      </c>
      <c r="N62">
        <f>VLOOKUP(A62,Mobility!$A:$L,7,FALSE)</f>
        <v>-27</v>
      </c>
      <c r="O62">
        <f>VLOOKUP(A62,Mobility!$A:$L,8,FALSE)</f>
        <v>10</v>
      </c>
      <c r="P62">
        <f>VLOOKUP(A62,Mobility!$A:$L,9,FALSE)</f>
        <v>7</v>
      </c>
      <c r="Q62">
        <f>VLOOKUP(A62,Mobility!$A:$L,10,FALSE)</f>
        <v>-14</v>
      </c>
      <c r="R62">
        <f>VLOOKUP(A62,Mobility!$A:$L,11,FALSE)</f>
        <v>-29</v>
      </c>
      <c r="S62">
        <f>VLOOKUP(A62,Mobility!$A:$L,12,FALSE)</f>
        <v>14</v>
      </c>
      <c r="T62">
        <f>VLOOKUP(D62,'Pop and Pop Den'!A:C,2,FALSE)</f>
        <v>4908621</v>
      </c>
      <c r="U62">
        <f>VLOOKUP(D62,'Pop and Pop Den'!A:C,3,FALSE)</f>
        <v>96.9221</v>
      </c>
      <c r="V62">
        <f>VLOOKUP(D62,Unemployment!A:B,2,FALSE)</f>
        <v>3</v>
      </c>
      <c r="W62">
        <f>VLOOKUP(D62,Unemployment!H:J,2,FALSE)</f>
        <v>2.7</v>
      </c>
      <c r="X62">
        <f>VLOOKUP(D62,Unemployment!H:J,3,FALSE)</f>
        <v>3.5</v>
      </c>
      <c r="Y62">
        <f t="shared" si="4"/>
        <v>0.5</v>
      </c>
      <c r="Z62">
        <f t="shared" si="5"/>
        <v>0.79999999999999982</v>
      </c>
      <c r="AA62">
        <f>VLOOKUP(D62,MedianAge!A:B,2,FALSE)</f>
        <v>38.9</v>
      </c>
      <c r="AB62" s="6">
        <f>VLOOKUP(D62,StateActions!F:G,2,FALSE)</f>
        <v>43925</v>
      </c>
      <c r="AC62" s="6">
        <f>VLOOKUP(D62,StateActions!L:M,2,FALSE)</f>
        <v>43917</v>
      </c>
      <c r="AD62" s="6">
        <f>VLOOKUP(D62,StateActions!A:B,2,FALSE)</f>
        <v>43907</v>
      </c>
      <c r="AE62">
        <f t="shared" si="6"/>
        <v>-15</v>
      </c>
      <c r="AF62">
        <f t="shared" si="7"/>
        <v>-7</v>
      </c>
      <c r="AG62">
        <f t="shared" si="8"/>
        <v>3</v>
      </c>
      <c r="AH62" s="18">
        <f t="shared" si="9"/>
        <v>0.74311926605504586</v>
      </c>
      <c r="AI62" s="18">
        <f t="shared" si="10"/>
        <v>0.25688073394495414</v>
      </c>
      <c r="AJ62" s="20">
        <f t="shared" si="11"/>
        <v>0</v>
      </c>
      <c r="AK62" t="str">
        <f t="shared" si="12"/>
        <v>Include</v>
      </c>
      <c r="AL62" t="str">
        <f t="shared" si="13"/>
        <v>Less than 10 deaths</v>
      </c>
      <c r="AM62" s="6">
        <f>IFERROR(VLOOKUP(D62,DatesEachStateReach10Deaths!A:B,2,FALSE),AK62)</f>
        <v>43921</v>
      </c>
      <c r="AN62">
        <f t="shared" si="14"/>
        <v>-11</v>
      </c>
    </row>
    <row r="63" spans="1:40" x14ac:dyDescent="0.25">
      <c r="A63" t="str">
        <f t="shared" si="2"/>
        <v>43911Alabama</v>
      </c>
      <c r="B63" t="str">
        <f t="shared" si="0"/>
        <v>43911AL</v>
      </c>
      <c r="C63" s="6">
        <v>43911</v>
      </c>
      <c r="D63" t="s">
        <v>64</v>
      </c>
      <c r="E63" t="s">
        <v>6</v>
      </c>
      <c r="F63">
        <f>IFERROR(VLOOKUP(B63,CovidTracking!B:G,4,FALSE),0)</f>
        <v>124</v>
      </c>
      <c r="G63">
        <f>IFERROR(VLOOKUP(B63,CovidTracking!B:G,5,FALSE),0)</f>
        <v>28</v>
      </c>
      <c r="H63">
        <f t="shared" si="1"/>
        <v>152</v>
      </c>
      <c r="I63">
        <f>IFERROR(VLOOKUP(B63,CovidTracking!B:G,6,FALSE),0)</f>
        <v>0</v>
      </c>
      <c r="J63">
        <f t="shared" si="19"/>
        <v>43</v>
      </c>
      <c r="K63">
        <f t="shared" si="20"/>
        <v>0</v>
      </c>
      <c r="L63">
        <f t="shared" si="21"/>
        <v>43</v>
      </c>
      <c r="M63">
        <f t="shared" si="22"/>
        <v>0</v>
      </c>
      <c r="N63">
        <f>VLOOKUP(A63,Mobility!$A:$L,7,FALSE)</f>
        <v>-35</v>
      </c>
      <c r="O63">
        <f>VLOOKUP(A63,Mobility!$A:$L,8,FALSE)</f>
        <v>5</v>
      </c>
      <c r="P63">
        <f>VLOOKUP(A63,Mobility!$A:$L,9,FALSE)</f>
        <v>10</v>
      </c>
      <c r="Q63">
        <f>VLOOKUP(A63,Mobility!$A:$L,10,FALSE)</f>
        <v>-13</v>
      </c>
      <c r="R63">
        <f>VLOOKUP(A63,Mobility!$A:$L,11,FALSE)</f>
        <v>-16</v>
      </c>
      <c r="S63">
        <f>VLOOKUP(A63,Mobility!$A:$L,12,FALSE)</f>
        <v>8</v>
      </c>
      <c r="T63">
        <f>VLOOKUP(D63,'Pop and Pop Den'!A:C,2,FALSE)</f>
        <v>4908621</v>
      </c>
      <c r="U63">
        <f>VLOOKUP(D63,'Pop and Pop Den'!A:C,3,FALSE)</f>
        <v>96.9221</v>
      </c>
      <c r="V63">
        <f>VLOOKUP(D63,Unemployment!A:B,2,FALSE)</f>
        <v>3</v>
      </c>
      <c r="W63">
        <f>VLOOKUP(D63,Unemployment!H:J,2,FALSE)</f>
        <v>2.7</v>
      </c>
      <c r="X63">
        <f>VLOOKUP(D63,Unemployment!H:J,3,FALSE)</f>
        <v>3.5</v>
      </c>
      <c r="Y63">
        <f t="shared" si="4"/>
        <v>0.5</v>
      </c>
      <c r="Z63">
        <f t="shared" si="5"/>
        <v>0.79999999999999982</v>
      </c>
      <c r="AA63">
        <f>VLOOKUP(D63,MedianAge!A:B,2,FALSE)</f>
        <v>38.9</v>
      </c>
      <c r="AB63" s="6">
        <f>VLOOKUP(D63,StateActions!F:G,2,FALSE)</f>
        <v>43925</v>
      </c>
      <c r="AC63" s="6">
        <f>VLOOKUP(D63,StateActions!L:M,2,FALSE)</f>
        <v>43917</v>
      </c>
      <c r="AD63" s="6">
        <f>VLOOKUP(D63,StateActions!A:B,2,FALSE)</f>
        <v>43907</v>
      </c>
      <c r="AE63">
        <f t="shared" si="6"/>
        <v>-14</v>
      </c>
      <c r="AF63">
        <f t="shared" si="7"/>
        <v>-6</v>
      </c>
      <c r="AG63">
        <f t="shared" si="8"/>
        <v>4</v>
      </c>
      <c r="AH63" s="18">
        <f t="shared" si="9"/>
        <v>0.81578947368421051</v>
      </c>
      <c r="AI63" s="18">
        <f t="shared" si="10"/>
        <v>0.18421052631578946</v>
      </c>
      <c r="AJ63" s="20">
        <f t="shared" si="11"/>
        <v>0</v>
      </c>
      <c r="AK63" t="str">
        <f t="shared" si="12"/>
        <v>Include</v>
      </c>
      <c r="AL63" t="str">
        <f t="shared" si="13"/>
        <v>Less than 10 deaths</v>
      </c>
      <c r="AM63" s="6">
        <f>IFERROR(VLOOKUP(D63,DatesEachStateReach10Deaths!A:B,2,FALSE),AK63)</f>
        <v>43921</v>
      </c>
      <c r="AN63">
        <f t="shared" si="14"/>
        <v>-10</v>
      </c>
    </row>
    <row r="64" spans="1:40" x14ac:dyDescent="0.25">
      <c r="A64" t="str">
        <f t="shared" si="2"/>
        <v>43912Alabama</v>
      </c>
      <c r="B64" t="str">
        <f t="shared" si="0"/>
        <v>43912AL</v>
      </c>
      <c r="C64" s="6">
        <v>43912</v>
      </c>
      <c r="D64" t="s">
        <v>64</v>
      </c>
      <c r="E64" t="s">
        <v>6</v>
      </c>
      <c r="F64">
        <f>IFERROR(VLOOKUP(B64,CovidTracking!B:G,4,FALSE),0)</f>
        <v>138</v>
      </c>
      <c r="G64">
        <f>IFERROR(VLOOKUP(B64,CovidTracking!B:G,5,FALSE),0)</f>
        <v>1464</v>
      </c>
      <c r="H64">
        <f t="shared" si="1"/>
        <v>1602</v>
      </c>
      <c r="I64">
        <f>IFERROR(VLOOKUP(B64,CovidTracking!B:G,6,FALSE),0)</f>
        <v>0</v>
      </c>
      <c r="J64">
        <f t="shared" si="19"/>
        <v>14</v>
      </c>
      <c r="K64">
        <f t="shared" si="20"/>
        <v>1436</v>
      </c>
      <c r="L64">
        <f t="shared" si="21"/>
        <v>1450</v>
      </c>
      <c r="M64">
        <f t="shared" si="22"/>
        <v>0</v>
      </c>
      <c r="N64">
        <f>VLOOKUP(A64,Mobility!$A:$L,7,FALSE)</f>
        <v>-40</v>
      </c>
      <c r="O64">
        <f>VLOOKUP(A64,Mobility!$A:$L,8,FALSE)</f>
        <v>-7</v>
      </c>
      <c r="P64">
        <f>VLOOKUP(A64,Mobility!$A:$L,9,FALSE)</f>
        <v>2</v>
      </c>
      <c r="Q64">
        <f>VLOOKUP(A64,Mobility!$A:$L,10,FALSE)</f>
        <v>-22</v>
      </c>
      <c r="R64">
        <f>VLOOKUP(A64,Mobility!$A:$L,11,FALSE)</f>
        <v>-27</v>
      </c>
      <c r="S64">
        <f>VLOOKUP(A64,Mobility!$A:$L,12,FALSE)</f>
        <v>9</v>
      </c>
      <c r="T64">
        <f>VLOOKUP(D64,'Pop and Pop Den'!A:C,2,FALSE)</f>
        <v>4908621</v>
      </c>
      <c r="U64">
        <f>VLOOKUP(D64,'Pop and Pop Den'!A:C,3,FALSE)</f>
        <v>96.9221</v>
      </c>
      <c r="V64">
        <f>VLOOKUP(D64,Unemployment!A:B,2,FALSE)</f>
        <v>3</v>
      </c>
      <c r="W64">
        <f>VLOOKUP(D64,Unemployment!H:J,2,FALSE)</f>
        <v>2.7</v>
      </c>
      <c r="X64">
        <f>VLOOKUP(D64,Unemployment!H:J,3,FALSE)</f>
        <v>3.5</v>
      </c>
      <c r="Y64">
        <f t="shared" si="4"/>
        <v>0.5</v>
      </c>
      <c r="Z64">
        <f t="shared" si="5"/>
        <v>0.79999999999999982</v>
      </c>
      <c r="AA64">
        <f>VLOOKUP(D64,MedianAge!A:B,2,FALSE)</f>
        <v>38.9</v>
      </c>
      <c r="AB64" s="6">
        <f>VLOOKUP(D64,StateActions!F:G,2,FALSE)</f>
        <v>43925</v>
      </c>
      <c r="AC64" s="6">
        <f>VLOOKUP(D64,StateActions!L:M,2,FALSE)</f>
        <v>43917</v>
      </c>
      <c r="AD64" s="6">
        <f>VLOOKUP(D64,StateActions!A:B,2,FALSE)</f>
        <v>43907</v>
      </c>
      <c r="AE64">
        <f t="shared" si="6"/>
        <v>-13</v>
      </c>
      <c r="AF64">
        <f t="shared" si="7"/>
        <v>-5</v>
      </c>
      <c r="AG64">
        <f t="shared" si="8"/>
        <v>5</v>
      </c>
      <c r="AH64" s="18">
        <f t="shared" si="9"/>
        <v>8.6142322097378279E-2</v>
      </c>
      <c r="AI64" s="18">
        <f t="shared" si="10"/>
        <v>0.91385767790262173</v>
      </c>
      <c r="AJ64" s="20">
        <f t="shared" si="11"/>
        <v>0</v>
      </c>
      <c r="AK64" t="str">
        <f t="shared" si="12"/>
        <v>Include</v>
      </c>
      <c r="AL64" t="str">
        <f t="shared" si="13"/>
        <v>Less than 10 deaths</v>
      </c>
      <c r="AM64" s="6">
        <f>IFERROR(VLOOKUP(D64,DatesEachStateReach10Deaths!A:B,2,FALSE),AK64)</f>
        <v>43921</v>
      </c>
      <c r="AN64">
        <f t="shared" si="14"/>
        <v>-9</v>
      </c>
    </row>
    <row r="65" spans="1:40" x14ac:dyDescent="0.25">
      <c r="A65" t="str">
        <f t="shared" si="2"/>
        <v>43913Alabama</v>
      </c>
      <c r="B65" t="str">
        <f t="shared" si="0"/>
        <v>43913AL</v>
      </c>
      <c r="C65" s="6">
        <v>43913</v>
      </c>
      <c r="D65" t="s">
        <v>64</v>
      </c>
      <c r="E65" t="s">
        <v>6</v>
      </c>
      <c r="F65">
        <f>IFERROR(VLOOKUP(B65,CovidTracking!B:G,4,FALSE),0)</f>
        <v>167</v>
      </c>
      <c r="G65">
        <f>IFERROR(VLOOKUP(B65,CovidTracking!B:G,5,FALSE),0)</f>
        <v>1665</v>
      </c>
      <c r="H65">
        <f t="shared" si="1"/>
        <v>1832</v>
      </c>
      <c r="I65">
        <f>IFERROR(VLOOKUP(B65,CovidTracking!B:G,6,FALSE),0)</f>
        <v>0</v>
      </c>
      <c r="J65">
        <f t="shared" si="19"/>
        <v>29</v>
      </c>
      <c r="K65">
        <f t="shared" si="20"/>
        <v>201</v>
      </c>
      <c r="L65">
        <f t="shared" si="21"/>
        <v>230</v>
      </c>
      <c r="M65">
        <f t="shared" si="22"/>
        <v>0</v>
      </c>
      <c r="N65">
        <f>VLOOKUP(A65,Mobility!$A:$L,7,FALSE)</f>
        <v>-33</v>
      </c>
      <c r="O65">
        <f>VLOOKUP(A65,Mobility!$A:$L,8,FALSE)</f>
        <v>-6</v>
      </c>
      <c r="P65">
        <f>VLOOKUP(A65,Mobility!$A:$L,9,FALSE)</f>
        <v>-11</v>
      </c>
      <c r="Q65">
        <f>VLOOKUP(A65,Mobility!$A:$L,10,FALSE)</f>
        <v>-22</v>
      </c>
      <c r="R65">
        <f>VLOOKUP(A65,Mobility!$A:$L,11,FALSE)</f>
        <v>-33</v>
      </c>
      <c r="S65">
        <f>VLOOKUP(A65,Mobility!$A:$L,12,FALSE)</f>
        <v>14</v>
      </c>
      <c r="T65">
        <f>VLOOKUP(D65,'Pop and Pop Den'!A:C,2,FALSE)</f>
        <v>4908621</v>
      </c>
      <c r="U65">
        <f>VLOOKUP(D65,'Pop and Pop Den'!A:C,3,FALSE)</f>
        <v>96.9221</v>
      </c>
      <c r="V65">
        <f>VLOOKUP(D65,Unemployment!A:B,2,FALSE)</f>
        <v>3</v>
      </c>
      <c r="W65">
        <f>VLOOKUP(D65,Unemployment!H:J,2,FALSE)</f>
        <v>2.7</v>
      </c>
      <c r="X65">
        <f>VLOOKUP(D65,Unemployment!H:J,3,FALSE)</f>
        <v>3.5</v>
      </c>
      <c r="Y65">
        <f t="shared" si="4"/>
        <v>0.5</v>
      </c>
      <c r="Z65">
        <f t="shared" si="5"/>
        <v>0.79999999999999982</v>
      </c>
      <c r="AA65">
        <f>VLOOKUP(D65,MedianAge!A:B,2,FALSE)</f>
        <v>38.9</v>
      </c>
      <c r="AB65" s="6">
        <f>VLOOKUP(D65,StateActions!F:G,2,FALSE)</f>
        <v>43925</v>
      </c>
      <c r="AC65" s="6">
        <f>VLOOKUP(D65,StateActions!L:M,2,FALSE)</f>
        <v>43917</v>
      </c>
      <c r="AD65" s="6">
        <f>VLOOKUP(D65,StateActions!A:B,2,FALSE)</f>
        <v>43907</v>
      </c>
      <c r="AE65">
        <f t="shared" si="6"/>
        <v>-12</v>
      </c>
      <c r="AF65">
        <f t="shared" si="7"/>
        <v>-4</v>
      </c>
      <c r="AG65">
        <f t="shared" si="8"/>
        <v>6</v>
      </c>
      <c r="AH65" s="18">
        <f t="shared" si="9"/>
        <v>9.1157205240174677E-2</v>
      </c>
      <c r="AI65" s="18">
        <f t="shared" si="10"/>
        <v>0.90884279475982532</v>
      </c>
      <c r="AJ65" s="20">
        <f t="shared" si="11"/>
        <v>0</v>
      </c>
      <c r="AK65" t="str">
        <f t="shared" si="12"/>
        <v>Include</v>
      </c>
      <c r="AL65" t="str">
        <f t="shared" si="13"/>
        <v>Less than 10 deaths</v>
      </c>
      <c r="AM65" s="6">
        <f>IFERROR(VLOOKUP(D65,DatesEachStateReach10Deaths!A:B,2,FALSE),AK65)</f>
        <v>43921</v>
      </c>
      <c r="AN65">
        <f t="shared" si="14"/>
        <v>-8</v>
      </c>
    </row>
    <row r="66" spans="1:40" x14ac:dyDescent="0.25">
      <c r="A66" t="str">
        <f t="shared" si="2"/>
        <v>43914Alabama</v>
      </c>
      <c r="B66" t="str">
        <f t="shared" ref="B66:B129" si="23">C66&amp;E66</f>
        <v>43914AL</v>
      </c>
      <c r="C66" s="6">
        <v>43914</v>
      </c>
      <c r="D66" t="s">
        <v>64</v>
      </c>
      <c r="E66" t="s">
        <v>6</v>
      </c>
      <c r="F66">
        <f>IFERROR(VLOOKUP(B66,CovidTracking!B:G,4,FALSE),0)</f>
        <v>215</v>
      </c>
      <c r="G66">
        <f>IFERROR(VLOOKUP(B66,CovidTracking!B:G,5,FALSE),0)</f>
        <v>2106</v>
      </c>
      <c r="H66">
        <f t="shared" ref="H66:H129" si="24">F66+G66</f>
        <v>2321</v>
      </c>
      <c r="I66">
        <f>IFERROR(VLOOKUP(B66,CovidTracking!B:G,6,FALSE),0)</f>
        <v>0</v>
      </c>
      <c r="J66">
        <f t="shared" si="19"/>
        <v>48</v>
      </c>
      <c r="K66">
        <f t="shared" si="20"/>
        <v>441</v>
      </c>
      <c r="L66">
        <f t="shared" si="21"/>
        <v>489</v>
      </c>
      <c r="M66">
        <f t="shared" si="22"/>
        <v>0</v>
      </c>
      <c r="N66">
        <f>VLOOKUP(A66,Mobility!$A:$L,7,FALSE)</f>
        <v>-32</v>
      </c>
      <c r="O66">
        <f>VLOOKUP(A66,Mobility!$A:$L,8,FALSE)</f>
        <v>-5</v>
      </c>
      <c r="P66">
        <f>VLOOKUP(A66,Mobility!$A:$L,9,FALSE)</f>
        <v>4</v>
      </c>
      <c r="Q66">
        <f>VLOOKUP(A66,Mobility!$A:$L,10,FALSE)</f>
        <v>-18</v>
      </c>
      <c r="R66">
        <f>VLOOKUP(A66,Mobility!$A:$L,11,FALSE)</f>
        <v>-34</v>
      </c>
      <c r="S66">
        <f>VLOOKUP(A66,Mobility!$A:$L,12,FALSE)</f>
        <v>15</v>
      </c>
      <c r="T66">
        <f>VLOOKUP(D66,'Pop and Pop Den'!A:C,2,FALSE)</f>
        <v>4908621</v>
      </c>
      <c r="U66">
        <f>VLOOKUP(D66,'Pop and Pop Den'!A:C,3,FALSE)</f>
        <v>96.9221</v>
      </c>
      <c r="V66">
        <f>VLOOKUP(D66,Unemployment!A:B,2,FALSE)</f>
        <v>3</v>
      </c>
      <c r="W66">
        <f>VLOOKUP(D66,Unemployment!H:J,2,FALSE)</f>
        <v>2.7</v>
      </c>
      <c r="X66">
        <f>VLOOKUP(D66,Unemployment!H:J,3,FALSE)</f>
        <v>3.5</v>
      </c>
      <c r="Y66">
        <f t="shared" si="4"/>
        <v>0.5</v>
      </c>
      <c r="Z66">
        <f t="shared" si="5"/>
        <v>0.79999999999999982</v>
      </c>
      <c r="AA66">
        <f>VLOOKUP(D66,MedianAge!A:B,2,FALSE)</f>
        <v>38.9</v>
      </c>
      <c r="AB66" s="6">
        <f>VLOOKUP(D66,StateActions!F:G,2,FALSE)</f>
        <v>43925</v>
      </c>
      <c r="AC66" s="6">
        <f>VLOOKUP(D66,StateActions!L:M,2,FALSE)</f>
        <v>43917</v>
      </c>
      <c r="AD66" s="6">
        <f>VLOOKUP(D66,StateActions!A:B,2,FALSE)</f>
        <v>43907</v>
      </c>
      <c r="AE66">
        <f t="shared" si="6"/>
        <v>-11</v>
      </c>
      <c r="AF66">
        <f t="shared" si="7"/>
        <v>-3</v>
      </c>
      <c r="AG66">
        <f t="shared" si="8"/>
        <v>7</v>
      </c>
      <c r="AH66" s="18">
        <f t="shared" si="9"/>
        <v>9.2632485997414901E-2</v>
      </c>
      <c r="AI66" s="18">
        <f t="shared" si="10"/>
        <v>0.90736751400258508</v>
      </c>
      <c r="AJ66" s="20">
        <f t="shared" si="11"/>
        <v>0</v>
      </c>
      <c r="AK66" t="str">
        <f t="shared" si="12"/>
        <v>Include</v>
      </c>
      <c r="AL66" t="str">
        <f t="shared" si="13"/>
        <v>Less than 10 deaths</v>
      </c>
      <c r="AM66" s="6">
        <f>IFERROR(VLOOKUP(D66,DatesEachStateReach10Deaths!A:B,2,FALSE),AK66)</f>
        <v>43921</v>
      </c>
      <c r="AN66">
        <f t="shared" si="14"/>
        <v>-7</v>
      </c>
    </row>
    <row r="67" spans="1:40" x14ac:dyDescent="0.25">
      <c r="A67" t="str">
        <f t="shared" ref="A67:A124" si="25">C67&amp;D67</f>
        <v>43915Alabama</v>
      </c>
      <c r="B67" t="str">
        <f t="shared" si="23"/>
        <v>43915AL</v>
      </c>
      <c r="C67" s="6">
        <v>43915</v>
      </c>
      <c r="D67" t="s">
        <v>64</v>
      </c>
      <c r="E67" t="s">
        <v>6</v>
      </c>
      <c r="F67">
        <f>IFERROR(VLOOKUP(B67,CovidTracking!B:G,4,FALSE),0)</f>
        <v>283</v>
      </c>
      <c r="G67">
        <f>IFERROR(VLOOKUP(B67,CovidTracking!B:G,5,FALSE),0)</f>
        <v>2529</v>
      </c>
      <c r="H67">
        <f t="shared" si="24"/>
        <v>2812</v>
      </c>
      <c r="I67">
        <f>IFERROR(VLOOKUP(B67,CovidTracking!B:G,6,FALSE),0)</f>
        <v>0</v>
      </c>
      <c r="J67">
        <f t="shared" si="19"/>
        <v>68</v>
      </c>
      <c r="K67">
        <f t="shared" si="20"/>
        <v>423</v>
      </c>
      <c r="L67">
        <f t="shared" si="21"/>
        <v>491</v>
      </c>
      <c r="M67">
        <f t="shared" si="22"/>
        <v>0</v>
      </c>
      <c r="N67">
        <f>VLOOKUP(A67,Mobility!$A:$L,7,FALSE)</f>
        <v>-28</v>
      </c>
      <c r="O67">
        <f>VLOOKUP(A67,Mobility!$A:$L,8,FALSE)</f>
        <v>-4</v>
      </c>
      <c r="P67">
        <f>VLOOKUP(A67,Mobility!$A:$L,9,FALSE)</f>
        <v>36</v>
      </c>
      <c r="Q67">
        <f>VLOOKUP(A67,Mobility!$A:$L,10,FALSE)</f>
        <v>-15</v>
      </c>
      <c r="R67">
        <f>VLOOKUP(A67,Mobility!$A:$L,11,FALSE)</f>
        <v>-36</v>
      </c>
      <c r="S67">
        <f>VLOOKUP(A67,Mobility!$A:$L,12,FALSE)</f>
        <v>13</v>
      </c>
      <c r="T67">
        <f>VLOOKUP(D67,'Pop and Pop Den'!A:C,2,FALSE)</f>
        <v>4908621</v>
      </c>
      <c r="U67">
        <f>VLOOKUP(D67,'Pop and Pop Den'!A:C,3,FALSE)</f>
        <v>96.9221</v>
      </c>
      <c r="V67">
        <f>VLOOKUP(D67,Unemployment!A:B,2,FALSE)</f>
        <v>3</v>
      </c>
      <c r="W67">
        <f>VLOOKUP(D67,Unemployment!H:J,2,FALSE)</f>
        <v>2.7</v>
      </c>
      <c r="X67">
        <f>VLOOKUP(D67,Unemployment!H:J,3,FALSE)</f>
        <v>3.5</v>
      </c>
      <c r="Y67">
        <f t="shared" ref="Y67:Y130" si="26">X67-V67</f>
        <v>0.5</v>
      </c>
      <c r="Z67">
        <f t="shared" ref="Z67:Z130" si="27">X67-W67</f>
        <v>0.79999999999999982</v>
      </c>
      <c r="AA67">
        <f>VLOOKUP(D67,MedianAge!A:B,2,FALSE)</f>
        <v>38.9</v>
      </c>
      <c r="AB67" s="6">
        <f>VLOOKUP(D67,StateActions!F:G,2,FALSE)</f>
        <v>43925</v>
      </c>
      <c r="AC67" s="6">
        <f>VLOOKUP(D67,StateActions!L:M,2,FALSE)</f>
        <v>43917</v>
      </c>
      <c r="AD67" s="6">
        <f>VLOOKUP(D67,StateActions!A:B,2,FALSE)</f>
        <v>43907</v>
      </c>
      <c r="AE67">
        <f t="shared" ref="AE67:AE130" si="28">C67-AB67</f>
        <v>-10</v>
      </c>
      <c r="AF67">
        <f t="shared" ref="AF67:AF130" si="29">C67-AC67</f>
        <v>-2</v>
      </c>
      <c r="AG67">
        <f t="shared" ref="AG67:AG130" si="30">C67-AD67</f>
        <v>8</v>
      </c>
      <c r="AH67" s="18">
        <f t="shared" ref="AH67:AH130" si="31">IFERROR(F67/H67,0)</f>
        <v>0.10064011379800854</v>
      </c>
      <c r="AI67" s="18">
        <f t="shared" ref="AI67:AI130" si="32">IFERROR(G67/H67,0)</f>
        <v>0.89935988620199148</v>
      </c>
      <c r="AJ67" s="20">
        <f t="shared" ref="AJ67:AJ130" si="33">IFERROR(I67/H67,0)</f>
        <v>0</v>
      </c>
      <c r="AK67" t="str">
        <f t="shared" ref="AK67:AK130" si="34">IF(SUMIFS(M:M,D:D,D67)&lt;10,"Exclude less than 10 Deaths","Include")</f>
        <v>Include</v>
      </c>
      <c r="AL67" t="str">
        <f t="shared" ref="AL67:AL130" si="35">IF(I67&gt;9,"10 or more deaths","Less than 10 deaths")</f>
        <v>Less than 10 deaths</v>
      </c>
      <c r="AM67" s="6">
        <f>IFERROR(VLOOKUP(D67,DatesEachStateReach10Deaths!A:B,2,FALSE),AK67)</f>
        <v>43921</v>
      </c>
      <c r="AN67">
        <f t="shared" ref="AN67:AN130" si="36">IFERROR(C67-AM67,AK67)</f>
        <v>-6</v>
      </c>
    </row>
    <row r="68" spans="1:40" x14ac:dyDescent="0.25">
      <c r="A68" t="str">
        <f t="shared" si="25"/>
        <v>43916Alabama</v>
      </c>
      <c r="B68" t="str">
        <f t="shared" si="23"/>
        <v>43916AL</v>
      </c>
      <c r="C68" s="6">
        <v>43916</v>
      </c>
      <c r="D68" t="s">
        <v>64</v>
      </c>
      <c r="E68" t="s">
        <v>6</v>
      </c>
      <c r="F68">
        <f>IFERROR(VLOOKUP(B68,CovidTracking!B:G,4,FALSE),0)</f>
        <v>506</v>
      </c>
      <c r="G68">
        <f>IFERROR(VLOOKUP(B68,CovidTracking!B:G,5,FALSE),0)</f>
        <v>3593</v>
      </c>
      <c r="H68">
        <f t="shared" si="24"/>
        <v>4099</v>
      </c>
      <c r="I68">
        <f>IFERROR(VLOOKUP(B68,CovidTracking!B:G,6,FALSE),0)</f>
        <v>1</v>
      </c>
      <c r="J68">
        <f t="shared" si="19"/>
        <v>223</v>
      </c>
      <c r="K68">
        <f t="shared" si="20"/>
        <v>1064</v>
      </c>
      <c r="L68">
        <f t="shared" si="21"/>
        <v>1287</v>
      </c>
      <c r="M68">
        <f t="shared" si="22"/>
        <v>1</v>
      </c>
      <c r="N68">
        <f>VLOOKUP(A68,Mobility!$A:$L,7,FALSE)</f>
        <v>-30</v>
      </c>
      <c r="O68">
        <f>VLOOKUP(A68,Mobility!$A:$L,8,FALSE)</f>
        <v>-3</v>
      </c>
      <c r="P68">
        <f>VLOOKUP(A68,Mobility!$A:$L,9,FALSE)</f>
        <v>32</v>
      </c>
      <c r="Q68">
        <f>VLOOKUP(A68,Mobility!$A:$L,10,FALSE)</f>
        <v>-19</v>
      </c>
      <c r="R68">
        <f>VLOOKUP(A68,Mobility!$A:$L,11,FALSE)</f>
        <v>-36</v>
      </c>
      <c r="S68">
        <f>VLOOKUP(A68,Mobility!$A:$L,12,FALSE)</f>
        <v>14</v>
      </c>
      <c r="T68">
        <f>VLOOKUP(D68,'Pop and Pop Den'!A:C,2,FALSE)</f>
        <v>4908621</v>
      </c>
      <c r="U68">
        <f>VLOOKUP(D68,'Pop and Pop Den'!A:C,3,FALSE)</f>
        <v>96.9221</v>
      </c>
      <c r="V68">
        <f>VLOOKUP(D68,Unemployment!A:B,2,FALSE)</f>
        <v>3</v>
      </c>
      <c r="W68">
        <f>VLOOKUP(D68,Unemployment!H:J,2,FALSE)</f>
        <v>2.7</v>
      </c>
      <c r="X68">
        <f>VLOOKUP(D68,Unemployment!H:J,3,FALSE)</f>
        <v>3.5</v>
      </c>
      <c r="Y68">
        <f t="shared" si="26"/>
        <v>0.5</v>
      </c>
      <c r="Z68">
        <f t="shared" si="27"/>
        <v>0.79999999999999982</v>
      </c>
      <c r="AA68">
        <f>VLOOKUP(D68,MedianAge!A:B,2,FALSE)</f>
        <v>38.9</v>
      </c>
      <c r="AB68" s="6">
        <f>VLOOKUP(D68,StateActions!F:G,2,FALSE)</f>
        <v>43925</v>
      </c>
      <c r="AC68" s="6">
        <f>VLOOKUP(D68,StateActions!L:M,2,FALSE)</f>
        <v>43917</v>
      </c>
      <c r="AD68" s="6">
        <f>VLOOKUP(D68,StateActions!A:B,2,FALSE)</f>
        <v>43907</v>
      </c>
      <c r="AE68">
        <f t="shared" si="28"/>
        <v>-9</v>
      </c>
      <c r="AF68">
        <f t="shared" si="29"/>
        <v>-1</v>
      </c>
      <c r="AG68">
        <f t="shared" si="30"/>
        <v>9</v>
      </c>
      <c r="AH68" s="18">
        <f t="shared" si="31"/>
        <v>0.12344474262015126</v>
      </c>
      <c r="AI68" s="18">
        <f t="shared" si="32"/>
        <v>0.87655525737984874</v>
      </c>
      <c r="AJ68" s="20">
        <f t="shared" si="33"/>
        <v>2.4396194193705782E-4</v>
      </c>
      <c r="AK68" t="str">
        <f t="shared" si="34"/>
        <v>Include</v>
      </c>
      <c r="AL68" t="str">
        <f t="shared" si="35"/>
        <v>Less than 10 deaths</v>
      </c>
      <c r="AM68" s="6">
        <f>IFERROR(VLOOKUP(D68,DatesEachStateReach10Deaths!A:B,2,FALSE),AK68)</f>
        <v>43921</v>
      </c>
      <c r="AN68">
        <f t="shared" si="36"/>
        <v>-5</v>
      </c>
    </row>
    <row r="69" spans="1:40" x14ac:dyDescent="0.25">
      <c r="A69" t="str">
        <f t="shared" si="25"/>
        <v>43917Alabama</v>
      </c>
      <c r="B69" t="str">
        <f t="shared" si="23"/>
        <v>43917AL</v>
      </c>
      <c r="C69" s="6">
        <v>43917</v>
      </c>
      <c r="D69" t="s">
        <v>64</v>
      </c>
      <c r="E69" t="s">
        <v>6</v>
      </c>
      <c r="F69">
        <f>IFERROR(VLOOKUP(B69,CovidTracking!B:G,4,FALSE),0)</f>
        <v>587</v>
      </c>
      <c r="G69">
        <f>IFERROR(VLOOKUP(B69,CovidTracking!B:G,5,FALSE),0)</f>
        <v>4184</v>
      </c>
      <c r="H69">
        <f t="shared" si="24"/>
        <v>4771</v>
      </c>
      <c r="I69">
        <f>IFERROR(VLOOKUP(B69,CovidTracking!B:G,6,FALSE),0)</f>
        <v>3</v>
      </c>
      <c r="J69">
        <f t="shared" si="19"/>
        <v>81</v>
      </c>
      <c r="K69">
        <f t="shared" si="20"/>
        <v>591</v>
      </c>
      <c r="L69">
        <f t="shared" si="21"/>
        <v>672</v>
      </c>
      <c r="M69">
        <f t="shared" si="22"/>
        <v>2</v>
      </c>
      <c r="N69">
        <f>VLOOKUP(A69,Mobility!$A:$L,7,FALSE)</f>
        <v>-30</v>
      </c>
      <c r="O69">
        <f>VLOOKUP(A69,Mobility!$A:$L,8,FALSE)</f>
        <v>-2</v>
      </c>
      <c r="P69">
        <f>VLOOKUP(A69,Mobility!$A:$L,9,FALSE)</f>
        <v>30</v>
      </c>
      <c r="Q69">
        <f>VLOOKUP(A69,Mobility!$A:$L,10,FALSE)</f>
        <v>-24</v>
      </c>
      <c r="R69">
        <f>VLOOKUP(A69,Mobility!$A:$L,11,FALSE)</f>
        <v>-37</v>
      </c>
      <c r="S69">
        <f>VLOOKUP(A69,Mobility!$A:$L,12,FALSE)</f>
        <v>16</v>
      </c>
      <c r="T69">
        <f>VLOOKUP(D69,'Pop and Pop Den'!A:C,2,FALSE)</f>
        <v>4908621</v>
      </c>
      <c r="U69">
        <f>VLOOKUP(D69,'Pop and Pop Den'!A:C,3,FALSE)</f>
        <v>96.9221</v>
      </c>
      <c r="V69">
        <f>VLOOKUP(D69,Unemployment!A:B,2,FALSE)</f>
        <v>3</v>
      </c>
      <c r="W69">
        <f>VLOOKUP(D69,Unemployment!H:J,2,FALSE)</f>
        <v>2.7</v>
      </c>
      <c r="X69">
        <f>VLOOKUP(D69,Unemployment!H:J,3,FALSE)</f>
        <v>3.5</v>
      </c>
      <c r="Y69">
        <f t="shared" si="26"/>
        <v>0.5</v>
      </c>
      <c r="Z69">
        <f t="shared" si="27"/>
        <v>0.79999999999999982</v>
      </c>
      <c r="AA69">
        <f>VLOOKUP(D69,MedianAge!A:B,2,FALSE)</f>
        <v>38.9</v>
      </c>
      <c r="AB69" s="6">
        <f>VLOOKUP(D69,StateActions!F:G,2,FALSE)</f>
        <v>43925</v>
      </c>
      <c r="AC69" s="6">
        <f>VLOOKUP(D69,StateActions!L:M,2,FALSE)</f>
        <v>43917</v>
      </c>
      <c r="AD69" s="6">
        <f>VLOOKUP(D69,StateActions!A:B,2,FALSE)</f>
        <v>43907</v>
      </c>
      <c r="AE69">
        <f t="shared" si="28"/>
        <v>-8</v>
      </c>
      <c r="AF69">
        <f t="shared" si="29"/>
        <v>0</v>
      </c>
      <c r="AG69">
        <f t="shared" si="30"/>
        <v>10</v>
      </c>
      <c r="AH69" s="18">
        <f t="shared" si="31"/>
        <v>0.12303500314399497</v>
      </c>
      <c r="AI69" s="18">
        <f t="shared" si="32"/>
        <v>0.87696499685600504</v>
      </c>
      <c r="AJ69" s="20">
        <f t="shared" si="33"/>
        <v>6.2879899392160969E-4</v>
      </c>
      <c r="AK69" t="str">
        <f t="shared" si="34"/>
        <v>Include</v>
      </c>
      <c r="AL69" t="str">
        <f t="shared" si="35"/>
        <v>Less than 10 deaths</v>
      </c>
      <c r="AM69" s="6">
        <f>IFERROR(VLOOKUP(D69,DatesEachStateReach10Deaths!A:B,2,FALSE),AK69)</f>
        <v>43921</v>
      </c>
      <c r="AN69">
        <f t="shared" si="36"/>
        <v>-4</v>
      </c>
    </row>
    <row r="70" spans="1:40" x14ac:dyDescent="0.25">
      <c r="A70" t="str">
        <f t="shared" si="25"/>
        <v>43918Alabama</v>
      </c>
      <c r="B70" t="str">
        <f t="shared" si="23"/>
        <v>43918AL</v>
      </c>
      <c r="C70" s="6">
        <v>43918</v>
      </c>
      <c r="D70" t="s">
        <v>64</v>
      </c>
      <c r="E70" t="s">
        <v>6</v>
      </c>
      <c r="F70">
        <f>IFERROR(VLOOKUP(B70,CovidTracking!B:G,4,FALSE),0)</f>
        <v>696</v>
      </c>
      <c r="G70">
        <f>IFERROR(VLOOKUP(B70,CovidTracking!B:G,5,FALSE),0)</f>
        <v>4184</v>
      </c>
      <c r="H70">
        <f t="shared" si="24"/>
        <v>4880</v>
      </c>
      <c r="I70">
        <f>IFERROR(VLOOKUP(B70,CovidTracking!B:G,6,FALSE),0)</f>
        <v>3</v>
      </c>
      <c r="J70">
        <f t="shared" si="19"/>
        <v>109</v>
      </c>
      <c r="K70">
        <f t="shared" si="20"/>
        <v>0</v>
      </c>
      <c r="L70">
        <f t="shared" si="21"/>
        <v>109</v>
      </c>
      <c r="M70">
        <f t="shared" si="22"/>
        <v>0</v>
      </c>
      <c r="N70">
        <f>VLOOKUP(A70,Mobility!$A:$L,7,FALSE)</f>
        <v>-36</v>
      </c>
      <c r="O70">
        <f>VLOOKUP(A70,Mobility!$A:$L,8,FALSE)</f>
        <v>-2</v>
      </c>
      <c r="P70">
        <f>VLOOKUP(A70,Mobility!$A:$L,9,FALSE)</f>
        <v>22</v>
      </c>
      <c r="Q70">
        <f>VLOOKUP(A70,Mobility!$A:$L,10,FALSE)</f>
        <v>-25</v>
      </c>
      <c r="R70">
        <f>VLOOKUP(A70,Mobility!$A:$L,11,FALSE)</f>
        <v>-22</v>
      </c>
      <c r="S70">
        <f>VLOOKUP(A70,Mobility!$A:$L,12,FALSE)</f>
        <v>9</v>
      </c>
      <c r="T70">
        <f>VLOOKUP(D70,'Pop and Pop Den'!A:C,2,FALSE)</f>
        <v>4908621</v>
      </c>
      <c r="U70">
        <f>VLOOKUP(D70,'Pop and Pop Den'!A:C,3,FALSE)</f>
        <v>96.9221</v>
      </c>
      <c r="V70">
        <f>VLOOKUP(D70,Unemployment!A:B,2,FALSE)</f>
        <v>3</v>
      </c>
      <c r="W70">
        <f>VLOOKUP(D70,Unemployment!H:J,2,FALSE)</f>
        <v>2.7</v>
      </c>
      <c r="X70">
        <f>VLOOKUP(D70,Unemployment!H:J,3,FALSE)</f>
        <v>3.5</v>
      </c>
      <c r="Y70">
        <f t="shared" si="26"/>
        <v>0.5</v>
      </c>
      <c r="Z70">
        <f t="shared" si="27"/>
        <v>0.79999999999999982</v>
      </c>
      <c r="AA70">
        <f>VLOOKUP(D70,MedianAge!A:B,2,FALSE)</f>
        <v>38.9</v>
      </c>
      <c r="AB70" s="6">
        <f>VLOOKUP(D70,StateActions!F:G,2,FALSE)</f>
        <v>43925</v>
      </c>
      <c r="AC70" s="6">
        <f>VLOOKUP(D70,StateActions!L:M,2,FALSE)</f>
        <v>43917</v>
      </c>
      <c r="AD70" s="6">
        <f>VLOOKUP(D70,StateActions!A:B,2,FALSE)</f>
        <v>43907</v>
      </c>
      <c r="AE70">
        <f t="shared" si="28"/>
        <v>-7</v>
      </c>
      <c r="AF70">
        <f t="shared" si="29"/>
        <v>1</v>
      </c>
      <c r="AG70">
        <f t="shared" si="30"/>
        <v>11</v>
      </c>
      <c r="AH70" s="18">
        <f t="shared" si="31"/>
        <v>0.14262295081967213</v>
      </c>
      <c r="AI70" s="18">
        <f t="shared" si="32"/>
        <v>0.85737704918032787</v>
      </c>
      <c r="AJ70" s="20">
        <f t="shared" si="33"/>
        <v>6.1475409836065579E-4</v>
      </c>
      <c r="AK70" t="str">
        <f t="shared" si="34"/>
        <v>Include</v>
      </c>
      <c r="AL70" t="str">
        <f t="shared" si="35"/>
        <v>Less than 10 deaths</v>
      </c>
      <c r="AM70" s="6">
        <f>IFERROR(VLOOKUP(D70,DatesEachStateReach10Deaths!A:B,2,FALSE),AK70)</f>
        <v>43921</v>
      </c>
      <c r="AN70">
        <f t="shared" si="36"/>
        <v>-3</v>
      </c>
    </row>
    <row r="71" spans="1:40" x14ac:dyDescent="0.25">
      <c r="A71" t="str">
        <f t="shared" si="25"/>
        <v>43919Alabama</v>
      </c>
      <c r="B71" t="str">
        <f t="shared" si="23"/>
        <v>43919AL</v>
      </c>
      <c r="C71" s="6">
        <v>43919</v>
      </c>
      <c r="D71" t="s">
        <v>64</v>
      </c>
      <c r="E71" t="s">
        <v>6</v>
      </c>
      <c r="F71">
        <f>IFERROR(VLOOKUP(B71,CovidTracking!B:G,4,FALSE),0)</f>
        <v>806</v>
      </c>
      <c r="G71">
        <f>IFERROR(VLOOKUP(B71,CovidTracking!B:G,5,FALSE),0)</f>
        <v>4184</v>
      </c>
      <c r="H71">
        <f t="shared" si="24"/>
        <v>4990</v>
      </c>
      <c r="I71">
        <f>IFERROR(VLOOKUP(B71,CovidTracking!B:G,6,FALSE),0)</f>
        <v>4</v>
      </c>
      <c r="J71">
        <f t="shared" si="19"/>
        <v>110</v>
      </c>
      <c r="K71">
        <f t="shared" si="20"/>
        <v>0</v>
      </c>
      <c r="L71">
        <f t="shared" si="21"/>
        <v>110</v>
      </c>
      <c r="M71">
        <f t="shared" si="22"/>
        <v>1</v>
      </c>
      <c r="N71">
        <f>VLOOKUP(A71,Mobility!$A:$L,7,FALSE)</f>
        <v>-41</v>
      </c>
      <c r="O71">
        <f>VLOOKUP(A71,Mobility!$A:$L,8,FALSE)</f>
        <v>-13</v>
      </c>
      <c r="P71">
        <f>VLOOKUP(A71,Mobility!$A:$L,9,FALSE)</f>
        <v>19</v>
      </c>
      <c r="Q71">
        <f>VLOOKUP(A71,Mobility!$A:$L,10,FALSE)</f>
        <v>-30</v>
      </c>
      <c r="R71">
        <f>VLOOKUP(A71,Mobility!$A:$L,11,FALSE)</f>
        <v>-32</v>
      </c>
      <c r="S71">
        <f>VLOOKUP(A71,Mobility!$A:$L,12,FALSE)</f>
        <v>9</v>
      </c>
      <c r="T71">
        <f>VLOOKUP(D71,'Pop and Pop Den'!A:C,2,FALSE)</f>
        <v>4908621</v>
      </c>
      <c r="U71">
        <f>VLOOKUP(D71,'Pop and Pop Den'!A:C,3,FALSE)</f>
        <v>96.9221</v>
      </c>
      <c r="V71">
        <f>VLOOKUP(D71,Unemployment!A:B,2,FALSE)</f>
        <v>3</v>
      </c>
      <c r="W71">
        <f>VLOOKUP(D71,Unemployment!H:J,2,FALSE)</f>
        <v>2.7</v>
      </c>
      <c r="X71">
        <f>VLOOKUP(D71,Unemployment!H:J,3,FALSE)</f>
        <v>3.5</v>
      </c>
      <c r="Y71">
        <f t="shared" si="26"/>
        <v>0.5</v>
      </c>
      <c r="Z71">
        <f t="shared" si="27"/>
        <v>0.79999999999999982</v>
      </c>
      <c r="AA71">
        <f>VLOOKUP(D71,MedianAge!A:B,2,FALSE)</f>
        <v>38.9</v>
      </c>
      <c r="AB71" s="6">
        <f>VLOOKUP(D71,StateActions!F:G,2,FALSE)</f>
        <v>43925</v>
      </c>
      <c r="AC71" s="6">
        <f>VLOOKUP(D71,StateActions!L:M,2,FALSE)</f>
        <v>43917</v>
      </c>
      <c r="AD71" s="6">
        <f>VLOOKUP(D71,StateActions!A:B,2,FALSE)</f>
        <v>43907</v>
      </c>
      <c r="AE71">
        <f t="shared" si="28"/>
        <v>-6</v>
      </c>
      <c r="AF71">
        <f t="shared" si="29"/>
        <v>2</v>
      </c>
      <c r="AG71">
        <f t="shared" si="30"/>
        <v>12</v>
      </c>
      <c r="AH71" s="18">
        <f t="shared" si="31"/>
        <v>0.16152304609218437</v>
      </c>
      <c r="AI71" s="18">
        <f t="shared" si="32"/>
        <v>0.83847695390781563</v>
      </c>
      <c r="AJ71" s="20">
        <f t="shared" si="33"/>
        <v>8.0160320641282565E-4</v>
      </c>
      <c r="AK71" t="str">
        <f t="shared" si="34"/>
        <v>Include</v>
      </c>
      <c r="AL71" t="str">
        <f t="shared" si="35"/>
        <v>Less than 10 deaths</v>
      </c>
      <c r="AM71" s="6">
        <f>IFERROR(VLOOKUP(D71,DatesEachStateReach10Deaths!A:B,2,FALSE),AK71)</f>
        <v>43921</v>
      </c>
      <c r="AN71">
        <f t="shared" si="36"/>
        <v>-2</v>
      </c>
    </row>
    <row r="72" spans="1:40" x14ac:dyDescent="0.25">
      <c r="A72" t="str">
        <f t="shared" si="25"/>
        <v>43920Alabama</v>
      </c>
      <c r="B72" t="str">
        <f t="shared" si="23"/>
        <v>43920AL</v>
      </c>
      <c r="C72" s="6">
        <v>43920</v>
      </c>
      <c r="D72" t="s">
        <v>64</v>
      </c>
      <c r="E72" t="s">
        <v>6</v>
      </c>
      <c r="F72">
        <f>IFERROR(VLOOKUP(B72,CovidTracking!B:G,4,FALSE),0)</f>
        <v>859</v>
      </c>
      <c r="G72">
        <f>IFERROR(VLOOKUP(B72,CovidTracking!B:G,5,FALSE),0)</f>
        <v>5694</v>
      </c>
      <c r="H72">
        <f t="shared" si="24"/>
        <v>6553</v>
      </c>
      <c r="I72">
        <f>IFERROR(VLOOKUP(B72,CovidTracking!B:G,6,FALSE),0)</f>
        <v>6</v>
      </c>
      <c r="J72">
        <f t="shared" si="19"/>
        <v>53</v>
      </c>
      <c r="K72">
        <f t="shared" si="20"/>
        <v>1510</v>
      </c>
      <c r="L72">
        <f t="shared" si="21"/>
        <v>1563</v>
      </c>
      <c r="M72">
        <f t="shared" si="22"/>
        <v>2</v>
      </c>
      <c r="N72">
        <f>VLOOKUP(A72,Mobility!$A:$L,7,FALSE)</f>
        <v>-33</v>
      </c>
      <c r="O72">
        <f>VLOOKUP(A72,Mobility!$A:$L,8,FALSE)</f>
        <v>-10</v>
      </c>
      <c r="P72">
        <f>VLOOKUP(A72,Mobility!$A:$L,9,FALSE)</f>
        <v>10</v>
      </c>
      <c r="Q72">
        <f>VLOOKUP(A72,Mobility!$A:$L,10,FALSE)</f>
        <v>-25</v>
      </c>
      <c r="R72">
        <f>VLOOKUP(A72,Mobility!$A:$L,11,FALSE)</f>
        <v>-38</v>
      </c>
      <c r="S72">
        <f>VLOOKUP(A72,Mobility!$A:$L,12,FALSE)</f>
        <v>14</v>
      </c>
      <c r="T72">
        <f>VLOOKUP(D72,'Pop and Pop Den'!A:C,2,FALSE)</f>
        <v>4908621</v>
      </c>
      <c r="U72">
        <f>VLOOKUP(D72,'Pop and Pop Den'!A:C,3,FALSE)</f>
        <v>96.9221</v>
      </c>
      <c r="V72">
        <f>VLOOKUP(D72,Unemployment!A:B,2,FALSE)</f>
        <v>3</v>
      </c>
      <c r="W72">
        <f>VLOOKUP(D72,Unemployment!H:J,2,FALSE)</f>
        <v>2.7</v>
      </c>
      <c r="X72">
        <f>VLOOKUP(D72,Unemployment!H:J,3,FALSE)</f>
        <v>3.5</v>
      </c>
      <c r="Y72">
        <f t="shared" si="26"/>
        <v>0.5</v>
      </c>
      <c r="Z72">
        <f t="shared" si="27"/>
        <v>0.79999999999999982</v>
      </c>
      <c r="AA72">
        <f>VLOOKUP(D72,MedianAge!A:B,2,FALSE)</f>
        <v>38.9</v>
      </c>
      <c r="AB72" s="6">
        <f>VLOOKUP(D72,StateActions!F:G,2,FALSE)</f>
        <v>43925</v>
      </c>
      <c r="AC72" s="6">
        <f>VLOOKUP(D72,StateActions!L:M,2,FALSE)</f>
        <v>43917</v>
      </c>
      <c r="AD72" s="6">
        <f>VLOOKUP(D72,StateActions!A:B,2,FALSE)</f>
        <v>43907</v>
      </c>
      <c r="AE72">
        <f t="shared" si="28"/>
        <v>-5</v>
      </c>
      <c r="AF72">
        <f t="shared" si="29"/>
        <v>3</v>
      </c>
      <c r="AG72">
        <f t="shared" si="30"/>
        <v>13</v>
      </c>
      <c r="AH72" s="18">
        <f t="shared" si="31"/>
        <v>0.13108499923699068</v>
      </c>
      <c r="AI72" s="18">
        <f t="shared" si="32"/>
        <v>0.86891500076300932</v>
      </c>
      <c r="AJ72" s="20">
        <f t="shared" si="33"/>
        <v>9.1561117045627961E-4</v>
      </c>
      <c r="AK72" t="str">
        <f t="shared" si="34"/>
        <v>Include</v>
      </c>
      <c r="AL72" t="str">
        <f t="shared" si="35"/>
        <v>Less than 10 deaths</v>
      </c>
      <c r="AM72" s="6">
        <f>IFERROR(VLOOKUP(D72,DatesEachStateReach10Deaths!A:B,2,FALSE),AK72)</f>
        <v>43921</v>
      </c>
      <c r="AN72">
        <f t="shared" si="36"/>
        <v>-1</v>
      </c>
    </row>
    <row r="73" spans="1:40" x14ac:dyDescent="0.25">
      <c r="A73" t="str">
        <f t="shared" si="25"/>
        <v>43921Alabama</v>
      </c>
      <c r="B73" t="str">
        <f t="shared" si="23"/>
        <v>43921AL</v>
      </c>
      <c r="C73" s="6">
        <v>43921</v>
      </c>
      <c r="D73" t="s">
        <v>64</v>
      </c>
      <c r="E73" t="s">
        <v>6</v>
      </c>
      <c r="F73">
        <f>IFERROR(VLOOKUP(B73,CovidTracking!B:G,4,FALSE),0)</f>
        <v>981</v>
      </c>
      <c r="G73">
        <f>IFERROR(VLOOKUP(B73,CovidTracking!B:G,5,FALSE),0)</f>
        <v>6298</v>
      </c>
      <c r="H73">
        <f t="shared" si="24"/>
        <v>7279</v>
      </c>
      <c r="I73">
        <f>IFERROR(VLOOKUP(B73,CovidTracking!B:G,6,FALSE),0)</f>
        <v>13</v>
      </c>
      <c r="J73">
        <f t="shared" si="19"/>
        <v>122</v>
      </c>
      <c r="K73">
        <f t="shared" si="20"/>
        <v>604</v>
      </c>
      <c r="L73">
        <f t="shared" si="21"/>
        <v>726</v>
      </c>
      <c r="M73">
        <f t="shared" si="22"/>
        <v>7</v>
      </c>
      <c r="N73">
        <f>VLOOKUP(A73,Mobility!$A:$L,7,FALSE)</f>
        <v>-36</v>
      </c>
      <c r="O73">
        <f>VLOOKUP(A73,Mobility!$A:$L,8,FALSE)</f>
        <v>-11</v>
      </c>
      <c r="P73">
        <f>VLOOKUP(A73,Mobility!$A:$L,9,FALSE)</f>
        <v>-23</v>
      </c>
      <c r="Q73">
        <f>VLOOKUP(A73,Mobility!$A:$L,10,FALSE)</f>
        <v>-26</v>
      </c>
      <c r="R73">
        <f>VLOOKUP(A73,Mobility!$A:$L,11,FALSE)</f>
        <v>-40</v>
      </c>
      <c r="S73">
        <f>VLOOKUP(A73,Mobility!$A:$L,12,FALSE)</f>
        <v>17</v>
      </c>
      <c r="T73">
        <f>VLOOKUP(D73,'Pop and Pop Den'!A:C,2,FALSE)</f>
        <v>4908621</v>
      </c>
      <c r="U73">
        <f>VLOOKUP(D73,'Pop and Pop Den'!A:C,3,FALSE)</f>
        <v>96.9221</v>
      </c>
      <c r="V73">
        <f>VLOOKUP(D73,Unemployment!A:B,2,FALSE)</f>
        <v>3</v>
      </c>
      <c r="W73">
        <f>VLOOKUP(D73,Unemployment!H:J,2,FALSE)</f>
        <v>2.7</v>
      </c>
      <c r="X73">
        <f>VLOOKUP(D73,Unemployment!H:J,3,FALSE)</f>
        <v>3.5</v>
      </c>
      <c r="Y73">
        <f t="shared" si="26"/>
        <v>0.5</v>
      </c>
      <c r="Z73">
        <f t="shared" si="27"/>
        <v>0.79999999999999982</v>
      </c>
      <c r="AA73">
        <f>VLOOKUP(D73,MedianAge!A:B,2,FALSE)</f>
        <v>38.9</v>
      </c>
      <c r="AB73" s="6">
        <f>VLOOKUP(D73,StateActions!F:G,2,FALSE)</f>
        <v>43925</v>
      </c>
      <c r="AC73" s="6">
        <f>VLOOKUP(D73,StateActions!L:M,2,FALSE)</f>
        <v>43917</v>
      </c>
      <c r="AD73" s="6">
        <f>VLOOKUP(D73,StateActions!A:B,2,FALSE)</f>
        <v>43907</v>
      </c>
      <c r="AE73">
        <f t="shared" si="28"/>
        <v>-4</v>
      </c>
      <c r="AF73">
        <f t="shared" si="29"/>
        <v>4</v>
      </c>
      <c r="AG73">
        <f t="shared" si="30"/>
        <v>14</v>
      </c>
      <c r="AH73" s="18">
        <f t="shared" si="31"/>
        <v>0.13477125978843249</v>
      </c>
      <c r="AI73" s="18">
        <f t="shared" si="32"/>
        <v>0.86522874021156748</v>
      </c>
      <c r="AJ73" s="20">
        <f t="shared" si="33"/>
        <v>1.7859596098365161E-3</v>
      </c>
      <c r="AK73" t="str">
        <f t="shared" si="34"/>
        <v>Include</v>
      </c>
      <c r="AL73" t="str">
        <f t="shared" si="35"/>
        <v>10 or more deaths</v>
      </c>
      <c r="AM73" s="6">
        <f>IFERROR(VLOOKUP(D73,DatesEachStateReach10Deaths!A:B,2,FALSE),AK73)</f>
        <v>43921</v>
      </c>
      <c r="AN73">
        <f t="shared" si="36"/>
        <v>0</v>
      </c>
    </row>
    <row r="74" spans="1:40" x14ac:dyDescent="0.25">
      <c r="A74" t="str">
        <f t="shared" si="25"/>
        <v>43922Alabama</v>
      </c>
      <c r="B74" t="str">
        <f t="shared" si="23"/>
        <v>43922AL</v>
      </c>
      <c r="C74" s="6">
        <v>43922</v>
      </c>
      <c r="D74" t="s">
        <v>64</v>
      </c>
      <c r="E74" t="s">
        <v>6</v>
      </c>
      <c r="F74">
        <f>IFERROR(VLOOKUP(B74,CovidTracking!B:G,4,FALSE),0)</f>
        <v>1077</v>
      </c>
      <c r="G74">
        <f>IFERROR(VLOOKUP(B74,CovidTracking!B:G,5,FALSE),0)</f>
        <v>6697</v>
      </c>
      <c r="H74">
        <f t="shared" si="24"/>
        <v>7774</v>
      </c>
      <c r="I74">
        <f>IFERROR(VLOOKUP(B74,CovidTracking!B:G,6,FALSE),0)</f>
        <v>26</v>
      </c>
      <c r="J74">
        <f t="shared" si="19"/>
        <v>96</v>
      </c>
      <c r="K74">
        <f t="shared" si="20"/>
        <v>399</v>
      </c>
      <c r="L74">
        <f t="shared" si="21"/>
        <v>495</v>
      </c>
      <c r="M74">
        <f t="shared" si="22"/>
        <v>13</v>
      </c>
      <c r="N74">
        <f>VLOOKUP(A74,Mobility!$A:$L,7,FALSE)</f>
        <v>-25</v>
      </c>
      <c r="O74">
        <f>VLOOKUP(A74,Mobility!$A:$L,8,FALSE)</f>
        <v>5</v>
      </c>
      <c r="P74">
        <f>VLOOKUP(A74,Mobility!$A:$L,9,FALSE)</f>
        <v>19</v>
      </c>
      <c r="Q74">
        <f>VLOOKUP(A74,Mobility!$A:$L,10,FALSE)</f>
        <v>-20</v>
      </c>
      <c r="R74">
        <f>VLOOKUP(A74,Mobility!$A:$L,11,FALSE)</f>
        <v>-39</v>
      </c>
      <c r="S74">
        <f>VLOOKUP(A74,Mobility!$A:$L,12,FALSE)</f>
        <v>14</v>
      </c>
      <c r="T74">
        <f>VLOOKUP(D74,'Pop and Pop Den'!A:C,2,FALSE)</f>
        <v>4908621</v>
      </c>
      <c r="U74">
        <f>VLOOKUP(D74,'Pop and Pop Den'!A:C,3,FALSE)</f>
        <v>96.9221</v>
      </c>
      <c r="V74">
        <f>VLOOKUP(D74,Unemployment!A:B,2,FALSE)</f>
        <v>3</v>
      </c>
      <c r="W74">
        <f>VLOOKUP(D74,Unemployment!H:J,2,FALSE)</f>
        <v>2.7</v>
      </c>
      <c r="X74">
        <f>VLOOKUP(D74,Unemployment!H:J,3,FALSE)</f>
        <v>3.5</v>
      </c>
      <c r="Y74">
        <f t="shared" si="26"/>
        <v>0.5</v>
      </c>
      <c r="Z74">
        <f t="shared" si="27"/>
        <v>0.79999999999999982</v>
      </c>
      <c r="AA74">
        <f>VLOOKUP(D74,MedianAge!A:B,2,FALSE)</f>
        <v>38.9</v>
      </c>
      <c r="AB74" s="6">
        <f>VLOOKUP(D74,StateActions!F:G,2,FALSE)</f>
        <v>43925</v>
      </c>
      <c r="AC74" s="6">
        <f>VLOOKUP(D74,StateActions!L:M,2,FALSE)</f>
        <v>43917</v>
      </c>
      <c r="AD74" s="6">
        <f>VLOOKUP(D74,StateActions!A:B,2,FALSE)</f>
        <v>43907</v>
      </c>
      <c r="AE74">
        <f t="shared" si="28"/>
        <v>-3</v>
      </c>
      <c r="AF74">
        <f t="shared" si="29"/>
        <v>5</v>
      </c>
      <c r="AG74">
        <f t="shared" si="30"/>
        <v>15</v>
      </c>
      <c r="AH74" s="18">
        <f t="shared" si="31"/>
        <v>0.13853871880627733</v>
      </c>
      <c r="AI74" s="18">
        <f t="shared" si="32"/>
        <v>0.86146128119372267</v>
      </c>
      <c r="AJ74" s="20">
        <f t="shared" si="33"/>
        <v>3.3444816053511705E-3</v>
      </c>
      <c r="AK74" t="str">
        <f t="shared" si="34"/>
        <v>Include</v>
      </c>
      <c r="AL74" t="str">
        <f t="shared" si="35"/>
        <v>10 or more deaths</v>
      </c>
      <c r="AM74" s="6">
        <f>IFERROR(VLOOKUP(D74,DatesEachStateReach10Deaths!A:B,2,FALSE),AK74)</f>
        <v>43921</v>
      </c>
      <c r="AN74">
        <f t="shared" si="36"/>
        <v>1</v>
      </c>
    </row>
    <row r="75" spans="1:40" x14ac:dyDescent="0.25">
      <c r="A75" t="str">
        <f t="shared" si="25"/>
        <v>43923Alabama</v>
      </c>
      <c r="B75" t="str">
        <f t="shared" si="23"/>
        <v>43923AL</v>
      </c>
      <c r="C75" s="6">
        <v>43923</v>
      </c>
      <c r="D75" t="s">
        <v>64</v>
      </c>
      <c r="E75" t="s">
        <v>6</v>
      </c>
      <c r="F75">
        <f>IFERROR(VLOOKUP(B75,CovidTracking!B:G,4,FALSE),0)</f>
        <v>1233</v>
      </c>
      <c r="G75">
        <f>IFERROR(VLOOKUP(B75,CovidTracking!B:G,5,FALSE),0)</f>
        <v>7503</v>
      </c>
      <c r="H75">
        <f t="shared" si="24"/>
        <v>8736</v>
      </c>
      <c r="I75">
        <f>IFERROR(VLOOKUP(B75,CovidTracking!B:G,6,FALSE),0)</f>
        <v>32</v>
      </c>
      <c r="J75">
        <f t="shared" si="19"/>
        <v>156</v>
      </c>
      <c r="K75">
        <f t="shared" si="20"/>
        <v>806</v>
      </c>
      <c r="L75">
        <f t="shared" si="21"/>
        <v>962</v>
      </c>
      <c r="M75">
        <f t="shared" si="22"/>
        <v>6</v>
      </c>
      <c r="N75">
        <f>VLOOKUP(A75,Mobility!$A:$L,7,FALSE)</f>
        <v>-32</v>
      </c>
      <c r="O75">
        <f>VLOOKUP(A75,Mobility!$A:$L,8,FALSE)</f>
        <v>3</v>
      </c>
      <c r="P75">
        <f>VLOOKUP(A75,Mobility!$A:$L,9,FALSE)</f>
        <v>12</v>
      </c>
      <c r="Q75">
        <f>VLOOKUP(A75,Mobility!$A:$L,10,FALSE)</f>
        <v>-25</v>
      </c>
      <c r="R75">
        <f>VLOOKUP(A75,Mobility!$A:$L,11,FALSE)</f>
        <v>-39</v>
      </c>
      <c r="S75">
        <f>VLOOKUP(A75,Mobility!$A:$L,12,FALSE)</f>
        <v>16</v>
      </c>
      <c r="T75">
        <f>VLOOKUP(D75,'Pop and Pop Den'!A:C,2,FALSE)</f>
        <v>4908621</v>
      </c>
      <c r="U75">
        <f>VLOOKUP(D75,'Pop and Pop Den'!A:C,3,FALSE)</f>
        <v>96.9221</v>
      </c>
      <c r="V75">
        <f>VLOOKUP(D75,Unemployment!A:B,2,FALSE)</f>
        <v>3</v>
      </c>
      <c r="W75">
        <f>VLOOKUP(D75,Unemployment!H:J,2,FALSE)</f>
        <v>2.7</v>
      </c>
      <c r="X75">
        <f>VLOOKUP(D75,Unemployment!H:J,3,FALSE)</f>
        <v>3.5</v>
      </c>
      <c r="Y75">
        <f t="shared" si="26"/>
        <v>0.5</v>
      </c>
      <c r="Z75">
        <f t="shared" si="27"/>
        <v>0.79999999999999982</v>
      </c>
      <c r="AA75">
        <f>VLOOKUP(D75,MedianAge!A:B,2,FALSE)</f>
        <v>38.9</v>
      </c>
      <c r="AB75" s="6">
        <f>VLOOKUP(D75,StateActions!F:G,2,FALSE)</f>
        <v>43925</v>
      </c>
      <c r="AC75" s="6">
        <f>VLOOKUP(D75,StateActions!L:M,2,FALSE)</f>
        <v>43917</v>
      </c>
      <c r="AD75" s="6">
        <f>VLOOKUP(D75,StateActions!A:B,2,FALSE)</f>
        <v>43907</v>
      </c>
      <c r="AE75">
        <f t="shared" si="28"/>
        <v>-2</v>
      </c>
      <c r="AF75">
        <f t="shared" si="29"/>
        <v>6</v>
      </c>
      <c r="AG75">
        <f t="shared" si="30"/>
        <v>16</v>
      </c>
      <c r="AH75" s="18">
        <f t="shared" si="31"/>
        <v>0.14114010989010989</v>
      </c>
      <c r="AI75" s="18">
        <f t="shared" si="32"/>
        <v>0.85885989010989006</v>
      </c>
      <c r="AJ75" s="20">
        <f t="shared" si="33"/>
        <v>3.663003663003663E-3</v>
      </c>
      <c r="AK75" t="str">
        <f t="shared" si="34"/>
        <v>Include</v>
      </c>
      <c r="AL75" t="str">
        <f t="shared" si="35"/>
        <v>10 or more deaths</v>
      </c>
      <c r="AM75" s="6">
        <f>IFERROR(VLOOKUP(D75,DatesEachStateReach10Deaths!A:B,2,FALSE),AK75)</f>
        <v>43921</v>
      </c>
      <c r="AN75">
        <f t="shared" si="36"/>
        <v>2</v>
      </c>
    </row>
    <row r="76" spans="1:40" x14ac:dyDescent="0.25">
      <c r="A76" t="str">
        <f t="shared" si="25"/>
        <v>43924Alabama</v>
      </c>
      <c r="B76" t="str">
        <f t="shared" si="23"/>
        <v>43924AL</v>
      </c>
      <c r="C76" s="6">
        <v>43924</v>
      </c>
      <c r="D76" t="s">
        <v>64</v>
      </c>
      <c r="E76" t="s">
        <v>6</v>
      </c>
      <c r="F76">
        <f>IFERROR(VLOOKUP(B76,CovidTracking!B:G,4,FALSE),0)</f>
        <v>1432</v>
      </c>
      <c r="G76">
        <f>IFERROR(VLOOKUP(B76,CovidTracking!B:G,5,FALSE),0)</f>
        <v>8187</v>
      </c>
      <c r="H76">
        <f t="shared" si="24"/>
        <v>9619</v>
      </c>
      <c r="I76">
        <f>IFERROR(VLOOKUP(B76,CovidTracking!B:G,6,FALSE),0)</f>
        <v>35</v>
      </c>
      <c r="J76">
        <f t="shared" si="19"/>
        <v>199</v>
      </c>
      <c r="K76">
        <f t="shared" si="20"/>
        <v>684</v>
      </c>
      <c r="L76">
        <f t="shared" si="21"/>
        <v>883</v>
      </c>
      <c r="M76">
        <f t="shared" si="22"/>
        <v>3</v>
      </c>
      <c r="N76">
        <f>VLOOKUP(A76,Mobility!$A:$L,7,FALSE)</f>
        <v>-29</v>
      </c>
      <c r="O76">
        <f>VLOOKUP(A76,Mobility!$A:$L,8,FALSE)</f>
        <v>12</v>
      </c>
      <c r="P76">
        <f>VLOOKUP(A76,Mobility!$A:$L,9,FALSE)</f>
        <v>17</v>
      </c>
      <c r="Q76">
        <f>VLOOKUP(A76,Mobility!$A:$L,10,FALSE)</f>
        <v>-29</v>
      </c>
      <c r="R76">
        <f>VLOOKUP(A76,Mobility!$A:$L,11,FALSE)</f>
        <v>-40</v>
      </c>
      <c r="S76">
        <f>VLOOKUP(A76,Mobility!$A:$L,12,FALSE)</f>
        <v>16</v>
      </c>
      <c r="T76">
        <f>VLOOKUP(D76,'Pop and Pop Den'!A:C,2,FALSE)</f>
        <v>4908621</v>
      </c>
      <c r="U76">
        <f>VLOOKUP(D76,'Pop and Pop Den'!A:C,3,FALSE)</f>
        <v>96.9221</v>
      </c>
      <c r="V76">
        <f>VLOOKUP(D76,Unemployment!A:B,2,FALSE)</f>
        <v>3</v>
      </c>
      <c r="W76">
        <f>VLOOKUP(D76,Unemployment!H:J,2,FALSE)</f>
        <v>2.7</v>
      </c>
      <c r="X76">
        <f>VLOOKUP(D76,Unemployment!H:J,3,FALSE)</f>
        <v>3.5</v>
      </c>
      <c r="Y76">
        <f t="shared" si="26"/>
        <v>0.5</v>
      </c>
      <c r="Z76">
        <f t="shared" si="27"/>
        <v>0.79999999999999982</v>
      </c>
      <c r="AA76">
        <f>VLOOKUP(D76,MedianAge!A:B,2,FALSE)</f>
        <v>38.9</v>
      </c>
      <c r="AB76" s="6">
        <f>VLOOKUP(D76,StateActions!F:G,2,FALSE)</f>
        <v>43925</v>
      </c>
      <c r="AC76" s="6">
        <f>VLOOKUP(D76,StateActions!L:M,2,FALSE)</f>
        <v>43917</v>
      </c>
      <c r="AD76" s="6">
        <f>VLOOKUP(D76,StateActions!A:B,2,FALSE)</f>
        <v>43907</v>
      </c>
      <c r="AE76">
        <f t="shared" si="28"/>
        <v>-1</v>
      </c>
      <c r="AF76">
        <f t="shared" si="29"/>
        <v>7</v>
      </c>
      <c r="AG76">
        <f t="shared" si="30"/>
        <v>17</v>
      </c>
      <c r="AH76" s="18">
        <f t="shared" si="31"/>
        <v>0.14887202411893127</v>
      </c>
      <c r="AI76" s="18">
        <f t="shared" si="32"/>
        <v>0.8511279758810687</v>
      </c>
      <c r="AJ76" s="20">
        <f t="shared" si="33"/>
        <v>3.6386318744152197E-3</v>
      </c>
      <c r="AK76" t="str">
        <f t="shared" si="34"/>
        <v>Include</v>
      </c>
      <c r="AL76" t="str">
        <f t="shared" si="35"/>
        <v>10 or more deaths</v>
      </c>
      <c r="AM76" s="6">
        <f>IFERROR(VLOOKUP(D76,DatesEachStateReach10Deaths!A:B,2,FALSE),AK76)</f>
        <v>43921</v>
      </c>
      <c r="AN76">
        <f t="shared" si="36"/>
        <v>3</v>
      </c>
    </row>
    <row r="77" spans="1:40" x14ac:dyDescent="0.25">
      <c r="A77" t="str">
        <f t="shared" si="25"/>
        <v>43925Alabama</v>
      </c>
      <c r="B77" t="str">
        <f t="shared" si="23"/>
        <v>43925AL</v>
      </c>
      <c r="C77" s="6">
        <v>43925</v>
      </c>
      <c r="D77" t="s">
        <v>64</v>
      </c>
      <c r="E77" t="s">
        <v>6</v>
      </c>
      <c r="F77">
        <f>IFERROR(VLOOKUP(B77,CovidTracking!B:G,4,FALSE),0)</f>
        <v>1580</v>
      </c>
      <c r="G77">
        <f>IFERROR(VLOOKUP(B77,CovidTracking!B:G,5,FALSE),0)</f>
        <v>9273</v>
      </c>
      <c r="H77">
        <f t="shared" si="24"/>
        <v>10853</v>
      </c>
      <c r="I77">
        <f>IFERROR(VLOOKUP(B77,CovidTracking!B:G,6,FALSE),0)</f>
        <v>43</v>
      </c>
      <c r="J77">
        <f t="shared" si="19"/>
        <v>148</v>
      </c>
      <c r="K77">
        <f t="shared" si="20"/>
        <v>1086</v>
      </c>
      <c r="L77">
        <f t="shared" si="21"/>
        <v>1234</v>
      </c>
      <c r="M77">
        <f t="shared" si="22"/>
        <v>8</v>
      </c>
      <c r="N77">
        <f>VLOOKUP(A77,Mobility!$A:$L,7,FALSE)</f>
        <v>-41</v>
      </c>
      <c r="O77">
        <f>VLOOKUP(A77,Mobility!$A:$L,8,FALSE)</f>
        <v>8</v>
      </c>
      <c r="P77">
        <f>VLOOKUP(A77,Mobility!$A:$L,9,FALSE)</f>
        <v>4</v>
      </c>
      <c r="Q77">
        <f>VLOOKUP(A77,Mobility!$A:$L,10,FALSE)</f>
        <v>-33</v>
      </c>
      <c r="R77">
        <f>VLOOKUP(A77,Mobility!$A:$L,11,FALSE)</f>
        <v>-26</v>
      </c>
      <c r="S77">
        <f>VLOOKUP(A77,Mobility!$A:$L,12,FALSE)</f>
        <v>11</v>
      </c>
      <c r="T77">
        <f>VLOOKUP(D77,'Pop and Pop Den'!A:C,2,FALSE)</f>
        <v>4908621</v>
      </c>
      <c r="U77">
        <f>VLOOKUP(D77,'Pop and Pop Den'!A:C,3,FALSE)</f>
        <v>96.9221</v>
      </c>
      <c r="V77">
        <f>VLOOKUP(D77,Unemployment!A:B,2,FALSE)</f>
        <v>3</v>
      </c>
      <c r="W77">
        <f>VLOOKUP(D77,Unemployment!H:J,2,FALSE)</f>
        <v>2.7</v>
      </c>
      <c r="X77">
        <f>VLOOKUP(D77,Unemployment!H:J,3,FALSE)</f>
        <v>3.5</v>
      </c>
      <c r="Y77">
        <f t="shared" si="26"/>
        <v>0.5</v>
      </c>
      <c r="Z77">
        <f t="shared" si="27"/>
        <v>0.79999999999999982</v>
      </c>
      <c r="AA77">
        <f>VLOOKUP(D77,MedianAge!A:B,2,FALSE)</f>
        <v>38.9</v>
      </c>
      <c r="AB77" s="6">
        <f>VLOOKUP(D77,StateActions!F:G,2,FALSE)</f>
        <v>43925</v>
      </c>
      <c r="AC77" s="6">
        <f>VLOOKUP(D77,StateActions!L:M,2,FALSE)</f>
        <v>43917</v>
      </c>
      <c r="AD77" s="6">
        <f>VLOOKUP(D77,StateActions!A:B,2,FALSE)</f>
        <v>43907</v>
      </c>
      <c r="AE77">
        <f t="shared" si="28"/>
        <v>0</v>
      </c>
      <c r="AF77">
        <f t="shared" si="29"/>
        <v>8</v>
      </c>
      <c r="AG77">
        <f t="shared" si="30"/>
        <v>18</v>
      </c>
      <c r="AH77" s="18">
        <f t="shared" si="31"/>
        <v>0.14558186676494977</v>
      </c>
      <c r="AI77" s="18">
        <f t="shared" si="32"/>
        <v>0.85441813323505023</v>
      </c>
      <c r="AJ77" s="20">
        <f t="shared" si="33"/>
        <v>3.9620381461347096E-3</v>
      </c>
      <c r="AK77" t="str">
        <f t="shared" si="34"/>
        <v>Include</v>
      </c>
      <c r="AL77" t="str">
        <f t="shared" si="35"/>
        <v>10 or more deaths</v>
      </c>
      <c r="AM77" s="6">
        <f>IFERROR(VLOOKUP(D77,DatesEachStateReach10Deaths!A:B,2,FALSE),AK77)</f>
        <v>43921</v>
      </c>
      <c r="AN77">
        <f t="shared" si="36"/>
        <v>4</v>
      </c>
    </row>
    <row r="78" spans="1:40" x14ac:dyDescent="0.25">
      <c r="A78" t="str">
        <f t="shared" si="25"/>
        <v>43926Alabama</v>
      </c>
      <c r="B78" t="str">
        <f t="shared" si="23"/>
        <v>43926AL</v>
      </c>
      <c r="C78" s="6">
        <v>43926</v>
      </c>
      <c r="D78" t="s">
        <v>64</v>
      </c>
      <c r="E78" t="s">
        <v>6</v>
      </c>
      <c r="F78">
        <f>IFERROR(VLOOKUP(B78,CovidTracking!B:G,4,FALSE),0)</f>
        <v>1796</v>
      </c>
      <c r="G78">
        <f>IFERROR(VLOOKUP(B78,CovidTracking!B:G,5,FALSE),0)</f>
        <v>11282</v>
      </c>
      <c r="H78">
        <f t="shared" si="24"/>
        <v>13078</v>
      </c>
      <c r="I78">
        <f>IFERROR(VLOOKUP(B78,CovidTracking!B:G,6,FALSE),0)</f>
        <v>45</v>
      </c>
      <c r="J78">
        <f t="shared" si="19"/>
        <v>216</v>
      </c>
      <c r="K78">
        <f t="shared" si="20"/>
        <v>2009</v>
      </c>
      <c r="L78">
        <f t="shared" si="21"/>
        <v>2225</v>
      </c>
      <c r="M78">
        <f t="shared" si="22"/>
        <v>2</v>
      </c>
      <c r="N78">
        <f>VLOOKUP(A78,Mobility!$A:$L,7,FALSE)</f>
        <v>-50</v>
      </c>
      <c r="O78">
        <f>VLOOKUP(A78,Mobility!$A:$L,8,FALSE)</f>
        <v>-18</v>
      </c>
      <c r="P78">
        <f>VLOOKUP(A78,Mobility!$A:$L,9,FALSE)</f>
        <v>-1</v>
      </c>
      <c r="Q78">
        <f>VLOOKUP(A78,Mobility!$A:$L,10,FALSE)</f>
        <v>-40</v>
      </c>
      <c r="R78">
        <f>VLOOKUP(A78,Mobility!$A:$L,11,FALSE)</f>
        <v>-36</v>
      </c>
      <c r="S78">
        <f>VLOOKUP(A78,Mobility!$A:$L,12,FALSE)</f>
        <v>12</v>
      </c>
      <c r="T78">
        <f>VLOOKUP(D78,'Pop and Pop Den'!A:C,2,FALSE)</f>
        <v>4908621</v>
      </c>
      <c r="U78">
        <f>VLOOKUP(D78,'Pop and Pop Den'!A:C,3,FALSE)</f>
        <v>96.9221</v>
      </c>
      <c r="V78">
        <f>VLOOKUP(D78,Unemployment!A:B,2,FALSE)</f>
        <v>3</v>
      </c>
      <c r="W78">
        <f>VLOOKUP(D78,Unemployment!H:J,2,FALSE)</f>
        <v>2.7</v>
      </c>
      <c r="X78">
        <f>VLOOKUP(D78,Unemployment!H:J,3,FALSE)</f>
        <v>3.5</v>
      </c>
      <c r="Y78">
        <f t="shared" si="26"/>
        <v>0.5</v>
      </c>
      <c r="Z78">
        <f t="shared" si="27"/>
        <v>0.79999999999999982</v>
      </c>
      <c r="AA78">
        <f>VLOOKUP(D78,MedianAge!A:B,2,FALSE)</f>
        <v>38.9</v>
      </c>
      <c r="AB78" s="6">
        <f>VLOOKUP(D78,StateActions!F:G,2,FALSE)</f>
        <v>43925</v>
      </c>
      <c r="AC78" s="6">
        <f>VLOOKUP(D78,StateActions!L:M,2,FALSE)</f>
        <v>43917</v>
      </c>
      <c r="AD78" s="6">
        <f>VLOOKUP(D78,StateActions!A:B,2,FALSE)</f>
        <v>43907</v>
      </c>
      <c r="AE78">
        <f t="shared" si="28"/>
        <v>1</v>
      </c>
      <c r="AF78">
        <f t="shared" si="29"/>
        <v>9</v>
      </c>
      <c r="AG78">
        <f t="shared" si="30"/>
        <v>19</v>
      </c>
      <c r="AH78" s="18">
        <f t="shared" si="31"/>
        <v>0.13732986695213337</v>
      </c>
      <c r="AI78" s="18">
        <f t="shared" si="32"/>
        <v>0.86267013304786666</v>
      </c>
      <c r="AJ78" s="20">
        <f t="shared" si="33"/>
        <v>3.4408931029209361E-3</v>
      </c>
      <c r="AK78" t="str">
        <f t="shared" si="34"/>
        <v>Include</v>
      </c>
      <c r="AL78" t="str">
        <f t="shared" si="35"/>
        <v>10 or more deaths</v>
      </c>
      <c r="AM78" s="6">
        <f>IFERROR(VLOOKUP(D78,DatesEachStateReach10Deaths!A:B,2,FALSE),AK78)</f>
        <v>43921</v>
      </c>
      <c r="AN78">
        <f t="shared" si="36"/>
        <v>5</v>
      </c>
    </row>
    <row r="79" spans="1:40" x14ac:dyDescent="0.25">
      <c r="A79" t="str">
        <f t="shared" si="25"/>
        <v>43927Alabama</v>
      </c>
      <c r="B79" t="str">
        <f t="shared" si="23"/>
        <v>43927AL</v>
      </c>
      <c r="C79" s="6">
        <v>43927</v>
      </c>
      <c r="D79" t="s">
        <v>64</v>
      </c>
      <c r="E79" t="s">
        <v>6</v>
      </c>
      <c r="F79">
        <f>IFERROR(VLOOKUP(B79,CovidTracking!B:G,4,FALSE),0)</f>
        <v>1968</v>
      </c>
      <c r="G79">
        <f>IFERROR(VLOOKUP(B79,CovidTracking!B:G,5,FALSE),0)</f>
        <v>12797</v>
      </c>
      <c r="H79">
        <f t="shared" si="24"/>
        <v>14765</v>
      </c>
      <c r="I79">
        <f>IFERROR(VLOOKUP(B79,CovidTracking!B:G,6,FALSE),0)</f>
        <v>50</v>
      </c>
      <c r="J79">
        <f t="shared" si="19"/>
        <v>172</v>
      </c>
      <c r="K79">
        <f t="shared" si="20"/>
        <v>1515</v>
      </c>
      <c r="L79">
        <f t="shared" si="21"/>
        <v>1687</v>
      </c>
      <c r="M79">
        <f t="shared" si="22"/>
        <v>5</v>
      </c>
      <c r="N79">
        <f>VLOOKUP(A79,Mobility!$A:$L,7,FALSE)</f>
        <v>-37</v>
      </c>
      <c r="O79">
        <f>VLOOKUP(A79,Mobility!$A:$L,8,FALSE)</f>
        <v>-10</v>
      </c>
      <c r="P79">
        <f>VLOOKUP(A79,Mobility!$A:$L,9,FALSE)</f>
        <v>3</v>
      </c>
      <c r="Q79">
        <f>VLOOKUP(A79,Mobility!$A:$L,10,FALSE)</f>
        <v>-29</v>
      </c>
      <c r="R79">
        <f>VLOOKUP(A79,Mobility!$A:$L,11,FALSE)</f>
        <v>-41</v>
      </c>
      <c r="S79">
        <f>VLOOKUP(A79,Mobility!$A:$L,12,FALSE)</f>
        <v>16</v>
      </c>
      <c r="T79">
        <f>VLOOKUP(D79,'Pop and Pop Den'!A:C,2,FALSE)</f>
        <v>4908621</v>
      </c>
      <c r="U79">
        <f>VLOOKUP(D79,'Pop and Pop Den'!A:C,3,FALSE)</f>
        <v>96.9221</v>
      </c>
      <c r="V79">
        <f>VLOOKUP(D79,Unemployment!A:B,2,FALSE)</f>
        <v>3</v>
      </c>
      <c r="W79">
        <f>VLOOKUP(D79,Unemployment!H:J,2,FALSE)</f>
        <v>2.7</v>
      </c>
      <c r="X79">
        <f>VLOOKUP(D79,Unemployment!H:J,3,FALSE)</f>
        <v>3.5</v>
      </c>
      <c r="Y79">
        <f t="shared" si="26"/>
        <v>0.5</v>
      </c>
      <c r="Z79">
        <f t="shared" si="27"/>
        <v>0.79999999999999982</v>
      </c>
      <c r="AA79">
        <f>VLOOKUP(D79,MedianAge!A:B,2,FALSE)</f>
        <v>38.9</v>
      </c>
      <c r="AB79" s="6">
        <f>VLOOKUP(D79,StateActions!F:G,2,FALSE)</f>
        <v>43925</v>
      </c>
      <c r="AC79" s="6">
        <f>VLOOKUP(D79,StateActions!L:M,2,FALSE)</f>
        <v>43917</v>
      </c>
      <c r="AD79" s="6">
        <f>VLOOKUP(D79,StateActions!A:B,2,FALSE)</f>
        <v>43907</v>
      </c>
      <c r="AE79">
        <f t="shared" si="28"/>
        <v>2</v>
      </c>
      <c r="AF79">
        <f t="shared" si="29"/>
        <v>10</v>
      </c>
      <c r="AG79">
        <f t="shared" si="30"/>
        <v>20</v>
      </c>
      <c r="AH79" s="18">
        <f t="shared" si="31"/>
        <v>0.13328818151032848</v>
      </c>
      <c r="AI79" s="18">
        <f t="shared" si="32"/>
        <v>0.86671181848967149</v>
      </c>
      <c r="AJ79" s="20">
        <f t="shared" si="33"/>
        <v>3.3863867253640365E-3</v>
      </c>
      <c r="AK79" t="str">
        <f t="shared" si="34"/>
        <v>Include</v>
      </c>
      <c r="AL79" t="str">
        <f t="shared" si="35"/>
        <v>10 or more deaths</v>
      </c>
      <c r="AM79" s="6">
        <f>IFERROR(VLOOKUP(D79,DatesEachStateReach10Deaths!A:B,2,FALSE),AK79)</f>
        <v>43921</v>
      </c>
      <c r="AN79">
        <f t="shared" si="36"/>
        <v>6</v>
      </c>
    </row>
    <row r="80" spans="1:40" x14ac:dyDescent="0.25">
      <c r="A80" t="str">
        <f t="shared" si="25"/>
        <v>43928Alabama</v>
      </c>
      <c r="B80" t="str">
        <f t="shared" si="23"/>
        <v>43928AL</v>
      </c>
      <c r="C80" s="6">
        <v>43928</v>
      </c>
      <c r="D80" t="s">
        <v>64</v>
      </c>
      <c r="E80" t="s">
        <v>6</v>
      </c>
      <c r="F80">
        <f>IFERROR(VLOOKUP(B80,CovidTracking!B:G,4,FALSE),0)</f>
        <v>2119</v>
      </c>
      <c r="G80">
        <f>IFERROR(VLOOKUP(B80,CovidTracking!B:G,5,FALSE),0)</f>
        <v>12797</v>
      </c>
      <c r="H80">
        <f t="shared" si="24"/>
        <v>14916</v>
      </c>
      <c r="I80">
        <f>IFERROR(VLOOKUP(B80,CovidTracking!B:G,6,FALSE),0)</f>
        <v>56</v>
      </c>
      <c r="J80">
        <f t="shared" si="19"/>
        <v>151</v>
      </c>
      <c r="K80">
        <f t="shared" si="20"/>
        <v>0</v>
      </c>
      <c r="L80">
        <f t="shared" si="21"/>
        <v>151</v>
      </c>
      <c r="M80">
        <f t="shared" si="22"/>
        <v>6</v>
      </c>
      <c r="N80">
        <f>VLOOKUP(A80,Mobility!$A:$L,7,FALSE)</f>
        <v>-39</v>
      </c>
      <c r="O80">
        <f>VLOOKUP(A80,Mobility!$A:$L,8,FALSE)</f>
        <v>-11</v>
      </c>
      <c r="P80">
        <f>VLOOKUP(A80,Mobility!$A:$L,9,FALSE)</f>
        <v>-15</v>
      </c>
      <c r="Q80">
        <f>VLOOKUP(A80,Mobility!$A:$L,10,FALSE)</f>
        <v>-31</v>
      </c>
      <c r="R80">
        <f>VLOOKUP(A80,Mobility!$A:$L,11,FALSE)</f>
        <v>-42</v>
      </c>
      <c r="S80">
        <f>VLOOKUP(A80,Mobility!$A:$L,12,FALSE)</f>
        <v>18</v>
      </c>
      <c r="T80">
        <f>VLOOKUP(D80,'Pop and Pop Den'!A:C,2,FALSE)</f>
        <v>4908621</v>
      </c>
      <c r="U80">
        <f>VLOOKUP(D80,'Pop and Pop Den'!A:C,3,FALSE)</f>
        <v>96.9221</v>
      </c>
      <c r="V80">
        <f>VLOOKUP(D80,Unemployment!A:B,2,FALSE)</f>
        <v>3</v>
      </c>
      <c r="W80">
        <f>VLOOKUP(D80,Unemployment!H:J,2,FALSE)</f>
        <v>2.7</v>
      </c>
      <c r="X80">
        <f>VLOOKUP(D80,Unemployment!H:J,3,FALSE)</f>
        <v>3.5</v>
      </c>
      <c r="Y80">
        <f t="shared" si="26"/>
        <v>0.5</v>
      </c>
      <c r="Z80">
        <f t="shared" si="27"/>
        <v>0.79999999999999982</v>
      </c>
      <c r="AA80">
        <f>VLOOKUP(D80,MedianAge!A:B,2,FALSE)</f>
        <v>38.9</v>
      </c>
      <c r="AB80" s="6">
        <f>VLOOKUP(D80,StateActions!F:G,2,FALSE)</f>
        <v>43925</v>
      </c>
      <c r="AC80" s="6">
        <f>VLOOKUP(D80,StateActions!L:M,2,FALSE)</f>
        <v>43917</v>
      </c>
      <c r="AD80" s="6">
        <f>VLOOKUP(D80,StateActions!A:B,2,FALSE)</f>
        <v>43907</v>
      </c>
      <c r="AE80">
        <f t="shared" si="28"/>
        <v>3</v>
      </c>
      <c r="AF80">
        <f t="shared" si="29"/>
        <v>11</v>
      </c>
      <c r="AG80">
        <f t="shared" si="30"/>
        <v>21</v>
      </c>
      <c r="AH80" s="18">
        <f t="shared" si="31"/>
        <v>0.14206221507106462</v>
      </c>
      <c r="AI80" s="18">
        <f t="shared" si="32"/>
        <v>0.85793778492893535</v>
      </c>
      <c r="AJ80" s="20">
        <f t="shared" si="33"/>
        <v>3.7543577366586215E-3</v>
      </c>
      <c r="AK80" t="str">
        <f t="shared" si="34"/>
        <v>Include</v>
      </c>
      <c r="AL80" t="str">
        <f t="shared" si="35"/>
        <v>10 or more deaths</v>
      </c>
      <c r="AM80" s="6">
        <f>IFERROR(VLOOKUP(D80,DatesEachStateReach10Deaths!A:B,2,FALSE),AK80)</f>
        <v>43921</v>
      </c>
      <c r="AN80">
        <f t="shared" si="36"/>
        <v>7</v>
      </c>
    </row>
    <row r="81" spans="1:40" x14ac:dyDescent="0.25">
      <c r="A81" t="str">
        <f t="shared" si="25"/>
        <v>43929Alabama</v>
      </c>
      <c r="B81" t="str">
        <f t="shared" si="23"/>
        <v>43929AL</v>
      </c>
      <c r="C81" s="6">
        <v>43929</v>
      </c>
      <c r="D81" t="s">
        <v>64</v>
      </c>
      <c r="E81" t="s">
        <v>6</v>
      </c>
      <c r="F81">
        <f>IFERROR(VLOOKUP(B81,CovidTracking!B:G,4,FALSE),0)</f>
        <v>2369</v>
      </c>
      <c r="G81">
        <f>IFERROR(VLOOKUP(B81,CovidTracking!B:G,5,FALSE),0)</f>
        <v>16753</v>
      </c>
      <c r="H81">
        <f t="shared" si="24"/>
        <v>19122</v>
      </c>
      <c r="I81">
        <f>IFERROR(VLOOKUP(B81,CovidTracking!B:G,6,FALSE),0)</f>
        <v>66</v>
      </c>
      <c r="J81">
        <f t="shared" si="19"/>
        <v>250</v>
      </c>
      <c r="K81">
        <f t="shared" si="20"/>
        <v>3956</v>
      </c>
      <c r="L81">
        <f t="shared" si="21"/>
        <v>4206</v>
      </c>
      <c r="M81">
        <f t="shared" si="22"/>
        <v>10</v>
      </c>
      <c r="N81">
        <f>VLOOKUP(A81,Mobility!$A:$L,7,FALSE)</f>
        <v>-36</v>
      </c>
      <c r="O81">
        <f>VLOOKUP(A81,Mobility!$A:$L,8,FALSE)</f>
        <v>-9</v>
      </c>
      <c r="P81">
        <f>VLOOKUP(A81,Mobility!$A:$L,9,FALSE)</f>
        <v>-1</v>
      </c>
      <c r="Q81">
        <f>VLOOKUP(A81,Mobility!$A:$L,10,FALSE)</f>
        <v>-30</v>
      </c>
      <c r="R81">
        <f>VLOOKUP(A81,Mobility!$A:$L,11,FALSE)</f>
        <v>-43</v>
      </c>
      <c r="S81">
        <f>VLOOKUP(A81,Mobility!$A:$L,12,FALSE)</f>
        <v>17</v>
      </c>
      <c r="T81">
        <f>VLOOKUP(D81,'Pop and Pop Den'!A:C,2,FALSE)</f>
        <v>4908621</v>
      </c>
      <c r="U81">
        <f>VLOOKUP(D81,'Pop and Pop Den'!A:C,3,FALSE)</f>
        <v>96.9221</v>
      </c>
      <c r="V81">
        <f>VLOOKUP(D81,Unemployment!A:B,2,FALSE)</f>
        <v>3</v>
      </c>
      <c r="W81">
        <f>VLOOKUP(D81,Unemployment!H:J,2,FALSE)</f>
        <v>2.7</v>
      </c>
      <c r="X81">
        <f>VLOOKUP(D81,Unemployment!H:J,3,FALSE)</f>
        <v>3.5</v>
      </c>
      <c r="Y81">
        <f t="shared" si="26"/>
        <v>0.5</v>
      </c>
      <c r="Z81">
        <f t="shared" si="27"/>
        <v>0.79999999999999982</v>
      </c>
      <c r="AA81">
        <f>VLOOKUP(D81,MedianAge!A:B,2,FALSE)</f>
        <v>38.9</v>
      </c>
      <c r="AB81" s="6">
        <f>VLOOKUP(D81,StateActions!F:G,2,FALSE)</f>
        <v>43925</v>
      </c>
      <c r="AC81" s="6">
        <f>VLOOKUP(D81,StateActions!L:M,2,FALSE)</f>
        <v>43917</v>
      </c>
      <c r="AD81" s="6">
        <f>VLOOKUP(D81,StateActions!A:B,2,FALSE)</f>
        <v>43907</v>
      </c>
      <c r="AE81">
        <f t="shared" si="28"/>
        <v>4</v>
      </c>
      <c r="AF81">
        <f t="shared" si="29"/>
        <v>12</v>
      </c>
      <c r="AG81">
        <f t="shared" si="30"/>
        <v>22</v>
      </c>
      <c r="AH81" s="18">
        <f t="shared" si="31"/>
        <v>0.12388871456960569</v>
      </c>
      <c r="AI81" s="18">
        <f t="shared" si="32"/>
        <v>0.87611128543039429</v>
      </c>
      <c r="AJ81" s="20">
        <f t="shared" si="33"/>
        <v>3.4515218073423283E-3</v>
      </c>
      <c r="AK81" t="str">
        <f t="shared" si="34"/>
        <v>Include</v>
      </c>
      <c r="AL81" t="str">
        <f t="shared" si="35"/>
        <v>10 or more deaths</v>
      </c>
      <c r="AM81" s="6">
        <f>IFERROR(VLOOKUP(D81,DatesEachStateReach10Deaths!A:B,2,FALSE),AK81)</f>
        <v>43921</v>
      </c>
      <c r="AN81">
        <f t="shared" si="36"/>
        <v>8</v>
      </c>
    </row>
    <row r="82" spans="1:40" x14ac:dyDescent="0.25">
      <c r="A82" t="str">
        <f t="shared" si="25"/>
        <v>43930Alabama</v>
      </c>
      <c r="B82" t="str">
        <f t="shared" si="23"/>
        <v>43930AL</v>
      </c>
      <c r="C82" s="6">
        <v>43930</v>
      </c>
      <c r="D82" t="s">
        <v>64</v>
      </c>
      <c r="E82" t="s">
        <v>6</v>
      </c>
      <c r="F82">
        <f>IFERROR(VLOOKUP(B82,CovidTracking!B:G,4,FALSE),0)</f>
        <v>2769</v>
      </c>
      <c r="G82">
        <f>IFERROR(VLOOKUP(B82,CovidTracking!B:G,5,FALSE),0)</f>
        <v>18058</v>
      </c>
      <c r="H82">
        <f t="shared" si="24"/>
        <v>20827</v>
      </c>
      <c r="I82">
        <f>IFERROR(VLOOKUP(B82,CovidTracking!B:G,6,FALSE),0)</f>
        <v>74</v>
      </c>
      <c r="J82">
        <f t="shared" si="19"/>
        <v>400</v>
      </c>
      <c r="K82">
        <f t="shared" si="20"/>
        <v>1305</v>
      </c>
      <c r="L82">
        <f t="shared" si="21"/>
        <v>1705</v>
      </c>
      <c r="M82">
        <f t="shared" si="22"/>
        <v>8</v>
      </c>
      <c r="N82">
        <f>VLOOKUP(A82,Mobility!$A:$L,7,FALSE)</f>
        <v>-35</v>
      </c>
      <c r="O82">
        <f>VLOOKUP(A82,Mobility!$A:$L,8,FALSE)</f>
        <v>-4</v>
      </c>
      <c r="P82">
        <f>VLOOKUP(A82,Mobility!$A:$L,9,FALSE)</f>
        <v>5</v>
      </c>
      <c r="Q82">
        <f>VLOOKUP(A82,Mobility!$A:$L,10,FALSE)</f>
        <v>-31</v>
      </c>
      <c r="R82">
        <f>VLOOKUP(A82,Mobility!$A:$L,11,FALSE)</f>
        <v>-43</v>
      </c>
      <c r="S82">
        <f>VLOOKUP(A82,Mobility!$A:$L,12,FALSE)</f>
        <v>18</v>
      </c>
      <c r="T82">
        <f>VLOOKUP(D82,'Pop and Pop Den'!A:C,2,FALSE)</f>
        <v>4908621</v>
      </c>
      <c r="U82">
        <f>VLOOKUP(D82,'Pop and Pop Den'!A:C,3,FALSE)</f>
        <v>96.9221</v>
      </c>
      <c r="V82">
        <f>VLOOKUP(D82,Unemployment!A:B,2,FALSE)</f>
        <v>3</v>
      </c>
      <c r="W82">
        <f>VLOOKUP(D82,Unemployment!H:J,2,FALSE)</f>
        <v>2.7</v>
      </c>
      <c r="X82">
        <f>VLOOKUP(D82,Unemployment!H:J,3,FALSE)</f>
        <v>3.5</v>
      </c>
      <c r="Y82">
        <f t="shared" si="26"/>
        <v>0.5</v>
      </c>
      <c r="Z82">
        <f t="shared" si="27"/>
        <v>0.79999999999999982</v>
      </c>
      <c r="AA82">
        <f>VLOOKUP(D82,MedianAge!A:B,2,FALSE)</f>
        <v>38.9</v>
      </c>
      <c r="AB82" s="6">
        <f>VLOOKUP(D82,StateActions!F:G,2,FALSE)</f>
        <v>43925</v>
      </c>
      <c r="AC82" s="6">
        <f>VLOOKUP(D82,StateActions!L:M,2,FALSE)</f>
        <v>43917</v>
      </c>
      <c r="AD82" s="6">
        <f>VLOOKUP(D82,StateActions!A:B,2,FALSE)</f>
        <v>43907</v>
      </c>
      <c r="AE82">
        <f t="shared" si="28"/>
        <v>5</v>
      </c>
      <c r="AF82">
        <f t="shared" si="29"/>
        <v>13</v>
      </c>
      <c r="AG82">
        <f t="shared" si="30"/>
        <v>23</v>
      </c>
      <c r="AH82" s="18">
        <f t="shared" si="31"/>
        <v>0.13295241753493062</v>
      </c>
      <c r="AI82" s="18">
        <f t="shared" si="32"/>
        <v>0.86704758246506941</v>
      </c>
      <c r="AJ82" s="20">
        <f t="shared" si="33"/>
        <v>3.5530801363614539E-3</v>
      </c>
      <c r="AK82" t="str">
        <f t="shared" si="34"/>
        <v>Include</v>
      </c>
      <c r="AL82" t="str">
        <f t="shared" si="35"/>
        <v>10 or more deaths</v>
      </c>
      <c r="AM82" s="6">
        <f>IFERROR(VLOOKUP(D82,DatesEachStateReach10Deaths!A:B,2,FALSE),AK82)</f>
        <v>43921</v>
      </c>
      <c r="AN82">
        <f t="shared" si="36"/>
        <v>9</v>
      </c>
    </row>
    <row r="83" spans="1:40" x14ac:dyDescent="0.25">
      <c r="A83" t="str">
        <f t="shared" si="25"/>
        <v>43931Alabama</v>
      </c>
      <c r="B83" t="str">
        <f t="shared" si="23"/>
        <v>43931AL</v>
      </c>
      <c r="C83" s="6">
        <v>43931</v>
      </c>
      <c r="D83" t="s">
        <v>64</v>
      </c>
      <c r="E83" t="s">
        <v>6</v>
      </c>
      <c r="F83">
        <f>IFERROR(VLOOKUP(B83,CovidTracking!B:G,4,FALSE),0)</f>
        <v>2968</v>
      </c>
      <c r="G83">
        <f>IFERROR(VLOOKUP(B83,CovidTracking!B:G,5,FALSE),0)</f>
        <v>18058</v>
      </c>
      <c r="H83">
        <f t="shared" si="24"/>
        <v>21026</v>
      </c>
      <c r="I83">
        <f>IFERROR(VLOOKUP(B83,CovidTracking!B:G,6,FALSE),0)</f>
        <v>80</v>
      </c>
      <c r="J83">
        <f t="shared" si="19"/>
        <v>199</v>
      </c>
      <c r="K83">
        <f t="shared" si="20"/>
        <v>0</v>
      </c>
      <c r="L83">
        <f t="shared" si="21"/>
        <v>199</v>
      </c>
      <c r="M83">
        <f t="shared" si="22"/>
        <v>6</v>
      </c>
      <c r="N83">
        <f>VLOOKUP(A83,Mobility!$A:$L,7,FALSE)</f>
        <v>-34</v>
      </c>
      <c r="O83">
        <f>VLOOKUP(A83,Mobility!$A:$L,8,FALSE)</f>
        <v>-4</v>
      </c>
      <c r="P83">
        <f>VLOOKUP(A83,Mobility!$A:$L,9,FALSE)</f>
        <v>4</v>
      </c>
      <c r="Q83">
        <f>VLOOKUP(A83,Mobility!$A:$L,10,FALSE)</f>
        <v>-37</v>
      </c>
      <c r="R83">
        <f>VLOOKUP(A83,Mobility!$A:$L,11,FALSE)</f>
        <v>-48</v>
      </c>
      <c r="S83">
        <f>VLOOKUP(A83,Mobility!$A:$L,12,FALSE)</f>
        <v>20</v>
      </c>
      <c r="T83">
        <f>VLOOKUP(D83,'Pop and Pop Den'!A:C,2,FALSE)</f>
        <v>4908621</v>
      </c>
      <c r="U83">
        <f>VLOOKUP(D83,'Pop and Pop Den'!A:C,3,FALSE)</f>
        <v>96.9221</v>
      </c>
      <c r="V83">
        <f>VLOOKUP(D83,Unemployment!A:B,2,FALSE)</f>
        <v>3</v>
      </c>
      <c r="W83">
        <f>VLOOKUP(D83,Unemployment!H:J,2,FALSE)</f>
        <v>2.7</v>
      </c>
      <c r="X83">
        <f>VLOOKUP(D83,Unemployment!H:J,3,FALSE)</f>
        <v>3.5</v>
      </c>
      <c r="Y83">
        <f t="shared" si="26"/>
        <v>0.5</v>
      </c>
      <c r="Z83">
        <f t="shared" si="27"/>
        <v>0.79999999999999982</v>
      </c>
      <c r="AA83">
        <f>VLOOKUP(D83,MedianAge!A:B,2,FALSE)</f>
        <v>38.9</v>
      </c>
      <c r="AB83" s="6">
        <f>VLOOKUP(D83,StateActions!F:G,2,FALSE)</f>
        <v>43925</v>
      </c>
      <c r="AC83" s="6">
        <f>VLOOKUP(D83,StateActions!L:M,2,FALSE)</f>
        <v>43917</v>
      </c>
      <c r="AD83" s="6">
        <f>VLOOKUP(D83,StateActions!A:B,2,FALSE)</f>
        <v>43907</v>
      </c>
      <c r="AE83">
        <f t="shared" si="28"/>
        <v>6</v>
      </c>
      <c r="AF83">
        <f t="shared" si="29"/>
        <v>14</v>
      </c>
      <c r="AG83">
        <f t="shared" si="30"/>
        <v>24</v>
      </c>
      <c r="AH83" s="18">
        <f t="shared" si="31"/>
        <v>0.14115856558546561</v>
      </c>
      <c r="AI83" s="18">
        <f t="shared" si="32"/>
        <v>0.85884143441453442</v>
      </c>
      <c r="AJ83" s="20">
        <f t="shared" si="33"/>
        <v>3.8048130885570248E-3</v>
      </c>
      <c r="AK83" t="str">
        <f t="shared" si="34"/>
        <v>Include</v>
      </c>
      <c r="AL83" t="str">
        <f t="shared" si="35"/>
        <v>10 or more deaths</v>
      </c>
      <c r="AM83" s="6">
        <f>IFERROR(VLOOKUP(D83,DatesEachStateReach10Deaths!A:B,2,FALSE),AK83)</f>
        <v>43921</v>
      </c>
      <c r="AN83">
        <f t="shared" si="36"/>
        <v>10</v>
      </c>
    </row>
    <row r="84" spans="1:40" x14ac:dyDescent="0.25">
      <c r="A84" t="str">
        <f t="shared" si="25"/>
        <v>43891Arkansas</v>
      </c>
      <c r="B84" t="str">
        <f t="shared" si="23"/>
        <v>43891AR</v>
      </c>
      <c r="C84" s="6">
        <v>43891</v>
      </c>
      <c r="D84" t="s">
        <v>67</v>
      </c>
      <c r="E84" t="s">
        <v>7</v>
      </c>
      <c r="F84">
        <f>IFERROR(VLOOKUP(B84,CovidTracking!B:G,4,FALSE),0)</f>
        <v>0</v>
      </c>
      <c r="G84">
        <f>IFERROR(VLOOKUP(B84,CovidTracking!B:G,5,FALSE),0)</f>
        <v>0</v>
      </c>
      <c r="H84">
        <f t="shared" si="24"/>
        <v>0</v>
      </c>
      <c r="I84">
        <f>IFERROR(VLOOKUP(B84,CovidTracking!B:G,6,FALSE),0)</f>
        <v>0</v>
      </c>
      <c r="J84">
        <f>F84</f>
        <v>0</v>
      </c>
      <c r="K84">
        <f>G84</f>
        <v>0</v>
      </c>
      <c r="L84">
        <f>H84</f>
        <v>0</v>
      </c>
      <c r="M84">
        <f>I84</f>
        <v>0</v>
      </c>
      <c r="N84">
        <f>VLOOKUP(A84,Mobility!$A:$L,7,FALSE)</f>
        <v>18</v>
      </c>
      <c r="O84">
        <f>VLOOKUP(A84,Mobility!$A:$L,8,FALSE)</f>
        <v>12</v>
      </c>
      <c r="P84">
        <f>VLOOKUP(A84,Mobility!$A:$L,9,FALSE)</f>
        <v>21</v>
      </c>
      <c r="Q84">
        <f>VLOOKUP(A84,Mobility!$A:$L,10,FALSE)</f>
        <v>11</v>
      </c>
      <c r="R84">
        <f>VLOOKUP(A84,Mobility!$A:$L,11,FALSE)</f>
        <v>3</v>
      </c>
      <c r="S84">
        <f>VLOOKUP(A84,Mobility!$A:$L,12,FALSE)</f>
        <v>-2</v>
      </c>
      <c r="T84">
        <f>VLOOKUP(D84,'Pop and Pop Den'!A:C,2,FALSE)</f>
        <v>3038999</v>
      </c>
      <c r="U84">
        <f>VLOOKUP(D84,'Pop and Pop Den'!A:C,3,FALSE)</f>
        <v>58.402999999999999</v>
      </c>
      <c r="V84">
        <f>VLOOKUP(D84,Unemployment!A:B,2,FALSE)</f>
        <v>3.5</v>
      </c>
      <c r="W84">
        <f>VLOOKUP(D84,Unemployment!H:J,2,FALSE)</f>
        <v>3.5</v>
      </c>
      <c r="X84">
        <f>VLOOKUP(D84,Unemployment!H:J,3,FALSE)</f>
        <v>4.8</v>
      </c>
      <c r="Y84">
        <f t="shared" si="26"/>
        <v>1.2999999999999998</v>
      </c>
      <c r="Z84">
        <f t="shared" si="27"/>
        <v>1.2999999999999998</v>
      </c>
      <c r="AA84">
        <f>VLOOKUP(D84,MedianAge!A:B,2,FALSE)</f>
        <v>37.9</v>
      </c>
      <c r="AB84" s="6">
        <f>VLOOKUP(D84,StateActions!F:G,2,FALSE)</f>
        <v>43932</v>
      </c>
      <c r="AC84" s="6">
        <f>VLOOKUP(D84,StateActions!L:M,2,FALSE)</f>
        <v>43914</v>
      </c>
      <c r="AD84" s="6">
        <f>VLOOKUP(D84,StateActions!A:B,2,FALSE)</f>
        <v>43905</v>
      </c>
      <c r="AE84">
        <f t="shared" si="28"/>
        <v>-41</v>
      </c>
      <c r="AF84">
        <f t="shared" si="29"/>
        <v>-23</v>
      </c>
      <c r="AG84">
        <f t="shared" si="30"/>
        <v>-14</v>
      </c>
      <c r="AH84" s="18">
        <f t="shared" si="31"/>
        <v>0</v>
      </c>
      <c r="AI84" s="18">
        <f t="shared" si="32"/>
        <v>0</v>
      </c>
      <c r="AJ84" s="20">
        <f t="shared" si="33"/>
        <v>0</v>
      </c>
      <c r="AK84" t="str">
        <f t="shared" si="34"/>
        <v>Include</v>
      </c>
      <c r="AL84" t="str">
        <f t="shared" si="35"/>
        <v>Less than 10 deaths</v>
      </c>
      <c r="AM84" s="6">
        <f>IFERROR(VLOOKUP(D84,DatesEachStateReach10Deaths!A:B,2,FALSE),AK84)</f>
        <v>43922</v>
      </c>
      <c r="AN84">
        <f t="shared" si="36"/>
        <v>-31</v>
      </c>
    </row>
    <row r="85" spans="1:40" x14ac:dyDescent="0.25">
      <c r="A85" t="str">
        <f t="shared" si="25"/>
        <v>43892Arkansas</v>
      </c>
      <c r="B85" t="str">
        <f t="shared" si="23"/>
        <v>43892AR</v>
      </c>
      <c r="C85" s="6">
        <v>43892</v>
      </c>
      <c r="D85" t="s">
        <v>67</v>
      </c>
      <c r="E85" t="s">
        <v>7</v>
      </c>
      <c r="F85">
        <f>IFERROR(VLOOKUP(B85,CovidTracking!B:G,4,FALSE),0)</f>
        <v>0</v>
      </c>
      <c r="G85">
        <f>IFERROR(VLOOKUP(B85,CovidTracking!B:G,5,FALSE),0)</f>
        <v>0</v>
      </c>
      <c r="H85">
        <f t="shared" si="24"/>
        <v>0</v>
      </c>
      <c r="I85">
        <f>IFERROR(VLOOKUP(B85,CovidTracking!B:G,6,FALSE),0)</f>
        <v>0</v>
      </c>
      <c r="J85">
        <f t="shared" ref="J85:J124" si="37">F85-F84</f>
        <v>0</v>
      </c>
      <c r="K85">
        <f t="shared" ref="K85:K124" si="38">G85-G84</f>
        <v>0</v>
      </c>
      <c r="L85">
        <f t="shared" ref="L85:L124" si="39">H85-H84</f>
        <v>0</v>
      </c>
      <c r="M85">
        <f t="shared" ref="M85:M124" si="40">I85-I84</f>
        <v>0</v>
      </c>
      <c r="N85">
        <f>VLOOKUP(A85,Mobility!$A:$L,7,FALSE)</f>
        <v>14</v>
      </c>
      <c r="O85">
        <f>VLOOKUP(A85,Mobility!$A:$L,8,FALSE)</f>
        <v>7</v>
      </c>
      <c r="P85">
        <f>VLOOKUP(A85,Mobility!$A:$L,9,FALSE)</f>
        <v>26</v>
      </c>
      <c r="Q85">
        <f>VLOOKUP(A85,Mobility!$A:$L,10,FALSE)</f>
        <v>3</v>
      </c>
      <c r="R85">
        <f>VLOOKUP(A85,Mobility!$A:$L,11,FALSE)</f>
        <v>3</v>
      </c>
      <c r="S85">
        <f>VLOOKUP(A85,Mobility!$A:$L,12,FALSE)</f>
        <v>-1</v>
      </c>
      <c r="T85">
        <f>VLOOKUP(D85,'Pop and Pop Den'!A:C,2,FALSE)</f>
        <v>3038999</v>
      </c>
      <c r="U85">
        <f>VLOOKUP(D85,'Pop and Pop Den'!A:C,3,FALSE)</f>
        <v>58.402999999999999</v>
      </c>
      <c r="V85">
        <f>VLOOKUP(D85,Unemployment!A:B,2,FALSE)</f>
        <v>3.5</v>
      </c>
      <c r="W85">
        <f>VLOOKUP(D85,Unemployment!H:J,2,FALSE)</f>
        <v>3.5</v>
      </c>
      <c r="X85">
        <f>VLOOKUP(D85,Unemployment!H:J,3,FALSE)</f>
        <v>4.8</v>
      </c>
      <c r="Y85">
        <f t="shared" si="26"/>
        <v>1.2999999999999998</v>
      </c>
      <c r="Z85">
        <f t="shared" si="27"/>
        <v>1.2999999999999998</v>
      </c>
      <c r="AA85">
        <f>VLOOKUP(D85,MedianAge!A:B,2,FALSE)</f>
        <v>37.9</v>
      </c>
      <c r="AB85" s="6">
        <f>VLOOKUP(D85,StateActions!F:G,2,FALSE)</f>
        <v>43932</v>
      </c>
      <c r="AC85" s="6">
        <f>VLOOKUP(D85,StateActions!L:M,2,FALSE)</f>
        <v>43914</v>
      </c>
      <c r="AD85" s="6">
        <f>VLOOKUP(D85,StateActions!A:B,2,FALSE)</f>
        <v>43905</v>
      </c>
      <c r="AE85">
        <f t="shared" si="28"/>
        <v>-40</v>
      </c>
      <c r="AF85">
        <f t="shared" si="29"/>
        <v>-22</v>
      </c>
      <c r="AG85">
        <f t="shared" si="30"/>
        <v>-13</v>
      </c>
      <c r="AH85" s="18">
        <f t="shared" si="31"/>
        <v>0</v>
      </c>
      <c r="AI85" s="18">
        <f t="shared" si="32"/>
        <v>0</v>
      </c>
      <c r="AJ85" s="20">
        <f t="shared" si="33"/>
        <v>0</v>
      </c>
      <c r="AK85" t="str">
        <f t="shared" si="34"/>
        <v>Include</v>
      </c>
      <c r="AL85" t="str">
        <f t="shared" si="35"/>
        <v>Less than 10 deaths</v>
      </c>
      <c r="AM85" s="6">
        <f>IFERROR(VLOOKUP(D85,DatesEachStateReach10Deaths!A:B,2,FALSE),AK85)</f>
        <v>43922</v>
      </c>
      <c r="AN85">
        <f t="shared" si="36"/>
        <v>-30</v>
      </c>
    </row>
    <row r="86" spans="1:40" x14ac:dyDescent="0.25">
      <c r="A86" t="str">
        <f t="shared" si="25"/>
        <v>43893Arkansas</v>
      </c>
      <c r="B86" t="str">
        <f t="shared" si="23"/>
        <v>43893AR</v>
      </c>
      <c r="C86" s="6">
        <v>43893</v>
      </c>
      <c r="D86" t="s">
        <v>67</v>
      </c>
      <c r="E86" t="s">
        <v>7</v>
      </c>
      <c r="F86">
        <f>IFERROR(VLOOKUP(B86,CovidTracking!B:G,4,FALSE),0)</f>
        <v>0</v>
      </c>
      <c r="G86">
        <f>IFERROR(VLOOKUP(B86,CovidTracking!B:G,5,FALSE),0)</f>
        <v>0</v>
      </c>
      <c r="H86">
        <f t="shared" si="24"/>
        <v>0</v>
      </c>
      <c r="I86">
        <f>IFERROR(VLOOKUP(B86,CovidTracking!B:G,6,FALSE),0)</f>
        <v>0</v>
      </c>
      <c r="J86">
        <f t="shared" si="37"/>
        <v>0</v>
      </c>
      <c r="K86">
        <f t="shared" si="38"/>
        <v>0</v>
      </c>
      <c r="L86">
        <f t="shared" si="39"/>
        <v>0</v>
      </c>
      <c r="M86">
        <f t="shared" si="40"/>
        <v>0</v>
      </c>
      <c r="N86">
        <f>VLOOKUP(A86,Mobility!$A:$L,7,FALSE)</f>
        <v>22</v>
      </c>
      <c r="O86">
        <f>VLOOKUP(A86,Mobility!$A:$L,8,FALSE)</f>
        <v>15</v>
      </c>
      <c r="P86">
        <f>VLOOKUP(A86,Mobility!$A:$L,9,FALSE)</f>
        <v>58</v>
      </c>
      <c r="Q86">
        <f>VLOOKUP(A86,Mobility!$A:$L,10,FALSE)</f>
        <v>4</v>
      </c>
      <c r="R86">
        <f>VLOOKUP(A86,Mobility!$A:$L,11,FALSE)</f>
        <v>3</v>
      </c>
      <c r="S86">
        <f>VLOOKUP(A86,Mobility!$A:$L,12,FALSE)</f>
        <v>-2</v>
      </c>
      <c r="T86">
        <f>VLOOKUP(D86,'Pop and Pop Den'!A:C,2,FALSE)</f>
        <v>3038999</v>
      </c>
      <c r="U86">
        <f>VLOOKUP(D86,'Pop and Pop Den'!A:C,3,FALSE)</f>
        <v>58.402999999999999</v>
      </c>
      <c r="V86">
        <f>VLOOKUP(D86,Unemployment!A:B,2,FALSE)</f>
        <v>3.5</v>
      </c>
      <c r="W86">
        <f>VLOOKUP(D86,Unemployment!H:J,2,FALSE)</f>
        <v>3.5</v>
      </c>
      <c r="X86">
        <f>VLOOKUP(D86,Unemployment!H:J,3,FALSE)</f>
        <v>4.8</v>
      </c>
      <c r="Y86">
        <f t="shared" si="26"/>
        <v>1.2999999999999998</v>
      </c>
      <c r="Z86">
        <f t="shared" si="27"/>
        <v>1.2999999999999998</v>
      </c>
      <c r="AA86">
        <f>VLOOKUP(D86,MedianAge!A:B,2,FALSE)</f>
        <v>37.9</v>
      </c>
      <c r="AB86" s="6">
        <f>VLOOKUP(D86,StateActions!F:G,2,FALSE)</f>
        <v>43932</v>
      </c>
      <c r="AC86" s="6">
        <f>VLOOKUP(D86,StateActions!L:M,2,FALSE)</f>
        <v>43914</v>
      </c>
      <c r="AD86" s="6">
        <f>VLOOKUP(D86,StateActions!A:B,2,FALSE)</f>
        <v>43905</v>
      </c>
      <c r="AE86">
        <f t="shared" si="28"/>
        <v>-39</v>
      </c>
      <c r="AF86">
        <f t="shared" si="29"/>
        <v>-21</v>
      </c>
      <c r="AG86">
        <f t="shared" si="30"/>
        <v>-12</v>
      </c>
      <c r="AH86" s="18">
        <f t="shared" si="31"/>
        <v>0</v>
      </c>
      <c r="AI86" s="18">
        <f t="shared" si="32"/>
        <v>0</v>
      </c>
      <c r="AJ86" s="20">
        <f t="shared" si="33"/>
        <v>0</v>
      </c>
      <c r="AK86" t="str">
        <f t="shared" si="34"/>
        <v>Include</v>
      </c>
      <c r="AL86" t="str">
        <f t="shared" si="35"/>
        <v>Less than 10 deaths</v>
      </c>
      <c r="AM86" s="6">
        <f>IFERROR(VLOOKUP(D86,DatesEachStateReach10Deaths!A:B,2,FALSE),AK86)</f>
        <v>43922</v>
      </c>
      <c r="AN86">
        <f t="shared" si="36"/>
        <v>-29</v>
      </c>
    </row>
    <row r="87" spans="1:40" x14ac:dyDescent="0.25">
      <c r="A87" t="str">
        <f t="shared" si="25"/>
        <v>43894Arkansas</v>
      </c>
      <c r="B87" t="str">
        <f t="shared" si="23"/>
        <v>43894AR</v>
      </c>
      <c r="C87" s="6">
        <v>43894</v>
      </c>
      <c r="D87" t="s">
        <v>67</v>
      </c>
      <c r="E87" t="s">
        <v>7</v>
      </c>
      <c r="F87">
        <f>IFERROR(VLOOKUP(B87,CovidTracking!B:G,4,FALSE),0)</f>
        <v>0</v>
      </c>
      <c r="G87">
        <f>IFERROR(VLOOKUP(B87,CovidTracking!B:G,5,FALSE),0)</f>
        <v>0</v>
      </c>
      <c r="H87">
        <f t="shared" si="24"/>
        <v>0</v>
      </c>
      <c r="I87">
        <f>IFERROR(VLOOKUP(B87,CovidTracking!B:G,6,FALSE),0)</f>
        <v>0</v>
      </c>
      <c r="J87">
        <f t="shared" si="37"/>
        <v>0</v>
      </c>
      <c r="K87">
        <f t="shared" si="38"/>
        <v>0</v>
      </c>
      <c r="L87">
        <f t="shared" si="39"/>
        <v>0</v>
      </c>
      <c r="M87">
        <f t="shared" si="40"/>
        <v>0</v>
      </c>
      <c r="N87">
        <f>VLOOKUP(A87,Mobility!$A:$L,7,FALSE)</f>
        <v>15</v>
      </c>
      <c r="O87">
        <f>VLOOKUP(A87,Mobility!$A:$L,8,FALSE)</f>
        <v>9</v>
      </c>
      <c r="P87">
        <f>VLOOKUP(A87,Mobility!$A:$L,9,FALSE)</f>
        <v>36</v>
      </c>
      <c r="Q87">
        <f>VLOOKUP(A87,Mobility!$A:$L,10,FALSE)</f>
        <v>3</v>
      </c>
      <c r="R87">
        <f>VLOOKUP(A87,Mobility!$A:$L,11,FALSE)</f>
        <v>4</v>
      </c>
      <c r="S87">
        <f>VLOOKUP(A87,Mobility!$A:$L,12,FALSE)</f>
        <v>-2</v>
      </c>
      <c r="T87">
        <f>VLOOKUP(D87,'Pop and Pop Den'!A:C,2,FALSE)</f>
        <v>3038999</v>
      </c>
      <c r="U87">
        <f>VLOOKUP(D87,'Pop and Pop Den'!A:C,3,FALSE)</f>
        <v>58.402999999999999</v>
      </c>
      <c r="V87">
        <f>VLOOKUP(D87,Unemployment!A:B,2,FALSE)</f>
        <v>3.5</v>
      </c>
      <c r="W87">
        <f>VLOOKUP(D87,Unemployment!H:J,2,FALSE)</f>
        <v>3.5</v>
      </c>
      <c r="X87">
        <f>VLOOKUP(D87,Unemployment!H:J,3,FALSE)</f>
        <v>4.8</v>
      </c>
      <c r="Y87">
        <f t="shared" si="26"/>
        <v>1.2999999999999998</v>
      </c>
      <c r="Z87">
        <f t="shared" si="27"/>
        <v>1.2999999999999998</v>
      </c>
      <c r="AA87">
        <f>VLOOKUP(D87,MedianAge!A:B,2,FALSE)</f>
        <v>37.9</v>
      </c>
      <c r="AB87" s="6">
        <f>VLOOKUP(D87,StateActions!F:G,2,FALSE)</f>
        <v>43932</v>
      </c>
      <c r="AC87" s="6">
        <f>VLOOKUP(D87,StateActions!L:M,2,FALSE)</f>
        <v>43914</v>
      </c>
      <c r="AD87" s="6">
        <f>VLOOKUP(D87,StateActions!A:B,2,FALSE)</f>
        <v>43905</v>
      </c>
      <c r="AE87">
        <f t="shared" si="28"/>
        <v>-38</v>
      </c>
      <c r="AF87">
        <f t="shared" si="29"/>
        <v>-20</v>
      </c>
      <c r="AG87">
        <f t="shared" si="30"/>
        <v>-11</v>
      </c>
      <c r="AH87" s="18">
        <f t="shared" si="31"/>
        <v>0</v>
      </c>
      <c r="AI87" s="18">
        <f t="shared" si="32"/>
        <v>0</v>
      </c>
      <c r="AJ87" s="20">
        <f t="shared" si="33"/>
        <v>0</v>
      </c>
      <c r="AK87" t="str">
        <f t="shared" si="34"/>
        <v>Include</v>
      </c>
      <c r="AL87" t="str">
        <f t="shared" si="35"/>
        <v>Less than 10 deaths</v>
      </c>
      <c r="AM87" s="6">
        <f>IFERROR(VLOOKUP(D87,DatesEachStateReach10Deaths!A:B,2,FALSE),AK87)</f>
        <v>43922</v>
      </c>
      <c r="AN87">
        <f t="shared" si="36"/>
        <v>-28</v>
      </c>
    </row>
    <row r="88" spans="1:40" x14ac:dyDescent="0.25">
      <c r="A88" t="str">
        <f t="shared" si="25"/>
        <v>43895Arkansas</v>
      </c>
      <c r="B88" t="str">
        <f t="shared" si="23"/>
        <v>43895AR</v>
      </c>
      <c r="C88" s="6">
        <v>43895</v>
      </c>
      <c r="D88" t="s">
        <v>67</v>
      </c>
      <c r="E88" t="s">
        <v>7</v>
      </c>
      <c r="F88">
        <f>IFERROR(VLOOKUP(B88,CovidTracking!B:G,4,FALSE),0)</f>
        <v>0</v>
      </c>
      <c r="G88">
        <f>IFERROR(VLOOKUP(B88,CovidTracking!B:G,5,FALSE),0)</f>
        <v>0</v>
      </c>
      <c r="H88">
        <f t="shared" si="24"/>
        <v>0</v>
      </c>
      <c r="I88">
        <f>IFERROR(VLOOKUP(B88,CovidTracking!B:G,6,FALSE),0)</f>
        <v>0</v>
      </c>
      <c r="J88">
        <f t="shared" si="37"/>
        <v>0</v>
      </c>
      <c r="K88">
        <f t="shared" si="38"/>
        <v>0</v>
      </c>
      <c r="L88">
        <f t="shared" si="39"/>
        <v>0</v>
      </c>
      <c r="M88">
        <f t="shared" si="40"/>
        <v>0</v>
      </c>
      <c r="N88">
        <f>VLOOKUP(A88,Mobility!$A:$L,7,FALSE)</f>
        <v>17</v>
      </c>
      <c r="O88">
        <f>VLOOKUP(A88,Mobility!$A:$L,8,FALSE)</f>
        <v>12</v>
      </c>
      <c r="P88">
        <f>VLOOKUP(A88,Mobility!$A:$L,9,FALSE)</f>
        <v>80</v>
      </c>
      <c r="Q88">
        <f>VLOOKUP(A88,Mobility!$A:$L,10,FALSE)</f>
        <v>6</v>
      </c>
      <c r="R88">
        <f>VLOOKUP(A88,Mobility!$A:$L,11,FALSE)</f>
        <v>3</v>
      </c>
      <c r="S88">
        <f>VLOOKUP(A88,Mobility!$A:$L,12,FALSE)</f>
        <v>-2</v>
      </c>
      <c r="T88">
        <f>VLOOKUP(D88,'Pop and Pop Den'!A:C,2,FALSE)</f>
        <v>3038999</v>
      </c>
      <c r="U88">
        <f>VLOOKUP(D88,'Pop and Pop Den'!A:C,3,FALSE)</f>
        <v>58.402999999999999</v>
      </c>
      <c r="V88">
        <f>VLOOKUP(D88,Unemployment!A:B,2,FALSE)</f>
        <v>3.5</v>
      </c>
      <c r="W88">
        <f>VLOOKUP(D88,Unemployment!H:J,2,FALSE)</f>
        <v>3.5</v>
      </c>
      <c r="X88">
        <f>VLOOKUP(D88,Unemployment!H:J,3,FALSE)</f>
        <v>4.8</v>
      </c>
      <c r="Y88">
        <f t="shared" si="26"/>
        <v>1.2999999999999998</v>
      </c>
      <c r="Z88">
        <f t="shared" si="27"/>
        <v>1.2999999999999998</v>
      </c>
      <c r="AA88">
        <f>VLOOKUP(D88,MedianAge!A:B,2,FALSE)</f>
        <v>37.9</v>
      </c>
      <c r="AB88" s="6">
        <f>VLOOKUP(D88,StateActions!F:G,2,FALSE)</f>
        <v>43932</v>
      </c>
      <c r="AC88" s="6">
        <f>VLOOKUP(D88,StateActions!L:M,2,FALSE)</f>
        <v>43914</v>
      </c>
      <c r="AD88" s="6">
        <f>VLOOKUP(D88,StateActions!A:B,2,FALSE)</f>
        <v>43905</v>
      </c>
      <c r="AE88">
        <f t="shared" si="28"/>
        <v>-37</v>
      </c>
      <c r="AF88">
        <f t="shared" si="29"/>
        <v>-19</v>
      </c>
      <c r="AG88">
        <f t="shared" si="30"/>
        <v>-10</v>
      </c>
      <c r="AH88" s="18">
        <f t="shared" si="31"/>
        <v>0</v>
      </c>
      <c r="AI88" s="18">
        <f t="shared" si="32"/>
        <v>0</v>
      </c>
      <c r="AJ88" s="20">
        <f t="shared" si="33"/>
        <v>0</v>
      </c>
      <c r="AK88" t="str">
        <f t="shared" si="34"/>
        <v>Include</v>
      </c>
      <c r="AL88" t="str">
        <f t="shared" si="35"/>
        <v>Less than 10 deaths</v>
      </c>
      <c r="AM88" s="6">
        <f>IFERROR(VLOOKUP(D88,DatesEachStateReach10Deaths!A:B,2,FALSE),AK88)</f>
        <v>43922</v>
      </c>
      <c r="AN88">
        <f t="shared" si="36"/>
        <v>-27</v>
      </c>
    </row>
    <row r="89" spans="1:40" x14ac:dyDescent="0.25">
      <c r="A89" t="str">
        <f t="shared" si="25"/>
        <v>43896Arkansas</v>
      </c>
      <c r="B89" t="str">
        <f t="shared" si="23"/>
        <v>43896AR</v>
      </c>
      <c r="C89" s="6">
        <v>43896</v>
      </c>
      <c r="D89" t="s">
        <v>67</v>
      </c>
      <c r="E89" t="s">
        <v>7</v>
      </c>
      <c r="F89">
        <f>IFERROR(VLOOKUP(B89,CovidTracking!B:G,4,FALSE),0)</f>
        <v>0</v>
      </c>
      <c r="G89">
        <f>IFERROR(VLOOKUP(B89,CovidTracking!B:G,5,FALSE),0)</f>
        <v>6</v>
      </c>
      <c r="H89">
        <f t="shared" si="24"/>
        <v>6</v>
      </c>
      <c r="I89">
        <f>IFERROR(VLOOKUP(B89,CovidTracking!B:G,6,FALSE),0)</f>
        <v>0</v>
      </c>
      <c r="J89">
        <f t="shared" si="37"/>
        <v>0</v>
      </c>
      <c r="K89">
        <f t="shared" si="38"/>
        <v>6</v>
      </c>
      <c r="L89">
        <f t="shared" si="39"/>
        <v>6</v>
      </c>
      <c r="M89">
        <f t="shared" si="40"/>
        <v>0</v>
      </c>
      <c r="N89">
        <f>VLOOKUP(A89,Mobility!$A:$L,7,FALSE)</f>
        <v>13</v>
      </c>
      <c r="O89">
        <f>VLOOKUP(A89,Mobility!$A:$L,8,FALSE)</f>
        <v>8</v>
      </c>
      <c r="P89">
        <f>VLOOKUP(A89,Mobility!$A:$L,9,FALSE)</f>
        <v>73</v>
      </c>
      <c r="Q89">
        <f>VLOOKUP(A89,Mobility!$A:$L,10,FALSE)</f>
        <v>6</v>
      </c>
      <c r="R89">
        <f>VLOOKUP(A89,Mobility!$A:$L,11,FALSE)</f>
        <v>3</v>
      </c>
      <c r="S89">
        <f>VLOOKUP(A89,Mobility!$A:$L,12,FALSE)</f>
        <v>-2</v>
      </c>
      <c r="T89">
        <f>VLOOKUP(D89,'Pop and Pop Den'!A:C,2,FALSE)</f>
        <v>3038999</v>
      </c>
      <c r="U89">
        <f>VLOOKUP(D89,'Pop and Pop Den'!A:C,3,FALSE)</f>
        <v>58.402999999999999</v>
      </c>
      <c r="V89">
        <f>VLOOKUP(D89,Unemployment!A:B,2,FALSE)</f>
        <v>3.5</v>
      </c>
      <c r="W89">
        <f>VLOOKUP(D89,Unemployment!H:J,2,FALSE)</f>
        <v>3.5</v>
      </c>
      <c r="X89">
        <f>VLOOKUP(D89,Unemployment!H:J,3,FALSE)</f>
        <v>4.8</v>
      </c>
      <c r="Y89">
        <f t="shared" si="26"/>
        <v>1.2999999999999998</v>
      </c>
      <c r="Z89">
        <f t="shared" si="27"/>
        <v>1.2999999999999998</v>
      </c>
      <c r="AA89">
        <f>VLOOKUP(D89,MedianAge!A:B,2,FALSE)</f>
        <v>37.9</v>
      </c>
      <c r="AB89" s="6">
        <f>VLOOKUP(D89,StateActions!F:G,2,FALSE)</f>
        <v>43932</v>
      </c>
      <c r="AC89" s="6">
        <f>VLOOKUP(D89,StateActions!L:M,2,FALSE)</f>
        <v>43914</v>
      </c>
      <c r="AD89" s="6">
        <f>VLOOKUP(D89,StateActions!A:B,2,FALSE)</f>
        <v>43905</v>
      </c>
      <c r="AE89">
        <f t="shared" si="28"/>
        <v>-36</v>
      </c>
      <c r="AF89">
        <f t="shared" si="29"/>
        <v>-18</v>
      </c>
      <c r="AG89">
        <f t="shared" si="30"/>
        <v>-9</v>
      </c>
      <c r="AH89" s="18">
        <f t="shared" si="31"/>
        <v>0</v>
      </c>
      <c r="AI89" s="18">
        <f t="shared" si="32"/>
        <v>1</v>
      </c>
      <c r="AJ89" s="20">
        <f t="shared" si="33"/>
        <v>0</v>
      </c>
      <c r="AK89" t="str">
        <f t="shared" si="34"/>
        <v>Include</v>
      </c>
      <c r="AL89" t="str">
        <f t="shared" si="35"/>
        <v>Less than 10 deaths</v>
      </c>
      <c r="AM89" s="6">
        <f>IFERROR(VLOOKUP(D89,DatesEachStateReach10Deaths!A:B,2,FALSE),AK89)</f>
        <v>43922</v>
      </c>
      <c r="AN89">
        <f t="shared" si="36"/>
        <v>-26</v>
      </c>
    </row>
    <row r="90" spans="1:40" x14ac:dyDescent="0.25">
      <c r="A90" t="str">
        <f t="shared" si="25"/>
        <v>43897Arkansas</v>
      </c>
      <c r="B90" t="str">
        <f t="shared" si="23"/>
        <v>43897AR</v>
      </c>
      <c r="C90" s="6">
        <v>43897</v>
      </c>
      <c r="D90" t="s">
        <v>67</v>
      </c>
      <c r="E90" t="s">
        <v>7</v>
      </c>
      <c r="F90">
        <f>IFERROR(VLOOKUP(B90,CovidTracking!B:G,4,FALSE),0)</f>
        <v>0</v>
      </c>
      <c r="G90">
        <f>IFERROR(VLOOKUP(B90,CovidTracking!B:G,5,FALSE),0)</f>
        <v>6</v>
      </c>
      <c r="H90">
        <f t="shared" si="24"/>
        <v>6</v>
      </c>
      <c r="I90">
        <f>IFERROR(VLOOKUP(B90,CovidTracking!B:G,6,FALSE),0)</f>
        <v>0</v>
      </c>
      <c r="J90">
        <f t="shared" si="37"/>
        <v>0</v>
      </c>
      <c r="K90">
        <f t="shared" si="38"/>
        <v>0</v>
      </c>
      <c r="L90">
        <f t="shared" si="39"/>
        <v>0</v>
      </c>
      <c r="M90">
        <f t="shared" si="40"/>
        <v>0</v>
      </c>
      <c r="N90">
        <f>VLOOKUP(A90,Mobility!$A:$L,7,FALSE)</f>
        <v>12</v>
      </c>
      <c r="O90">
        <f>VLOOKUP(A90,Mobility!$A:$L,8,FALSE)</f>
        <v>10</v>
      </c>
      <c r="P90">
        <f>VLOOKUP(A90,Mobility!$A:$L,9,FALSE)</f>
        <v>80</v>
      </c>
      <c r="Q90">
        <f>VLOOKUP(A90,Mobility!$A:$L,10,FALSE)</f>
        <v>10</v>
      </c>
      <c r="R90">
        <f>VLOOKUP(A90,Mobility!$A:$L,11,FALSE)</f>
        <v>4</v>
      </c>
      <c r="S90">
        <f>VLOOKUP(A90,Mobility!$A:$L,12,FALSE)</f>
        <v>-2</v>
      </c>
      <c r="T90">
        <f>VLOOKUP(D90,'Pop and Pop Den'!A:C,2,FALSE)</f>
        <v>3038999</v>
      </c>
      <c r="U90">
        <f>VLOOKUP(D90,'Pop and Pop Den'!A:C,3,FALSE)</f>
        <v>58.402999999999999</v>
      </c>
      <c r="V90">
        <f>VLOOKUP(D90,Unemployment!A:B,2,FALSE)</f>
        <v>3.5</v>
      </c>
      <c r="W90">
        <f>VLOOKUP(D90,Unemployment!H:J,2,FALSE)</f>
        <v>3.5</v>
      </c>
      <c r="X90">
        <f>VLOOKUP(D90,Unemployment!H:J,3,FALSE)</f>
        <v>4.8</v>
      </c>
      <c r="Y90">
        <f t="shared" si="26"/>
        <v>1.2999999999999998</v>
      </c>
      <c r="Z90">
        <f t="shared" si="27"/>
        <v>1.2999999999999998</v>
      </c>
      <c r="AA90">
        <f>VLOOKUP(D90,MedianAge!A:B,2,FALSE)</f>
        <v>37.9</v>
      </c>
      <c r="AB90" s="6">
        <f>VLOOKUP(D90,StateActions!F:G,2,FALSE)</f>
        <v>43932</v>
      </c>
      <c r="AC90" s="6">
        <f>VLOOKUP(D90,StateActions!L:M,2,FALSE)</f>
        <v>43914</v>
      </c>
      <c r="AD90" s="6">
        <f>VLOOKUP(D90,StateActions!A:B,2,FALSE)</f>
        <v>43905</v>
      </c>
      <c r="AE90">
        <f t="shared" si="28"/>
        <v>-35</v>
      </c>
      <c r="AF90">
        <f t="shared" si="29"/>
        <v>-17</v>
      </c>
      <c r="AG90">
        <f t="shared" si="30"/>
        <v>-8</v>
      </c>
      <c r="AH90" s="18">
        <f t="shared" si="31"/>
        <v>0</v>
      </c>
      <c r="AI90" s="18">
        <f t="shared" si="32"/>
        <v>1</v>
      </c>
      <c r="AJ90" s="20">
        <f t="shared" si="33"/>
        <v>0</v>
      </c>
      <c r="AK90" t="str">
        <f t="shared" si="34"/>
        <v>Include</v>
      </c>
      <c r="AL90" t="str">
        <f t="shared" si="35"/>
        <v>Less than 10 deaths</v>
      </c>
      <c r="AM90" s="6">
        <f>IFERROR(VLOOKUP(D90,DatesEachStateReach10Deaths!A:B,2,FALSE),AK90)</f>
        <v>43922</v>
      </c>
      <c r="AN90">
        <f t="shared" si="36"/>
        <v>-25</v>
      </c>
    </row>
    <row r="91" spans="1:40" x14ac:dyDescent="0.25">
      <c r="A91" t="str">
        <f t="shared" si="25"/>
        <v>43898Arkansas</v>
      </c>
      <c r="B91" t="str">
        <f t="shared" si="23"/>
        <v>43898AR</v>
      </c>
      <c r="C91" s="6">
        <v>43898</v>
      </c>
      <c r="D91" t="s">
        <v>67</v>
      </c>
      <c r="E91" t="s">
        <v>7</v>
      </c>
      <c r="F91">
        <f>IFERROR(VLOOKUP(B91,CovidTracking!B:G,4,FALSE),0)</f>
        <v>0</v>
      </c>
      <c r="G91">
        <f>IFERROR(VLOOKUP(B91,CovidTracking!B:G,5,FALSE),0)</f>
        <v>6</v>
      </c>
      <c r="H91">
        <f t="shared" si="24"/>
        <v>6</v>
      </c>
      <c r="I91">
        <f>IFERROR(VLOOKUP(B91,CovidTracking!B:G,6,FALSE),0)</f>
        <v>0</v>
      </c>
      <c r="J91">
        <f t="shared" si="37"/>
        <v>0</v>
      </c>
      <c r="K91">
        <f t="shared" si="38"/>
        <v>0</v>
      </c>
      <c r="L91">
        <f t="shared" si="39"/>
        <v>0</v>
      </c>
      <c r="M91">
        <f t="shared" si="40"/>
        <v>0</v>
      </c>
      <c r="N91">
        <f>VLOOKUP(A91,Mobility!$A:$L,7,FALSE)</f>
        <v>16</v>
      </c>
      <c r="O91">
        <f>VLOOKUP(A91,Mobility!$A:$L,8,FALSE)</f>
        <v>13</v>
      </c>
      <c r="P91">
        <f>VLOOKUP(A91,Mobility!$A:$L,9,FALSE)</f>
        <v>78</v>
      </c>
      <c r="Q91">
        <f>VLOOKUP(A91,Mobility!$A:$L,10,FALSE)</f>
        <v>12</v>
      </c>
      <c r="R91">
        <f>VLOOKUP(A91,Mobility!$A:$L,11,FALSE)</f>
        <v>3</v>
      </c>
      <c r="S91">
        <f>VLOOKUP(A91,Mobility!$A:$L,12,FALSE)</f>
        <v>-2</v>
      </c>
      <c r="T91">
        <f>VLOOKUP(D91,'Pop and Pop Den'!A:C,2,FALSE)</f>
        <v>3038999</v>
      </c>
      <c r="U91">
        <f>VLOOKUP(D91,'Pop and Pop Den'!A:C,3,FALSE)</f>
        <v>58.402999999999999</v>
      </c>
      <c r="V91">
        <f>VLOOKUP(D91,Unemployment!A:B,2,FALSE)</f>
        <v>3.5</v>
      </c>
      <c r="W91">
        <f>VLOOKUP(D91,Unemployment!H:J,2,FALSE)</f>
        <v>3.5</v>
      </c>
      <c r="X91">
        <f>VLOOKUP(D91,Unemployment!H:J,3,FALSE)</f>
        <v>4.8</v>
      </c>
      <c r="Y91">
        <f t="shared" si="26"/>
        <v>1.2999999999999998</v>
      </c>
      <c r="Z91">
        <f t="shared" si="27"/>
        <v>1.2999999999999998</v>
      </c>
      <c r="AA91">
        <f>VLOOKUP(D91,MedianAge!A:B,2,FALSE)</f>
        <v>37.9</v>
      </c>
      <c r="AB91" s="6">
        <f>VLOOKUP(D91,StateActions!F:G,2,FALSE)</f>
        <v>43932</v>
      </c>
      <c r="AC91" s="6">
        <f>VLOOKUP(D91,StateActions!L:M,2,FALSE)</f>
        <v>43914</v>
      </c>
      <c r="AD91" s="6">
        <f>VLOOKUP(D91,StateActions!A:B,2,FALSE)</f>
        <v>43905</v>
      </c>
      <c r="AE91">
        <f t="shared" si="28"/>
        <v>-34</v>
      </c>
      <c r="AF91">
        <f t="shared" si="29"/>
        <v>-16</v>
      </c>
      <c r="AG91">
        <f t="shared" si="30"/>
        <v>-7</v>
      </c>
      <c r="AH91" s="18">
        <f t="shared" si="31"/>
        <v>0</v>
      </c>
      <c r="AI91" s="18">
        <f t="shared" si="32"/>
        <v>1</v>
      </c>
      <c r="AJ91" s="20">
        <f t="shared" si="33"/>
        <v>0</v>
      </c>
      <c r="AK91" t="str">
        <f t="shared" si="34"/>
        <v>Include</v>
      </c>
      <c r="AL91" t="str">
        <f t="shared" si="35"/>
        <v>Less than 10 deaths</v>
      </c>
      <c r="AM91" s="6">
        <f>IFERROR(VLOOKUP(D91,DatesEachStateReach10Deaths!A:B,2,FALSE),AK91)</f>
        <v>43922</v>
      </c>
      <c r="AN91">
        <f t="shared" si="36"/>
        <v>-24</v>
      </c>
    </row>
    <row r="92" spans="1:40" x14ac:dyDescent="0.25">
      <c r="A92" t="str">
        <f t="shared" si="25"/>
        <v>43899Arkansas</v>
      </c>
      <c r="B92" t="str">
        <f t="shared" si="23"/>
        <v>43899AR</v>
      </c>
      <c r="C92" s="6">
        <v>43899</v>
      </c>
      <c r="D92" t="s">
        <v>67</v>
      </c>
      <c r="E92" t="s">
        <v>7</v>
      </c>
      <c r="F92">
        <f>IFERROR(VLOOKUP(B92,CovidTracking!B:G,4,FALSE),0)</f>
        <v>0</v>
      </c>
      <c r="G92">
        <f>IFERROR(VLOOKUP(B92,CovidTracking!B:G,5,FALSE),0)</f>
        <v>12</v>
      </c>
      <c r="H92">
        <f t="shared" si="24"/>
        <v>12</v>
      </c>
      <c r="I92">
        <f>IFERROR(VLOOKUP(B92,CovidTracking!B:G,6,FALSE),0)</f>
        <v>0</v>
      </c>
      <c r="J92">
        <f t="shared" si="37"/>
        <v>0</v>
      </c>
      <c r="K92">
        <f t="shared" si="38"/>
        <v>6</v>
      </c>
      <c r="L92">
        <f t="shared" si="39"/>
        <v>6</v>
      </c>
      <c r="M92">
        <f t="shared" si="40"/>
        <v>0</v>
      </c>
      <c r="N92">
        <f>VLOOKUP(A92,Mobility!$A:$L,7,FALSE)</f>
        <v>6</v>
      </c>
      <c r="O92">
        <f>VLOOKUP(A92,Mobility!$A:$L,8,FALSE)</f>
        <v>4</v>
      </c>
      <c r="P92">
        <f>VLOOKUP(A92,Mobility!$A:$L,9,FALSE)</f>
        <v>-5</v>
      </c>
      <c r="Q92">
        <f>VLOOKUP(A92,Mobility!$A:$L,10,FALSE)</f>
        <v>2</v>
      </c>
      <c r="R92">
        <f>VLOOKUP(A92,Mobility!$A:$L,11,FALSE)</f>
        <v>1</v>
      </c>
      <c r="S92">
        <f>VLOOKUP(A92,Mobility!$A:$L,12,FALSE)</f>
        <v>2</v>
      </c>
      <c r="T92">
        <f>VLOOKUP(D92,'Pop and Pop Den'!A:C,2,FALSE)</f>
        <v>3038999</v>
      </c>
      <c r="U92">
        <f>VLOOKUP(D92,'Pop and Pop Den'!A:C,3,FALSE)</f>
        <v>58.402999999999999</v>
      </c>
      <c r="V92">
        <f>VLOOKUP(D92,Unemployment!A:B,2,FALSE)</f>
        <v>3.5</v>
      </c>
      <c r="W92">
        <f>VLOOKUP(D92,Unemployment!H:J,2,FALSE)</f>
        <v>3.5</v>
      </c>
      <c r="X92">
        <f>VLOOKUP(D92,Unemployment!H:J,3,FALSE)</f>
        <v>4.8</v>
      </c>
      <c r="Y92">
        <f t="shared" si="26"/>
        <v>1.2999999999999998</v>
      </c>
      <c r="Z92">
        <f t="shared" si="27"/>
        <v>1.2999999999999998</v>
      </c>
      <c r="AA92">
        <f>VLOOKUP(D92,MedianAge!A:B,2,FALSE)</f>
        <v>37.9</v>
      </c>
      <c r="AB92" s="6">
        <f>VLOOKUP(D92,StateActions!F:G,2,FALSE)</f>
        <v>43932</v>
      </c>
      <c r="AC92" s="6">
        <f>VLOOKUP(D92,StateActions!L:M,2,FALSE)</f>
        <v>43914</v>
      </c>
      <c r="AD92" s="6">
        <f>VLOOKUP(D92,StateActions!A:B,2,FALSE)</f>
        <v>43905</v>
      </c>
      <c r="AE92">
        <f t="shared" si="28"/>
        <v>-33</v>
      </c>
      <c r="AF92">
        <f t="shared" si="29"/>
        <v>-15</v>
      </c>
      <c r="AG92">
        <f t="shared" si="30"/>
        <v>-6</v>
      </c>
      <c r="AH92" s="18">
        <f t="shared" si="31"/>
        <v>0</v>
      </c>
      <c r="AI92" s="18">
        <f t="shared" si="32"/>
        <v>1</v>
      </c>
      <c r="AJ92" s="20">
        <f t="shared" si="33"/>
        <v>0</v>
      </c>
      <c r="AK92" t="str">
        <f t="shared" si="34"/>
        <v>Include</v>
      </c>
      <c r="AL92" t="str">
        <f t="shared" si="35"/>
        <v>Less than 10 deaths</v>
      </c>
      <c r="AM92" s="6">
        <f>IFERROR(VLOOKUP(D92,DatesEachStateReach10Deaths!A:B,2,FALSE),AK92)</f>
        <v>43922</v>
      </c>
      <c r="AN92">
        <f t="shared" si="36"/>
        <v>-23</v>
      </c>
    </row>
    <row r="93" spans="1:40" x14ac:dyDescent="0.25">
      <c r="A93" t="str">
        <f t="shared" si="25"/>
        <v>43900Arkansas</v>
      </c>
      <c r="B93" t="str">
        <f t="shared" si="23"/>
        <v>43900AR</v>
      </c>
      <c r="C93" s="6">
        <v>43900</v>
      </c>
      <c r="D93" t="s">
        <v>67</v>
      </c>
      <c r="E93" t="s">
        <v>7</v>
      </c>
      <c r="F93">
        <f>IFERROR(VLOOKUP(B93,CovidTracking!B:G,4,FALSE),0)</f>
        <v>0</v>
      </c>
      <c r="G93">
        <f>IFERROR(VLOOKUP(B93,CovidTracking!B:G,5,FALSE),0)</f>
        <v>12</v>
      </c>
      <c r="H93">
        <f t="shared" si="24"/>
        <v>12</v>
      </c>
      <c r="I93">
        <f>IFERROR(VLOOKUP(B93,CovidTracking!B:G,6,FALSE),0)</f>
        <v>0</v>
      </c>
      <c r="J93">
        <f t="shared" si="37"/>
        <v>0</v>
      </c>
      <c r="K93">
        <f t="shared" si="38"/>
        <v>0</v>
      </c>
      <c r="L93">
        <f t="shared" si="39"/>
        <v>0</v>
      </c>
      <c r="M93">
        <f t="shared" si="40"/>
        <v>0</v>
      </c>
      <c r="N93">
        <f>VLOOKUP(A93,Mobility!$A:$L,7,FALSE)</f>
        <v>13</v>
      </c>
      <c r="O93">
        <f>VLOOKUP(A93,Mobility!$A:$L,8,FALSE)</f>
        <v>11</v>
      </c>
      <c r="P93">
        <f>VLOOKUP(A93,Mobility!$A:$L,9,FALSE)</f>
        <v>84</v>
      </c>
      <c r="Q93">
        <f>VLOOKUP(A93,Mobility!$A:$L,10,FALSE)</f>
        <v>6</v>
      </c>
      <c r="R93">
        <f>VLOOKUP(A93,Mobility!$A:$L,11,FALSE)</f>
        <v>3</v>
      </c>
      <c r="S93">
        <f>VLOOKUP(A93,Mobility!$A:$L,12,FALSE)</f>
        <v>-1</v>
      </c>
      <c r="T93">
        <f>VLOOKUP(D93,'Pop and Pop Den'!A:C,2,FALSE)</f>
        <v>3038999</v>
      </c>
      <c r="U93">
        <f>VLOOKUP(D93,'Pop and Pop Den'!A:C,3,FALSE)</f>
        <v>58.402999999999999</v>
      </c>
      <c r="V93">
        <f>VLOOKUP(D93,Unemployment!A:B,2,FALSE)</f>
        <v>3.5</v>
      </c>
      <c r="W93">
        <f>VLOOKUP(D93,Unemployment!H:J,2,FALSE)</f>
        <v>3.5</v>
      </c>
      <c r="X93">
        <f>VLOOKUP(D93,Unemployment!H:J,3,FALSE)</f>
        <v>4.8</v>
      </c>
      <c r="Y93">
        <f t="shared" si="26"/>
        <v>1.2999999999999998</v>
      </c>
      <c r="Z93">
        <f t="shared" si="27"/>
        <v>1.2999999999999998</v>
      </c>
      <c r="AA93">
        <f>VLOOKUP(D93,MedianAge!A:B,2,FALSE)</f>
        <v>37.9</v>
      </c>
      <c r="AB93" s="6">
        <f>VLOOKUP(D93,StateActions!F:G,2,FALSE)</f>
        <v>43932</v>
      </c>
      <c r="AC93" s="6">
        <f>VLOOKUP(D93,StateActions!L:M,2,FALSE)</f>
        <v>43914</v>
      </c>
      <c r="AD93" s="6">
        <f>VLOOKUP(D93,StateActions!A:B,2,FALSE)</f>
        <v>43905</v>
      </c>
      <c r="AE93">
        <f t="shared" si="28"/>
        <v>-32</v>
      </c>
      <c r="AF93">
        <f t="shared" si="29"/>
        <v>-14</v>
      </c>
      <c r="AG93">
        <f t="shared" si="30"/>
        <v>-5</v>
      </c>
      <c r="AH93" s="18">
        <f t="shared" si="31"/>
        <v>0</v>
      </c>
      <c r="AI93" s="18">
        <f t="shared" si="32"/>
        <v>1</v>
      </c>
      <c r="AJ93" s="20">
        <f t="shared" si="33"/>
        <v>0</v>
      </c>
      <c r="AK93" t="str">
        <f t="shared" si="34"/>
        <v>Include</v>
      </c>
      <c r="AL93" t="str">
        <f t="shared" si="35"/>
        <v>Less than 10 deaths</v>
      </c>
      <c r="AM93" s="6">
        <f>IFERROR(VLOOKUP(D93,DatesEachStateReach10Deaths!A:B,2,FALSE),AK93)</f>
        <v>43922</v>
      </c>
      <c r="AN93">
        <f t="shared" si="36"/>
        <v>-22</v>
      </c>
    </row>
    <row r="94" spans="1:40" x14ac:dyDescent="0.25">
      <c r="A94" t="str">
        <f t="shared" si="25"/>
        <v>43901Arkansas</v>
      </c>
      <c r="B94" t="str">
        <f t="shared" si="23"/>
        <v>43901AR</v>
      </c>
      <c r="C94" s="6">
        <v>43901</v>
      </c>
      <c r="D94" t="s">
        <v>67</v>
      </c>
      <c r="E94" t="s">
        <v>7</v>
      </c>
      <c r="F94">
        <f>IFERROR(VLOOKUP(B94,CovidTracking!B:G,4,FALSE),0)</f>
        <v>0</v>
      </c>
      <c r="G94">
        <f>IFERROR(VLOOKUP(B94,CovidTracking!B:G,5,FALSE),0)</f>
        <v>12</v>
      </c>
      <c r="H94">
        <f t="shared" si="24"/>
        <v>12</v>
      </c>
      <c r="I94">
        <f>IFERROR(VLOOKUP(B94,CovidTracking!B:G,6,FALSE),0)</f>
        <v>0</v>
      </c>
      <c r="J94">
        <f t="shared" si="37"/>
        <v>0</v>
      </c>
      <c r="K94">
        <f t="shared" si="38"/>
        <v>0</v>
      </c>
      <c r="L94">
        <f t="shared" si="39"/>
        <v>0</v>
      </c>
      <c r="M94">
        <f t="shared" si="40"/>
        <v>0</v>
      </c>
      <c r="N94">
        <f>VLOOKUP(A94,Mobility!$A:$L,7,FALSE)</f>
        <v>12</v>
      </c>
      <c r="O94">
        <f>VLOOKUP(A94,Mobility!$A:$L,8,FALSE)</f>
        <v>14</v>
      </c>
      <c r="P94">
        <f>VLOOKUP(A94,Mobility!$A:$L,9,FALSE)</f>
        <v>61</v>
      </c>
      <c r="Q94">
        <f>VLOOKUP(A94,Mobility!$A:$L,10,FALSE)</f>
        <v>2</v>
      </c>
      <c r="R94">
        <f>VLOOKUP(A94,Mobility!$A:$L,11,FALSE)</f>
        <v>4</v>
      </c>
      <c r="S94">
        <f>VLOOKUP(A94,Mobility!$A:$L,12,FALSE)</f>
        <v>-1</v>
      </c>
      <c r="T94">
        <f>VLOOKUP(D94,'Pop and Pop Den'!A:C,2,FALSE)</f>
        <v>3038999</v>
      </c>
      <c r="U94">
        <f>VLOOKUP(D94,'Pop and Pop Den'!A:C,3,FALSE)</f>
        <v>58.402999999999999</v>
      </c>
      <c r="V94">
        <f>VLOOKUP(D94,Unemployment!A:B,2,FALSE)</f>
        <v>3.5</v>
      </c>
      <c r="W94">
        <f>VLOOKUP(D94,Unemployment!H:J,2,FALSE)</f>
        <v>3.5</v>
      </c>
      <c r="X94">
        <f>VLOOKUP(D94,Unemployment!H:J,3,FALSE)</f>
        <v>4.8</v>
      </c>
      <c r="Y94">
        <f t="shared" si="26"/>
        <v>1.2999999999999998</v>
      </c>
      <c r="Z94">
        <f t="shared" si="27"/>
        <v>1.2999999999999998</v>
      </c>
      <c r="AA94">
        <f>VLOOKUP(D94,MedianAge!A:B,2,FALSE)</f>
        <v>37.9</v>
      </c>
      <c r="AB94" s="6">
        <f>VLOOKUP(D94,StateActions!F:G,2,FALSE)</f>
        <v>43932</v>
      </c>
      <c r="AC94" s="6">
        <f>VLOOKUP(D94,StateActions!L:M,2,FALSE)</f>
        <v>43914</v>
      </c>
      <c r="AD94" s="6">
        <f>VLOOKUP(D94,StateActions!A:B,2,FALSE)</f>
        <v>43905</v>
      </c>
      <c r="AE94">
        <f t="shared" si="28"/>
        <v>-31</v>
      </c>
      <c r="AF94">
        <f t="shared" si="29"/>
        <v>-13</v>
      </c>
      <c r="AG94">
        <f t="shared" si="30"/>
        <v>-4</v>
      </c>
      <c r="AH94" s="18">
        <f t="shared" si="31"/>
        <v>0</v>
      </c>
      <c r="AI94" s="18">
        <f t="shared" si="32"/>
        <v>1</v>
      </c>
      <c r="AJ94" s="20">
        <f t="shared" si="33"/>
        <v>0</v>
      </c>
      <c r="AK94" t="str">
        <f t="shared" si="34"/>
        <v>Include</v>
      </c>
      <c r="AL94" t="str">
        <f t="shared" si="35"/>
        <v>Less than 10 deaths</v>
      </c>
      <c r="AM94" s="6">
        <f>IFERROR(VLOOKUP(D94,DatesEachStateReach10Deaths!A:B,2,FALSE),AK94)</f>
        <v>43922</v>
      </c>
      <c r="AN94">
        <f t="shared" si="36"/>
        <v>-21</v>
      </c>
    </row>
    <row r="95" spans="1:40" x14ac:dyDescent="0.25">
      <c r="A95" t="str">
        <f t="shared" si="25"/>
        <v>43902Arkansas</v>
      </c>
      <c r="B95" t="str">
        <f t="shared" si="23"/>
        <v>43902AR</v>
      </c>
      <c r="C95" s="6">
        <v>43902</v>
      </c>
      <c r="D95" t="s">
        <v>67</v>
      </c>
      <c r="E95" t="s">
        <v>7</v>
      </c>
      <c r="F95">
        <f>IFERROR(VLOOKUP(B95,CovidTracking!B:G,4,FALSE),0)</f>
        <v>6</v>
      </c>
      <c r="G95">
        <f>IFERROR(VLOOKUP(B95,CovidTracking!B:G,5,FALSE),0)</f>
        <v>24</v>
      </c>
      <c r="H95">
        <f t="shared" si="24"/>
        <v>30</v>
      </c>
      <c r="I95">
        <f>IFERROR(VLOOKUP(B95,CovidTracking!B:G,6,FALSE),0)</f>
        <v>0</v>
      </c>
      <c r="J95">
        <f t="shared" si="37"/>
        <v>6</v>
      </c>
      <c r="K95">
        <f t="shared" si="38"/>
        <v>12</v>
      </c>
      <c r="L95">
        <f t="shared" si="39"/>
        <v>18</v>
      </c>
      <c r="M95">
        <f t="shared" si="40"/>
        <v>0</v>
      </c>
      <c r="N95">
        <f>VLOOKUP(A95,Mobility!$A:$L,7,FALSE)</f>
        <v>14</v>
      </c>
      <c r="O95">
        <f>VLOOKUP(A95,Mobility!$A:$L,8,FALSE)</f>
        <v>33</v>
      </c>
      <c r="P95">
        <f>VLOOKUP(A95,Mobility!$A:$L,9,FALSE)</f>
        <v>69</v>
      </c>
      <c r="Q95">
        <f>VLOOKUP(A95,Mobility!$A:$L,10,FALSE)</f>
        <v>4</v>
      </c>
      <c r="R95">
        <f>VLOOKUP(A95,Mobility!$A:$L,11,FALSE)</f>
        <v>2</v>
      </c>
      <c r="S95">
        <f>VLOOKUP(A95,Mobility!$A:$L,12,FALSE)</f>
        <v>-1</v>
      </c>
      <c r="T95">
        <f>VLOOKUP(D95,'Pop and Pop Den'!A:C,2,FALSE)</f>
        <v>3038999</v>
      </c>
      <c r="U95">
        <f>VLOOKUP(D95,'Pop and Pop Den'!A:C,3,FALSE)</f>
        <v>58.402999999999999</v>
      </c>
      <c r="V95">
        <f>VLOOKUP(D95,Unemployment!A:B,2,FALSE)</f>
        <v>3.5</v>
      </c>
      <c r="W95">
        <f>VLOOKUP(D95,Unemployment!H:J,2,FALSE)</f>
        <v>3.5</v>
      </c>
      <c r="X95">
        <f>VLOOKUP(D95,Unemployment!H:J,3,FALSE)</f>
        <v>4.8</v>
      </c>
      <c r="Y95">
        <f t="shared" si="26"/>
        <v>1.2999999999999998</v>
      </c>
      <c r="Z95">
        <f t="shared" si="27"/>
        <v>1.2999999999999998</v>
      </c>
      <c r="AA95">
        <f>VLOOKUP(D95,MedianAge!A:B,2,FALSE)</f>
        <v>37.9</v>
      </c>
      <c r="AB95" s="6">
        <f>VLOOKUP(D95,StateActions!F:G,2,FALSE)</f>
        <v>43932</v>
      </c>
      <c r="AC95" s="6">
        <f>VLOOKUP(D95,StateActions!L:M,2,FALSE)</f>
        <v>43914</v>
      </c>
      <c r="AD95" s="6">
        <f>VLOOKUP(D95,StateActions!A:B,2,FALSE)</f>
        <v>43905</v>
      </c>
      <c r="AE95">
        <f t="shared" si="28"/>
        <v>-30</v>
      </c>
      <c r="AF95">
        <f t="shared" si="29"/>
        <v>-12</v>
      </c>
      <c r="AG95">
        <f t="shared" si="30"/>
        <v>-3</v>
      </c>
      <c r="AH95" s="18">
        <f t="shared" si="31"/>
        <v>0.2</v>
      </c>
      <c r="AI95" s="18">
        <f t="shared" si="32"/>
        <v>0.8</v>
      </c>
      <c r="AJ95" s="20">
        <f t="shared" si="33"/>
        <v>0</v>
      </c>
      <c r="AK95" t="str">
        <f t="shared" si="34"/>
        <v>Include</v>
      </c>
      <c r="AL95" t="str">
        <f t="shared" si="35"/>
        <v>Less than 10 deaths</v>
      </c>
      <c r="AM95" s="6">
        <f>IFERROR(VLOOKUP(D95,DatesEachStateReach10Deaths!A:B,2,FALSE),AK95)</f>
        <v>43922</v>
      </c>
      <c r="AN95">
        <f t="shared" si="36"/>
        <v>-20</v>
      </c>
    </row>
    <row r="96" spans="1:40" x14ac:dyDescent="0.25">
      <c r="A96" t="str">
        <f t="shared" si="25"/>
        <v>43903Arkansas</v>
      </c>
      <c r="B96" t="str">
        <f t="shared" si="23"/>
        <v>43903AR</v>
      </c>
      <c r="C96" s="6">
        <v>43903</v>
      </c>
      <c r="D96" t="s">
        <v>67</v>
      </c>
      <c r="E96" t="s">
        <v>7</v>
      </c>
      <c r="F96">
        <f>IFERROR(VLOOKUP(B96,CovidTracking!B:G,4,FALSE),0)</f>
        <v>9</v>
      </c>
      <c r="G96">
        <f>IFERROR(VLOOKUP(B96,CovidTracking!B:G,5,FALSE),0)</f>
        <v>30</v>
      </c>
      <c r="H96">
        <f t="shared" si="24"/>
        <v>39</v>
      </c>
      <c r="I96">
        <f>IFERROR(VLOOKUP(B96,CovidTracking!B:G,6,FALSE),0)</f>
        <v>0</v>
      </c>
      <c r="J96">
        <f t="shared" si="37"/>
        <v>3</v>
      </c>
      <c r="K96">
        <f t="shared" si="38"/>
        <v>6</v>
      </c>
      <c r="L96">
        <f t="shared" si="39"/>
        <v>9</v>
      </c>
      <c r="M96">
        <f t="shared" si="40"/>
        <v>0</v>
      </c>
      <c r="N96">
        <f>VLOOKUP(A96,Mobility!$A:$L,7,FALSE)</f>
        <v>5</v>
      </c>
      <c r="O96">
        <f>VLOOKUP(A96,Mobility!$A:$L,8,FALSE)</f>
        <v>25</v>
      </c>
      <c r="P96">
        <f>VLOOKUP(A96,Mobility!$A:$L,9,FALSE)</f>
        <v>15</v>
      </c>
      <c r="Q96">
        <f>VLOOKUP(A96,Mobility!$A:$L,10,FALSE)</f>
        <v>2</v>
      </c>
      <c r="R96">
        <f>VLOOKUP(A96,Mobility!$A:$L,11,FALSE)</f>
        <v>-2</v>
      </c>
      <c r="S96">
        <f>VLOOKUP(A96,Mobility!$A:$L,12,FALSE)</f>
        <v>2</v>
      </c>
      <c r="T96">
        <f>VLOOKUP(D96,'Pop and Pop Den'!A:C,2,FALSE)</f>
        <v>3038999</v>
      </c>
      <c r="U96">
        <f>VLOOKUP(D96,'Pop and Pop Den'!A:C,3,FALSE)</f>
        <v>58.402999999999999</v>
      </c>
      <c r="V96">
        <f>VLOOKUP(D96,Unemployment!A:B,2,FALSE)</f>
        <v>3.5</v>
      </c>
      <c r="W96">
        <f>VLOOKUP(D96,Unemployment!H:J,2,FALSE)</f>
        <v>3.5</v>
      </c>
      <c r="X96">
        <f>VLOOKUP(D96,Unemployment!H:J,3,FALSE)</f>
        <v>4.8</v>
      </c>
      <c r="Y96">
        <f t="shared" si="26"/>
        <v>1.2999999999999998</v>
      </c>
      <c r="Z96">
        <f t="shared" si="27"/>
        <v>1.2999999999999998</v>
      </c>
      <c r="AA96">
        <f>VLOOKUP(D96,MedianAge!A:B,2,FALSE)</f>
        <v>37.9</v>
      </c>
      <c r="AB96" s="6">
        <f>VLOOKUP(D96,StateActions!F:G,2,FALSE)</f>
        <v>43932</v>
      </c>
      <c r="AC96" s="6">
        <f>VLOOKUP(D96,StateActions!L:M,2,FALSE)</f>
        <v>43914</v>
      </c>
      <c r="AD96" s="6">
        <f>VLOOKUP(D96,StateActions!A:B,2,FALSE)</f>
        <v>43905</v>
      </c>
      <c r="AE96">
        <f t="shared" si="28"/>
        <v>-29</v>
      </c>
      <c r="AF96">
        <f t="shared" si="29"/>
        <v>-11</v>
      </c>
      <c r="AG96">
        <f t="shared" si="30"/>
        <v>-2</v>
      </c>
      <c r="AH96" s="18">
        <f t="shared" si="31"/>
        <v>0.23076923076923078</v>
      </c>
      <c r="AI96" s="18">
        <f t="shared" si="32"/>
        <v>0.76923076923076927</v>
      </c>
      <c r="AJ96" s="20">
        <f t="shared" si="33"/>
        <v>0</v>
      </c>
      <c r="AK96" t="str">
        <f t="shared" si="34"/>
        <v>Include</v>
      </c>
      <c r="AL96" t="str">
        <f t="shared" si="35"/>
        <v>Less than 10 deaths</v>
      </c>
      <c r="AM96" s="6">
        <f>IFERROR(VLOOKUP(D96,DatesEachStateReach10Deaths!A:B,2,FALSE),AK96)</f>
        <v>43922</v>
      </c>
      <c r="AN96">
        <f t="shared" si="36"/>
        <v>-19</v>
      </c>
    </row>
    <row r="97" spans="1:40" x14ac:dyDescent="0.25">
      <c r="A97" t="str">
        <f t="shared" si="25"/>
        <v>43904Arkansas</v>
      </c>
      <c r="B97" t="str">
        <f t="shared" si="23"/>
        <v>43904AR</v>
      </c>
      <c r="C97" s="6">
        <v>43904</v>
      </c>
      <c r="D97" t="s">
        <v>67</v>
      </c>
      <c r="E97" t="s">
        <v>7</v>
      </c>
      <c r="F97">
        <f>IFERROR(VLOOKUP(B97,CovidTracking!B:G,4,FALSE),0)</f>
        <v>12</v>
      </c>
      <c r="G97">
        <f>IFERROR(VLOOKUP(B97,CovidTracking!B:G,5,FALSE),0)</f>
        <v>65</v>
      </c>
      <c r="H97">
        <f t="shared" si="24"/>
        <v>77</v>
      </c>
      <c r="I97">
        <f>IFERROR(VLOOKUP(B97,CovidTracking!B:G,6,FALSE),0)</f>
        <v>0</v>
      </c>
      <c r="J97">
        <f t="shared" si="37"/>
        <v>3</v>
      </c>
      <c r="K97">
        <f t="shared" si="38"/>
        <v>35</v>
      </c>
      <c r="L97">
        <f t="shared" si="39"/>
        <v>38</v>
      </c>
      <c r="M97">
        <f t="shared" si="40"/>
        <v>0</v>
      </c>
      <c r="N97">
        <f>VLOOKUP(A97,Mobility!$A:$L,7,FALSE)</f>
        <v>-7</v>
      </c>
      <c r="O97">
        <f>VLOOKUP(A97,Mobility!$A:$L,8,FALSE)</f>
        <v>11</v>
      </c>
      <c r="P97">
        <f>VLOOKUP(A97,Mobility!$A:$L,9,FALSE)</f>
        <v>-21</v>
      </c>
      <c r="Q97">
        <f>VLOOKUP(A97,Mobility!$A:$L,10,FALSE)</f>
        <v>-1</v>
      </c>
      <c r="R97">
        <f>VLOOKUP(A97,Mobility!$A:$L,11,FALSE)</f>
        <v>0</v>
      </c>
      <c r="S97">
        <f>VLOOKUP(A97,Mobility!$A:$L,12,FALSE)</f>
        <v>4</v>
      </c>
      <c r="T97">
        <f>VLOOKUP(D97,'Pop and Pop Den'!A:C,2,FALSE)</f>
        <v>3038999</v>
      </c>
      <c r="U97">
        <f>VLOOKUP(D97,'Pop and Pop Den'!A:C,3,FALSE)</f>
        <v>58.402999999999999</v>
      </c>
      <c r="V97">
        <f>VLOOKUP(D97,Unemployment!A:B,2,FALSE)</f>
        <v>3.5</v>
      </c>
      <c r="W97">
        <f>VLOOKUP(D97,Unemployment!H:J,2,FALSE)</f>
        <v>3.5</v>
      </c>
      <c r="X97">
        <f>VLOOKUP(D97,Unemployment!H:J,3,FALSE)</f>
        <v>4.8</v>
      </c>
      <c r="Y97">
        <f t="shared" si="26"/>
        <v>1.2999999999999998</v>
      </c>
      <c r="Z97">
        <f t="shared" si="27"/>
        <v>1.2999999999999998</v>
      </c>
      <c r="AA97">
        <f>VLOOKUP(D97,MedianAge!A:B,2,FALSE)</f>
        <v>37.9</v>
      </c>
      <c r="AB97" s="6">
        <f>VLOOKUP(D97,StateActions!F:G,2,FALSE)</f>
        <v>43932</v>
      </c>
      <c r="AC97" s="6">
        <f>VLOOKUP(D97,StateActions!L:M,2,FALSE)</f>
        <v>43914</v>
      </c>
      <c r="AD97" s="6">
        <f>VLOOKUP(D97,StateActions!A:B,2,FALSE)</f>
        <v>43905</v>
      </c>
      <c r="AE97">
        <f t="shared" si="28"/>
        <v>-28</v>
      </c>
      <c r="AF97">
        <f t="shared" si="29"/>
        <v>-10</v>
      </c>
      <c r="AG97">
        <f t="shared" si="30"/>
        <v>-1</v>
      </c>
      <c r="AH97" s="18">
        <f t="shared" si="31"/>
        <v>0.15584415584415584</v>
      </c>
      <c r="AI97" s="18">
        <f t="shared" si="32"/>
        <v>0.8441558441558441</v>
      </c>
      <c r="AJ97" s="20">
        <f t="shared" si="33"/>
        <v>0</v>
      </c>
      <c r="AK97" t="str">
        <f t="shared" si="34"/>
        <v>Include</v>
      </c>
      <c r="AL97" t="str">
        <f t="shared" si="35"/>
        <v>Less than 10 deaths</v>
      </c>
      <c r="AM97" s="6">
        <f>IFERROR(VLOOKUP(D97,DatesEachStateReach10Deaths!A:B,2,FALSE),AK97)</f>
        <v>43922</v>
      </c>
      <c r="AN97">
        <f t="shared" si="36"/>
        <v>-18</v>
      </c>
    </row>
    <row r="98" spans="1:40" x14ac:dyDescent="0.25">
      <c r="A98" t="str">
        <f t="shared" si="25"/>
        <v>43905Arkansas</v>
      </c>
      <c r="B98" t="str">
        <f t="shared" si="23"/>
        <v>43905AR</v>
      </c>
      <c r="C98" s="6">
        <v>43905</v>
      </c>
      <c r="D98" t="s">
        <v>67</v>
      </c>
      <c r="E98" t="s">
        <v>7</v>
      </c>
      <c r="F98">
        <f>IFERROR(VLOOKUP(B98,CovidTracking!B:G,4,FALSE),0)</f>
        <v>16</v>
      </c>
      <c r="G98">
        <f>IFERROR(VLOOKUP(B98,CovidTracking!B:G,5,FALSE),0)</f>
        <v>103</v>
      </c>
      <c r="H98">
        <f t="shared" si="24"/>
        <v>119</v>
      </c>
      <c r="I98">
        <f>IFERROR(VLOOKUP(B98,CovidTracking!B:G,6,FALSE),0)</f>
        <v>0</v>
      </c>
      <c r="J98">
        <f t="shared" si="37"/>
        <v>4</v>
      </c>
      <c r="K98">
        <f t="shared" si="38"/>
        <v>38</v>
      </c>
      <c r="L98">
        <f t="shared" si="39"/>
        <v>42</v>
      </c>
      <c r="M98">
        <f t="shared" si="40"/>
        <v>0</v>
      </c>
      <c r="N98">
        <f>VLOOKUP(A98,Mobility!$A:$L,7,FALSE)</f>
        <v>-5</v>
      </c>
      <c r="O98">
        <f>VLOOKUP(A98,Mobility!$A:$L,8,FALSE)</f>
        <v>14</v>
      </c>
      <c r="P98">
        <f>VLOOKUP(A98,Mobility!$A:$L,9,FALSE)</f>
        <v>-4</v>
      </c>
      <c r="Q98">
        <f>VLOOKUP(A98,Mobility!$A:$L,10,FALSE)</f>
        <v>1</v>
      </c>
      <c r="R98">
        <f>VLOOKUP(A98,Mobility!$A:$L,11,FALSE)</f>
        <v>-4</v>
      </c>
      <c r="S98">
        <f>VLOOKUP(A98,Mobility!$A:$L,12,FALSE)</f>
        <v>3</v>
      </c>
      <c r="T98">
        <f>VLOOKUP(D98,'Pop and Pop Den'!A:C,2,FALSE)</f>
        <v>3038999</v>
      </c>
      <c r="U98">
        <f>VLOOKUP(D98,'Pop and Pop Den'!A:C,3,FALSE)</f>
        <v>58.402999999999999</v>
      </c>
      <c r="V98">
        <f>VLOOKUP(D98,Unemployment!A:B,2,FALSE)</f>
        <v>3.5</v>
      </c>
      <c r="W98">
        <f>VLOOKUP(D98,Unemployment!H:J,2,FALSE)</f>
        <v>3.5</v>
      </c>
      <c r="X98">
        <f>VLOOKUP(D98,Unemployment!H:J,3,FALSE)</f>
        <v>4.8</v>
      </c>
      <c r="Y98">
        <f t="shared" si="26"/>
        <v>1.2999999999999998</v>
      </c>
      <c r="Z98">
        <f t="shared" si="27"/>
        <v>1.2999999999999998</v>
      </c>
      <c r="AA98">
        <f>VLOOKUP(D98,MedianAge!A:B,2,FALSE)</f>
        <v>37.9</v>
      </c>
      <c r="AB98" s="6">
        <f>VLOOKUP(D98,StateActions!F:G,2,FALSE)</f>
        <v>43932</v>
      </c>
      <c r="AC98" s="6">
        <f>VLOOKUP(D98,StateActions!L:M,2,FALSE)</f>
        <v>43914</v>
      </c>
      <c r="AD98" s="6">
        <f>VLOOKUP(D98,StateActions!A:B,2,FALSE)</f>
        <v>43905</v>
      </c>
      <c r="AE98">
        <f t="shared" si="28"/>
        <v>-27</v>
      </c>
      <c r="AF98">
        <f t="shared" si="29"/>
        <v>-9</v>
      </c>
      <c r="AG98">
        <f t="shared" si="30"/>
        <v>0</v>
      </c>
      <c r="AH98" s="18">
        <f t="shared" si="31"/>
        <v>0.13445378151260504</v>
      </c>
      <c r="AI98" s="18">
        <f t="shared" si="32"/>
        <v>0.86554621848739499</v>
      </c>
      <c r="AJ98" s="20">
        <f t="shared" si="33"/>
        <v>0</v>
      </c>
      <c r="AK98" t="str">
        <f t="shared" si="34"/>
        <v>Include</v>
      </c>
      <c r="AL98" t="str">
        <f t="shared" si="35"/>
        <v>Less than 10 deaths</v>
      </c>
      <c r="AM98" s="6">
        <f>IFERROR(VLOOKUP(D98,DatesEachStateReach10Deaths!A:B,2,FALSE),AK98)</f>
        <v>43922</v>
      </c>
      <c r="AN98">
        <f t="shared" si="36"/>
        <v>-17</v>
      </c>
    </row>
    <row r="99" spans="1:40" x14ac:dyDescent="0.25">
      <c r="A99" t="str">
        <f t="shared" si="25"/>
        <v>43906Arkansas</v>
      </c>
      <c r="B99" t="str">
        <f t="shared" si="23"/>
        <v>43906AR</v>
      </c>
      <c r="C99" s="6">
        <v>43906</v>
      </c>
      <c r="D99" t="s">
        <v>67</v>
      </c>
      <c r="E99" t="s">
        <v>7</v>
      </c>
      <c r="F99">
        <f>IFERROR(VLOOKUP(B99,CovidTracking!B:G,4,FALSE),0)</f>
        <v>22</v>
      </c>
      <c r="G99">
        <f>IFERROR(VLOOKUP(B99,CovidTracking!B:G,5,FALSE),0)</f>
        <v>132</v>
      </c>
      <c r="H99">
        <f t="shared" si="24"/>
        <v>154</v>
      </c>
      <c r="I99">
        <f>IFERROR(VLOOKUP(B99,CovidTracking!B:G,6,FALSE),0)</f>
        <v>0</v>
      </c>
      <c r="J99">
        <f t="shared" si="37"/>
        <v>6</v>
      </c>
      <c r="K99">
        <f t="shared" si="38"/>
        <v>29</v>
      </c>
      <c r="L99">
        <f t="shared" si="39"/>
        <v>35</v>
      </c>
      <c r="M99">
        <f t="shared" si="40"/>
        <v>0</v>
      </c>
      <c r="N99">
        <f>VLOOKUP(A99,Mobility!$A:$L,7,FALSE)</f>
        <v>-6</v>
      </c>
      <c r="O99">
        <f>VLOOKUP(A99,Mobility!$A:$L,8,FALSE)</f>
        <v>13</v>
      </c>
      <c r="P99">
        <f>VLOOKUP(A99,Mobility!$A:$L,9,FALSE)</f>
        <v>-20</v>
      </c>
      <c r="Q99">
        <f>VLOOKUP(A99,Mobility!$A:$L,10,FALSE)</f>
        <v>-6</v>
      </c>
      <c r="R99">
        <f>VLOOKUP(A99,Mobility!$A:$L,11,FALSE)</f>
        <v>-16</v>
      </c>
      <c r="S99">
        <f>VLOOKUP(A99,Mobility!$A:$L,12,FALSE)</f>
        <v>7</v>
      </c>
      <c r="T99">
        <f>VLOOKUP(D99,'Pop and Pop Den'!A:C,2,FALSE)</f>
        <v>3038999</v>
      </c>
      <c r="U99">
        <f>VLOOKUP(D99,'Pop and Pop Den'!A:C,3,FALSE)</f>
        <v>58.402999999999999</v>
      </c>
      <c r="V99">
        <f>VLOOKUP(D99,Unemployment!A:B,2,FALSE)</f>
        <v>3.5</v>
      </c>
      <c r="W99">
        <f>VLOOKUP(D99,Unemployment!H:J,2,FALSE)</f>
        <v>3.5</v>
      </c>
      <c r="X99">
        <f>VLOOKUP(D99,Unemployment!H:J,3,FALSE)</f>
        <v>4.8</v>
      </c>
      <c r="Y99">
        <f t="shared" si="26"/>
        <v>1.2999999999999998</v>
      </c>
      <c r="Z99">
        <f t="shared" si="27"/>
        <v>1.2999999999999998</v>
      </c>
      <c r="AA99">
        <f>VLOOKUP(D99,MedianAge!A:B,2,FALSE)</f>
        <v>37.9</v>
      </c>
      <c r="AB99" s="6">
        <f>VLOOKUP(D99,StateActions!F:G,2,FALSE)</f>
        <v>43932</v>
      </c>
      <c r="AC99" s="6">
        <f>VLOOKUP(D99,StateActions!L:M,2,FALSE)</f>
        <v>43914</v>
      </c>
      <c r="AD99" s="6">
        <f>VLOOKUP(D99,StateActions!A:B,2,FALSE)</f>
        <v>43905</v>
      </c>
      <c r="AE99">
        <f t="shared" si="28"/>
        <v>-26</v>
      </c>
      <c r="AF99">
        <f t="shared" si="29"/>
        <v>-8</v>
      </c>
      <c r="AG99">
        <f t="shared" si="30"/>
        <v>1</v>
      </c>
      <c r="AH99" s="18">
        <f t="shared" si="31"/>
        <v>0.14285714285714285</v>
      </c>
      <c r="AI99" s="18">
        <f t="shared" si="32"/>
        <v>0.8571428571428571</v>
      </c>
      <c r="AJ99" s="20">
        <f t="shared" si="33"/>
        <v>0</v>
      </c>
      <c r="AK99" t="str">
        <f t="shared" si="34"/>
        <v>Include</v>
      </c>
      <c r="AL99" t="str">
        <f t="shared" si="35"/>
        <v>Less than 10 deaths</v>
      </c>
      <c r="AM99" s="6">
        <f>IFERROR(VLOOKUP(D99,DatesEachStateReach10Deaths!A:B,2,FALSE),AK99)</f>
        <v>43922</v>
      </c>
      <c r="AN99">
        <f t="shared" si="36"/>
        <v>-16</v>
      </c>
    </row>
    <row r="100" spans="1:40" x14ac:dyDescent="0.25">
      <c r="A100" t="str">
        <f t="shared" si="25"/>
        <v>43907Arkansas</v>
      </c>
      <c r="B100" t="str">
        <f t="shared" si="23"/>
        <v>43907AR</v>
      </c>
      <c r="C100" s="6">
        <v>43907</v>
      </c>
      <c r="D100" t="s">
        <v>67</v>
      </c>
      <c r="E100" t="s">
        <v>7</v>
      </c>
      <c r="F100">
        <f>IFERROR(VLOOKUP(B100,CovidTracking!B:G,4,FALSE),0)</f>
        <v>22</v>
      </c>
      <c r="G100">
        <f>IFERROR(VLOOKUP(B100,CovidTracking!B:G,5,FALSE),0)</f>
        <v>197</v>
      </c>
      <c r="H100">
        <f t="shared" si="24"/>
        <v>219</v>
      </c>
      <c r="I100">
        <f>IFERROR(VLOOKUP(B100,CovidTracking!B:G,6,FALSE),0)</f>
        <v>0</v>
      </c>
      <c r="J100">
        <f t="shared" si="37"/>
        <v>0</v>
      </c>
      <c r="K100">
        <f t="shared" si="38"/>
        <v>65</v>
      </c>
      <c r="L100">
        <f t="shared" si="39"/>
        <v>65</v>
      </c>
      <c r="M100">
        <f t="shared" si="40"/>
        <v>0</v>
      </c>
      <c r="N100">
        <f>VLOOKUP(A100,Mobility!$A:$L,7,FALSE)</f>
        <v>-10</v>
      </c>
      <c r="O100">
        <f>VLOOKUP(A100,Mobility!$A:$L,8,FALSE)</f>
        <v>10</v>
      </c>
      <c r="P100">
        <f>VLOOKUP(A100,Mobility!$A:$L,9,FALSE)</f>
        <v>25</v>
      </c>
      <c r="Q100">
        <f>VLOOKUP(A100,Mobility!$A:$L,10,FALSE)</f>
        <v>-6</v>
      </c>
      <c r="R100">
        <f>VLOOKUP(A100,Mobility!$A:$L,11,FALSE)</f>
        <v>-19</v>
      </c>
      <c r="S100">
        <f>VLOOKUP(A100,Mobility!$A:$L,12,FALSE)</f>
        <v>8</v>
      </c>
      <c r="T100">
        <f>VLOOKUP(D100,'Pop and Pop Den'!A:C,2,FALSE)</f>
        <v>3038999</v>
      </c>
      <c r="U100">
        <f>VLOOKUP(D100,'Pop and Pop Den'!A:C,3,FALSE)</f>
        <v>58.402999999999999</v>
      </c>
      <c r="V100">
        <f>VLOOKUP(D100,Unemployment!A:B,2,FALSE)</f>
        <v>3.5</v>
      </c>
      <c r="W100">
        <f>VLOOKUP(D100,Unemployment!H:J,2,FALSE)</f>
        <v>3.5</v>
      </c>
      <c r="X100">
        <f>VLOOKUP(D100,Unemployment!H:J,3,FALSE)</f>
        <v>4.8</v>
      </c>
      <c r="Y100">
        <f t="shared" si="26"/>
        <v>1.2999999999999998</v>
      </c>
      <c r="Z100">
        <f t="shared" si="27"/>
        <v>1.2999999999999998</v>
      </c>
      <c r="AA100">
        <f>VLOOKUP(D100,MedianAge!A:B,2,FALSE)</f>
        <v>37.9</v>
      </c>
      <c r="AB100" s="6">
        <f>VLOOKUP(D100,StateActions!F:G,2,FALSE)</f>
        <v>43932</v>
      </c>
      <c r="AC100" s="6">
        <f>VLOOKUP(D100,StateActions!L:M,2,FALSE)</f>
        <v>43914</v>
      </c>
      <c r="AD100" s="6">
        <f>VLOOKUP(D100,StateActions!A:B,2,FALSE)</f>
        <v>43905</v>
      </c>
      <c r="AE100">
        <f t="shared" si="28"/>
        <v>-25</v>
      </c>
      <c r="AF100">
        <f t="shared" si="29"/>
        <v>-7</v>
      </c>
      <c r="AG100">
        <f t="shared" si="30"/>
        <v>2</v>
      </c>
      <c r="AH100" s="18">
        <f t="shared" si="31"/>
        <v>0.1004566210045662</v>
      </c>
      <c r="AI100" s="18">
        <f t="shared" si="32"/>
        <v>0.8995433789954338</v>
      </c>
      <c r="AJ100" s="20">
        <f t="shared" si="33"/>
        <v>0</v>
      </c>
      <c r="AK100" t="str">
        <f t="shared" si="34"/>
        <v>Include</v>
      </c>
      <c r="AL100" t="str">
        <f t="shared" si="35"/>
        <v>Less than 10 deaths</v>
      </c>
      <c r="AM100" s="6">
        <f>IFERROR(VLOOKUP(D100,DatesEachStateReach10Deaths!A:B,2,FALSE),AK100)</f>
        <v>43922</v>
      </c>
      <c r="AN100">
        <f t="shared" si="36"/>
        <v>-15</v>
      </c>
    </row>
    <row r="101" spans="1:40" x14ac:dyDescent="0.25">
      <c r="A101" t="str">
        <f t="shared" si="25"/>
        <v>43908Arkansas</v>
      </c>
      <c r="B101" t="str">
        <f t="shared" si="23"/>
        <v>43908AR</v>
      </c>
      <c r="C101" s="6">
        <v>43908</v>
      </c>
      <c r="D101" t="s">
        <v>67</v>
      </c>
      <c r="E101" t="s">
        <v>7</v>
      </c>
      <c r="F101">
        <f>IFERROR(VLOOKUP(B101,CovidTracking!B:G,4,FALSE),0)</f>
        <v>33</v>
      </c>
      <c r="G101">
        <f>IFERROR(VLOOKUP(B101,CovidTracking!B:G,5,FALSE),0)</f>
        <v>236</v>
      </c>
      <c r="H101">
        <f t="shared" si="24"/>
        <v>269</v>
      </c>
      <c r="I101">
        <f>IFERROR(VLOOKUP(B101,CovidTracking!B:G,6,FALSE),0)</f>
        <v>0</v>
      </c>
      <c r="J101">
        <f t="shared" si="37"/>
        <v>11</v>
      </c>
      <c r="K101">
        <f t="shared" si="38"/>
        <v>39</v>
      </c>
      <c r="L101">
        <f t="shared" si="39"/>
        <v>50</v>
      </c>
      <c r="M101">
        <f t="shared" si="40"/>
        <v>0</v>
      </c>
      <c r="N101">
        <f>VLOOKUP(A101,Mobility!$A:$L,7,FALSE)</f>
        <v>-12</v>
      </c>
      <c r="O101">
        <f>VLOOKUP(A101,Mobility!$A:$L,8,FALSE)</f>
        <v>8</v>
      </c>
      <c r="P101">
        <f>VLOOKUP(A101,Mobility!$A:$L,9,FALSE)</f>
        <v>50</v>
      </c>
      <c r="Q101">
        <f>VLOOKUP(A101,Mobility!$A:$L,10,FALSE)</f>
        <v>-9</v>
      </c>
      <c r="R101">
        <f>VLOOKUP(A101,Mobility!$A:$L,11,FALSE)</f>
        <v>-22</v>
      </c>
      <c r="S101">
        <f>VLOOKUP(A101,Mobility!$A:$L,12,FALSE)</f>
        <v>8</v>
      </c>
      <c r="T101">
        <f>VLOOKUP(D101,'Pop and Pop Den'!A:C,2,FALSE)</f>
        <v>3038999</v>
      </c>
      <c r="U101">
        <f>VLOOKUP(D101,'Pop and Pop Den'!A:C,3,FALSE)</f>
        <v>58.402999999999999</v>
      </c>
      <c r="V101">
        <f>VLOOKUP(D101,Unemployment!A:B,2,FALSE)</f>
        <v>3.5</v>
      </c>
      <c r="W101">
        <f>VLOOKUP(D101,Unemployment!H:J,2,FALSE)</f>
        <v>3.5</v>
      </c>
      <c r="X101">
        <f>VLOOKUP(D101,Unemployment!H:J,3,FALSE)</f>
        <v>4.8</v>
      </c>
      <c r="Y101">
        <f t="shared" si="26"/>
        <v>1.2999999999999998</v>
      </c>
      <c r="Z101">
        <f t="shared" si="27"/>
        <v>1.2999999999999998</v>
      </c>
      <c r="AA101">
        <f>VLOOKUP(D101,MedianAge!A:B,2,FALSE)</f>
        <v>37.9</v>
      </c>
      <c r="AB101" s="6">
        <f>VLOOKUP(D101,StateActions!F:G,2,FALSE)</f>
        <v>43932</v>
      </c>
      <c r="AC101" s="6">
        <f>VLOOKUP(D101,StateActions!L:M,2,FALSE)</f>
        <v>43914</v>
      </c>
      <c r="AD101" s="6">
        <f>VLOOKUP(D101,StateActions!A:B,2,FALSE)</f>
        <v>43905</v>
      </c>
      <c r="AE101">
        <f t="shared" si="28"/>
        <v>-24</v>
      </c>
      <c r="AF101">
        <f t="shared" si="29"/>
        <v>-6</v>
      </c>
      <c r="AG101">
        <f t="shared" si="30"/>
        <v>3</v>
      </c>
      <c r="AH101" s="18">
        <f t="shared" si="31"/>
        <v>0.12267657992565056</v>
      </c>
      <c r="AI101" s="18">
        <f t="shared" si="32"/>
        <v>0.87732342007434949</v>
      </c>
      <c r="AJ101" s="20">
        <f t="shared" si="33"/>
        <v>0</v>
      </c>
      <c r="AK101" t="str">
        <f t="shared" si="34"/>
        <v>Include</v>
      </c>
      <c r="AL101" t="str">
        <f t="shared" si="35"/>
        <v>Less than 10 deaths</v>
      </c>
      <c r="AM101" s="6">
        <f>IFERROR(VLOOKUP(D101,DatesEachStateReach10Deaths!A:B,2,FALSE),AK101)</f>
        <v>43922</v>
      </c>
      <c r="AN101">
        <f t="shared" si="36"/>
        <v>-14</v>
      </c>
    </row>
    <row r="102" spans="1:40" x14ac:dyDescent="0.25">
      <c r="A102" t="str">
        <f t="shared" si="25"/>
        <v>43909Arkansas</v>
      </c>
      <c r="B102" t="str">
        <f t="shared" si="23"/>
        <v>43909AR</v>
      </c>
      <c r="C102" s="6">
        <v>43909</v>
      </c>
      <c r="D102" t="s">
        <v>67</v>
      </c>
      <c r="E102" t="s">
        <v>7</v>
      </c>
      <c r="F102">
        <f>IFERROR(VLOOKUP(B102,CovidTracking!B:G,4,FALSE),0)</f>
        <v>46</v>
      </c>
      <c r="G102">
        <f>IFERROR(VLOOKUP(B102,CovidTracking!B:G,5,FALSE),0)</f>
        <v>310</v>
      </c>
      <c r="H102">
        <f t="shared" si="24"/>
        <v>356</v>
      </c>
      <c r="I102">
        <f>IFERROR(VLOOKUP(B102,CovidTracking!B:G,6,FALSE),0)</f>
        <v>0</v>
      </c>
      <c r="J102">
        <f t="shared" si="37"/>
        <v>13</v>
      </c>
      <c r="K102">
        <f t="shared" si="38"/>
        <v>74</v>
      </c>
      <c r="L102">
        <f t="shared" si="39"/>
        <v>87</v>
      </c>
      <c r="M102">
        <f t="shared" si="40"/>
        <v>0</v>
      </c>
      <c r="N102">
        <f>VLOOKUP(A102,Mobility!$A:$L,7,FALSE)</f>
        <v>-18</v>
      </c>
      <c r="O102">
        <f>VLOOKUP(A102,Mobility!$A:$L,8,FALSE)</f>
        <v>10</v>
      </c>
      <c r="P102">
        <f>VLOOKUP(A102,Mobility!$A:$L,9,FALSE)</f>
        <v>17</v>
      </c>
      <c r="Q102">
        <f>VLOOKUP(A102,Mobility!$A:$L,10,FALSE)</f>
        <v>-10</v>
      </c>
      <c r="R102">
        <f>VLOOKUP(A102,Mobility!$A:$L,11,FALSE)</f>
        <v>-24</v>
      </c>
      <c r="S102">
        <f>VLOOKUP(A102,Mobility!$A:$L,12,FALSE)</f>
        <v>10</v>
      </c>
      <c r="T102">
        <f>VLOOKUP(D102,'Pop and Pop Den'!A:C,2,FALSE)</f>
        <v>3038999</v>
      </c>
      <c r="U102">
        <f>VLOOKUP(D102,'Pop and Pop Den'!A:C,3,FALSE)</f>
        <v>58.402999999999999</v>
      </c>
      <c r="V102">
        <f>VLOOKUP(D102,Unemployment!A:B,2,FALSE)</f>
        <v>3.5</v>
      </c>
      <c r="W102">
        <f>VLOOKUP(D102,Unemployment!H:J,2,FALSE)</f>
        <v>3.5</v>
      </c>
      <c r="X102">
        <f>VLOOKUP(D102,Unemployment!H:J,3,FALSE)</f>
        <v>4.8</v>
      </c>
      <c r="Y102">
        <f t="shared" si="26"/>
        <v>1.2999999999999998</v>
      </c>
      <c r="Z102">
        <f t="shared" si="27"/>
        <v>1.2999999999999998</v>
      </c>
      <c r="AA102">
        <f>VLOOKUP(D102,MedianAge!A:B,2,FALSE)</f>
        <v>37.9</v>
      </c>
      <c r="AB102" s="6">
        <f>VLOOKUP(D102,StateActions!F:G,2,FALSE)</f>
        <v>43932</v>
      </c>
      <c r="AC102" s="6">
        <f>VLOOKUP(D102,StateActions!L:M,2,FALSE)</f>
        <v>43914</v>
      </c>
      <c r="AD102" s="6">
        <f>VLOOKUP(D102,StateActions!A:B,2,FALSE)</f>
        <v>43905</v>
      </c>
      <c r="AE102">
        <f t="shared" si="28"/>
        <v>-23</v>
      </c>
      <c r="AF102">
        <f t="shared" si="29"/>
        <v>-5</v>
      </c>
      <c r="AG102">
        <f t="shared" si="30"/>
        <v>4</v>
      </c>
      <c r="AH102" s="18">
        <f t="shared" si="31"/>
        <v>0.12921348314606743</v>
      </c>
      <c r="AI102" s="18">
        <f t="shared" si="32"/>
        <v>0.8707865168539326</v>
      </c>
      <c r="AJ102" s="20">
        <f t="shared" si="33"/>
        <v>0</v>
      </c>
      <c r="AK102" t="str">
        <f t="shared" si="34"/>
        <v>Include</v>
      </c>
      <c r="AL102" t="str">
        <f t="shared" si="35"/>
        <v>Less than 10 deaths</v>
      </c>
      <c r="AM102" s="6">
        <f>IFERROR(VLOOKUP(D102,DatesEachStateReach10Deaths!A:B,2,FALSE),AK102)</f>
        <v>43922</v>
      </c>
      <c r="AN102">
        <f t="shared" si="36"/>
        <v>-13</v>
      </c>
    </row>
    <row r="103" spans="1:40" x14ac:dyDescent="0.25">
      <c r="A103" t="str">
        <f t="shared" si="25"/>
        <v>43910Arkansas</v>
      </c>
      <c r="B103" t="str">
        <f t="shared" si="23"/>
        <v>43910AR</v>
      </c>
      <c r="C103" s="6">
        <v>43910</v>
      </c>
      <c r="D103" t="s">
        <v>67</v>
      </c>
      <c r="E103" t="s">
        <v>7</v>
      </c>
      <c r="F103">
        <f>IFERROR(VLOOKUP(B103,CovidTracking!B:G,4,FALSE),0)</f>
        <v>96</v>
      </c>
      <c r="G103">
        <f>IFERROR(VLOOKUP(B103,CovidTracking!B:G,5,FALSE),0)</f>
        <v>351</v>
      </c>
      <c r="H103">
        <f t="shared" si="24"/>
        <v>447</v>
      </c>
      <c r="I103">
        <f>IFERROR(VLOOKUP(B103,CovidTracking!B:G,6,FALSE),0)</f>
        <v>0</v>
      </c>
      <c r="J103">
        <f t="shared" si="37"/>
        <v>50</v>
      </c>
      <c r="K103">
        <f t="shared" si="38"/>
        <v>41</v>
      </c>
      <c r="L103">
        <f t="shared" si="39"/>
        <v>91</v>
      </c>
      <c r="M103">
        <f t="shared" si="40"/>
        <v>0</v>
      </c>
      <c r="N103">
        <f>VLOOKUP(A103,Mobility!$A:$L,7,FALSE)</f>
        <v>-23</v>
      </c>
      <c r="O103">
        <f>VLOOKUP(A103,Mobility!$A:$L,8,FALSE)</f>
        <v>12</v>
      </c>
      <c r="P103">
        <f>VLOOKUP(A103,Mobility!$A:$L,9,FALSE)</f>
        <v>30</v>
      </c>
      <c r="Q103">
        <f>VLOOKUP(A103,Mobility!$A:$L,10,FALSE)</f>
        <v>-13</v>
      </c>
      <c r="R103">
        <f>VLOOKUP(A103,Mobility!$A:$L,11,FALSE)</f>
        <v>-26</v>
      </c>
      <c r="S103">
        <f>VLOOKUP(A103,Mobility!$A:$L,12,FALSE)</f>
        <v>11</v>
      </c>
      <c r="T103">
        <f>VLOOKUP(D103,'Pop and Pop Den'!A:C,2,FALSE)</f>
        <v>3038999</v>
      </c>
      <c r="U103">
        <f>VLOOKUP(D103,'Pop and Pop Den'!A:C,3,FALSE)</f>
        <v>58.402999999999999</v>
      </c>
      <c r="V103">
        <f>VLOOKUP(D103,Unemployment!A:B,2,FALSE)</f>
        <v>3.5</v>
      </c>
      <c r="W103">
        <f>VLOOKUP(D103,Unemployment!H:J,2,FALSE)</f>
        <v>3.5</v>
      </c>
      <c r="X103">
        <f>VLOOKUP(D103,Unemployment!H:J,3,FALSE)</f>
        <v>4.8</v>
      </c>
      <c r="Y103">
        <f t="shared" si="26"/>
        <v>1.2999999999999998</v>
      </c>
      <c r="Z103">
        <f t="shared" si="27"/>
        <v>1.2999999999999998</v>
      </c>
      <c r="AA103">
        <f>VLOOKUP(D103,MedianAge!A:B,2,FALSE)</f>
        <v>37.9</v>
      </c>
      <c r="AB103" s="6">
        <f>VLOOKUP(D103,StateActions!F:G,2,FALSE)</f>
        <v>43932</v>
      </c>
      <c r="AC103" s="6">
        <f>VLOOKUP(D103,StateActions!L:M,2,FALSE)</f>
        <v>43914</v>
      </c>
      <c r="AD103" s="6">
        <f>VLOOKUP(D103,StateActions!A:B,2,FALSE)</f>
        <v>43905</v>
      </c>
      <c r="AE103">
        <f t="shared" si="28"/>
        <v>-22</v>
      </c>
      <c r="AF103">
        <f t="shared" si="29"/>
        <v>-4</v>
      </c>
      <c r="AG103">
        <f t="shared" si="30"/>
        <v>5</v>
      </c>
      <c r="AH103" s="18">
        <f t="shared" si="31"/>
        <v>0.21476510067114093</v>
      </c>
      <c r="AI103" s="18">
        <f t="shared" si="32"/>
        <v>0.78523489932885904</v>
      </c>
      <c r="AJ103" s="20">
        <f t="shared" si="33"/>
        <v>0</v>
      </c>
      <c r="AK103" t="str">
        <f t="shared" si="34"/>
        <v>Include</v>
      </c>
      <c r="AL103" t="str">
        <f t="shared" si="35"/>
        <v>Less than 10 deaths</v>
      </c>
      <c r="AM103" s="6">
        <f>IFERROR(VLOOKUP(D103,DatesEachStateReach10Deaths!A:B,2,FALSE),AK103)</f>
        <v>43922</v>
      </c>
      <c r="AN103">
        <f t="shared" si="36"/>
        <v>-12</v>
      </c>
    </row>
    <row r="104" spans="1:40" x14ac:dyDescent="0.25">
      <c r="A104" t="str">
        <f t="shared" si="25"/>
        <v>43911Arkansas</v>
      </c>
      <c r="B104" t="str">
        <f t="shared" si="23"/>
        <v>43911AR</v>
      </c>
      <c r="C104" s="6">
        <v>43911</v>
      </c>
      <c r="D104" t="s">
        <v>67</v>
      </c>
      <c r="E104" t="s">
        <v>7</v>
      </c>
      <c r="F104">
        <f>IFERROR(VLOOKUP(B104,CovidTracking!B:G,4,FALSE),0)</f>
        <v>118</v>
      </c>
      <c r="G104">
        <f>IFERROR(VLOOKUP(B104,CovidTracking!B:G,5,FALSE),0)</f>
        <v>567</v>
      </c>
      <c r="H104">
        <f t="shared" si="24"/>
        <v>685</v>
      </c>
      <c r="I104">
        <f>IFERROR(VLOOKUP(B104,CovidTracking!B:G,6,FALSE),0)</f>
        <v>0</v>
      </c>
      <c r="J104">
        <f t="shared" si="37"/>
        <v>22</v>
      </c>
      <c r="K104">
        <f t="shared" si="38"/>
        <v>216</v>
      </c>
      <c r="L104">
        <f t="shared" si="39"/>
        <v>238</v>
      </c>
      <c r="M104">
        <f t="shared" si="40"/>
        <v>0</v>
      </c>
      <c r="N104">
        <f>VLOOKUP(A104,Mobility!$A:$L,7,FALSE)</f>
        <v>-33</v>
      </c>
      <c r="O104">
        <f>VLOOKUP(A104,Mobility!$A:$L,8,FALSE)</f>
        <v>2</v>
      </c>
      <c r="P104">
        <f>VLOOKUP(A104,Mobility!$A:$L,9,FALSE)</f>
        <v>23</v>
      </c>
      <c r="Q104">
        <f>VLOOKUP(A104,Mobility!$A:$L,10,FALSE)</f>
        <v>-12</v>
      </c>
      <c r="R104">
        <f>VLOOKUP(A104,Mobility!$A:$L,11,FALSE)</f>
        <v>-14</v>
      </c>
      <c r="S104">
        <f>VLOOKUP(A104,Mobility!$A:$L,12,FALSE)</f>
        <v>8</v>
      </c>
      <c r="T104">
        <f>VLOOKUP(D104,'Pop and Pop Den'!A:C,2,FALSE)</f>
        <v>3038999</v>
      </c>
      <c r="U104">
        <f>VLOOKUP(D104,'Pop and Pop Den'!A:C,3,FALSE)</f>
        <v>58.402999999999999</v>
      </c>
      <c r="V104">
        <f>VLOOKUP(D104,Unemployment!A:B,2,FALSE)</f>
        <v>3.5</v>
      </c>
      <c r="W104">
        <f>VLOOKUP(D104,Unemployment!H:J,2,FALSE)</f>
        <v>3.5</v>
      </c>
      <c r="X104">
        <f>VLOOKUP(D104,Unemployment!H:J,3,FALSE)</f>
        <v>4.8</v>
      </c>
      <c r="Y104">
        <f t="shared" si="26"/>
        <v>1.2999999999999998</v>
      </c>
      <c r="Z104">
        <f t="shared" si="27"/>
        <v>1.2999999999999998</v>
      </c>
      <c r="AA104">
        <f>VLOOKUP(D104,MedianAge!A:B,2,FALSE)</f>
        <v>37.9</v>
      </c>
      <c r="AB104" s="6">
        <f>VLOOKUP(D104,StateActions!F:G,2,FALSE)</f>
        <v>43932</v>
      </c>
      <c r="AC104" s="6">
        <f>VLOOKUP(D104,StateActions!L:M,2,FALSE)</f>
        <v>43914</v>
      </c>
      <c r="AD104" s="6">
        <f>VLOOKUP(D104,StateActions!A:B,2,FALSE)</f>
        <v>43905</v>
      </c>
      <c r="AE104">
        <f t="shared" si="28"/>
        <v>-21</v>
      </c>
      <c r="AF104">
        <f t="shared" si="29"/>
        <v>-3</v>
      </c>
      <c r="AG104">
        <f t="shared" si="30"/>
        <v>6</v>
      </c>
      <c r="AH104" s="18">
        <f t="shared" si="31"/>
        <v>0.17226277372262774</v>
      </c>
      <c r="AI104" s="18">
        <f t="shared" si="32"/>
        <v>0.82773722627737223</v>
      </c>
      <c r="AJ104" s="20">
        <f t="shared" si="33"/>
        <v>0</v>
      </c>
      <c r="AK104" t="str">
        <f t="shared" si="34"/>
        <v>Include</v>
      </c>
      <c r="AL104" t="str">
        <f t="shared" si="35"/>
        <v>Less than 10 deaths</v>
      </c>
      <c r="AM104" s="6">
        <f>IFERROR(VLOOKUP(D104,DatesEachStateReach10Deaths!A:B,2,FALSE),AK104)</f>
        <v>43922</v>
      </c>
      <c r="AN104">
        <f t="shared" si="36"/>
        <v>-11</v>
      </c>
    </row>
    <row r="105" spans="1:40" x14ac:dyDescent="0.25">
      <c r="A105" t="str">
        <f t="shared" si="25"/>
        <v>43912Arkansas</v>
      </c>
      <c r="B105" t="str">
        <f t="shared" si="23"/>
        <v>43912AR</v>
      </c>
      <c r="C105" s="6">
        <v>43912</v>
      </c>
      <c r="D105" t="s">
        <v>67</v>
      </c>
      <c r="E105" t="s">
        <v>7</v>
      </c>
      <c r="F105">
        <f>IFERROR(VLOOKUP(B105,CovidTracking!B:G,4,FALSE),0)</f>
        <v>165</v>
      </c>
      <c r="G105">
        <f>IFERROR(VLOOKUP(B105,CovidTracking!B:G,5,FALSE),0)</f>
        <v>711</v>
      </c>
      <c r="H105">
        <f t="shared" si="24"/>
        <v>876</v>
      </c>
      <c r="I105">
        <f>IFERROR(VLOOKUP(B105,CovidTracking!B:G,6,FALSE),0)</f>
        <v>0</v>
      </c>
      <c r="J105">
        <f t="shared" si="37"/>
        <v>47</v>
      </c>
      <c r="K105">
        <f t="shared" si="38"/>
        <v>144</v>
      </c>
      <c r="L105">
        <f t="shared" si="39"/>
        <v>191</v>
      </c>
      <c r="M105">
        <f t="shared" si="40"/>
        <v>0</v>
      </c>
      <c r="N105">
        <f>VLOOKUP(A105,Mobility!$A:$L,7,FALSE)</f>
        <v>-41</v>
      </c>
      <c r="O105">
        <f>VLOOKUP(A105,Mobility!$A:$L,8,FALSE)</f>
        <v>-11</v>
      </c>
      <c r="P105">
        <f>VLOOKUP(A105,Mobility!$A:$L,9,FALSE)</f>
        <v>-26</v>
      </c>
      <c r="Q105">
        <f>VLOOKUP(A105,Mobility!$A:$L,10,FALSE)</f>
        <v>-22</v>
      </c>
      <c r="R105">
        <f>VLOOKUP(A105,Mobility!$A:$L,11,FALSE)</f>
        <v>-26</v>
      </c>
      <c r="S105">
        <f>VLOOKUP(A105,Mobility!$A:$L,12,FALSE)</f>
        <v>9</v>
      </c>
      <c r="T105">
        <f>VLOOKUP(D105,'Pop and Pop Den'!A:C,2,FALSE)</f>
        <v>3038999</v>
      </c>
      <c r="U105">
        <f>VLOOKUP(D105,'Pop and Pop Den'!A:C,3,FALSE)</f>
        <v>58.402999999999999</v>
      </c>
      <c r="V105">
        <f>VLOOKUP(D105,Unemployment!A:B,2,FALSE)</f>
        <v>3.5</v>
      </c>
      <c r="W105">
        <f>VLOOKUP(D105,Unemployment!H:J,2,FALSE)</f>
        <v>3.5</v>
      </c>
      <c r="X105">
        <f>VLOOKUP(D105,Unemployment!H:J,3,FALSE)</f>
        <v>4.8</v>
      </c>
      <c r="Y105">
        <f t="shared" si="26"/>
        <v>1.2999999999999998</v>
      </c>
      <c r="Z105">
        <f t="shared" si="27"/>
        <v>1.2999999999999998</v>
      </c>
      <c r="AA105">
        <f>VLOOKUP(D105,MedianAge!A:B,2,FALSE)</f>
        <v>37.9</v>
      </c>
      <c r="AB105" s="6">
        <f>VLOOKUP(D105,StateActions!F:G,2,FALSE)</f>
        <v>43932</v>
      </c>
      <c r="AC105" s="6">
        <f>VLOOKUP(D105,StateActions!L:M,2,FALSE)</f>
        <v>43914</v>
      </c>
      <c r="AD105" s="6">
        <f>VLOOKUP(D105,StateActions!A:B,2,FALSE)</f>
        <v>43905</v>
      </c>
      <c r="AE105">
        <f t="shared" si="28"/>
        <v>-20</v>
      </c>
      <c r="AF105">
        <f t="shared" si="29"/>
        <v>-2</v>
      </c>
      <c r="AG105">
        <f t="shared" si="30"/>
        <v>7</v>
      </c>
      <c r="AH105" s="18">
        <f t="shared" si="31"/>
        <v>0.18835616438356165</v>
      </c>
      <c r="AI105" s="18">
        <f t="shared" si="32"/>
        <v>0.81164383561643838</v>
      </c>
      <c r="AJ105" s="20">
        <f t="shared" si="33"/>
        <v>0</v>
      </c>
      <c r="AK105" t="str">
        <f t="shared" si="34"/>
        <v>Include</v>
      </c>
      <c r="AL105" t="str">
        <f t="shared" si="35"/>
        <v>Less than 10 deaths</v>
      </c>
      <c r="AM105" s="6">
        <f>IFERROR(VLOOKUP(D105,DatesEachStateReach10Deaths!A:B,2,FALSE),AK105)</f>
        <v>43922</v>
      </c>
      <c r="AN105">
        <f t="shared" si="36"/>
        <v>-10</v>
      </c>
    </row>
    <row r="106" spans="1:40" x14ac:dyDescent="0.25">
      <c r="A106" t="str">
        <f t="shared" si="25"/>
        <v>43913Arkansas</v>
      </c>
      <c r="B106" t="str">
        <f t="shared" si="23"/>
        <v>43913AR</v>
      </c>
      <c r="C106" s="6">
        <v>43913</v>
      </c>
      <c r="D106" t="s">
        <v>67</v>
      </c>
      <c r="E106" t="s">
        <v>7</v>
      </c>
      <c r="F106">
        <f>IFERROR(VLOOKUP(B106,CovidTracking!B:G,4,FALSE),0)</f>
        <v>174</v>
      </c>
      <c r="G106">
        <f>IFERROR(VLOOKUP(B106,CovidTracking!B:G,5,FALSE),0)</f>
        <v>906</v>
      </c>
      <c r="H106">
        <f t="shared" si="24"/>
        <v>1080</v>
      </c>
      <c r="I106">
        <f>IFERROR(VLOOKUP(B106,CovidTracking!B:G,6,FALSE),0)</f>
        <v>0</v>
      </c>
      <c r="J106">
        <f t="shared" si="37"/>
        <v>9</v>
      </c>
      <c r="K106">
        <f t="shared" si="38"/>
        <v>195</v>
      </c>
      <c r="L106">
        <f t="shared" si="39"/>
        <v>204</v>
      </c>
      <c r="M106">
        <f t="shared" si="40"/>
        <v>0</v>
      </c>
      <c r="N106">
        <f>VLOOKUP(A106,Mobility!$A:$L,7,FALSE)</f>
        <v>-29</v>
      </c>
      <c r="O106">
        <f>VLOOKUP(A106,Mobility!$A:$L,8,FALSE)</f>
        <v>-7</v>
      </c>
      <c r="P106">
        <f>VLOOKUP(A106,Mobility!$A:$L,9,FALSE)</f>
        <v>17</v>
      </c>
      <c r="Q106">
        <f>VLOOKUP(A106,Mobility!$A:$L,10,FALSE)</f>
        <v>-18</v>
      </c>
      <c r="R106">
        <f>VLOOKUP(A106,Mobility!$A:$L,11,FALSE)</f>
        <v>-32</v>
      </c>
      <c r="S106">
        <f>VLOOKUP(A106,Mobility!$A:$L,12,FALSE)</f>
        <v>13</v>
      </c>
      <c r="T106">
        <f>VLOOKUP(D106,'Pop and Pop Den'!A:C,2,FALSE)</f>
        <v>3038999</v>
      </c>
      <c r="U106">
        <f>VLOOKUP(D106,'Pop and Pop Den'!A:C,3,FALSE)</f>
        <v>58.402999999999999</v>
      </c>
      <c r="V106">
        <f>VLOOKUP(D106,Unemployment!A:B,2,FALSE)</f>
        <v>3.5</v>
      </c>
      <c r="W106">
        <f>VLOOKUP(D106,Unemployment!H:J,2,FALSE)</f>
        <v>3.5</v>
      </c>
      <c r="X106">
        <f>VLOOKUP(D106,Unemployment!H:J,3,FALSE)</f>
        <v>4.8</v>
      </c>
      <c r="Y106">
        <f t="shared" si="26"/>
        <v>1.2999999999999998</v>
      </c>
      <c r="Z106">
        <f t="shared" si="27"/>
        <v>1.2999999999999998</v>
      </c>
      <c r="AA106">
        <f>VLOOKUP(D106,MedianAge!A:B,2,FALSE)</f>
        <v>37.9</v>
      </c>
      <c r="AB106" s="6">
        <f>VLOOKUP(D106,StateActions!F:G,2,FALSE)</f>
        <v>43932</v>
      </c>
      <c r="AC106" s="6">
        <f>VLOOKUP(D106,StateActions!L:M,2,FALSE)</f>
        <v>43914</v>
      </c>
      <c r="AD106" s="6">
        <f>VLOOKUP(D106,StateActions!A:B,2,FALSE)</f>
        <v>43905</v>
      </c>
      <c r="AE106">
        <f t="shared" si="28"/>
        <v>-19</v>
      </c>
      <c r="AF106">
        <f t="shared" si="29"/>
        <v>-1</v>
      </c>
      <c r="AG106">
        <f t="shared" si="30"/>
        <v>8</v>
      </c>
      <c r="AH106" s="18">
        <f t="shared" si="31"/>
        <v>0.16111111111111112</v>
      </c>
      <c r="AI106" s="18">
        <f t="shared" si="32"/>
        <v>0.83888888888888891</v>
      </c>
      <c r="AJ106" s="20">
        <f t="shared" si="33"/>
        <v>0</v>
      </c>
      <c r="AK106" t="str">
        <f t="shared" si="34"/>
        <v>Include</v>
      </c>
      <c r="AL106" t="str">
        <f t="shared" si="35"/>
        <v>Less than 10 deaths</v>
      </c>
      <c r="AM106" s="6">
        <f>IFERROR(VLOOKUP(D106,DatesEachStateReach10Deaths!A:B,2,FALSE),AK106)</f>
        <v>43922</v>
      </c>
      <c r="AN106">
        <f t="shared" si="36"/>
        <v>-9</v>
      </c>
    </row>
    <row r="107" spans="1:40" x14ac:dyDescent="0.25">
      <c r="A107" t="str">
        <f t="shared" si="25"/>
        <v>43914Arkansas</v>
      </c>
      <c r="B107" t="str">
        <f t="shared" si="23"/>
        <v>43914AR</v>
      </c>
      <c r="C107" s="6">
        <v>43914</v>
      </c>
      <c r="D107" t="s">
        <v>67</v>
      </c>
      <c r="E107" t="s">
        <v>7</v>
      </c>
      <c r="F107">
        <f>IFERROR(VLOOKUP(B107,CovidTracking!B:G,4,FALSE),0)</f>
        <v>218</v>
      </c>
      <c r="G107">
        <f>IFERROR(VLOOKUP(B107,CovidTracking!B:G,5,FALSE),0)</f>
        <v>947</v>
      </c>
      <c r="H107">
        <f t="shared" si="24"/>
        <v>1165</v>
      </c>
      <c r="I107">
        <f>IFERROR(VLOOKUP(B107,CovidTracking!B:G,6,FALSE),0)</f>
        <v>0</v>
      </c>
      <c r="J107">
        <f t="shared" si="37"/>
        <v>44</v>
      </c>
      <c r="K107">
        <f t="shared" si="38"/>
        <v>41</v>
      </c>
      <c r="L107">
        <f t="shared" si="39"/>
        <v>85</v>
      </c>
      <c r="M107">
        <f t="shared" si="40"/>
        <v>0</v>
      </c>
      <c r="N107">
        <f>VLOOKUP(A107,Mobility!$A:$L,7,FALSE)</f>
        <v>-30</v>
      </c>
      <c r="O107">
        <f>VLOOKUP(A107,Mobility!$A:$L,8,FALSE)</f>
        <v>-9</v>
      </c>
      <c r="P107">
        <f>VLOOKUP(A107,Mobility!$A:$L,9,FALSE)</f>
        <v>52</v>
      </c>
      <c r="Q107">
        <f>VLOOKUP(A107,Mobility!$A:$L,10,FALSE)</f>
        <v>-17</v>
      </c>
      <c r="R107">
        <f>VLOOKUP(A107,Mobility!$A:$L,11,FALSE)</f>
        <v>-35</v>
      </c>
      <c r="S107">
        <f>VLOOKUP(A107,Mobility!$A:$L,12,FALSE)</f>
        <v>14</v>
      </c>
      <c r="T107">
        <f>VLOOKUP(D107,'Pop and Pop Den'!A:C,2,FALSE)</f>
        <v>3038999</v>
      </c>
      <c r="U107">
        <f>VLOOKUP(D107,'Pop and Pop Den'!A:C,3,FALSE)</f>
        <v>58.402999999999999</v>
      </c>
      <c r="V107">
        <f>VLOOKUP(D107,Unemployment!A:B,2,FALSE)</f>
        <v>3.5</v>
      </c>
      <c r="W107">
        <f>VLOOKUP(D107,Unemployment!H:J,2,FALSE)</f>
        <v>3.5</v>
      </c>
      <c r="X107">
        <f>VLOOKUP(D107,Unemployment!H:J,3,FALSE)</f>
        <v>4.8</v>
      </c>
      <c r="Y107">
        <f t="shared" si="26"/>
        <v>1.2999999999999998</v>
      </c>
      <c r="Z107">
        <f t="shared" si="27"/>
        <v>1.2999999999999998</v>
      </c>
      <c r="AA107">
        <f>VLOOKUP(D107,MedianAge!A:B,2,FALSE)</f>
        <v>37.9</v>
      </c>
      <c r="AB107" s="6">
        <f>VLOOKUP(D107,StateActions!F:G,2,FALSE)</f>
        <v>43932</v>
      </c>
      <c r="AC107" s="6">
        <f>VLOOKUP(D107,StateActions!L:M,2,FALSE)</f>
        <v>43914</v>
      </c>
      <c r="AD107" s="6">
        <f>VLOOKUP(D107,StateActions!A:B,2,FALSE)</f>
        <v>43905</v>
      </c>
      <c r="AE107">
        <f t="shared" si="28"/>
        <v>-18</v>
      </c>
      <c r="AF107">
        <f t="shared" si="29"/>
        <v>0</v>
      </c>
      <c r="AG107">
        <f t="shared" si="30"/>
        <v>9</v>
      </c>
      <c r="AH107" s="18">
        <f t="shared" si="31"/>
        <v>0.18712446351931331</v>
      </c>
      <c r="AI107" s="18">
        <f t="shared" si="32"/>
        <v>0.81287553648068667</v>
      </c>
      <c r="AJ107" s="20">
        <f t="shared" si="33"/>
        <v>0</v>
      </c>
      <c r="AK107" t="str">
        <f t="shared" si="34"/>
        <v>Include</v>
      </c>
      <c r="AL107" t="str">
        <f t="shared" si="35"/>
        <v>Less than 10 deaths</v>
      </c>
      <c r="AM107" s="6">
        <f>IFERROR(VLOOKUP(D107,DatesEachStateReach10Deaths!A:B,2,FALSE),AK107)</f>
        <v>43922</v>
      </c>
      <c r="AN107">
        <f t="shared" si="36"/>
        <v>-8</v>
      </c>
    </row>
    <row r="108" spans="1:40" x14ac:dyDescent="0.25">
      <c r="A108" t="str">
        <f t="shared" si="25"/>
        <v>43915Arkansas</v>
      </c>
      <c r="B108" t="str">
        <f t="shared" si="23"/>
        <v>43915AR</v>
      </c>
      <c r="C108" s="6">
        <v>43915</v>
      </c>
      <c r="D108" t="s">
        <v>67</v>
      </c>
      <c r="E108" t="s">
        <v>7</v>
      </c>
      <c r="F108">
        <f>IFERROR(VLOOKUP(B108,CovidTracking!B:G,4,FALSE),0)</f>
        <v>280</v>
      </c>
      <c r="G108">
        <f>IFERROR(VLOOKUP(B108,CovidTracking!B:G,5,FALSE),0)</f>
        <v>1437</v>
      </c>
      <c r="H108">
        <f t="shared" si="24"/>
        <v>1717</v>
      </c>
      <c r="I108">
        <f>IFERROR(VLOOKUP(B108,CovidTracking!B:G,6,FALSE),0)</f>
        <v>2</v>
      </c>
      <c r="J108">
        <f t="shared" si="37"/>
        <v>62</v>
      </c>
      <c r="K108">
        <f t="shared" si="38"/>
        <v>490</v>
      </c>
      <c r="L108">
        <f t="shared" si="39"/>
        <v>552</v>
      </c>
      <c r="M108">
        <f t="shared" si="40"/>
        <v>2</v>
      </c>
      <c r="N108">
        <f>VLOOKUP(A108,Mobility!$A:$L,7,FALSE)</f>
        <v>-25</v>
      </c>
      <c r="O108">
        <f>VLOOKUP(A108,Mobility!$A:$L,8,FALSE)</f>
        <v>-5</v>
      </c>
      <c r="P108">
        <f>VLOOKUP(A108,Mobility!$A:$L,9,FALSE)</f>
        <v>108</v>
      </c>
      <c r="Q108">
        <f>VLOOKUP(A108,Mobility!$A:$L,10,FALSE)</f>
        <v>-18</v>
      </c>
      <c r="R108">
        <f>VLOOKUP(A108,Mobility!$A:$L,11,FALSE)</f>
        <v>-35</v>
      </c>
      <c r="S108">
        <f>VLOOKUP(A108,Mobility!$A:$L,12,FALSE)</f>
        <v>12</v>
      </c>
      <c r="T108">
        <f>VLOOKUP(D108,'Pop and Pop Den'!A:C,2,FALSE)</f>
        <v>3038999</v>
      </c>
      <c r="U108">
        <f>VLOOKUP(D108,'Pop and Pop Den'!A:C,3,FALSE)</f>
        <v>58.402999999999999</v>
      </c>
      <c r="V108">
        <f>VLOOKUP(D108,Unemployment!A:B,2,FALSE)</f>
        <v>3.5</v>
      </c>
      <c r="W108">
        <f>VLOOKUP(D108,Unemployment!H:J,2,FALSE)</f>
        <v>3.5</v>
      </c>
      <c r="X108">
        <f>VLOOKUP(D108,Unemployment!H:J,3,FALSE)</f>
        <v>4.8</v>
      </c>
      <c r="Y108">
        <f t="shared" si="26"/>
        <v>1.2999999999999998</v>
      </c>
      <c r="Z108">
        <f t="shared" si="27"/>
        <v>1.2999999999999998</v>
      </c>
      <c r="AA108">
        <f>VLOOKUP(D108,MedianAge!A:B,2,FALSE)</f>
        <v>37.9</v>
      </c>
      <c r="AB108" s="6">
        <f>VLOOKUP(D108,StateActions!F:G,2,FALSE)</f>
        <v>43932</v>
      </c>
      <c r="AC108" s="6">
        <f>VLOOKUP(D108,StateActions!L:M,2,FALSE)</f>
        <v>43914</v>
      </c>
      <c r="AD108" s="6">
        <f>VLOOKUP(D108,StateActions!A:B,2,FALSE)</f>
        <v>43905</v>
      </c>
      <c r="AE108">
        <f t="shared" si="28"/>
        <v>-17</v>
      </c>
      <c r="AF108">
        <f t="shared" si="29"/>
        <v>1</v>
      </c>
      <c r="AG108">
        <f t="shared" si="30"/>
        <v>10</v>
      </c>
      <c r="AH108" s="18">
        <f t="shared" si="31"/>
        <v>0.163075131042516</v>
      </c>
      <c r="AI108" s="18">
        <f t="shared" si="32"/>
        <v>0.83692486895748397</v>
      </c>
      <c r="AJ108" s="20">
        <f t="shared" si="33"/>
        <v>1.1648223645894002E-3</v>
      </c>
      <c r="AK108" t="str">
        <f t="shared" si="34"/>
        <v>Include</v>
      </c>
      <c r="AL108" t="str">
        <f t="shared" si="35"/>
        <v>Less than 10 deaths</v>
      </c>
      <c r="AM108" s="6">
        <f>IFERROR(VLOOKUP(D108,DatesEachStateReach10Deaths!A:B,2,FALSE),AK108)</f>
        <v>43922</v>
      </c>
      <c r="AN108">
        <f t="shared" si="36"/>
        <v>-7</v>
      </c>
    </row>
    <row r="109" spans="1:40" x14ac:dyDescent="0.25">
      <c r="A109" t="str">
        <f t="shared" si="25"/>
        <v>43916Arkansas</v>
      </c>
      <c r="B109" t="str">
        <f t="shared" si="23"/>
        <v>43916AR</v>
      </c>
      <c r="C109" s="6">
        <v>43916</v>
      </c>
      <c r="D109" t="s">
        <v>67</v>
      </c>
      <c r="E109" t="s">
        <v>7</v>
      </c>
      <c r="F109">
        <f>IFERROR(VLOOKUP(B109,CovidTracking!B:G,4,FALSE),0)</f>
        <v>335</v>
      </c>
      <c r="G109">
        <f>IFERROR(VLOOKUP(B109,CovidTracking!B:G,5,FALSE),0)</f>
        <v>1504</v>
      </c>
      <c r="H109">
        <f t="shared" si="24"/>
        <v>1839</v>
      </c>
      <c r="I109">
        <f>IFERROR(VLOOKUP(B109,CovidTracking!B:G,6,FALSE),0)</f>
        <v>3</v>
      </c>
      <c r="J109">
        <f t="shared" si="37"/>
        <v>55</v>
      </c>
      <c r="K109">
        <f t="shared" si="38"/>
        <v>67</v>
      </c>
      <c r="L109">
        <f t="shared" si="39"/>
        <v>122</v>
      </c>
      <c r="M109">
        <f t="shared" si="40"/>
        <v>1</v>
      </c>
      <c r="N109">
        <f>VLOOKUP(A109,Mobility!$A:$L,7,FALSE)</f>
        <v>-24</v>
      </c>
      <c r="O109">
        <f>VLOOKUP(A109,Mobility!$A:$L,8,FALSE)</f>
        <v>-4</v>
      </c>
      <c r="P109">
        <f>VLOOKUP(A109,Mobility!$A:$L,9,FALSE)</f>
        <v>133</v>
      </c>
      <c r="Q109">
        <f>VLOOKUP(A109,Mobility!$A:$L,10,FALSE)</f>
        <v>-18</v>
      </c>
      <c r="R109">
        <f>VLOOKUP(A109,Mobility!$A:$L,11,FALSE)</f>
        <v>-36</v>
      </c>
      <c r="S109">
        <f>VLOOKUP(A109,Mobility!$A:$L,12,FALSE)</f>
        <v>12</v>
      </c>
      <c r="T109">
        <f>VLOOKUP(D109,'Pop and Pop Den'!A:C,2,FALSE)</f>
        <v>3038999</v>
      </c>
      <c r="U109">
        <f>VLOOKUP(D109,'Pop and Pop Den'!A:C,3,FALSE)</f>
        <v>58.402999999999999</v>
      </c>
      <c r="V109">
        <f>VLOOKUP(D109,Unemployment!A:B,2,FALSE)</f>
        <v>3.5</v>
      </c>
      <c r="W109">
        <f>VLOOKUP(D109,Unemployment!H:J,2,FALSE)</f>
        <v>3.5</v>
      </c>
      <c r="X109">
        <f>VLOOKUP(D109,Unemployment!H:J,3,FALSE)</f>
        <v>4.8</v>
      </c>
      <c r="Y109">
        <f t="shared" si="26"/>
        <v>1.2999999999999998</v>
      </c>
      <c r="Z109">
        <f t="shared" si="27"/>
        <v>1.2999999999999998</v>
      </c>
      <c r="AA109">
        <f>VLOOKUP(D109,MedianAge!A:B,2,FALSE)</f>
        <v>37.9</v>
      </c>
      <c r="AB109" s="6">
        <f>VLOOKUP(D109,StateActions!F:G,2,FALSE)</f>
        <v>43932</v>
      </c>
      <c r="AC109" s="6">
        <f>VLOOKUP(D109,StateActions!L:M,2,FALSE)</f>
        <v>43914</v>
      </c>
      <c r="AD109" s="6">
        <f>VLOOKUP(D109,StateActions!A:B,2,FALSE)</f>
        <v>43905</v>
      </c>
      <c r="AE109">
        <f t="shared" si="28"/>
        <v>-16</v>
      </c>
      <c r="AF109">
        <f t="shared" si="29"/>
        <v>2</v>
      </c>
      <c r="AG109">
        <f t="shared" si="30"/>
        <v>11</v>
      </c>
      <c r="AH109" s="18">
        <f t="shared" si="31"/>
        <v>0.18216421968461119</v>
      </c>
      <c r="AI109" s="18">
        <f t="shared" si="32"/>
        <v>0.81783578031538884</v>
      </c>
      <c r="AJ109" s="20">
        <f t="shared" si="33"/>
        <v>1.6313213703099511E-3</v>
      </c>
      <c r="AK109" t="str">
        <f t="shared" si="34"/>
        <v>Include</v>
      </c>
      <c r="AL109" t="str">
        <f t="shared" si="35"/>
        <v>Less than 10 deaths</v>
      </c>
      <c r="AM109" s="6">
        <f>IFERROR(VLOOKUP(D109,DatesEachStateReach10Deaths!A:B,2,FALSE),AK109)</f>
        <v>43922</v>
      </c>
      <c r="AN109">
        <f t="shared" si="36"/>
        <v>-6</v>
      </c>
    </row>
    <row r="110" spans="1:40" x14ac:dyDescent="0.25">
      <c r="A110" t="str">
        <f t="shared" si="25"/>
        <v>43917Arkansas</v>
      </c>
      <c r="B110" t="str">
        <f t="shared" si="23"/>
        <v>43917AR</v>
      </c>
      <c r="C110" s="6">
        <v>43917</v>
      </c>
      <c r="D110" t="s">
        <v>67</v>
      </c>
      <c r="E110" t="s">
        <v>7</v>
      </c>
      <c r="F110">
        <f>IFERROR(VLOOKUP(B110,CovidTracking!B:G,4,FALSE),0)</f>
        <v>381</v>
      </c>
      <c r="G110">
        <f>IFERROR(VLOOKUP(B110,CovidTracking!B:G,5,FALSE),0)</f>
        <v>1545</v>
      </c>
      <c r="H110">
        <f t="shared" si="24"/>
        <v>1926</v>
      </c>
      <c r="I110">
        <f>IFERROR(VLOOKUP(B110,CovidTracking!B:G,6,FALSE),0)</f>
        <v>3</v>
      </c>
      <c r="J110">
        <f t="shared" si="37"/>
        <v>46</v>
      </c>
      <c r="K110">
        <f t="shared" si="38"/>
        <v>41</v>
      </c>
      <c r="L110">
        <f t="shared" si="39"/>
        <v>87</v>
      </c>
      <c r="M110">
        <f t="shared" si="40"/>
        <v>0</v>
      </c>
      <c r="N110">
        <f>VLOOKUP(A110,Mobility!$A:$L,7,FALSE)</f>
        <v>-28</v>
      </c>
      <c r="O110">
        <f>VLOOKUP(A110,Mobility!$A:$L,8,FALSE)</f>
        <v>-7</v>
      </c>
      <c r="P110">
        <f>VLOOKUP(A110,Mobility!$A:$L,9,FALSE)</f>
        <v>88</v>
      </c>
      <c r="Q110">
        <f>VLOOKUP(A110,Mobility!$A:$L,10,FALSE)</f>
        <v>-22</v>
      </c>
      <c r="R110">
        <f>VLOOKUP(A110,Mobility!$A:$L,11,FALSE)</f>
        <v>-36</v>
      </c>
      <c r="S110">
        <f>VLOOKUP(A110,Mobility!$A:$L,12,FALSE)</f>
        <v>13</v>
      </c>
      <c r="T110">
        <f>VLOOKUP(D110,'Pop and Pop Den'!A:C,2,FALSE)</f>
        <v>3038999</v>
      </c>
      <c r="U110">
        <f>VLOOKUP(D110,'Pop and Pop Den'!A:C,3,FALSE)</f>
        <v>58.402999999999999</v>
      </c>
      <c r="V110">
        <f>VLOOKUP(D110,Unemployment!A:B,2,FALSE)</f>
        <v>3.5</v>
      </c>
      <c r="W110">
        <f>VLOOKUP(D110,Unemployment!H:J,2,FALSE)</f>
        <v>3.5</v>
      </c>
      <c r="X110">
        <f>VLOOKUP(D110,Unemployment!H:J,3,FALSE)</f>
        <v>4.8</v>
      </c>
      <c r="Y110">
        <f t="shared" si="26"/>
        <v>1.2999999999999998</v>
      </c>
      <c r="Z110">
        <f t="shared" si="27"/>
        <v>1.2999999999999998</v>
      </c>
      <c r="AA110">
        <f>VLOOKUP(D110,MedianAge!A:B,2,FALSE)</f>
        <v>37.9</v>
      </c>
      <c r="AB110" s="6">
        <f>VLOOKUP(D110,StateActions!F:G,2,FALSE)</f>
        <v>43932</v>
      </c>
      <c r="AC110" s="6">
        <f>VLOOKUP(D110,StateActions!L:M,2,FALSE)</f>
        <v>43914</v>
      </c>
      <c r="AD110" s="6">
        <f>VLOOKUP(D110,StateActions!A:B,2,FALSE)</f>
        <v>43905</v>
      </c>
      <c r="AE110">
        <f t="shared" si="28"/>
        <v>-15</v>
      </c>
      <c r="AF110">
        <f t="shared" si="29"/>
        <v>3</v>
      </c>
      <c r="AG110">
        <f t="shared" si="30"/>
        <v>12</v>
      </c>
      <c r="AH110" s="18">
        <f t="shared" si="31"/>
        <v>0.19781931464174454</v>
      </c>
      <c r="AI110" s="18">
        <f t="shared" si="32"/>
        <v>0.80218068535825549</v>
      </c>
      <c r="AJ110" s="20">
        <f t="shared" si="33"/>
        <v>1.557632398753894E-3</v>
      </c>
      <c r="AK110" t="str">
        <f t="shared" si="34"/>
        <v>Include</v>
      </c>
      <c r="AL110" t="str">
        <f t="shared" si="35"/>
        <v>Less than 10 deaths</v>
      </c>
      <c r="AM110" s="6">
        <f>IFERROR(VLOOKUP(D110,DatesEachStateReach10Deaths!A:B,2,FALSE),AK110)</f>
        <v>43922</v>
      </c>
      <c r="AN110">
        <f t="shared" si="36"/>
        <v>-5</v>
      </c>
    </row>
    <row r="111" spans="1:40" x14ac:dyDescent="0.25">
      <c r="A111" t="str">
        <f t="shared" si="25"/>
        <v>43918Arkansas</v>
      </c>
      <c r="B111" t="str">
        <f t="shared" si="23"/>
        <v>43918AR</v>
      </c>
      <c r="C111" s="6">
        <v>43918</v>
      </c>
      <c r="D111" t="s">
        <v>67</v>
      </c>
      <c r="E111" t="s">
        <v>7</v>
      </c>
      <c r="F111">
        <f>IFERROR(VLOOKUP(B111,CovidTracking!B:G,4,FALSE),0)</f>
        <v>404</v>
      </c>
      <c r="G111">
        <f>IFERROR(VLOOKUP(B111,CovidTracking!B:G,5,FALSE),0)</f>
        <v>2938</v>
      </c>
      <c r="H111">
        <f t="shared" si="24"/>
        <v>3342</v>
      </c>
      <c r="I111">
        <f>IFERROR(VLOOKUP(B111,CovidTracking!B:G,6,FALSE),0)</f>
        <v>5</v>
      </c>
      <c r="J111">
        <f t="shared" si="37"/>
        <v>23</v>
      </c>
      <c r="K111">
        <f t="shared" si="38"/>
        <v>1393</v>
      </c>
      <c r="L111">
        <f t="shared" si="39"/>
        <v>1416</v>
      </c>
      <c r="M111">
        <f t="shared" si="40"/>
        <v>2</v>
      </c>
      <c r="N111">
        <f>VLOOKUP(A111,Mobility!$A:$L,7,FALSE)</f>
        <v>-39</v>
      </c>
      <c r="O111">
        <f>VLOOKUP(A111,Mobility!$A:$L,8,FALSE)</f>
        <v>-14</v>
      </c>
      <c r="P111">
        <f>VLOOKUP(A111,Mobility!$A:$L,9,FALSE)</f>
        <v>-1</v>
      </c>
      <c r="Q111">
        <f>VLOOKUP(A111,Mobility!$A:$L,10,FALSE)</f>
        <v>-26</v>
      </c>
      <c r="R111">
        <f>VLOOKUP(A111,Mobility!$A:$L,11,FALSE)</f>
        <v>-23</v>
      </c>
      <c r="S111">
        <f>VLOOKUP(A111,Mobility!$A:$L,12,FALSE)</f>
        <v>10</v>
      </c>
      <c r="T111">
        <f>VLOOKUP(D111,'Pop and Pop Den'!A:C,2,FALSE)</f>
        <v>3038999</v>
      </c>
      <c r="U111">
        <f>VLOOKUP(D111,'Pop and Pop Den'!A:C,3,FALSE)</f>
        <v>58.402999999999999</v>
      </c>
      <c r="V111">
        <f>VLOOKUP(D111,Unemployment!A:B,2,FALSE)</f>
        <v>3.5</v>
      </c>
      <c r="W111">
        <f>VLOOKUP(D111,Unemployment!H:J,2,FALSE)</f>
        <v>3.5</v>
      </c>
      <c r="X111">
        <f>VLOOKUP(D111,Unemployment!H:J,3,FALSE)</f>
        <v>4.8</v>
      </c>
      <c r="Y111">
        <f t="shared" si="26"/>
        <v>1.2999999999999998</v>
      </c>
      <c r="Z111">
        <f t="shared" si="27"/>
        <v>1.2999999999999998</v>
      </c>
      <c r="AA111">
        <f>VLOOKUP(D111,MedianAge!A:B,2,FALSE)</f>
        <v>37.9</v>
      </c>
      <c r="AB111" s="6">
        <f>VLOOKUP(D111,StateActions!F:G,2,FALSE)</f>
        <v>43932</v>
      </c>
      <c r="AC111" s="6">
        <f>VLOOKUP(D111,StateActions!L:M,2,FALSE)</f>
        <v>43914</v>
      </c>
      <c r="AD111" s="6">
        <f>VLOOKUP(D111,StateActions!A:B,2,FALSE)</f>
        <v>43905</v>
      </c>
      <c r="AE111">
        <f t="shared" si="28"/>
        <v>-14</v>
      </c>
      <c r="AF111">
        <f t="shared" si="29"/>
        <v>4</v>
      </c>
      <c r="AG111">
        <f t="shared" si="30"/>
        <v>13</v>
      </c>
      <c r="AH111" s="18">
        <f t="shared" si="31"/>
        <v>0.12088569718731298</v>
      </c>
      <c r="AI111" s="18">
        <f t="shared" si="32"/>
        <v>0.87911430281268699</v>
      </c>
      <c r="AJ111" s="20">
        <f t="shared" si="33"/>
        <v>1.4961101137043686E-3</v>
      </c>
      <c r="AK111" t="str">
        <f t="shared" si="34"/>
        <v>Include</v>
      </c>
      <c r="AL111" t="str">
        <f t="shared" si="35"/>
        <v>Less than 10 deaths</v>
      </c>
      <c r="AM111" s="6">
        <f>IFERROR(VLOOKUP(D111,DatesEachStateReach10Deaths!A:B,2,FALSE),AK111)</f>
        <v>43922</v>
      </c>
      <c r="AN111">
        <f t="shared" si="36"/>
        <v>-4</v>
      </c>
    </row>
    <row r="112" spans="1:40" x14ac:dyDescent="0.25">
      <c r="A112" t="str">
        <f t="shared" si="25"/>
        <v>43919Arkansas</v>
      </c>
      <c r="B112" t="str">
        <f t="shared" si="23"/>
        <v>43919AR</v>
      </c>
      <c r="C112" s="6">
        <v>43919</v>
      </c>
      <c r="D112" t="s">
        <v>67</v>
      </c>
      <c r="E112" t="s">
        <v>7</v>
      </c>
      <c r="F112">
        <f>IFERROR(VLOOKUP(B112,CovidTracking!B:G,4,FALSE),0)</f>
        <v>426</v>
      </c>
      <c r="G112">
        <f>IFERROR(VLOOKUP(B112,CovidTracking!B:G,5,FALSE),0)</f>
        <v>3027</v>
      </c>
      <c r="H112">
        <f t="shared" si="24"/>
        <v>3453</v>
      </c>
      <c r="I112">
        <f>IFERROR(VLOOKUP(B112,CovidTracking!B:G,6,FALSE),0)</f>
        <v>6</v>
      </c>
      <c r="J112">
        <f t="shared" si="37"/>
        <v>22</v>
      </c>
      <c r="K112">
        <f t="shared" si="38"/>
        <v>89</v>
      </c>
      <c r="L112">
        <f t="shared" si="39"/>
        <v>111</v>
      </c>
      <c r="M112">
        <f t="shared" si="40"/>
        <v>1</v>
      </c>
      <c r="N112">
        <f>VLOOKUP(A112,Mobility!$A:$L,7,FALSE)</f>
        <v>-29</v>
      </c>
      <c r="O112">
        <f>VLOOKUP(A112,Mobility!$A:$L,8,FALSE)</f>
        <v>-7</v>
      </c>
      <c r="P112">
        <f>VLOOKUP(A112,Mobility!$A:$L,9,FALSE)</f>
        <v>81</v>
      </c>
      <c r="Q112">
        <f>VLOOKUP(A112,Mobility!$A:$L,10,FALSE)</f>
        <v>-22</v>
      </c>
      <c r="R112">
        <f>VLOOKUP(A112,Mobility!$A:$L,11,FALSE)</f>
        <v>-27</v>
      </c>
      <c r="S112">
        <f>VLOOKUP(A112,Mobility!$A:$L,12,FALSE)</f>
        <v>7</v>
      </c>
      <c r="T112">
        <f>VLOOKUP(D112,'Pop and Pop Den'!A:C,2,FALSE)</f>
        <v>3038999</v>
      </c>
      <c r="U112">
        <f>VLOOKUP(D112,'Pop and Pop Den'!A:C,3,FALSE)</f>
        <v>58.402999999999999</v>
      </c>
      <c r="V112">
        <f>VLOOKUP(D112,Unemployment!A:B,2,FALSE)</f>
        <v>3.5</v>
      </c>
      <c r="W112">
        <f>VLOOKUP(D112,Unemployment!H:J,2,FALSE)</f>
        <v>3.5</v>
      </c>
      <c r="X112">
        <f>VLOOKUP(D112,Unemployment!H:J,3,FALSE)</f>
        <v>4.8</v>
      </c>
      <c r="Y112">
        <f t="shared" si="26"/>
        <v>1.2999999999999998</v>
      </c>
      <c r="Z112">
        <f t="shared" si="27"/>
        <v>1.2999999999999998</v>
      </c>
      <c r="AA112">
        <f>VLOOKUP(D112,MedianAge!A:B,2,FALSE)</f>
        <v>37.9</v>
      </c>
      <c r="AB112" s="6">
        <f>VLOOKUP(D112,StateActions!F:G,2,FALSE)</f>
        <v>43932</v>
      </c>
      <c r="AC112" s="6">
        <f>VLOOKUP(D112,StateActions!L:M,2,FALSE)</f>
        <v>43914</v>
      </c>
      <c r="AD112" s="6">
        <f>VLOOKUP(D112,StateActions!A:B,2,FALSE)</f>
        <v>43905</v>
      </c>
      <c r="AE112">
        <f t="shared" si="28"/>
        <v>-13</v>
      </c>
      <c r="AF112">
        <f t="shared" si="29"/>
        <v>5</v>
      </c>
      <c r="AG112">
        <f t="shared" si="30"/>
        <v>14</v>
      </c>
      <c r="AH112" s="18">
        <f t="shared" si="31"/>
        <v>0.12337098175499565</v>
      </c>
      <c r="AI112" s="18">
        <f t="shared" si="32"/>
        <v>0.87662901824500439</v>
      </c>
      <c r="AJ112" s="20">
        <f t="shared" si="33"/>
        <v>1.7376194613379669E-3</v>
      </c>
      <c r="AK112" t="str">
        <f t="shared" si="34"/>
        <v>Include</v>
      </c>
      <c r="AL112" t="str">
        <f t="shared" si="35"/>
        <v>Less than 10 deaths</v>
      </c>
      <c r="AM112" s="6">
        <f>IFERROR(VLOOKUP(D112,DatesEachStateReach10Deaths!A:B,2,FALSE),AK112)</f>
        <v>43922</v>
      </c>
      <c r="AN112">
        <f t="shared" si="36"/>
        <v>-3</v>
      </c>
    </row>
    <row r="113" spans="1:40" x14ac:dyDescent="0.25">
      <c r="A113" t="str">
        <f t="shared" si="25"/>
        <v>43920Arkansas</v>
      </c>
      <c r="B113" t="str">
        <f t="shared" si="23"/>
        <v>43920AR</v>
      </c>
      <c r="C113" s="6">
        <v>43920</v>
      </c>
      <c r="D113" t="s">
        <v>67</v>
      </c>
      <c r="E113" t="s">
        <v>7</v>
      </c>
      <c r="F113">
        <f>IFERROR(VLOOKUP(B113,CovidTracking!B:G,4,FALSE),0)</f>
        <v>473</v>
      </c>
      <c r="G113">
        <f>IFERROR(VLOOKUP(B113,CovidTracking!B:G,5,FALSE),0)</f>
        <v>5262</v>
      </c>
      <c r="H113">
        <f t="shared" si="24"/>
        <v>5735</v>
      </c>
      <c r="I113">
        <f>IFERROR(VLOOKUP(B113,CovidTracking!B:G,6,FALSE),0)</f>
        <v>7</v>
      </c>
      <c r="J113">
        <f t="shared" si="37"/>
        <v>47</v>
      </c>
      <c r="K113">
        <f t="shared" si="38"/>
        <v>2235</v>
      </c>
      <c r="L113">
        <f t="shared" si="39"/>
        <v>2282</v>
      </c>
      <c r="M113">
        <f t="shared" si="40"/>
        <v>1</v>
      </c>
      <c r="N113">
        <f>VLOOKUP(A113,Mobility!$A:$L,7,FALSE)</f>
        <v>-31</v>
      </c>
      <c r="O113">
        <f>VLOOKUP(A113,Mobility!$A:$L,8,FALSE)</f>
        <v>-11</v>
      </c>
      <c r="P113">
        <f>VLOOKUP(A113,Mobility!$A:$L,9,FALSE)</f>
        <v>-19</v>
      </c>
      <c r="Q113">
        <f>VLOOKUP(A113,Mobility!$A:$L,10,FALSE)</f>
        <v>-25</v>
      </c>
      <c r="R113">
        <f>VLOOKUP(A113,Mobility!$A:$L,11,FALSE)</f>
        <v>-34</v>
      </c>
      <c r="S113">
        <f>VLOOKUP(A113,Mobility!$A:$L,12,FALSE)</f>
        <v>14</v>
      </c>
      <c r="T113">
        <f>VLOOKUP(D113,'Pop and Pop Den'!A:C,2,FALSE)</f>
        <v>3038999</v>
      </c>
      <c r="U113">
        <f>VLOOKUP(D113,'Pop and Pop Den'!A:C,3,FALSE)</f>
        <v>58.402999999999999</v>
      </c>
      <c r="V113">
        <f>VLOOKUP(D113,Unemployment!A:B,2,FALSE)</f>
        <v>3.5</v>
      </c>
      <c r="W113">
        <f>VLOOKUP(D113,Unemployment!H:J,2,FALSE)</f>
        <v>3.5</v>
      </c>
      <c r="X113">
        <f>VLOOKUP(D113,Unemployment!H:J,3,FALSE)</f>
        <v>4.8</v>
      </c>
      <c r="Y113">
        <f t="shared" si="26"/>
        <v>1.2999999999999998</v>
      </c>
      <c r="Z113">
        <f t="shared" si="27"/>
        <v>1.2999999999999998</v>
      </c>
      <c r="AA113">
        <f>VLOOKUP(D113,MedianAge!A:B,2,FALSE)</f>
        <v>37.9</v>
      </c>
      <c r="AB113" s="6">
        <f>VLOOKUP(D113,StateActions!F:G,2,FALSE)</f>
        <v>43932</v>
      </c>
      <c r="AC113" s="6">
        <f>VLOOKUP(D113,StateActions!L:M,2,FALSE)</f>
        <v>43914</v>
      </c>
      <c r="AD113" s="6">
        <f>VLOOKUP(D113,StateActions!A:B,2,FALSE)</f>
        <v>43905</v>
      </c>
      <c r="AE113">
        <f t="shared" si="28"/>
        <v>-12</v>
      </c>
      <c r="AF113">
        <f t="shared" si="29"/>
        <v>6</v>
      </c>
      <c r="AG113">
        <f t="shared" si="30"/>
        <v>15</v>
      </c>
      <c r="AH113" s="18">
        <f t="shared" si="31"/>
        <v>8.2476024411508281E-2</v>
      </c>
      <c r="AI113" s="18">
        <f t="shared" si="32"/>
        <v>0.91752397558849175</v>
      </c>
      <c r="AJ113" s="20">
        <f t="shared" si="33"/>
        <v>1.2205754141238012E-3</v>
      </c>
      <c r="AK113" t="str">
        <f t="shared" si="34"/>
        <v>Include</v>
      </c>
      <c r="AL113" t="str">
        <f t="shared" si="35"/>
        <v>Less than 10 deaths</v>
      </c>
      <c r="AM113" s="6">
        <f>IFERROR(VLOOKUP(D113,DatesEachStateReach10Deaths!A:B,2,FALSE),AK113)</f>
        <v>43922</v>
      </c>
      <c r="AN113">
        <f t="shared" si="36"/>
        <v>-2</v>
      </c>
    </row>
    <row r="114" spans="1:40" x14ac:dyDescent="0.25">
      <c r="A114" t="str">
        <f t="shared" si="25"/>
        <v>43921Arkansas</v>
      </c>
      <c r="B114" t="str">
        <f t="shared" si="23"/>
        <v>43921AR</v>
      </c>
      <c r="C114" s="6">
        <v>43921</v>
      </c>
      <c r="D114" t="s">
        <v>67</v>
      </c>
      <c r="E114" t="s">
        <v>7</v>
      </c>
      <c r="F114">
        <f>IFERROR(VLOOKUP(B114,CovidTracking!B:G,4,FALSE),0)</f>
        <v>523</v>
      </c>
      <c r="G114">
        <f>IFERROR(VLOOKUP(B114,CovidTracking!B:G,5,FALSE),0)</f>
        <v>5959</v>
      </c>
      <c r="H114">
        <f t="shared" si="24"/>
        <v>6482</v>
      </c>
      <c r="I114">
        <f>IFERROR(VLOOKUP(B114,CovidTracking!B:G,6,FALSE),0)</f>
        <v>8</v>
      </c>
      <c r="J114">
        <f t="shared" si="37"/>
        <v>50</v>
      </c>
      <c r="K114">
        <f t="shared" si="38"/>
        <v>697</v>
      </c>
      <c r="L114">
        <f t="shared" si="39"/>
        <v>747</v>
      </c>
      <c r="M114">
        <f t="shared" si="40"/>
        <v>1</v>
      </c>
      <c r="N114">
        <f>VLOOKUP(A114,Mobility!$A:$L,7,FALSE)</f>
        <v>-26</v>
      </c>
      <c r="O114">
        <f>VLOOKUP(A114,Mobility!$A:$L,8,FALSE)</f>
        <v>-6</v>
      </c>
      <c r="P114">
        <f>VLOOKUP(A114,Mobility!$A:$L,9,FALSE)</f>
        <v>36</v>
      </c>
      <c r="Q114">
        <f>VLOOKUP(A114,Mobility!$A:$L,10,FALSE)</f>
        <v>-21</v>
      </c>
      <c r="R114">
        <f>VLOOKUP(A114,Mobility!$A:$L,11,FALSE)</f>
        <v>-35</v>
      </c>
      <c r="S114">
        <f>VLOOKUP(A114,Mobility!$A:$L,12,FALSE)</f>
        <v>13</v>
      </c>
      <c r="T114">
        <f>VLOOKUP(D114,'Pop and Pop Den'!A:C,2,FALSE)</f>
        <v>3038999</v>
      </c>
      <c r="U114">
        <f>VLOOKUP(D114,'Pop and Pop Den'!A:C,3,FALSE)</f>
        <v>58.402999999999999</v>
      </c>
      <c r="V114">
        <f>VLOOKUP(D114,Unemployment!A:B,2,FALSE)</f>
        <v>3.5</v>
      </c>
      <c r="W114">
        <f>VLOOKUP(D114,Unemployment!H:J,2,FALSE)</f>
        <v>3.5</v>
      </c>
      <c r="X114">
        <f>VLOOKUP(D114,Unemployment!H:J,3,FALSE)</f>
        <v>4.8</v>
      </c>
      <c r="Y114">
        <f t="shared" si="26"/>
        <v>1.2999999999999998</v>
      </c>
      <c r="Z114">
        <f t="shared" si="27"/>
        <v>1.2999999999999998</v>
      </c>
      <c r="AA114">
        <f>VLOOKUP(D114,MedianAge!A:B,2,FALSE)</f>
        <v>37.9</v>
      </c>
      <c r="AB114" s="6">
        <f>VLOOKUP(D114,StateActions!F:G,2,FALSE)</f>
        <v>43932</v>
      </c>
      <c r="AC114" s="6">
        <f>VLOOKUP(D114,StateActions!L:M,2,FALSE)</f>
        <v>43914</v>
      </c>
      <c r="AD114" s="6">
        <f>VLOOKUP(D114,StateActions!A:B,2,FALSE)</f>
        <v>43905</v>
      </c>
      <c r="AE114">
        <f t="shared" si="28"/>
        <v>-11</v>
      </c>
      <c r="AF114">
        <f t="shared" si="29"/>
        <v>7</v>
      </c>
      <c r="AG114">
        <f t="shared" si="30"/>
        <v>16</v>
      </c>
      <c r="AH114" s="18">
        <f t="shared" si="31"/>
        <v>8.0684973773526694E-2</v>
      </c>
      <c r="AI114" s="18">
        <f t="shared" si="32"/>
        <v>0.91931502622647332</v>
      </c>
      <c r="AJ114" s="20">
        <f t="shared" si="33"/>
        <v>1.2341869793273681E-3</v>
      </c>
      <c r="AK114" t="str">
        <f t="shared" si="34"/>
        <v>Include</v>
      </c>
      <c r="AL114" t="str">
        <f t="shared" si="35"/>
        <v>Less than 10 deaths</v>
      </c>
      <c r="AM114" s="6">
        <f>IFERROR(VLOOKUP(D114,DatesEachStateReach10Deaths!A:B,2,FALSE),AK114)</f>
        <v>43922</v>
      </c>
      <c r="AN114">
        <f t="shared" si="36"/>
        <v>-1</v>
      </c>
    </row>
    <row r="115" spans="1:40" x14ac:dyDescent="0.25">
      <c r="A115" t="str">
        <f t="shared" si="25"/>
        <v>43922Arkansas</v>
      </c>
      <c r="B115" t="str">
        <f t="shared" si="23"/>
        <v>43922AR</v>
      </c>
      <c r="C115" s="6">
        <v>43922</v>
      </c>
      <c r="D115" t="s">
        <v>67</v>
      </c>
      <c r="E115" t="s">
        <v>7</v>
      </c>
      <c r="F115">
        <f>IFERROR(VLOOKUP(B115,CovidTracking!B:G,4,FALSE),0)</f>
        <v>584</v>
      </c>
      <c r="G115">
        <f>IFERROR(VLOOKUP(B115,CovidTracking!B:G,5,FALSE),0)</f>
        <v>7354</v>
      </c>
      <c r="H115">
        <f t="shared" si="24"/>
        <v>7938</v>
      </c>
      <c r="I115">
        <f>IFERROR(VLOOKUP(B115,CovidTracking!B:G,6,FALSE),0)</f>
        <v>10</v>
      </c>
      <c r="J115">
        <f t="shared" si="37"/>
        <v>61</v>
      </c>
      <c r="K115">
        <f t="shared" si="38"/>
        <v>1395</v>
      </c>
      <c r="L115">
        <f t="shared" si="39"/>
        <v>1456</v>
      </c>
      <c r="M115">
        <f t="shared" si="40"/>
        <v>2</v>
      </c>
      <c r="N115">
        <f>VLOOKUP(A115,Mobility!$A:$L,7,FALSE)</f>
        <v>-19</v>
      </c>
      <c r="O115">
        <f>VLOOKUP(A115,Mobility!$A:$L,8,FALSE)</f>
        <v>2</v>
      </c>
      <c r="P115">
        <f>VLOOKUP(A115,Mobility!$A:$L,9,FALSE)</f>
        <v>75</v>
      </c>
      <c r="Q115">
        <f>VLOOKUP(A115,Mobility!$A:$L,10,FALSE)</f>
        <v>-18</v>
      </c>
      <c r="R115">
        <f>VLOOKUP(A115,Mobility!$A:$L,11,FALSE)</f>
        <v>-35</v>
      </c>
      <c r="S115">
        <f>VLOOKUP(A115,Mobility!$A:$L,12,FALSE)</f>
        <v>11</v>
      </c>
      <c r="T115">
        <f>VLOOKUP(D115,'Pop and Pop Den'!A:C,2,FALSE)</f>
        <v>3038999</v>
      </c>
      <c r="U115">
        <f>VLOOKUP(D115,'Pop and Pop Den'!A:C,3,FALSE)</f>
        <v>58.402999999999999</v>
      </c>
      <c r="V115">
        <f>VLOOKUP(D115,Unemployment!A:B,2,FALSE)</f>
        <v>3.5</v>
      </c>
      <c r="W115">
        <f>VLOOKUP(D115,Unemployment!H:J,2,FALSE)</f>
        <v>3.5</v>
      </c>
      <c r="X115">
        <f>VLOOKUP(D115,Unemployment!H:J,3,FALSE)</f>
        <v>4.8</v>
      </c>
      <c r="Y115">
        <f t="shared" si="26"/>
        <v>1.2999999999999998</v>
      </c>
      <c r="Z115">
        <f t="shared" si="27"/>
        <v>1.2999999999999998</v>
      </c>
      <c r="AA115">
        <f>VLOOKUP(D115,MedianAge!A:B,2,FALSE)</f>
        <v>37.9</v>
      </c>
      <c r="AB115" s="6">
        <f>VLOOKUP(D115,StateActions!F:G,2,FALSE)</f>
        <v>43932</v>
      </c>
      <c r="AC115" s="6">
        <f>VLOOKUP(D115,StateActions!L:M,2,FALSE)</f>
        <v>43914</v>
      </c>
      <c r="AD115" s="6">
        <f>VLOOKUP(D115,StateActions!A:B,2,FALSE)</f>
        <v>43905</v>
      </c>
      <c r="AE115">
        <f t="shared" si="28"/>
        <v>-10</v>
      </c>
      <c r="AF115">
        <f t="shared" si="29"/>
        <v>8</v>
      </c>
      <c r="AG115">
        <f t="shared" si="30"/>
        <v>17</v>
      </c>
      <c r="AH115" s="18">
        <f t="shared" si="31"/>
        <v>7.3570168808264044E-2</v>
      </c>
      <c r="AI115" s="18">
        <f t="shared" si="32"/>
        <v>0.92642983119173594</v>
      </c>
      <c r="AJ115" s="20">
        <f t="shared" si="33"/>
        <v>1.2597631645250692E-3</v>
      </c>
      <c r="AK115" t="str">
        <f t="shared" si="34"/>
        <v>Include</v>
      </c>
      <c r="AL115" t="str">
        <f t="shared" si="35"/>
        <v>10 or more deaths</v>
      </c>
      <c r="AM115" s="6">
        <f>IFERROR(VLOOKUP(D115,DatesEachStateReach10Deaths!A:B,2,FALSE),AK115)</f>
        <v>43922</v>
      </c>
      <c r="AN115">
        <f t="shared" si="36"/>
        <v>0</v>
      </c>
    </row>
    <row r="116" spans="1:40" x14ac:dyDescent="0.25">
      <c r="A116" t="str">
        <f t="shared" si="25"/>
        <v>43923Arkansas</v>
      </c>
      <c r="B116" t="str">
        <f t="shared" si="23"/>
        <v>43923AR</v>
      </c>
      <c r="C116" s="6">
        <v>43923</v>
      </c>
      <c r="D116" t="s">
        <v>67</v>
      </c>
      <c r="E116" t="s">
        <v>7</v>
      </c>
      <c r="F116">
        <f>IFERROR(VLOOKUP(B116,CovidTracking!B:G,4,FALSE),0)</f>
        <v>643</v>
      </c>
      <c r="G116">
        <f>IFERROR(VLOOKUP(B116,CovidTracking!B:G,5,FALSE),0)</f>
        <v>7880</v>
      </c>
      <c r="H116">
        <f t="shared" si="24"/>
        <v>8523</v>
      </c>
      <c r="I116">
        <f>IFERROR(VLOOKUP(B116,CovidTracking!B:G,6,FALSE),0)</f>
        <v>12</v>
      </c>
      <c r="J116">
        <f t="shared" si="37"/>
        <v>59</v>
      </c>
      <c r="K116">
        <f t="shared" si="38"/>
        <v>526</v>
      </c>
      <c r="L116">
        <f t="shared" si="39"/>
        <v>585</v>
      </c>
      <c r="M116">
        <f t="shared" si="40"/>
        <v>2</v>
      </c>
      <c r="N116">
        <f>VLOOKUP(A116,Mobility!$A:$L,7,FALSE)</f>
        <v>-24</v>
      </c>
      <c r="O116">
        <f>VLOOKUP(A116,Mobility!$A:$L,8,FALSE)</f>
        <v>2</v>
      </c>
      <c r="P116">
        <f>VLOOKUP(A116,Mobility!$A:$L,9,FALSE)</f>
        <v>59</v>
      </c>
      <c r="Q116">
        <f>VLOOKUP(A116,Mobility!$A:$L,10,FALSE)</f>
        <v>-21</v>
      </c>
      <c r="R116">
        <f>VLOOKUP(A116,Mobility!$A:$L,11,FALSE)</f>
        <v>-36</v>
      </c>
      <c r="S116">
        <f>VLOOKUP(A116,Mobility!$A:$L,12,FALSE)</f>
        <v>13</v>
      </c>
      <c r="T116">
        <f>VLOOKUP(D116,'Pop and Pop Den'!A:C,2,FALSE)</f>
        <v>3038999</v>
      </c>
      <c r="U116">
        <f>VLOOKUP(D116,'Pop and Pop Den'!A:C,3,FALSE)</f>
        <v>58.402999999999999</v>
      </c>
      <c r="V116">
        <f>VLOOKUP(D116,Unemployment!A:B,2,FALSE)</f>
        <v>3.5</v>
      </c>
      <c r="W116">
        <f>VLOOKUP(D116,Unemployment!H:J,2,FALSE)</f>
        <v>3.5</v>
      </c>
      <c r="X116">
        <f>VLOOKUP(D116,Unemployment!H:J,3,FALSE)</f>
        <v>4.8</v>
      </c>
      <c r="Y116">
        <f t="shared" si="26"/>
        <v>1.2999999999999998</v>
      </c>
      <c r="Z116">
        <f t="shared" si="27"/>
        <v>1.2999999999999998</v>
      </c>
      <c r="AA116">
        <f>VLOOKUP(D116,MedianAge!A:B,2,FALSE)</f>
        <v>37.9</v>
      </c>
      <c r="AB116" s="6">
        <f>VLOOKUP(D116,StateActions!F:G,2,FALSE)</f>
        <v>43932</v>
      </c>
      <c r="AC116" s="6">
        <f>VLOOKUP(D116,StateActions!L:M,2,FALSE)</f>
        <v>43914</v>
      </c>
      <c r="AD116" s="6">
        <f>VLOOKUP(D116,StateActions!A:B,2,FALSE)</f>
        <v>43905</v>
      </c>
      <c r="AE116">
        <f t="shared" si="28"/>
        <v>-9</v>
      </c>
      <c r="AF116">
        <f t="shared" si="29"/>
        <v>9</v>
      </c>
      <c r="AG116">
        <f t="shared" si="30"/>
        <v>18</v>
      </c>
      <c r="AH116" s="18">
        <f t="shared" si="31"/>
        <v>7.5442919159920213E-2</v>
      </c>
      <c r="AI116" s="18">
        <f t="shared" si="32"/>
        <v>0.92455708084007981</v>
      </c>
      <c r="AJ116" s="20">
        <f t="shared" si="33"/>
        <v>1.4079549454417458E-3</v>
      </c>
      <c r="AK116" t="str">
        <f t="shared" si="34"/>
        <v>Include</v>
      </c>
      <c r="AL116" t="str">
        <f t="shared" si="35"/>
        <v>10 or more deaths</v>
      </c>
      <c r="AM116" s="6">
        <f>IFERROR(VLOOKUP(D116,DatesEachStateReach10Deaths!A:B,2,FALSE),AK116)</f>
        <v>43922</v>
      </c>
      <c r="AN116">
        <f t="shared" si="36"/>
        <v>1</v>
      </c>
    </row>
    <row r="117" spans="1:40" x14ac:dyDescent="0.25">
      <c r="A117" t="str">
        <f t="shared" si="25"/>
        <v>43924Arkansas</v>
      </c>
      <c r="B117" t="str">
        <f t="shared" si="23"/>
        <v>43924AR</v>
      </c>
      <c r="C117" s="6">
        <v>43924</v>
      </c>
      <c r="D117" t="s">
        <v>67</v>
      </c>
      <c r="E117" t="s">
        <v>7</v>
      </c>
      <c r="F117">
        <f>IFERROR(VLOOKUP(B117,CovidTracking!B:G,4,FALSE),0)</f>
        <v>704</v>
      </c>
      <c r="G117">
        <f>IFERROR(VLOOKUP(B117,CovidTracking!B:G,5,FALSE),0)</f>
        <v>8995</v>
      </c>
      <c r="H117">
        <f t="shared" si="24"/>
        <v>9699</v>
      </c>
      <c r="I117">
        <f>IFERROR(VLOOKUP(B117,CovidTracking!B:G,6,FALSE),0)</f>
        <v>12</v>
      </c>
      <c r="J117">
        <f t="shared" si="37"/>
        <v>61</v>
      </c>
      <c r="K117">
        <f t="shared" si="38"/>
        <v>1115</v>
      </c>
      <c r="L117">
        <f t="shared" si="39"/>
        <v>1176</v>
      </c>
      <c r="M117">
        <f t="shared" si="40"/>
        <v>0</v>
      </c>
      <c r="N117">
        <f>VLOOKUP(A117,Mobility!$A:$L,7,FALSE)</f>
        <v>-28</v>
      </c>
      <c r="O117">
        <f>VLOOKUP(A117,Mobility!$A:$L,8,FALSE)</f>
        <v>3</v>
      </c>
      <c r="P117">
        <f>VLOOKUP(A117,Mobility!$A:$L,9,FALSE)</f>
        <v>6</v>
      </c>
      <c r="Q117">
        <f>VLOOKUP(A117,Mobility!$A:$L,10,FALSE)</f>
        <v>-27</v>
      </c>
      <c r="R117">
        <f>VLOOKUP(A117,Mobility!$A:$L,11,FALSE)</f>
        <v>-36</v>
      </c>
      <c r="S117">
        <f>VLOOKUP(A117,Mobility!$A:$L,12,FALSE)</f>
        <v>15</v>
      </c>
      <c r="T117">
        <f>VLOOKUP(D117,'Pop and Pop Den'!A:C,2,FALSE)</f>
        <v>3038999</v>
      </c>
      <c r="U117">
        <f>VLOOKUP(D117,'Pop and Pop Den'!A:C,3,FALSE)</f>
        <v>58.402999999999999</v>
      </c>
      <c r="V117">
        <f>VLOOKUP(D117,Unemployment!A:B,2,FALSE)</f>
        <v>3.5</v>
      </c>
      <c r="W117">
        <f>VLOOKUP(D117,Unemployment!H:J,2,FALSE)</f>
        <v>3.5</v>
      </c>
      <c r="X117">
        <f>VLOOKUP(D117,Unemployment!H:J,3,FALSE)</f>
        <v>4.8</v>
      </c>
      <c r="Y117">
        <f t="shared" si="26"/>
        <v>1.2999999999999998</v>
      </c>
      <c r="Z117">
        <f t="shared" si="27"/>
        <v>1.2999999999999998</v>
      </c>
      <c r="AA117">
        <f>VLOOKUP(D117,MedianAge!A:B,2,FALSE)</f>
        <v>37.9</v>
      </c>
      <c r="AB117" s="6">
        <f>VLOOKUP(D117,StateActions!F:G,2,FALSE)</f>
        <v>43932</v>
      </c>
      <c r="AC117" s="6">
        <f>VLOOKUP(D117,StateActions!L:M,2,FALSE)</f>
        <v>43914</v>
      </c>
      <c r="AD117" s="6">
        <f>VLOOKUP(D117,StateActions!A:B,2,FALSE)</f>
        <v>43905</v>
      </c>
      <c r="AE117">
        <f t="shared" si="28"/>
        <v>-8</v>
      </c>
      <c r="AF117">
        <f t="shared" si="29"/>
        <v>10</v>
      </c>
      <c r="AG117">
        <f t="shared" si="30"/>
        <v>19</v>
      </c>
      <c r="AH117" s="18">
        <f t="shared" si="31"/>
        <v>7.2584802556964631E-2</v>
      </c>
      <c r="AI117" s="18">
        <f t="shared" si="32"/>
        <v>0.92741519744303536</v>
      </c>
      <c r="AJ117" s="20">
        <f t="shared" si="33"/>
        <v>1.2372409526755336E-3</v>
      </c>
      <c r="AK117" t="str">
        <f t="shared" si="34"/>
        <v>Include</v>
      </c>
      <c r="AL117" t="str">
        <f t="shared" si="35"/>
        <v>10 or more deaths</v>
      </c>
      <c r="AM117" s="6">
        <f>IFERROR(VLOOKUP(D117,DatesEachStateReach10Deaths!A:B,2,FALSE),AK117)</f>
        <v>43922</v>
      </c>
      <c r="AN117">
        <f t="shared" si="36"/>
        <v>2</v>
      </c>
    </row>
    <row r="118" spans="1:40" x14ac:dyDescent="0.25">
      <c r="A118" t="str">
        <f t="shared" si="25"/>
        <v>43925Arkansas</v>
      </c>
      <c r="B118" t="str">
        <f t="shared" si="23"/>
        <v>43925AR</v>
      </c>
      <c r="C118" s="6">
        <v>43925</v>
      </c>
      <c r="D118" t="s">
        <v>67</v>
      </c>
      <c r="E118" t="s">
        <v>7</v>
      </c>
      <c r="F118">
        <f>IFERROR(VLOOKUP(B118,CovidTracking!B:G,4,FALSE),0)</f>
        <v>743</v>
      </c>
      <c r="G118">
        <f>IFERROR(VLOOKUP(B118,CovidTracking!B:G,5,FALSE),0)</f>
        <v>9627</v>
      </c>
      <c r="H118">
        <f t="shared" si="24"/>
        <v>10370</v>
      </c>
      <c r="I118">
        <f>IFERROR(VLOOKUP(B118,CovidTracking!B:G,6,FALSE),0)</f>
        <v>14</v>
      </c>
      <c r="J118">
        <f t="shared" si="37"/>
        <v>39</v>
      </c>
      <c r="K118">
        <f t="shared" si="38"/>
        <v>632</v>
      </c>
      <c r="L118">
        <f t="shared" si="39"/>
        <v>671</v>
      </c>
      <c r="M118">
        <f t="shared" si="40"/>
        <v>2</v>
      </c>
      <c r="N118">
        <f>VLOOKUP(A118,Mobility!$A:$L,7,FALSE)</f>
        <v>-42</v>
      </c>
      <c r="O118">
        <f>VLOOKUP(A118,Mobility!$A:$L,8,FALSE)</f>
        <v>-4</v>
      </c>
      <c r="P118">
        <f>VLOOKUP(A118,Mobility!$A:$L,9,FALSE)</f>
        <v>-32</v>
      </c>
      <c r="Q118">
        <f>VLOOKUP(A118,Mobility!$A:$L,10,FALSE)</f>
        <v>-31</v>
      </c>
      <c r="R118">
        <f>VLOOKUP(A118,Mobility!$A:$L,11,FALSE)</f>
        <v>-25</v>
      </c>
      <c r="S118">
        <f>VLOOKUP(A118,Mobility!$A:$L,12,FALSE)</f>
        <v>12</v>
      </c>
      <c r="T118">
        <f>VLOOKUP(D118,'Pop and Pop Den'!A:C,2,FALSE)</f>
        <v>3038999</v>
      </c>
      <c r="U118">
        <f>VLOOKUP(D118,'Pop and Pop Den'!A:C,3,FALSE)</f>
        <v>58.402999999999999</v>
      </c>
      <c r="V118">
        <f>VLOOKUP(D118,Unemployment!A:B,2,FALSE)</f>
        <v>3.5</v>
      </c>
      <c r="W118">
        <f>VLOOKUP(D118,Unemployment!H:J,2,FALSE)</f>
        <v>3.5</v>
      </c>
      <c r="X118">
        <f>VLOOKUP(D118,Unemployment!H:J,3,FALSE)</f>
        <v>4.8</v>
      </c>
      <c r="Y118">
        <f t="shared" si="26"/>
        <v>1.2999999999999998</v>
      </c>
      <c r="Z118">
        <f t="shared" si="27"/>
        <v>1.2999999999999998</v>
      </c>
      <c r="AA118">
        <f>VLOOKUP(D118,MedianAge!A:B,2,FALSE)</f>
        <v>37.9</v>
      </c>
      <c r="AB118" s="6">
        <f>VLOOKUP(D118,StateActions!F:G,2,FALSE)</f>
        <v>43932</v>
      </c>
      <c r="AC118" s="6">
        <f>VLOOKUP(D118,StateActions!L:M,2,FALSE)</f>
        <v>43914</v>
      </c>
      <c r="AD118" s="6">
        <f>VLOOKUP(D118,StateActions!A:B,2,FALSE)</f>
        <v>43905</v>
      </c>
      <c r="AE118">
        <f t="shared" si="28"/>
        <v>-7</v>
      </c>
      <c r="AF118">
        <f t="shared" si="29"/>
        <v>11</v>
      </c>
      <c r="AG118">
        <f t="shared" si="30"/>
        <v>20</v>
      </c>
      <c r="AH118" s="18">
        <f t="shared" si="31"/>
        <v>7.1648987463837993E-2</v>
      </c>
      <c r="AI118" s="18">
        <f t="shared" si="32"/>
        <v>0.92835101253616203</v>
      </c>
      <c r="AJ118" s="20">
        <f t="shared" si="33"/>
        <v>1.3500482160077145E-3</v>
      </c>
      <c r="AK118" t="str">
        <f t="shared" si="34"/>
        <v>Include</v>
      </c>
      <c r="AL118" t="str">
        <f t="shared" si="35"/>
        <v>10 or more deaths</v>
      </c>
      <c r="AM118" s="6">
        <f>IFERROR(VLOOKUP(D118,DatesEachStateReach10Deaths!A:B,2,FALSE),AK118)</f>
        <v>43922</v>
      </c>
      <c r="AN118">
        <f t="shared" si="36"/>
        <v>3</v>
      </c>
    </row>
    <row r="119" spans="1:40" x14ac:dyDescent="0.25">
      <c r="A119" t="str">
        <f t="shared" si="25"/>
        <v>43926Arkansas</v>
      </c>
      <c r="B119" t="str">
        <f t="shared" si="23"/>
        <v>43926AR</v>
      </c>
      <c r="C119" s="6">
        <v>43926</v>
      </c>
      <c r="D119" t="s">
        <v>67</v>
      </c>
      <c r="E119" t="s">
        <v>7</v>
      </c>
      <c r="F119">
        <f>IFERROR(VLOOKUP(B119,CovidTracking!B:G,4,FALSE),0)</f>
        <v>830</v>
      </c>
      <c r="G119">
        <f>IFERROR(VLOOKUP(B119,CovidTracking!B:G,5,FALSE),0)</f>
        <v>10412</v>
      </c>
      <c r="H119">
        <f t="shared" si="24"/>
        <v>11242</v>
      </c>
      <c r="I119">
        <f>IFERROR(VLOOKUP(B119,CovidTracking!B:G,6,FALSE),0)</f>
        <v>16</v>
      </c>
      <c r="J119">
        <f t="shared" si="37"/>
        <v>87</v>
      </c>
      <c r="K119">
        <f t="shared" si="38"/>
        <v>785</v>
      </c>
      <c r="L119">
        <f t="shared" si="39"/>
        <v>872</v>
      </c>
      <c r="M119">
        <f t="shared" si="40"/>
        <v>2</v>
      </c>
      <c r="N119">
        <f>VLOOKUP(A119,Mobility!$A:$L,7,FALSE)</f>
        <v>-36</v>
      </c>
      <c r="O119">
        <f>VLOOKUP(A119,Mobility!$A:$L,8,FALSE)</f>
        <v>-3</v>
      </c>
      <c r="P119">
        <f>VLOOKUP(A119,Mobility!$A:$L,9,FALSE)</f>
        <v>25</v>
      </c>
      <c r="Q119">
        <f>VLOOKUP(A119,Mobility!$A:$L,10,FALSE)</f>
        <v>-33</v>
      </c>
      <c r="R119">
        <f>VLOOKUP(A119,Mobility!$A:$L,11,FALSE)</f>
        <v>-29</v>
      </c>
      <c r="S119">
        <f>VLOOKUP(A119,Mobility!$A:$L,12,FALSE)</f>
        <v>8</v>
      </c>
      <c r="T119">
        <f>VLOOKUP(D119,'Pop and Pop Den'!A:C,2,FALSE)</f>
        <v>3038999</v>
      </c>
      <c r="U119">
        <f>VLOOKUP(D119,'Pop and Pop Den'!A:C,3,FALSE)</f>
        <v>58.402999999999999</v>
      </c>
      <c r="V119">
        <f>VLOOKUP(D119,Unemployment!A:B,2,FALSE)</f>
        <v>3.5</v>
      </c>
      <c r="W119">
        <f>VLOOKUP(D119,Unemployment!H:J,2,FALSE)</f>
        <v>3.5</v>
      </c>
      <c r="X119">
        <f>VLOOKUP(D119,Unemployment!H:J,3,FALSE)</f>
        <v>4.8</v>
      </c>
      <c r="Y119">
        <f t="shared" si="26"/>
        <v>1.2999999999999998</v>
      </c>
      <c r="Z119">
        <f t="shared" si="27"/>
        <v>1.2999999999999998</v>
      </c>
      <c r="AA119">
        <f>VLOOKUP(D119,MedianAge!A:B,2,FALSE)</f>
        <v>37.9</v>
      </c>
      <c r="AB119" s="6">
        <f>VLOOKUP(D119,StateActions!F:G,2,FALSE)</f>
        <v>43932</v>
      </c>
      <c r="AC119" s="6">
        <f>VLOOKUP(D119,StateActions!L:M,2,FALSE)</f>
        <v>43914</v>
      </c>
      <c r="AD119" s="6">
        <f>VLOOKUP(D119,StateActions!A:B,2,FALSE)</f>
        <v>43905</v>
      </c>
      <c r="AE119">
        <f t="shared" si="28"/>
        <v>-6</v>
      </c>
      <c r="AF119">
        <f t="shared" si="29"/>
        <v>12</v>
      </c>
      <c r="AG119">
        <f t="shared" si="30"/>
        <v>21</v>
      </c>
      <c r="AH119" s="18">
        <f t="shared" si="31"/>
        <v>7.3830279309731364E-2</v>
      </c>
      <c r="AI119" s="18">
        <f t="shared" si="32"/>
        <v>0.92616972069026859</v>
      </c>
      <c r="AJ119" s="20">
        <f t="shared" si="33"/>
        <v>1.4232342999466287E-3</v>
      </c>
      <c r="AK119" t="str">
        <f t="shared" si="34"/>
        <v>Include</v>
      </c>
      <c r="AL119" t="str">
        <f t="shared" si="35"/>
        <v>10 or more deaths</v>
      </c>
      <c r="AM119" s="6">
        <f>IFERROR(VLOOKUP(D119,DatesEachStateReach10Deaths!A:B,2,FALSE),AK119)</f>
        <v>43922</v>
      </c>
      <c r="AN119">
        <f t="shared" si="36"/>
        <v>4</v>
      </c>
    </row>
    <row r="120" spans="1:40" x14ac:dyDescent="0.25">
      <c r="A120" t="str">
        <f t="shared" si="25"/>
        <v>43927Arkansas</v>
      </c>
      <c r="B120" t="str">
        <f t="shared" si="23"/>
        <v>43927AR</v>
      </c>
      <c r="C120" s="6">
        <v>43927</v>
      </c>
      <c r="D120" t="s">
        <v>67</v>
      </c>
      <c r="E120" t="s">
        <v>7</v>
      </c>
      <c r="F120">
        <f>IFERROR(VLOOKUP(B120,CovidTracking!B:G,4,FALSE),0)</f>
        <v>875</v>
      </c>
      <c r="G120">
        <f>IFERROR(VLOOKUP(B120,CovidTracking!B:G,5,FALSE),0)</f>
        <v>11970</v>
      </c>
      <c r="H120">
        <f t="shared" si="24"/>
        <v>12845</v>
      </c>
      <c r="I120">
        <f>IFERROR(VLOOKUP(B120,CovidTracking!B:G,6,FALSE),0)</f>
        <v>16</v>
      </c>
      <c r="J120">
        <f t="shared" si="37"/>
        <v>45</v>
      </c>
      <c r="K120">
        <f t="shared" si="38"/>
        <v>1558</v>
      </c>
      <c r="L120">
        <f t="shared" si="39"/>
        <v>1603</v>
      </c>
      <c r="M120">
        <f t="shared" si="40"/>
        <v>0</v>
      </c>
      <c r="N120">
        <f>VLOOKUP(A120,Mobility!$A:$L,7,FALSE)</f>
        <v>-29</v>
      </c>
      <c r="O120">
        <f>VLOOKUP(A120,Mobility!$A:$L,8,FALSE)</f>
        <v>-6</v>
      </c>
      <c r="P120">
        <f>VLOOKUP(A120,Mobility!$A:$L,9,FALSE)</f>
        <v>15</v>
      </c>
      <c r="Q120">
        <f>VLOOKUP(A120,Mobility!$A:$L,10,FALSE)</f>
        <v>-25</v>
      </c>
      <c r="R120">
        <f>VLOOKUP(A120,Mobility!$A:$L,11,FALSE)</f>
        <v>-36</v>
      </c>
      <c r="S120">
        <f>VLOOKUP(A120,Mobility!$A:$L,12,FALSE)</f>
        <v>13</v>
      </c>
      <c r="T120">
        <f>VLOOKUP(D120,'Pop and Pop Den'!A:C,2,FALSE)</f>
        <v>3038999</v>
      </c>
      <c r="U120">
        <f>VLOOKUP(D120,'Pop and Pop Den'!A:C,3,FALSE)</f>
        <v>58.402999999999999</v>
      </c>
      <c r="V120">
        <f>VLOOKUP(D120,Unemployment!A:B,2,FALSE)</f>
        <v>3.5</v>
      </c>
      <c r="W120">
        <f>VLOOKUP(D120,Unemployment!H:J,2,FALSE)</f>
        <v>3.5</v>
      </c>
      <c r="X120">
        <f>VLOOKUP(D120,Unemployment!H:J,3,FALSE)</f>
        <v>4.8</v>
      </c>
      <c r="Y120">
        <f t="shared" si="26"/>
        <v>1.2999999999999998</v>
      </c>
      <c r="Z120">
        <f t="shared" si="27"/>
        <v>1.2999999999999998</v>
      </c>
      <c r="AA120">
        <f>VLOOKUP(D120,MedianAge!A:B,2,FALSE)</f>
        <v>37.9</v>
      </c>
      <c r="AB120" s="6">
        <f>VLOOKUP(D120,StateActions!F:G,2,FALSE)</f>
        <v>43932</v>
      </c>
      <c r="AC120" s="6">
        <f>VLOOKUP(D120,StateActions!L:M,2,FALSE)</f>
        <v>43914</v>
      </c>
      <c r="AD120" s="6">
        <f>VLOOKUP(D120,StateActions!A:B,2,FALSE)</f>
        <v>43905</v>
      </c>
      <c r="AE120">
        <f t="shared" si="28"/>
        <v>-5</v>
      </c>
      <c r="AF120">
        <f t="shared" si="29"/>
        <v>13</v>
      </c>
      <c r="AG120">
        <f t="shared" si="30"/>
        <v>22</v>
      </c>
      <c r="AH120" s="18">
        <f t="shared" si="31"/>
        <v>6.8119891008174394E-2</v>
      </c>
      <c r="AI120" s="18">
        <f t="shared" si="32"/>
        <v>0.93188010899182561</v>
      </c>
      <c r="AJ120" s="20">
        <f t="shared" si="33"/>
        <v>1.2456208641494744E-3</v>
      </c>
      <c r="AK120" t="str">
        <f t="shared" si="34"/>
        <v>Include</v>
      </c>
      <c r="AL120" t="str">
        <f t="shared" si="35"/>
        <v>10 or more deaths</v>
      </c>
      <c r="AM120" s="6">
        <f>IFERROR(VLOOKUP(D120,DatesEachStateReach10Deaths!A:B,2,FALSE),AK120)</f>
        <v>43922</v>
      </c>
      <c r="AN120">
        <f t="shared" si="36"/>
        <v>5</v>
      </c>
    </row>
    <row r="121" spans="1:40" x14ac:dyDescent="0.25">
      <c r="A121" t="str">
        <f t="shared" si="25"/>
        <v>43928Arkansas</v>
      </c>
      <c r="B121" t="str">
        <f t="shared" si="23"/>
        <v>43928AR</v>
      </c>
      <c r="C121" s="6">
        <v>43928</v>
      </c>
      <c r="D121" t="s">
        <v>67</v>
      </c>
      <c r="E121" t="s">
        <v>7</v>
      </c>
      <c r="F121">
        <f>IFERROR(VLOOKUP(B121,CovidTracking!B:G,4,FALSE),0)</f>
        <v>946</v>
      </c>
      <c r="G121">
        <f>IFERROR(VLOOKUP(B121,CovidTracking!B:G,5,FALSE),0)</f>
        <v>12692</v>
      </c>
      <c r="H121">
        <f t="shared" si="24"/>
        <v>13638</v>
      </c>
      <c r="I121">
        <f>IFERROR(VLOOKUP(B121,CovidTracking!B:G,6,FALSE),0)</f>
        <v>16</v>
      </c>
      <c r="J121">
        <f t="shared" si="37"/>
        <v>71</v>
      </c>
      <c r="K121">
        <f t="shared" si="38"/>
        <v>722</v>
      </c>
      <c r="L121">
        <f t="shared" si="39"/>
        <v>793</v>
      </c>
      <c r="M121">
        <f t="shared" si="40"/>
        <v>0</v>
      </c>
      <c r="N121">
        <f>VLOOKUP(A121,Mobility!$A:$L,7,FALSE)</f>
        <v>-30</v>
      </c>
      <c r="O121">
        <f>VLOOKUP(A121,Mobility!$A:$L,8,FALSE)</f>
        <v>-6</v>
      </c>
      <c r="P121">
        <f>VLOOKUP(A121,Mobility!$A:$L,9,FALSE)</f>
        <v>46</v>
      </c>
      <c r="Q121">
        <f>VLOOKUP(A121,Mobility!$A:$L,10,FALSE)</f>
        <v>-24</v>
      </c>
      <c r="R121">
        <f>VLOOKUP(A121,Mobility!$A:$L,11,FALSE)</f>
        <v>-37</v>
      </c>
      <c r="S121">
        <f>VLOOKUP(A121,Mobility!$A:$L,12,FALSE)</f>
        <v>14</v>
      </c>
      <c r="T121">
        <f>VLOOKUP(D121,'Pop and Pop Den'!A:C,2,FALSE)</f>
        <v>3038999</v>
      </c>
      <c r="U121">
        <f>VLOOKUP(D121,'Pop and Pop Den'!A:C,3,FALSE)</f>
        <v>58.402999999999999</v>
      </c>
      <c r="V121">
        <f>VLOOKUP(D121,Unemployment!A:B,2,FALSE)</f>
        <v>3.5</v>
      </c>
      <c r="W121">
        <f>VLOOKUP(D121,Unemployment!H:J,2,FALSE)</f>
        <v>3.5</v>
      </c>
      <c r="X121">
        <f>VLOOKUP(D121,Unemployment!H:J,3,FALSE)</f>
        <v>4.8</v>
      </c>
      <c r="Y121">
        <f t="shared" si="26"/>
        <v>1.2999999999999998</v>
      </c>
      <c r="Z121">
        <f t="shared" si="27"/>
        <v>1.2999999999999998</v>
      </c>
      <c r="AA121">
        <f>VLOOKUP(D121,MedianAge!A:B,2,FALSE)</f>
        <v>37.9</v>
      </c>
      <c r="AB121" s="6">
        <f>VLOOKUP(D121,StateActions!F:G,2,FALSE)</f>
        <v>43932</v>
      </c>
      <c r="AC121" s="6">
        <f>VLOOKUP(D121,StateActions!L:M,2,FALSE)</f>
        <v>43914</v>
      </c>
      <c r="AD121" s="6">
        <f>VLOOKUP(D121,StateActions!A:B,2,FALSE)</f>
        <v>43905</v>
      </c>
      <c r="AE121">
        <f t="shared" si="28"/>
        <v>-4</v>
      </c>
      <c r="AF121">
        <f t="shared" si="29"/>
        <v>14</v>
      </c>
      <c r="AG121">
        <f t="shared" si="30"/>
        <v>23</v>
      </c>
      <c r="AH121" s="18">
        <f t="shared" si="31"/>
        <v>6.9365009532189464E-2</v>
      </c>
      <c r="AI121" s="18">
        <f t="shared" si="32"/>
        <v>0.93063499046781051</v>
      </c>
      <c r="AJ121" s="20">
        <f t="shared" si="33"/>
        <v>1.173192550227306E-3</v>
      </c>
      <c r="AK121" t="str">
        <f t="shared" si="34"/>
        <v>Include</v>
      </c>
      <c r="AL121" t="str">
        <f t="shared" si="35"/>
        <v>10 or more deaths</v>
      </c>
      <c r="AM121" s="6">
        <f>IFERROR(VLOOKUP(D121,DatesEachStateReach10Deaths!A:B,2,FALSE),AK121)</f>
        <v>43922</v>
      </c>
      <c r="AN121">
        <f t="shared" si="36"/>
        <v>6</v>
      </c>
    </row>
    <row r="122" spans="1:40" x14ac:dyDescent="0.25">
      <c r="A122" t="str">
        <f t="shared" si="25"/>
        <v>43929Arkansas</v>
      </c>
      <c r="B122" t="str">
        <f t="shared" si="23"/>
        <v>43929AR</v>
      </c>
      <c r="C122" s="6">
        <v>43929</v>
      </c>
      <c r="D122" t="s">
        <v>67</v>
      </c>
      <c r="E122" t="s">
        <v>7</v>
      </c>
      <c r="F122">
        <f>IFERROR(VLOOKUP(B122,CovidTracking!B:G,4,FALSE),0)</f>
        <v>1000</v>
      </c>
      <c r="G122">
        <f>IFERROR(VLOOKUP(B122,CovidTracking!B:G,5,FALSE),0)</f>
        <v>13530</v>
      </c>
      <c r="H122">
        <f t="shared" si="24"/>
        <v>14530</v>
      </c>
      <c r="I122">
        <f>IFERROR(VLOOKUP(B122,CovidTracking!B:G,6,FALSE),0)</f>
        <v>18</v>
      </c>
      <c r="J122">
        <f t="shared" si="37"/>
        <v>54</v>
      </c>
      <c r="K122">
        <f t="shared" si="38"/>
        <v>838</v>
      </c>
      <c r="L122">
        <f t="shared" si="39"/>
        <v>892</v>
      </c>
      <c r="M122">
        <f t="shared" si="40"/>
        <v>2</v>
      </c>
      <c r="N122">
        <f>VLOOKUP(A122,Mobility!$A:$L,7,FALSE)</f>
        <v>-25</v>
      </c>
      <c r="O122">
        <f>VLOOKUP(A122,Mobility!$A:$L,8,FALSE)</f>
        <v>-2</v>
      </c>
      <c r="P122">
        <f>VLOOKUP(A122,Mobility!$A:$L,9,FALSE)</f>
        <v>81</v>
      </c>
      <c r="Q122">
        <f>VLOOKUP(A122,Mobility!$A:$L,10,FALSE)</f>
        <v>-24</v>
      </c>
      <c r="R122">
        <f>VLOOKUP(A122,Mobility!$A:$L,11,FALSE)</f>
        <v>-37</v>
      </c>
      <c r="S122">
        <f>VLOOKUP(A122,Mobility!$A:$L,12,FALSE)</f>
        <v>12</v>
      </c>
      <c r="T122">
        <f>VLOOKUP(D122,'Pop and Pop Den'!A:C,2,FALSE)</f>
        <v>3038999</v>
      </c>
      <c r="U122">
        <f>VLOOKUP(D122,'Pop and Pop Den'!A:C,3,FALSE)</f>
        <v>58.402999999999999</v>
      </c>
      <c r="V122">
        <f>VLOOKUP(D122,Unemployment!A:B,2,FALSE)</f>
        <v>3.5</v>
      </c>
      <c r="W122">
        <f>VLOOKUP(D122,Unemployment!H:J,2,FALSE)</f>
        <v>3.5</v>
      </c>
      <c r="X122">
        <f>VLOOKUP(D122,Unemployment!H:J,3,FALSE)</f>
        <v>4.8</v>
      </c>
      <c r="Y122">
        <f t="shared" si="26"/>
        <v>1.2999999999999998</v>
      </c>
      <c r="Z122">
        <f t="shared" si="27"/>
        <v>1.2999999999999998</v>
      </c>
      <c r="AA122">
        <f>VLOOKUP(D122,MedianAge!A:B,2,FALSE)</f>
        <v>37.9</v>
      </c>
      <c r="AB122" s="6">
        <f>VLOOKUP(D122,StateActions!F:G,2,FALSE)</f>
        <v>43932</v>
      </c>
      <c r="AC122" s="6">
        <f>VLOOKUP(D122,StateActions!L:M,2,FALSE)</f>
        <v>43914</v>
      </c>
      <c r="AD122" s="6">
        <f>VLOOKUP(D122,StateActions!A:B,2,FALSE)</f>
        <v>43905</v>
      </c>
      <c r="AE122">
        <f t="shared" si="28"/>
        <v>-3</v>
      </c>
      <c r="AF122">
        <f t="shared" si="29"/>
        <v>15</v>
      </c>
      <c r="AG122">
        <f t="shared" si="30"/>
        <v>24</v>
      </c>
      <c r="AH122" s="18">
        <f t="shared" si="31"/>
        <v>6.8823124569855468E-2</v>
      </c>
      <c r="AI122" s="18">
        <f t="shared" si="32"/>
        <v>0.93117687543014449</v>
      </c>
      <c r="AJ122" s="20">
        <f t="shared" si="33"/>
        <v>1.2388162422573984E-3</v>
      </c>
      <c r="AK122" t="str">
        <f t="shared" si="34"/>
        <v>Include</v>
      </c>
      <c r="AL122" t="str">
        <f t="shared" si="35"/>
        <v>10 or more deaths</v>
      </c>
      <c r="AM122" s="6">
        <f>IFERROR(VLOOKUP(D122,DatesEachStateReach10Deaths!A:B,2,FALSE),AK122)</f>
        <v>43922</v>
      </c>
      <c r="AN122">
        <f t="shared" si="36"/>
        <v>7</v>
      </c>
    </row>
    <row r="123" spans="1:40" x14ac:dyDescent="0.25">
      <c r="A123" t="str">
        <f t="shared" si="25"/>
        <v>43930Arkansas</v>
      </c>
      <c r="B123" t="str">
        <f t="shared" si="23"/>
        <v>43930AR</v>
      </c>
      <c r="C123" s="6">
        <v>43930</v>
      </c>
      <c r="D123" t="s">
        <v>67</v>
      </c>
      <c r="E123" t="s">
        <v>7</v>
      </c>
      <c r="F123">
        <f>IFERROR(VLOOKUP(B123,CovidTracking!B:G,4,FALSE),0)</f>
        <v>1119</v>
      </c>
      <c r="G123">
        <f>IFERROR(VLOOKUP(B123,CovidTracking!B:G,5,FALSE),0)</f>
        <v>13832</v>
      </c>
      <c r="H123">
        <f t="shared" si="24"/>
        <v>14951</v>
      </c>
      <c r="I123">
        <f>IFERROR(VLOOKUP(B123,CovidTracking!B:G,6,FALSE),0)</f>
        <v>21</v>
      </c>
      <c r="J123">
        <f t="shared" si="37"/>
        <v>119</v>
      </c>
      <c r="K123">
        <f t="shared" si="38"/>
        <v>302</v>
      </c>
      <c r="L123">
        <f t="shared" si="39"/>
        <v>421</v>
      </c>
      <c r="M123">
        <f t="shared" si="40"/>
        <v>3</v>
      </c>
      <c r="N123">
        <f>VLOOKUP(A123,Mobility!$A:$L,7,FALSE)</f>
        <v>-25</v>
      </c>
      <c r="O123">
        <f>VLOOKUP(A123,Mobility!$A:$L,8,FALSE)</f>
        <v>0</v>
      </c>
      <c r="P123">
        <f>VLOOKUP(A123,Mobility!$A:$L,9,FALSE)</f>
        <v>58</v>
      </c>
      <c r="Q123">
        <f>VLOOKUP(A123,Mobility!$A:$L,10,FALSE)</f>
        <v>-25</v>
      </c>
      <c r="R123">
        <f>VLOOKUP(A123,Mobility!$A:$L,11,FALSE)</f>
        <v>-38</v>
      </c>
      <c r="S123">
        <f>VLOOKUP(A123,Mobility!$A:$L,12,FALSE)</f>
        <v>13</v>
      </c>
      <c r="T123">
        <f>VLOOKUP(D123,'Pop and Pop Den'!A:C,2,FALSE)</f>
        <v>3038999</v>
      </c>
      <c r="U123">
        <f>VLOOKUP(D123,'Pop and Pop Den'!A:C,3,FALSE)</f>
        <v>58.402999999999999</v>
      </c>
      <c r="V123">
        <f>VLOOKUP(D123,Unemployment!A:B,2,FALSE)</f>
        <v>3.5</v>
      </c>
      <c r="W123">
        <f>VLOOKUP(D123,Unemployment!H:J,2,FALSE)</f>
        <v>3.5</v>
      </c>
      <c r="X123">
        <f>VLOOKUP(D123,Unemployment!H:J,3,FALSE)</f>
        <v>4.8</v>
      </c>
      <c r="Y123">
        <f t="shared" si="26"/>
        <v>1.2999999999999998</v>
      </c>
      <c r="Z123">
        <f t="shared" si="27"/>
        <v>1.2999999999999998</v>
      </c>
      <c r="AA123">
        <f>VLOOKUP(D123,MedianAge!A:B,2,FALSE)</f>
        <v>37.9</v>
      </c>
      <c r="AB123" s="6">
        <f>VLOOKUP(D123,StateActions!F:G,2,FALSE)</f>
        <v>43932</v>
      </c>
      <c r="AC123" s="6">
        <f>VLOOKUP(D123,StateActions!L:M,2,FALSE)</f>
        <v>43914</v>
      </c>
      <c r="AD123" s="6">
        <f>VLOOKUP(D123,StateActions!A:B,2,FALSE)</f>
        <v>43905</v>
      </c>
      <c r="AE123">
        <f t="shared" si="28"/>
        <v>-2</v>
      </c>
      <c r="AF123">
        <f t="shared" si="29"/>
        <v>16</v>
      </c>
      <c r="AG123">
        <f t="shared" si="30"/>
        <v>25</v>
      </c>
      <c r="AH123" s="18">
        <f t="shared" si="31"/>
        <v>7.4844492007223595E-2</v>
      </c>
      <c r="AI123" s="18">
        <f t="shared" si="32"/>
        <v>0.92515550799277635</v>
      </c>
      <c r="AJ123" s="20">
        <f t="shared" si="33"/>
        <v>1.4045883218513813E-3</v>
      </c>
      <c r="AK123" t="str">
        <f t="shared" si="34"/>
        <v>Include</v>
      </c>
      <c r="AL123" t="str">
        <f t="shared" si="35"/>
        <v>10 or more deaths</v>
      </c>
      <c r="AM123" s="6">
        <f>IFERROR(VLOOKUP(D123,DatesEachStateReach10Deaths!A:B,2,FALSE),AK123)</f>
        <v>43922</v>
      </c>
      <c r="AN123">
        <f t="shared" si="36"/>
        <v>8</v>
      </c>
    </row>
    <row r="124" spans="1:40" x14ac:dyDescent="0.25">
      <c r="A124" t="str">
        <f t="shared" si="25"/>
        <v>43931Arkansas</v>
      </c>
      <c r="B124" t="str">
        <f t="shared" si="23"/>
        <v>43931AR</v>
      </c>
      <c r="C124" s="6">
        <v>43931</v>
      </c>
      <c r="D124" t="s">
        <v>67</v>
      </c>
      <c r="E124" t="s">
        <v>7</v>
      </c>
      <c r="F124">
        <f>IFERROR(VLOOKUP(B124,CovidTracking!B:G,4,FALSE),0)</f>
        <v>1171</v>
      </c>
      <c r="G124">
        <f>IFERROR(VLOOKUP(B124,CovidTracking!B:G,5,FALSE),0)</f>
        <v>15949</v>
      </c>
      <c r="H124">
        <f t="shared" si="24"/>
        <v>17120</v>
      </c>
      <c r="I124">
        <f>IFERROR(VLOOKUP(B124,CovidTracking!B:G,6,FALSE),0)</f>
        <v>23</v>
      </c>
      <c r="J124">
        <f t="shared" si="37"/>
        <v>52</v>
      </c>
      <c r="K124">
        <f t="shared" si="38"/>
        <v>2117</v>
      </c>
      <c r="L124">
        <f t="shared" si="39"/>
        <v>2169</v>
      </c>
      <c r="M124">
        <f t="shared" si="40"/>
        <v>2</v>
      </c>
      <c r="N124">
        <f>VLOOKUP(A124,Mobility!$A:$L,7,FALSE)</f>
        <v>-25</v>
      </c>
      <c r="O124">
        <f>VLOOKUP(A124,Mobility!$A:$L,8,FALSE)</f>
        <v>2</v>
      </c>
      <c r="P124">
        <f>VLOOKUP(A124,Mobility!$A:$L,9,FALSE)</f>
        <v>62</v>
      </c>
      <c r="Q124">
        <f>VLOOKUP(A124,Mobility!$A:$L,10,FALSE)</f>
        <v>-30</v>
      </c>
      <c r="R124">
        <f>VLOOKUP(A124,Mobility!$A:$L,11,FALSE)</f>
        <v>-43</v>
      </c>
      <c r="S124">
        <f>VLOOKUP(A124,Mobility!$A:$L,12,FALSE)</f>
        <v>15</v>
      </c>
      <c r="T124">
        <f>VLOOKUP(D124,'Pop and Pop Den'!A:C,2,FALSE)</f>
        <v>3038999</v>
      </c>
      <c r="U124">
        <f>VLOOKUP(D124,'Pop and Pop Den'!A:C,3,FALSE)</f>
        <v>58.402999999999999</v>
      </c>
      <c r="V124">
        <f>VLOOKUP(D124,Unemployment!A:B,2,FALSE)</f>
        <v>3.5</v>
      </c>
      <c r="W124">
        <f>VLOOKUP(D124,Unemployment!H:J,2,FALSE)</f>
        <v>3.5</v>
      </c>
      <c r="X124">
        <f>VLOOKUP(D124,Unemployment!H:J,3,FALSE)</f>
        <v>4.8</v>
      </c>
      <c r="Y124">
        <f t="shared" si="26"/>
        <v>1.2999999999999998</v>
      </c>
      <c r="Z124">
        <f t="shared" si="27"/>
        <v>1.2999999999999998</v>
      </c>
      <c r="AA124">
        <f>VLOOKUP(D124,MedianAge!A:B,2,FALSE)</f>
        <v>37.9</v>
      </c>
      <c r="AB124" s="6">
        <f>VLOOKUP(D124,StateActions!F:G,2,FALSE)</f>
        <v>43932</v>
      </c>
      <c r="AC124" s="6">
        <f>VLOOKUP(D124,StateActions!L:M,2,FALSE)</f>
        <v>43914</v>
      </c>
      <c r="AD124" s="6">
        <f>VLOOKUP(D124,StateActions!A:B,2,FALSE)</f>
        <v>43905</v>
      </c>
      <c r="AE124">
        <f t="shared" si="28"/>
        <v>-1</v>
      </c>
      <c r="AF124">
        <f t="shared" si="29"/>
        <v>17</v>
      </c>
      <c r="AG124">
        <f t="shared" si="30"/>
        <v>26</v>
      </c>
      <c r="AH124" s="18">
        <f t="shared" si="31"/>
        <v>6.8399532710280375E-2</v>
      </c>
      <c r="AI124" s="18">
        <f t="shared" si="32"/>
        <v>0.93160046728971968</v>
      </c>
      <c r="AJ124" s="20">
        <f t="shared" si="33"/>
        <v>1.3434579439252337E-3</v>
      </c>
      <c r="AK124" t="str">
        <f t="shared" si="34"/>
        <v>Include</v>
      </c>
      <c r="AL124" t="str">
        <f t="shared" si="35"/>
        <v>10 or more deaths</v>
      </c>
      <c r="AM124" s="6">
        <f>IFERROR(VLOOKUP(D124,DatesEachStateReach10Deaths!A:B,2,FALSE),AK124)</f>
        <v>43922</v>
      </c>
      <c r="AN124">
        <f t="shared" si="36"/>
        <v>9</v>
      </c>
    </row>
    <row r="125" spans="1:40" x14ac:dyDescent="0.25">
      <c r="A125" t="str">
        <f t="shared" ref="A125:A153" si="41">C125&amp;D125</f>
        <v>43891Arizona</v>
      </c>
      <c r="B125" t="str">
        <f t="shared" si="23"/>
        <v>43891AZ</v>
      </c>
      <c r="C125" s="6">
        <v>43891</v>
      </c>
      <c r="D125" t="s">
        <v>66</v>
      </c>
      <c r="E125" t="s">
        <v>9</v>
      </c>
      <c r="F125">
        <f>IFERROR(VLOOKUP(B125,CovidTracking!B:G,4,FALSE),0)</f>
        <v>0</v>
      </c>
      <c r="G125">
        <f>IFERROR(VLOOKUP(B125,CovidTracking!B:G,5,FALSE),0)</f>
        <v>0</v>
      </c>
      <c r="H125">
        <f t="shared" si="24"/>
        <v>0</v>
      </c>
      <c r="I125">
        <f>IFERROR(VLOOKUP(B125,CovidTracking!B:G,6,FALSE),0)</f>
        <v>0</v>
      </c>
      <c r="J125">
        <f>F125</f>
        <v>0</v>
      </c>
      <c r="K125">
        <f>G125</f>
        <v>0</v>
      </c>
      <c r="L125">
        <f>H125</f>
        <v>0</v>
      </c>
      <c r="M125">
        <f>I125</f>
        <v>0</v>
      </c>
      <c r="N125">
        <f>VLOOKUP(A125,Mobility!$A:$L,7,FALSE)</f>
        <v>12</v>
      </c>
      <c r="O125">
        <f>VLOOKUP(A125,Mobility!$A:$L,8,FALSE)</f>
        <v>7</v>
      </c>
      <c r="P125">
        <f>VLOOKUP(A125,Mobility!$A:$L,9,FALSE)</f>
        <v>21</v>
      </c>
      <c r="Q125">
        <f>VLOOKUP(A125,Mobility!$A:$L,10,FALSE)</f>
        <v>8</v>
      </c>
      <c r="R125">
        <f>VLOOKUP(A125,Mobility!$A:$L,11,FALSE)</f>
        <v>3</v>
      </c>
      <c r="S125">
        <f>VLOOKUP(A125,Mobility!$A:$L,12,FALSE)</f>
        <v>-1</v>
      </c>
      <c r="T125">
        <f>VLOOKUP(D125,'Pop and Pop Den'!A:C,2,FALSE)</f>
        <v>7378494</v>
      </c>
      <c r="U125">
        <f>VLOOKUP(D125,'Pop and Pop Den'!A:C,3,FALSE)</f>
        <v>64.954999999999998</v>
      </c>
      <c r="V125">
        <f>VLOOKUP(D125,Unemployment!A:B,2,FALSE)</f>
        <v>4.7</v>
      </c>
      <c r="W125">
        <f>VLOOKUP(D125,Unemployment!H:J,2,FALSE)</f>
        <v>4.5</v>
      </c>
      <c r="X125">
        <f>VLOOKUP(D125,Unemployment!H:J,3,FALSE)</f>
        <v>5.5</v>
      </c>
      <c r="Y125">
        <f t="shared" si="26"/>
        <v>0.79999999999999982</v>
      </c>
      <c r="Z125">
        <f t="shared" si="27"/>
        <v>1</v>
      </c>
      <c r="AA125">
        <f>VLOOKUP(D125,MedianAge!A:B,2,FALSE)</f>
        <v>37.4</v>
      </c>
      <c r="AB125" s="6">
        <f>VLOOKUP(D125,StateActions!F:G,2,FALSE)</f>
        <v>43921</v>
      </c>
      <c r="AC125" s="6">
        <f>VLOOKUP(D125,StateActions!L:M,2,FALSE)</f>
        <v>43921</v>
      </c>
      <c r="AD125" s="6">
        <f>VLOOKUP(D125,StateActions!A:B,2,FALSE)</f>
        <v>43906</v>
      </c>
      <c r="AE125">
        <f t="shared" si="28"/>
        <v>-30</v>
      </c>
      <c r="AF125">
        <f t="shared" si="29"/>
        <v>-30</v>
      </c>
      <c r="AG125">
        <f t="shared" si="30"/>
        <v>-15</v>
      </c>
      <c r="AH125" s="18">
        <f t="shared" si="31"/>
        <v>0</v>
      </c>
      <c r="AI125" s="18">
        <f t="shared" si="32"/>
        <v>0</v>
      </c>
      <c r="AJ125" s="20">
        <f t="shared" si="33"/>
        <v>0</v>
      </c>
      <c r="AK125" t="str">
        <f t="shared" si="34"/>
        <v>Include</v>
      </c>
      <c r="AL125" t="str">
        <f t="shared" si="35"/>
        <v>Less than 10 deaths</v>
      </c>
      <c r="AM125" s="6">
        <f>IFERROR(VLOOKUP(D125,DatesEachStateReach10Deaths!A:B,2,FALSE),AK125)</f>
        <v>43917</v>
      </c>
      <c r="AN125">
        <f t="shared" si="36"/>
        <v>-26</v>
      </c>
    </row>
    <row r="126" spans="1:40" x14ac:dyDescent="0.25">
      <c r="A126" t="str">
        <f t="shared" si="41"/>
        <v>43892Arizona</v>
      </c>
      <c r="B126" t="str">
        <f t="shared" si="23"/>
        <v>43892AZ</v>
      </c>
      <c r="C126" s="6">
        <v>43892</v>
      </c>
      <c r="D126" t="s">
        <v>66</v>
      </c>
      <c r="E126" t="s">
        <v>9</v>
      </c>
      <c r="F126">
        <f>IFERROR(VLOOKUP(B126,CovidTracking!B:G,4,FALSE),0)</f>
        <v>0</v>
      </c>
      <c r="G126">
        <f>IFERROR(VLOOKUP(B126,CovidTracking!B:G,5,FALSE),0)</f>
        <v>0</v>
      </c>
      <c r="H126">
        <f t="shared" si="24"/>
        <v>0</v>
      </c>
      <c r="I126">
        <f>IFERROR(VLOOKUP(B126,CovidTracking!B:G,6,FALSE),0)</f>
        <v>0</v>
      </c>
      <c r="J126">
        <f t="shared" ref="J126:J165" si="42">F126-F125</f>
        <v>0</v>
      </c>
      <c r="K126">
        <f t="shared" ref="K126:K165" si="43">G126-G125</f>
        <v>0</v>
      </c>
      <c r="L126">
        <f t="shared" ref="L126:L165" si="44">H126-H125</f>
        <v>0</v>
      </c>
      <c r="M126">
        <f t="shared" ref="M126:M165" si="45">I126-I125</f>
        <v>0</v>
      </c>
      <c r="N126">
        <f>VLOOKUP(A126,Mobility!$A:$L,7,FALSE)</f>
        <v>8</v>
      </c>
      <c r="O126">
        <f>VLOOKUP(A126,Mobility!$A:$L,8,FALSE)</f>
        <v>4</v>
      </c>
      <c r="P126">
        <f>VLOOKUP(A126,Mobility!$A:$L,9,FALSE)</f>
        <v>4</v>
      </c>
      <c r="Q126">
        <f>VLOOKUP(A126,Mobility!$A:$L,10,FALSE)</f>
        <v>4</v>
      </c>
      <c r="R126">
        <f>VLOOKUP(A126,Mobility!$A:$L,11,FALSE)</f>
        <v>3</v>
      </c>
      <c r="S126">
        <f>VLOOKUP(A126,Mobility!$A:$L,12,FALSE)</f>
        <v>0</v>
      </c>
      <c r="T126">
        <f>VLOOKUP(D126,'Pop and Pop Den'!A:C,2,FALSE)</f>
        <v>7378494</v>
      </c>
      <c r="U126">
        <f>VLOOKUP(D126,'Pop and Pop Den'!A:C,3,FALSE)</f>
        <v>64.954999999999998</v>
      </c>
      <c r="V126">
        <f>VLOOKUP(D126,Unemployment!A:B,2,FALSE)</f>
        <v>4.7</v>
      </c>
      <c r="W126">
        <f>VLOOKUP(D126,Unemployment!H:J,2,FALSE)</f>
        <v>4.5</v>
      </c>
      <c r="X126">
        <f>VLOOKUP(D126,Unemployment!H:J,3,FALSE)</f>
        <v>5.5</v>
      </c>
      <c r="Y126">
        <f t="shared" si="26"/>
        <v>0.79999999999999982</v>
      </c>
      <c r="Z126">
        <f t="shared" si="27"/>
        <v>1</v>
      </c>
      <c r="AA126">
        <f>VLOOKUP(D126,MedianAge!A:B,2,FALSE)</f>
        <v>37.4</v>
      </c>
      <c r="AB126" s="6">
        <f>VLOOKUP(D126,StateActions!F:G,2,FALSE)</f>
        <v>43921</v>
      </c>
      <c r="AC126" s="6">
        <f>VLOOKUP(D126,StateActions!L:M,2,FALSE)</f>
        <v>43921</v>
      </c>
      <c r="AD126" s="6">
        <f>VLOOKUP(D126,StateActions!A:B,2,FALSE)</f>
        <v>43906</v>
      </c>
      <c r="AE126">
        <f t="shared" si="28"/>
        <v>-29</v>
      </c>
      <c r="AF126">
        <f t="shared" si="29"/>
        <v>-29</v>
      </c>
      <c r="AG126">
        <f t="shared" si="30"/>
        <v>-14</v>
      </c>
      <c r="AH126" s="18">
        <f t="shared" si="31"/>
        <v>0</v>
      </c>
      <c r="AI126" s="18">
        <f t="shared" si="32"/>
        <v>0</v>
      </c>
      <c r="AJ126" s="20">
        <f t="shared" si="33"/>
        <v>0</v>
      </c>
      <c r="AK126" t="str">
        <f t="shared" si="34"/>
        <v>Include</v>
      </c>
      <c r="AL126" t="str">
        <f t="shared" si="35"/>
        <v>Less than 10 deaths</v>
      </c>
      <c r="AM126" s="6">
        <f>IFERROR(VLOOKUP(D126,DatesEachStateReach10Deaths!A:B,2,FALSE),AK126)</f>
        <v>43917</v>
      </c>
      <c r="AN126">
        <f t="shared" si="36"/>
        <v>-25</v>
      </c>
    </row>
    <row r="127" spans="1:40" x14ac:dyDescent="0.25">
      <c r="A127" t="str">
        <f t="shared" si="41"/>
        <v>43893Arizona</v>
      </c>
      <c r="B127" t="str">
        <f t="shared" si="23"/>
        <v>43893AZ</v>
      </c>
      <c r="C127" s="6">
        <v>43893</v>
      </c>
      <c r="D127" t="s">
        <v>66</v>
      </c>
      <c r="E127" t="s">
        <v>9</v>
      </c>
      <c r="F127">
        <f>IFERROR(VLOOKUP(B127,CovidTracking!B:G,4,FALSE),0)</f>
        <v>0</v>
      </c>
      <c r="G127">
        <f>IFERROR(VLOOKUP(B127,CovidTracking!B:G,5,FALSE),0)</f>
        <v>0</v>
      </c>
      <c r="H127">
        <f t="shared" si="24"/>
        <v>0</v>
      </c>
      <c r="I127">
        <f>IFERROR(VLOOKUP(B127,CovidTracking!B:G,6,FALSE),0)</f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5"/>
        <v>0</v>
      </c>
      <c r="N127">
        <f>VLOOKUP(A127,Mobility!$A:$L,7,FALSE)</f>
        <v>9</v>
      </c>
      <c r="O127">
        <f>VLOOKUP(A127,Mobility!$A:$L,8,FALSE)</f>
        <v>8</v>
      </c>
      <c r="P127">
        <f>VLOOKUP(A127,Mobility!$A:$L,9,FALSE)</f>
        <v>11</v>
      </c>
      <c r="Q127">
        <f>VLOOKUP(A127,Mobility!$A:$L,10,FALSE)</f>
        <v>6</v>
      </c>
      <c r="R127">
        <f>VLOOKUP(A127,Mobility!$A:$L,11,FALSE)</f>
        <v>3</v>
      </c>
      <c r="S127">
        <f>VLOOKUP(A127,Mobility!$A:$L,12,FALSE)</f>
        <v>-1</v>
      </c>
      <c r="T127">
        <f>VLOOKUP(D127,'Pop and Pop Den'!A:C,2,FALSE)</f>
        <v>7378494</v>
      </c>
      <c r="U127">
        <f>VLOOKUP(D127,'Pop and Pop Den'!A:C,3,FALSE)</f>
        <v>64.954999999999998</v>
      </c>
      <c r="V127">
        <f>VLOOKUP(D127,Unemployment!A:B,2,FALSE)</f>
        <v>4.7</v>
      </c>
      <c r="W127">
        <f>VLOOKUP(D127,Unemployment!H:J,2,FALSE)</f>
        <v>4.5</v>
      </c>
      <c r="X127">
        <f>VLOOKUP(D127,Unemployment!H:J,3,FALSE)</f>
        <v>5.5</v>
      </c>
      <c r="Y127">
        <f t="shared" si="26"/>
        <v>0.79999999999999982</v>
      </c>
      <c r="Z127">
        <f t="shared" si="27"/>
        <v>1</v>
      </c>
      <c r="AA127">
        <f>VLOOKUP(D127,MedianAge!A:B,2,FALSE)</f>
        <v>37.4</v>
      </c>
      <c r="AB127" s="6">
        <f>VLOOKUP(D127,StateActions!F:G,2,FALSE)</f>
        <v>43921</v>
      </c>
      <c r="AC127" s="6">
        <f>VLOOKUP(D127,StateActions!L:M,2,FALSE)</f>
        <v>43921</v>
      </c>
      <c r="AD127" s="6">
        <f>VLOOKUP(D127,StateActions!A:B,2,FALSE)</f>
        <v>43906</v>
      </c>
      <c r="AE127">
        <f t="shared" si="28"/>
        <v>-28</v>
      </c>
      <c r="AF127">
        <f t="shared" si="29"/>
        <v>-28</v>
      </c>
      <c r="AG127">
        <f t="shared" si="30"/>
        <v>-13</v>
      </c>
      <c r="AH127" s="18">
        <f t="shared" si="31"/>
        <v>0</v>
      </c>
      <c r="AI127" s="18">
        <f t="shared" si="32"/>
        <v>0</v>
      </c>
      <c r="AJ127" s="20">
        <f t="shared" si="33"/>
        <v>0</v>
      </c>
      <c r="AK127" t="str">
        <f t="shared" si="34"/>
        <v>Include</v>
      </c>
      <c r="AL127" t="str">
        <f t="shared" si="35"/>
        <v>Less than 10 deaths</v>
      </c>
      <c r="AM127" s="6">
        <f>IFERROR(VLOOKUP(D127,DatesEachStateReach10Deaths!A:B,2,FALSE),AK127)</f>
        <v>43917</v>
      </c>
      <c r="AN127">
        <f t="shared" si="36"/>
        <v>-24</v>
      </c>
    </row>
    <row r="128" spans="1:40" x14ac:dyDescent="0.25">
      <c r="A128" t="str">
        <f t="shared" si="41"/>
        <v>43894Arizona</v>
      </c>
      <c r="B128" t="str">
        <f t="shared" si="23"/>
        <v>43894AZ</v>
      </c>
      <c r="C128" s="6">
        <v>43894</v>
      </c>
      <c r="D128" t="s">
        <v>66</v>
      </c>
      <c r="E128" t="s">
        <v>9</v>
      </c>
      <c r="F128">
        <f>IFERROR(VLOOKUP(B128,CovidTracking!B:G,4,FALSE),0)</f>
        <v>2</v>
      </c>
      <c r="G128">
        <f>IFERROR(VLOOKUP(B128,CovidTracking!B:G,5,FALSE),0)</f>
        <v>27</v>
      </c>
      <c r="H128">
        <f t="shared" si="24"/>
        <v>29</v>
      </c>
      <c r="I128">
        <f>IFERROR(VLOOKUP(B128,CovidTracking!B:G,6,FALSE),0)</f>
        <v>0</v>
      </c>
      <c r="J128">
        <f t="shared" si="42"/>
        <v>2</v>
      </c>
      <c r="K128">
        <f t="shared" si="43"/>
        <v>27</v>
      </c>
      <c r="L128">
        <f t="shared" si="44"/>
        <v>29</v>
      </c>
      <c r="M128">
        <f t="shared" si="45"/>
        <v>0</v>
      </c>
      <c r="N128">
        <f>VLOOKUP(A128,Mobility!$A:$L,7,FALSE)</f>
        <v>8</v>
      </c>
      <c r="O128">
        <f>VLOOKUP(A128,Mobility!$A:$L,8,FALSE)</f>
        <v>8</v>
      </c>
      <c r="P128">
        <f>VLOOKUP(A128,Mobility!$A:$L,9,FALSE)</f>
        <v>17</v>
      </c>
      <c r="Q128">
        <f>VLOOKUP(A128,Mobility!$A:$L,10,FALSE)</f>
        <v>7</v>
      </c>
      <c r="R128">
        <f>VLOOKUP(A128,Mobility!$A:$L,11,FALSE)</f>
        <v>2</v>
      </c>
      <c r="S128">
        <f>VLOOKUP(A128,Mobility!$A:$L,12,FALSE)</f>
        <v>-1</v>
      </c>
      <c r="T128">
        <f>VLOOKUP(D128,'Pop and Pop Den'!A:C,2,FALSE)</f>
        <v>7378494</v>
      </c>
      <c r="U128">
        <f>VLOOKUP(D128,'Pop and Pop Den'!A:C,3,FALSE)</f>
        <v>64.954999999999998</v>
      </c>
      <c r="V128">
        <f>VLOOKUP(D128,Unemployment!A:B,2,FALSE)</f>
        <v>4.7</v>
      </c>
      <c r="W128">
        <f>VLOOKUP(D128,Unemployment!H:J,2,FALSE)</f>
        <v>4.5</v>
      </c>
      <c r="X128">
        <f>VLOOKUP(D128,Unemployment!H:J,3,FALSE)</f>
        <v>5.5</v>
      </c>
      <c r="Y128">
        <f t="shared" si="26"/>
        <v>0.79999999999999982</v>
      </c>
      <c r="Z128">
        <f t="shared" si="27"/>
        <v>1</v>
      </c>
      <c r="AA128">
        <f>VLOOKUP(D128,MedianAge!A:B,2,FALSE)</f>
        <v>37.4</v>
      </c>
      <c r="AB128" s="6">
        <f>VLOOKUP(D128,StateActions!F:G,2,FALSE)</f>
        <v>43921</v>
      </c>
      <c r="AC128" s="6">
        <f>VLOOKUP(D128,StateActions!L:M,2,FALSE)</f>
        <v>43921</v>
      </c>
      <c r="AD128" s="6">
        <f>VLOOKUP(D128,StateActions!A:B,2,FALSE)</f>
        <v>43906</v>
      </c>
      <c r="AE128">
        <f t="shared" si="28"/>
        <v>-27</v>
      </c>
      <c r="AF128">
        <f t="shared" si="29"/>
        <v>-27</v>
      </c>
      <c r="AG128">
        <f t="shared" si="30"/>
        <v>-12</v>
      </c>
      <c r="AH128" s="18">
        <f t="shared" si="31"/>
        <v>6.8965517241379309E-2</v>
      </c>
      <c r="AI128" s="18">
        <f t="shared" si="32"/>
        <v>0.93103448275862066</v>
      </c>
      <c r="AJ128" s="20">
        <f t="shared" si="33"/>
        <v>0</v>
      </c>
      <c r="AK128" t="str">
        <f t="shared" si="34"/>
        <v>Include</v>
      </c>
      <c r="AL128" t="str">
        <f t="shared" si="35"/>
        <v>Less than 10 deaths</v>
      </c>
      <c r="AM128" s="6">
        <f>IFERROR(VLOOKUP(D128,DatesEachStateReach10Deaths!A:B,2,FALSE),AK128)</f>
        <v>43917</v>
      </c>
      <c r="AN128">
        <f t="shared" si="36"/>
        <v>-23</v>
      </c>
    </row>
    <row r="129" spans="1:40" x14ac:dyDescent="0.25">
      <c r="A129" t="str">
        <f t="shared" si="41"/>
        <v>43895Arizona</v>
      </c>
      <c r="B129" t="str">
        <f t="shared" si="23"/>
        <v>43895AZ</v>
      </c>
      <c r="C129" s="6">
        <v>43895</v>
      </c>
      <c r="D129" t="s">
        <v>66</v>
      </c>
      <c r="E129" t="s">
        <v>9</v>
      </c>
      <c r="F129">
        <f>IFERROR(VLOOKUP(B129,CovidTracking!B:G,4,FALSE),0)</f>
        <v>2</v>
      </c>
      <c r="G129">
        <f>IFERROR(VLOOKUP(B129,CovidTracking!B:G,5,FALSE),0)</f>
        <v>28</v>
      </c>
      <c r="H129">
        <f t="shared" si="24"/>
        <v>30</v>
      </c>
      <c r="I129">
        <f>IFERROR(VLOOKUP(B129,CovidTracking!B:G,6,FALSE),0)</f>
        <v>0</v>
      </c>
      <c r="J129">
        <f t="shared" si="42"/>
        <v>0</v>
      </c>
      <c r="K129">
        <f t="shared" si="43"/>
        <v>1</v>
      </c>
      <c r="L129">
        <f t="shared" si="44"/>
        <v>1</v>
      </c>
      <c r="M129">
        <f t="shared" si="45"/>
        <v>0</v>
      </c>
      <c r="N129">
        <f>VLOOKUP(A129,Mobility!$A:$L,7,FALSE)</f>
        <v>9</v>
      </c>
      <c r="O129">
        <f>VLOOKUP(A129,Mobility!$A:$L,8,FALSE)</f>
        <v>6</v>
      </c>
      <c r="P129">
        <f>VLOOKUP(A129,Mobility!$A:$L,9,FALSE)</f>
        <v>22</v>
      </c>
      <c r="Q129">
        <f>VLOOKUP(A129,Mobility!$A:$L,10,FALSE)</f>
        <v>5</v>
      </c>
      <c r="R129">
        <f>VLOOKUP(A129,Mobility!$A:$L,11,FALSE)</f>
        <v>2</v>
      </c>
      <c r="S129">
        <f>VLOOKUP(A129,Mobility!$A:$L,12,FALSE)</f>
        <v>-1</v>
      </c>
      <c r="T129">
        <f>VLOOKUP(D129,'Pop and Pop Den'!A:C,2,FALSE)</f>
        <v>7378494</v>
      </c>
      <c r="U129">
        <f>VLOOKUP(D129,'Pop and Pop Den'!A:C,3,FALSE)</f>
        <v>64.954999999999998</v>
      </c>
      <c r="V129">
        <f>VLOOKUP(D129,Unemployment!A:B,2,FALSE)</f>
        <v>4.7</v>
      </c>
      <c r="W129">
        <f>VLOOKUP(D129,Unemployment!H:J,2,FALSE)</f>
        <v>4.5</v>
      </c>
      <c r="X129">
        <f>VLOOKUP(D129,Unemployment!H:J,3,FALSE)</f>
        <v>5.5</v>
      </c>
      <c r="Y129">
        <f t="shared" si="26"/>
        <v>0.79999999999999982</v>
      </c>
      <c r="Z129">
        <f t="shared" si="27"/>
        <v>1</v>
      </c>
      <c r="AA129">
        <f>VLOOKUP(D129,MedianAge!A:B,2,FALSE)</f>
        <v>37.4</v>
      </c>
      <c r="AB129" s="6">
        <f>VLOOKUP(D129,StateActions!F:G,2,FALSE)</f>
        <v>43921</v>
      </c>
      <c r="AC129" s="6">
        <f>VLOOKUP(D129,StateActions!L:M,2,FALSE)</f>
        <v>43921</v>
      </c>
      <c r="AD129" s="6">
        <f>VLOOKUP(D129,StateActions!A:B,2,FALSE)</f>
        <v>43906</v>
      </c>
      <c r="AE129">
        <f t="shared" si="28"/>
        <v>-26</v>
      </c>
      <c r="AF129">
        <f t="shared" si="29"/>
        <v>-26</v>
      </c>
      <c r="AG129">
        <f t="shared" si="30"/>
        <v>-11</v>
      </c>
      <c r="AH129" s="18">
        <f t="shared" si="31"/>
        <v>6.6666666666666666E-2</v>
      </c>
      <c r="AI129" s="18">
        <f t="shared" si="32"/>
        <v>0.93333333333333335</v>
      </c>
      <c r="AJ129" s="20">
        <f t="shared" si="33"/>
        <v>0</v>
      </c>
      <c r="AK129" t="str">
        <f t="shared" si="34"/>
        <v>Include</v>
      </c>
      <c r="AL129" t="str">
        <f t="shared" si="35"/>
        <v>Less than 10 deaths</v>
      </c>
      <c r="AM129" s="6">
        <f>IFERROR(VLOOKUP(D129,DatesEachStateReach10Deaths!A:B,2,FALSE),AK129)</f>
        <v>43917</v>
      </c>
      <c r="AN129">
        <f t="shared" si="36"/>
        <v>-22</v>
      </c>
    </row>
    <row r="130" spans="1:40" x14ac:dyDescent="0.25">
      <c r="A130" t="str">
        <f t="shared" si="41"/>
        <v>43896Arizona</v>
      </c>
      <c r="B130" t="str">
        <f t="shared" ref="B130:B193" si="46">C130&amp;E130</f>
        <v>43896AZ</v>
      </c>
      <c r="C130" s="6">
        <v>43896</v>
      </c>
      <c r="D130" t="s">
        <v>66</v>
      </c>
      <c r="E130" t="s">
        <v>9</v>
      </c>
      <c r="F130">
        <f>IFERROR(VLOOKUP(B130,CovidTracking!B:G,4,FALSE),0)</f>
        <v>3</v>
      </c>
      <c r="G130">
        <f>IFERROR(VLOOKUP(B130,CovidTracking!B:G,5,FALSE),0)</f>
        <v>33</v>
      </c>
      <c r="H130">
        <f t="shared" ref="H130:H193" si="47">F130+G130</f>
        <v>36</v>
      </c>
      <c r="I130">
        <f>IFERROR(VLOOKUP(B130,CovidTracking!B:G,6,FALSE),0)</f>
        <v>0</v>
      </c>
      <c r="J130">
        <f t="shared" si="42"/>
        <v>1</v>
      </c>
      <c r="K130">
        <f t="shared" si="43"/>
        <v>5</v>
      </c>
      <c r="L130">
        <f t="shared" si="44"/>
        <v>6</v>
      </c>
      <c r="M130">
        <f t="shared" si="45"/>
        <v>0</v>
      </c>
      <c r="N130">
        <f>VLOOKUP(A130,Mobility!$A:$L,7,FALSE)</f>
        <v>6</v>
      </c>
      <c r="O130">
        <f>VLOOKUP(A130,Mobility!$A:$L,8,FALSE)</f>
        <v>6</v>
      </c>
      <c r="P130">
        <f>VLOOKUP(A130,Mobility!$A:$L,9,FALSE)</f>
        <v>20</v>
      </c>
      <c r="Q130">
        <f>VLOOKUP(A130,Mobility!$A:$L,10,FALSE)</f>
        <v>8</v>
      </c>
      <c r="R130">
        <f>VLOOKUP(A130,Mobility!$A:$L,11,FALSE)</f>
        <v>1</v>
      </c>
      <c r="S130">
        <f>VLOOKUP(A130,Mobility!$A:$L,12,FALSE)</f>
        <v>-1</v>
      </c>
      <c r="T130">
        <f>VLOOKUP(D130,'Pop and Pop Den'!A:C,2,FALSE)</f>
        <v>7378494</v>
      </c>
      <c r="U130">
        <f>VLOOKUP(D130,'Pop and Pop Den'!A:C,3,FALSE)</f>
        <v>64.954999999999998</v>
      </c>
      <c r="V130">
        <f>VLOOKUP(D130,Unemployment!A:B,2,FALSE)</f>
        <v>4.7</v>
      </c>
      <c r="W130">
        <f>VLOOKUP(D130,Unemployment!H:J,2,FALSE)</f>
        <v>4.5</v>
      </c>
      <c r="X130">
        <f>VLOOKUP(D130,Unemployment!H:J,3,FALSE)</f>
        <v>5.5</v>
      </c>
      <c r="Y130">
        <f t="shared" si="26"/>
        <v>0.79999999999999982</v>
      </c>
      <c r="Z130">
        <f t="shared" si="27"/>
        <v>1</v>
      </c>
      <c r="AA130">
        <f>VLOOKUP(D130,MedianAge!A:B,2,FALSE)</f>
        <v>37.4</v>
      </c>
      <c r="AB130" s="6">
        <f>VLOOKUP(D130,StateActions!F:G,2,FALSE)</f>
        <v>43921</v>
      </c>
      <c r="AC130" s="6">
        <f>VLOOKUP(D130,StateActions!L:M,2,FALSE)</f>
        <v>43921</v>
      </c>
      <c r="AD130" s="6">
        <f>VLOOKUP(D130,StateActions!A:B,2,FALSE)</f>
        <v>43906</v>
      </c>
      <c r="AE130">
        <f t="shared" si="28"/>
        <v>-25</v>
      </c>
      <c r="AF130">
        <f t="shared" si="29"/>
        <v>-25</v>
      </c>
      <c r="AG130">
        <f t="shared" si="30"/>
        <v>-10</v>
      </c>
      <c r="AH130" s="18">
        <f t="shared" si="31"/>
        <v>8.3333333333333329E-2</v>
      </c>
      <c r="AI130" s="18">
        <f t="shared" si="32"/>
        <v>0.91666666666666663</v>
      </c>
      <c r="AJ130" s="20">
        <f t="shared" si="33"/>
        <v>0</v>
      </c>
      <c r="AK130" t="str">
        <f t="shared" si="34"/>
        <v>Include</v>
      </c>
      <c r="AL130" t="str">
        <f t="shared" si="35"/>
        <v>Less than 10 deaths</v>
      </c>
      <c r="AM130" s="6">
        <f>IFERROR(VLOOKUP(D130,DatesEachStateReach10Deaths!A:B,2,FALSE),AK130)</f>
        <v>43917</v>
      </c>
      <c r="AN130">
        <f t="shared" si="36"/>
        <v>-21</v>
      </c>
    </row>
    <row r="131" spans="1:40" x14ac:dyDescent="0.25">
      <c r="A131" t="str">
        <f t="shared" si="41"/>
        <v>43897Arizona</v>
      </c>
      <c r="B131" t="str">
        <f t="shared" si="46"/>
        <v>43897AZ</v>
      </c>
      <c r="C131" s="6">
        <v>43897</v>
      </c>
      <c r="D131" t="s">
        <v>66</v>
      </c>
      <c r="E131" t="s">
        <v>9</v>
      </c>
      <c r="F131">
        <f>IFERROR(VLOOKUP(B131,CovidTracking!B:G,4,FALSE),0)</f>
        <v>5</v>
      </c>
      <c r="G131">
        <f>IFERROR(VLOOKUP(B131,CovidTracking!B:G,5,FALSE),0)</f>
        <v>44</v>
      </c>
      <c r="H131">
        <f t="shared" si="47"/>
        <v>49</v>
      </c>
      <c r="I131">
        <f>IFERROR(VLOOKUP(B131,CovidTracking!B:G,6,FALSE),0)</f>
        <v>0</v>
      </c>
      <c r="J131">
        <f t="shared" si="42"/>
        <v>2</v>
      </c>
      <c r="K131">
        <f t="shared" si="43"/>
        <v>11</v>
      </c>
      <c r="L131">
        <f t="shared" si="44"/>
        <v>13</v>
      </c>
      <c r="M131">
        <f t="shared" si="45"/>
        <v>0</v>
      </c>
      <c r="N131">
        <f>VLOOKUP(A131,Mobility!$A:$L,7,FALSE)</f>
        <v>4</v>
      </c>
      <c r="O131">
        <f>VLOOKUP(A131,Mobility!$A:$L,8,FALSE)</f>
        <v>5</v>
      </c>
      <c r="P131">
        <f>VLOOKUP(A131,Mobility!$A:$L,9,FALSE)</f>
        <v>18</v>
      </c>
      <c r="Q131">
        <f>VLOOKUP(A131,Mobility!$A:$L,10,FALSE)</f>
        <v>9</v>
      </c>
      <c r="R131">
        <f>VLOOKUP(A131,Mobility!$A:$L,11,FALSE)</f>
        <v>1</v>
      </c>
      <c r="S131">
        <f>VLOOKUP(A131,Mobility!$A:$L,12,FALSE)</f>
        <v>-2</v>
      </c>
      <c r="T131">
        <f>VLOOKUP(D131,'Pop and Pop Den'!A:C,2,FALSE)</f>
        <v>7378494</v>
      </c>
      <c r="U131">
        <f>VLOOKUP(D131,'Pop and Pop Den'!A:C,3,FALSE)</f>
        <v>64.954999999999998</v>
      </c>
      <c r="V131">
        <f>VLOOKUP(D131,Unemployment!A:B,2,FALSE)</f>
        <v>4.7</v>
      </c>
      <c r="W131">
        <f>VLOOKUP(D131,Unemployment!H:J,2,FALSE)</f>
        <v>4.5</v>
      </c>
      <c r="X131">
        <f>VLOOKUP(D131,Unemployment!H:J,3,FALSE)</f>
        <v>5.5</v>
      </c>
      <c r="Y131">
        <f t="shared" ref="Y131:Y194" si="48">X131-V131</f>
        <v>0.79999999999999982</v>
      </c>
      <c r="Z131">
        <f t="shared" ref="Z131:Z194" si="49">X131-W131</f>
        <v>1</v>
      </c>
      <c r="AA131">
        <f>VLOOKUP(D131,MedianAge!A:B,2,FALSE)</f>
        <v>37.4</v>
      </c>
      <c r="AB131" s="6">
        <f>VLOOKUP(D131,StateActions!F:G,2,FALSE)</f>
        <v>43921</v>
      </c>
      <c r="AC131" s="6">
        <f>VLOOKUP(D131,StateActions!L:M,2,FALSE)</f>
        <v>43921</v>
      </c>
      <c r="AD131" s="6">
        <f>VLOOKUP(D131,StateActions!A:B,2,FALSE)</f>
        <v>43906</v>
      </c>
      <c r="AE131">
        <f t="shared" ref="AE131:AE194" si="50">C131-AB131</f>
        <v>-24</v>
      </c>
      <c r="AF131">
        <f t="shared" ref="AF131:AF194" si="51">C131-AC131</f>
        <v>-24</v>
      </c>
      <c r="AG131">
        <f t="shared" ref="AG131:AG194" si="52">C131-AD131</f>
        <v>-9</v>
      </c>
      <c r="AH131" s="18">
        <f t="shared" ref="AH131:AH194" si="53">IFERROR(F131/H131,0)</f>
        <v>0.10204081632653061</v>
      </c>
      <c r="AI131" s="18">
        <f t="shared" ref="AI131:AI194" si="54">IFERROR(G131/H131,0)</f>
        <v>0.89795918367346939</v>
      </c>
      <c r="AJ131" s="20">
        <f t="shared" ref="AJ131:AJ194" si="55">IFERROR(I131/H131,0)</f>
        <v>0</v>
      </c>
      <c r="AK131" t="str">
        <f t="shared" ref="AK131:AK194" si="56">IF(SUMIFS(M:M,D:D,D131)&lt;10,"Exclude less than 10 Deaths","Include")</f>
        <v>Include</v>
      </c>
      <c r="AL131" t="str">
        <f t="shared" ref="AL131:AL194" si="57">IF(I131&gt;9,"10 or more deaths","Less than 10 deaths")</f>
        <v>Less than 10 deaths</v>
      </c>
      <c r="AM131" s="6">
        <f>IFERROR(VLOOKUP(D131,DatesEachStateReach10Deaths!A:B,2,FALSE),AK131)</f>
        <v>43917</v>
      </c>
      <c r="AN131">
        <f t="shared" ref="AN131:AN194" si="58">IFERROR(C131-AM131,AK131)</f>
        <v>-20</v>
      </c>
    </row>
    <row r="132" spans="1:40" x14ac:dyDescent="0.25">
      <c r="A132" t="str">
        <f t="shared" si="41"/>
        <v>43898Arizona</v>
      </c>
      <c r="B132" t="str">
        <f t="shared" si="46"/>
        <v>43898AZ</v>
      </c>
      <c r="C132" s="6">
        <v>43898</v>
      </c>
      <c r="D132" t="s">
        <v>66</v>
      </c>
      <c r="E132" t="s">
        <v>9</v>
      </c>
      <c r="F132">
        <f>IFERROR(VLOOKUP(B132,CovidTracking!B:G,4,FALSE),0)</f>
        <v>5</v>
      </c>
      <c r="G132">
        <f>IFERROR(VLOOKUP(B132,CovidTracking!B:G,5,FALSE),0)</f>
        <v>44</v>
      </c>
      <c r="H132">
        <f t="shared" si="47"/>
        <v>49</v>
      </c>
      <c r="I132">
        <f>IFERROR(VLOOKUP(B132,CovidTracking!B:G,6,FALSE),0)</f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5"/>
        <v>0</v>
      </c>
      <c r="N132">
        <f>VLOOKUP(A132,Mobility!$A:$L,7,FALSE)</f>
        <v>9</v>
      </c>
      <c r="O132">
        <f>VLOOKUP(A132,Mobility!$A:$L,8,FALSE)</f>
        <v>4</v>
      </c>
      <c r="P132">
        <f>VLOOKUP(A132,Mobility!$A:$L,9,FALSE)</f>
        <v>22</v>
      </c>
      <c r="Q132">
        <f>VLOOKUP(A132,Mobility!$A:$L,10,FALSE)</f>
        <v>7</v>
      </c>
      <c r="R132">
        <f>VLOOKUP(A132,Mobility!$A:$L,11,FALSE)</f>
        <v>1</v>
      </c>
      <c r="S132">
        <f>VLOOKUP(A132,Mobility!$A:$L,12,FALSE)</f>
        <v>-2</v>
      </c>
      <c r="T132">
        <f>VLOOKUP(D132,'Pop and Pop Den'!A:C,2,FALSE)</f>
        <v>7378494</v>
      </c>
      <c r="U132">
        <f>VLOOKUP(D132,'Pop and Pop Den'!A:C,3,FALSE)</f>
        <v>64.954999999999998</v>
      </c>
      <c r="V132">
        <f>VLOOKUP(D132,Unemployment!A:B,2,FALSE)</f>
        <v>4.7</v>
      </c>
      <c r="W132">
        <f>VLOOKUP(D132,Unemployment!H:J,2,FALSE)</f>
        <v>4.5</v>
      </c>
      <c r="X132">
        <f>VLOOKUP(D132,Unemployment!H:J,3,FALSE)</f>
        <v>5.5</v>
      </c>
      <c r="Y132">
        <f t="shared" si="48"/>
        <v>0.79999999999999982</v>
      </c>
      <c r="Z132">
        <f t="shared" si="49"/>
        <v>1</v>
      </c>
      <c r="AA132">
        <f>VLOOKUP(D132,MedianAge!A:B,2,FALSE)</f>
        <v>37.4</v>
      </c>
      <c r="AB132" s="6">
        <f>VLOOKUP(D132,StateActions!F:G,2,FALSE)</f>
        <v>43921</v>
      </c>
      <c r="AC132" s="6">
        <f>VLOOKUP(D132,StateActions!L:M,2,FALSE)</f>
        <v>43921</v>
      </c>
      <c r="AD132" s="6">
        <f>VLOOKUP(D132,StateActions!A:B,2,FALSE)</f>
        <v>43906</v>
      </c>
      <c r="AE132">
        <f t="shared" si="50"/>
        <v>-23</v>
      </c>
      <c r="AF132">
        <f t="shared" si="51"/>
        <v>-23</v>
      </c>
      <c r="AG132">
        <f t="shared" si="52"/>
        <v>-8</v>
      </c>
      <c r="AH132" s="18">
        <f t="shared" si="53"/>
        <v>0.10204081632653061</v>
      </c>
      <c r="AI132" s="18">
        <f t="shared" si="54"/>
        <v>0.89795918367346939</v>
      </c>
      <c r="AJ132" s="20">
        <f t="shared" si="55"/>
        <v>0</v>
      </c>
      <c r="AK132" t="str">
        <f t="shared" si="56"/>
        <v>Include</v>
      </c>
      <c r="AL132" t="str">
        <f t="shared" si="57"/>
        <v>Less than 10 deaths</v>
      </c>
      <c r="AM132" s="6">
        <f>IFERROR(VLOOKUP(D132,DatesEachStateReach10Deaths!A:B,2,FALSE),AK132)</f>
        <v>43917</v>
      </c>
      <c r="AN132">
        <f t="shared" si="58"/>
        <v>-19</v>
      </c>
    </row>
    <row r="133" spans="1:40" x14ac:dyDescent="0.25">
      <c r="A133" t="str">
        <f t="shared" si="41"/>
        <v>43899Arizona</v>
      </c>
      <c r="B133" t="str">
        <f t="shared" si="46"/>
        <v>43899AZ</v>
      </c>
      <c r="C133" s="6">
        <v>43899</v>
      </c>
      <c r="D133" t="s">
        <v>66</v>
      </c>
      <c r="E133" t="s">
        <v>9</v>
      </c>
      <c r="F133">
        <f>IFERROR(VLOOKUP(B133,CovidTracking!B:G,4,FALSE),0)</f>
        <v>5</v>
      </c>
      <c r="G133">
        <f>IFERROR(VLOOKUP(B133,CovidTracking!B:G,5,FALSE),0)</f>
        <v>44</v>
      </c>
      <c r="H133">
        <f t="shared" si="47"/>
        <v>49</v>
      </c>
      <c r="I133">
        <f>IFERROR(VLOOKUP(B133,CovidTracking!B:G,6,FALSE),0)</f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5"/>
        <v>0</v>
      </c>
      <c r="N133">
        <f>VLOOKUP(A133,Mobility!$A:$L,7,FALSE)</f>
        <v>9</v>
      </c>
      <c r="O133">
        <f>VLOOKUP(A133,Mobility!$A:$L,8,FALSE)</f>
        <v>4</v>
      </c>
      <c r="P133">
        <f>VLOOKUP(A133,Mobility!$A:$L,9,FALSE)</f>
        <v>32</v>
      </c>
      <c r="Q133">
        <f>VLOOKUP(A133,Mobility!$A:$L,10,FALSE)</f>
        <v>4</v>
      </c>
      <c r="R133">
        <f>VLOOKUP(A133,Mobility!$A:$L,11,FALSE)</f>
        <v>-7</v>
      </c>
      <c r="S133">
        <f>VLOOKUP(A133,Mobility!$A:$L,12,FALSE)</f>
        <v>0</v>
      </c>
      <c r="T133">
        <f>VLOOKUP(D133,'Pop and Pop Den'!A:C,2,FALSE)</f>
        <v>7378494</v>
      </c>
      <c r="U133">
        <f>VLOOKUP(D133,'Pop and Pop Den'!A:C,3,FALSE)</f>
        <v>64.954999999999998</v>
      </c>
      <c r="V133">
        <f>VLOOKUP(D133,Unemployment!A:B,2,FALSE)</f>
        <v>4.7</v>
      </c>
      <c r="W133">
        <f>VLOOKUP(D133,Unemployment!H:J,2,FALSE)</f>
        <v>4.5</v>
      </c>
      <c r="X133">
        <f>VLOOKUP(D133,Unemployment!H:J,3,FALSE)</f>
        <v>5.5</v>
      </c>
      <c r="Y133">
        <f t="shared" si="48"/>
        <v>0.79999999999999982</v>
      </c>
      <c r="Z133">
        <f t="shared" si="49"/>
        <v>1</v>
      </c>
      <c r="AA133">
        <f>VLOOKUP(D133,MedianAge!A:B,2,FALSE)</f>
        <v>37.4</v>
      </c>
      <c r="AB133" s="6">
        <f>VLOOKUP(D133,StateActions!F:G,2,FALSE)</f>
        <v>43921</v>
      </c>
      <c r="AC133" s="6">
        <f>VLOOKUP(D133,StateActions!L:M,2,FALSE)</f>
        <v>43921</v>
      </c>
      <c r="AD133" s="6">
        <f>VLOOKUP(D133,StateActions!A:B,2,FALSE)</f>
        <v>43906</v>
      </c>
      <c r="AE133">
        <f t="shared" si="50"/>
        <v>-22</v>
      </c>
      <c r="AF133">
        <f t="shared" si="51"/>
        <v>-22</v>
      </c>
      <c r="AG133">
        <f t="shared" si="52"/>
        <v>-7</v>
      </c>
      <c r="AH133" s="18">
        <f t="shared" si="53"/>
        <v>0.10204081632653061</v>
      </c>
      <c r="AI133" s="18">
        <f t="shared" si="54"/>
        <v>0.89795918367346939</v>
      </c>
      <c r="AJ133" s="20">
        <f t="shared" si="55"/>
        <v>0</v>
      </c>
      <c r="AK133" t="str">
        <f t="shared" si="56"/>
        <v>Include</v>
      </c>
      <c r="AL133" t="str">
        <f t="shared" si="57"/>
        <v>Less than 10 deaths</v>
      </c>
      <c r="AM133" s="6">
        <f>IFERROR(VLOOKUP(D133,DatesEachStateReach10Deaths!A:B,2,FALSE),AK133)</f>
        <v>43917</v>
      </c>
      <c r="AN133">
        <f t="shared" si="58"/>
        <v>-18</v>
      </c>
    </row>
    <row r="134" spans="1:40" x14ac:dyDescent="0.25">
      <c r="A134" t="str">
        <f t="shared" si="41"/>
        <v>43900Arizona</v>
      </c>
      <c r="B134" t="str">
        <f t="shared" si="46"/>
        <v>43900AZ</v>
      </c>
      <c r="C134" s="6">
        <v>43900</v>
      </c>
      <c r="D134" t="s">
        <v>66</v>
      </c>
      <c r="E134" t="s">
        <v>9</v>
      </c>
      <c r="F134">
        <f>IFERROR(VLOOKUP(B134,CovidTracking!B:G,4,FALSE),0)</f>
        <v>6</v>
      </c>
      <c r="G134">
        <f>IFERROR(VLOOKUP(B134,CovidTracking!B:G,5,FALSE),0)</f>
        <v>51</v>
      </c>
      <c r="H134">
        <f t="shared" si="47"/>
        <v>57</v>
      </c>
      <c r="I134">
        <f>IFERROR(VLOOKUP(B134,CovidTracking!B:G,6,FALSE),0)</f>
        <v>0</v>
      </c>
      <c r="J134">
        <f t="shared" si="42"/>
        <v>1</v>
      </c>
      <c r="K134">
        <f t="shared" si="43"/>
        <v>7</v>
      </c>
      <c r="L134">
        <f t="shared" si="44"/>
        <v>8</v>
      </c>
      <c r="M134">
        <f t="shared" si="45"/>
        <v>0</v>
      </c>
      <c r="N134">
        <f>VLOOKUP(A134,Mobility!$A:$L,7,FALSE)</f>
        <v>6</v>
      </c>
      <c r="O134">
        <f>VLOOKUP(A134,Mobility!$A:$L,8,FALSE)</f>
        <v>3</v>
      </c>
      <c r="P134">
        <f>VLOOKUP(A134,Mobility!$A:$L,9,FALSE)</f>
        <v>4</v>
      </c>
      <c r="Q134">
        <f>VLOOKUP(A134,Mobility!$A:$L,10,FALSE)</f>
        <v>2</v>
      </c>
      <c r="R134">
        <f>VLOOKUP(A134,Mobility!$A:$L,11,FALSE)</f>
        <v>-8</v>
      </c>
      <c r="S134">
        <f>VLOOKUP(A134,Mobility!$A:$L,12,FALSE)</f>
        <v>2</v>
      </c>
      <c r="T134">
        <f>VLOOKUP(D134,'Pop and Pop Den'!A:C,2,FALSE)</f>
        <v>7378494</v>
      </c>
      <c r="U134">
        <f>VLOOKUP(D134,'Pop and Pop Den'!A:C,3,FALSE)</f>
        <v>64.954999999999998</v>
      </c>
      <c r="V134">
        <f>VLOOKUP(D134,Unemployment!A:B,2,FALSE)</f>
        <v>4.7</v>
      </c>
      <c r="W134">
        <f>VLOOKUP(D134,Unemployment!H:J,2,FALSE)</f>
        <v>4.5</v>
      </c>
      <c r="X134">
        <f>VLOOKUP(D134,Unemployment!H:J,3,FALSE)</f>
        <v>5.5</v>
      </c>
      <c r="Y134">
        <f t="shared" si="48"/>
        <v>0.79999999999999982</v>
      </c>
      <c r="Z134">
        <f t="shared" si="49"/>
        <v>1</v>
      </c>
      <c r="AA134">
        <f>VLOOKUP(D134,MedianAge!A:B,2,FALSE)</f>
        <v>37.4</v>
      </c>
      <c r="AB134" s="6">
        <f>VLOOKUP(D134,StateActions!F:G,2,FALSE)</f>
        <v>43921</v>
      </c>
      <c r="AC134" s="6">
        <f>VLOOKUP(D134,StateActions!L:M,2,FALSE)</f>
        <v>43921</v>
      </c>
      <c r="AD134" s="6">
        <f>VLOOKUP(D134,StateActions!A:B,2,FALSE)</f>
        <v>43906</v>
      </c>
      <c r="AE134">
        <f t="shared" si="50"/>
        <v>-21</v>
      </c>
      <c r="AF134">
        <f t="shared" si="51"/>
        <v>-21</v>
      </c>
      <c r="AG134">
        <f t="shared" si="52"/>
        <v>-6</v>
      </c>
      <c r="AH134" s="18">
        <f t="shared" si="53"/>
        <v>0.10526315789473684</v>
      </c>
      <c r="AI134" s="18">
        <f t="shared" si="54"/>
        <v>0.89473684210526316</v>
      </c>
      <c r="AJ134" s="20">
        <f t="shared" si="55"/>
        <v>0</v>
      </c>
      <c r="AK134" t="str">
        <f t="shared" si="56"/>
        <v>Include</v>
      </c>
      <c r="AL134" t="str">
        <f t="shared" si="57"/>
        <v>Less than 10 deaths</v>
      </c>
      <c r="AM134" s="6">
        <f>IFERROR(VLOOKUP(D134,DatesEachStateReach10Deaths!A:B,2,FALSE),AK134)</f>
        <v>43917</v>
      </c>
      <c r="AN134">
        <f t="shared" si="58"/>
        <v>-17</v>
      </c>
    </row>
    <row r="135" spans="1:40" x14ac:dyDescent="0.25">
      <c r="A135" t="str">
        <f t="shared" si="41"/>
        <v>43901Arizona</v>
      </c>
      <c r="B135" t="str">
        <f t="shared" si="46"/>
        <v>43901AZ</v>
      </c>
      <c r="C135" s="6">
        <v>43901</v>
      </c>
      <c r="D135" t="s">
        <v>66</v>
      </c>
      <c r="E135" t="s">
        <v>9</v>
      </c>
      <c r="F135">
        <f>IFERROR(VLOOKUP(B135,CovidTracking!B:G,4,FALSE),0)</f>
        <v>9</v>
      </c>
      <c r="G135">
        <f>IFERROR(VLOOKUP(B135,CovidTracking!B:G,5,FALSE),0)</f>
        <v>59</v>
      </c>
      <c r="H135">
        <f t="shared" si="47"/>
        <v>68</v>
      </c>
      <c r="I135">
        <f>IFERROR(VLOOKUP(B135,CovidTracking!B:G,6,FALSE),0)</f>
        <v>0</v>
      </c>
      <c r="J135">
        <f t="shared" si="42"/>
        <v>3</v>
      </c>
      <c r="K135">
        <f t="shared" si="43"/>
        <v>8</v>
      </c>
      <c r="L135">
        <f t="shared" si="44"/>
        <v>11</v>
      </c>
      <c r="M135">
        <f t="shared" si="45"/>
        <v>0</v>
      </c>
      <c r="N135">
        <f>VLOOKUP(A135,Mobility!$A:$L,7,FALSE)</f>
        <v>5</v>
      </c>
      <c r="O135">
        <f>VLOOKUP(A135,Mobility!$A:$L,8,FALSE)</f>
        <v>6</v>
      </c>
      <c r="P135">
        <f>VLOOKUP(A135,Mobility!$A:$L,9,FALSE)</f>
        <v>-14</v>
      </c>
      <c r="Q135">
        <f>VLOOKUP(A135,Mobility!$A:$L,10,FALSE)</f>
        <v>-2</v>
      </c>
      <c r="R135">
        <f>VLOOKUP(A135,Mobility!$A:$L,11,FALSE)</f>
        <v>-10</v>
      </c>
      <c r="S135">
        <f>VLOOKUP(A135,Mobility!$A:$L,12,FALSE)</f>
        <v>3</v>
      </c>
      <c r="T135">
        <f>VLOOKUP(D135,'Pop and Pop Den'!A:C,2,FALSE)</f>
        <v>7378494</v>
      </c>
      <c r="U135">
        <f>VLOOKUP(D135,'Pop and Pop Den'!A:C,3,FALSE)</f>
        <v>64.954999999999998</v>
      </c>
      <c r="V135">
        <f>VLOOKUP(D135,Unemployment!A:B,2,FALSE)</f>
        <v>4.7</v>
      </c>
      <c r="W135">
        <f>VLOOKUP(D135,Unemployment!H:J,2,FALSE)</f>
        <v>4.5</v>
      </c>
      <c r="X135">
        <f>VLOOKUP(D135,Unemployment!H:J,3,FALSE)</f>
        <v>5.5</v>
      </c>
      <c r="Y135">
        <f t="shared" si="48"/>
        <v>0.79999999999999982</v>
      </c>
      <c r="Z135">
        <f t="shared" si="49"/>
        <v>1</v>
      </c>
      <c r="AA135">
        <f>VLOOKUP(D135,MedianAge!A:B,2,FALSE)</f>
        <v>37.4</v>
      </c>
      <c r="AB135" s="6">
        <f>VLOOKUP(D135,StateActions!F:G,2,FALSE)</f>
        <v>43921</v>
      </c>
      <c r="AC135" s="6">
        <f>VLOOKUP(D135,StateActions!L:M,2,FALSE)</f>
        <v>43921</v>
      </c>
      <c r="AD135" s="6">
        <f>VLOOKUP(D135,StateActions!A:B,2,FALSE)</f>
        <v>43906</v>
      </c>
      <c r="AE135">
        <f t="shared" si="50"/>
        <v>-20</v>
      </c>
      <c r="AF135">
        <f t="shared" si="51"/>
        <v>-20</v>
      </c>
      <c r="AG135">
        <f t="shared" si="52"/>
        <v>-5</v>
      </c>
      <c r="AH135" s="18">
        <f t="shared" si="53"/>
        <v>0.13235294117647059</v>
      </c>
      <c r="AI135" s="18">
        <f t="shared" si="54"/>
        <v>0.86764705882352944</v>
      </c>
      <c r="AJ135" s="20">
        <f t="shared" si="55"/>
        <v>0</v>
      </c>
      <c r="AK135" t="str">
        <f t="shared" si="56"/>
        <v>Include</v>
      </c>
      <c r="AL135" t="str">
        <f t="shared" si="57"/>
        <v>Less than 10 deaths</v>
      </c>
      <c r="AM135" s="6">
        <f>IFERROR(VLOOKUP(D135,DatesEachStateReach10Deaths!A:B,2,FALSE),AK135)</f>
        <v>43917</v>
      </c>
      <c r="AN135">
        <f t="shared" si="58"/>
        <v>-16</v>
      </c>
    </row>
    <row r="136" spans="1:40" x14ac:dyDescent="0.25">
      <c r="A136" t="str">
        <f t="shared" si="41"/>
        <v>43902Arizona</v>
      </c>
      <c r="B136" t="str">
        <f t="shared" si="46"/>
        <v>43902AZ</v>
      </c>
      <c r="C136" s="6">
        <v>43902</v>
      </c>
      <c r="D136" t="s">
        <v>66</v>
      </c>
      <c r="E136" t="s">
        <v>9</v>
      </c>
      <c r="F136">
        <f>IFERROR(VLOOKUP(B136,CovidTracking!B:G,4,FALSE),0)</f>
        <v>9</v>
      </c>
      <c r="G136">
        <f>IFERROR(VLOOKUP(B136,CovidTracking!B:G,5,FALSE),0)</f>
        <v>82</v>
      </c>
      <c r="H136">
        <f t="shared" si="47"/>
        <v>91</v>
      </c>
      <c r="I136">
        <f>IFERROR(VLOOKUP(B136,CovidTracking!B:G,6,FALSE),0)</f>
        <v>0</v>
      </c>
      <c r="J136">
        <f t="shared" si="42"/>
        <v>0</v>
      </c>
      <c r="K136">
        <f t="shared" si="43"/>
        <v>23</v>
      </c>
      <c r="L136">
        <f t="shared" si="44"/>
        <v>23</v>
      </c>
      <c r="M136">
        <f t="shared" si="45"/>
        <v>0</v>
      </c>
      <c r="N136">
        <f>VLOOKUP(A136,Mobility!$A:$L,7,FALSE)</f>
        <v>6</v>
      </c>
      <c r="O136">
        <f>VLOOKUP(A136,Mobility!$A:$L,8,FALSE)</f>
        <v>15</v>
      </c>
      <c r="P136">
        <f>VLOOKUP(A136,Mobility!$A:$L,9,FALSE)</f>
        <v>-15</v>
      </c>
      <c r="Q136">
        <f>VLOOKUP(A136,Mobility!$A:$L,10,FALSE)</f>
        <v>-6</v>
      </c>
      <c r="R136">
        <f>VLOOKUP(A136,Mobility!$A:$L,11,FALSE)</f>
        <v>-12</v>
      </c>
      <c r="S136">
        <f>VLOOKUP(A136,Mobility!$A:$L,12,FALSE)</f>
        <v>4</v>
      </c>
      <c r="T136">
        <f>VLOOKUP(D136,'Pop and Pop Den'!A:C,2,FALSE)</f>
        <v>7378494</v>
      </c>
      <c r="U136">
        <f>VLOOKUP(D136,'Pop and Pop Den'!A:C,3,FALSE)</f>
        <v>64.954999999999998</v>
      </c>
      <c r="V136">
        <f>VLOOKUP(D136,Unemployment!A:B,2,FALSE)</f>
        <v>4.7</v>
      </c>
      <c r="W136">
        <f>VLOOKUP(D136,Unemployment!H:J,2,FALSE)</f>
        <v>4.5</v>
      </c>
      <c r="X136">
        <f>VLOOKUP(D136,Unemployment!H:J,3,FALSE)</f>
        <v>5.5</v>
      </c>
      <c r="Y136">
        <f t="shared" si="48"/>
        <v>0.79999999999999982</v>
      </c>
      <c r="Z136">
        <f t="shared" si="49"/>
        <v>1</v>
      </c>
      <c r="AA136">
        <f>VLOOKUP(D136,MedianAge!A:B,2,FALSE)</f>
        <v>37.4</v>
      </c>
      <c r="AB136" s="6">
        <f>VLOOKUP(D136,StateActions!F:G,2,FALSE)</f>
        <v>43921</v>
      </c>
      <c r="AC136" s="6">
        <f>VLOOKUP(D136,StateActions!L:M,2,FALSE)</f>
        <v>43921</v>
      </c>
      <c r="AD136" s="6">
        <f>VLOOKUP(D136,StateActions!A:B,2,FALSE)</f>
        <v>43906</v>
      </c>
      <c r="AE136">
        <f t="shared" si="50"/>
        <v>-19</v>
      </c>
      <c r="AF136">
        <f t="shared" si="51"/>
        <v>-19</v>
      </c>
      <c r="AG136">
        <f t="shared" si="52"/>
        <v>-4</v>
      </c>
      <c r="AH136" s="18">
        <f t="shared" si="53"/>
        <v>9.8901098901098897E-2</v>
      </c>
      <c r="AI136" s="18">
        <f t="shared" si="54"/>
        <v>0.90109890109890112</v>
      </c>
      <c r="AJ136" s="20">
        <f t="shared" si="55"/>
        <v>0</v>
      </c>
      <c r="AK136" t="str">
        <f t="shared" si="56"/>
        <v>Include</v>
      </c>
      <c r="AL136" t="str">
        <f t="shared" si="57"/>
        <v>Less than 10 deaths</v>
      </c>
      <c r="AM136" s="6">
        <f>IFERROR(VLOOKUP(D136,DatesEachStateReach10Deaths!A:B,2,FALSE),AK136)</f>
        <v>43917</v>
      </c>
      <c r="AN136">
        <f t="shared" si="58"/>
        <v>-15</v>
      </c>
    </row>
    <row r="137" spans="1:40" x14ac:dyDescent="0.25">
      <c r="A137" t="str">
        <f t="shared" si="41"/>
        <v>43903Arizona</v>
      </c>
      <c r="B137" t="str">
        <f t="shared" si="46"/>
        <v>43903AZ</v>
      </c>
      <c r="C137" s="6">
        <v>43903</v>
      </c>
      <c r="D137" t="s">
        <v>66</v>
      </c>
      <c r="E137" t="s">
        <v>9</v>
      </c>
      <c r="F137">
        <f>IFERROR(VLOOKUP(B137,CovidTracking!B:G,4,FALSE),0)</f>
        <v>9</v>
      </c>
      <c r="G137">
        <f>IFERROR(VLOOKUP(B137,CovidTracking!B:G,5,FALSE),0)</f>
        <v>94</v>
      </c>
      <c r="H137">
        <f t="shared" si="47"/>
        <v>103</v>
      </c>
      <c r="I137">
        <f>IFERROR(VLOOKUP(B137,CovidTracking!B:G,6,FALSE),0)</f>
        <v>0</v>
      </c>
      <c r="J137">
        <f t="shared" si="42"/>
        <v>0</v>
      </c>
      <c r="K137">
        <f t="shared" si="43"/>
        <v>12</v>
      </c>
      <c r="L137">
        <f t="shared" si="44"/>
        <v>12</v>
      </c>
      <c r="M137">
        <f t="shared" si="45"/>
        <v>0</v>
      </c>
      <c r="N137">
        <f>VLOOKUP(A137,Mobility!$A:$L,7,FALSE)</f>
        <v>0</v>
      </c>
      <c r="O137">
        <f>VLOOKUP(A137,Mobility!$A:$L,8,FALSE)</f>
        <v>20</v>
      </c>
      <c r="P137">
        <f>VLOOKUP(A137,Mobility!$A:$L,9,FALSE)</f>
        <v>-16</v>
      </c>
      <c r="Q137">
        <f>VLOOKUP(A137,Mobility!$A:$L,10,FALSE)</f>
        <v>-7</v>
      </c>
      <c r="R137">
        <f>VLOOKUP(A137,Mobility!$A:$L,11,FALSE)</f>
        <v>-12</v>
      </c>
      <c r="S137">
        <f>VLOOKUP(A137,Mobility!$A:$L,12,FALSE)</f>
        <v>4</v>
      </c>
      <c r="T137">
        <f>VLOOKUP(D137,'Pop and Pop Den'!A:C,2,FALSE)</f>
        <v>7378494</v>
      </c>
      <c r="U137">
        <f>VLOOKUP(D137,'Pop and Pop Den'!A:C,3,FALSE)</f>
        <v>64.954999999999998</v>
      </c>
      <c r="V137">
        <f>VLOOKUP(D137,Unemployment!A:B,2,FALSE)</f>
        <v>4.7</v>
      </c>
      <c r="W137">
        <f>VLOOKUP(D137,Unemployment!H:J,2,FALSE)</f>
        <v>4.5</v>
      </c>
      <c r="X137">
        <f>VLOOKUP(D137,Unemployment!H:J,3,FALSE)</f>
        <v>5.5</v>
      </c>
      <c r="Y137">
        <f t="shared" si="48"/>
        <v>0.79999999999999982</v>
      </c>
      <c r="Z137">
        <f t="shared" si="49"/>
        <v>1</v>
      </c>
      <c r="AA137">
        <f>VLOOKUP(D137,MedianAge!A:B,2,FALSE)</f>
        <v>37.4</v>
      </c>
      <c r="AB137" s="6">
        <f>VLOOKUP(D137,StateActions!F:G,2,FALSE)</f>
        <v>43921</v>
      </c>
      <c r="AC137" s="6">
        <f>VLOOKUP(D137,StateActions!L:M,2,FALSE)</f>
        <v>43921</v>
      </c>
      <c r="AD137" s="6">
        <f>VLOOKUP(D137,StateActions!A:B,2,FALSE)</f>
        <v>43906</v>
      </c>
      <c r="AE137">
        <f t="shared" si="50"/>
        <v>-18</v>
      </c>
      <c r="AF137">
        <f t="shared" si="51"/>
        <v>-18</v>
      </c>
      <c r="AG137">
        <f t="shared" si="52"/>
        <v>-3</v>
      </c>
      <c r="AH137" s="18">
        <f t="shared" si="53"/>
        <v>8.7378640776699032E-2</v>
      </c>
      <c r="AI137" s="18">
        <f t="shared" si="54"/>
        <v>0.91262135922330101</v>
      </c>
      <c r="AJ137" s="20">
        <f t="shared" si="55"/>
        <v>0</v>
      </c>
      <c r="AK137" t="str">
        <f t="shared" si="56"/>
        <v>Include</v>
      </c>
      <c r="AL137" t="str">
        <f t="shared" si="57"/>
        <v>Less than 10 deaths</v>
      </c>
      <c r="AM137" s="6">
        <f>IFERROR(VLOOKUP(D137,DatesEachStateReach10Deaths!A:B,2,FALSE),AK137)</f>
        <v>43917</v>
      </c>
      <c r="AN137">
        <f t="shared" si="58"/>
        <v>-14</v>
      </c>
    </row>
    <row r="138" spans="1:40" x14ac:dyDescent="0.25">
      <c r="A138" t="str">
        <f t="shared" si="41"/>
        <v>43904Arizona</v>
      </c>
      <c r="B138" t="str">
        <f t="shared" si="46"/>
        <v>43904AZ</v>
      </c>
      <c r="C138" s="6">
        <v>43904</v>
      </c>
      <c r="D138" t="s">
        <v>66</v>
      </c>
      <c r="E138" t="s">
        <v>9</v>
      </c>
      <c r="F138">
        <f>IFERROR(VLOOKUP(B138,CovidTracking!B:G,4,FALSE),0)</f>
        <v>12</v>
      </c>
      <c r="G138">
        <f>IFERROR(VLOOKUP(B138,CovidTracking!B:G,5,FALSE),0)</f>
        <v>121</v>
      </c>
      <c r="H138">
        <f t="shared" si="47"/>
        <v>133</v>
      </c>
      <c r="I138">
        <f>IFERROR(VLOOKUP(B138,CovidTracking!B:G,6,FALSE),0)</f>
        <v>0</v>
      </c>
      <c r="J138">
        <f t="shared" si="42"/>
        <v>3</v>
      </c>
      <c r="K138">
        <f t="shared" si="43"/>
        <v>27</v>
      </c>
      <c r="L138">
        <f t="shared" si="44"/>
        <v>30</v>
      </c>
      <c r="M138">
        <f t="shared" si="45"/>
        <v>0</v>
      </c>
      <c r="N138">
        <f>VLOOKUP(A138,Mobility!$A:$L,7,FALSE)</f>
        <v>-5</v>
      </c>
      <c r="O138">
        <f>VLOOKUP(A138,Mobility!$A:$L,8,FALSE)</f>
        <v>18</v>
      </c>
      <c r="P138">
        <f>VLOOKUP(A138,Mobility!$A:$L,9,FALSE)</f>
        <v>-6</v>
      </c>
      <c r="Q138">
        <f>VLOOKUP(A138,Mobility!$A:$L,10,FALSE)</f>
        <v>-2</v>
      </c>
      <c r="R138">
        <f>VLOOKUP(A138,Mobility!$A:$L,11,FALSE)</f>
        <v>-2</v>
      </c>
      <c r="S138">
        <f>VLOOKUP(A138,Mobility!$A:$L,12,FALSE)</f>
        <v>2</v>
      </c>
      <c r="T138">
        <f>VLOOKUP(D138,'Pop and Pop Den'!A:C,2,FALSE)</f>
        <v>7378494</v>
      </c>
      <c r="U138">
        <f>VLOOKUP(D138,'Pop and Pop Den'!A:C,3,FALSE)</f>
        <v>64.954999999999998</v>
      </c>
      <c r="V138">
        <f>VLOOKUP(D138,Unemployment!A:B,2,FALSE)</f>
        <v>4.7</v>
      </c>
      <c r="W138">
        <f>VLOOKUP(D138,Unemployment!H:J,2,FALSE)</f>
        <v>4.5</v>
      </c>
      <c r="X138">
        <f>VLOOKUP(D138,Unemployment!H:J,3,FALSE)</f>
        <v>5.5</v>
      </c>
      <c r="Y138">
        <f t="shared" si="48"/>
        <v>0.79999999999999982</v>
      </c>
      <c r="Z138">
        <f t="shared" si="49"/>
        <v>1</v>
      </c>
      <c r="AA138">
        <f>VLOOKUP(D138,MedianAge!A:B,2,FALSE)</f>
        <v>37.4</v>
      </c>
      <c r="AB138" s="6">
        <f>VLOOKUP(D138,StateActions!F:G,2,FALSE)</f>
        <v>43921</v>
      </c>
      <c r="AC138" s="6">
        <f>VLOOKUP(D138,StateActions!L:M,2,FALSE)</f>
        <v>43921</v>
      </c>
      <c r="AD138" s="6">
        <f>VLOOKUP(D138,StateActions!A:B,2,FALSE)</f>
        <v>43906</v>
      </c>
      <c r="AE138">
        <f t="shared" si="50"/>
        <v>-17</v>
      </c>
      <c r="AF138">
        <f t="shared" si="51"/>
        <v>-17</v>
      </c>
      <c r="AG138">
        <f t="shared" si="52"/>
        <v>-2</v>
      </c>
      <c r="AH138" s="18">
        <f t="shared" si="53"/>
        <v>9.0225563909774431E-2</v>
      </c>
      <c r="AI138" s="18">
        <f t="shared" si="54"/>
        <v>0.90977443609022557</v>
      </c>
      <c r="AJ138" s="20">
        <f t="shared" si="55"/>
        <v>0</v>
      </c>
      <c r="AK138" t="str">
        <f t="shared" si="56"/>
        <v>Include</v>
      </c>
      <c r="AL138" t="str">
        <f t="shared" si="57"/>
        <v>Less than 10 deaths</v>
      </c>
      <c r="AM138" s="6">
        <f>IFERROR(VLOOKUP(D138,DatesEachStateReach10Deaths!A:B,2,FALSE),AK138)</f>
        <v>43917</v>
      </c>
      <c r="AN138">
        <f t="shared" si="58"/>
        <v>-13</v>
      </c>
    </row>
    <row r="139" spans="1:40" x14ac:dyDescent="0.25">
      <c r="A139" t="str">
        <f t="shared" si="41"/>
        <v>43905Arizona</v>
      </c>
      <c r="B139" t="str">
        <f t="shared" si="46"/>
        <v>43905AZ</v>
      </c>
      <c r="C139" s="6">
        <v>43905</v>
      </c>
      <c r="D139" t="s">
        <v>66</v>
      </c>
      <c r="E139" t="s">
        <v>9</v>
      </c>
      <c r="F139">
        <f>IFERROR(VLOOKUP(B139,CovidTracking!B:G,4,FALSE),0)</f>
        <v>12</v>
      </c>
      <c r="G139">
        <f>IFERROR(VLOOKUP(B139,CovidTracking!B:G,5,FALSE),0)</f>
        <v>121</v>
      </c>
      <c r="H139">
        <f t="shared" si="47"/>
        <v>133</v>
      </c>
      <c r="I139">
        <f>IFERROR(VLOOKUP(B139,CovidTracking!B:G,6,FALSE),0)</f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5"/>
        <v>0</v>
      </c>
      <c r="N139">
        <f>VLOOKUP(A139,Mobility!$A:$L,7,FALSE)</f>
        <v>-2</v>
      </c>
      <c r="O139">
        <f>VLOOKUP(A139,Mobility!$A:$L,8,FALSE)</f>
        <v>16</v>
      </c>
      <c r="P139">
        <f>VLOOKUP(A139,Mobility!$A:$L,9,FALSE)</f>
        <v>15</v>
      </c>
      <c r="Q139">
        <f>VLOOKUP(A139,Mobility!$A:$L,10,FALSE)</f>
        <v>-3</v>
      </c>
      <c r="R139">
        <f>VLOOKUP(A139,Mobility!$A:$L,11,FALSE)</f>
        <v>-4</v>
      </c>
      <c r="S139">
        <f>VLOOKUP(A139,Mobility!$A:$L,12,FALSE)</f>
        <v>1</v>
      </c>
      <c r="T139">
        <f>VLOOKUP(D139,'Pop and Pop Den'!A:C,2,FALSE)</f>
        <v>7378494</v>
      </c>
      <c r="U139">
        <f>VLOOKUP(D139,'Pop and Pop Den'!A:C,3,FALSE)</f>
        <v>64.954999999999998</v>
      </c>
      <c r="V139">
        <f>VLOOKUP(D139,Unemployment!A:B,2,FALSE)</f>
        <v>4.7</v>
      </c>
      <c r="W139">
        <f>VLOOKUP(D139,Unemployment!H:J,2,FALSE)</f>
        <v>4.5</v>
      </c>
      <c r="X139">
        <f>VLOOKUP(D139,Unemployment!H:J,3,FALSE)</f>
        <v>5.5</v>
      </c>
      <c r="Y139">
        <f t="shared" si="48"/>
        <v>0.79999999999999982</v>
      </c>
      <c r="Z139">
        <f t="shared" si="49"/>
        <v>1</v>
      </c>
      <c r="AA139">
        <f>VLOOKUP(D139,MedianAge!A:B,2,FALSE)</f>
        <v>37.4</v>
      </c>
      <c r="AB139" s="6">
        <f>VLOOKUP(D139,StateActions!F:G,2,FALSE)</f>
        <v>43921</v>
      </c>
      <c r="AC139" s="6">
        <f>VLOOKUP(D139,StateActions!L:M,2,FALSE)</f>
        <v>43921</v>
      </c>
      <c r="AD139" s="6">
        <f>VLOOKUP(D139,StateActions!A:B,2,FALSE)</f>
        <v>43906</v>
      </c>
      <c r="AE139">
        <f t="shared" si="50"/>
        <v>-16</v>
      </c>
      <c r="AF139">
        <f t="shared" si="51"/>
        <v>-16</v>
      </c>
      <c r="AG139">
        <f t="shared" si="52"/>
        <v>-1</v>
      </c>
      <c r="AH139" s="18">
        <f t="shared" si="53"/>
        <v>9.0225563909774431E-2</v>
      </c>
      <c r="AI139" s="18">
        <f t="shared" si="54"/>
        <v>0.90977443609022557</v>
      </c>
      <c r="AJ139" s="20">
        <f t="shared" si="55"/>
        <v>0</v>
      </c>
      <c r="AK139" t="str">
        <f t="shared" si="56"/>
        <v>Include</v>
      </c>
      <c r="AL139" t="str">
        <f t="shared" si="57"/>
        <v>Less than 10 deaths</v>
      </c>
      <c r="AM139" s="6">
        <f>IFERROR(VLOOKUP(D139,DatesEachStateReach10Deaths!A:B,2,FALSE),AK139)</f>
        <v>43917</v>
      </c>
      <c r="AN139">
        <f t="shared" si="58"/>
        <v>-12</v>
      </c>
    </row>
    <row r="140" spans="1:40" x14ac:dyDescent="0.25">
      <c r="A140" t="str">
        <f t="shared" si="41"/>
        <v>43906Arizona</v>
      </c>
      <c r="B140" t="str">
        <f t="shared" si="46"/>
        <v>43906AZ</v>
      </c>
      <c r="C140" s="6">
        <v>43906</v>
      </c>
      <c r="D140" t="s">
        <v>66</v>
      </c>
      <c r="E140" t="s">
        <v>9</v>
      </c>
      <c r="F140">
        <f>IFERROR(VLOOKUP(B140,CovidTracking!B:G,4,FALSE),0)</f>
        <v>18</v>
      </c>
      <c r="G140">
        <f>IFERROR(VLOOKUP(B140,CovidTracking!B:G,5,FALSE),0)</f>
        <v>125</v>
      </c>
      <c r="H140">
        <f t="shared" si="47"/>
        <v>143</v>
      </c>
      <c r="I140">
        <f>IFERROR(VLOOKUP(B140,CovidTracking!B:G,6,FALSE),0)</f>
        <v>0</v>
      </c>
      <c r="J140">
        <f t="shared" si="42"/>
        <v>6</v>
      </c>
      <c r="K140">
        <f t="shared" si="43"/>
        <v>4</v>
      </c>
      <c r="L140">
        <f t="shared" si="44"/>
        <v>10</v>
      </c>
      <c r="M140">
        <f t="shared" si="45"/>
        <v>0</v>
      </c>
      <c r="N140">
        <f>VLOOKUP(A140,Mobility!$A:$L,7,FALSE)</f>
        <v>0</v>
      </c>
      <c r="O140">
        <f>VLOOKUP(A140,Mobility!$A:$L,8,FALSE)</f>
        <v>22</v>
      </c>
      <c r="P140">
        <f>VLOOKUP(A140,Mobility!$A:$L,9,FALSE)</f>
        <v>13</v>
      </c>
      <c r="Q140">
        <f>VLOOKUP(A140,Mobility!$A:$L,10,FALSE)</f>
        <v>-9</v>
      </c>
      <c r="R140">
        <f>VLOOKUP(A140,Mobility!$A:$L,11,FALSE)</f>
        <v>-19</v>
      </c>
      <c r="S140">
        <f>VLOOKUP(A140,Mobility!$A:$L,12,FALSE)</f>
        <v>5</v>
      </c>
      <c r="T140">
        <f>VLOOKUP(D140,'Pop and Pop Den'!A:C,2,FALSE)</f>
        <v>7378494</v>
      </c>
      <c r="U140">
        <f>VLOOKUP(D140,'Pop and Pop Den'!A:C,3,FALSE)</f>
        <v>64.954999999999998</v>
      </c>
      <c r="V140">
        <f>VLOOKUP(D140,Unemployment!A:B,2,FALSE)</f>
        <v>4.7</v>
      </c>
      <c r="W140">
        <f>VLOOKUP(D140,Unemployment!H:J,2,FALSE)</f>
        <v>4.5</v>
      </c>
      <c r="X140">
        <f>VLOOKUP(D140,Unemployment!H:J,3,FALSE)</f>
        <v>5.5</v>
      </c>
      <c r="Y140">
        <f t="shared" si="48"/>
        <v>0.79999999999999982</v>
      </c>
      <c r="Z140">
        <f t="shared" si="49"/>
        <v>1</v>
      </c>
      <c r="AA140">
        <f>VLOOKUP(D140,MedianAge!A:B,2,FALSE)</f>
        <v>37.4</v>
      </c>
      <c r="AB140" s="6">
        <f>VLOOKUP(D140,StateActions!F:G,2,FALSE)</f>
        <v>43921</v>
      </c>
      <c r="AC140" s="6">
        <f>VLOOKUP(D140,StateActions!L:M,2,FALSE)</f>
        <v>43921</v>
      </c>
      <c r="AD140" s="6">
        <f>VLOOKUP(D140,StateActions!A:B,2,FALSE)</f>
        <v>43906</v>
      </c>
      <c r="AE140">
        <f t="shared" si="50"/>
        <v>-15</v>
      </c>
      <c r="AF140">
        <f t="shared" si="51"/>
        <v>-15</v>
      </c>
      <c r="AG140">
        <f t="shared" si="52"/>
        <v>0</v>
      </c>
      <c r="AH140" s="18">
        <f t="shared" si="53"/>
        <v>0.12587412587412589</v>
      </c>
      <c r="AI140" s="18">
        <f t="shared" si="54"/>
        <v>0.87412587412587417</v>
      </c>
      <c r="AJ140" s="20">
        <f t="shared" si="55"/>
        <v>0</v>
      </c>
      <c r="AK140" t="str">
        <f t="shared" si="56"/>
        <v>Include</v>
      </c>
      <c r="AL140" t="str">
        <f t="shared" si="57"/>
        <v>Less than 10 deaths</v>
      </c>
      <c r="AM140" s="6">
        <f>IFERROR(VLOOKUP(D140,DatesEachStateReach10Deaths!A:B,2,FALSE),AK140)</f>
        <v>43917</v>
      </c>
      <c r="AN140">
        <f t="shared" si="58"/>
        <v>-11</v>
      </c>
    </row>
    <row r="141" spans="1:40" x14ac:dyDescent="0.25">
      <c r="A141" t="str">
        <f t="shared" si="41"/>
        <v>43907Arizona</v>
      </c>
      <c r="B141" t="str">
        <f t="shared" si="46"/>
        <v>43907AZ</v>
      </c>
      <c r="C141" s="6">
        <v>43907</v>
      </c>
      <c r="D141" t="s">
        <v>66</v>
      </c>
      <c r="E141" t="s">
        <v>9</v>
      </c>
      <c r="F141">
        <f>IFERROR(VLOOKUP(B141,CovidTracking!B:G,4,FALSE),0)</f>
        <v>20</v>
      </c>
      <c r="G141">
        <f>IFERROR(VLOOKUP(B141,CovidTracking!B:G,5,FALSE),0)</f>
        <v>142</v>
      </c>
      <c r="H141">
        <f t="shared" si="47"/>
        <v>162</v>
      </c>
      <c r="I141">
        <f>IFERROR(VLOOKUP(B141,CovidTracking!B:G,6,FALSE),0)</f>
        <v>0</v>
      </c>
      <c r="J141">
        <f t="shared" si="42"/>
        <v>2</v>
      </c>
      <c r="K141">
        <f t="shared" si="43"/>
        <v>17</v>
      </c>
      <c r="L141">
        <f t="shared" si="44"/>
        <v>19</v>
      </c>
      <c r="M141">
        <f t="shared" si="45"/>
        <v>0</v>
      </c>
      <c r="N141">
        <f>VLOOKUP(A141,Mobility!$A:$L,7,FALSE)</f>
        <v>-9</v>
      </c>
      <c r="O141">
        <f>VLOOKUP(A141,Mobility!$A:$L,8,FALSE)</f>
        <v>20</v>
      </c>
      <c r="P141">
        <f>VLOOKUP(A141,Mobility!$A:$L,9,FALSE)</f>
        <v>9</v>
      </c>
      <c r="Q141">
        <f>VLOOKUP(A141,Mobility!$A:$L,10,FALSE)</f>
        <v>-9</v>
      </c>
      <c r="R141">
        <f>VLOOKUP(A141,Mobility!$A:$L,11,FALSE)</f>
        <v>-24</v>
      </c>
      <c r="S141">
        <f>VLOOKUP(A141,Mobility!$A:$L,12,FALSE)</f>
        <v>8</v>
      </c>
      <c r="T141">
        <f>VLOOKUP(D141,'Pop and Pop Den'!A:C,2,FALSE)</f>
        <v>7378494</v>
      </c>
      <c r="U141">
        <f>VLOOKUP(D141,'Pop and Pop Den'!A:C,3,FALSE)</f>
        <v>64.954999999999998</v>
      </c>
      <c r="V141">
        <f>VLOOKUP(D141,Unemployment!A:B,2,FALSE)</f>
        <v>4.7</v>
      </c>
      <c r="W141">
        <f>VLOOKUP(D141,Unemployment!H:J,2,FALSE)</f>
        <v>4.5</v>
      </c>
      <c r="X141">
        <f>VLOOKUP(D141,Unemployment!H:J,3,FALSE)</f>
        <v>5.5</v>
      </c>
      <c r="Y141">
        <f t="shared" si="48"/>
        <v>0.79999999999999982</v>
      </c>
      <c r="Z141">
        <f t="shared" si="49"/>
        <v>1</v>
      </c>
      <c r="AA141">
        <f>VLOOKUP(D141,MedianAge!A:B,2,FALSE)</f>
        <v>37.4</v>
      </c>
      <c r="AB141" s="6">
        <f>VLOOKUP(D141,StateActions!F:G,2,FALSE)</f>
        <v>43921</v>
      </c>
      <c r="AC141" s="6">
        <f>VLOOKUP(D141,StateActions!L:M,2,FALSE)</f>
        <v>43921</v>
      </c>
      <c r="AD141" s="6">
        <f>VLOOKUP(D141,StateActions!A:B,2,FALSE)</f>
        <v>43906</v>
      </c>
      <c r="AE141">
        <f t="shared" si="50"/>
        <v>-14</v>
      </c>
      <c r="AF141">
        <f t="shared" si="51"/>
        <v>-14</v>
      </c>
      <c r="AG141">
        <f t="shared" si="52"/>
        <v>1</v>
      </c>
      <c r="AH141" s="18">
        <f t="shared" si="53"/>
        <v>0.12345679012345678</v>
      </c>
      <c r="AI141" s="18">
        <f t="shared" si="54"/>
        <v>0.87654320987654322</v>
      </c>
      <c r="AJ141" s="20">
        <f t="shared" si="55"/>
        <v>0</v>
      </c>
      <c r="AK141" t="str">
        <f t="shared" si="56"/>
        <v>Include</v>
      </c>
      <c r="AL141" t="str">
        <f t="shared" si="57"/>
        <v>Less than 10 deaths</v>
      </c>
      <c r="AM141" s="6">
        <f>IFERROR(VLOOKUP(D141,DatesEachStateReach10Deaths!A:B,2,FALSE),AK141)</f>
        <v>43917</v>
      </c>
      <c r="AN141">
        <f t="shared" si="58"/>
        <v>-10</v>
      </c>
    </row>
    <row r="142" spans="1:40" x14ac:dyDescent="0.25">
      <c r="A142" t="str">
        <f t="shared" si="41"/>
        <v>43908Arizona</v>
      </c>
      <c r="B142" t="str">
        <f t="shared" si="46"/>
        <v>43908AZ</v>
      </c>
      <c r="C142" s="6">
        <v>43908</v>
      </c>
      <c r="D142" t="s">
        <v>66</v>
      </c>
      <c r="E142" t="s">
        <v>9</v>
      </c>
      <c r="F142">
        <f>IFERROR(VLOOKUP(B142,CovidTracking!B:G,4,FALSE),0)</f>
        <v>28</v>
      </c>
      <c r="G142">
        <f>IFERROR(VLOOKUP(B142,CovidTracking!B:G,5,FALSE),0)</f>
        <v>148</v>
      </c>
      <c r="H142">
        <f t="shared" si="47"/>
        <v>176</v>
      </c>
      <c r="I142">
        <f>IFERROR(VLOOKUP(B142,CovidTracking!B:G,6,FALSE),0)</f>
        <v>0</v>
      </c>
      <c r="J142">
        <f t="shared" si="42"/>
        <v>8</v>
      </c>
      <c r="K142">
        <f t="shared" si="43"/>
        <v>6</v>
      </c>
      <c r="L142">
        <f t="shared" si="44"/>
        <v>14</v>
      </c>
      <c r="M142">
        <f t="shared" si="45"/>
        <v>0</v>
      </c>
      <c r="N142">
        <f>VLOOKUP(A142,Mobility!$A:$L,7,FALSE)</f>
        <v>-23</v>
      </c>
      <c r="O142">
        <f>VLOOKUP(A142,Mobility!$A:$L,8,FALSE)</f>
        <v>6</v>
      </c>
      <c r="P142">
        <f>VLOOKUP(A142,Mobility!$A:$L,9,FALSE)</f>
        <v>-38</v>
      </c>
      <c r="Q142">
        <f>VLOOKUP(A142,Mobility!$A:$L,10,FALSE)</f>
        <v>-21</v>
      </c>
      <c r="R142">
        <f>VLOOKUP(A142,Mobility!$A:$L,11,FALSE)</f>
        <v>-31</v>
      </c>
      <c r="S142">
        <f>VLOOKUP(A142,Mobility!$A:$L,12,FALSE)</f>
        <v>12</v>
      </c>
      <c r="T142">
        <f>VLOOKUP(D142,'Pop and Pop Den'!A:C,2,FALSE)</f>
        <v>7378494</v>
      </c>
      <c r="U142">
        <f>VLOOKUP(D142,'Pop and Pop Den'!A:C,3,FALSE)</f>
        <v>64.954999999999998</v>
      </c>
      <c r="V142">
        <f>VLOOKUP(D142,Unemployment!A:B,2,FALSE)</f>
        <v>4.7</v>
      </c>
      <c r="W142">
        <f>VLOOKUP(D142,Unemployment!H:J,2,FALSE)</f>
        <v>4.5</v>
      </c>
      <c r="X142">
        <f>VLOOKUP(D142,Unemployment!H:J,3,FALSE)</f>
        <v>5.5</v>
      </c>
      <c r="Y142">
        <f t="shared" si="48"/>
        <v>0.79999999999999982</v>
      </c>
      <c r="Z142">
        <f t="shared" si="49"/>
        <v>1</v>
      </c>
      <c r="AA142">
        <f>VLOOKUP(D142,MedianAge!A:B,2,FALSE)</f>
        <v>37.4</v>
      </c>
      <c r="AB142" s="6">
        <f>VLOOKUP(D142,StateActions!F:G,2,FALSE)</f>
        <v>43921</v>
      </c>
      <c r="AC142" s="6">
        <f>VLOOKUP(D142,StateActions!L:M,2,FALSE)</f>
        <v>43921</v>
      </c>
      <c r="AD142" s="6">
        <f>VLOOKUP(D142,StateActions!A:B,2,FALSE)</f>
        <v>43906</v>
      </c>
      <c r="AE142">
        <f t="shared" si="50"/>
        <v>-13</v>
      </c>
      <c r="AF142">
        <f t="shared" si="51"/>
        <v>-13</v>
      </c>
      <c r="AG142">
        <f t="shared" si="52"/>
        <v>2</v>
      </c>
      <c r="AH142" s="18">
        <f t="shared" si="53"/>
        <v>0.15909090909090909</v>
      </c>
      <c r="AI142" s="18">
        <f t="shared" si="54"/>
        <v>0.84090909090909094</v>
      </c>
      <c r="AJ142" s="20">
        <f t="shared" si="55"/>
        <v>0</v>
      </c>
      <c r="AK142" t="str">
        <f t="shared" si="56"/>
        <v>Include</v>
      </c>
      <c r="AL142" t="str">
        <f t="shared" si="57"/>
        <v>Less than 10 deaths</v>
      </c>
      <c r="AM142" s="6">
        <f>IFERROR(VLOOKUP(D142,DatesEachStateReach10Deaths!A:B,2,FALSE),AK142)</f>
        <v>43917</v>
      </c>
      <c r="AN142">
        <f t="shared" si="58"/>
        <v>-9</v>
      </c>
    </row>
    <row r="143" spans="1:40" x14ac:dyDescent="0.25">
      <c r="A143" t="str">
        <f t="shared" si="41"/>
        <v>43909Arizona</v>
      </c>
      <c r="B143" t="str">
        <f t="shared" si="46"/>
        <v>43909AZ</v>
      </c>
      <c r="C143" s="6">
        <v>43909</v>
      </c>
      <c r="D143" t="s">
        <v>66</v>
      </c>
      <c r="E143" t="s">
        <v>9</v>
      </c>
      <c r="F143">
        <f>IFERROR(VLOOKUP(B143,CovidTracking!B:G,4,FALSE),0)</f>
        <v>44</v>
      </c>
      <c r="G143">
        <f>IFERROR(VLOOKUP(B143,CovidTracking!B:G,5,FALSE),0)</f>
        <v>175</v>
      </c>
      <c r="H143">
        <f t="shared" si="47"/>
        <v>219</v>
      </c>
      <c r="I143">
        <f>IFERROR(VLOOKUP(B143,CovidTracking!B:G,6,FALSE),0)</f>
        <v>0</v>
      </c>
      <c r="J143">
        <f t="shared" si="42"/>
        <v>16</v>
      </c>
      <c r="K143">
        <f t="shared" si="43"/>
        <v>27</v>
      </c>
      <c r="L143">
        <f t="shared" si="44"/>
        <v>43</v>
      </c>
      <c r="M143">
        <f t="shared" si="45"/>
        <v>0</v>
      </c>
      <c r="N143">
        <f>VLOOKUP(A143,Mobility!$A:$L,7,FALSE)</f>
        <v>-22</v>
      </c>
      <c r="O143">
        <f>VLOOKUP(A143,Mobility!$A:$L,8,FALSE)</f>
        <v>7</v>
      </c>
      <c r="P143">
        <f>VLOOKUP(A143,Mobility!$A:$L,9,FALSE)</f>
        <v>-8</v>
      </c>
      <c r="Q143">
        <f>VLOOKUP(A143,Mobility!$A:$L,10,FALSE)</f>
        <v>-23</v>
      </c>
      <c r="R143">
        <f>VLOOKUP(A143,Mobility!$A:$L,11,FALSE)</f>
        <v>-33</v>
      </c>
      <c r="S143">
        <f>VLOOKUP(A143,Mobility!$A:$L,12,FALSE)</f>
        <v>13</v>
      </c>
      <c r="T143">
        <f>VLOOKUP(D143,'Pop and Pop Den'!A:C,2,FALSE)</f>
        <v>7378494</v>
      </c>
      <c r="U143">
        <f>VLOOKUP(D143,'Pop and Pop Den'!A:C,3,FALSE)</f>
        <v>64.954999999999998</v>
      </c>
      <c r="V143">
        <f>VLOOKUP(D143,Unemployment!A:B,2,FALSE)</f>
        <v>4.7</v>
      </c>
      <c r="W143">
        <f>VLOOKUP(D143,Unemployment!H:J,2,FALSE)</f>
        <v>4.5</v>
      </c>
      <c r="X143">
        <f>VLOOKUP(D143,Unemployment!H:J,3,FALSE)</f>
        <v>5.5</v>
      </c>
      <c r="Y143">
        <f t="shared" si="48"/>
        <v>0.79999999999999982</v>
      </c>
      <c r="Z143">
        <f t="shared" si="49"/>
        <v>1</v>
      </c>
      <c r="AA143">
        <f>VLOOKUP(D143,MedianAge!A:B,2,FALSE)</f>
        <v>37.4</v>
      </c>
      <c r="AB143" s="6">
        <f>VLOOKUP(D143,StateActions!F:G,2,FALSE)</f>
        <v>43921</v>
      </c>
      <c r="AC143" s="6">
        <f>VLOOKUP(D143,StateActions!L:M,2,FALSE)</f>
        <v>43921</v>
      </c>
      <c r="AD143" s="6">
        <f>VLOOKUP(D143,StateActions!A:B,2,FALSE)</f>
        <v>43906</v>
      </c>
      <c r="AE143">
        <f t="shared" si="50"/>
        <v>-12</v>
      </c>
      <c r="AF143">
        <f t="shared" si="51"/>
        <v>-12</v>
      </c>
      <c r="AG143">
        <f t="shared" si="52"/>
        <v>3</v>
      </c>
      <c r="AH143" s="18">
        <f t="shared" si="53"/>
        <v>0.20091324200913241</v>
      </c>
      <c r="AI143" s="18">
        <f t="shared" si="54"/>
        <v>0.79908675799086759</v>
      </c>
      <c r="AJ143" s="20">
        <f t="shared" si="55"/>
        <v>0</v>
      </c>
      <c r="AK143" t="str">
        <f t="shared" si="56"/>
        <v>Include</v>
      </c>
      <c r="AL143" t="str">
        <f t="shared" si="57"/>
        <v>Less than 10 deaths</v>
      </c>
      <c r="AM143" s="6">
        <f>IFERROR(VLOOKUP(D143,DatesEachStateReach10Deaths!A:B,2,FALSE),AK143)</f>
        <v>43917</v>
      </c>
      <c r="AN143">
        <f t="shared" si="58"/>
        <v>-8</v>
      </c>
    </row>
    <row r="144" spans="1:40" x14ac:dyDescent="0.25">
      <c r="A144" t="str">
        <f t="shared" si="41"/>
        <v>43910Arizona</v>
      </c>
      <c r="B144" t="str">
        <f t="shared" si="46"/>
        <v>43910AZ</v>
      </c>
      <c r="C144" s="6">
        <v>43910</v>
      </c>
      <c r="D144" t="s">
        <v>66</v>
      </c>
      <c r="E144" t="s">
        <v>9</v>
      </c>
      <c r="F144">
        <f>IFERROR(VLOOKUP(B144,CovidTracking!B:G,4,FALSE),0)</f>
        <v>65</v>
      </c>
      <c r="G144">
        <f>IFERROR(VLOOKUP(B144,CovidTracking!B:G,5,FALSE),0)</f>
        <v>211</v>
      </c>
      <c r="H144">
        <f t="shared" si="47"/>
        <v>276</v>
      </c>
      <c r="I144">
        <f>IFERROR(VLOOKUP(B144,CovidTracking!B:G,6,FALSE),0)</f>
        <v>0</v>
      </c>
      <c r="J144">
        <f t="shared" si="42"/>
        <v>21</v>
      </c>
      <c r="K144">
        <f t="shared" si="43"/>
        <v>36</v>
      </c>
      <c r="L144">
        <f t="shared" si="44"/>
        <v>57</v>
      </c>
      <c r="M144">
        <f t="shared" si="45"/>
        <v>0</v>
      </c>
      <c r="N144">
        <f>VLOOKUP(A144,Mobility!$A:$L,7,FALSE)</f>
        <v>-28</v>
      </c>
      <c r="O144">
        <f>VLOOKUP(A144,Mobility!$A:$L,8,FALSE)</f>
        <v>6</v>
      </c>
      <c r="P144">
        <f>VLOOKUP(A144,Mobility!$A:$L,9,FALSE)</f>
        <v>-6</v>
      </c>
      <c r="Q144">
        <f>VLOOKUP(A144,Mobility!$A:$L,10,FALSE)</f>
        <v>-25</v>
      </c>
      <c r="R144">
        <f>VLOOKUP(A144,Mobility!$A:$L,11,FALSE)</f>
        <v>-33</v>
      </c>
      <c r="S144">
        <f>VLOOKUP(A144,Mobility!$A:$L,12,FALSE)</f>
        <v>14</v>
      </c>
      <c r="T144">
        <f>VLOOKUP(D144,'Pop and Pop Den'!A:C,2,FALSE)</f>
        <v>7378494</v>
      </c>
      <c r="U144">
        <f>VLOOKUP(D144,'Pop and Pop Den'!A:C,3,FALSE)</f>
        <v>64.954999999999998</v>
      </c>
      <c r="V144">
        <f>VLOOKUP(D144,Unemployment!A:B,2,FALSE)</f>
        <v>4.7</v>
      </c>
      <c r="W144">
        <f>VLOOKUP(D144,Unemployment!H:J,2,FALSE)</f>
        <v>4.5</v>
      </c>
      <c r="X144">
        <f>VLOOKUP(D144,Unemployment!H:J,3,FALSE)</f>
        <v>5.5</v>
      </c>
      <c r="Y144">
        <f t="shared" si="48"/>
        <v>0.79999999999999982</v>
      </c>
      <c r="Z144">
        <f t="shared" si="49"/>
        <v>1</v>
      </c>
      <c r="AA144">
        <f>VLOOKUP(D144,MedianAge!A:B,2,FALSE)</f>
        <v>37.4</v>
      </c>
      <c r="AB144" s="6">
        <f>VLOOKUP(D144,StateActions!F:G,2,FALSE)</f>
        <v>43921</v>
      </c>
      <c r="AC144" s="6">
        <f>VLOOKUP(D144,StateActions!L:M,2,FALSE)</f>
        <v>43921</v>
      </c>
      <c r="AD144" s="6">
        <f>VLOOKUP(D144,StateActions!A:B,2,FALSE)</f>
        <v>43906</v>
      </c>
      <c r="AE144">
        <f t="shared" si="50"/>
        <v>-11</v>
      </c>
      <c r="AF144">
        <f t="shared" si="51"/>
        <v>-11</v>
      </c>
      <c r="AG144">
        <f t="shared" si="52"/>
        <v>4</v>
      </c>
      <c r="AH144" s="18">
        <f t="shared" si="53"/>
        <v>0.23550724637681159</v>
      </c>
      <c r="AI144" s="18">
        <f t="shared" si="54"/>
        <v>0.76449275362318836</v>
      </c>
      <c r="AJ144" s="20">
        <f t="shared" si="55"/>
        <v>0</v>
      </c>
      <c r="AK144" t="str">
        <f t="shared" si="56"/>
        <v>Include</v>
      </c>
      <c r="AL144" t="str">
        <f t="shared" si="57"/>
        <v>Less than 10 deaths</v>
      </c>
      <c r="AM144" s="6">
        <f>IFERROR(VLOOKUP(D144,DatesEachStateReach10Deaths!A:B,2,FALSE),AK144)</f>
        <v>43917</v>
      </c>
      <c r="AN144">
        <f t="shared" si="58"/>
        <v>-7</v>
      </c>
    </row>
    <row r="145" spans="1:40" x14ac:dyDescent="0.25">
      <c r="A145" t="str">
        <f t="shared" si="41"/>
        <v>43911Arizona</v>
      </c>
      <c r="B145" t="str">
        <f t="shared" si="46"/>
        <v>43911AZ</v>
      </c>
      <c r="C145" s="6">
        <v>43911</v>
      </c>
      <c r="D145" t="s">
        <v>66</v>
      </c>
      <c r="E145" t="s">
        <v>9</v>
      </c>
      <c r="F145">
        <f>IFERROR(VLOOKUP(B145,CovidTracking!B:G,4,FALSE),0)</f>
        <v>104</v>
      </c>
      <c r="G145">
        <f>IFERROR(VLOOKUP(B145,CovidTracking!B:G,5,FALSE),0)</f>
        <v>240</v>
      </c>
      <c r="H145">
        <f t="shared" si="47"/>
        <v>344</v>
      </c>
      <c r="I145">
        <f>IFERROR(VLOOKUP(B145,CovidTracking!B:G,6,FALSE),0)</f>
        <v>1</v>
      </c>
      <c r="J145">
        <f t="shared" si="42"/>
        <v>39</v>
      </c>
      <c r="K145">
        <f t="shared" si="43"/>
        <v>29</v>
      </c>
      <c r="L145">
        <f t="shared" si="44"/>
        <v>68</v>
      </c>
      <c r="M145">
        <f t="shared" si="45"/>
        <v>1</v>
      </c>
      <c r="N145">
        <f>VLOOKUP(A145,Mobility!$A:$L,7,FALSE)</f>
        <v>-36</v>
      </c>
      <c r="O145">
        <f>VLOOKUP(A145,Mobility!$A:$L,8,FALSE)</f>
        <v>-1</v>
      </c>
      <c r="P145">
        <f>VLOOKUP(A145,Mobility!$A:$L,9,FALSE)</f>
        <v>-14</v>
      </c>
      <c r="Q145">
        <f>VLOOKUP(A145,Mobility!$A:$L,10,FALSE)</f>
        <v>-26</v>
      </c>
      <c r="R145">
        <f>VLOOKUP(A145,Mobility!$A:$L,11,FALSE)</f>
        <v>-22</v>
      </c>
      <c r="S145">
        <f>VLOOKUP(A145,Mobility!$A:$L,12,FALSE)</f>
        <v>10</v>
      </c>
      <c r="T145">
        <f>VLOOKUP(D145,'Pop and Pop Den'!A:C,2,FALSE)</f>
        <v>7378494</v>
      </c>
      <c r="U145">
        <f>VLOOKUP(D145,'Pop and Pop Den'!A:C,3,FALSE)</f>
        <v>64.954999999999998</v>
      </c>
      <c r="V145">
        <f>VLOOKUP(D145,Unemployment!A:B,2,FALSE)</f>
        <v>4.7</v>
      </c>
      <c r="W145">
        <f>VLOOKUP(D145,Unemployment!H:J,2,FALSE)</f>
        <v>4.5</v>
      </c>
      <c r="X145">
        <f>VLOOKUP(D145,Unemployment!H:J,3,FALSE)</f>
        <v>5.5</v>
      </c>
      <c r="Y145">
        <f t="shared" si="48"/>
        <v>0.79999999999999982</v>
      </c>
      <c r="Z145">
        <f t="shared" si="49"/>
        <v>1</v>
      </c>
      <c r="AA145">
        <f>VLOOKUP(D145,MedianAge!A:B,2,FALSE)</f>
        <v>37.4</v>
      </c>
      <c r="AB145" s="6">
        <f>VLOOKUP(D145,StateActions!F:G,2,FALSE)</f>
        <v>43921</v>
      </c>
      <c r="AC145" s="6">
        <f>VLOOKUP(D145,StateActions!L:M,2,FALSE)</f>
        <v>43921</v>
      </c>
      <c r="AD145" s="6">
        <f>VLOOKUP(D145,StateActions!A:B,2,FALSE)</f>
        <v>43906</v>
      </c>
      <c r="AE145">
        <f t="shared" si="50"/>
        <v>-10</v>
      </c>
      <c r="AF145">
        <f t="shared" si="51"/>
        <v>-10</v>
      </c>
      <c r="AG145">
        <f t="shared" si="52"/>
        <v>5</v>
      </c>
      <c r="AH145" s="18">
        <f t="shared" si="53"/>
        <v>0.30232558139534882</v>
      </c>
      <c r="AI145" s="18">
        <f t="shared" si="54"/>
        <v>0.69767441860465118</v>
      </c>
      <c r="AJ145" s="20">
        <f t="shared" si="55"/>
        <v>2.9069767441860465E-3</v>
      </c>
      <c r="AK145" t="str">
        <f t="shared" si="56"/>
        <v>Include</v>
      </c>
      <c r="AL145" t="str">
        <f t="shared" si="57"/>
        <v>Less than 10 deaths</v>
      </c>
      <c r="AM145" s="6">
        <f>IFERROR(VLOOKUP(D145,DatesEachStateReach10Deaths!A:B,2,FALSE),AK145)</f>
        <v>43917</v>
      </c>
      <c r="AN145">
        <f t="shared" si="58"/>
        <v>-6</v>
      </c>
    </row>
    <row r="146" spans="1:40" x14ac:dyDescent="0.25">
      <c r="A146" t="str">
        <f t="shared" si="41"/>
        <v>43912Arizona</v>
      </c>
      <c r="B146" t="str">
        <f t="shared" si="46"/>
        <v>43912AZ</v>
      </c>
      <c r="C146" s="6">
        <v>43912</v>
      </c>
      <c r="D146" t="s">
        <v>66</v>
      </c>
      <c r="E146" t="s">
        <v>9</v>
      </c>
      <c r="F146">
        <f>IFERROR(VLOOKUP(B146,CovidTracking!B:G,4,FALSE),0)</f>
        <v>152</v>
      </c>
      <c r="G146">
        <f>IFERROR(VLOOKUP(B146,CovidTracking!B:G,5,FALSE),0)</f>
        <v>282</v>
      </c>
      <c r="H146">
        <f t="shared" si="47"/>
        <v>434</v>
      </c>
      <c r="I146">
        <f>IFERROR(VLOOKUP(B146,CovidTracking!B:G,6,FALSE),0)</f>
        <v>2</v>
      </c>
      <c r="J146">
        <f t="shared" si="42"/>
        <v>48</v>
      </c>
      <c r="K146">
        <f t="shared" si="43"/>
        <v>42</v>
      </c>
      <c r="L146">
        <f t="shared" si="44"/>
        <v>90</v>
      </c>
      <c r="M146">
        <f t="shared" si="45"/>
        <v>1</v>
      </c>
      <c r="N146">
        <f>VLOOKUP(A146,Mobility!$A:$L,7,FALSE)</f>
        <v>-37</v>
      </c>
      <c r="O146">
        <f>VLOOKUP(A146,Mobility!$A:$L,8,FALSE)</f>
        <v>-10</v>
      </c>
      <c r="P146">
        <f>VLOOKUP(A146,Mobility!$A:$L,9,FALSE)</f>
        <v>0</v>
      </c>
      <c r="Q146">
        <f>VLOOKUP(A146,Mobility!$A:$L,10,FALSE)</f>
        <v>-33</v>
      </c>
      <c r="R146">
        <f>VLOOKUP(A146,Mobility!$A:$L,11,FALSE)</f>
        <v>-28</v>
      </c>
      <c r="S146">
        <f>VLOOKUP(A146,Mobility!$A:$L,12,FALSE)</f>
        <v>8</v>
      </c>
      <c r="T146">
        <f>VLOOKUP(D146,'Pop and Pop Den'!A:C,2,FALSE)</f>
        <v>7378494</v>
      </c>
      <c r="U146">
        <f>VLOOKUP(D146,'Pop and Pop Den'!A:C,3,FALSE)</f>
        <v>64.954999999999998</v>
      </c>
      <c r="V146">
        <f>VLOOKUP(D146,Unemployment!A:B,2,FALSE)</f>
        <v>4.7</v>
      </c>
      <c r="W146">
        <f>VLOOKUP(D146,Unemployment!H:J,2,FALSE)</f>
        <v>4.5</v>
      </c>
      <c r="X146">
        <f>VLOOKUP(D146,Unemployment!H:J,3,FALSE)</f>
        <v>5.5</v>
      </c>
      <c r="Y146">
        <f t="shared" si="48"/>
        <v>0.79999999999999982</v>
      </c>
      <c r="Z146">
        <f t="shared" si="49"/>
        <v>1</v>
      </c>
      <c r="AA146">
        <f>VLOOKUP(D146,MedianAge!A:B,2,FALSE)</f>
        <v>37.4</v>
      </c>
      <c r="AB146" s="6">
        <f>VLOOKUP(D146,StateActions!F:G,2,FALSE)</f>
        <v>43921</v>
      </c>
      <c r="AC146" s="6">
        <f>VLOOKUP(D146,StateActions!L:M,2,FALSE)</f>
        <v>43921</v>
      </c>
      <c r="AD146" s="6">
        <f>VLOOKUP(D146,StateActions!A:B,2,FALSE)</f>
        <v>43906</v>
      </c>
      <c r="AE146">
        <f t="shared" si="50"/>
        <v>-9</v>
      </c>
      <c r="AF146">
        <f t="shared" si="51"/>
        <v>-9</v>
      </c>
      <c r="AG146">
        <f t="shared" si="52"/>
        <v>6</v>
      </c>
      <c r="AH146" s="18">
        <f t="shared" si="53"/>
        <v>0.35023041474654376</v>
      </c>
      <c r="AI146" s="18">
        <f t="shared" si="54"/>
        <v>0.64976958525345618</v>
      </c>
      <c r="AJ146" s="20">
        <f t="shared" si="55"/>
        <v>4.608294930875576E-3</v>
      </c>
      <c r="AK146" t="str">
        <f t="shared" si="56"/>
        <v>Include</v>
      </c>
      <c r="AL146" t="str">
        <f t="shared" si="57"/>
        <v>Less than 10 deaths</v>
      </c>
      <c r="AM146" s="6">
        <f>IFERROR(VLOOKUP(D146,DatesEachStateReach10Deaths!A:B,2,FALSE),AK146)</f>
        <v>43917</v>
      </c>
      <c r="AN146">
        <f t="shared" si="58"/>
        <v>-5</v>
      </c>
    </row>
    <row r="147" spans="1:40" x14ac:dyDescent="0.25">
      <c r="A147" t="str">
        <f t="shared" si="41"/>
        <v>43913Arizona</v>
      </c>
      <c r="B147" t="str">
        <f t="shared" si="46"/>
        <v>43913AZ</v>
      </c>
      <c r="C147" s="6">
        <v>43913</v>
      </c>
      <c r="D147" t="s">
        <v>66</v>
      </c>
      <c r="E147" t="s">
        <v>9</v>
      </c>
      <c r="F147">
        <f>IFERROR(VLOOKUP(B147,CovidTracking!B:G,4,FALSE),0)</f>
        <v>265</v>
      </c>
      <c r="G147">
        <f>IFERROR(VLOOKUP(B147,CovidTracking!B:G,5,FALSE),0)</f>
        <v>309</v>
      </c>
      <c r="H147">
        <f t="shared" si="47"/>
        <v>574</v>
      </c>
      <c r="I147">
        <f>IFERROR(VLOOKUP(B147,CovidTracking!B:G,6,FALSE),0)</f>
        <v>2</v>
      </c>
      <c r="J147">
        <f t="shared" si="42"/>
        <v>113</v>
      </c>
      <c r="K147">
        <f t="shared" si="43"/>
        <v>27</v>
      </c>
      <c r="L147">
        <f t="shared" si="44"/>
        <v>140</v>
      </c>
      <c r="M147">
        <f t="shared" si="45"/>
        <v>0</v>
      </c>
      <c r="N147">
        <f>VLOOKUP(A147,Mobility!$A:$L,7,FALSE)</f>
        <v>-31</v>
      </c>
      <c r="O147">
        <f>VLOOKUP(A147,Mobility!$A:$L,8,FALSE)</f>
        <v>-10</v>
      </c>
      <c r="P147">
        <f>VLOOKUP(A147,Mobility!$A:$L,9,FALSE)</f>
        <v>-3</v>
      </c>
      <c r="Q147">
        <f>VLOOKUP(A147,Mobility!$A:$L,10,FALSE)</f>
        <v>-33</v>
      </c>
      <c r="R147">
        <f>VLOOKUP(A147,Mobility!$A:$L,11,FALSE)</f>
        <v>-37</v>
      </c>
      <c r="S147">
        <f>VLOOKUP(A147,Mobility!$A:$L,12,FALSE)</f>
        <v>13</v>
      </c>
      <c r="T147">
        <f>VLOOKUP(D147,'Pop and Pop Den'!A:C,2,FALSE)</f>
        <v>7378494</v>
      </c>
      <c r="U147">
        <f>VLOOKUP(D147,'Pop and Pop Den'!A:C,3,FALSE)</f>
        <v>64.954999999999998</v>
      </c>
      <c r="V147">
        <f>VLOOKUP(D147,Unemployment!A:B,2,FALSE)</f>
        <v>4.7</v>
      </c>
      <c r="W147">
        <f>VLOOKUP(D147,Unemployment!H:J,2,FALSE)</f>
        <v>4.5</v>
      </c>
      <c r="X147">
        <f>VLOOKUP(D147,Unemployment!H:J,3,FALSE)</f>
        <v>5.5</v>
      </c>
      <c r="Y147">
        <f t="shared" si="48"/>
        <v>0.79999999999999982</v>
      </c>
      <c r="Z147">
        <f t="shared" si="49"/>
        <v>1</v>
      </c>
      <c r="AA147">
        <f>VLOOKUP(D147,MedianAge!A:B,2,FALSE)</f>
        <v>37.4</v>
      </c>
      <c r="AB147" s="6">
        <f>VLOOKUP(D147,StateActions!F:G,2,FALSE)</f>
        <v>43921</v>
      </c>
      <c r="AC147" s="6">
        <f>VLOOKUP(D147,StateActions!L:M,2,FALSE)</f>
        <v>43921</v>
      </c>
      <c r="AD147" s="6">
        <f>VLOOKUP(D147,StateActions!A:B,2,FALSE)</f>
        <v>43906</v>
      </c>
      <c r="AE147">
        <f t="shared" si="50"/>
        <v>-8</v>
      </c>
      <c r="AF147">
        <f t="shared" si="51"/>
        <v>-8</v>
      </c>
      <c r="AG147">
        <f t="shared" si="52"/>
        <v>7</v>
      </c>
      <c r="AH147" s="18">
        <f t="shared" si="53"/>
        <v>0.4616724738675958</v>
      </c>
      <c r="AI147" s="18">
        <f t="shared" si="54"/>
        <v>0.5383275261324042</v>
      </c>
      <c r="AJ147" s="20">
        <f t="shared" si="55"/>
        <v>3.4843205574912892E-3</v>
      </c>
      <c r="AK147" t="str">
        <f t="shared" si="56"/>
        <v>Include</v>
      </c>
      <c r="AL147" t="str">
        <f t="shared" si="57"/>
        <v>Less than 10 deaths</v>
      </c>
      <c r="AM147" s="6">
        <f>IFERROR(VLOOKUP(D147,DatesEachStateReach10Deaths!A:B,2,FALSE),AK147)</f>
        <v>43917</v>
      </c>
      <c r="AN147">
        <f t="shared" si="58"/>
        <v>-4</v>
      </c>
    </row>
    <row r="148" spans="1:40" x14ac:dyDescent="0.25">
      <c r="A148" t="str">
        <f t="shared" si="41"/>
        <v>43914Arizona</v>
      </c>
      <c r="B148" t="str">
        <f t="shared" si="46"/>
        <v>43914AZ</v>
      </c>
      <c r="C148" s="6">
        <v>43914</v>
      </c>
      <c r="D148" t="s">
        <v>66</v>
      </c>
      <c r="E148" t="s">
        <v>9</v>
      </c>
      <c r="F148">
        <f>IFERROR(VLOOKUP(B148,CovidTracking!B:G,4,FALSE),0)</f>
        <v>357</v>
      </c>
      <c r="G148">
        <f>IFERROR(VLOOKUP(B148,CovidTracking!B:G,5,FALSE),0)</f>
        <v>313</v>
      </c>
      <c r="H148">
        <f t="shared" si="47"/>
        <v>670</v>
      </c>
      <c r="I148">
        <f>IFERROR(VLOOKUP(B148,CovidTracking!B:G,6,FALSE),0)</f>
        <v>5</v>
      </c>
      <c r="J148">
        <f t="shared" si="42"/>
        <v>92</v>
      </c>
      <c r="K148">
        <f t="shared" si="43"/>
        <v>4</v>
      </c>
      <c r="L148">
        <f t="shared" si="44"/>
        <v>96</v>
      </c>
      <c r="M148">
        <f t="shared" si="45"/>
        <v>3</v>
      </c>
      <c r="N148">
        <f>VLOOKUP(A148,Mobility!$A:$L,7,FALSE)</f>
        <v>-32</v>
      </c>
      <c r="O148">
        <f>VLOOKUP(A148,Mobility!$A:$L,8,FALSE)</f>
        <v>-9</v>
      </c>
      <c r="P148">
        <f>VLOOKUP(A148,Mobility!$A:$L,9,FALSE)</f>
        <v>0</v>
      </c>
      <c r="Q148">
        <f>VLOOKUP(A148,Mobility!$A:$L,10,FALSE)</f>
        <v>-31</v>
      </c>
      <c r="R148">
        <f>VLOOKUP(A148,Mobility!$A:$L,11,FALSE)</f>
        <v>-39</v>
      </c>
      <c r="S148">
        <f>VLOOKUP(A148,Mobility!$A:$L,12,FALSE)</f>
        <v>15</v>
      </c>
      <c r="T148">
        <f>VLOOKUP(D148,'Pop and Pop Den'!A:C,2,FALSE)</f>
        <v>7378494</v>
      </c>
      <c r="U148">
        <f>VLOOKUP(D148,'Pop and Pop Den'!A:C,3,FALSE)</f>
        <v>64.954999999999998</v>
      </c>
      <c r="V148">
        <f>VLOOKUP(D148,Unemployment!A:B,2,FALSE)</f>
        <v>4.7</v>
      </c>
      <c r="W148">
        <f>VLOOKUP(D148,Unemployment!H:J,2,FALSE)</f>
        <v>4.5</v>
      </c>
      <c r="X148">
        <f>VLOOKUP(D148,Unemployment!H:J,3,FALSE)</f>
        <v>5.5</v>
      </c>
      <c r="Y148">
        <f t="shared" si="48"/>
        <v>0.79999999999999982</v>
      </c>
      <c r="Z148">
        <f t="shared" si="49"/>
        <v>1</v>
      </c>
      <c r="AA148">
        <f>VLOOKUP(D148,MedianAge!A:B,2,FALSE)</f>
        <v>37.4</v>
      </c>
      <c r="AB148" s="6">
        <f>VLOOKUP(D148,StateActions!F:G,2,FALSE)</f>
        <v>43921</v>
      </c>
      <c r="AC148" s="6">
        <f>VLOOKUP(D148,StateActions!L:M,2,FALSE)</f>
        <v>43921</v>
      </c>
      <c r="AD148" s="6">
        <f>VLOOKUP(D148,StateActions!A:B,2,FALSE)</f>
        <v>43906</v>
      </c>
      <c r="AE148">
        <f t="shared" si="50"/>
        <v>-7</v>
      </c>
      <c r="AF148">
        <f t="shared" si="51"/>
        <v>-7</v>
      </c>
      <c r="AG148">
        <f t="shared" si="52"/>
        <v>8</v>
      </c>
      <c r="AH148" s="18">
        <f t="shared" si="53"/>
        <v>0.53283582089552239</v>
      </c>
      <c r="AI148" s="18">
        <f t="shared" si="54"/>
        <v>0.46716417910447761</v>
      </c>
      <c r="AJ148" s="20">
        <f t="shared" si="55"/>
        <v>7.462686567164179E-3</v>
      </c>
      <c r="AK148" t="str">
        <f t="shared" si="56"/>
        <v>Include</v>
      </c>
      <c r="AL148" t="str">
        <f t="shared" si="57"/>
        <v>Less than 10 deaths</v>
      </c>
      <c r="AM148" s="6">
        <f>IFERROR(VLOOKUP(D148,DatesEachStateReach10Deaths!A:B,2,FALSE),AK148)</f>
        <v>43917</v>
      </c>
      <c r="AN148">
        <f t="shared" si="58"/>
        <v>-3</v>
      </c>
    </row>
    <row r="149" spans="1:40" x14ac:dyDescent="0.25">
      <c r="A149" t="str">
        <f t="shared" si="41"/>
        <v>43915Arizona</v>
      </c>
      <c r="B149" t="str">
        <f t="shared" si="46"/>
        <v>43915AZ</v>
      </c>
      <c r="C149" s="6">
        <v>43915</v>
      </c>
      <c r="D149" t="s">
        <v>66</v>
      </c>
      <c r="E149" t="s">
        <v>9</v>
      </c>
      <c r="F149">
        <f>IFERROR(VLOOKUP(B149,CovidTracking!B:G,4,FALSE),0)</f>
        <v>450</v>
      </c>
      <c r="G149">
        <f>IFERROR(VLOOKUP(B149,CovidTracking!B:G,5,FALSE),0)</f>
        <v>323</v>
      </c>
      <c r="H149">
        <f t="shared" si="47"/>
        <v>773</v>
      </c>
      <c r="I149">
        <f>IFERROR(VLOOKUP(B149,CovidTracking!B:G,6,FALSE),0)</f>
        <v>6</v>
      </c>
      <c r="J149">
        <f t="shared" si="42"/>
        <v>93</v>
      </c>
      <c r="K149">
        <f t="shared" si="43"/>
        <v>10</v>
      </c>
      <c r="L149">
        <f t="shared" si="44"/>
        <v>103</v>
      </c>
      <c r="M149">
        <f t="shared" si="45"/>
        <v>1</v>
      </c>
      <c r="N149">
        <f>VLOOKUP(A149,Mobility!$A:$L,7,FALSE)</f>
        <v>-33</v>
      </c>
      <c r="O149">
        <f>VLOOKUP(A149,Mobility!$A:$L,8,FALSE)</f>
        <v>-11</v>
      </c>
      <c r="P149">
        <f>VLOOKUP(A149,Mobility!$A:$L,9,FALSE)</f>
        <v>-7</v>
      </c>
      <c r="Q149">
        <f>VLOOKUP(A149,Mobility!$A:$L,10,FALSE)</f>
        <v>-32</v>
      </c>
      <c r="R149">
        <f>VLOOKUP(A149,Mobility!$A:$L,11,FALSE)</f>
        <v>-41</v>
      </c>
      <c r="S149">
        <f>VLOOKUP(A149,Mobility!$A:$L,12,FALSE)</f>
        <v>15</v>
      </c>
      <c r="T149">
        <f>VLOOKUP(D149,'Pop and Pop Den'!A:C,2,FALSE)</f>
        <v>7378494</v>
      </c>
      <c r="U149">
        <f>VLOOKUP(D149,'Pop and Pop Den'!A:C,3,FALSE)</f>
        <v>64.954999999999998</v>
      </c>
      <c r="V149">
        <f>VLOOKUP(D149,Unemployment!A:B,2,FALSE)</f>
        <v>4.7</v>
      </c>
      <c r="W149">
        <f>VLOOKUP(D149,Unemployment!H:J,2,FALSE)</f>
        <v>4.5</v>
      </c>
      <c r="X149">
        <f>VLOOKUP(D149,Unemployment!H:J,3,FALSE)</f>
        <v>5.5</v>
      </c>
      <c r="Y149">
        <f t="shared" si="48"/>
        <v>0.79999999999999982</v>
      </c>
      <c r="Z149">
        <f t="shared" si="49"/>
        <v>1</v>
      </c>
      <c r="AA149">
        <f>VLOOKUP(D149,MedianAge!A:B,2,FALSE)</f>
        <v>37.4</v>
      </c>
      <c r="AB149" s="6">
        <f>VLOOKUP(D149,StateActions!F:G,2,FALSE)</f>
        <v>43921</v>
      </c>
      <c r="AC149" s="6">
        <f>VLOOKUP(D149,StateActions!L:M,2,FALSE)</f>
        <v>43921</v>
      </c>
      <c r="AD149" s="6">
        <f>VLOOKUP(D149,StateActions!A:B,2,FALSE)</f>
        <v>43906</v>
      </c>
      <c r="AE149">
        <f t="shared" si="50"/>
        <v>-6</v>
      </c>
      <c r="AF149">
        <f t="shared" si="51"/>
        <v>-6</v>
      </c>
      <c r="AG149">
        <f t="shared" si="52"/>
        <v>9</v>
      </c>
      <c r="AH149" s="18">
        <f t="shared" si="53"/>
        <v>0.58214747736093142</v>
      </c>
      <c r="AI149" s="18">
        <f t="shared" si="54"/>
        <v>0.41785252263906858</v>
      </c>
      <c r="AJ149" s="20">
        <f t="shared" si="55"/>
        <v>7.7619663648124193E-3</v>
      </c>
      <c r="AK149" t="str">
        <f t="shared" si="56"/>
        <v>Include</v>
      </c>
      <c r="AL149" t="str">
        <f t="shared" si="57"/>
        <v>Less than 10 deaths</v>
      </c>
      <c r="AM149" s="6">
        <f>IFERROR(VLOOKUP(D149,DatesEachStateReach10Deaths!A:B,2,FALSE),AK149)</f>
        <v>43917</v>
      </c>
      <c r="AN149">
        <f t="shared" si="58"/>
        <v>-2</v>
      </c>
    </row>
    <row r="150" spans="1:40" x14ac:dyDescent="0.25">
      <c r="A150" t="str">
        <f t="shared" si="41"/>
        <v>43916Arizona</v>
      </c>
      <c r="B150" t="str">
        <f t="shared" si="46"/>
        <v>43916AZ</v>
      </c>
      <c r="C150" s="6">
        <v>43916</v>
      </c>
      <c r="D150" t="s">
        <v>66</v>
      </c>
      <c r="E150" t="s">
        <v>9</v>
      </c>
      <c r="F150">
        <f>IFERROR(VLOOKUP(B150,CovidTracking!B:G,4,FALSE),0)</f>
        <v>577</v>
      </c>
      <c r="G150">
        <f>IFERROR(VLOOKUP(B150,CovidTracking!B:G,5,FALSE),0)</f>
        <v>347</v>
      </c>
      <c r="H150">
        <f t="shared" si="47"/>
        <v>924</v>
      </c>
      <c r="I150">
        <f>IFERROR(VLOOKUP(B150,CovidTracking!B:G,6,FALSE),0)</f>
        <v>8</v>
      </c>
      <c r="J150">
        <f t="shared" si="42"/>
        <v>127</v>
      </c>
      <c r="K150">
        <f t="shared" si="43"/>
        <v>24</v>
      </c>
      <c r="L150">
        <f t="shared" si="44"/>
        <v>151</v>
      </c>
      <c r="M150">
        <f t="shared" si="45"/>
        <v>2</v>
      </c>
      <c r="N150">
        <f>VLOOKUP(A150,Mobility!$A:$L,7,FALSE)</f>
        <v>-34</v>
      </c>
      <c r="O150">
        <f>VLOOKUP(A150,Mobility!$A:$L,8,FALSE)</f>
        <v>-12</v>
      </c>
      <c r="P150">
        <f>VLOOKUP(A150,Mobility!$A:$L,9,FALSE)</f>
        <v>-9</v>
      </c>
      <c r="Q150">
        <f>VLOOKUP(A150,Mobility!$A:$L,10,FALSE)</f>
        <v>-36</v>
      </c>
      <c r="R150">
        <f>VLOOKUP(A150,Mobility!$A:$L,11,FALSE)</f>
        <v>-42</v>
      </c>
      <c r="S150">
        <f>VLOOKUP(A150,Mobility!$A:$L,12,FALSE)</f>
        <v>16</v>
      </c>
      <c r="T150">
        <f>VLOOKUP(D150,'Pop and Pop Den'!A:C,2,FALSE)</f>
        <v>7378494</v>
      </c>
      <c r="U150">
        <f>VLOOKUP(D150,'Pop and Pop Den'!A:C,3,FALSE)</f>
        <v>64.954999999999998</v>
      </c>
      <c r="V150">
        <f>VLOOKUP(D150,Unemployment!A:B,2,FALSE)</f>
        <v>4.7</v>
      </c>
      <c r="W150">
        <f>VLOOKUP(D150,Unemployment!H:J,2,FALSE)</f>
        <v>4.5</v>
      </c>
      <c r="X150">
        <f>VLOOKUP(D150,Unemployment!H:J,3,FALSE)</f>
        <v>5.5</v>
      </c>
      <c r="Y150">
        <f t="shared" si="48"/>
        <v>0.79999999999999982</v>
      </c>
      <c r="Z150">
        <f t="shared" si="49"/>
        <v>1</v>
      </c>
      <c r="AA150">
        <f>VLOOKUP(D150,MedianAge!A:B,2,FALSE)</f>
        <v>37.4</v>
      </c>
      <c r="AB150" s="6">
        <f>VLOOKUP(D150,StateActions!F:G,2,FALSE)</f>
        <v>43921</v>
      </c>
      <c r="AC150" s="6">
        <f>VLOOKUP(D150,StateActions!L:M,2,FALSE)</f>
        <v>43921</v>
      </c>
      <c r="AD150" s="6">
        <f>VLOOKUP(D150,StateActions!A:B,2,FALSE)</f>
        <v>43906</v>
      </c>
      <c r="AE150">
        <f t="shared" si="50"/>
        <v>-5</v>
      </c>
      <c r="AF150">
        <f t="shared" si="51"/>
        <v>-5</v>
      </c>
      <c r="AG150">
        <f t="shared" si="52"/>
        <v>10</v>
      </c>
      <c r="AH150" s="18">
        <f t="shared" si="53"/>
        <v>0.62445887445887449</v>
      </c>
      <c r="AI150" s="18">
        <f t="shared" si="54"/>
        <v>0.37554112554112556</v>
      </c>
      <c r="AJ150" s="20">
        <f t="shared" si="55"/>
        <v>8.658008658008658E-3</v>
      </c>
      <c r="AK150" t="str">
        <f t="shared" si="56"/>
        <v>Include</v>
      </c>
      <c r="AL150" t="str">
        <f t="shared" si="57"/>
        <v>Less than 10 deaths</v>
      </c>
      <c r="AM150" s="6">
        <f>IFERROR(VLOOKUP(D150,DatesEachStateReach10Deaths!A:B,2,FALSE),AK150)</f>
        <v>43917</v>
      </c>
      <c r="AN150">
        <f t="shared" si="58"/>
        <v>-1</v>
      </c>
    </row>
    <row r="151" spans="1:40" x14ac:dyDescent="0.25">
      <c r="A151" t="str">
        <f t="shared" si="41"/>
        <v>43917Arizona</v>
      </c>
      <c r="B151" t="str">
        <f t="shared" si="46"/>
        <v>43917AZ</v>
      </c>
      <c r="C151" s="6">
        <v>43917</v>
      </c>
      <c r="D151" t="s">
        <v>66</v>
      </c>
      <c r="E151" t="s">
        <v>9</v>
      </c>
      <c r="F151">
        <f>IFERROR(VLOOKUP(B151,CovidTracking!B:G,4,FALSE),0)</f>
        <v>736</v>
      </c>
      <c r="G151">
        <f>IFERROR(VLOOKUP(B151,CovidTracking!B:G,5,FALSE),0)</f>
        <v>7455</v>
      </c>
      <c r="H151">
        <f t="shared" si="47"/>
        <v>8191</v>
      </c>
      <c r="I151">
        <f>IFERROR(VLOOKUP(B151,CovidTracking!B:G,6,FALSE),0)</f>
        <v>13</v>
      </c>
      <c r="J151">
        <f t="shared" si="42"/>
        <v>159</v>
      </c>
      <c r="K151">
        <f t="shared" si="43"/>
        <v>7108</v>
      </c>
      <c r="L151">
        <f t="shared" si="44"/>
        <v>7267</v>
      </c>
      <c r="M151">
        <f t="shared" si="45"/>
        <v>5</v>
      </c>
      <c r="N151">
        <f>VLOOKUP(A151,Mobility!$A:$L,7,FALSE)</f>
        <v>-38</v>
      </c>
      <c r="O151">
        <f>VLOOKUP(A151,Mobility!$A:$L,8,FALSE)</f>
        <v>-14</v>
      </c>
      <c r="P151">
        <f>VLOOKUP(A151,Mobility!$A:$L,9,FALSE)</f>
        <v>-22</v>
      </c>
      <c r="Q151">
        <f>VLOOKUP(A151,Mobility!$A:$L,10,FALSE)</f>
        <v>-39</v>
      </c>
      <c r="R151">
        <f>VLOOKUP(A151,Mobility!$A:$L,11,FALSE)</f>
        <v>-41</v>
      </c>
      <c r="S151">
        <f>VLOOKUP(A151,Mobility!$A:$L,12,FALSE)</f>
        <v>18</v>
      </c>
      <c r="T151">
        <f>VLOOKUP(D151,'Pop and Pop Den'!A:C,2,FALSE)</f>
        <v>7378494</v>
      </c>
      <c r="U151">
        <f>VLOOKUP(D151,'Pop and Pop Den'!A:C,3,FALSE)</f>
        <v>64.954999999999998</v>
      </c>
      <c r="V151">
        <f>VLOOKUP(D151,Unemployment!A:B,2,FALSE)</f>
        <v>4.7</v>
      </c>
      <c r="W151">
        <f>VLOOKUP(D151,Unemployment!H:J,2,FALSE)</f>
        <v>4.5</v>
      </c>
      <c r="X151">
        <f>VLOOKUP(D151,Unemployment!H:J,3,FALSE)</f>
        <v>5.5</v>
      </c>
      <c r="Y151">
        <f t="shared" si="48"/>
        <v>0.79999999999999982</v>
      </c>
      <c r="Z151">
        <f t="shared" si="49"/>
        <v>1</v>
      </c>
      <c r="AA151">
        <f>VLOOKUP(D151,MedianAge!A:B,2,FALSE)</f>
        <v>37.4</v>
      </c>
      <c r="AB151" s="6">
        <f>VLOOKUP(D151,StateActions!F:G,2,FALSE)</f>
        <v>43921</v>
      </c>
      <c r="AC151" s="6">
        <f>VLOOKUP(D151,StateActions!L:M,2,FALSE)</f>
        <v>43921</v>
      </c>
      <c r="AD151" s="6">
        <f>VLOOKUP(D151,StateActions!A:B,2,FALSE)</f>
        <v>43906</v>
      </c>
      <c r="AE151">
        <f t="shared" si="50"/>
        <v>-4</v>
      </c>
      <c r="AF151">
        <f t="shared" si="51"/>
        <v>-4</v>
      </c>
      <c r="AG151">
        <f t="shared" si="52"/>
        <v>11</v>
      </c>
      <c r="AH151" s="18">
        <f t="shared" si="53"/>
        <v>8.9854718593578312E-2</v>
      </c>
      <c r="AI151" s="18">
        <f t="shared" si="54"/>
        <v>0.9101452814064217</v>
      </c>
      <c r="AJ151" s="20">
        <f t="shared" si="55"/>
        <v>1.5871078012452693E-3</v>
      </c>
      <c r="AK151" t="str">
        <f t="shared" si="56"/>
        <v>Include</v>
      </c>
      <c r="AL151" t="str">
        <f t="shared" si="57"/>
        <v>10 or more deaths</v>
      </c>
      <c r="AM151" s="6">
        <f>IFERROR(VLOOKUP(D151,DatesEachStateReach10Deaths!A:B,2,FALSE),AK151)</f>
        <v>43917</v>
      </c>
      <c r="AN151">
        <f t="shared" si="58"/>
        <v>0</v>
      </c>
    </row>
    <row r="152" spans="1:40" x14ac:dyDescent="0.25">
      <c r="A152" t="str">
        <f t="shared" si="41"/>
        <v>43918Arizona</v>
      </c>
      <c r="B152" t="str">
        <f t="shared" si="46"/>
        <v>43918AZ</v>
      </c>
      <c r="C152" s="6">
        <v>43918</v>
      </c>
      <c r="D152" t="s">
        <v>66</v>
      </c>
      <c r="E152" t="s">
        <v>9</v>
      </c>
      <c r="F152">
        <f>IFERROR(VLOOKUP(B152,CovidTracking!B:G,4,FALSE),0)</f>
        <v>873</v>
      </c>
      <c r="G152">
        <f>IFERROR(VLOOKUP(B152,CovidTracking!B:G,5,FALSE),0)</f>
        <v>7455</v>
      </c>
      <c r="H152">
        <f t="shared" si="47"/>
        <v>8328</v>
      </c>
      <c r="I152">
        <f>IFERROR(VLOOKUP(B152,CovidTracking!B:G,6,FALSE),0)</f>
        <v>15</v>
      </c>
      <c r="J152">
        <f t="shared" si="42"/>
        <v>137</v>
      </c>
      <c r="K152">
        <f t="shared" si="43"/>
        <v>0</v>
      </c>
      <c r="L152">
        <f t="shared" si="44"/>
        <v>137</v>
      </c>
      <c r="M152">
        <f t="shared" si="45"/>
        <v>2</v>
      </c>
      <c r="N152">
        <f>VLOOKUP(A152,Mobility!$A:$L,7,FALSE)</f>
        <v>-41</v>
      </c>
      <c r="O152">
        <f>VLOOKUP(A152,Mobility!$A:$L,8,FALSE)</f>
        <v>-15</v>
      </c>
      <c r="P152">
        <f>VLOOKUP(A152,Mobility!$A:$L,9,FALSE)</f>
        <v>-24</v>
      </c>
      <c r="Q152">
        <f>VLOOKUP(A152,Mobility!$A:$L,10,FALSE)</f>
        <v>-37</v>
      </c>
      <c r="R152">
        <f>VLOOKUP(A152,Mobility!$A:$L,11,FALSE)</f>
        <v>-29</v>
      </c>
      <c r="S152">
        <f>VLOOKUP(A152,Mobility!$A:$L,12,FALSE)</f>
        <v>12</v>
      </c>
      <c r="T152">
        <f>VLOOKUP(D152,'Pop and Pop Den'!A:C,2,FALSE)</f>
        <v>7378494</v>
      </c>
      <c r="U152">
        <f>VLOOKUP(D152,'Pop and Pop Den'!A:C,3,FALSE)</f>
        <v>64.954999999999998</v>
      </c>
      <c r="V152">
        <f>VLOOKUP(D152,Unemployment!A:B,2,FALSE)</f>
        <v>4.7</v>
      </c>
      <c r="W152">
        <f>VLOOKUP(D152,Unemployment!H:J,2,FALSE)</f>
        <v>4.5</v>
      </c>
      <c r="X152">
        <f>VLOOKUP(D152,Unemployment!H:J,3,FALSE)</f>
        <v>5.5</v>
      </c>
      <c r="Y152">
        <f t="shared" si="48"/>
        <v>0.79999999999999982</v>
      </c>
      <c r="Z152">
        <f t="shared" si="49"/>
        <v>1</v>
      </c>
      <c r="AA152">
        <f>VLOOKUP(D152,MedianAge!A:B,2,FALSE)</f>
        <v>37.4</v>
      </c>
      <c r="AB152" s="6">
        <f>VLOOKUP(D152,StateActions!F:G,2,FALSE)</f>
        <v>43921</v>
      </c>
      <c r="AC152" s="6">
        <f>VLOOKUP(D152,StateActions!L:M,2,FALSE)</f>
        <v>43921</v>
      </c>
      <c r="AD152" s="6">
        <f>VLOOKUP(D152,StateActions!A:B,2,FALSE)</f>
        <v>43906</v>
      </c>
      <c r="AE152">
        <f t="shared" si="50"/>
        <v>-3</v>
      </c>
      <c r="AF152">
        <f t="shared" si="51"/>
        <v>-3</v>
      </c>
      <c r="AG152">
        <f t="shared" si="52"/>
        <v>12</v>
      </c>
      <c r="AH152" s="18">
        <f t="shared" si="53"/>
        <v>0.10482708933717579</v>
      </c>
      <c r="AI152" s="18">
        <f t="shared" si="54"/>
        <v>0.89517291066282423</v>
      </c>
      <c r="AJ152" s="20">
        <f t="shared" si="55"/>
        <v>1.8011527377521613E-3</v>
      </c>
      <c r="AK152" t="str">
        <f t="shared" si="56"/>
        <v>Include</v>
      </c>
      <c r="AL152" t="str">
        <f t="shared" si="57"/>
        <v>10 or more deaths</v>
      </c>
      <c r="AM152" s="6">
        <f>IFERROR(VLOOKUP(D152,DatesEachStateReach10Deaths!A:B,2,FALSE),AK152)</f>
        <v>43917</v>
      </c>
      <c r="AN152">
        <f t="shared" si="58"/>
        <v>1</v>
      </c>
    </row>
    <row r="153" spans="1:40" x14ac:dyDescent="0.25">
      <c r="A153" t="str">
        <f t="shared" si="41"/>
        <v>43919Arizona</v>
      </c>
      <c r="B153" t="str">
        <f t="shared" si="46"/>
        <v>43919AZ</v>
      </c>
      <c r="C153" s="6">
        <v>43919</v>
      </c>
      <c r="D153" t="s">
        <v>66</v>
      </c>
      <c r="E153" t="s">
        <v>9</v>
      </c>
      <c r="F153">
        <f>IFERROR(VLOOKUP(B153,CovidTracking!B:G,4,FALSE),0)</f>
        <v>919</v>
      </c>
      <c r="G153">
        <f>IFERROR(VLOOKUP(B153,CovidTracking!B:G,5,FALSE),0)</f>
        <v>12953</v>
      </c>
      <c r="H153">
        <f t="shared" si="47"/>
        <v>13872</v>
      </c>
      <c r="I153">
        <f>IFERROR(VLOOKUP(B153,CovidTracking!B:G,6,FALSE),0)</f>
        <v>17</v>
      </c>
      <c r="J153">
        <f t="shared" si="42"/>
        <v>46</v>
      </c>
      <c r="K153">
        <f t="shared" si="43"/>
        <v>5498</v>
      </c>
      <c r="L153">
        <f t="shared" si="44"/>
        <v>5544</v>
      </c>
      <c r="M153">
        <f t="shared" si="45"/>
        <v>2</v>
      </c>
      <c r="N153">
        <f>VLOOKUP(A153,Mobility!$A:$L,7,FALSE)</f>
        <v>-40</v>
      </c>
      <c r="O153">
        <f>VLOOKUP(A153,Mobility!$A:$L,8,FALSE)</f>
        <v>-17</v>
      </c>
      <c r="P153">
        <f>VLOOKUP(A153,Mobility!$A:$L,9,FALSE)</f>
        <v>-7</v>
      </c>
      <c r="Q153">
        <f>VLOOKUP(A153,Mobility!$A:$L,10,FALSE)</f>
        <v>-41</v>
      </c>
      <c r="R153">
        <f>VLOOKUP(A153,Mobility!$A:$L,11,FALSE)</f>
        <v>-33</v>
      </c>
      <c r="S153">
        <f>VLOOKUP(A153,Mobility!$A:$L,12,FALSE)</f>
        <v>10</v>
      </c>
      <c r="T153">
        <f>VLOOKUP(D153,'Pop and Pop Den'!A:C,2,FALSE)</f>
        <v>7378494</v>
      </c>
      <c r="U153">
        <f>VLOOKUP(D153,'Pop and Pop Den'!A:C,3,FALSE)</f>
        <v>64.954999999999998</v>
      </c>
      <c r="V153">
        <f>VLOOKUP(D153,Unemployment!A:B,2,FALSE)</f>
        <v>4.7</v>
      </c>
      <c r="W153">
        <f>VLOOKUP(D153,Unemployment!H:J,2,FALSE)</f>
        <v>4.5</v>
      </c>
      <c r="X153">
        <f>VLOOKUP(D153,Unemployment!H:J,3,FALSE)</f>
        <v>5.5</v>
      </c>
      <c r="Y153">
        <f t="shared" si="48"/>
        <v>0.79999999999999982</v>
      </c>
      <c r="Z153">
        <f t="shared" si="49"/>
        <v>1</v>
      </c>
      <c r="AA153">
        <f>VLOOKUP(D153,MedianAge!A:B,2,FALSE)</f>
        <v>37.4</v>
      </c>
      <c r="AB153" s="6">
        <f>VLOOKUP(D153,StateActions!F:G,2,FALSE)</f>
        <v>43921</v>
      </c>
      <c r="AC153" s="6">
        <f>VLOOKUP(D153,StateActions!L:M,2,FALSE)</f>
        <v>43921</v>
      </c>
      <c r="AD153" s="6">
        <f>VLOOKUP(D153,StateActions!A:B,2,FALSE)</f>
        <v>43906</v>
      </c>
      <c r="AE153">
        <f t="shared" si="50"/>
        <v>-2</v>
      </c>
      <c r="AF153">
        <f t="shared" si="51"/>
        <v>-2</v>
      </c>
      <c r="AG153">
        <f t="shared" si="52"/>
        <v>13</v>
      </c>
      <c r="AH153" s="18">
        <f t="shared" si="53"/>
        <v>6.624855824682814E-2</v>
      </c>
      <c r="AI153" s="18">
        <f t="shared" si="54"/>
        <v>0.93375144175317182</v>
      </c>
      <c r="AJ153" s="20">
        <f t="shared" si="55"/>
        <v>1.2254901960784314E-3</v>
      </c>
      <c r="AK153" t="str">
        <f t="shared" si="56"/>
        <v>Include</v>
      </c>
      <c r="AL153" t="str">
        <f t="shared" si="57"/>
        <v>10 or more deaths</v>
      </c>
      <c r="AM153" s="6">
        <f>IFERROR(VLOOKUP(D153,DatesEachStateReach10Deaths!A:B,2,FALSE),AK153)</f>
        <v>43917</v>
      </c>
      <c r="AN153">
        <f t="shared" si="58"/>
        <v>2</v>
      </c>
    </row>
    <row r="154" spans="1:40" x14ac:dyDescent="0.25">
      <c r="A154" t="str">
        <f t="shared" ref="A154:A217" si="59">C154&amp;D154</f>
        <v>43920Arizona</v>
      </c>
      <c r="B154" t="str">
        <f t="shared" si="46"/>
        <v>43920AZ</v>
      </c>
      <c r="C154" s="6">
        <v>43920</v>
      </c>
      <c r="D154" t="s">
        <v>66</v>
      </c>
      <c r="E154" t="s">
        <v>9</v>
      </c>
      <c r="F154">
        <f>IFERROR(VLOOKUP(B154,CovidTracking!B:G,4,FALSE),0)</f>
        <v>1157</v>
      </c>
      <c r="G154">
        <f>IFERROR(VLOOKUP(B154,CovidTracking!B:G,5,FALSE),0)</f>
        <v>15602</v>
      </c>
      <c r="H154">
        <f t="shared" si="47"/>
        <v>16759</v>
      </c>
      <c r="I154">
        <f>IFERROR(VLOOKUP(B154,CovidTracking!B:G,6,FALSE),0)</f>
        <v>20</v>
      </c>
      <c r="J154">
        <f t="shared" si="42"/>
        <v>238</v>
      </c>
      <c r="K154">
        <f t="shared" si="43"/>
        <v>2649</v>
      </c>
      <c r="L154">
        <f t="shared" si="44"/>
        <v>2887</v>
      </c>
      <c r="M154">
        <f t="shared" si="45"/>
        <v>3</v>
      </c>
      <c r="N154">
        <f>VLOOKUP(A154,Mobility!$A:$L,7,FALSE)</f>
        <v>-30</v>
      </c>
      <c r="O154">
        <f>VLOOKUP(A154,Mobility!$A:$L,8,FALSE)</f>
        <v>-9</v>
      </c>
      <c r="P154">
        <f>VLOOKUP(A154,Mobility!$A:$L,9,FALSE)</f>
        <v>-6</v>
      </c>
      <c r="Q154">
        <f>VLOOKUP(A154,Mobility!$A:$L,10,FALSE)</f>
        <v>-37</v>
      </c>
      <c r="R154">
        <f>VLOOKUP(A154,Mobility!$A:$L,11,FALSE)</f>
        <v>-42</v>
      </c>
      <c r="S154">
        <f>VLOOKUP(A154,Mobility!$A:$L,12,FALSE)</f>
        <v>14</v>
      </c>
      <c r="T154">
        <f>VLOOKUP(D154,'Pop and Pop Den'!A:C,2,FALSE)</f>
        <v>7378494</v>
      </c>
      <c r="U154">
        <f>VLOOKUP(D154,'Pop and Pop Den'!A:C,3,FALSE)</f>
        <v>64.954999999999998</v>
      </c>
      <c r="V154">
        <f>VLOOKUP(D154,Unemployment!A:B,2,FALSE)</f>
        <v>4.7</v>
      </c>
      <c r="W154">
        <f>VLOOKUP(D154,Unemployment!H:J,2,FALSE)</f>
        <v>4.5</v>
      </c>
      <c r="X154">
        <f>VLOOKUP(D154,Unemployment!H:J,3,FALSE)</f>
        <v>5.5</v>
      </c>
      <c r="Y154">
        <f t="shared" si="48"/>
        <v>0.79999999999999982</v>
      </c>
      <c r="Z154">
        <f t="shared" si="49"/>
        <v>1</v>
      </c>
      <c r="AA154">
        <f>VLOOKUP(D154,MedianAge!A:B,2,FALSE)</f>
        <v>37.4</v>
      </c>
      <c r="AB154" s="6">
        <f>VLOOKUP(D154,StateActions!F:G,2,FALSE)</f>
        <v>43921</v>
      </c>
      <c r="AC154" s="6">
        <f>VLOOKUP(D154,StateActions!L:M,2,FALSE)</f>
        <v>43921</v>
      </c>
      <c r="AD154" s="6">
        <f>VLOOKUP(D154,StateActions!A:B,2,FALSE)</f>
        <v>43906</v>
      </c>
      <c r="AE154">
        <f t="shared" si="50"/>
        <v>-1</v>
      </c>
      <c r="AF154">
        <f t="shared" si="51"/>
        <v>-1</v>
      </c>
      <c r="AG154">
        <f t="shared" si="52"/>
        <v>14</v>
      </c>
      <c r="AH154" s="18">
        <f t="shared" si="53"/>
        <v>6.9037532072319358E-2</v>
      </c>
      <c r="AI154" s="18">
        <f t="shared" si="54"/>
        <v>0.93096246792768067</v>
      </c>
      <c r="AJ154" s="20">
        <f t="shared" si="55"/>
        <v>1.1933886270063846E-3</v>
      </c>
      <c r="AK154" t="str">
        <f t="shared" si="56"/>
        <v>Include</v>
      </c>
      <c r="AL154" t="str">
        <f t="shared" si="57"/>
        <v>10 or more deaths</v>
      </c>
      <c r="AM154" s="6">
        <f>IFERROR(VLOOKUP(D154,DatesEachStateReach10Deaths!A:B,2,FALSE),AK154)</f>
        <v>43917</v>
      </c>
      <c r="AN154">
        <f t="shared" si="58"/>
        <v>3</v>
      </c>
    </row>
    <row r="155" spans="1:40" x14ac:dyDescent="0.25">
      <c r="A155" t="str">
        <f t="shared" si="59"/>
        <v>43921Arizona</v>
      </c>
      <c r="B155" t="str">
        <f t="shared" si="46"/>
        <v>43921AZ</v>
      </c>
      <c r="C155" s="6">
        <v>43921</v>
      </c>
      <c r="D155" t="s">
        <v>66</v>
      </c>
      <c r="E155" t="s">
        <v>9</v>
      </c>
      <c r="F155">
        <f>IFERROR(VLOOKUP(B155,CovidTracking!B:G,4,FALSE),0)</f>
        <v>1289</v>
      </c>
      <c r="G155">
        <f>IFERROR(VLOOKUP(B155,CovidTracking!B:G,5,FALSE),0)</f>
        <v>18082</v>
      </c>
      <c r="H155">
        <f t="shared" si="47"/>
        <v>19371</v>
      </c>
      <c r="I155">
        <f>IFERROR(VLOOKUP(B155,CovidTracking!B:G,6,FALSE),0)</f>
        <v>24</v>
      </c>
      <c r="J155">
        <f t="shared" si="42"/>
        <v>132</v>
      </c>
      <c r="K155">
        <f t="shared" si="43"/>
        <v>2480</v>
      </c>
      <c r="L155">
        <f t="shared" si="44"/>
        <v>2612</v>
      </c>
      <c r="M155">
        <f t="shared" si="45"/>
        <v>4</v>
      </c>
      <c r="N155">
        <f>VLOOKUP(A155,Mobility!$A:$L,7,FALSE)</f>
        <v>-33</v>
      </c>
      <c r="O155">
        <f>VLOOKUP(A155,Mobility!$A:$L,8,FALSE)</f>
        <v>-10</v>
      </c>
      <c r="P155">
        <f>VLOOKUP(A155,Mobility!$A:$L,9,FALSE)</f>
        <v>-17</v>
      </c>
      <c r="Q155">
        <f>VLOOKUP(A155,Mobility!$A:$L,10,FALSE)</f>
        <v>-35</v>
      </c>
      <c r="R155">
        <f>VLOOKUP(A155,Mobility!$A:$L,11,FALSE)</f>
        <v>-44</v>
      </c>
      <c r="S155">
        <f>VLOOKUP(A155,Mobility!$A:$L,12,FALSE)</f>
        <v>16</v>
      </c>
      <c r="T155">
        <f>VLOOKUP(D155,'Pop and Pop Den'!A:C,2,FALSE)</f>
        <v>7378494</v>
      </c>
      <c r="U155">
        <f>VLOOKUP(D155,'Pop and Pop Den'!A:C,3,FALSE)</f>
        <v>64.954999999999998</v>
      </c>
      <c r="V155">
        <f>VLOOKUP(D155,Unemployment!A:B,2,FALSE)</f>
        <v>4.7</v>
      </c>
      <c r="W155">
        <f>VLOOKUP(D155,Unemployment!H:J,2,FALSE)</f>
        <v>4.5</v>
      </c>
      <c r="X155">
        <f>VLOOKUP(D155,Unemployment!H:J,3,FALSE)</f>
        <v>5.5</v>
      </c>
      <c r="Y155">
        <f t="shared" si="48"/>
        <v>0.79999999999999982</v>
      </c>
      <c r="Z155">
        <f t="shared" si="49"/>
        <v>1</v>
      </c>
      <c r="AA155">
        <f>VLOOKUP(D155,MedianAge!A:B,2,FALSE)</f>
        <v>37.4</v>
      </c>
      <c r="AB155" s="6">
        <f>VLOOKUP(D155,StateActions!F:G,2,FALSE)</f>
        <v>43921</v>
      </c>
      <c r="AC155" s="6">
        <f>VLOOKUP(D155,StateActions!L:M,2,FALSE)</f>
        <v>43921</v>
      </c>
      <c r="AD155" s="6">
        <f>VLOOKUP(D155,StateActions!A:B,2,FALSE)</f>
        <v>43906</v>
      </c>
      <c r="AE155">
        <f t="shared" si="50"/>
        <v>0</v>
      </c>
      <c r="AF155">
        <f t="shared" si="51"/>
        <v>0</v>
      </c>
      <c r="AG155">
        <f t="shared" si="52"/>
        <v>15</v>
      </c>
      <c r="AH155" s="18">
        <f t="shared" si="53"/>
        <v>6.6542770120282896E-2</v>
      </c>
      <c r="AI155" s="18">
        <f t="shared" si="54"/>
        <v>0.93345722987971713</v>
      </c>
      <c r="AJ155" s="20">
        <f t="shared" si="55"/>
        <v>1.2389654638376955E-3</v>
      </c>
      <c r="AK155" t="str">
        <f t="shared" si="56"/>
        <v>Include</v>
      </c>
      <c r="AL155" t="str">
        <f t="shared" si="57"/>
        <v>10 or more deaths</v>
      </c>
      <c r="AM155" s="6">
        <f>IFERROR(VLOOKUP(D155,DatesEachStateReach10Deaths!A:B,2,FALSE),AK155)</f>
        <v>43917</v>
      </c>
      <c r="AN155">
        <f t="shared" si="58"/>
        <v>4</v>
      </c>
    </row>
    <row r="156" spans="1:40" x14ac:dyDescent="0.25">
      <c r="A156" t="str">
        <f t="shared" si="59"/>
        <v>43922Arizona</v>
      </c>
      <c r="B156" t="str">
        <f t="shared" si="46"/>
        <v>43922AZ</v>
      </c>
      <c r="C156" s="6">
        <v>43922</v>
      </c>
      <c r="D156" t="s">
        <v>66</v>
      </c>
      <c r="E156" t="s">
        <v>9</v>
      </c>
      <c r="F156">
        <f>IFERROR(VLOOKUP(B156,CovidTracking!B:G,4,FALSE),0)</f>
        <v>1413</v>
      </c>
      <c r="G156">
        <f>IFERROR(VLOOKUP(B156,CovidTracking!B:G,5,FALSE),0)</f>
        <v>19645</v>
      </c>
      <c r="H156">
        <f t="shared" si="47"/>
        <v>21058</v>
      </c>
      <c r="I156">
        <f>IFERROR(VLOOKUP(B156,CovidTracking!B:G,6,FALSE),0)</f>
        <v>29</v>
      </c>
      <c r="J156">
        <f t="shared" si="42"/>
        <v>124</v>
      </c>
      <c r="K156">
        <f t="shared" si="43"/>
        <v>1563</v>
      </c>
      <c r="L156">
        <f t="shared" si="44"/>
        <v>1687</v>
      </c>
      <c r="M156">
        <f t="shared" si="45"/>
        <v>5</v>
      </c>
      <c r="N156">
        <f>VLOOKUP(A156,Mobility!$A:$L,7,FALSE)</f>
        <v>-38</v>
      </c>
      <c r="O156">
        <f>VLOOKUP(A156,Mobility!$A:$L,8,FALSE)</f>
        <v>-15</v>
      </c>
      <c r="P156">
        <f>VLOOKUP(A156,Mobility!$A:$L,9,FALSE)</f>
        <v>-20</v>
      </c>
      <c r="Q156">
        <f>VLOOKUP(A156,Mobility!$A:$L,10,FALSE)</f>
        <v>-37</v>
      </c>
      <c r="R156">
        <f>VLOOKUP(A156,Mobility!$A:$L,11,FALSE)</f>
        <v>-47</v>
      </c>
      <c r="S156">
        <f>VLOOKUP(A156,Mobility!$A:$L,12,FALSE)</f>
        <v>17</v>
      </c>
      <c r="T156">
        <f>VLOOKUP(D156,'Pop and Pop Den'!A:C,2,FALSE)</f>
        <v>7378494</v>
      </c>
      <c r="U156">
        <f>VLOOKUP(D156,'Pop and Pop Den'!A:C,3,FALSE)</f>
        <v>64.954999999999998</v>
      </c>
      <c r="V156">
        <f>VLOOKUP(D156,Unemployment!A:B,2,FALSE)</f>
        <v>4.7</v>
      </c>
      <c r="W156">
        <f>VLOOKUP(D156,Unemployment!H:J,2,FALSE)</f>
        <v>4.5</v>
      </c>
      <c r="X156">
        <f>VLOOKUP(D156,Unemployment!H:J,3,FALSE)</f>
        <v>5.5</v>
      </c>
      <c r="Y156">
        <f t="shared" si="48"/>
        <v>0.79999999999999982</v>
      </c>
      <c r="Z156">
        <f t="shared" si="49"/>
        <v>1</v>
      </c>
      <c r="AA156">
        <f>VLOOKUP(D156,MedianAge!A:B,2,FALSE)</f>
        <v>37.4</v>
      </c>
      <c r="AB156" s="6">
        <f>VLOOKUP(D156,StateActions!F:G,2,FALSE)</f>
        <v>43921</v>
      </c>
      <c r="AC156" s="6">
        <f>VLOOKUP(D156,StateActions!L:M,2,FALSE)</f>
        <v>43921</v>
      </c>
      <c r="AD156" s="6">
        <f>VLOOKUP(D156,StateActions!A:B,2,FALSE)</f>
        <v>43906</v>
      </c>
      <c r="AE156">
        <f t="shared" si="50"/>
        <v>1</v>
      </c>
      <c r="AF156">
        <f t="shared" si="51"/>
        <v>1</v>
      </c>
      <c r="AG156">
        <f t="shared" si="52"/>
        <v>16</v>
      </c>
      <c r="AH156" s="18">
        <f t="shared" si="53"/>
        <v>6.7100389400702815E-2</v>
      </c>
      <c r="AI156" s="18">
        <f t="shared" si="54"/>
        <v>0.93289961059929716</v>
      </c>
      <c r="AJ156" s="20">
        <f t="shared" si="55"/>
        <v>1.3771488270491025E-3</v>
      </c>
      <c r="AK156" t="str">
        <f t="shared" si="56"/>
        <v>Include</v>
      </c>
      <c r="AL156" t="str">
        <f t="shared" si="57"/>
        <v>10 or more deaths</v>
      </c>
      <c r="AM156" s="6">
        <f>IFERROR(VLOOKUP(D156,DatesEachStateReach10Deaths!A:B,2,FALSE),AK156)</f>
        <v>43917</v>
      </c>
      <c r="AN156">
        <f t="shared" si="58"/>
        <v>5</v>
      </c>
    </row>
    <row r="157" spans="1:40" x14ac:dyDescent="0.25">
      <c r="A157" t="str">
        <f t="shared" si="59"/>
        <v>43923Arizona</v>
      </c>
      <c r="B157" t="str">
        <f t="shared" si="46"/>
        <v>43923AZ</v>
      </c>
      <c r="C157" s="6">
        <v>43923</v>
      </c>
      <c r="D157" t="s">
        <v>66</v>
      </c>
      <c r="E157" t="s">
        <v>9</v>
      </c>
      <c r="F157">
        <f>IFERROR(VLOOKUP(B157,CovidTracking!B:G,4,FALSE),0)</f>
        <v>1598</v>
      </c>
      <c r="G157">
        <f>IFERROR(VLOOKUP(B157,CovidTracking!B:G,5,FALSE),0)</f>
        <v>21111</v>
      </c>
      <c r="H157">
        <f t="shared" si="47"/>
        <v>22709</v>
      </c>
      <c r="I157">
        <f>IFERROR(VLOOKUP(B157,CovidTracking!B:G,6,FALSE),0)</f>
        <v>32</v>
      </c>
      <c r="J157">
        <f t="shared" si="42"/>
        <v>185</v>
      </c>
      <c r="K157">
        <f t="shared" si="43"/>
        <v>1466</v>
      </c>
      <c r="L157">
        <f t="shared" si="44"/>
        <v>1651</v>
      </c>
      <c r="M157">
        <f t="shared" si="45"/>
        <v>3</v>
      </c>
      <c r="N157">
        <f>VLOOKUP(A157,Mobility!$A:$L,7,FALSE)</f>
        <v>-38</v>
      </c>
      <c r="O157">
        <f>VLOOKUP(A157,Mobility!$A:$L,8,FALSE)</f>
        <v>-16</v>
      </c>
      <c r="P157">
        <f>VLOOKUP(A157,Mobility!$A:$L,9,FALSE)</f>
        <v>-17</v>
      </c>
      <c r="Q157">
        <f>VLOOKUP(A157,Mobility!$A:$L,10,FALSE)</f>
        <v>-40</v>
      </c>
      <c r="R157">
        <f>VLOOKUP(A157,Mobility!$A:$L,11,FALSE)</f>
        <v>-47</v>
      </c>
      <c r="S157">
        <f>VLOOKUP(A157,Mobility!$A:$L,12,FALSE)</f>
        <v>18</v>
      </c>
      <c r="T157">
        <f>VLOOKUP(D157,'Pop and Pop Den'!A:C,2,FALSE)</f>
        <v>7378494</v>
      </c>
      <c r="U157">
        <f>VLOOKUP(D157,'Pop and Pop Den'!A:C,3,FALSE)</f>
        <v>64.954999999999998</v>
      </c>
      <c r="V157">
        <f>VLOOKUP(D157,Unemployment!A:B,2,FALSE)</f>
        <v>4.7</v>
      </c>
      <c r="W157">
        <f>VLOOKUP(D157,Unemployment!H:J,2,FALSE)</f>
        <v>4.5</v>
      </c>
      <c r="X157">
        <f>VLOOKUP(D157,Unemployment!H:J,3,FALSE)</f>
        <v>5.5</v>
      </c>
      <c r="Y157">
        <f t="shared" si="48"/>
        <v>0.79999999999999982</v>
      </c>
      <c r="Z157">
        <f t="shared" si="49"/>
        <v>1</v>
      </c>
      <c r="AA157">
        <f>VLOOKUP(D157,MedianAge!A:B,2,FALSE)</f>
        <v>37.4</v>
      </c>
      <c r="AB157" s="6">
        <f>VLOOKUP(D157,StateActions!F:G,2,FALSE)</f>
        <v>43921</v>
      </c>
      <c r="AC157" s="6">
        <f>VLOOKUP(D157,StateActions!L:M,2,FALSE)</f>
        <v>43921</v>
      </c>
      <c r="AD157" s="6">
        <f>VLOOKUP(D157,StateActions!A:B,2,FALSE)</f>
        <v>43906</v>
      </c>
      <c r="AE157">
        <f t="shared" si="50"/>
        <v>2</v>
      </c>
      <c r="AF157">
        <f t="shared" si="51"/>
        <v>2</v>
      </c>
      <c r="AG157">
        <f t="shared" si="52"/>
        <v>17</v>
      </c>
      <c r="AH157" s="18">
        <f t="shared" si="53"/>
        <v>7.0368576335373634E-2</v>
      </c>
      <c r="AI157" s="18">
        <f t="shared" si="54"/>
        <v>0.92963142366462637</v>
      </c>
      <c r="AJ157" s="20">
        <f t="shared" si="55"/>
        <v>1.4091329428860804E-3</v>
      </c>
      <c r="AK157" t="str">
        <f t="shared" si="56"/>
        <v>Include</v>
      </c>
      <c r="AL157" t="str">
        <f t="shared" si="57"/>
        <v>10 or more deaths</v>
      </c>
      <c r="AM157" s="6">
        <f>IFERROR(VLOOKUP(D157,DatesEachStateReach10Deaths!A:B,2,FALSE),AK157)</f>
        <v>43917</v>
      </c>
      <c r="AN157">
        <f t="shared" si="58"/>
        <v>6</v>
      </c>
    </row>
    <row r="158" spans="1:40" x14ac:dyDescent="0.25">
      <c r="A158" t="str">
        <f t="shared" si="59"/>
        <v>43924Arizona</v>
      </c>
      <c r="B158" t="str">
        <f t="shared" si="46"/>
        <v>43924AZ</v>
      </c>
      <c r="C158" s="6">
        <v>43924</v>
      </c>
      <c r="D158" t="s">
        <v>66</v>
      </c>
      <c r="E158" t="s">
        <v>9</v>
      </c>
      <c r="F158">
        <f>IFERROR(VLOOKUP(B158,CovidTracking!B:G,4,FALSE),0)</f>
        <v>1769</v>
      </c>
      <c r="G158">
        <f>IFERROR(VLOOKUP(B158,CovidTracking!B:G,5,FALSE),0)</f>
        <v>22904</v>
      </c>
      <c r="H158">
        <f t="shared" si="47"/>
        <v>24673</v>
      </c>
      <c r="I158">
        <f>IFERROR(VLOOKUP(B158,CovidTracking!B:G,6,FALSE),0)</f>
        <v>41</v>
      </c>
      <c r="J158">
        <f t="shared" si="42"/>
        <v>171</v>
      </c>
      <c r="K158">
        <f t="shared" si="43"/>
        <v>1793</v>
      </c>
      <c r="L158">
        <f t="shared" si="44"/>
        <v>1964</v>
      </c>
      <c r="M158">
        <f t="shared" si="45"/>
        <v>9</v>
      </c>
      <c r="N158">
        <f>VLOOKUP(A158,Mobility!$A:$L,7,FALSE)</f>
        <v>-38</v>
      </c>
      <c r="O158">
        <f>VLOOKUP(A158,Mobility!$A:$L,8,FALSE)</f>
        <v>-13</v>
      </c>
      <c r="P158">
        <f>VLOOKUP(A158,Mobility!$A:$L,9,FALSE)</f>
        <v>-21</v>
      </c>
      <c r="Q158">
        <f>VLOOKUP(A158,Mobility!$A:$L,10,FALSE)</f>
        <v>-41</v>
      </c>
      <c r="R158">
        <f>VLOOKUP(A158,Mobility!$A:$L,11,FALSE)</f>
        <v>-46</v>
      </c>
      <c r="S158">
        <f>VLOOKUP(A158,Mobility!$A:$L,12,FALSE)</f>
        <v>19</v>
      </c>
      <c r="T158">
        <f>VLOOKUP(D158,'Pop and Pop Den'!A:C,2,FALSE)</f>
        <v>7378494</v>
      </c>
      <c r="U158">
        <f>VLOOKUP(D158,'Pop and Pop Den'!A:C,3,FALSE)</f>
        <v>64.954999999999998</v>
      </c>
      <c r="V158">
        <f>VLOOKUP(D158,Unemployment!A:B,2,FALSE)</f>
        <v>4.7</v>
      </c>
      <c r="W158">
        <f>VLOOKUP(D158,Unemployment!H:J,2,FALSE)</f>
        <v>4.5</v>
      </c>
      <c r="X158">
        <f>VLOOKUP(D158,Unemployment!H:J,3,FALSE)</f>
        <v>5.5</v>
      </c>
      <c r="Y158">
        <f t="shared" si="48"/>
        <v>0.79999999999999982</v>
      </c>
      <c r="Z158">
        <f t="shared" si="49"/>
        <v>1</v>
      </c>
      <c r="AA158">
        <f>VLOOKUP(D158,MedianAge!A:B,2,FALSE)</f>
        <v>37.4</v>
      </c>
      <c r="AB158" s="6">
        <f>VLOOKUP(D158,StateActions!F:G,2,FALSE)</f>
        <v>43921</v>
      </c>
      <c r="AC158" s="6">
        <f>VLOOKUP(D158,StateActions!L:M,2,FALSE)</f>
        <v>43921</v>
      </c>
      <c r="AD158" s="6">
        <f>VLOOKUP(D158,StateActions!A:B,2,FALSE)</f>
        <v>43906</v>
      </c>
      <c r="AE158">
        <f t="shared" si="50"/>
        <v>3</v>
      </c>
      <c r="AF158">
        <f t="shared" si="51"/>
        <v>3</v>
      </c>
      <c r="AG158">
        <f t="shared" si="52"/>
        <v>18</v>
      </c>
      <c r="AH158" s="18">
        <f t="shared" si="53"/>
        <v>7.1697807319742235E-2</v>
      </c>
      <c r="AI158" s="18">
        <f t="shared" si="54"/>
        <v>0.92830219268025782</v>
      </c>
      <c r="AJ158" s="20">
        <f t="shared" si="55"/>
        <v>1.6617355003445062E-3</v>
      </c>
      <c r="AK158" t="str">
        <f t="shared" si="56"/>
        <v>Include</v>
      </c>
      <c r="AL158" t="str">
        <f t="shared" si="57"/>
        <v>10 or more deaths</v>
      </c>
      <c r="AM158" s="6">
        <f>IFERROR(VLOOKUP(D158,DatesEachStateReach10Deaths!A:B,2,FALSE),AK158)</f>
        <v>43917</v>
      </c>
      <c r="AN158">
        <f t="shared" si="58"/>
        <v>7</v>
      </c>
    </row>
    <row r="159" spans="1:40" x14ac:dyDescent="0.25">
      <c r="A159" t="str">
        <f t="shared" si="59"/>
        <v>43925Arizona</v>
      </c>
      <c r="B159" t="str">
        <f t="shared" si="46"/>
        <v>43925AZ</v>
      </c>
      <c r="C159" s="6">
        <v>43925</v>
      </c>
      <c r="D159" t="s">
        <v>66</v>
      </c>
      <c r="E159" t="s">
        <v>9</v>
      </c>
      <c r="F159">
        <f>IFERROR(VLOOKUP(B159,CovidTracking!B:G,4,FALSE),0)</f>
        <v>2019</v>
      </c>
      <c r="G159">
        <f>IFERROR(VLOOKUP(B159,CovidTracking!B:G,5,FALSE),0)</f>
        <v>25141</v>
      </c>
      <c r="H159">
        <f t="shared" si="47"/>
        <v>27160</v>
      </c>
      <c r="I159">
        <f>IFERROR(VLOOKUP(B159,CovidTracking!B:G,6,FALSE),0)</f>
        <v>52</v>
      </c>
      <c r="J159">
        <f t="shared" si="42"/>
        <v>250</v>
      </c>
      <c r="K159">
        <f t="shared" si="43"/>
        <v>2237</v>
      </c>
      <c r="L159">
        <f t="shared" si="44"/>
        <v>2487</v>
      </c>
      <c r="M159">
        <f t="shared" si="45"/>
        <v>11</v>
      </c>
      <c r="N159">
        <f>VLOOKUP(A159,Mobility!$A:$L,7,FALSE)</f>
        <v>-44</v>
      </c>
      <c r="O159">
        <f>VLOOKUP(A159,Mobility!$A:$L,8,FALSE)</f>
        <v>-16</v>
      </c>
      <c r="P159">
        <f>VLOOKUP(A159,Mobility!$A:$L,9,FALSE)</f>
        <v>-36</v>
      </c>
      <c r="Q159">
        <f>VLOOKUP(A159,Mobility!$A:$L,10,FALSE)</f>
        <v>-43</v>
      </c>
      <c r="R159">
        <f>VLOOKUP(A159,Mobility!$A:$L,11,FALSE)</f>
        <v>-34</v>
      </c>
      <c r="S159">
        <f>VLOOKUP(A159,Mobility!$A:$L,12,FALSE)</f>
        <v>13</v>
      </c>
      <c r="T159">
        <f>VLOOKUP(D159,'Pop and Pop Den'!A:C,2,FALSE)</f>
        <v>7378494</v>
      </c>
      <c r="U159">
        <f>VLOOKUP(D159,'Pop and Pop Den'!A:C,3,FALSE)</f>
        <v>64.954999999999998</v>
      </c>
      <c r="V159">
        <f>VLOOKUP(D159,Unemployment!A:B,2,FALSE)</f>
        <v>4.7</v>
      </c>
      <c r="W159">
        <f>VLOOKUP(D159,Unemployment!H:J,2,FALSE)</f>
        <v>4.5</v>
      </c>
      <c r="X159">
        <f>VLOOKUP(D159,Unemployment!H:J,3,FALSE)</f>
        <v>5.5</v>
      </c>
      <c r="Y159">
        <f t="shared" si="48"/>
        <v>0.79999999999999982</v>
      </c>
      <c r="Z159">
        <f t="shared" si="49"/>
        <v>1</v>
      </c>
      <c r="AA159">
        <f>VLOOKUP(D159,MedianAge!A:B,2,FALSE)</f>
        <v>37.4</v>
      </c>
      <c r="AB159" s="6">
        <f>VLOOKUP(D159,StateActions!F:G,2,FALSE)</f>
        <v>43921</v>
      </c>
      <c r="AC159" s="6">
        <f>VLOOKUP(D159,StateActions!L:M,2,FALSE)</f>
        <v>43921</v>
      </c>
      <c r="AD159" s="6">
        <f>VLOOKUP(D159,StateActions!A:B,2,FALSE)</f>
        <v>43906</v>
      </c>
      <c r="AE159">
        <f t="shared" si="50"/>
        <v>4</v>
      </c>
      <c r="AF159">
        <f t="shared" si="51"/>
        <v>4</v>
      </c>
      <c r="AG159">
        <f t="shared" si="52"/>
        <v>19</v>
      </c>
      <c r="AH159" s="18">
        <f t="shared" si="53"/>
        <v>7.4337260677466863E-2</v>
      </c>
      <c r="AI159" s="18">
        <f t="shared" si="54"/>
        <v>0.92566273932253318</v>
      </c>
      <c r="AJ159" s="20">
        <f t="shared" si="55"/>
        <v>1.9145802650957289E-3</v>
      </c>
      <c r="AK159" t="str">
        <f t="shared" si="56"/>
        <v>Include</v>
      </c>
      <c r="AL159" t="str">
        <f t="shared" si="57"/>
        <v>10 or more deaths</v>
      </c>
      <c r="AM159" s="6">
        <f>IFERROR(VLOOKUP(D159,DatesEachStateReach10Deaths!A:B,2,FALSE),AK159)</f>
        <v>43917</v>
      </c>
      <c r="AN159">
        <f t="shared" si="58"/>
        <v>8</v>
      </c>
    </row>
    <row r="160" spans="1:40" x14ac:dyDescent="0.25">
      <c r="A160" t="str">
        <f t="shared" si="59"/>
        <v>43926Arizona</v>
      </c>
      <c r="B160" t="str">
        <f t="shared" si="46"/>
        <v>43926AZ</v>
      </c>
      <c r="C160" s="6">
        <v>43926</v>
      </c>
      <c r="D160" t="s">
        <v>66</v>
      </c>
      <c r="E160" t="s">
        <v>9</v>
      </c>
      <c r="F160">
        <f>IFERROR(VLOOKUP(B160,CovidTracking!B:G,4,FALSE),0)</f>
        <v>2269</v>
      </c>
      <c r="G160">
        <f>IFERROR(VLOOKUP(B160,CovidTracking!B:G,5,FALSE),0)</f>
        <v>25141</v>
      </c>
      <c r="H160">
        <f t="shared" si="47"/>
        <v>27410</v>
      </c>
      <c r="I160">
        <f>IFERROR(VLOOKUP(B160,CovidTracking!B:G,6,FALSE),0)</f>
        <v>64</v>
      </c>
      <c r="J160">
        <f t="shared" si="42"/>
        <v>250</v>
      </c>
      <c r="K160">
        <f t="shared" si="43"/>
        <v>0</v>
      </c>
      <c r="L160">
        <f t="shared" si="44"/>
        <v>250</v>
      </c>
      <c r="M160">
        <f t="shared" si="45"/>
        <v>12</v>
      </c>
      <c r="N160">
        <f>VLOOKUP(A160,Mobility!$A:$L,7,FALSE)</f>
        <v>-43</v>
      </c>
      <c r="O160">
        <f>VLOOKUP(A160,Mobility!$A:$L,8,FALSE)</f>
        <v>-19</v>
      </c>
      <c r="P160">
        <f>VLOOKUP(A160,Mobility!$A:$L,9,FALSE)</f>
        <v>-23</v>
      </c>
      <c r="Q160">
        <f>VLOOKUP(A160,Mobility!$A:$L,10,FALSE)</f>
        <v>-47</v>
      </c>
      <c r="R160">
        <f>VLOOKUP(A160,Mobility!$A:$L,11,FALSE)</f>
        <v>-37</v>
      </c>
      <c r="S160">
        <f>VLOOKUP(A160,Mobility!$A:$L,12,FALSE)</f>
        <v>11</v>
      </c>
      <c r="T160">
        <f>VLOOKUP(D160,'Pop and Pop Den'!A:C,2,FALSE)</f>
        <v>7378494</v>
      </c>
      <c r="U160">
        <f>VLOOKUP(D160,'Pop and Pop Den'!A:C,3,FALSE)</f>
        <v>64.954999999999998</v>
      </c>
      <c r="V160">
        <f>VLOOKUP(D160,Unemployment!A:B,2,FALSE)</f>
        <v>4.7</v>
      </c>
      <c r="W160">
        <f>VLOOKUP(D160,Unemployment!H:J,2,FALSE)</f>
        <v>4.5</v>
      </c>
      <c r="X160">
        <f>VLOOKUP(D160,Unemployment!H:J,3,FALSE)</f>
        <v>5.5</v>
      </c>
      <c r="Y160">
        <f t="shared" si="48"/>
        <v>0.79999999999999982</v>
      </c>
      <c r="Z160">
        <f t="shared" si="49"/>
        <v>1</v>
      </c>
      <c r="AA160">
        <f>VLOOKUP(D160,MedianAge!A:B,2,FALSE)</f>
        <v>37.4</v>
      </c>
      <c r="AB160" s="6">
        <f>VLOOKUP(D160,StateActions!F:G,2,FALSE)</f>
        <v>43921</v>
      </c>
      <c r="AC160" s="6">
        <f>VLOOKUP(D160,StateActions!L:M,2,FALSE)</f>
        <v>43921</v>
      </c>
      <c r="AD160" s="6">
        <f>VLOOKUP(D160,StateActions!A:B,2,FALSE)</f>
        <v>43906</v>
      </c>
      <c r="AE160">
        <f t="shared" si="50"/>
        <v>5</v>
      </c>
      <c r="AF160">
        <f t="shared" si="51"/>
        <v>5</v>
      </c>
      <c r="AG160">
        <f t="shared" si="52"/>
        <v>20</v>
      </c>
      <c r="AH160" s="18">
        <f t="shared" si="53"/>
        <v>8.2780007296607075E-2</v>
      </c>
      <c r="AI160" s="18">
        <f t="shared" si="54"/>
        <v>0.91721999270339294</v>
      </c>
      <c r="AJ160" s="20">
        <f t="shared" si="55"/>
        <v>2.3349142648668368E-3</v>
      </c>
      <c r="AK160" t="str">
        <f t="shared" si="56"/>
        <v>Include</v>
      </c>
      <c r="AL160" t="str">
        <f t="shared" si="57"/>
        <v>10 or more deaths</v>
      </c>
      <c r="AM160" s="6">
        <f>IFERROR(VLOOKUP(D160,DatesEachStateReach10Deaths!A:B,2,FALSE),AK160)</f>
        <v>43917</v>
      </c>
      <c r="AN160">
        <f t="shared" si="58"/>
        <v>9</v>
      </c>
    </row>
    <row r="161" spans="1:40" x14ac:dyDescent="0.25">
      <c r="A161" t="str">
        <f t="shared" si="59"/>
        <v>43927Arizona</v>
      </c>
      <c r="B161" t="str">
        <f t="shared" si="46"/>
        <v>43927AZ</v>
      </c>
      <c r="C161" s="6">
        <v>43927</v>
      </c>
      <c r="D161" t="s">
        <v>66</v>
      </c>
      <c r="E161" t="s">
        <v>9</v>
      </c>
      <c r="F161">
        <f>IFERROR(VLOOKUP(B161,CovidTracking!B:G,4,FALSE),0)</f>
        <v>2456</v>
      </c>
      <c r="G161">
        <f>IFERROR(VLOOKUP(B161,CovidTracking!B:G,5,FALSE),0)</f>
        <v>30078</v>
      </c>
      <c r="H161">
        <f t="shared" si="47"/>
        <v>32534</v>
      </c>
      <c r="I161">
        <f>IFERROR(VLOOKUP(B161,CovidTracking!B:G,6,FALSE),0)</f>
        <v>65</v>
      </c>
      <c r="J161">
        <f t="shared" si="42"/>
        <v>187</v>
      </c>
      <c r="K161">
        <f t="shared" si="43"/>
        <v>4937</v>
      </c>
      <c r="L161">
        <f t="shared" si="44"/>
        <v>5124</v>
      </c>
      <c r="M161">
        <f t="shared" si="45"/>
        <v>1</v>
      </c>
      <c r="N161">
        <f>VLOOKUP(A161,Mobility!$A:$L,7,FALSE)</f>
        <v>-38</v>
      </c>
      <c r="O161">
        <f>VLOOKUP(A161,Mobility!$A:$L,8,FALSE)</f>
        <v>-18</v>
      </c>
      <c r="P161">
        <f>VLOOKUP(A161,Mobility!$A:$L,9,FALSE)</f>
        <v>-18</v>
      </c>
      <c r="Q161">
        <f>VLOOKUP(A161,Mobility!$A:$L,10,FALSE)</f>
        <v>-41</v>
      </c>
      <c r="R161">
        <f>VLOOKUP(A161,Mobility!$A:$L,11,FALSE)</f>
        <v>-47</v>
      </c>
      <c r="S161">
        <f>VLOOKUP(A161,Mobility!$A:$L,12,FALSE)</f>
        <v>17</v>
      </c>
      <c r="T161">
        <f>VLOOKUP(D161,'Pop and Pop Den'!A:C,2,FALSE)</f>
        <v>7378494</v>
      </c>
      <c r="U161">
        <f>VLOOKUP(D161,'Pop and Pop Den'!A:C,3,FALSE)</f>
        <v>64.954999999999998</v>
      </c>
      <c r="V161">
        <f>VLOOKUP(D161,Unemployment!A:B,2,FALSE)</f>
        <v>4.7</v>
      </c>
      <c r="W161">
        <f>VLOOKUP(D161,Unemployment!H:J,2,FALSE)</f>
        <v>4.5</v>
      </c>
      <c r="X161">
        <f>VLOOKUP(D161,Unemployment!H:J,3,FALSE)</f>
        <v>5.5</v>
      </c>
      <c r="Y161">
        <f t="shared" si="48"/>
        <v>0.79999999999999982</v>
      </c>
      <c r="Z161">
        <f t="shared" si="49"/>
        <v>1</v>
      </c>
      <c r="AA161">
        <f>VLOOKUP(D161,MedianAge!A:B,2,FALSE)</f>
        <v>37.4</v>
      </c>
      <c r="AB161" s="6">
        <f>VLOOKUP(D161,StateActions!F:G,2,FALSE)</f>
        <v>43921</v>
      </c>
      <c r="AC161" s="6">
        <f>VLOOKUP(D161,StateActions!L:M,2,FALSE)</f>
        <v>43921</v>
      </c>
      <c r="AD161" s="6">
        <f>VLOOKUP(D161,StateActions!A:B,2,FALSE)</f>
        <v>43906</v>
      </c>
      <c r="AE161">
        <f t="shared" si="50"/>
        <v>6</v>
      </c>
      <c r="AF161">
        <f t="shared" si="51"/>
        <v>6</v>
      </c>
      <c r="AG161">
        <f t="shared" si="52"/>
        <v>21</v>
      </c>
      <c r="AH161" s="18">
        <f t="shared" si="53"/>
        <v>7.5490256347206006E-2</v>
      </c>
      <c r="AI161" s="18">
        <f t="shared" si="54"/>
        <v>0.92450974365279404</v>
      </c>
      <c r="AJ161" s="20">
        <f t="shared" si="55"/>
        <v>1.9979098788959243E-3</v>
      </c>
      <c r="AK161" t="str">
        <f t="shared" si="56"/>
        <v>Include</v>
      </c>
      <c r="AL161" t="str">
        <f t="shared" si="57"/>
        <v>10 or more deaths</v>
      </c>
      <c r="AM161" s="6">
        <f>IFERROR(VLOOKUP(D161,DatesEachStateReach10Deaths!A:B,2,FALSE),AK161)</f>
        <v>43917</v>
      </c>
      <c r="AN161">
        <f t="shared" si="58"/>
        <v>10</v>
      </c>
    </row>
    <row r="162" spans="1:40" x14ac:dyDescent="0.25">
      <c r="A162" t="str">
        <f t="shared" si="59"/>
        <v>43928Arizona</v>
      </c>
      <c r="B162" t="str">
        <f t="shared" si="46"/>
        <v>43928AZ</v>
      </c>
      <c r="C162" s="6">
        <v>43928</v>
      </c>
      <c r="D162" t="s">
        <v>66</v>
      </c>
      <c r="E162" t="s">
        <v>9</v>
      </c>
      <c r="F162">
        <f>IFERROR(VLOOKUP(B162,CovidTracking!B:G,4,FALSE),0)</f>
        <v>2575</v>
      </c>
      <c r="G162">
        <f>IFERROR(VLOOKUP(B162,CovidTracking!B:G,5,FALSE),0)</f>
        <v>30800</v>
      </c>
      <c r="H162">
        <f t="shared" si="47"/>
        <v>33375</v>
      </c>
      <c r="I162">
        <f>IFERROR(VLOOKUP(B162,CovidTracking!B:G,6,FALSE),0)</f>
        <v>73</v>
      </c>
      <c r="J162">
        <f t="shared" si="42"/>
        <v>119</v>
      </c>
      <c r="K162">
        <f t="shared" si="43"/>
        <v>722</v>
      </c>
      <c r="L162">
        <f t="shared" si="44"/>
        <v>841</v>
      </c>
      <c r="M162">
        <f t="shared" si="45"/>
        <v>8</v>
      </c>
      <c r="N162">
        <f>VLOOKUP(A162,Mobility!$A:$L,7,FALSE)</f>
        <v>-38</v>
      </c>
      <c r="O162">
        <f>VLOOKUP(A162,Mobility!$A:$L,8,FALSE)</f>
        <v>-15</v>
      </c>
      <c r="P162">
        <f>VLOOKUP(A162,Mobility!$A:$L,9,FALSE)</f>
        <v>-18</v>
      </c>
      <c r="Q162">
        <f>VLOOKUP(A162,Mobility!$A:$L,10,FALSE)</f>
        <v>-39</v>
      </c>
      <c r="R162">
        <f>VLOOKUP(A162,Mobility!$A:$L,11,FALSE)</f>
        <v>-48</v>
      </c>
      <c r="S162">
        <f>VLOOKUP(A162,Mobility!$A:$L,12,FALSE)</f>
        <v>17</v>
      </c>
      <c r="T162">
        <f>VLOOKUP(D162,'Pop and Pop Den'!A:C,2,FALSE)</f>
        <v>7378494</v>
      </c>
      <c r="U162">
        <f>VLOOKUP(D162,'Pop and Pop Den'!A:C,3,FALSE)</f>
        <v>64.954999999999998</v>
      </c>
      <c r="V162">
        <f>VLOOKUP(D162,Unemployment!A:B,2,FALSE)</f>
        <v>4.7</v>
      </c>
      <c r="W162">
        <f>VLOOKUP(D162,Unemployment!H:J,2,FALSE)</f>
        <v>4.5</v>
      </c>
      <c r="X162">
        <f>VLOOKUP(D162,Unemployment!H:J,3,FALSE)</f>
        <v>5.5</v>
      </c>
      <c r="Y162">
        <f t="shared" si="48"/>
        <v>0.79999999999999982</v>
      </c>
      <c r="Z162">
        <f t="shared" si="49"/>
        <v>1</v>
      </c>
      <c r="AA162">
        <f>VLOOKUP(D162,MedianAge!A:B,2,FALSE)</f>
        <v>37.4</v>
      </c>
      <c r="AB162" s="6">
        <f>VLOOKUP(D162,StateActions!F:G,2,FALSE)</f>
        <v>43921</v>
      </c>
      <c r="AC162" s="6">
        <f>VLOOKUP(D162,StateActions!L:M,2,FALSE)</f>
        <v>43921</v>
      </c>
      <c r="AD162" s="6">
        <f>VLOOKUP(D162,StateActions!A:B,2,FALSE)</f>
        <v>43906</v>
      </c>
      <c r="AE162">
        <f t="shared" si="50"/>
        <v>7</v>
      </c>
      <c r="AF162">
        <f t="shared" si="51"/>
        <v>7</v>
      </c>
      <c r="AG162">
        <f t="shared" si="52"/>
        <v>22</v>
      </c>
      <c r="AH162" s="18">
        <f t="shared" si="53"/>
        <v>7.7153558052434457E-2</v>
      </c>
      <c r="AI162" s="18">
        <f t="shared" si="54"/>
        <v>0.92284644194756549</v>
      </c>
      <c r="AJ162" s="20">
        <f t="shared" si="55"/>
        <v>2.1872659176029961E-3</v>
      </c>
      <c r="AK162" t="str">
        <f t="shared" si="56"/>
        <v>Include</v>
      </c>
      <c r="AL162" t="str">
        <f t="shared" si="57"/>
        <v>10 or more deaths</v>
      </c>
      <c r="AM162" s="6">
        <f>IFERROR(VLOOKUP(D162,DatesEachStateReach10Deaths!A:B,2,FALSE),AK162)</f>
        <v>43917</v>
      </c>
      <c r="AN162">
        <f t="shared" si="58"/>
        <v>11</v>
      </c>
    </row>
    <row r="163" spans="1:40" x14ac:dyDescent="0.25">
      <c r="A163" t="str">
        <f t="shared" si="59"/>
        <v>43929Arizona</v>
      </c>
      <c r="B163" t="str">
        <f t="shared" si="46"/>
        <v>43929AZ</v>
      </c>
      <c r="C163" s="6">
        <v>43929</v>
      </c>
      <c r="D163" t="s">
        <v>66</v>
      </c>
      <c r="E163" t="s">
        <v>9</v>
      </c>
      <c r="F163">
        <f>IFERROR(VLOOKUP(B163,CovidTracking!B:G,4,FALSE),0)</f>
        <v>2726</v>
      </c>
      <c r="G163">
        <f>IFERROR(VLOOKUP(B163,CovidTracking!B:G,5,FALSE),0)</f>
        <v>31838</v>
      </c>
      <c r="H163">
        <f t="shared" si="47"/>
        <v>34564</v>
      </c>
      <c r="I163">
        <f>IFERROR(VLOOKUP(B163,CovidTracking!B:G,6,FALSE),0)</f>
        <v>80</v>
      </c>
      <c r="J163">
        <f t="shared" si="42"/>
        <v>151</v>
      </c>
      <c r="K163">
        <f t="shared" si="43"/>
        <v>1038</v>
      </c>
      <c r="L163">
        <f t="shared" si="44"/>
        <v>1189</v>
      </c>
      <c r="M163">
        <f t="shared" si="45"/>
        <v>7</v>
      </c>
      <c r="N163">
        <f>VLOOKUP(A163,Mobility!$A:$L,7,FALSE)</f>
        <v>-39</v>
      </c>
      <c r="O163">
        <f>VLOOKUP(A163,Mobility!$A:$L,8,FALSE)</f>
        <v>-16</v>
      </c>
      <c r="P163">
        <f>VLOOKUP(A163,Mobility!$A:$L,9,FALSE)</f>
        <v>-27</v>
      </c>
      <c r="Q163">
        <f>VLOOKUP(A163,Mobility!$A:$L,10,FALSE)</f>
        <v>-41</v>
      </c>
      <c r="R163">
        <f>VLOOKUP(A163,Mobility!$A:$L,11,FALSE)</f>
        <v>-49</v>
      </c>
      <c r="S163">
        <f>VLOOKUP(A163,Mobility!$A:$L,12,FALSE)</f>
        <v>18</v>
      </c>
      <c r="T163">
        <f>VLOOKUP(D163,'Pop and Pop Den'!A:C,2,FALSE)</f>
        <v>7378494</v>
      </c>
      <c r="U163">
        <f>VLOOKUP(D163,'Pop and Pop Den'!A:C,3,FALSE)</f>
        <v>64.954999999999998</v>
      </c>
      <c r="V163">
        <f>VLOOKUP(D163,Unemployment!A:B,2,FALSE)</f>
        <v>4.7</v>
      </c>
      <c r="W163">
        <f>VLOOKUP(D163,Unemployment!H:J,2,FALSE)</f>
        <v>4.5</v>
      </c>
      <c r="X163">
        <f>VLOOKUP(D163,Unemployment!H:J,3,FALSE)</f>
        <v>5.5</v>
      </c>
      <c r="Y163">
        <f t="shared" si="48"/>
        <v>0.79999999999999982</v>
      </c>
      <c r="Z163">
        <f t="shared" si="49"/>
        <v>1</v>
      </c>
      <c r="AA163">
        <f>VLOOKUP(D163,MedianAge!A:B,2,FALSE)</f>
        <v>37.4</v>
      </c>
      <c r="AB163" s="6">
        <f>VLOOKUP(D163,StateActions!F:G,2,FALSE)</f>
        <v>43921</v>
      </c>
      <c r="AC163" s="6">
        <f>VLOOKUP(D163,StateActions!L:M,2,FALSE)</f>
        <v>43921</v>
      </c>
      <c r="AD163" s="6">
        <f>VLOOKUP(D163,StateActions!A:B,2,FALSE)</f>
        <v>43906</v>
      </c>
      <c r="AE163">
        <f t="shared" si="50"/>
        <v>8</v>
      </c>
      <c r="AF163">
        <f t="shared" si="51"/>
        <v>8</v>
      </c>
      <c r="AG163">
        <f t="shared" si="52"/>
        <v>23</v>
      </c>
      <c r="AH163" s="18">
        <f t="shared" si="53"/>
        <v>7.8868186552482358E-2</v>
      </c>
      <c r="AI163" s="18">
        <f t="shared" si="54"/>
        <v>0.9211318134475176</v>
      </c>
      <c r="AJ163" s="20">
        <f t="shared" si="55"/>
        <v>2.314546927438954E-3</v>
      </c>
      <c r="AK163" t="str">
        <f t="shared" si="56"/>
        <v>Include</v>
      </c>
      <c r="AL163" t="str">
        <f t="shared" si="57"/>
        <v>10 or more deaths</v>
      </c>
      <c r="AM163" s="6">
        <f>IFERROR(VLOOKUP(D163,DatesEachStateReach10Deaths!A:B,2,FALSE),AK163)</f>
        <v>43917</v>
      </c>
      <c r="AN163">
        <f t="shared" si="58"/>
        <v>12</v>
      </c>
    </row>
    <row r="164" spans="1:40" x14ac:dyDescent="0.25">
      <c r="A164" t="str">
        <f t="shared" si="59"/>
        <v>43930Arizona</v>
      </c>
      <c r="B164" t="str">
        <f t="shared" si="46"/>
        <v>43930AZ</v>
      </c>
      <c r="C164" s="6">
        <v>43930</v>
      </c>
      <c r="D164" t="s">
        <v>66</v>
      </c>
      <c r="E164" t="s">
        <v>9</v>
      </c>
      <c r="F164">
        <f>IFERROR(VLOOKUP(B164,CovidTracking!B:G,4,FALSE),0)</f>
        <v>3018</v>
      </c>
      <c r="G164">
        <f>IFERROR(VLOOKUP(B164,CovidTracking!B:G,5,FALSE),0)</f>
        <v>34160</v>
      </c>
      <c r="H164">
        <f t="shared" si="47"/>
        <v>37178</v>
      </c>
      <c r="I164">
        <f>IFERROR(VLOOKUP(B164,CovidTracking!B:G,6,FALSE),0)</f>
        <v>89</v>
      </c>
      <c r="J164">
        <f t="shared" si="42"/>
        <v>292</v>
      </c>
      <c r="K164">
        <f t="shared" si="43"/>
        <v>2322</v>
      </c>
      <c r="L164">
        <f t="shared" si="44"/>
        <v>2614</v>
      </c>
      <c r="M164">
        <f t="shared" si="45"/>
        <v>9</v>
      </c>
      <c r="N164">
        <f>VLOOKUP(A164,Mobility!$A:$L,7,FALSE)</f>
        <v>-37</v>
      </c>
      <c r="O164">
        <f>VLOOKUP(A164,Mobility!$A:$L,8,FALSE)</f>
        <v>-14</v>
      </c>
      <c r="P164">
        <f>VLOOKUP(A164,Mobility!$A:$L,9,FALSE)</f>
        <v>-17</v>
      </c>
      <c r="Q164">
        <f>VLOOKUP(A164,Mobility!$A:$L,10,FALSE)</f>
        <v>-41</v>
      </c>
      <c r="R164">
        <f>VLOOKUP(A164,Mobility!$A:$L,11,FALSE)</f>
        <v>-49</v>
      </c>
      <c r="S164">
        <f>VLOOKUP(A164,Mobility!$A:$L,12,FALSE)</f>
        <v>18</v>
      </c>
      <c r="T164">
        <f>VLOOKUP(D164,'Pop and Pop Den'!A:C,2,FALSE)</f>
        <v>7378494</v>
      </c>
      <c r="U164">
        <f>VLOOKUP(D164,'Pop and Pop Den'!A:C,3,FALSE)</f>
        <v>64.954999999999998</v>
      </c>
      <c r="V164">
        <f>VLOOKUP(D164,Unemployment!A:B,2,FALSE)</f>
        <v>4.7</v>
      </c>
      <c r="W164">
        <f>VLOOKUP(D164,Unemployment!H:J,2,FALSE)</f>
        <v>4.5</v>
      </c>
      <c r="X164">
        <f>VLOOKUP(D164,Unemployment!H:J,3,FALSE)</f>
        <v>5.5</v>
      </c>
      <c r="Y164">
        <f t="shared" si="48"/>
        <v>0.79999999999999982</v>
      </c>
      <c r="Z164">
        <f t="shared" si="49"/>
        <v>1</v>
      </c>
      <c r="AA164">
        <f>VLOOKUP(D164,MedianAge!A:B,2,FALSE)</f>
        <v>37.4</v>
      </c>
      <c r="AB164" s="6">
        <f>VLOOKUP(D164,StateActions!F:G,2,FALSE)</f>
        <v>43921</v>
      </c>
      <c r="AC164" s="6">
        <f>VLOOKUP(D164,StateActions!L:M,2,FALSE)</f>
        <v>43921</v>
      </c>
      <c r="AD164" s="6">
        <f>VLOOKUP(D164,StateActions!A:B,2,FALSE)</f>
        <v>43906</v>
      </c>
      <c r="AE164">
        <f t="shared" si="50"/>
        <v>9</v>
      </c>
      <c r="AF164">
        <f t="shared" si="51"/>
        <v>9</v>
      </c>
      <c r="AG164">
        <f t="shared" si="52"/>
        <v>24</v>
      </c>
      <c r="AH164" s="18">
        <f t="shared" si="53"/>
        <v>8.1177040185055685E-2</v>
      </c>
      <c r="AI164" s="18">
        <f t="shared" si="54"/>
        <v>0.91882295981494433</v>
      </c>
      <c r="AJ164" s="20">
        <f t="shared" si="55"/>
        <v>2.3938888590026358E-3</v>
      </c>
      <c r="AK164" t="str">
        <f t="shared" si="56"/>
        <v>Include</v>
      </c>
      <c r="AL164" t="str">
        <f t="shared" si="57"/>
        <v>10 or more deaths</v>
      </c>
      <c r="AM164" s="6">
        <f>IFERROR(VLOOKUP(D164,DatesEachStateReach10Deaths!A:B,2,FALSE),AK164)</f>
        <v>43917</v>
      </c>
      <c r="AN164">
        <f t="shared" si="58"/>
        <v>13</v>
      </c>
    </row>
    <row r="165" spans="1:40" x14ac:dyDescent="0.25">
      <c r="A165" t="str">
        <f t="shared" si="59"/>
        <v>43931Arizona</v>
      </c>
      <c r="B165" t="str">
        <f t="shared" si="46"/>
        <v>43931AZ</v>
      </c>
      <c r="C165" s="6">
        <v>43931</v>
      </c>
      <c r="D165" t="s">
        <v>66</v>
      </c>
      <c r="E165" t="s">
        <v>9</v>
      </c>
      <c r="F165">
        <f>IFERROR(VLOOKUP(B165,CovidTracking!B:G,4,FALSE),0)</f>
        <v>3112</v>
      </c>
      <c r="G165">
        <f>IFERROR(VLOOKUP(B165,CovidTracking!B:G,5,FALSE),0)</f>
        <v>34622</v>
      </c>
      <c r="H165">
        <f t="shared" si="47"/>
        <v>37734</v>
      </c>
      <c r="I165">
        <f>IFERROR(VLOOKUP(B165,CovidTracking!B:G,6,FALSE),0)</f>
        <v>97</v>
      </c>
      <c r="J165">
        <f t="shared" si="42"/>
        <v>94</v>
      </c>
      <c r="K165">
        <f t="shared" si="43"/>
        <v>462</v>
      </c>
      <c r="L165">
        <f t="shared" si="44"/>
        <v>556</v>
      </c>
      <c r="M165">
        <f t="shared" si="45"/>
        <v>8</v>
      </c>
      <c r="N165">
        <f>VLOOKUP(A165,Mobility!$A:$L,7,FALSE)</f>
        <v>-38</v>
      </c>
      <c r="O165">
        <f>VLOOKUP(A165,Mobility!$A:$L,8,FALSE)</f>
        <v>-13</v>
      </c>
      <c r="P165">
        <f>VLOOKUP(A165,Mobility!$A:$L,9,FALSE)</f>
        <v>-21</v>
      </c>
      <c r="Q165">
        <f>VLOOKUP(A165,Mobility!$A:$L,10,FALSE)</f>
        <v>-43</v>
      </c>
      <c r="R165">
        <f>VLOOKUP(A165,Mobility!$A:$L,11,FALSE)</f>
        <v>-50</v>
      </c>
      <c r="S165">
        <f>VLOOKUP(A165,Mobility!$A:$L,12,FALSE)</f>
        <v>20</v>
      </c>
      <c r="T165">
        <f>VLOOKUP(D165,'Pop and Pop Den'!A:C,2,FALSE)</f>
        <v>7378494</v>
      </c>
      <c r="U165">
        <f>VLOOKUP(D165,'Pop and Pop Den'!A:C,3,FALSE)</f>
        <v>64.954999999999998</v>
      </c>
      <c r="V165">
        <f>VLOOKUP(D165,Unemployment!A:B,2,FALSE)</f>
        <v>4.7</v>
      </c>
      <c r="W165">
        <f>VLOOKUP(D165,Unemployment!H:J,2,FALSE)</f>
        <v>4.5</v>
      </c>
      <c r="X165">
        <f>VLOOKUP(D165,Unemployment!H:J,3,FALSE)</f>
        <v>5.5</v>
      </c>
      <c r="Y165">
        <f t="shared" si="48"/>
        <v>0.79999999999999982</v>
      </c>
      <c r="Z165">
        <f t="shared" si="49"/>
        <v>1</v>
      </c>
      <c r="AA165">
        <f>VLOOKUP(D165,MedianAge!A:B,2,FALSE)</f>
        <v>37.4</v>
      </c>
      <c r="AB165" s="6">
        <f>VLOOKUP(D165,StateActions!F:G,2,FALSE)</f>
        <v>43921</v>
      </c>
      <c r="AC165" s="6">
        <f>VLOOKUP(D165,StateActions!L:M,2,FALSE)</f>
        <v>43921</v>
      </c>
      <c r="AD165" s="6">
        <f>VLOOKUP(D165,StateActions!A:B,2,FALSE)</f>
        <v>43906</v>
      </c>
      <c r="AE165">
        <f t="shared" si="50"/>
        <v>10</v>
      </c>
      <c r="AF165">
        <f t="shared" si="51"/>
        <v>10</v>
      </c>
      <c r="AG165">
        <f t="shared" si="52"/>
        <v>25</v>
      </c>
      <c r="AH165" s="18">
        <f t="shared" si="53"/>
        <v>8.2472041130015369E-2</v>
      </c>
      <c r="AI165" s="18">
        <f t="shared" si="54"/>
        <v>0.91752795886998462</v>
      </c>
      <c r="AJ165" s="20">
        <f t="shared" si="55"/>
        <v>2.5706259606720731E-3</v>
      </c>
      <c r="AK165" t="str">
        <f t="shared" si="56"/>
        <v>Include</v>
      </c>
      <c r="AL165" t="str">
        <f t="shared" si="57"/>
        <v>10 or more deaths</v>
      </c>
      <c r="AM165" s="6">
        <f>IFERROR(VLOOKUP(D165,DatesEachStateReach10Deaths!A:B,2,FALSE),AK165)</f>
        <v>43917</v>
      </c>
      <c r="AN165">
        <f t="shared" si="58"/>
        <v>14</v>
      </c>
    </row>
    <row r="166" spans="1:40" x14ac:dyDescent="0.25">
      <c r="A166" t="str">
        <f t="shared" si="59"/>
        <v>43891California</v>
      </c>
      <c r="B166" t="str">
        <f t="shared" si="46"/>
        <v>43891CA</v>
      </c>
      <c r="C166" s="6">
        <v>43891</v>
      </c>
      <c r="D166" t="s">
        <v>68</v>
      </c>
      <c r="E166" t="s">
        <v>10</v>
      </c>
      <c r="F166">
        <f>IFERROR(VLOOKUP(B166,CovidTracking!B:G,4,FALSE),0)</f>
        <v>0</v>
      </c>
      <c r="G166">
        <f>IFERROR(VLOOKUP(B166,CovidTracking!B:G,5,FALSE),0)</f>
        <v>0</v>
      </c>
      <c r="H166">
        <f t="shared" si="47"/>
        <v>0</v>
      </c>
      <c r="I166">
        <f>IFERROR(VLOOKUP(B166,CovidTracking!B:G,6,FALSE),0)</f>
        <v>0</v>
      </c>
      <c r="J166">
        <f>F166</f>
        <v>0</v>
      </c>
      <c r="K166">
        <f>G166</f>
        <v>0</v>
      </c>
      <c r="L166">
        <f>H166</f>
        <v>0</v>
      </c>
      <c r="M166">
        <f>I166</f>
        <v>0</v>
      </c>
      <c r="N166">
        <f>VLOOKUP(A166,Mobility!$A:$L,7,FALSE)</f>
        <v>5</v>
      </c>
      <c r="O166">
        <f>VLOOKUP(A166,Mobility!$A:$L,8,FALSE)</f>
        <v>3</v>
      </c>
      <c r="P166">
        <f>VLOOKUP(A166,Mobility!$A:$L,9,FALSE)</f>
        <v>-4</v>
      </c>
      <c r="Q166">
        <f>VLOOKUP(A166,Mobility!$A:$L,10,FALSE)</f>
        <v>-1</v>
      </c>
      <c r="R166">
        <f>VLOOKUP(A166,Mobility!$A:$L,11,FALSE)</f>
        <v>1</v>
      </c>
      <c r="S166">
        <f>VLOOKUP(A166,Mobility!$A:$L,12,FALSE)</f>
        <v>0</v>
      </c>
      <c r="T166">
        <f>VLOOKUP(D166,'Pop and Pop Den'!A:C,2,FALSE)</f>
        <v>39937489</v>
      </c>
      <c r="U166">
        <f>VLOOKUP(D166,'Pop and Pop Den'!A:C,3,FALSE)</f>
        <v>256.37270000000001</v>
      </c>
      <c r="V166">
        <f>VLOOKUP(D166,Unemployment!A:B,2,FALSE)</f>
        <v>4</v>
      </c>
      <c r="W166">
        <f>VLOOKUP(D166,Unemployment!H:J,2,FALSE)</f>
        <v>3.9</v>
      </c>
      <c r="X166">
        <f>VLOOKUP(D166,Unemployment!H:J,3,FALSE)</f>
        <v>5.3</v>
      </c>
      <c r="Y166">
        <f t="shared" si="48"/>
        <v>1.2999999999999998</v>
      </c>
      <c r="Z166">
        <f t="shared" si="49"/>
        <v>1.4</v>
      </c>
      <c r="AA166">
        <f>VLOOKUP(D166,MedianAge!A:B,2,FALSE)</f>
        <v>36.299999999999997</v>
      </c>
      <c r="AB166" s="6">
        <f>VLOOKUP(D166,StateActions!F:G,2,FALSE)</f>
        <v>43909</v>
      </c>
      <c r="AC166" s="6">
        <f>VLOOKUP(D166,StateActions!L:M,2,FALSE)</f>
        <v>43909</v>
      </c>
      <c r="AD166" s="6">
        <f>VLOOKUP(D166,StateActions!A:B,2,FALSE)</f>
        <v>43906</v>
      </c>
      <c r="AE166">
        <f t="shared" si="50"/>
        <v>-18</v>
      </c>
      <c r="AF166">
        <f t="shared" si="51"/>
        <v>-18</v>
      </c>
      <c r="AG166">
        <f t="shared" si="52"/>
        <v>-15</v>
      </c>
      <c r="AH166" s="18">
        <f t="shared" si="53"/>
        <v>0</v>
      </c>
      <c r="AI166" s="18">
        <f t="shared" si="54"/>
        <v>0</v>
      </c>
      <c r="AJ166" s="20">
        <f t="shared" si="55"/>
        <v>0</v>
      </c>
      <c r="AK166" t="str">
        <f t="shared" si="56"/>
        <v>Include</v>
      </c>
      <c r="AL166" t="str">
        <f t="shared" si="57"/>
        <v>Less than 10 deaths</v>
      </c>
      <c r="AM166" s="6">
        <f>IFERROR(VLOOKUP(D166,DatesEachStateReach10Deaths!A:B,2,FALSE),AK166)</f>
        <v>43907</v>
      </c>
      <c r="AN166">
        <f t="shared" si="58"/>
        <v>-16</v>
      </c>
    </row>
    <row r="167" spans="1:40" x14ac:dyDescent="0.25">
      <c r="A167" t="str">
        <f t="shared" si="59"/>
        <v>43892California</v>
      </c>
      <c r="B167" t="str">
        <f t="shared" si="46"/>
        <v>43892CA</v>
      </c>
      <c r="C167" s="6">
        <v>43892</v>
      </c>
      <c r="D167" t="s">
        <v>68</v>
      </c>
      <c r="E167" t="s">
        <v>10</v>
      </c>
      <c r="F167">
        <f>IFERROR(VLOOKUP(B167,CovidTracking!B:G,4,FALSE),0)</f>
        <v>0</v>
      </c>
      <c r="G167">
        <f>IFERROR(VLOOKUP(B167,CovidTracking!B:G,5,FALSE),0)</f>
        <v>0</v>
      </c>
      <c r="H167">
        <f t="shared" si="47"/>
        <v>0</v>
      </c>
      <c r="I167">
        <f>IFERROR(VLOOKUP(B167,CovidTracking!B:G,6,FALSE),0)</f>
        <v>0</v>
      </c>
      <c r="J167">
        <f t="shared" ref="J167:J206" si="60">F167-F166</f>
        <v>0</v>
      </c>
      <c r="K167">
        <f t="shared" ref="K167:K206" si="61">G167-G166</f>
        <v>0</v>
      </c>
      <c r="L167">
        <f t="shared" ref="L167:L206" si="62">H167-H166</f>
        <v>0</v>
      </c>
      <c r="M167">
        <f t="shared" ref="M167:M206" si="63">I167-I166</f>
        <v>0</v>
      </c>
      <c r="N167">
        <f>VLOOKUP(A167,Mobility!$A:$L,7,FALSE)</f>
        <v>6</v>
      </c>
      <c r="O167">
        <f>VLOOKUP(A167,Mobility!$A:$L,8,FALSE)</f>
        <v>6</v>
      </c>
      <c r="P167">
        <f>VLOOKUP(A167,Mobility!$A:$L,9,FALSE)</f>
        <v>8</v>
      </c>
      <c r="Q167">
        <f>VLOOKUP(A167,Mobility!$A:$L,10,FALSE)</f>
        <v>0</v>
      </c>
      <c r="R167">
        <f>VLOOKUP(A167,Mobility!$A:$L,11,FALSE)</f>
        <v>4</v>
      </c>
      <c r="S167">
        <f>VLOOKUP(A167,Mobility!$A:$L,12,FALSE)</f>
        <v>-1</v>
      </c>
      <c r="T167">
        <f>VLOOKUP(D167,'Pop and Pop Den'!A:C,2,FALSE)</f>
        <v>39937489</v>
      </c>
      <c r="U167">
        <f>VLOOKUP(D167,'Pop and Pop Den'!A:C,3,FALSE)</f>
        <v>256.37270000000001</v>
      </c>
      <c r="V167">
        <f>VLOOKUP(D167,Unemployment!A:B,2,FALSE)</f>
        <v>4</v>
      </c>
      <c r="W167">
        <f>VLOOKUP(D167,Unemployment!H:J,2,FALSE)</f>
        <v>3.9</v>
      </c>
      <c r="X167">
        <f>VLOOKUP(D167,Unemployment!H:J,3,FALSE)</f>
        <v>5.3</v>
      </c>
      <c r="Y167">
        <f t="shared" si="48"/>
        <v>1.2999999999999998</v>
      </c>
      <c r="Z167">
        <f t="shared" si="49"/>
        <v>1.4</v>
      </c>
      <c r="AA167">
        <f>VLOOKUP(D167,MedianAge!A:B,2,FALSE)</f>
        <v>36.299999999999997</v>
      </c>
      <c r="AB167" s="6">
        <f>VLOOKUP(D167,StateActions!F:G,2,FALSE)</f>
        <v>43909</v>
      </c>
      <c r="AC167" s="6">
        <f>VLOOKUP(D167,StateActions!L:M,2,FALSE)</f>
        <v>43909</v>
      </c>
      <c r="AD167" s="6">
        <f>VLOOKUP(D167,StateActions!A:B,2,FALSE)</f>
        <v>43906</v>
      </c>
      <c r="AE167">
        <f t="shared" si="50"/>
        <v>-17</v>
      </c>
      <c r="AF167">
        <f t="shared" si="51"/>
        <v>-17</v>
      </c>
      <c r="AG167">
        <f t="shared" si="52"/>
        <v>-14</v>
      </c>
      <c r="AH167" s="18">
        <f t="shared" si="53"/>
        <v>0</v>
      </c>
      <c r="AI167" s="18">
        <f t="shared" si="54"/>
        <v>0</v>
      </c>
      <c r="AJ167" s="20">
        <f t="shared" si="55"/>
        <v>0</v>
      </c>
      <c r="AK167" t="str">
        <f t="shared" si="56"/>
        <v>Include</v>
      </c>
      <c r="AL167" t="str">
        <f t="shared" si="57"/>
        <v>Less than 10 deaths</v>
      </c>
      <c r="AM167" s="6">
        <f>IFERROR(VLOOKUP(D167,DatesEachStateReach10Deaths!A:B,2,FALSE),AK167)</f>
        <v>43907</v>
      </c>
      <c r="AN167">
        <f t="shared" si="58"/>
        <v>-15</v>
      </c>
    </row>
    <row r="168" spans="1:40" x14ac:dyDescent="0.25">
      <c r="A168" t="str">
        <f t="shared" si="59"/>
        <v>43893California</v>
      </c>
      <c r="B168" t="str">
        <f t="shared" si="46"/>
        <v>43893CA</v>
      </c>
      <c r="C168" s="6">
        <v>43893</v>
      </c>
      <c r="D168" t="s">
        <v>68</v>
      </c>
      <c r="E168" t="s">
        <v>10</v>
      </c>
      <c r="F168">
        <f>IFERROR(VLOOKUP(B168,CovidTracking!B:G,4,FALSE),0)</f>
        <v>0</v>
      </c>
      <c r="G168">
        <f>IFERROR(VLOOKUP(B168,CovidTracking!B:G,5,FALSE),0)</f>
        <v>0</v>
      </c>
      <c r="H168">
        <f t="shared" si="47"/>
        <v>0</v>
      </c>
      <c r="I168">
        <f>IFERROR(VLOOKUP(B168,CovidTracking!B:G,6,FALSE),0)</f>
        <v>0</v>
      </c>
      <c r="J168">
        <f t="shared" si="60"/>
        <v>0</v>
      </c>
      <c r="K168">
        <f t="shared" si="61"/>
        <v>0</v>
      </c>
      <c r="L168">
        <f t="shared" si="62"/>
        <v>0</v>
      </c>
      <c r="M168">
        <f t="shared" si="63"/>
        <v>0</v>
      </c>
      <c r="N168">
        <f>VLOOKUP(A168,Mobility!$A:$L,7,FALSE)</f>
        <v>8</v>
      </c>
      <c r="O168">
        <f>VLOOKUP(A168,Mobility!$A:$L,8,FALSE)</f>
        <v>9</v>
      </c>
      <c r="P168">
        <f>VLOOKUP(A168,Mobility!$A:$L,9,FALSE)</f>
        <v>30</v>
      </c>
      <c r="Q168">
        <f>VLOOKUP(A168,Mobility!$A:$L,10,FALSE)</f>
        <v>2</v>
      </c>
      <c r="R168">
        <f>VLOOKUP(A168,Mobility!$A:$L,11,FALSE)</f>
        <v>3</v>
      </c>
      <c r="S168">
        <f>VLOOKUP(A168,Mobility!$A:$L,12,FALSE)</f>
        <v>-1</v>
      </c>
      <c r="T168">
        <f>VLOOKUP(D168,'Pop and Pop Den'!A:C,2,FALSE)</f>
        <v>39937489</v>
      </c>
      <c r="U168">
        <f>VLOOKUP(D168,'Pop and Pop Den'!A:C,3,FALSE)</f>
        <v>256.37270000000001</v>
      </c>
      <c r="V168">
        <f>VLOOKUP(D168,Unemployment!A:B,2,FALSE)</f>
        <v>4</v>
      </c>
      <c r="W168">
        <f>VLOOKUP(D168,Unemployment!H:J,2,FALSE)</f>
        <v>3.9</v>
      </c>
      <c r="X168">
        <f>VLOOKUP(D168,Unemployment!H:J,3,FALSE)</f>
        <v>5.3</v>
      </c>
      <c r="Y168">
        <f t="shared" si="48"/>
        <v>1.2999999999999998</v>
      </c>
      <c r="Z168">
        <f t="shared" si="49"/>
        <v>1.4</v>
      </c>
      <c r="AA168">
        <f>VLOOKUP(D168,MedianAge!A:B,2,FALSE)</f>
        <v>36.299999999999997</v>
      </c>
      <c r="AB168" s="6">
        <f>VLOOKUP(D168,StateActions!F:G,2,FALSE)</f>
        <v>43909</v>
      </c>
      <c r="AC168" s="6">
        <f>VLOOKUP(D168,StateActions!L:M,2,FALSE)</f>
        <v>43909</v>
      </c>
      <c r="AD168" s="6">
        <f>VLOOKUP(D168,StateActions!A:B,2,FALSE)</f>
        <v>43906</v>
      </c>
      <c r="AE168">
        <f t="shared" si="50"/>
        <v>-16</v>
      </c>
      <c r="AF168">
        <f t="shared" si="51"/>
        <v>-16</v>
      </c>
      <c r="AG168">
        <f t="shared" si="52"/>
        <v>-13</v>
      </c>
      <c r="AH168" s="18">
        <f t="shared" si="53"/>
        <v>0</v>
      </c>
      <c r="AI168" s="18">
        <f t="shared" si="54"/>
        <v>0</v>
      </c>
      <c r="AJ168" s="20">
        <f t="shared" si="55"/>
        <v>0</v>
      </c>
      <c r="AK168" t="str">
        <f t="shared" si="56"/>
        <v>Include</v>
      </c>
      <c r="AL168" t="str">
        <f t="shared" si="57"/>
        <v>Less than 10 deaths</v>
      </c>
      <c r="AM168" s="6">
        <f>IFERROR(VLOOKUP(D168,DatesEachStateReach10Deaths!A:B,2,FALSE),AK168)</f>
        <v>43907</v>
      </c>
      <c r="AN168">
        <f t="shared" si="58"/>
        <v>-14</v>
      </c>
    </row>
    <row r="169" spans="1:40" x14ac:dyDescent="0.25">
      <c r="A169" t="str">
        <f t="shared" si="59"/>
        <v>43894California</v>
      </c>
      <c r="B169" t="str">
        <f t="shared" si="46"/>
        <v>43894CA</v>
      </c>
      <c r="C169" s="6">
        <v>43894</v>
      </c>
      <c r="D169" t="s">
        <v>68</v>
      </c>
      <c r="E169" t="s">
        <v>10</v>
      </c>
      <c r="F169">
        <f>IFERROR(VLOOKUP(B169,CovidTracking!B:G,4,FALSE),0)</f>
        <v>53</v>
      </c>
      <c r="G169">
        <f>IFERROR(VLOOKUP(B169,CovidTracking!B:G,5,FALSE),0)</f>
        <v>462</v>
      </c>
      <c r="H169">
        <f t="shared" si="47"/>
        <v>515</v>
      </c>
      <c r="I169">
        <f>IFERROR(VLOOKUP(B169,CovidTracking!B:G,6,FALSE),0)</f>
        <v>0</v>
      </c>
      <c r="J169">
        <f t="shared" si="60"/>
        <v>53</v>
      </c>
      <c r="K169">
        <f t="shared" si="61"/>
        <v>462</v>
      </c>
      <c r="L169">
        <f t="shared" si="62"/>
        <v>515</v>
      </c>
      <c r="M169">
        <f t="shared" si="63"/>
        <v>0</v>
      </c>
      <c r="N169">
        <f>VLOOKUP(A169,Mobility!$A:$L,7,FALSE)</f>
        <v>4</v>
      </c>
      <c r="O169">
        <f>VLOOKUP(A169,Mobility!$A:$L,8,FALSE)</f>
        <v>6</v>
      </c>
      <c r="P169">
        <f>VLOOKUP(A169,Mobility!$A:$L,9,FALSE)</f>
        <v>15</v>
      </c>
      <c r="Q169">
        <f>VLOOKUP(A169,Mobility!$A:$L,10,FALSE)</f>
        <v>-1</v>
      </c>
      <c r="R169">
        <f>VLOOKUP(A169,Mobility!$A:$L,11,FALSE)</f>
        <v>2</v>
      </c>
      <c r="S169">
        <f>VLOOKUP(A169,Mobility!$A:$L,12,FALSE)</f>
        <v>0</v>
      </c>
      <c r="T169">
        <f>VLOOKUP(D169,'Pop and Pop Den'!A:C,2,FALSE)</f>
        <v>39937489</v>
      </c>
      <c r="U169">
        <f>VLOOKUP(D169,'Pop and Pop Den'!A:C,3,FALSE)</f>
        <v>256.37270000000001</v>
      </c>
      <c r="V169">
        <f>VLOOKUP(D169,Unemployment!A:B,2,FALSE)</f>
        <v>4</v>
      </c>
      <c r="W169">
        <f>VLOOKUP(D169,Unemployment!H:J,2,FALSE)</f>
        <v>3.9</v>
      </c>
      <c r="X169">
        <f>VLOOKUP(D169,Unemployment!H:J,3,FALSE)</f>
        <v>5.3</v>
      </c>
      <c r="Y169">
        <f t="shared" si="48"/>
        <v>1.2999999999999998</v>
      </c>
      <c r="Z169">
        <f t="shared" si="49"/>
        <v>1.4</v>
      </c>
      <c r="AA169">
        <f>VLOOKUP(D169,MedianAge!A:B,2,FALSE)</f>
        <v>36.299999999999997</v>
      </c>
      <c r="AB169" s="6">
        <f>VLOOKUP(D169,StateActions!F:G,2,FALSE)</f>
        <v>43909</v>
      </c>
      <c r="AC169" s="6">
        <f>VLOOKUP(D169,StateActions!L:M,2,FALSE)</f>
        <v>43909</v>
      </c>
      <c r="AD169" s="6">
        <f>VLOOKUP(D169,StateActions!A:B,2,FALSE)</f>
        <v>43906</v>
      </c>
      <c r="AE169">
        <f t="shared" si="50"/>
        <v>-15</v>
      </c>
      <c r="AF169">
        <f t="shared" si="51"/>
        <v>-15</v>
      </c>
      <c r="AG169">
        <f t="shared" si="52"/>
        <v>-12</v>
      </c>
      <c r="AH169" s="18">
        <f t="shared" si="53"/>
        <v>0.1029126213592233</v>
      </c>
      <c r="AI169" s="18">
        <f t="shared" si="54"/>
        <v>0.8970873786407767</v>
      </c>
      <c r="AJ169" s="20">
        <f t="shared" si="55"/>
        <v>0</v>
      </c>
      <c r="AK169" t="str">
        <f t="shared" si="56"/>
        <v>Include</v>
      </c>
      <c r="AL169" t="str">
        <f t="shared" si="57"/>
        <v>Less than 10 deaths</v>
      </c>
      <c r="AM169" s="6">
        <f>IFERROR(VLOOKUP(D169,DatesEachStateReach10Deaths!A:B,2,FALSE),AK169)</f>
        <v>43907</v>
      </c>
      <c r="AN169">
        <f t="shared" si="58"/>
        <v>-13</v>
      </c>
    </row>
    <row r="170" spans="1:40" x14ac:dyDescent="0.25">
      <c r="A170" t="str">
        <f t="shared" si="59"/>
        <v>43895California</v>
      </c>
      <c r="B170" t="str">
        <f t="shared" si="46"/>
        <v>43895CA</v>
      </c>
      <c r="C170" s="6">
        <v>43895</v>
      </c>
      <c r="D170" t="s">
        <v>68</v>
      </c>
      <c r="E170" t="s">
        <v>10</v>
      </c>
      <c r="F170">
        <f>IFERROR(VLOOKUP(B170,CovidTracking!B:G,4,FALSE),0)</f>
        <v>53</v>
      </c>
      <c r="G170">
        <f>IFERROR(VLOOKUP(B170,CovidTracking!B:G,5,FALSE),0)</f>
        <v>462</v>
      </c>
      <c r="H170">
        <f t="shared" si="47"/>
        <v>515</v>
      </c>
      <c r="I170">
        <f>IFERROR(VLOOKUP(B170,CovidTracking!B:G,6,FALSE),0)</f>
        <v>0</v>
      </c>
      <c r="J170">
        <f t="shared" si="60"/>
        <v>0</v>
      </c>
      <c r="K170">
        <f t="shared" si="61"/>
        <v>0</v>
      </c>
      <c r="L170">
        <f t="shared" si="62"/>
        <v>0</v>
      </c>
      <c r="M170">
        <f t="shared" si="63"/>
        <v>0</v>
      </c>
      <c r="N170">
        <f>VLOOKUP(A170,Mobility!$A:$L,7,FALSE)</f>
        <v>5</v>
      </c>
      <c r="O170">
        <f>VLOOKUP(A170,Mobility!$A:$L,8,FALSE)</f>
        <v>7</v>
      </c>
      <c r="P170">
        <f>VLOOKUP(A170,Mobility!$A:$L,9,FALSE)</f>
        <v>11</v>
      </c>
      <c r="Q170">
        <f>VLOOKUP(A170,Mobility!$A:$L,10,FALSE)</f>
        <v>-1</v>
      </c>
      <c r="R170">
        <f>VLOOKUP(A170,Mobility!$A:$L,11,FALSE)</f>
        <v>2</v>
      </c>
      <c r="S170">
        <f>VLOOKUP(A170,Mobility!$A:$L,12,FALSE)</f>
        <v>0</v>
      </c>
      <c r="T170">
        <f>VLOOKUP(D170,'Pop and Pop Den'!A:C,2,FALSE)</f>
        <v>39937489</v>
      </c>
      <c r="U170">
        <f>VLOOKUP(D170,'Pop and Pop Den'!A:C,3,FALSE)</f>
        <v>256.37270000000001</v>
      </c>
      <c r="V170">
        <f>VLOOKUP(D170,Unemployment!A:B,2,FALSE)</f>
        <v>4</v>
      </c>
      <c r="W170">
        <f>VLOOKUP(D170,Unemployment!H:J,2,FALSE)</f>
        <v>3.9</v>
      </c>
      <c r="X170">
        <f>VLOOKUP(D170,Unemployment!H:J,3,FALSE)</f>
        <v>5.3</v>
      </c>
      <c r="Y170">
        <f t="shared" si="48"/>
        <v>1.2999999999999998</v>
      </c>
      <c r="Z170">
        <f t="shared" si="49"/>
        <v>1.4</v>
      </c>
      <c r="AA170">
        <f>VLOOKUP(D170,MedianAge!A:B,2,FALSE)</f>
        <v>36.299999999999997</v>
      </c>
      <c r="AB170" s="6">
        <f>VLOOKUP(D170,StateActions!F:G,2,FALSE)</f>
        <v>43909</v>
      </c>
      <c r="AC170" s="6">
        <f>VLOOKUP(D170,StateActions!L:M,2,FALSE)</f>
        <v>43909</v>
      </c>
      <c r="AD170" s="6">
        <f>VLOOKUP(D170,StateActions!A:B,2,FALSE)</f>
        <v>43906</v>
      </c>
      <c r="AE170">
        <f t="shared" si="50"/>
        <v>-14</v>
      </c>
      <c r="AF170">
        <f t="shared" si="51"/>
        <v>-14</v>
      </c>
      <c r="AG170">
        <f t="shared" si="52"/>
        <v>-11</v>
      </c>
      <c r="AH170" s="18">
        <f t="shared" si="53"/>
        <v>0.1029126213592233</v>
      </c>
      <c r="AI170" s="18">
        <f t="shared" si="54"/>
        <v>0.8970873786407767</v>
      </c>
      <c r="AJ170" s="20">
        <f t="shared" si="55"/>
        <v>0</v>
      </c>
      <c r="AK170" t="str">
        <f t="shared" si="56"/>
        <v>Include</v>
      </c>
      <c r="AL170" t="str">
        <f t="shared" si="57"/>
        <v>Less than 10 deaths</v>
      </c>
      <c r="AM170" s="6">
        <f>IFERROR(VLOOKUP(D170,DatesEachStateReach10Deaths!A:B,2,FALSE),AK170)</f>
        <v>43907</v>
      </c>
      <c r="AN170">
        <f t="shared" si="58"/>
        <v>-12</v>
      </c>
    </row>
    <row r="171" spans="1:40" x14ac:dyDescent="0.25">
      <c r="A171" t="str">
        <f t="shared" si="59"/>
        <v>43896California</v>
      </c>
      <c r="B171" t="str">
        <f t="shared" si="46"/>
        <v>43896CA</v>
      </c>
      <c r="C171" s="6">
        <v>43896</v>
      </c>
      <c r="D171" t="s">
        <v>68</v>
      </c>
      <c r="E171" t="s">
        <v>10</v>
      </c>
      <c r="F171">
        <f>IFERROR(VLOOKUP(B171,CovidTracking!B:G,4,FALSE),0)</f>
        <v>60</v>
      </c>
      <c r="G171">
        <f>IFERROR(VLOOKUP(B171,CovidTracking!B:G,5,FALSE),0)</f>
        <v>462</v>
      </c>
      <c r="H171">
        <f t="shared" si="47"/>
        <v>522</v>
      </c>
      <c r="I171">
        <f>IFERROR(VLOOKUP(B171,CovidTracking!B:G,6,FALSE),0)</f>
        <v>0</v>
      </c>
      <c r="J171">
        <f t="shared" si="60"/>
        <v>7</v>
      </c>
      <c r="K171">
        <f t="shared" si="61"/>
        <v>0</v>
      </c>
      <c r="L171">
        <f t="shared" si="62"/>
        <v>7</v>
      </c>
      <c r="M171">
        <f t="shared" si="63"/>
        <v>0</v>
      </c>
      <c r="N171">
        <f>VLOOKUP(A171,Mobility!$A:$L,7,FALSE)</f>
        <v>2</v>
      </c>
      <c r="O171">
        <f>VLOOKUP(A171,Mobility!$A:$L,8,FALSE)</f>
        <v>5</v>
      </c>
      <c r="P171">
        <f>VLOOKUP(A171,Mobility!$A:$L,9,FALSE)</f>
        <v>7</v>
      </c>
      <c r="Q171">
        <f>VLOOKUP(A171,Mobility!$A:$L,10,FALSE)</f>
        <v>-4</v>
      </c>
      <c r="R171">
        <f>VLOOKUP(A171,Mobility!$A:$L,11,FALSE)</f>
        <v>2</v>
      </c>
      <c r="S171">
        <f>VLOOKUP(A171,Mobility!$A:$L,12,FALSE)</f>
        <v>0</v>
      </c>
      <c r="T171">
        <f>VLOOKUP(D171,'Pop and Pop Den'!A:C,2,FALSE)</f>
        <v>39937489</v>
      </c>
      <c r="U171">
        <f>VLOOKUP(D171,'Pop and Pop Den'!A:C,3,FALSE)</f>
        <v>256.37270000000001</v>
      </c>
      <c r="V171">
        <f>VLOOKUP(D171,Unemployment!A:B,2,FALSE)</f>
        <v>4</v>
      </c>
      <c r="W171">
        <f>VLOOKUP(D171,Unemployment!H:J,2,FALSE)</f>
        <v>3.9</v>
      </c>
      <c r="X171">
        <f>VLOOKUP(D171,Unemployment!H:J,3,FALSE)</f>
        <v>5.3</v>
      </c>
      <c r="Y171">
        <f t="shared" si="48"/>
        <v>1.2999999999999998</v>
      </c>
      <c r="Z171">
        <f t="shared" si="49"/>
        <v>1.4</v>
      </c>
      <c r="AA171">
        <f>VLOOKUP(D171,MedianAge!A:B,2,FALSE)</f>
        <v>36.299999999999997</v>
      </c>
      <c r="AB171" s="6">
        <f>VLOOKUP(D171,StateActions!F:G,2,FALSE)</f>
        <v>43909</v>
      </c>
      <c r="AC171" s="6">
        <f>VLOOKUP(D171,StateActions!L:M,2,FALSE)</f>
        <v>43909</v>
      </c>
      <c r="AD171" s="6">
        <f>VLOOKUP(D171,StateActions!A:B,2,FALSE)</f>
        <v>43906</v>
      </c>
      <c r="AE171">
        <f t="shared" si="50"/>
        <v>-13</v>
      </c>
      <c r="AF171">
        <f t="shared" si="51"/>
        <v>-13</v>
      </c>
      <c r="AG171">
        <f t="shared" si="52"/>
        <v>-10</v>
      </c>
      <c r="AH171" s="18">
        <f t="shared" si="53"/>
        <v>0.11494252873563218</v>
      </c>
      <c r="AI171" s="18">
        <f t="shared" si="54"/>
        <v>0.88505747126436785</v>
      </c>
      <c r="AJ171" s="20">
        <f t="shared" si="55"/>
        <v>0</v>
      </c>
      <c r="AK171" t="str">
        <f t="shared" si="56"/>
        <v>Include</v>
      </c>
      <c r="AL171" t="str">
        <f t="shared" si="57"/>
        <v>Less than 10 deaths</v>
      </c>
      <c r="AM171" s="6">
        <f>IFERROR(VLOOKUP(D171,DatesEachStateReach10Deaths!A:B,2,FALSE),AK171)</f>
        <v>43907</v>
      </c>
      <c r="AN171">
        <f t="shared" si="58"/>
        <v>-11</v>
      </c>
    </row>
    <row r="172" spans="1:40" x14ac:dyDescent="0.25">
      <c r="A172" t="str">
        <f t="shared" si="59"/>
        <v>43897California</v>
      </c>
      <c r="B172" t="str">
        <f t="shared" si="46"/>
        <v>43897CA</v>
      </c>
      <c r="C172" s="6">
        <v>43897</v>
      </c>
      <c r="D172" t="s">
        <v>68</v>
      </c>
      <c r="E172" t="s">
        <v>10</v>
      </c>
      <c r="F172">
        <f>IFERROR(VLOOKUP(B172,CovidTracking!B:G,4,FALSE),0)</f>
        <v>69</v>
      </c>
      <c r="G172">
        <f>IFERROR(VLOOKUP(B172,CovidTracking!B:G,5,FALSE),0)</f>
        <v>462</v>
      </c>
      <c r="H172">
        <f t="shared" si="47"/>
        <v>531</v>
      </c>
      <c r="I172">
        <f>IFERROR(VLOOKUP(B172,CovidTracking!B:G,6,FALSE),0)</f>
        <v>0</v>
      </c>
      <c r="J172">
        <f t="shared" si="60"/>
        <v>9</v>
      </c>
      <c r="K172">
        <f t="shared" si="61"/>
        <v>0</v>
      </c>
      <c r="L172">
        <f t="shared" si="62"/>
        <v>9</v>
      </c>
      <c r="M172">
        <f t="shared" si="63"/>
        <v>0</v>
      </c>
      <c r="N172">
        <f>VLOOKUP(A172,Mobility!$A:$L,7,FALSE)</f>
        <v>0</v>
      </c>
      <c r="O172">
        <f>VLOOKUP(A172,Mobility!$A:$L,8,FALSE)</f>
        <v>4</v>
      </c>
      <c r="P172">
        <f>VLOOKUP(A172,Mobility!$A:$L,9,FALSE)</f>
        <v>0</v>
      </c>
      <c r="Q172">
        <f>VLOOKUP(A172,Mobility!$A:$L,10,FALSE)</f>
        <v>-6</v>
      </c>
      <c r="R172">
        <f>VLOOKUP(A172,Mobility!$A:$L,11,FALSE)</f>
        <v>2</v>
      </c>
      <c r="S172">
        <f>VLOOKUP(A172,Mobility!$A:$L,12,FALSE)</f>
        <v>1</v>
      </c>
      <c r="T172">
        <f>VLOOKUP(D172,'Pop and Pop Den'!A:C,2,FALSE)</f>
        <v>39937489</v>
      </c>
      <c r="U172">
        <f>VLOOKUP(D172,'Pop and Pop Den'!A:C,3,FALSE)</f>
        <v>256.37270000000001</v>
      </c>
      <c r="V172">
        <f>VLOOKUP(D172,Unemployment!A:B,2,FALSE)</f>
        <v>4</v>
      </c>
      <c r="W172">
        <f>VLOOKUP(D172,Unemployment!H:J,2,FALSE)</f>
        <v>3.9</v>
      </c>
      <c r="X172">
        <f>VLOOKUP(D172,Unemployment!H:J,3,FALSE)</f>
        <v>5.3</v>
      </c>
      <c r="Y172">
        <f t="shared" si="48"/>
        <v>1.2999999999999998</v>
      </c>
      <c r="Z172">
        <f t="shared" si="49"/>
        <v>1.4</v>
      </c>
      <c r="AA172">
        <f>VLOOKUP(D172,MedianAge!A:B,2,FALSE)</f>
        <v>36.299999999999997</v>
      </c>
      <c r="AB172" s="6">
        <f>VLOOKUP(D172,StateActions!F:G,2,FALSE)</f>
        <v>43909</v>
      </c>
      <c r="AC172" s="6">
        <f>VLOOKUP(D172,StateActions!L:M,2,FALSE)</f>
        <v>43909</v>
      </c>
      <c r="AD172" s="6">
        <f>VLOOKUP(D172,StateActions!A:B,2,FALSE)</f>
        <v>43906</v>
      </c>
      <c r="AE172">
        <f t="shared" si="50"/>
        <v>-12</v>
      </c>
      <c r="AF172">
        <f t="shared" si="51"/>
        <v>-12</v>
      </c>
      <c r="AG172">
        <f t="shared" si="52"/>
        <v>-9</v>
      </c>
      <c r="AH172" s="18">
        <f t="shared" si="53"/>
        <v>0.12994350282485875</v>
      </c>
      <c r="AI172" s="18">
        <f t="shared" si="54"/>
        <v>0.87005649717514122</v>
      </c>
      <c r="AJ172" s="20">
        <f t="shared" si="55"/>
        <v>0</v>
      </c>
      <c r="AK172" t="str">
        <f t="shared" si="56"/>
        <v>Include</v>
      </c>
      <c r="AL172" t="str">
        <f t="shared" si="57"/>
        <v>Less than 10 deaths</v>
      </c>
      <c r="AM172" s="6">
        <f>IFERROR(VLOOKUP(D172,DatesEachStateReach10Deaths!A:B,2,FALSE),AK172)</f>
        <v>43907</v>
      </c>
      <c r="AN172">
        <f t="shared" si="58"/>
        <v>-10</v>
      </c>
    </row>
    <row r="173" spans="1:40" x14ac:dyDescent="0.25">
      <c r="A173" t="str">
        <f t="shared" si="59"/>
        <v>43898California</v>
      </c>
      <c r="B173" t="str">
        <f t="shared" si="46"/>
        <v>43898CA</v>
      </c>
      <c r="C173" s="6">
        <v>43898</v>
      </c>
      <c r="D173" t="s">
        <v>68</v>
      </c>
      <c r="E173" t="s">
        <v>10</v>
      </c>
      <c r="F173">
        <f>IFERROR(VLOOKUP(B173,CovidTracking!B:G,4,FALSE),0)</f>
        <v>88</v>
      </c>
      <c r="G173">
        <f>IFERROR(VLOOKUP(B173,CovidTracking!B:G,5,FALSE),0)</f>
        <v>462</v>
      </c>
      <c r="H173">
        <f t="shared" si="47"/>
        <v>550</v>
      </c>
      <c r="I173">
        <f>IFERROR(VLOOKUP(B173,CovidTracking!B:G,6,FALSE),0)</f>
        <v>0</v>
      </c>
      <c r="J173">
        <f t="shared" si="60"/>
        <v>19</v>
      </c>
      <c r="K173">
        <f t="shared" si="61"/>
        <v>0</v>
      </c>
      <c r="L173">
        <f t="shared" si="62"/>
        <v>19</v>
      </c>
      <c r="M173">
        <f t="shared" si="63"/>
        <v>0</v>
      </c>
      <c r="N173">
        <f>VLOOKUP(A173,Mobility!$A:$L,7,FALSE)</f>
        <v>2</v>
      </c>
      <c r="O173">
        <f>VLOOKUP(A173,Mobility!$A:$L,8,FALSE)</f>
        <v>3</v>
      </c>
      <c r="P173">
        <f>VLOOKUP(A173,Mobility!$A:$L,9,FALSE)</f>
        <v>11</v>
      </c>
      <c r="Q173">
        <f>VLOOKUP(A173,Mobility!$A:$L,10,FALSE)</f>
        <v>-4</v>
      </c>
      <c r="R173">
        <f>VLOOKUP(A173,Mobility!$A:$L,11,FALSE)</f>
        <v>1</v>
      </c>
      <c r="S173">
        <f>VLOOKUP(A173,Mobility!$A:$L,12,FALSE)</f>
        <v>0</v>
      </c>
      <c r="T173">
        <f>VLOOKUP(D173,'Pop and Pop Den'!A:C,2,FALSE)</f>
        <v>39937489</v>
      </c>
      <c r="U173">
        <f>VLOOKUP(D173,'Pop and Pop Den'!A:C,3,FALSE)</f>
        <v>256.37270000000001</v>
      </c>
      <c r="V173">
        <f>VLOOKUP(D173,Unemployment!A:B,2,FALSE)</f>
        <v>4</v>
      </c>
      <c r="W173">
        <f>VLOOKUP(D173,Unemployment!H:J,2,FALSE)</f>
        <v>3.9</v>
      </c>
      <c r="X173">
        <f>VLOOKUP(D173,Unemployment!H:J,3,FALSE)</f>
        <v>5.3</v>
      </c>
      <c r="Y173">
        <f t="shared" si="48"/>
        <v>1.2999999999999998</v>
      </c>
      <c r="Z173">
        <f t="shared" si="49"/>
        <v>1.4</v>
      </c>
      <c r="AA173">
        <f>VLOOKUP(D173,MedianAge!A:B,2,FALSE)</f>
        <v>36.299999999999997</v>
      </c>
      <c r="AB173" s="6">
        <f>VLOOKUP(D173,StateActions!F:G,2,FALSE)</f>
        <v>43909</v>
      </c>
      <c r="AC173" s="6">
        <f>VLOOKUP(D173,StateActions!L:M,2,FALSE)</f>
        <v>43909</v>
      </c>
      <c r="AD173" s="6">
        <f>VLOOKUP(D173,StateActions!A:B,2,FALSE)</f>
        <v>43906</v>
      </c>
      <c r="AE173">
        <f t="shared" si="50"/>
        <v>-11</v>
      </c>
      <c r="AF173">
        <f t="shared" si="51"/>
        <v>-11</v>
      </c>
      <c r="AG173">
        <f t="shared" si="52"/>
        <v>-8</v>
      </c>
      <c r="AH173" s="18">
        <f t="shared" si="53"/>
        <v>0.16</v>
      </c>
      <c r="AI173" s="18">
        <f t="shared" si="54"/>
        <v>0.84</v>
      </c>
      <c r="AJ173" s="20">
        <f t="shared" si="55"/>
        <v>0</v>
      </c>
      <c r="AK173" t="str">
        <f t="shared" si="56"/>
        <v>Include</v>
      </c>
      <c r="AL173" t="str">
        <f t="shared" si="57"/>
        <v>Less than 10 deaths</v>
      </c>
      <c r="AM173" s="6">
        <f>IFERROR(VLOOKUP(D173,DatesEachStateReach10Deaths!A:B,2,FALSE),AK173)</f>
        <v>43907</v>
      </c>
      <c r="AN173">
        <f t="shared" si="58"/>
        <v>-9</v>
      </c>
    </row>
    <row r="174" spans="1:40" x14ac:dyDescent="0.25">
      <c r="A174" t="str">
        <f t="shared" si="59"/>
        <v>43899California</v>
      </c>
      <c r="B174" t="str">
        <f t="shared" si="46"/>
        <v>43899CA</v>
      </c>
      <c r="C174" s="6">
        <v>43899</v>
      </c>
      <c r="D174" t="s">
        <v>68</v>
      </c>
      <c r="E174" t="s">
        <v>10</v>
      </c>
      <c r="F174">
        <f>IFERROR(VLOOKUP(B174,CovidTracking!B:G,4,FALSE),0)</f>
        <v>114</v>
      </c>
      <c r="G174">
        <f>IFERROR(VLOOKUP(B174,CovidTracking!B:G,5,FALSE),0)</f>
        <v>690</v>
      </c>
      <c r="H174">
        <f t="shared" si="47"/>
        <v>804</v>
      </c>
      <c r="I174">
        <f>IFERROR(VLOOKUP(B174,CovidTracking!B:G,6,FALSE),0)</f>
        <v>0</v>
      </c>
      <c r="J174">
        <f t="shared" si="60"/>
        <v>26</v>
      </c>
      <c r="K174">
        <f t="shared" si="61"/>
        <v>228</v>
      </c>
      <c r="L174">
        <f t="shared" si="62"/>
        <v>254</v>
      </c>
      <c r="M174">
        <f t="shared" si="63"/>
        <v>0</v>
      </c>
      <c r="N174">
        <f>VLOOKUP(A174,Mobility!$A:$L,7,FALSE)</f>
        <v>3</v>
      </c>
      <c r="O174">
        <f>VLOOKUP(A174,Mobility!$A:$L,8,FALSE)</f>
        <v>6</v>
      </c>
      <c r="P174">
        <f>VLOOKUP(A174,Mobility!$A:$L,9,FALSE)</f>
        <v>12</v>
      </c>
      <c r="Q174">
        <f>VLOOKUP(A174,Mobility!$A:$L,10,FALSE)</f>
        <v>-7</v>
      </c>
      <c r="R174">
        <f>VLOOKUP(A174,Mobility!$A:$L,11,FALSE)</f>
        <v>1</v>
      </c>
      <c r="S174">
        <f>VLOOKUP(A174,Mobility!$A:$L,12,FALSE)</f>
        <v>1</v>
      </c>
      <c r="T174">
        <f>VLOOKUP(D174,'Pop and Pop Den'!A:C,2,FALSE)</f>
        <v>39937489</v>
      </c>
      <c r="U174">
        <f>VLOOKUP(D174,'Pop and Pop Den'!A:C,3,FALSE)</f>
        <v>256.37270000000001</v>
      </c>
      <c r="V174">
        <f>VLOOKUP(D174,Unemployment!A:B,2,FALSE)</f>
        <v>4</v>
      </c>
      <c r="W174">
        <f>VLOOKUP(D174,Unemployment!H:J,2,FALSE)</f>
        <v>3.9</v>
      </c>
      <c r="X174">
        <f>VLOOKUP(D174,Unemployment!H:J,3,FALSE)</f>
        <v>5.3</v>
      </c>
      <c r="Y174">
        <f t="shared" si="48"/>
        <v>1.2999999999999998</v>
      </c>
      <c r="Z174">
        <f t="shared" si="49"/>
        <v>1.4</v>
      </c>
      <c r="AA174">
        <f>VLOOKUP(D174,MedianAge!A:B,2,FALSE)</f>
        <v>36.299999999999997</v>
      </c>
      <c r="AB174" s="6">
        <f>VLOOKUP(D174,StateActions!F:G,2,FALSE)</f>
        <v>43909</v>
      </c>
      <c r="AC174" s="6">
        <f>VLOOKUP(D174,StateActions!L:M,2,FALSE)</f>
        <v>43909</v>
      </c>
      <c r="AD174" s="6">
        <f>VLOOKUP(D174,StateActions!A:B,2,FALSE)</f>
        <v>43906</v>
      </c>
      <c r="AE174">
        <f t="shared" si="50"/>
        <v>-10</v>
      </c>
      <c r="AF174">
        <f t="shared" si="51"/>
        <v>-10</v>
      </c>
      <c r="AG174">
        <f t="shared" si="52"/>
        <v>-7</v>
      </c>
      <c r="AH174" s="18">
        <f t="shared" si="53"/>
        <v>0.1417910447761194</v>
      </c>
      <c r="AI174" s="18">
        <f t="shared" si="54"/>
        <v>0.85820895522388063</v>
      </c>
      <c r="AJ174" s="20">
        <f t="shared" si="55"/>
        <v>0</v>
      </c>
      <c r="AK174" t="str">
        <f t="shared" si="56"/>
        <v>Include</v>
      </c>
      <c r="AL174" t="str">
        <f t="shared" si="57"/>
        <v>Less than 10 deaths</v>
      </c>
      <c r="AM174" s="6">
        <f>IFERROR(VLOOKUP(D174,DatesEachStateReach10Deaths!A:B,2,FALSE),AK174)</f>
        <v>43907</v>
      </c>
      <c r="AN174">
        <f t="shared" si="58"/>
        <v>-8</v>
      </c>
    </row>
    <row r="175" spans="1:40" x14ac:dyDescent="0.25">
      <c r="A175" t="str">
        <f t="shared" si="59"/>
        <v>43900California</v>
      </c>
      <c r="B175" t="str">
        <f t="shared" si="46"/>
        <v>43900CA</v>
      </c>
      <c r="C175" s="6">
        <v>43900</v>
      </c>
      <c r="D175" t="s">
        <v>68</v>
      </c>
      <c r="E175" t="s">
        <v>10</v>
      </c>
      <c r="F175">
        <f>IFERROR(VLOOKUP(B175,CovidTracking!B:G,4,FALSE),0)</f>
        <v>133</v>
      </c>
      <c r="G175">
        <f>IFERROR(VLOOKUP(B175,CovidTracking!B:G,5,FALSE),0)</f>
        <v>690</v>
      </c>
      <c r="H175">
        <f t="shared" si="47"/>
        <v>823</v>
      </c>
      <c r="I175">
        <f>IFERROR(VLOOKUP(B175,CovidTracking!B:G,6,FALSE),0)</f>
        <v>0</v>
      </c>
      <c r="J175">
        <f t="shared" si="60"/>
        <v>19</v>
      </c>
      <c r="K175">
        <f t="shared" si="61"/>
        <v>0</v>
      </c>
      <c r="L175">
        <f t="shared" si="62"/>
        <v>19</v>
      </c>
      <c r="M175">
        <f t="shared" si="63"/>
        <v>0</v>
      </c>
      <c r="N175">
        <f>VLOOKUP(A175,Mobility!$A:$L,7,FALSE)</f>
        <v>-1</v>
      </c>
      <c r="O175">
        <f>VLOOKUP(A175,Mobility!$A:$L,8,FALSE)</f>
        <v>4</v>
      </c>
      <c r="P175">
        <f>VLOOKUP(A175,Mobility!$A:$L,9,FALSE)</f>
        <v>-10</v>
      </c>
      <c r="Q175">
        <f>VLOOKUP(A175,Mobility!$A:$L,10,FALSE)</f>
        <v>-13</v>
      </c>
      <c r="R175">
        <f>VLOOKUP(A175,Mobility!$A:$L,11,FALSE)</f>
        <v>-3</v>
      </c>
      <c r="S175">
        <f>VLOOKUP(A175,Mobility!$A:$L,12,FALSE)</f>
        <v>3</v>
      </c>
      <c r="T175">
        <f>VLOOKUP(D175,'Pop and Pop Den'!A:C,2,FALSE)</f>
        <v>39937489</v>
      </c>
      <c r="U175">
        <f>VLOOKUP(D175,'Pop and Pop Den'!A:C,3,FALSE)</f>
        <v>256.37270000000001</v>
      </c>
      <c r="V175">
        <f>VLOOKUP(D175,Unemployment!A:B,2,FALSE)</f>
        <v>4</v>
      </c>
      <c r="W175">
        <f>VLOOKUP(D175,Unemployment!H:J,2,FALSE)</f>
        <v>3.9</v>
      </c>
      <c r="X175">
        <f>VLOOKUP(D175,Unemployment!H:J,3,FALSE)</f>
        <v>5.3</v>
      </c>
      <c r="Y175">
        <f t="shared" si="48"/>
        <v>1.2999999999999998</v>
      </c>
      <c r="Z175">
        <f t="shared" si="49"/>
        <v>1.4</v>
      </c>
      <c r="AA175">
        <f>VLOOKUP(D175,MedianAge!A:B,2,FALSE)</f>
        <v>36.299999999999997</v>
      </c>
      <c r="AB175" s="6">
        <f>VLOOKUP(D175,StateActions!F:G,2,FALSE)</f>
        <v>43909</v>
      </c>
      <c r="AC175" s="6">
        <f>VLOOKUP(D175,StateActions!L:M,2,FALSE)</f>
        <v>43909</v>
      </c>
      <c r="AD175" s="6">
        <f>VLOOKUP(D175,StateActions!A:B,2,FALSE)</f>
        <v>43906</v>
      </c>
      <c r="AE175">
        <f t="shared" si="50"/>
        <v>-9</v>
      </c>
      <c r="AF175">
        <f t="shared" si="51"/>
        <v>-9</v>
      </c>
      <c r="AG175">
        <f t="shared" si="52"/>
        <v>-6</v>
      </c>
      <c r="AH175" s="18">
        <f t="shared" si="53"/>
        <v>0.16160388821385177</v>
      </c>
      <c r="AI175" s="18">
        <f t="shared" si="54"/>
        <v>0.83839611178614826</v>
      </c>
      <c r="AJ175" s="20">
        <f t="shared" si="55"/>
        <v>0</v>
      </c>
      <c r="AK175" t="str">
        <f t="shared" si="56"/>
        <v>Include</v>
      </c>
      <c r="AL175" t="str">
        <f t="shared" si="57"/>
        <v>Less than 10 deaths</v>
      </c>
      <c r="AM175" s="6">
        <f>IFERROR(VLOOKUP(D175,DatesEachStateReach10Deaths!A:B,2,FALSE),AK175)</f>
        <v>43907</v>
      </c>
      <c r="AN175">
        <f t="shared" si="58"/>
        <v>-7</v>
      </c>
    </row>
    <row r="176" spans="1:40" x14ac:dyDescent="0.25">
      <c r="A176" t="str">
        <f t="shared" si="59"/>
        <v>43901California</v>
      </c>
      <c r="B176" t="str">
        <f t="shared" si="46"/>
        <v>43901CA</v>
      </c>
      <c r="C176" s="6">
        <v>43901</v>
      </c>
      <c r="D176" t="s">
        <v>68</v>
      </c>
      <c r="E176" t="s">
        <v>10</v>
      </c>
      <c r="F176">
        <f>IFERROR(VLOOKUP(B176,CovidTracking!B:G,4,FALSE),0)</f>
        <v>157</v>
      </c>
      <c r="G176">
        <f>IFERROR(VLOOKUP(B176,CovidTracking!B:G,5,FALSE),0)</f>
        <v>916</v>
      </c>
      <c r="H176">
        <f t="shared" si="47"/>
        <v>1073</v>
      </c>
      <c r="I176">
        <f>IFERROR(VLOOKUP(B176,CovidTracking!B:G,6,FALSE),0)</f>
        <v>0</v>
      </c>
      <c r="J176">
        <f t="shared" si="60"/>
        <v>24</v>
      </c>
      <c r="K176">
        <f t="shared" si="61"/>
        <v>226</v>
      </c>
      <c r="L176">
        <f t="shared" si="62"/>
        <v>250</v>
      </c>
      <c r="M176">
        <f t="shared" si="63"/>
        <v>0</v>
      </c>
      <c r="N176">
        <f>VLOOKUP(A176,Mobility!$A:$L,7,FALSE)</f>
        <v>3</v>
      </c>
      <c r="O176">
        <f>VLOOKUP(A176,Mobility!$A:$L,8,FALSE)</f>
        <v>9</v>
      </c>
      <c r="P176">
        <f>VLOOKUP(A176,Mobility!$A:$L,9,FALSE)</f>
        <v>12</v>
      </c>
      <c r="Q176">
        <f>VLOOKUP(A176,Mobility!$A:$L,10,FALSE)</f>
        <v>-10</v>
      </c>
      <c r="R176">
        <f>VLOOKUP(A176,Mobility!$A:$L,11,FALSE)</f>
        <v>-3</v>
      </c>
      <c r="S176">
        <f>VLOOKUP(A176,Mobility!$A:$L,12,FALSE)</f>
        <v>2</v>
      </c>
      <c r="T176">
        <f>VLOOKUP(D176,'Pop and Pop Den'!A:C,2,FALSE)</f>
        <v>39937489</v>
      </c>
      <c r="U176">
        <f>VLOOKUP(D176,'Pop and Pop Den'!A:C,3,FALSE)</f>
        <v>256.37270000000001</v>
      </c>
      <c r="V176">
        <f>VLOOKUP(D176,Unemployment!A:B,2,FALSE)</f>
        <v>4</v>
      </c>
      <c r="W176">
        <f>VLOOKUP(D176,Unemployment!H:J,2,FALSE)</f>
        <v>3.9</v>
      </c>
      <c r="X176">
        <f>VLOOKUP(D176,Unemployment!H:J,3,FALSE)</f>
        <v>5.3</v>
      </c>
      <c r="Y176">
        <f t="shared" si="48"/>
        <v>1.2999999999999998</v>
      </c>
      <c r="Z176">
        <f t="shared" si="49"/>
        <v>1.4</v>
      </c>
      <c r="AA176">
        <f>VLOOKUP(D176,MedianAge!A:B,2,FALSE)</f>
        <v>36.299999999999997</v>
      </c>
      <c r="AB176" s="6">
        <f>VLOOKUP(D176,StateActions!F:G,2,FALSE)</f>
        <v>43909</v>
      </c>
      <c r="AC176" s="6">
        <f>VLOOKUP(D176,StateActions!L:M,2,FALSE)</f>
        <v>43909</v>
      </c>
      <c r="AD176" s="6">
        <f>VLOOKUP(D176,StateActions!A:B,2,FALSE)</f>
        <v>43906</v>
      </c>
      <c r="AE176">
        <f t="shared" si="50"/>
        <v>-8</v>
      </c>
      <c r="AF176">
        <f t="shared" si="51"/>
        <v>-8</v>
      </c>
      <c r="AG176">
        <f t="shared" si="52"/>
        <v>-5</v>
      </c>
      <c r="AH176" s="18">
        <f t="shared" si="53"/>
        <v>0.14631873252562907</v>
      </c>
      <c r="AI176" s="18">
        <f t="shared" si="54"/>
        <v>0.8536812674743709</v>
      </c>
      <c r="AJ176" s="20">
        <f t="shared" si="55"/>
        <v>0</v>
      </c>
      <c r="AK176" t="str">
        <f t="shared" si="56"/>
        <v>Include</v>
      </c>
      <c r="AL176" t="str">
        <f t="shared" si="57"/>
        <v>Less than 10 deaths</v>
      </c>
      <c r="AM176" s="6">
        <f>IFERROR(VLOOKUP(D176,DatesEachStateReach10Deaths!A:B,2,FALSE),AK176)</f>
        <v>43907</v>
      </c>
      <c r="AN176">
        <f t="shared" si="58"/>
        <v>-6</v>
      </c>
    </row>
    <row r="177" spans="1:40" x14ac:dyDescent="0.25">
      <c r="A177" t="str">
        <f t="shared" si="59"/>
        <v>43902California</v>
      </c>
      <c r="B177" t="str">
        <f t="shared" si="46"/>
        <v>43902CA</v>
      </c>
      <c r="C177" s="6">
        <v>43902</v>
      </c>
      <c r="D177" t="s">
        <v>68</v>
      </c>
      <c r="E177" t="s">
        <v>10</v>
      </c>
      <c r="F177">
        <f>IFERROR(VLOOKUP(B177,CovidTracking!B:G,4,FALSE),0)</f>
        <v>202</v>
      </c>
      <c r="G177">
        <f>IFERROR(VLOOKUP(B177,CovidTracking!B:G,5,FALSE),0)</f>
        <v>916</v>
      </c>
      <c r="H177">
        <f t="shared" si="47"/>
        <v>1118</v>
      </c>
      <c r="I177">
        <f>IFERROR(VLOOKUP(B177,CovidTracking!B:G,6,FALSE),0)</f>
        <v>4</v>
      </c>
      <c r="J177">
        <f t="shared" si="60"/>
        <v>45</v>
      </c>
      <c r="K177">
        <f t="shared" si="61"/>
        <v>0</v>
      </c>
      <c r="L177">
        <f t="shared" si="62"/>
        <v>45</v>
      </c>
      <c r="M177">
        <f t="shared" si="63"/>
        <v>4</v>
      </c>
      <c r="N177">
        <f>VLOOKUP(A177,Mobility!$A:$L,7,FALSE)</f>
        <v>-3</v>
      </c>
      <c r="O177">
        <f>VLOOKUP(A177,Mobility!$A:$L,8,FALSE)</f>
        <v>13</v>
      </c>
      <c r="P177">
        <f>VLOOKUP(A177,Mobility!$A:$L,9,FALSE)</f>
        <v>-15</v>
      </c>
      <c r="Q177">
        <f>VLOOKUP(A177,Mobility!$A:$L,10,FALSE)</f>
        <v>-18</v>
      </c>
      <c r="R177">
        <f>VLOOKUP(A177,Mobility!$A:$L,11,FALSE)</f>
        <v>-6</v>
      </c>
      <c r="S177">
        <f>VLOOKUP(A177,Mobility!$A:$L,12,FALSE)</f>
        <v>4</v>
      </c>
      <c r="T177">
        <f>VLOOKUP(D177,'Pop and Pop Den'!A:C,2,FALSE)</f>
        <v>39937489</v>
      </c>
      <c r="U177">
        <f>VLOOKUP(D177,'Pop and Pop Den'!A:C,3,FALSE)</f>
        <v>256.37270000000001</v>
      </c>
      <c r="V177">
        <f>VLOOKUP(D177,Unemployment!A:B,2,FALSE)</f>
        <v>4</v>
      </c>
      <c r="W177">
        <f>VLOOKUP(D177,Unemployment!H:J,2,FALSE)</f>
        <v>3.9</v>
      </c>
      <c r="X177">
        <f>VLOOKUP(D177,Unemployment!H:J,3,FALSE)</f>
        <v>5.3</v>
      </c>
      <c r="Y177">
        <f t="shared" si="48"/>
        <v>1.2999999999999998</v>
      </c>
      <c r="Z177">
        <f t="shared" si="49"/>
        <v>1.4</v>
      </c>
      <c r="AA177">
        <f>VLOOKUP(D177,MedianAge!A:B,2,FALSE)</f>
        <v>36.299999999999997</v>
      </c>
      <c r="AB177" s="6">
        <f>VLOOKUP(D177,StateActions!F:G,2,FALSE)</f>
        <v>43909</v>
      </c>
      <c r="AC177" s="6">
        <f>VLOOKUP(D177,StateActions!L:M,2,FALSE)</f>
        <v>43909</v>
      </c>
      <c r="AD177" s="6">
        <f>VLOOKUP(D177,StateActions!A:B,2,FALSE)</f>
        <v>43906</v>
      </c>
      <c r="AE177">
        <f t="shared" si="50"/>
        <v>-7</v>
      </c>
      <c r="AF177">
        <f t="shared" si="51"/>
        <v>-7</v>
      </c>
      <c r="AG177">
        <f t="shared" si="52"/>
        <v>-4</v>
      </c>
      <c r="AH177" s="18">
        <f t="shared" si="53"/>
        <v>0.18067978533094811</v>
      </c>
      <c r="AI177" s="18">
        <f t="shared" si="54"/>
        <v>0.81932021466905192</v>
      </c>
      <c r="AJ177" s="20">
        <f t="shared" si="55"/>
        <v>3.5778175313059034E-3</v>
      </c>
      <c r="AK177" t="str">
        <f t="shared" si="56"/>
        <v>Include</v>
      </c>
      <c r="AL177" t="str">
        <f t="shared" si="57"/>
        <v>Less than 10 deaths</v>
      </c>
      <c r="AM177" s="6">
        <f>IFERROR(VLOOKUP(D177,DatesEachStateReach10Deaths!A:B,2,FALSE),AK177)</f>
        <v>43907</v>
      </c>
      <c r="AN177">
        <f t="shared" si="58"/>
        <v>-5</v>
      </c>
    </row>
    <row r="178" spans="1:40" x14ac:dyDescent="0.25">
      <c r="A178" t="str">
        <f t="shared" si="59"/>
        <v>43903California</v>
      </c>
      <c r="B178" t="str">
        <f t="shared" si="46"/>
        <v>43903CA</v>
      </c>
      <c r="C178" s="6">
        <v>43903</v>
      </c>
      <c r="D178" t="s">
        <v>68</v>
      </c>
      <c r="E178" t="s">
        <v>10</v>
      </c>
      <c r="F178">
        <f>IFERROR(VLOOKUP(B178,CovidTracking!B:G,4,FALSE),0)</f>
        <v>202</v>
      </c>
      <c r="G178">
        <f>IFERROR(VLOOKUP(B178,CovidTracking!B:G,5,FALSE),0)</f>
        <v>916</v>
      </c>
      <c r="H178">
        <f t="shared" si="47"/>
        <v>1118</v>
      </c>
      <c r="I178">
        <f>IFERROR(VLOOKUP(B178,CovidTracking!B:G,6,FALSE),0)</f>
        <v>4</v>
      </c>
      <c r="J178">
        <f t="shared" si="60"/>
        <v>0</v>
      </c>
      <c r="K178">
        <f t="shared" si="61"/>
        <v>0</v>
      </c>
      <c r="L178">
        <f t="shared" si="62"/>
        <v>0</v>
      </c>
      <c r="M178">
        <f t="shared" si="63"/>
        <v>0</v>
      </c>
      <c r="N178">
        <f>VLOOKUP(A178,Mobility!$A:$L,7,FALSE)</f>
        <v>-3</v>
      </c>
      <c r="O178">
        <f>VLOOKUP(A178,Mobility!$A:$L,8,FALSE)</f>
        <v>31</v>
      </c>
      <c r="P178">
        <f>VLOOKUP(A178,Mobility!$A:$L,9,FALSE)</f>
        <v>-20</v>
      </c>
      <c r="Q178">
        <f>VLOOKUP(A178,Mobility!$A:$L,10,FALSE)</f>
        <v>-21</v>
      </c>
      <c r="R178">
        <f>VLOOKUP(A178,Mobility!$A:$L,11,FALSE)</f>
        <v>-8</v>
      </c>
      <c r="S178">
        <f>VLOOKUP(A178,Mobility!$A:$L,12,FALSE)</f>
        <v>5</v>
      </c>
      <c r="T178">
        <f>VLOOKUP(D178,'Pop and Pop Den'!A:C,2,FALSE)</f>
        <v>39937489</v>
      </c>
      <c r="U178">
        <f>VLOOKUP(D178,'Pop and Pop Den'!A:C,3,FALSE)</f>
        <v>256.37270000000001</v>
      </c>
      <c r="V178">
        <f>VLOOKUP(D178,Unemployment!A:B,2,FALSE)</f>
        <v>4</v>
      </c>
      <c r="W178">
        <f>VLOOKUP(D178,Unemployment!H:J,2,FALSE)</f>
        <v>3.9</v>
      </c>
      <c r="X178">
        <f>VLOOKUP(D178,Unemployment!H:J,3,FALSE)</f>
        <v>5.3</v>
      </c>
      <c r="Y178">
        <f t="shared" si="48"/>
        <v>1.2999999999999998</v>
      </c>
      <c r="Z178">
        <f t="shared" si="49"/>
        <v>1.4</v>
      </c>
      <c r="AA178">
        <f>VLOOKUP(D178,MedianAge!A:B,2,FALSE)</f>
        <v>36.299999999999997</v>
      </c>
      <c r="AB178" s="6">
        <f>VLOOKUP(D178,StateActions!F:G,2,FALSE)</f>
        <v>43909</v>
      </c>
      <c r="AC178" s="6">
        <f>VLOOKUP(D178,StateActions!L:M,2,FALSE)</f>
        <v>43909</v>
      </c>
      <c r="AD178" s="6">
        <f>VLOOKUP(D178,StateActions!A:B,2,FALSE)</f>
        <v>43906</v>
      </c>
      <c r="AE178">
        <f t="shared" si="50"/>
        <v>-6</v>
      </c>
      <c r="AF178">
        <f t="shared" si="51"/>
        <v>-6</v>
      </c>
      <c r="AG178">
        <f t="shared" si="52"/>
        <v>-3</v>
      </c>
      <c r="AH178" s="18">
        <f t="shared" si="53"/>
        <v>0.18067978533094811</v>
      </c>
      <c r="AI178" s="18">
        <f t="shared" si="54"/>
        <v>0.81932021466905192</v>
      </c>
      <c r="AJ178" s="20">
        <f t="shared" si="55"/>
        <v>3.5778175313059034E-3</v>
      </c>
      <c r="AK178" t="str">
        <f t="shared" si="56"/>
        <v>Include</v>
      </c>
      <c r="AL178" t="str">
        <f t="shared" si="57"/>
        <v>Less than 10 deaths</v>
      </c>
      <c r="AM178" s="6">
        <f>IFERROR(VLOOKUP(D178,DatesEachStateReach10Deaths!A:B,2,FALSE),AK178)</f>
        <v>43907</v>
      </c>
      <c r="AN178">
        <f t="shared" si="58"/>
        <v>-4</v>
      </c>
    </row>
    <row r="179" spans="1:40" x14ac:dyDescent="0.25">
      <c r="A179" t="str">
        <f t="shared" si="59"/>
        <v>43904California</v>
      </c>
      <c r="B179" t="str">
        <f t="shared" si="46"/>
        <v>43904CA</v>
      </c>
      <c r="C179" s="6">
        <v>43904</v>
      </c>
      <c r="D179" t="s">
        <v>68</v>
      </c>
      <c r="E179" t="s">
        <v>10</v>
      </c>
      <c r="F179">
        <f>IFERROR(VLOOKUP(B179,CovidTracking!B:G,4,FALSE),0)</f>
        <v>252</v>
      </c>
      <c r="G179">
        <f>IFERROR(VLOOKUP(B179,CovidTracking!B:G,5,FALSE),0)</f>
        <v>916</v>
      </c>
      <c r="H179">
        <f t="shared" si="47"/>
        <v>1168</v>
      </c>
      <c r="I179">
        <f>IFERROR(VLOOKUP(B179,CovidTracking!B:G,6,FALSE),0)</f>
        <v>5</v>
      </c>
      <c r="J179">
        <f t="shared" si="60"/>
        <v>50</v>
      </c>
      <c r="K179">
        <f t="shared" si="61"/>
        <v>0</v>
      </c>
      <c r="L179">
        <f t="shared" si="62"/>
        <v>50</v>
      </c>
      <c r="M179">
        <f t="shared" si="63"/>
        <v>1</v>
      </c>
      <c r="N179">
        <f>VLOOKUP(A179,Mobility!$A:$L,7,FALSE)</f>
        <v>-13</v>
      </c>
      <c r="O179">
        <f>VLOOKUP(A179,Mobility!$A:$L,8,FALSE)</f>
        <v>23</v>
      </c>
      <c r="P179">
        <f>VLOOKUP(A179,Mobility!$A:$L,9,FALSE)</f>
        <v>-37</v>
      </c>
      <c r="Q179">
        <f>VLOOKUP(A179,Mobility!$A:$L,10,FALSE)</f>
        <v>-24</v>
      </c>
      <c r="R179">
        <f>VLOOKUP(A179,Mobility!$A:$L,11,FALSE)</f>
        <v>-6</v>
      </c>
      <c r="S179">
        <f>VLOOKUP(A179,Mobility!$A:$L,12,FALSE)</f>
        <v>6</v>
      </c>
      <c r="T179">
        <f>VLOOKUP(D179,'Pop and Pop Den'!A:C,2,FALSE)</f>
        <v>39937489</v>
      </c>
      <c r="U179">
        <f>VLOOKUP(D179,'Pop and Pop Den'!A:C,3,FALSE)</f>
        <v>256.37270000000001</v>
      </c>
      <c r="V179">
        <f>VLOOKUP(D179,Unemployment!A:B,2,FALSE)</f>
        <v>4</v>
      </c>
      <c r="W179">
        <f>VLOOKUP(D179,Unemployment!H:J,2,FALSE)</f>
        <v>3.9</v>
      </c>
      <c r="X179">
        <f>VLOOKUP(D179,Unemployment!H:J,3,FALSE)</f>
        <v>5.3</v>
      </c>
      <c r="Y179">
        <f t="shared" si="48"/>
        <v>1.2999999999999998</v>
      </c>
      <c r="Z179">
        <f t="shared" si="49"/>
        <v>1.4</v>
      </c>
      <c r="AA179">
        <f>VLOOKUP(D179,MedianAge!A:B,2,FALSE)</f>
        <v>36.299999999999997</v>
      </c>
      <c r="AB179" s="6">
        <f>VLOOKUP(D179,StateActions!F:G,2,FALSE)</f>
        <v>43909</v>
      </c>
      <c r="AC179" s="6">
        <f>VLOOKUP(D179,StateActions!L:M,2,FALSE)</f>
        <v>43909</v>
      </c>
      <c r="AD179" s="6">
        <f>VLOOKUP(D179,StateActions!A:B,2,FALSE)</f>
        <v>43906</v>
      </c>
      <c r="AE179">
        <f t="shared" si="50"/>
        <v>-5</v>
      </c>
      <c r="AF179">
        <f t="shared" si="51"/>
        <v>-5</v>
      </c>
      <c r="AG179">
        <f t="shared" si="52"/>
        <v>-2</v>
      </c>
      <c r="AH179" s="18">
        <f t="shared" si="53"/>
        <v>0.21575342465753425</v>
      </c>
      <c r="AI179" s="18">
        <f t="shared" si="54"/>
        <v>0.78424657534246578</v>
      </c>
      <c r="AJ179" s="20">
        <f t="shared" si="55"/>
        <v>4.2808219178082189E-3</v>
      </c>
      <c r="AK179" t="str">
        <f t="shared" si="56"/>
        <v>Include</v>
      </c>
      <c r="AL179" t="str">
        <f t="shared" si="57"/>
        <v>Less than 10 deaths</v>
      </c>
      <c r="AM179" s="6">
        <f>IFERROR(VLOOKUP(D179,DatesEachStateReach10Deaths!A:B,2,FALSE),AK179)</f>
        <v>43907</v>
      </c>
      <c r="AN179">
        <f t="shared" si="58"/>
        <v>-3</v>
      </c>
    </row>
    <row r="180" spans="1:40" x14ac:dyDescent="0.25">
      <c r="A180" t="str">
        <f t="shared" si="59"/>
        <v>43905California</v>
      </c>
      <c r="B180" t="str">
        <f t="shared" si="46"/>
        <v>43905CA</v>
      </c>
      <c r="C180" s="6">
        <v>43905</v>
      </c>
      <c r="D180" t="s">
        <v>68</v>
      </c>
      <c r="E180" t="s">
        <v>10</v>
      </c>
      <c r="F180">
        <f>IFERROR(VLOOKUP(B180,CovidTracking!B:G,4,FALSE),0)</f>
        <v>293</v>
      </c>
      <c r="G180">
        <f>IFERROR(VLOOKUP(B180,CovidTracking!B:G,5,FALSE),0)</f>
        <v>916</v>
      </c>
      <c r="H180">
        <f t="shared" si="47"/>
        <v>1209</v>
      </c>
      <c r="I180">
        <f>IFERROR(VLOOKUP(B180,CovidTracking!B:G,6,FALSE),0)</f>
        <v>5</v>
      </c>
      <c r="J180">
        <f t="shared" si="60"/>
        <v>41</v>
      </c>
      <c r="K180">
        <f t="shared" si="61"/>
        <v>0</v>
      </c>
      <c r="L180">
        <f t="shared" si="62"/>
        <v>41</v>
      </c>
      <c r="M180">
        <f t="shared" si="63"/>
        <v>0</v>
      </c>
      <c r="N180">
        <f>VLOOKUP(A180,Mobility!$A:$L,7,FALSE)</f>
        <v>-16</v>
      </c>
      <c r="O180">
        <f>VLOOKUP(A180,Mobility!$A:$L,8,FALSE)</f>
        <v>11</v>
      </c>
      <c r="P180">
        <f>VLOOKUP(A180,Mobility!$A:$L,9,FALSE)</f>
        <v>-25</v>
      </c>
      <c r="Q180">
        <f>VLOOKUP(A180,Mobility!$A:$L,10,FALSE)</f>
        <v>-23</v>
      </c>
      <c r="R180">
        <f>VLOOKUP(A180,Mobility!$A:$L,11,FALSE)</f>
        <v>-8</v>
      </c>
      <c r="S180">
        <f>VLOOKUP(A180,Mobility!$A:$L,12,FALSE)</f>
        <v>6</v>
      </c>
      <c r="T180">
        <f>VLOOKUP(D180,'Pop and Pop Den'!A:C,2,FALSE)</f>
        <v>39937489</v>
      </c>
      <c r="U180">
        <f>VLOOKUP(D180,'Pop and Pop Den'!A:C,3,FALSE)</f>
        <v>256.37270000000001</v>
      </c>
      <c r="V180">
        <f>VLOOKUP(D180,Unemployment!A:B,2,FALSE)</f>
        <v>4</v>
      </c>
      <c r="W180">
        <f>VLOOKUP(D180,Unemployment!H:J,2,FALSE)</f>
        <v>3.9</v>
      </c>
      <c r="X180">
        <f>VLOOKUP(D180,Unemployment!H:J,3,FALSE)</f>
        <v>5.3</v>
      </c>
      <c r="Y180">
        <f t="shared" si="48"/>
        <v>1.2999999999999998</v>
      </c>
      <c r="Z180">
        <f t="shared" si="49"/>
        <v>1.4</v>
      </c>
      <c r="AA180">
        <f>VLOOKUP(D180,MedianAge!A:B,2,FALSE)</f>
        <v>36.299999999999997</v>
      </c>
      <c r="AB180" s="6">
        <f>VLOOKUP(D180,StateActions!F:G,2,FALSE)</f>
        <v>43909</v>
      </c>
      <c r="AC180" s="6">
        <f>VLOOKUP(D180,StateActions!L:M,2,FALSE)</f>
        <v>43909</v>
      </c>
      <c r="AD180" s="6">
        <f>VLOOKUP(D180,StateActions!A:B,2,FALSE)</f>
        <v>43906</v>
      </c>
      <c r="AE180">
        <f t="shared" si="50"/>
        <v>-4</v>
      </c>
      <c r="AF180">
        <f t="shared" si="51"/>
        <v>-4</v>
      </c>
      <c r="AG180">
        <f t="shared" si="52"/>
        <v>-1</v>
      </c>
      <c r="AH180" s="18">
        <f t="shared" si="53"/>
        <v>0.24234904880066171</v>
      </c>
      <c r="AI180" s="18">
        <f t="shared" si="54"/>
        <v>0.75765095119933834</v>
      </c>
      <c r="AJ180" s="20">
        <f t="shared" si="55"/>
        <v>4.1356492969396195E-3</v>
      </c>
      <c r="AK180" t="str">
        <f t="shared" si="56"/>
        <v>Include</v>
      </c>
      <c r="AL180" t="str">
        <f t="shared" si="57"/>
        <v>Less than 10 deaths</v>
      </c>
      <c r="AM180" s="6">
        <f>IFERROR(VLOOKUP(D180,DatesEachStateReach10Deaths!A:B,2,FALSE),AK180)</f>
        <v>43907</v>
      </c>
      <c r="AN180">
        <f t="shared" si="58"/>
        <v>-2</v>
      </c>
    </row>
    <row r="181" spans="1:40" x14ac:dyDescent="0.25">
      <c r="A181" t="str">
        <f t="shared" si="59"/>
        <v>43906California</v>
      </c>
      <c r="B181" t="str">
        <f t="shared" si="46"/>
        <v>43906CA</v>
      </c>
      <c r="C181" s="6">
        <v>43906</v>
      </c>
      <c r="D181" t="s">
        <v>68</v>
      </c>
      <c r="E181" t="s">
        <v>10</v>
      </c>
      <c r="F181">
        <f>IFERROR(VLOOKUP(B181,CovidTracking!B:G,4,FALSE),0)</f>
        <v>335</v>
      </c>
      <c r="G181">
        <f>IFERROR(VLOOKUP(B181,CovidTracking!B:G,5,FALSE),0)</f>
        <v>7981</v>
      </c>
      <c r="H181">
        <f t="shared" si="47"/>
        <v>8316</v>
      </c>
      <c r="I181">
        <f>IFERROR(VLOOKUP(B181,CovidTracking!B:G,6,FALSE),0)</f>
        <v>6</v>
      </c>
      <c r="J181">
        <f t="shared" si="60"/>
        <v>42</v>
      </c>
      <c r="K181">
        <f t="shared" si="61"/>
        <v>7065</v>
      </c>
      <c r="L181">
        <f t="shared" si="62"/>
        <v>7107</v>
      </c>
      <c r="M181">
        <f t="shared" si="63"/>
        <v>1</v>
      </c>
      <c r="N181">
        <f>VLOOKUP(A181,Mobility!$A:$L,7,FALSE)</f>
        <v>-12</v>
      </c>
      <c r="O181">
        <f>VLOOKUP(A181,Mobility!$A:$L,8,FALSE)</f>
        <v>21</v>
      </c>
      <c r="P181">
        <f>VLOOKUP(A181,Mobility!$A:$L,9,FALSE)</f>
        <v>-27</v>
      </c>
      <c r="Q181">
        <f>VLOOKUP(A181,Mobility!$A:$L,10,FALSE)</f>
        <v>-31</v>
      </c>
      <c r="R181">
        <f>VLOOKUP(A181,Mobility!$A:$L,11,FALSE)</f>
        <v>-24</v>
      </c>
      <c r="S181">
        <f>VLOOKUP(A181,Mobility!$A:$L,12,FALSE)</f>
        <v>11</v>
      </c>
      <c r="T181">
        <f>VLOOKUP(D181,'Pop and Pop Den'!A:C,2,FALSE)</f>
        <v>39937489</v>
      </c>
      <c r="U181">
        <f>VLOOKUP(D181,'Pop and Pop Den'!A:C,3,FALSE)</f>
        <v>256.37270000000001</v>
      </c>
      <c r="V181">
        <f>VLOOKUP(D181,Unemployment!A:B,2,FALSE)</f>
        <v>4</v>
      </c>
      <c r="W181">
        <f>VLOOKUP(D181,Unemployment!H:J,2,FALSE)</f>
        <v>3.9</v>
      </c>
      <c r="X181">
        <f>VLOOKUP(D181,Unemployment!H:J,3,FALSE)</f>
        <v>5.3</v>
      </c>
      <c r="Y181">
        <f t="shared" si="48"/>
        <v>1.2999999999999998</v>
      </c>
      <c r="Z181">
        <f t="shared" si="49"/>
        <v>1.4</v>
      </c>
      <c r="AA181">
        <f>VLOOKUP(D181,MedianAge!A:B,2,FALSE)</f>
        <v>36.299999999999997</v>
      </c>
      <c r="AB181" s="6">
        <f>VLOOKUP(D181,StateActions!F:G,2,FALSE)</f>
        <v>43909</v>
      </c>
      <c r="AC181" s="6">
        <f>VLOOKUP(D181,StateActions!L:M,2,FALSE)</f>
        <v>43909</v>
      </c>
      <c r="AD181" s="6">
        <f>VLOOKUP(D181,StateActions!A:B,2,FALSE)</f>
        <v>43906</v>
      </c>
      <c r="AE181">
        <f t="shared" si="50"/>
        <v>-3</v>
      </c>
      <c r="AF181">
        <f t="shared" si="51"/>
        <v>-3</v>
      </c>
      <c r="AG181">
        <f t="shared" si="52"/>
        <v>0</v>
      </c>
      <c r="AH181" s="18">
        <f t="shared" si="53"/>
        <v>4.0283790283790283E-2</v>
      </c>
      <c r="AI181" s="18">
        <f t="shared" si="54"/>
        <v>0.95971620971620974</v>
      </c>
      <c r="AJ181" s="20">
        <f t="shared" si="55"/>
        <v>7.215007215007215E-4</v>
      </c>
      <c r="AK181" t="str">
        <f t="shared" si="56"/>
        <v>Include</v>
      </c>
      <c r="AL181" t="str">
        <f t="shared" si="57"/>
        <v>Less than 10 deaths</v>
      </c>
      <c r="AM181" s="6">
        <f>IFERROR(VLOOKUP(D181,DatesEachStateReach10Deaths!A:B,2,FALSE),AK181)</f>
        <v>43907</v>
      </c>
      <c r="AN181">
        <f t="shared" si="58"/>
        <v>-1</v>
      </c>
    </row>
    <row r="182" spans="1:40" x14ac:dyDescent="0.25">
      <c r="A182" t="str">
        <f t="shared" si="59"/>
        <v>43907California</v>
      </c>
      <c r="B182" t="str">
        <f t="shared" si="46"/>
        <v>43907CA</v>
      </c>
      <c r="C182" s="6">
        <v>43907</v>
      </c>
      <c r="D182" t="s">
        <v>68</v>
      </c>
      <c r="E182" t="s">
        <v>10</v>
      </c>
      <c r="F182">
        <f>IFERROR(VLOOKUP(B182,CovidTracking!B:G,4,FALSE),0)</f>
        <v>483</v>
      </c>
      <c r="G182">
        <f>IFERROR(VLOOKUP(B182,CovidTracking!B:G,5,FALSE),0)</f>
        <v>7981</v>
      </c>
      <c r="H182">
        <f t="shared" si="47"/>
        <v>8464</v>
      </c>
      <c r="I182">
        <f>IFERROR(VLOOKUP(B182,CovidTracking!B:G,6,FALSE),0)</f>
        <v>11</v>
      </c>
      <c r="J182">
        <f t="shared" si="60"/>
        <v>148</v>
      </c>
      <c r="K182">
        <f t="shared" si="61"/>
        <v>0</v>
      </c>
      <c r="L182">
        <f t="shared" si="62"/>
        <v>148</v>
      </c>
      <c r="M182">
        <f t="shared" si="63"/>
        <v>5</v>
      </c>
      <c r="N182">
        <f>VLOOKUP(A182,Mobility!$A:$L,7,FALSE)</f>
        <v>-23</v>
      </c>
      <c r="O182">
        <f>VLOOKUP(A182,Mobility!$A:$L,8,FALSE)</f>
        <v>11</v>
      </c>
      <c r="P182">
        <f>VLOOKUP(A182,Mobility!$A:$L,9,FALSE)</f>
        <v>-12</v>
      </c>
      <c r="Q182">
        <f>VLOOKUP(A182,Mobility!$A:$L,10,FALSE)</f>
        <v>-34</v>
      </c>
      <c r="R182">
        <f>VLOOKUP(A182,Mobility!$A:$L,11,FALSE)</f>
        <v>-33</v>
      </c>
      <c r="S182">
        <f>VLOOKUP(A182,Mobility!$A:$L,12,FALSE)</f>
        <v>14</v>
      </c>
      <c r="T182">
        <f>VLOOKUP(D182,'Pop and Pop Den'!A:C,2,FALSE)</f>
        <v>39937489</v>
      </c>
      <c r="U182">
        <f>VLOOKUP(D182,'Pop and Pop Den'!A:C,3,FALSE)</f>
        <v>256.37270000000001</v>
      </c>
      <c r="V182">
        <f>VLOOKUP(D182,Unemployment!A:B,2,FALSE)</f>
        <v>4</v>
      </c>
      <c r="W182">
        <f>VLOOKUP(D182,Unemployment!H:J,2,FALSE)</f>
        <v>3.9</v>
      </c>
      <c r="X182">
        <f>VLOOKUP(D182,Unemployment!H:J,3,FALSE)</f>
        <v>5.3</v>
      </c>
      <c r="Y182">
        <f t="shared" si="48"/>
        <v>1.2999999999999998</v>
      </c>
      <c r="Z182">
        <f t="shared" si="49"/>
        <v>1.4</v>
      </c>
      <c r="AA182">
        <f>VLOOKUP(D182,MedianAge!A:B,2,FALSE)</f>
        <v>36.299999999999997</v>
      </c>
      <c r="AB182" s="6">
        <f>VLOOKUP(D182,StateActions!F:G,2,FALSE)</f>
        <v>43909</v>
      </c>
      <c r="AC182" s="6">
        <f>VLOOKUP(D182,StateActions!L:M,2,FALSE)</f>
        <v>43909</v>
      </c>
      <c r="AD182" s="6">
        <f>VLOOKUP(D182,StateActions!A:B,2,FALSE)</f>
        <v>43906</v>
      </c>
      <c r="AE182">
        <f t="shared" si="50"/>
        <v>-2</v>
      </c>
      <c r="AF182">
        <f t="shared" si="51"/>
        <v>-2</v>
      </c>
      <c r="AG182">
        <f t="shared" si="52"/>
        <v>1</v>
      </c>
      <c r="AH182" s="18">
        <f t="shared" si="53"/>
        <v>5.7065217391304345E-2</v>
      </c>
      <c r="AI182" s="18">
        <f t="shared" si="54"/>
        <v>0.94293478260869568</v>
      </c>
      <c r="AJ182" s="20">
        <f t="shared" si="55"/>
        <v>1.2996219281663517E-3</v>
      </c>
      <c r="AK182" t="str">
        <f t="shared" si="56"/>
        <v>Include</v>
      </c>
      <c r="AL182" t="str">
        <f t="shared" si="57"/>
        <v>10 or more deaths</v>
      </c>
      <c r="AM182" s="6">
        <f>IFERROR(VLOOKUP(D182,DatesEachStateReach10Deaths!A:B,2,FALSE),AK182)</f>
        <v>43907</v>
      </c>
      <c r="AN182">
        <f t="shared" si="58"/>
        <v>0</v>
      </c>
    </row>
    <row r="183" spans="1:40" x14ac:dyDescent="0.25">
      <c r="A183" t="str">
        <f t="shared" si="59"/>
        <v>43908California</v>
      </c>
      <c r="B183" t="str">
        <f t="shared" si="46"/>
        <v>43908CA</v>
      </c>
      <c r="C183" s="6">
        <v>43908</v>
      </c>
      <c r="D183" t="s">
        <v>68</v>
      </c>
      <c r="E183" t="s">
        <v>10</v>
      </c>
      <c r="F183">
        <f>IFERROR(VLOOKUP(B183,CovidTracking!B:G,4,FALSE),0)</f>
        <v>611</v>
      </c>
      <c r="G183">
        <f>IFERROR(VLOOKUP(B183,CovidTracking!B:G,5,FALSE),0)</f>
        <v>7981</v>
      </c>
      <c r="H183">
        <f t="shared" si="47"/>
        <v>8592</v>
      </c>
      <c r="I183">
        <f>IFERROR(VLOOKUP(B183,CovidTracking!B:G,6,FALSE),0)</f>
        <v>13</v>
      </c>
      <c r="J183">
        <f t="shared" si="60"/>
        <v>128</v>
      </c>
      <c r="K183">
        <f t="shared" si="61"/>
        <v>0</v>
      </c>
      <c r="L183">
        <f t="shared" si="62"/>
        <v>128</v>
      </c>
      <c r="M183">
        <f t="shared" si="63"/>
        <v>2</v>
      </c>
      <c r="N183">
        <f>VLOOKUP(A183,Mobility!$A:$L,7,FALSE)</f>
        <v>-29</v>
      </c>
      <c r="O183">
        <f>VLOOKUP(A183,Mobility!$A:$L,8,FALSE)</f>
        <v>4</v>
      </c>
      <c r="P183">
        <f>VLOOKUP(A183,Mobility!$A:$L,9,FALSE)</f>
        <v>-20</v>
      </c>
      <c r="Q183">
        <f>VLOOKUP(A183,Mobility!$A:$L,10,FALSE)</f>
        <v>-39</v>
      </c>
      <c r="R183">
        <f>VLOOKUP(A183,Mobility!$A:$L,11,FALSE)</f>
        <v>-38</v>
      </c>
      <c r="S183">
        <f>VLOOKUP(A183,Mobility!$A:$L,12,FALSE)</f>
        <v>17</v>
      </c>
      <c r="T183">
        <f>VLOOKUP(D183,'Pop and Pop Den'!A:C,2,FALSE)</f>
        <v>39937489</v>
      </c>
      <c r="U183">
        <f>VLOOKUP(D183,'Pop and Pop Den'!A:C,3,FALSE)</f>
        <v>256.37270000000001</v>
      </c>
      <c r="V183">
        <f>VLOOKUP(D183,Unemployment!A:B,2,FALSE)</f>
        <v>4</v>
      </c>
      <c r="W183">
        <f>VLOOKUP(D183,Unemployment!H:J,2,FALSE)</f>
        <v>3.9</v>
      </c>
      <c r="X183">
        <f>VLOOKUP(D183,Unemployment!H:J,3,FALSE)</f>
        <v>5.3</v>
      </c>
      <c r="Y183">
        <f t="shared" si="48"/>
        <v>1.2999999999999998</v>
      </c>
      <c r="Z183">
        <f t="shared" si="49"/>
        <v>1.4</v>
      </c>
      <c r="AA183">
        <f>VLOOKUP(D183,MedianAge!A:B,2,FALSE)</f>
        <v>36.299999999999997</v>
      </c>
      <c r="AB183" s="6">
        <f>VLOOKUP(D183,StateActions!F:G,2,FALSE)</f>
        <v>43909</v>
      </c>
      <c r="AC183" s="6">
        <f>VLOOKUP(D183,StateActions!L:M,2,FALSE)</f>
        <v>43909</v>
      </c>
      <c r="AD183" s="6">
        <f>VLOOKUP(D183,StateActions!A:B,2,FALSE)</f>
        <v>43906</v>
      </c>
      <c r="AE183">
        <f t="shared" si="50"/>
        <v>-1</v>
      </c>
      <c r="AF183">
        <f t="shared" si="51"/>
        <v>-1</v>
      </c>
      <c r="AG183">
        <f t="shared" si="52"/>
        <v>2</v>
      </c>
      <c r="AH183" s="18">
        <f t="shared" si="53"/>
        <v>7.1112662942271879E-2</v>
      </c>
      <c r="AI183" s="18">
        <f t="shared" si="54"/>
        <v>0.92888733705772808</v>
      </c>
      <c r="AJ183" s="20">
        <f t="shared" si="55"/>
        <v>1.5130353817504655E-3</v>
      </c>
      <c r="AK183" t="str">
        <f t="shared" si="56"/>
        <v>Include</v>
      </c>
      <c r="AL183" t="str">
        <f t="shared" si="57"/>
        <v>10 or more deaths</v>
      </c>
      <c r="AM183" s="6">
        <f>IFERROR(VLOOKUP(D183,DatesEachStateReach10Deaths!A:B,2,FALSE),AK183)</f>
        <v>43907</v>
      </c>
      <c r="AN183">
        <f t="shared" si="58"/>
        <v>1</v>
      </c>
    </row>
    <row r="184" spans="1:40" x14ac:dyDescent="0.25">
      <c r="A184" t="str">
        <f t="shared" si="59"/>
        <v>43909California</v>
      </c>
      <c r="B184" t="str">
        <f t="shared" si="46"/>
        <v>43909CA</v>
      </c>
      <c r="C184" s="6">
        <v>43909</v>
      </c>
      <c r="D184" t="s">
        <v>68</v>
      </c>
      <c r="E184" t="s">
        <v>10</v>
      </c>
      <c r="F184">
        <f>IFERROR(VLOOKUP(B184,CovidTracking!B:G,4,FALSE),0)</f>
        <v>924</v>
      </c>
      <c r="G184">
        <f>IFERROR(VLOOKUP(B184,CovidTracking!B:G,5,FALSE),0)</f>
        <v>8787</v>
      </c>
      <c r="H184">
        <f t="shared" si="47"/>
        <v>9711</v>
      </c>
      <c r="I184">
        <f>IFERROR(VLOOKUP(B184,CovidTracking!B:G,6,FALSE),0)</f>
        <v>18</v>
      </c>
      <c r="J184">
        <f t="shared" si="60"/>
        <v>313</v>
      </c>
      <c r="K184">
        <f t="shared" si="61"/>
        <v>806</v>
      </c>
      <c r="L184">
        <f t="shared" si="62"/>
        <v>1119</v>
      </c>
      <c r="M184">
        <f t="shared" si="63"/>
        <v>5</v>
      </c>
      <c r="N184">
        <f>VLOOKUP(A184,Mobility!$A:$L,7,FALSE)</f>
        <v>-32</v>
      </c>
      <c r="O184">
        <f>VLOOKUP(A184,Mobility!$A:$L,8,FALSE)</f>
        <v>3</v>
      </c>
      <c r="P184">
        <f>VLOOKUP(A184,Mobility!$A:$L,9,FALSE)</f>
        <v>-20</v>
      </c>
      <c r="Q184">
        <f>VLOOKUP(A184,Mobility!$A:$L,10,FALSE)</f>
        <v>-43</v>
      </c>
      <c r="R184">
        <f>VLOOKUP(A184,Mobility!$A:$L,11,FALSE)</f>
        <v>-40</v>
      </c>
      <c r="S184">
        <f>VLOOKUP(A184,Mobility!$A:$L,12,FALSE)</f>
        <v>18</v>
      </c>
      <c r="T184">
        <f>VLOOKUP(D184,'Pop and Pop Den'!A:C,2,FALSE)</f>
        <v>39937489</v>
      </c>
      <c r="U184">
        <f>VLOOKUP(D184,'Pop and Pop Den'!A:C,3,FALSE)</f>
        <v>256.37270000000001</v>
      </c>
      <c r="V184">
        <f>VLOOKUP(D184,Unemployment!A:B,2,FALSE)</f>
        <v>4</v>
      </c>
      <c r="W184">
        <f>VLOOKUP(D184,Unemployment!H:J,2,FALSE)</f>
        <v>3.9</v>
      </c>
      <c r="X184">
        <f>VLOOKUP(D184,Unemployment!H:J,3,FALSE)</f>
        <v>5.3</v>
      </c>
      <c r="Y184">
        <f t="shared" si="48"/>
        <v>1.2999999999999998</v>
      </c>
      <c r="Z184">
        <f t="shared" si="49"/>
        <v>1.4</v>
      </c>
      <c r="AA184">
        <f>VLOOKUP(D184,MedianAge!A:B,2,FALSE)</f>
        <v>36.299999999999997</v>
      </c>
      <c r="AB184" s="6">
        <f>VLOOKUP(D184,StateActions!F:G,2,FALSE)</f>
        <v>43909</v>
      </c>
      <c r="AC184" s="6">
        <f>VLOOKUP(D184,StateActions!L:M,2,FALSE)</f>
        <v>43909</v>
      </c>
      <c r="AD184" s="6">
        <f>VLOOKUP(D184,StateActions!A:B,2,FALSE)</f>
        <v>43906</v>
      </c>
      <c r="AE184">
        <f t="shared" si="50"/>
        <v>0</v>
      </c>
      <c r="AF184">
        <f t="shared" si="51"/>
        <v>0</v>
      </c>
      <c r="AG184">
        <f t="shared" si="52"/>
        <v>3</v>
      </c>
      <c r="AH184" s="18">
        <f t="shared" si="53"/>
        <v>9.5149830089589132E-2</v>
      </c>
      <c r="AI184" s="18">
        <f t="shared" si="54"/>
        <v>0.9048501699104109</v>
      </c>
      <c r="AJ184" s="20">
        <f t="shared" si="55"/>
        <v>1.8535681186283596E-3</v>
      </c>
      <c r="AK184" t="str">
        <f t="shared" si="56"/>
        <v>Include</v>
      </c>
      <c r="AL184" t="str">
        <f t="shared" si="57"/>
        <v>10 or more deaths</v>
      </c>
      <c r="AM184" s="6">
        <f>IFERROR(VLOOKUP(D184,DatesEachStateReach10Deaths!A:B,2,FALSE),AK184)</f>
        <v>43907</v>
      </c>
      <c r="AN184">
        <f t="shared" si="58"/>
        <v>2</v>
      </c>
    </row>
    <row r="185" spans="1:40" x14ac:dyDescent="0.25">
      <c r="A185" t="str">
        <f t="shared" si="59"/>
        <v>43910California</v>
      </c>
      <c r="B185" t="str">
        <f t="shared" si="46"/>
        <v>43910CA</v>
      </c>
      <c r="C185" s="6">
        <v>43910</v>
      </c>
      <c r="D185" t="s">
        <v>68</v>
      </c>
      <c r="E185" t="s">
        <v>10</v>
      </c>
      <c r="F185">
        <f>IFERROR(VLOOKUP(B185,CovidTracking!B:G,4,FALSE),0)</f>
        <v>1063</v>
      </c>
      <c r="G185">
        <f>IFERROR(VLOOKUP(B185,CovidTracking!B:G,5,FALSE),0)</f>
        <v>10424</v>
      </c>
      <c r="H185">
        <f t="shared" si="47"/>
        <v>11487</v>
      </c>
      <c r="I185">
        <f>IFERROR(VLOOKUP(B185,CovidTracking!B:G,6,FALSE),0)</f>
        <v>20</v>
      </c>
      <c r="J185">
        <f t="shared" si="60"/>
        <v>139</v>
      </c>
      <c r="K185">
        <f t="shared" si="61"/>
        <v>1637</v>
      </c>
      <c r="L185">
        <f t="shared" si="62"/>
        <v>1776</v>
      </c>
      <c r="M185">
        <f t="shared" si="63"/>
        <v>2</v>
      </c>
      <c r="N185">
        <f>VLOOKUP(A185,Mobility!$A:$L,7,FALSE)</f>
        <v>-40</v>
      </c>
      <c r="O185">
        <f>VLOOKUP(A185,Mobility!$A:$L,8,FALSE)</f>
        <v>-3</v>
      </c>
      <c r="P185">
        <f>VLOOKUP(A185,Mobility!$A:$L,9,FALSE)</f>
        <v>-22</v>
      </c>
      <c r="Q185">
        <f>VLOOKUP(A185,Mobility!$A:$L,10,FALSE)</f>
        <v>-46</v>
      </c>
      <c r="R185">
        <f>VLOOKUP(A185,Mobility!$A:$L,11,FALSE)</f>
        <v>-44</v>
      </c>
      <c r="S185">
        <f>VLOOKUP(A185,Mobility!$A:$L,12,FALSE)</f>
        <v>21</v>
      </c>
      <c r="T185">
        <f>VLOOKUP(D185,'Pop and Pop Den'!A:C,2,FALSE)</f>
        <v>39937489</v>
      </c>
      <c r="U185">
        <f>VLOOKUP(D185,'Pop and Pop Den'!A:C,3,FALSE)</f>
        <v>256.37270000000001</v>
      </c>
      <c r="V185">
        <f>VLOOKUP(D185,Unemployment!A:B,2,FALSE)</f>
        <v>4</v>
      </c>
      <c r="W185">
        <f>VLOOKUP(D185,Unemployment!H:J,2,FALSE)</f>
        <v>3.9</v>
      </c>
      <c r="X185">
        <f>VLOOKUP(D185,Unemployment!H:J,3,FALSE)</f>
        <v>5.3</v>
      </c>
      <c r="Y185">
        <f t="shared" si="48"/>
        <v>1.2999999999999998</v>
      </c>
      <c r="Z185">
        <f t="shared" si="49"/>
        <v>1.4</v>
      </c>
      <c r="AA185">
        <f>VLOOKUP(D185,MedianAge!A:B,2,FALSE)</f>
        <v>36.299999999999997</v>
      </c>
      <c r="AB185" s="6">
        <f>VLOOKUP(D185,StateActions!F:G,2,FALSE)</f>
        <v>43909</v>
      </c>
      <c r="AC185" s="6">
        <f>VLOOKUP(D185,StateActions!L:M,2,FALSE)</f>
        <v>43909</v>
      </c>
      <c r="AD185" s="6">
        <f>VLOOKUP(D185,StateActions!A:B,2,FALSE)</f>
        <v>43906</v>
      </c>
      <c r="AE185">
        <f t="shared" si="50"/>
        <v>1</v>
      </c>
      <c r="AF185">
        <f t="shared" si="51"/>
        <v>1</v>
      </c>
      <c r="AG185">
        <f t="shared" si="52"/>
        <v>4</v>
      </c>
      <c r="AH185" s="18">
        <f t="shared" si="53"/>
        <v>9.2539392356577002E-2</v>
      </c>
      <c r="AI185" s="18">
        <f t="shared" si="54"/>
        <v>0.90746060764342296</v>
      </c>
      <c r="AJ185" s="20">
        <f t="shared" si="55"/>
        <v>1.741098633237573E-3</v>
      </c>
      <c r="AK185" t="str">
        <f t="shared" si="56"/>
        <v>Include</v>
      </c>
      <c r="AL185" t="str">
        <f t="shared" si="57"/>
        <v>10 or more deaths</v>
      </c>
      <c r="AM185" s="6">
        <f>IFERROR(VLOOKUP(D185,DatesEachStateReach10Deaths!A:B,2,FALSE),AK185)</f>
        <v>43907</v>
      </c>
      <c r="AN185">
        <f t="shared" si="58"/>
        <v>3</v>
      </c>
    </row>
    <row r="186" spans="1:40" x14ac:dyDescent="0.25">
      <c r="A186" t="str">
        <f t="shared" si="59"/>
        <v>43911California</v>
      </c>
      <c r="B186" t="str">
        <f t="shared" si="46"/>
        <v>43911CA</v>
      </c>
      <c r="C186" s="6">
        <v>43911</v>
      </c>
      <c r="D186" t="s">
        <v>68</v>
      </c>
      <c r="E186" t="s">
        <v>10</v>
      </c>
      <c r="F186">
        <f>IFERROR(VLOOKUP(B186,CovidTracking!B:G,4,FALSE),0)</f>
        <v>1279</v>
      </c>
      <c r="G186">
        <f>IFERROR(VLOOKUP(B186,CovidTracking!B:G,5,FALSE),0)</f>
        <v>11249</v>
      </c>
      <c r="H186">
        <f t="shared" si="47"/>
        <v>12528</v>
      </c>
      <c r="I186">
        <f>IFERROR(VLOOKUP(B186,CovidTracking!B:G,6,FALSE),0)</f>
        <v>24</v>
      </c>
      <c r="J186">
        <f t="shared" si="60"/>
        <v>216</v>
      </c>
      <c r="K186">
        <f t="shared" si="61"/>
        <v>825</v>
      </c>
      <c r="L186">
        <f t="shared" si="62"/>
        <v>1041</v>
      </c>
      <c r="M186">
        <f t="shared" si="63"/>
        <v>4</v>
      </c>
      <c r="N186">
        <f>VLOOKUP(A186,Mobility!$A:$L,7,FALSE)</f>
        <v>-48</v>
      </c>
      <c r="O186">
        <f>VLOOKUP(A186,Mobility!$A:$L,8,FALSE)</f>
        <v>-13</v>
      </c>
      <c r="P186">
        <f>VLOOKUP(A186,Mobility!$A:$L,9,FALSE)</f>
        <v>-22</v>
      </c>
      <c r="Q186">
        <f>VLOOKUP(A186,Mobility!$A:$L,10,FALSE)</f>
        <v>-47</v>
      </c>
      <c r="R186">
        <f>VLOOKUP(A186,Mobility!$A:$L,11,FALSE)</f>
        <v>-33</v>
      </c>
      <c r="S186">
        <f>VLOOKUP(A186,Mobility!$A:$L,12,FALSE)</f>
        <v>16</v>
      </c>
      <c r="T186">
        <f>VLOOKUP(D186,'Pop and Pop Den'!A:C,2,FALSE)</f>
        <v>39937489</v>
      </c>
      <c r="U186">
        <f>VLOOKUP(D186,'Pop and Pop Den'!A:C,3,FALSE)</f>
        <v>256.37270000000001</v>
      </c>
      <c r="V186">
        <f>VLOOKUP(D186,Unemployment!A:B,2,FALSE)</f>
        <v>4</v>
      </c>
      <c r="W186">
        <f>VLOOKUP(D186,Unemployment!H:J,2,FALSE)</f>
        <v>3.9</v>
      </c>
      <c r="X186">
        <f>VLOOKUP(D186,Unemployment!H:J,3,FALSE)</f>
        <v>5.3</v>
      </c>
      <c r="Y186">
        <f t="shared" si="48"/>
        <v>1.2999999999999998</v>
      </c>
      <c r="Z186">
        <f t="shared" si="49"/>
        <v>1.4</v>
      </c>
      <c r="AA186">
        <f>VLOOKUP(D186,MedianAge!A:B,2,FALSE)</f>
        <v>36.299999999999997</v>
      </c>
      <c r="AB186" s="6">
        <f>VLOOKUP(D186,StateActions!F:G,2,FALSE)</f>
        <v>43909</v>
      </c>
      <c r="AC186" s="6">
        <f>VLOOKUP(D186,StateActions!L:M,2,FALSE)</f>
        <v>43909</v>
      </c>
      <c r="AD186" s="6">
        <f>VLOOKUP(D186,StateActions!A:B,2,FALSE)</f>
        <v>43906</v>
      </c>
      <c r="AE186">
        <f t="shared" si="50"/>
        <v>2</v>
      </c>
      <c r="AF186">
        <f t="shared" si="51"/>
        <v>2</v>
      </c>
      <c r="AG186">
        <f t="shared" si="52"/>
        <v>5</v>
      </c>
      <c r="AH186" s="18">
        <f t="shared" si="53"/>
        <v>0.10209131545338442</v>
      </c>
      <c r="AI186" s="18">
        <f t="shared" si="54"/>
        <v>0.89790868454661554</v>
      </c>
      <c r="AJ186" s="20">
        <f t="shared" si="55"/>
        <v>1.9157088122605363E-3</v>
      </c>
      <c r="AK186" t="str">
        <f t="shared" si="56"/>
        <v>Include</v>
      </c>
      <c r="AL186" t="str">
        <f t="shared" si="57"/>
        <v>10 or more deaths</v>
      </c>
      <c r="AM186" s="6">
        <f>IFERROR(VLOOKUP(D186,DatesEachStateReach10Deaths!A:B,2,FALSE),AK186)</f>
        <v>43907</v>
      </c>
      <c r="AN186">
        <f t="shared" si="58"/>
        <v>4</v>
      </c>
    </row>
    <row r="187" spans="1:40" x14ac:dyDescent="0.25">
      <c r="A187" t="str">
        <f t="shared" si="59"/>
        <v>43912California</v>
      </c>
      <c r="B187" t="str">
        <f t="shared" si="46"/>
        <v>43912CA</v>
      </c>
      <c r="C187" s="6">
        <v>43912</v>
      </c>
      <c r="D187" t="s">
        <v>68</v>
      </c>
      <c r="E187" t="s">
        <v>10</v>
      </c>
      <c r="F187">
        <f>IFERROR(VLOOKUP(B187,CovidTracking!B:G,4,FALSE),0)</f>
        <v>1536</v>
      </c>
      <c r="G187">
        <f>IFERROR(VLOOKUP(B187,CovidTracking!B:G,5,FALSE),0)</f>
        <v>11304</v>
      </c>
      <c r="H187">
        <f t="shared" si="47"/>
        <v>12840</v>
      </c>
      <c r="I187">
        <f>IFERROR(VLOOKUP(B187,CovidTracking!B:G,6,FALSE),0)</f>
        <v>27</v>
      </c>
      <c r="J187">
        <f t="shared" si="60"/>
        <v>257</v>
      </c>
      <c r="K187">
        <f t="shared" si="61"/>
        <v>55</v>
      </c>
      <c r="L187">
        <f t="shared" si="62"/>
        <v>312</v>
      </c>
      <c r="M187">
        <f t="shared" si="63"/>
        <v>3</v>
      </c>
      <c r="N187">
        <f>VLOOKUP(A187,Mobility!$A:$L,7,FALSE)</f>
        <v>-50</v>
      </c>
      <c r="O187">
        <f>VLOOKUP(A187,Mobility!$A:$L,8,FALSE)</f>
        <v>-22</v>
      </c>
      <c r="P187">
        <f>VLOOKUP(A187,Mobility!$A:$L,9,FALSE)</f>
        <v>-24</v>
      </c>
      <c r="Q187">
        <f>VLOOKUP(A187,Mobility!$A:$L,10,FALSE)</f>
        <v>-52</v>
      </c>
      <c r="R187">
        <f>VLOOKUP(A187,Mobility!$A:$L,11,FALSE)</f>
        <v>-36</v>
      </c>
      <c r="S187">
        <f>VLOOKUP(A187,Mobility!$A:$L,12,FALSE)</f>
        <v>14</v>
      </c>
      <c r="T187">
        <f>VLOOKUP(D187,'Pop and Pop Den'!A:C,2,FALSE)</f>
        <v>39937489</v>
      </c>
      <c r="U187">
        <f>VLOOKUP(D187,'Pop and Pop Den'!A:C,3,FALSE)</f>
        <v>256.37270000000001</v>
      </c>
      <c r="V187">
        <f>VLOOKUP(D187,Unemployment!A:B,2,FALSE)</f>
        <v>4</v>
      </c>
      <c r="W187">
        <f>VLOOKUP(D187,Unemployment!H:J,2,FALSE)</f>
        <v>3.9</v>
      </c>
      <c r="X187">
        <f>VLOOKUP(D187,Unemployment!H:J,3,FALSE)</f>
        <v>5.3</v>
      </c>
      <c r="Y187">
        <f t="shared" si="48"/>
        <v>1.2999999999999998</v>
      </c>
      <c r="Z187">
        <f t="shared" si="49"/>
        <v>1.4</v>
      </c>
      <c r="AA187">
        <f>VLOOKUP(D187,MedianAge!A:B,2,FALSE)</f>
        <v>36.299999999999997</v>
      </c>
      <c r="AB187" s="6">
        <f>VLOOKUP(D187,StateActions!F:G,2,FALSE)</f>
        <v>43909</v>
      </c>
      <c r="AC187" s="6">
        <f>VLOOKUP(D187,StateActions!L:M,2,FALSE)</f>
        <v>43909</v>
      </c>
      <c r="AD187" s="6">
        <f>VLOOKUP(D187,StateActions!A:B,2,FALSE)</f>
        <v>43906</v>
      </c>
      <c r="AE187">
        <f t="shared" si="50"/>
        <v>3</v>
      </c>
      <c r="AF187">
        <f t="shared" si="51"/>
        <v>3</v>
      </c>
      <c r="AG187">
        <f t="shared" si="52"/>
        <v>6</v>
      </c>
      <c r="AH187" s="18">
        <f t="shared" si="53"/>
        <v>0.11962616822429907</v>
      </c>
      <c r="AI187" s="18">
        <f t="shared" si="54"/>
        <v>0.88037383177570094</v>
      </c>
      <c r="AJ187" s="20">
        <f t="shared" si="55"/>
        <v>2.1028037383177571E-3</v>
      </c>
      <c r="AK187" t="str">
        <f t="shared" si="56"/>
        <v>Include</v>
      </c>
      <c r="AL187" t="str">
        <f t="shared" si="57"/>
        <v>10 or more deaths</v>
      </c>
      <c r="AM187" s="6">
        <f>IFERROR(VLOOKUP(D187,DatesEachStateReach10Deaths!A:B,2,FALSE),AK187)</f>
        <v>43907</v>
      </c>
      <c r="AN187">
        <f t="shared" si="58"/>
        <v>5</v>
      </c>
    </row>
    <row r="188" spans="1:40" x14ac:dyDescent="0.25">
      <c r="A188" t="str">
        <f t="shared" si="59"/>
        <v>43913California</v>
      </c>
      <c r="B188" t="str">
        <f t="shared" si="46"/>
        <v>43913CA</v>
      </c>
      <c r="C188" s="6">
        <v>43913</v>
      </c>
      <c r="D188" t="s">
        <v>68</v>
      </c>
      <c r="E188" t="s">
        <v>10</v>
      </c>
      <c r="F188">
        <f>IFERROR(VLOOKUP(B188,CovidTracking!B:G,4,FALSE),0)</f>
        <v>1733</v>
      </c>
      <c r="G188">
        <f>IFERROR(VLOOKUP(B188,CovidTracking!B:G,5,FALSE),0)</f>
        <v>12567</v>
      </c>
      <c r="H188">
        <f t="shared" si="47"/>
        <v>14300</v>
      </c>
      <c r="I188">
        <f>IFERROR(VLOOKUP(B188,CovidTracking!B:G,6,FALSE),0)</f>
        <v>27</v>
      </c>
      <c r="J188">
        <f t="shared" si="60"/>
        <v>197</v>
      </c>
      <c r="K188">
        <f t="shared" si="61"/>
        <v>1263</v>
      </c>
      <c r="L188">
        <f t="shared" si="62"/>
        <v>1460</v>
      </c>
      <c r="M188">
        <f t="shared" si="63"/>
        <v>0</v>
      </c>
      <c r="N188">
        <f>VLOOKUP(A188,Mobility!$A:$L,7,FALSE)</f>
        <v>-41</v>
      </c>
      <c r="O188">
        <f>VLOOKUP(A188,Mobility!$A:$L,8,FALSE)</f>
        <v>-18</v>
      </c>
      <c r="P188">
        <f>VLOOKUP(A188,Mobility!$A:$L,9,FALSE)</f>
        <v>-28</v>
      </c>
      <c r="Q188">
        <f>VLOOKUP(A188,Mobility!$A:$L,10,FALSE)</f>
        <v>-52</v>
      </c>
      <c r="R188">
        <f>VLOOKUP(A188,Mobility!$A:$L,11,FALSE)</f>
        <v>-49</v>
      </c>
      <c r="S188">
        <f>VLOOKUP(A188,Mobility!$A:$L,12,FALSE)</f>
        <v>21</v>
      </c>
      <c r="T188">
        <f>VLOOKUP(D188,'Pop and Pop Den'!A:C,2,FALSE)</f>
        <v>39937489</v>
      </c>
      <c r="U188">
        <f>VLOOKUP(D188,'Pop and Pop Den'!A:C,3,FALSE)</f>
        <v>256.37270000000001</v>
      </c>
      <c r="V188">
        <f>VLOOKUP(D188,Unemployment!A:B,2,FALSE)</f>
        <v>4</v>
      </c>
      <c r="W188">
        <f>VLOOKUP(D188,Unemployment!H:J,2,FALSE)</f>
        <v>3.9</v>
      </c>
      <c r="X188">
        <f>VLOOKUP(D188,Unemployment!H:J,3,FALSE)</f>
        <v>5.3</v>
      </c>
      <c r="Y188">
        <f t="shared" si="48"/>
        <v>1.2999999999999998</v>
      </c>
      <c r="Z188">
        <f t="shared" si="49"/>
        <v>1.4</v>
      </c>
      <c r="AA188">
        <f>VLOOKUP(D188,MedianAge!A:B,2,FALSE)</f>
        <v>36.299999999999997</v>
      </c>
      <c r="AB188" s="6">
        <f>VLOOKUP(D188,StateActions!F:G,2,FALSE)</f>
        <v>43909</v>
      </c>
      <c r="AC188" s="6">
        <f>VLOOKUP(D188,StateActions!L:M,2,FALSE)</f>
        <v>43909</v>
      </c>
      <c r="AD188" s="6">
        <f>VLOOKUP(D188,StateActions!A:B,2,FALSE)</f>
        <v>43906</v>
      </c>
      <c r="AE188">
        <f t="shared" si="50"/>
        <v>4</v>
      </c>
      <c r="AF188">
        <f t="shared" si="51"/>
        <v>4</v>
      </c>
      <c r="AG188">
        <f t="shared" si="52"/>
        <v>7</v>
      </c>
      <c r="AH188" s="18">
        <f t="shared" si="53"/>
        <v>0.12118881118881118</v>
      </c>
      <c r="AI188" s="18">
        <f t="shared" si="54"/>
        <v>0.8788111888111888</v>
      </c>
      <c r="AJ188" s="20">
        <f t="shared" si="55"/>
        <v>1.8881118881118881E-3</v>
      </c>
      <c r="AK188" t="str">
        <f t="shared" si="56"/>
        <v>Include</v>
      </c>
      <c r="AL188" t="str">
        <f t="shared" si="57"/>
        <v>10 or more deaths</v>
      </c>
      <c r="AM188" s="6">
        <f>IFERROR(VLOOKUP(D188,DatesEachStateReach10Deaths!A:B,2,FALSE),AK188)</f>
        <v>43907</v>
      </c>
      <c r="AN188">
        <f t="shared" si="58"/>
        <v>6</v>
      </c>
    </row>
    <row r="189" spans="1:40" x14ac:dyDescent="0.25">
      <c r="A189" t="str">
        <f t="shared" si="59"/>
        <v>43914California</v>
      </c>
      <c r="B189" t="str">
        <f t="shared" si="46"/>
        <v>43914CA</v>
      </c>
      <c r="C189" s="6">
        <v>43914</v>
      </c>
      <c r="D189" t="s">
        <v>68</v>
      </c>
      <c r="E189" t="s">
        <v>10</v>
      </c>
      <c r="F189">
        <f>IFERROR(VLOOKUP(B189,CovidTracking!B:G,4,FALSE),0)</f>
        <v>2102</v>
      </c>
      <c r="G189">
        <f>IFERROR(VLOOKUP(B189,CovidTracking!B:G,5,FALSE),0)</f>
        <v>13452</v>
      </c>
      <c r="H189">
        <f t="shared" si="47"/>
        <v>15554</v>
      </c>
      <c r="I189">
        <f>IFERROR(VLOOKUP(B189,CovidTracking!B:G,6,FALSE),0)</f>
        <v>40</v>
      </c>
      <c r="J189">
        <f t="shared" si="60"/>
        <v>369</v>
      </c>
      <c r="K189">
        <f t="shared" si="61"/>
        <v>885</v>
      </c>
      <c r="L189">
        <f t="shared" si="62"/>
        <v>1254</v>
      </c>
      <c r="M189">
        <f t="shared" si="63"/>
        <v>13</v>
      </c>
      <c r="N189">
        <f>VLOOKUP(A189,Mobility!$A:$L,7,FALSE)</f>
        <v>-42</v>
      </c>
      <c r="O189">
        <f>VLOOKUP(A189,Mobility!$A:$L,8,FALSE)</f>
        <v>-18</v>
      </c>
      <c r="P189">
        <f>VLOOKUP(A189,Mobility!$A:$L,9,FALSE)</f>
        <v>-31</v>
      </c>
      <c r="Q189">
        <f>VLOOKUP(A189,Mobility!$A:$L,10,FALSE)</f>
        <v>-52</v>
      </c>
      <c r="R189">
        <f>VLOOKUP(A189,Mobility!$A:$L,11,FALSE)</f>
        <v>-50</v>
      </c>
      <c r="S189">
        <f>VLOOKUP(A189,Mobility!$A:$L,12,FALSE)</f>
        <v>22</v>
      </c>
      <c r="T189">
        <f>VLOOKUP(D189,'Pop and Pop Den'!A:C,2,FALSE)</f>
        <v>39937489</v>
      </c>
      <c r="U189">
        <f>VLOOKUP(D189,'Pop and Pop Den'!A:C,3,FALSE)</f>
        <v>256.37270000000001</v>
      </c>
      <c r="V189">
        <f>VLOOKUP(D189,Unemployment!A:B,2,FALSE)</f>
        <v>4</v>
      </c>
      <c r="W189">
        <f>VLOOKUP(D189,Unemployment!H:J,2,FALSE)</f>
        <v>3.9</v>
      </c>
      <c r="X189">
        <f>VLOOKUP(D189,Unemployment!H:J,3,FALSE)</f>
        <v>5.3</v>
      </c>
      <c r="Y189">
        <f t="shared" si="48"/>
        <v>1.2999999999999998</v>
      </c>
      <c r="Z189">
        <f t="shared" si="49"/>
        <v>1.4</v>
      </c>
      <c r="AA189">
        <f>VLOOKUP(D189,MedianAge!A:B,2,FALSE)</f>
        <v>36.299999999999997</v>
      </c>
      <c r="AB189" s="6">
        <f>VLOOKUP(D189,StateActions!F:G,2,FALSE)</f>
        <v>43909</v>
      </c>
      <c r="AC189" s="6">
        <f>VLOOKUP(D189,StateActions!L:M,2,FALSE)</f>
        <v>43909</v>
      </c>
      <c r="AD189" s="6">
        <f>VLOOKUP(D189,StateActions!A:B,2,FALSE)</f>
        <v>43906</v>
      </c>
      <c r="AE189">
        <f t="shared" si="50"/>
        <v>5</v>
      </c>
      <c r="AF189">
        <f t="shared" si="51"/>
        <v>5</v>
      </c>
      <c r="AG189">
        <f t="shared" si="52"/>
        <v>8</v>
      </c>
      <c r="AH189" s="18">
        <f t="shared" si="53"/>
        <v>0.13514208563713515</v>
      </c>
      <c r="AI189" s="18">
        <f t="shared" si="54"/>
        <v>0.86485791436286485</v>
      </c>
      <c r="AJ189" s="20">
        <f t="shared" si="55"/>
        <v>2.5716857400025716E-3</v>
      </c>
      <c r="AK189" t="str">
        <f t="shared" si="56"/>
        <v>Include</v>
      </c>
      <c r="AL189" t="str">
        <f t="shared" si="57"/>
        <v>10 or more deaths</v>
      </c>
      <c r="AM189" s="6">
        <f>IFERROR(VLOOKUP(D189,DatesEachStateReach10Deaths!A:B,2,FALSE),AK189)</f>
        <v>43907</v>
      </c>
      <c r="AN189">
        <f t="shared" si="58"/>
        <v>7</v>
      </c>
    </row>
    <row r="190" spans="1:40" x14ac:dyDescent="0.25">
      <c r="A190" t="str">
        <f t="shared" si="59"/>
        <v>43915California</v>
      </c>
      <c r="B190" t="str">
        <f t="shared" si="46"/>
        <v>43915CA</v>
      </c>
      <c r="C190" s="6">
        <v>43915</v>
      </c>
      <c r="D190" t="s">
        <v>68</v>
      </c>
      <c r="E190" t="s">
        <v>10</v>
      </c>
      <c r="F190">
        <f>IFERROR(VLOOKUP(B190,CovidTracking!B:G,4,FALSE),0)</f>
        <v>2355</v>
      </c>
      <c r="G190">
        <f>IFERROR(VLOOKUP(B190,CovidTracking!B:G,5,FALSE),0)</f>
        <v>15921</v>
      </c>
      <c r="H190">
        <f t="shared" si="47"/>
        <v>18276</v>
      </c>
      <c r="I190">
        <f>IFERROR(VLOOKUP(B190,CovidTracking!B:G,6,FALSE),0)</f>
        <v>53</v>
      </c>
      <c r="J190">
        <f t="shared" si="60"/>
        <v>253</v>
      </c>
      <c r="K190">
        <f t="shared" si="61"/>
        <v>2469</v>
      </c>
      <c r="L190">
        <f t="shared" si="62"/>
        <v>2722</v>
      </c>
      <c r="M190">
        <f t="shared" si="63"/>
        <v>13</v>
      </c>
      <c r="N190">
        <f>VLOOKUP(A190,Mobility!$A:$L,7,FALSE)</f>
        <v>-42</v>
      </c>
      <c r="O190">
        <f>VLOOKUP(A190,Mobility!$A:$L,8,FALSE)</f>
        <v>-19</v>
      </c>
      <c r="P190">
        <f>VLOOKUP(A190,Mobility!$A:$L,9,FALSE)</f>
        <v>-30</v>
      </c>
      <c r="Q190">
        <f>VLOOKUP(A190,Mobility!$A:$L,10,FALSE)</f>
        <v>-52</v>
      </c>
      <c r="R190">
        <f>VLOOKUP(A190,Mobility!$A:$L,11,FALSE)</f>
        <v>-51</v>
      </c>
      <c r="S190">
        <f>VLOOKUP(A190,Mobility!$A:$L,12,FALSE)</f>
        <v>22</v>
      </c>
      <c r="T190">
        <f>VLOOKUP(D190,'Pop and Pop Den'!A:C,2,FALSE)</f>
        <v>39937489</v>
      </c>
      <c r="U190">
        <f>VLOOKUP(D190,'Pop and Pop Den'!A:C,3,FALSE)</f>
        <v>256.37270000000001</v>
      </c>
      <c r="V190">
        <f>VLOOKUP(D190,Unemployment!A:B,2,FALSE)</f>
        <v>4</v>
      </c>
      <c r="W190">
        <f>VLOOKUP(D190,Unemployment!H:J,2,FALSE)</f>
        <v>3.9</v>
      </c>
      <c r="X190">
        <f>VLOOKUP(D190,Unemployment!H:J,3,FALSE)</f>
        <v>5.3</v>
      </c>
      <c r="Y190">
        <f t="shared" si="48"/>
        <v>1.2999999999999998</v>
      </c>
      <c r="Z190">
        <f t="shared" si="49"/>
        <v>1.4</v>
      </c>
      <c r="AA190">
        <f>VLOOKUP(D190,MedianAge!A:B,2,FALSE)</f>
        <v>36.299999999999997</v>
      </c>
      <c r="AB190" s="6">
        <f>VLOOKUP(D190,StateActions!F:G,2,FALSE)</f>
        <v>43909</v>
      </c>
      <c r="AC190" s="6">
        <f>VLOOKUP(D190,StateActions!L:M,2,FALSE)</f>
        <v>43909</v>
      </c>
      <c r="AD190" s="6">
        <f>VLOOKUP(D190,StateActions!A:B,2,FALSE)</f>
        <v>43906</v>
      </c>
      <c r="AE190">
        <f t="shared" si="50"/>
        <v>6</v>
      </c>
      <c r="AF190">
        <f t="shared" si="51"/>
        <v>6</v>
      </c>
      <c r="AG190">
        <f t="shared" si="52"/>
        <v>9</v>
      </c>
      <c r="AH190" s="18">
        <f t="shared" si="53"/>
        <v>0.1288575180564675</v>
      </c>
      <c r="AI190" s="18">
        <f t="shared" si="54"/>
        <v>0.8711424819435325</v>
      </c>
      <c r="AJ190" s="20">
        <f t="shared" si="55"/>
        <v>2.8999781133727293E-3</v>
      </c>
      <c r="AK190" t="str">
        <f t="shared" si="56"/>
        <v>Include</v>
      </c>
      <c r="AL190" t="str">
        <f t="shared" si="57"/>
        <v>10 or more deaths</v>
      </c>
      <c r="AM190" s="6">
        <f>IFERROR(VLOOKUP(D190,DatesEachStateReach10Deaths!A:B,2,FALSE),AK190)</f>
        <v>43907</v>
      </c>
      <c r="AN190">
        <f t="shared" si="58"/>
        <v>8</v>
      </c>
    </row>
    <row r="191" spans="1:40" x14ac:dyDescent="0.25">
      <c r="A191" t="str">
        <f t="shared" si="59"/>
        <v>43916California</v>
      </c>
      <c r="B191" t="str">
        <f t="shared" si="46"/>
        <v>43916CA</v>
      </c>
      <c r="C191" s="6">
        <v>43916</v>
      </c>
      <c r="D191" t="s">
        <v>68</v>
      </c>
      <c r="E191" t="s">
        <v>10</v>
      </c>
      <c r="F191">
        <f>IFERROR(VLOOKUP(B191,CovidTracking!B:G,4,FALSE),0)</f>
        <v>3006</v>
      </c>
      <c r="G191">
        <f>IFERROR(VLOOKUP(B191,CovidTracking!B:G,5,FALSE),0)</f>
        <v>17380</v>
      </c>
      <c r="H191">
        <f t="shared" si="47"/>
        <v>20386</v>
      </c>
      <c r="I191">
        <f>IFERROR(VLOOKUP(B191,CovidTracking!B:G,6,FALSE),0)</f>
        <v>65</v>
      </c>
      <c r="J191">
        <f t="shared" si="60"/>
        <v>651</v>
      </c>
      <c r="K191">
        <f t="shared" si="61"/>
        <v>1459</v>
      </c>
      <c r="L191">
        <f t="shared" si="62"/>
        <v>2110</v>
      </c>
      <c r="M191">
        <f t="shared" si="63"/>
        <v>12</v>
      </c>
      <c r="N191">
        <f>VLOOKUP(A191,Mobility!$A:$L,7,FALSE)</f>
        <v>-42</v>
      </c>
      <c r="O191">
        <f>VLOOKUP(A191,Mobility!$A:$L,8,FALSE)</f>
        <v>-18</v>
      </c>
      <c r="P191">
        <f>VLOOKUP(A191,Mobility!$A:$L,9,FALSE)</f>
        <v>-28</v>
      </c>
      <c r="Q191">
        <f>VLOOKUP(A191,Mobility!$A:$L,10,FALSE)</f>
        <v>-53</v>
      </c>
      <c r="R191">
        <f>VLOOKUP(A191,Mobility!$A:$L,11,FALSE)</f>
        <v>-51</v>
      </c>
      <c r="S191">
        <f>VLOOKUP(A191,Mobility!$A:$L,12,FALSE)</f>
        <v>23</v>
      </c>
      <c r="T191">
        <f>VLOOKUP(D191,'Pop and Pop Den'!A:C,2,FALSE)</f>
        <v>39937489</v>
      </c>
      <c r="U191">
        <f>VLOOKUP(D191,'Pop and Pop Den'!A:C,3,FALSE)</f>
        <v>256.37270000000001</v>
      </c>
      <c r="V191">
        <f>VLOOKUP(D191,Unemployment!A:B,2,FALSE)</f>
        <v>4</v>
      </c>
      <c r="W191">
        <f>VLOOKUP(D191,Unemployment!H:J,2,FALSE)</f>
        <v>3.9</v>
      </c>
      <c r="X191">
        <f>VLOOKUP(D191,Unemployment!H:J,3,FALSE)</f>
        <v>5.3</v>
      </c>
      <c r="Y191">
        <f t="shared" si="48"/>
        <v>1.2999999999999998</v>
      </c>
      <c r="Z191">
        <f t="shared" si="49"/>
        <v>1.4</v>
      </c>
      <c r="AA191">
        <f>VLOOKUP(D191,MedianAge!A:B,2,FALSE)</f>
        <v>36.299999999999997</v>
      </c>
      <c r="AB191" s="6">
        <f>VLOOKUP(D191,StateActions!F:G,2,FALSE)</f>
        <v>43909</v>
      </c>
      <c r="AC191" s="6">
        <f>VLOOKUP(D191,StateActions!L:M,2,FALSE)</f>
        <v>43909</v>
      </c>
      <c r="AD191" s="6">
        <f>VLOOKUP(D191,StateActions!A:B,2,FALSE)</f>
        <v>43906</v>
      </c>
      <c r="AE191">
        <f t="shared" si="50"/>
        <v>7</v>
      </c>
      <c r="AF191">
        <f t="shared" si="51"/>
        <v>7</v>
      </c>
      <c r="AG191">
        <f t="shared" si="52"/>
        <v>10</v>
      </c>
      <c r="AH191" s="18">
        <f t="shared" si="53"/>
        <v>0.14745413519081724</v>
      </c>
      <c r="AI191" s="18">
        <f t="shared" si="54"/>
        <v>0.85254586480918282</v>
      </c>
      <c r="AJ191" s="20">
        <f t="shared" si="55"/>
        <v>3.1884626704601197E-3</v>
      </c>
      <c r="AK191" t="str">
        <f t="shared" si="56"/>
        <v>Include</v>
      </c>
      <c r="AL191" t="str">
        <f t="shared" si="57"/>
        <v>10 or more deaths</v>
      </c>
      <c r="AM191" s="6">
        <f>IFERROR(VLOOKUP(D191,DatesEachStateReach10Deaths!A:B,2,FALSE),AK191)</f>
        <v>43907</v>
      </c>
      <c r="AN191">
        <f t="shared" si="58"/>
        <v>9</v>
      </c>
    </row>
    <row r="192" spans="1:40" x14ac:dyDescent="0.25">
      <c r="A192" t="str">
        <f t="shared" si="59"/>
        <v>43917California</v>
      </c>
      <c r="B192" t="str">
        <f t="shared" si="46"/>
        <v>43917CA</v>
      </c>
      <c r="C192" s="6">
        <v>43917</v>
      </c>
      <c r="D192" t="s">
        <v>68</v>
      </c>
      <c r="E192" t="s">
        <v>10</v>
      </c>
      <c r="F192">
        <f>IFERROR(VLOOKUP(B192,CovidTracking!B:G,4,FALSE),0)</f>
        <v>3879</v>
      </c>
      <c r="G192">
        <f>IFERROR(VLOOKUP(B192,CovidTracking!B:G,5,FALSE),0)</f>
        <v>17380</v>
      </c>
      <c r="H192">
        <f t="shared" si="47"/>
        <v>21259</v>
      </c>
      <c r="I192">
        <f>IFERROR(VLOOKUP(B192,CovidTracking!B:G,6,FALSE),0)</f>
        <v>78</v>
      </c>
      <c r="J192">
        <f t="shared" si="60"/>
        <v>873</v>
      </c>
      <c r="K192">
        <f t="shared" si="61"/>
        <v>0</v>
      </c>
      <c r="L192">
        <f t="shared" si="62"/>
        <v>873</v>
      </c>
      <c r="M192">
        <f t="shared" si="63"/>
        <v>13</v>
      </c>
      <c r="N192">
        <f>VLOOKUP(A192,Mobility!$A:$L,7,FALSE)</f>
        <v>-44</v>
      </c>
      <c r="O192">
        <f>VLOOKUP(A192,Mobility!$A:$L,8,FALSE)</f>
        <v>-17</v>
      </c>
      <c r="P192">
        <f>VLOOKUP(A192,Mobility!$A:$L,9,FALSE)</f>
        <v>-29</v>
      </c>
      <c r="Q192">
        <f>VLOOKUP(A192,Mobility!$A:$L,10,FALSE)</f>
        <v>-54</v>
      </c>
      <c r="R192">
        <f>VLOOKUP(A192,Mobility!$A:$L,11,FALSE)</f>
        <v>-50</v>
      </c>
      <c r="S192">
        <f>VLOOKUP(A192,Mobility!$A:$L,12,FALSE)</f>
        <v>24</v>
      </c>
      <c r="T192">
        <f>VLOOKUP(D192,'Pop and Pop Den'!A:C,2,FALSE)</f>
        <v>39937489</v>
      </c>
      <c r="U192">
        <f>VLOOKUP(D192,'Pop and Pop Den'!A:C,3,FALSE)</f>
        <v>256.37270000000001</v>
      </c>
      <c r="V192">
        <f>VLOOKUP(D192,Unemployment!A:B,2,FALSE)</f>
        <v>4</v>
      </c>
      <c r="W192">
        <f>VLOOKUP(D192,Unemployment!H:J,2,FALSE)</f>
        <v>3.9</v>
      </c>
      <c r="X192">
        <f>VLOOKUP(D192,Unemployment!H:J,3,FALSE)</f>
        <v>5.3</v>
      </c>
      <c r="Y192">
        <f t="shared" si="48"/>
        <v>1.2999999999999998</v>
      </c>
      <c r="Z192">
        <f t="shared" si="49"/>
        <v>1.4</v>
      </c>
      <c r="AA192">
        <f>VLOOKUP(D192,MedianAge!A:B,2,FALSE)</f>
        <v>36.299999999999997</v>
      </c>
      <c r="AB192" s="6">
        <f>VLOOKUP(D192,StateActions!F:G,2,FALSE)</f>
        <v>43909</v>
      </c>
      <c r="AC192" s="6">
        <f>VLOOKUP(D192,StateActions!L:M,2,FALSE)</f>
        <v>43909</v>
      </c>
      <c r="AD192" s="6">
        <f>VLOOKUP(D192,StateActions!A:B,2,FALSE)</f>
        <v>43906</v>
      </c>
      <c r="AE192">
        <f t="shared" si="50"/>
        <v>8</v>
      </c>
      <c r="AF192">
        <f t="shared" si="51"/>
        <v>8</v>
      </c>
      <c r="AG192">
        <f t="shared" si="52"/>
        <v>11</v>
      </c>
      <c r="AH192" s="18">
        <f t="shared" si="53"/>
        <v>0.18246389764335105</v>
      </c>
      <c r="AI192" s="18">
        <f t="shared" si="54"/>
        <v>0.81753610235664897</v>
      </c>
      <c r="AJ192" s="20">
        <f t="shared" si="55"/>
        <v>3.6690342913589537E-3</v>
      </c>
      <c r="AK192" t="str">
        <f t="shared" si="56"/>
        <v>Include</v>
      </c>
      <c r="AL192" t="str">
        <f t="shared" si="57"/>
        <v>10 or more deaths</v>
      </c>
      <c r="AM192" s="6">
        <f>IFERROR(VLOOKUP(D192,DatesEachStateReach10Deaths!A:B,2,FALSE),AK192)</f>
        <v>43907</v>
      </c>
      <c r="AN192">
        <f t="shared" si="58"/>
        <v>10</v>
      </c>
    </row>
    <row r="193" spans="1:40" x14ac:dyDescent="0.25">
      <c r="A193" t="str">
        <f t="shared" si="59"/>
        <v>43918California</v>
      </c>
      <c r="B193" t="str">
        <f t="shared" si="46"/>
        <v>43918CA</v>
      </c>
      <c r="C193" s="6">
        <v>43918</v>
      </c>
      <c r="D193" t="s">
        <v>68</v>
      </c>
      <c r="E193" t="s">
        <v>10</v>
      </c>
      <c r="F193">
        <f>IFERROR(VLOOKUP(B193,CovidTracking!B:G,4,FALSE),0)</f>
        <v>4643</v>
      </c>
      <c r="G193">
        <f>IFERROR(VLOOKUP(B193,CovidTracking!B:G,5,FALSE),0)</f>
        <v>20549</v>
      </c>
      <c r="H193">
        <f t="shared" si="47"/>
        <v>25192</v>
      </c>
      <c r="I193">
        <f>IFERROR(VLOOKUP(B193,CovidTracking!B:G,6,FALSE),0)</f>
        <v>101</v>
      </c>
      <c r="J193">
        <f t="shared" si="60"/>
        <v>764</v>
      </c>
      <c r="K193">
        <f t="shared" si="61"/>
        <v>3169</v>
      </c>
      <c r="L193">
        <f t="shared" si="62"/>
        <v>3933</v>
      </c>
      <c r="M193">
        <f t="shared" si="63"/>
        <v>23</v>
      </c>
      <c r="N193">
        <f>VLOOKUP(A193,Mobility!$A:$L,7,FALSE)</f>
        <v>-50</v>
      </c>
      <c r="O193">
        <f>VLOOKUP(A193,Mobility!$A:$L,8,FALSE)</f>
        <v>-20</v>
      </c>
      <c r="P193">
        <f>VLOOKUP(A193,Mobility!$A:$L,9,FALSE)</f>
        <v>-48</v>
      </c>
      <c r="Q193">
        <f>VLOOKUP(A193,Mobility!$A:$L,10,FALSE)</f>
        <v>-53</v>
      </c>
      <c r="R193">
        <f>VLOOKUP(A193,Mobility!$A:$L,11,FALSE)</f>
        <v>-37</v>
      </c>
      <c r="S193">
        <f>VLOOKUP(A193,Mobility!$A:$L,12,FALSE)</f>
        <v>18</v>
      </c>
      <c r="T193">
        <f>VLOOKUP(D193,'Pop and Pop Den'!A:C,2,FALSE)</f>
        <v>39937489</v>
      </c>
      <c r="U193">
        <f>VLOOKUP(D193,'Pop and Pop Den'!A:C,3,FALSE)</f>
        <v>256.37270000000001</v>
      </c>
      <c r="V193">
        <f>VLOOKUP(D193,Unemployment!A:B,2,FALSE)</f>
        <v>4</v>
      </c>
      <c r="W193">
        <f>VLOOKUP(D193,Unemployment!H:J,2,FALSE)</f>
        <v>3.9</v>
      </c>
      <c r="X193">
        <f>VLOOKUP(D193,Unemployment!H:J,3,FALSE)</f>
        <v>5.3</v>
      </c>
      <c r="Y193">
        <f t="shared" si="48"/>
        <v>1.2999999999999998</v>
      </c>
      <c r="Z193">
        <f t="shared" si="49"/>
        <v>1.4</v>
      </c>
      <c r="AA193">
        <f>VLOOKUP(D193,MedianAge!A:B,2,FALSE)</f>
        <v>36.299999999999997</v>
      </c>
      <c r="AB193" s="6">
        <f>VLOOKUP(D193,StateActions!F:G,2,FALSE)</f>
        <v>43909</v>
      </c>
      <c r="AC193" s="6">
        <f>VLOOKUP(D193,StateActions!L:M,2,FALSE)</f>
        <v>43909</v>
      </c>
      <c r="AD193" s="6">
        <f>VLOOKUP(D193,StateActions!A:B,2,FALSE)</f>
        <v>43906</v>
      </c>
      <c r="AE193">
        <f t="shared" si="50"/>
        <v>9</v>
      </c>
      <c r="AF193">
        <f t="shared" si="51"/>
        <v>9</v>
      </c>
      <c r="AG193">
        <f t="shared" si="52"/>
        <v>12</v>
      </c>
      <c r="AH193" s="18">
        <f t="shared" si="53"/>
        <v>0.18430454112416642</v>
      </c>
      <c r="AI193" s="18">
        <f t="shared" si="54"/>
        <v>0.81569545887583361</v>
      </c>
      <c r="AJ193" s="20">
        <f t="shared" si="55"/>
        <v>4.0092092727850113E-3</v>
      </c>
      <c r="AK193" t="str">
        <f t="shared" si="56"/>
        <v>Include</v>
      </c>
      <c r="AL193" t="str">
        <f t="shared" si="57"/>
        <v>10 or more deaths</v>
      </c>
      <c r="AM193" s="6">
        <f>IFERROR(VLOOKUP(D193,DatesEachStateReach10Deaths!A:B,2,FALSE),AK193)</f>
        <v>43907</v>
      </c>
      <c r="AN193">
        <f t="shared" si="58"/>
        <v>11</v>
      </c>
    </row>
    <row r="194" spans="1:40" x14ac:dyDescent="0.25">
      <c r="A194" t="str">
        <f t="shared" si="59"/>
        <v>43919California</v>
      </c>
      <c r="B194" t="str">
        <f t="shared" ref="B194:B257" si="64">C194&amp;E194</f>
        <v>43919CA</v>
      </c>
      <c r="C194" s="6">
        <v>43919</v>
      </c>
      <c r="D194" t="s">
        <v>68</v>
      </c>
      <c r="E194" t="s">
        <v>10</v>
      </c>
      <c r="F194">
        <f>IFERROR(VLOOKUP(B194,CovidTracking!B:G,4,FALSE),0)</f>
        <v>5708</v>
      </c>
      <c r="G194">
        <f>IFERROR(VLOOKUP(B194,CovidTracking!B:G,5,FALSE),0)</f>
        <v>20549</v>
      </c>
      <c r="H194">
        <f t="shared" ref="H194:H257" si="65">F194+G194</f>
        <v>26257</v>
      </c>
      <c r="I194">
        <f>IFERROR(VLOOKUP(B194,CovidTracking!B:G,6,FALSE),0)</f>
        <v>123</v>
      </c>
      <c r="J194">
        <f t="shared" si="60"/>
        <v>1065</v>
      </c>
      <c r="K194">
        <f t="shared" si="61"/>
        <v>0</v>
      </c>
      <c r="L194">
        <f t="shared" si="62"/>
        <v>1065</v>
      </c>
      <c r="M194">
        <f t="shared" si="63"/>
        <v>22</v>
      </c>
      <c r="N194">
        <f>VLOOKUP(A194,Mobility!$A:$L,7,FALSE)</f>
        <v>-50</v>
      </c>
      <c r="O194">
        <f>VLOOKUP(A194,Mobility!$A:$L,8,FALSE)</f>
        <v>-24</v>
      </c>
      <c r="P194">
        <f>VLOOKUP(A194,Mobility!$A:$L,9,FALSE)</f>
        <v>-38</v>
      </c>
      <c r="Q194">
        <f>VLOOKUP(A194,Mobility!$A:$L,10,FALSE)</f>
        <v>-54</v>
      </c>
      <c r="R194">
        <f>VLOOKUP(A194,Mobility!$A:$L,11,FALSE)</f>
        <v>-39</v>
      </c>
      <c r="S194">
        <f>VLOOKUP(A194,Mobility!$A:$L,12,FALSE)</f>
        <v>15</v>
      </c>
      <c r="T194">
        <f>VLOOKUP(D194,'Pop and Pop Den'!A:C,2,FALSE)</f>
        <v>39937489</v>
      </c>
      <c r="U194">
        <f>VLOOKUP(D194,'Pop and Pop Den'!A:C,3,FALSE)</f>
        <v>256.37270000000001</v>
      </c>
      <c r="V194">
        <f>VLOOKUP(D194,Unemployment!A:B,2,FALSE)</f>
        <v>4</v>
      </c>
      <c r="W194">
        <f>VLOOKUP(D194,Unemployment!H:J,2,FALSE)</f>
        <v>3.9</v>
      </c>
      <c r="X194">
        <f>VLOOKUP(D194,Unemployment!H:J,3,FALSE)</f>
        <v>5.3</v>
      </c>
      <c r="Y194">
        <f t="shared" si="48"/>
        <v>1.2999999999999998</v>
      </c>
      <c r="Z194">
        <f t="shared" si="49"/>
        <v>1.4</v>
      </c>
      <c r="AA194">
        <f>VLOOKUP(D194,MedianAge!A:B,2,FALSE)</f>
        <v>36.299999999999997</v>
      </c>
      <c r="AB194" s="6">
        <f>VLOOKUP(D194,StateActions!F:G,2,FALSE)</f>
        <v>43909</v>
      </c>
      <c r="AC194" s="6">
        <f>VLOOKUP(D194,StateActions!L:M,2,FALSE)</f>
        <v>43909</v>
      </c>
      <c r="AD194" s="6">
        <f>VLOOKUP(D194,StateActions!A:B,2,FALSE)</f>
        <v>43906</v>
      </c>
      <c r="AE194">
        <f t="shared" si="50"/>
        <v>10</v>
      </c>
      <c r="AF194">
        <f t="shared" si="51"/>
        <v>10</v>
      </c>
      <c r="AG194">
        <f t="shared" si="52"/>
        <v>13</v>
      </c>
      <c r="AH194" s="18">
        <f t="shared" si="53"/>
        <v>0.21738964847469247</v>
      </c>
      <c r="AI194" s="18">
        <f t="shared" si="54"/>
        <v>0.78261035152530756</v>
      </c>
      <c r="AJ194" s="20">
        <f t="shared" si="55"/>
        <v>4.6844650950222796E-3</v>
      </c>
      <c r="AK194" t="str">
        <f t="shared" si="56"/>
        <v>Include</v>
      </c>
      <c r="AL194" t="str">
        <f t="shared" si="57"/>
        <v>10 or more deaths</v>
      </c>
      <c r="AM194" s="6">
        <f>IFERROR(VLOOKUP(D194,DatesEachStateReach10Deaths!A:B,2,FALSE),AK194)</f>
        <v>43907</v>
      </c>
      <c r="AN194">
        <f t="shared" si="58"/>
        <v>12</v>
      </c>
    </row>
    <row r="195" spans="1:40" x14ac:dyDescent="0.25">
      <c r="A195" t="str">
        <f t="shared" si="59"/>
        <v>43920California</v>
      </c>
      <c r="B195" t="str">
        <f t="shared" si="64"/>
        <v>43920CA</v>
      </c>
      <c r="C195" s="6">
        <v>43920</v>
      </c>
      <c r="D195" t="s">
        <v>68</v>
      </c>
      <c r="E195" t="s">
        <v>10</v>
      </c>
      <c r="F195">
        <f>IFERROR(VLOOKUP(B195,CovidTracking!B:G,4,FALSE),0)</f>
        <v>6447</v>
      </c>
      <c r="G195">
        <f>IFERROR(VLOOKUP(B195,CovidTracking!B:G,5,FALSE),0)</f>
        <v>20549</v>
      </c>
      <c r="H195">
        <f t="shared" si="65"/>
        <v>26996</v>
      </c>
      <c r="I195">
        <f>IFERROR(VLOOKUP(B195,CovidTracking!B:G,6,FALSE),0)</f>
        <v>133</v>
      </c>
      <c r="J195">
        <f t="shared" si="60"/>
        <v>739</v>
      </c>
      <c r="K195">
        <f t="shared" si="61"/>
        <v>0</v>
      </c>
      <c r="L195">
        <f t="shared" si="62"/>
        <v>739</v>
      </c>
      <c r="M195">
        <f t="shared" si="63"/>
        <v>10</v>
      </c>
      <c r="N195">
        <f>VLOOKUP(A195,Mobility!$A:$L,7,FALSE)</f>
        <v>-40</v>
      </c>
      <c r="O195">
        <f>VLOOKUP(A195,Mobility!$A:$L,8,FALSE)</f>
        <v>-20</v>
      </c>
      <c r="P195">
        <f>VLOOKUP(A195,Mobility!$A:$L,9,FALSE)</f>
        <v>-24</v>
      </c>
      <c r="Q195">
        <f>VLOOKUP(A195,Mobility!$A:$L,10,FALSE)</f>
        <v>-53</v>
      </c>
      <c r="R195">
        <f>VLOOKUP(A195,Mobility!$A:$L,11,FALSE)</f>
        <v>-51</v>
      </c>
      <c r="S195">
        <f>VLOOKUP(A195,Mobility!$A:$L,12,FALSE)</f>
        <v>21</v>
      </c>
      <c r="T195">
        <f>VLOOKUP(D195,'Pop and Pop Den'!A:C,2,FALSE)</f>
        <v>39937489</v>
      </c>
      <c r="U195">
        <f>VLOOKUP(D195,'Pop and Pop Den'!A:C,3,FALSE)</f>
        <v>256.37270000000001</v>
      </c>
      <c r="V195">
        <f>VLOOKUP(D195,Unemployment!A:B,2,FALSE)</f>
        <v>4</v>
      </c>
      <c r="W195">
        <f>VLOOKUP(D195,Unemployment!H:J,2,FALSE)</f>
        <v>3.9</v>
      </c>
      <c r="X195">
        <f>VLOOKUP(D195,Unemployment!H:J,3,FALSE)</f>
        <v>5.3</v>
      </c>
      <c r="Y195">
        <f t="shared" ref="Y195:Y258" si="66">X195-V195</f>
        <v>1.2999999999999998</v>
      </c>
      <c r="Z195">
        <f t="shared" ref="Z195:Z258" si="67">X195-W195</f>
        <v>1.4</v>
      </c>
      <c r="AA195">
        <f>VLOOKUP(D195,MedianAge!A:B,2,FALSE)</f>
        <v>36.299999999999997</v>
      </c>
      <c r="AB195" s="6">
        <f>VLOOKUP(D195,StateActions!F:G,2,FALSE)</f>
        <v>43909</v>
      </c>
      <c r="AC195" s="6">
        <f>VLOOKUP(D195,StateActions!L:M,2,FALSE)</f>
        <v>43909</v>
      </c>
      <c r="AD195" s="6">
        <f>VLOOKUP(D195,StateActions!A:B,2,FALSE)</f>
        <v>43906</v>
      </c>
      <c r="AE195">
        <f t="shared" ref="AE195:AE258" si="68">C195-AB195</f>
        <v>11</v>
      </c>
      <c r="AF195">
        <f t="shared" ref="AF195:AF258" si="69">C195-AC195</f>
        <v>11</v>
      </c>
      <c r="AG195">
        <f t="shared" ref="AG195:AG258" si="70">C195-AD195</f>
        <v>14</v>
      </c>
      <c r="AH195" s="18">
        <f t="shared" ref="AH195:AH258" si="71">IFERROR(F195/H195,0)</f>
        <v>0.23881315750481552</v>
      </c>
      <c r="AI195" s="18">
        <f t="shared" ref="AI195:AI258" si="72">IFERROR(G195/H195,0)</f>
        <v>0.76118684249518442</v>
      </c>
      <c r="AJ195" s="20">
        <f t="shared" ref="AJ195:AJ258" si="73">IFERROR(I195/H195,0)</f>
        <v>4.9266558008593869E-3</v>
      </c>
      <c r="AK195" t="str">
        <f t="shared" ref="AK195:AK258" si="74">IF(SUMIFS(M:M,D:D,D195)&lt;10,"Exclude less than 10 Deaths","Include")</f>
        <v>Include</v>
      </c>
      <c r="AL195" t="str">
        <f t="shared" ref="AL195:AL258" si="75">IF(I195&gt;9,"10 or more deaths","Less than 10 deaths")</f>
        <v>10 or more deaths</v>
      </c>
      <c r="AM195" s="6">
        <f>IFERROR(VLOOKUP(D195,DatesEachStateReach10Deaths!A:B,2,FALSE),AK195)</f>
        <v>43907</v>
      </c>
      <c r="AN195">
        <f t="shared" ref="AN195:AN258" si="76">IFERROR(C195-AM195,AK195)</f>
        <v>13</v>
      </c>
    </row>
    <row r="196" spans="1:40" x14ac:dyDescent="0.25">
      <c r="A196" t="str">
        <f t="shared" si="59"/>
        <v>43921California</v>
      </c>
      <c r="B196" t="str">
        <f t="shared" si="64"/>
        <v>43921CA</v>
      </c>
      <c r="C196" s="6">
        <v>43921</v>
      </c>
      <c r="D196" t="s">
        <v>68</v>
      </c>
      <c r="E196" t="s">
        <v>10</v>
      </c>
      <c r="F196">
        <f>IFERROR(VLOOKUP(B196,CovidTracking!B:G,4,FALSE),0)</f>
        <v>7482</v>
      </c>
      <c r="G196">
        <f>IFERROR(VLOOKUP(B196,CovidTracking!B:G,5,FALSE),0)</f>
        <v>21772</v>
      </c>
      <c r="H196">
        <f t="shared" si="65"/>
        <v>29254</v>
      </c>
      <c r="I196">
        <f>IFERROR(VLOOKUP(B196,CovidTracking!B:G,6,FALSE),0)</f>
        <v>153</v>
      </c>
      <c r="J196">
        <f t="shared" si="60"/>
        <v>1035</v>
      </c>
      <c r="K196">
        <f t="shared" si="61"/>
        <v>1223</v>
      </c>
      <c r="L196">
        <f t="shared" si="62"/>
        <v>2258</v>
      </c>
      <c r="M196">
        <f t="shared" si="63"/>
        <v>20</v>
      </c>
      <c r="N196">
        <f>VLOOKUP(A196,Mobility!$A:$L,7,FALSE)</f>
        <v>-40</v>
      </c>
      <c r="O196">
        <f>VLOOKUP(A196,Mobility!$A:$L,8,FALSE)</f>
        <v>-18</v>
      </c>
      <c r="P196">
        <f>VLOOKUP(A196,Mobility!$A:$L,9,FALSE)</f>
        <v>-23</v>
      </c>
      <c r="Q196">
        <f>VLOOKUP(A196,Mobility!$A:$L,10,FALSE)</f>
        <v>-52</v>
      </c>
      <c r="R196">
        <f>VLOOKUP(A196,Mobility!$A:$L,11,FALSE)</f>
        <v>-53</v>
      </c>
      <c r="S196">
        <f>VLOOKUP(A196,Mobility!$A:$L,12,FALSE)</f>
        <v>22</v>
      </c>
      <c r="T196">
        <f>VLOOKUP(D196,'Pop and Pop Den'!A:C,2,FALSE)</f>
        <v>39937489</v>
      </c>
      <c r="U196">
        <f>VLOOKUP(D196,'Pop and Pop Den'!A:C,3,FALSE)</f>
        <v>256.37270000000001</v>
      </c>
      <c r="V196">
        <f>VLOOKUP(D196,Unemployment!A:B,2,FALSE)</f>
        <v>4</v>
      </c>
      <c r="W196">
        <f>VLOOKUP(D196,Unemployment!H:J,2,FALSE)</f>
        <v>3.9</v>
      </c>
      <c r="X196">
        <f>VLOOKUP(D196,Unemployment!H:J,3,FALSE)</f>
        <v>5.3</v>
      </c>
      <c r="Y196">
        <f t="shared" si="66"/>
        <v>1.2999999999999998</v>
      </c>
      <c r="Z196">
        <f t="shared" si="67"/>
        <v>1.4</v>
      </c>
      <c r="AA196">
        <f>VLOOKUP(D196,MedianAge!A:B,2,FALSE)</f>
        <v>36.299999999999997</v>
      </c>
      <c r="AB196" s="6">
        <f>VLOOKUP(D196,StateActions!F:G,2,FALSE)</f>
        <v>43909</v>
      </c>
      <c r="AC196" s="6">
        <f>VLOOKUP(D196,StateActions!L:M,2,FALSE)</f>
        <v>43909</v>
      </c>
      <c r="AD196" s="6">
        <f>VLOOKUP(D196,StateActions!A:B,2,FALSE)</f>
        <v>43906</v>
      </c>
      <c r="AE196">
        <f t="shared" si="68"/>
        <v>12</v>
      </c>
      <c r="AF196">
        <f t="shared" si="69"/>
        <v>12</v>
      </c>
      <c r="AG196">
        <f t="shared" si="70"/>
        <v>15</v>
      </c>
      <c r="AH196" s="18">
        <f t="shared" si="71"/>
        <v>0.25575989608258698</v>
      </c>
      <c r="AI196" s="18">
        <f t="shared" si="72"/>
        <v>0.74424010391741302</v>
      </c>
      <c r="AJ196" s="20">
        <f t="shared" si="73"/>
        <v>5.2300540097080742E-3</v>
      </c>
      <c r="AK196" t="str">
        <f t="shared" si="74"/>
        <v>Include</v>
      </c>
      <c r="AL196" t="str">
        <f t="shared" si="75"/>
        <v>10 or more deaths</v>
      </c>
      <c r="AM196" s="6">
        <f>IFERROR(VLOOKUP(D196,DatesEachStateReach10Deaths!A:B,2,FALSE),AK196)</f>
        <v>43907</v>
      </c>
      <c r="AN196">
        <f t="shared" si="76"/>
        <v>14</v>
      </c>
    </row>
    <row r="197" spans="1:40" x14ac:dyDescent="0.25">
      <c r="A197" t="str">
        <f t="shared" si="59"/>
        <v>43922California</v>
      </c>
      <c r="B197" t="str">
        <f t="shared" si="64"/>
        <v>43922CA</v>
      </c>
      <c r="C197" s="6">
        <v>43922</v>
      </c>
      <c r="D197" t="s">
        <v>68</v>
      </c>
      <c r="E197" t="s">
        <v>10</v>
      </c>
      <c r="F197">
        <f>IFERROR(VLOOKUP(B197,CovidTracking!B:G,4,FALSE),0)</f>
        <v>8155</v>
      </c>
      <c r="G197">
        <f>IFERROR(VLOOKUP(B197,CovidTracking!B:G,5,FALSE),0)</f>
        <v>21772</v>
      </c>
      <c r="H197">
        <f t="shared" si="65"/>
        <v>29927</v>
      </c>
      <c r="I197">
        <f>IFERROR(VLOOKUP(B197,CovidTracking!B:G,6,FALSE),0)</f>
        <v>171</v>
      </c>
      <c r="J197">
        <f t="shared" si="60"/>
        <v>673</v>
      </c>
      <c r="K197">
        <f t="shared" si="61"/>
        <v>0</v>
      </c>
      <c r="L197">
        <f t="shared" si="62"/>
        <v>673</v>
      </c>
      <c r="M197">
        <f t="shared" si="63"/>
        <v>18</v>
      </c>
      <c r="N197">
        <f>VLOOKUP(A197,Mobility!$A:$L,7,FALSE)</f>
        <v>-39</v>
      </c>
      <c r="O197">
        <f>VLOOKUP(A197,Mobility!$A:$L,8,FALSE)</f>
        <v>-14</v>
      </c>
      <c r="P197">
        <f>VLOOKUP(A197,Mobility!$A:$L,9,FALSE)</f>
        <v>-25</v>
      </c>
      <c r="Q197">
        <f>VLOOKUP(A197,Mobility!$A:$L,10,FALSE)</f>
        <v>-51</v>
      </c>
      <c r="R197">
        <f>VLOOKUP(A197,Mobility!$A:$L,11,FALSE)</f>
        <v>-52</v>
      </c>
      <c r="S197">
        <f>VLOOKUP(A197,Mobility!$A:$L,12,FALSE)</f>
        <v>22</v>
      </c>
      <c r="T197">
        <f>VLOOKUP(D197,'Pop and Pop Den'!A:C,2,FALSE)</f>
        <v>39937489</v>
      </c>
      <c r="U197">
        <f>VLOOKUP(D197,'Pop and Pop Den'!A:C,3,FALSE)</f>
        <v>256.37270000000001</v>
      </c>
      <c r="V197">
        <f>VLOOKUP(D197,Unemployment!A:B,2,FALSE)</f>
        <v>4</v>
      </c>
      <c r="W197">
        <f>VLOOKUP(D197,Unemployment!H:J,2,FALSE)</f>
        <v>3.9</v>
      </c>
      <c r="X197">
        <f>VLOOKUP(D197,Unemployment!H:J,3,FALSE)</f>
        <v>5.3</v>
      </c>
      <c r="Y197">
        <f t="shared" si="66"/>
        <v>1.2999999999999998</v>
      </c>
      <c r="Z197">
        <f t="shared" si="67"/>
        <v>1.4</v>
      </c>
      <c r="AA197">
        <f>VLOOKUP(D197,MedianAge!A:B,2,FALSE)</f>
        <v>36.299999999999997</v>
      </c>
      <c r="AB197" s="6">
        <f>VLOOKUP(D197,StateActions!F:G,2,FALSE)</f>
        <v>43909</v>
      </c>
      <c r="AC197" s="6">
        <f>VLOOKUP(D197,StateActions!L:M,2,FALSE)</f>
        <v>43909</v>
      </c>
      <c r="AD197" s="6">
        <f>VLOOKUP(D197,StateActions!A:B,2,FALSE)</f>
        <v>43906</v>
      </c>
      <c r="AE197">
        <f t="shared" si="68"/>
        <v>13</v>
      </c>
      <c r="AF197">
        <f t="shared" si="69"/>
        <v>13</v>
      </c>
      <c r="AG197">
        <f t="shared" si="70"/>
        <v>16</v>
      </c>
      <c r="AH197" s="18">
        <f t="shared" si="71"/>
        <v>0.27249640792595314</v>
      </c>
      <c r="AI197" s="18">
        <f t="shared" si="72"/>
        <v>0.7275035920740468</v>
      </c>
      <c r="AJ197" s="20">
        <f t="shared" si="73"/>
        <v>5.7139038326594711E-3</v>
      </c>
      <c r="AK197" t="str">
        <f t="shared" si="74"/>
        <v>Include</v>
      </c>
      <c r="AL197" t="str">
        <f t="shared" si="75"/>
        <v>10 or more deaths</v>
      </c>
      <c r="AM197" s="6">
        <f>IFERROR(VLOOKUP(D197,DatesEachStateReach10Deaths!A:B,2,FALSE),AK197)</f>
        <v>43907</v>
      </c>
      <c r="AN197">
        <f t="shared" si="76"/>
        <v>15</v>
      </c>
    </row>
    <row r="198" spans="1:40" x14ac:dyDescent="0.25">
      <c r="A198" t="str">
        <f t="shared" si="59"/>
        <v>43923California</v>
      </c>
      <c r="B198" t="str">
        <f t="shared" si="64"/>
        <v>43923CA</v>
      </c>
      <c r="C198" s="6">
        <v>43923</v>
      </c>
      <c r="D198" t="s">
        <v>68</v>
      </c>
      <c r="E198" t="s">
        <v>10</v>
      </c>
      <c r="F198">
        <f>IFERROR(VLOOKUP(B198,CovidTracking!B:G,4,FALSE),0)</f>
        <v>9191</v>
      </c>
      <c r="G198">
        <f>IFERROR(VLOOKUP(B198,CovidTracking!B:G,5,FALSE),0)</f>
        <v>23809</v>
      </c>
      <c r="H198">
        <f t="shared" si="65"/>
        <v>33000</v>
      </c>
      <c r="I198">
        <f>IFERROR(VLOOKUP(B198,CovidTracking!B:G,6,FALSE),0)</f>
        <v>203</v>
      </c>
      <c r="J198">
        <f t="shared" si="60"/>
        <v>1036</v>
      </c>
      <c r="K198">
        <f t="shared" si="61"/>
        <v>2037</v>
      </c>
      <c r="L198">
        <f t="shared" si="62"/>
        <v>3073</v>
      </c>
      <c r="M198">
        <f t="shared" si="63"/>
        <v>32</v>
      </c>
      <c r="N198">
        <f>VLOOKUP(A198,Mobility!$A:$L,7,FALSE)</f>
        <v>-41</v>
      </c>
      <c r="O198">
        <f>VLOOKUP(A198,Mobility!$A:$L,8,FALSE)</f>
        <v>-15</v>
      </c>
      <c r="P198">
        <f>VLOOKUP(A198,Mobility!$A:$L,9,FALSE)</f>
        <v>-30</v>
      </c>
      <c r="Q198">
        <f>VLOOKUP(A198,Mobility!$A:$L,10,FALSE)</f>
        <v>-54</v>
      </c>
      <c r="R198">
        <f>VLOOKUP(A198,Mobility!$A:$L,11,FALSE)</f>
        <v>-53</v>
      </c>
      <c r="S198">
        <f>VLOOKUP(A198,Mobility!$A:$L,12,FALSE)</f>
        <v>23</v>
      </c>
      <c r="T198">
        <f>VLOOKUP(D198,'Pop and Pop Den'!A:C,2,FALSE)</f>
        <v>39937489</v>
      </c>
      <c r="U198">
        <f>VLOOKUP(D198,'Pop and Pop Den'!A:C,3,FALSE)</f>
        <v>256.37270000000001</v>
      </c>
      <c r="V198">
        <f>VLOOKUP(D198,Unemployment!A:B,2,FALSE)</f>
        <v>4</v>
      </c>
      <c r="W198">
        <f>VLOOKUP(D198,Unemployment!H:J,2,FALSE)</f>
        <v>3.9</v>
      </c>
      <c r="X198">
        <f>VLOOKUP(D198,Unemployment!H:J,3,FALSE)</f>
        <v>5.3</v>
      </c>
      <c r="Y198">
        <f t="shared" si="66"/>
        <v>1.2999999999999998</v>
      </c>
      <c r="Z198">
        <f t="shared" si="67"/>
        <v>1.4</v>
      </c>
      <c r="AA198">
        <f>VLOOKUP(D198,MedianAge!A:B,2,FALSE)</f>
        <v>36.299999999999997</v>
      </c>
      <c r="AB198" s="6">
        <f>VLOOKUP(D198,StateActions!F:G,2,FALSE)</f>
        <v>43909</v>
      </c>
      <c r="AC198" s="6">
        <f>VLOOKUP(D198,StateActions!L:M,2,FALSE)</f>
        <v>43909</v>
      </c>
      <c r="AD198" s="6">
        <f>VLOOKUP(D198,StateActions!A:B,2,FALSE)</f>
        <v>43906</v>
      </c>
      <c r="AE198">
        <f t="shared" si="68"/>
        <v>14</v>
      </c>
      <c r="AF198">
        <f t="shared" si="69"/>
        <v>14</v>
      </c>
      <c r="AG198">
        <f t="shared" si="70"/>
        <v>17</v>
      </c>
      <c r="AH198" s="18">
        <f t="shared" si="71"/>
        <v>0.27851515151515149</v>
      </c>
      <c r="AI198" s="18">
        <f t="shared" si="72"/>
        <v>0.72148484848484851</v>
      </c>
      <c r="AJ198" s="20">
        <f t="shared" si="73"/>
        <v>6.1515151515151517E-3</v>
      </c>
      <c r="AK198" t="str">
        <f t="shared" si="74"/>
        <v>Include</v>
      </c>
      <c r="AL198" t="str">
        <f t="shared" si="75"/>
        <v>10 or more deaths</v>
      </c>
      <c r="AM198" s="6">
        <f>IFERROR(VLOOKUP(D198,DatesEachStateReach10Deaths!A:B,2,FALSE),AK198)</f>
        <v>43907</v>
      </c>
      <c r="AN198">
        <f t="shared" si="76"/>
        <v>16</v>
      </c>
    </row>
    <row r="199" spans="1:40" x14ac:dyDescent="0.25">
      <c r="A199" t="str">
        <f t="shared" si="59"/>
        <v>43924California</v>
      </c>
      <c r="B199" t="str">
        <f t="shared" si="64"/>
        <v>43924CA</v>
      </c>
      <c r="C199" s="6">
        <v>43924</v>
      </c>
      <c r="D199" t="s">
        <v>68</v>
      </c>
      <c r="E199" t="s">
        <v>10</v>
      </c>
      <c r="F199">
        <f>IFERROR(VLOOKUP(B199,CovidTracking!B:G,4,FALSE),0)</f>
        <v>10701</v>
      </c>
      <c r="G199">
        <f>IFERROR(VLOOKUP(B199,CovidTracking!B:G,5,FALSE),0)</f>
        <v>24599</v>
      </c>
      <c r="H199">
        <f t="shared" si="65"/>
        <v>35300</v>
      </c>
      <c r="I199">
        <f>IFERROR(VLOOKUP(B199,CovidTracking!B:G,6,FALSE),0)</f>
        <v>237</v>
      </c>
      <c r="J199">
        <f t="shared" si="60"/>
        <v>1510</v>
      </c>
      <c r="K199">
        <f t="shared" si="61"/>
        <v>790</v>
      </c>
      <c r="L199">
        <f t="shared" si="62"/>
        <v>2300</v>
      </c>
      <c r="M199">
        <f t="shared" si="63"/>
        <v>34</v>
      </c>
      <c r="N199">
        <f>VLOOKUP(A199,Mobility!$A:$L,7,FALSE)</f>
        <v>-42</v>
      </c>
      <c r="O199">
        <f>VLOOKUP(A199,Mobility!$A:$L,8,FALSE)</f>
        <v>-12</v>
      </c>
      <c r="P199">
        <f>VLOOKUP(A199,Mobility!$A:$L,9,FALSE)</f>
        <v>-31</v>
      </c>
      <c r="Q199">
        <f>VLOOKUP(A199,Mobility!$A:$L,10,FALSE)</f>
        <v>-53</v>
      </c>
      <c r="R199">
        <f>VLOOKUP(A199,Mobility!$A:$L,11,FALSE)</f>
        <v>-51</v>
      </c>
      <c r="S199">
        <f>VLOOKUP(A199,Mobility!$A:$L,12,FALSE)</f>
        <v>23</v>
      </c>
      <c r="T199">
        <f>VLOOKUP(D199,'Pop and Pop Den'!A:C,2,FALSE)</f>
        <v>39937489</v>
      </c>
      <c r="U199">
        <f>VLOOKUP(D199,'Pop and Pop Den'!A:C,3,FALSE)</f>
        <v>256.37270000000001</v>
      </c>
      <c r="V199">
        <f>VLOOKUP(D199,Unemployment!A:B,2,FALSE)</f>
        <v>4</v>
      </c>
      <c r="W199">
        <f>VLOOKUP(D199,Unemployment!H:J,2,FALSE)</f>
        <v>3.9</v>
      </c>
      <c r="X199">
        <f>VLOOKUP(D199,Unemployment!H:J,3,FALSE)</f>
        <v>5.3</v>
      </c>
      <c r="Y199">
        <f t="shared" si="66"/>
        <v>1.2999999999999998</v>
      </c>
      <c r="Z199">
        <f t="shared" si="67"/>
        <v>1.4</v>
      </c>
      <c r="AA199">
        <f>VLOOKUP(D199,MedianAge!A:B,2,FALSE)</f>
        <v>36.299999999999997</v>
      </c>
      <c r="AB199" s="6">
        <f>VLOOKUP(D199,StateActions!F:G,2,FALSE)</f>
        <v>43909</v>
      </c>
      <c r="AC199" s="6">
        <f>VLOOKUP(D199,StateActions!L:M,2,FALSE)</f>
        <v>43909</v>
      </c>
      <c r="AD199" s="6">
        <f>VLOOKUP(D199,StateActions!A:B,2,FALSE)</f>
        <v>43906</v>
      </c>
      <c r="AE199">
        <f t="shared" si="68"/>
        <v>15</v>
      </c>
      <c r="AF199">
        <f t="shared" si="69"/>
        <v>15</v>
      </c>
      <c r="AG199">
        <f t="shared" si="70"/>
        <v>18</v>
      </c>
      <c r="AH199" s="18">
        <f t="shared" si="71"/>
        <v>0.30314447592067989</v>
      </c>
      <c r="AI199" s="18">
        <f t="shared" si="72"/>
        <v>0.69685552407932017</v>
      </c>
      <c r="AJ199" s="20">
        <f t="shared" si="73"/>
        <v>6.7138810198300279E-3</v>
      </c>
      <c r="AK199" t="str">
        <f t="shared" si="74"/>
        <v>Include</v>
      </c>
      <c r="AL199" t="str">
        <f t="shared" si="75"/>
        <v>10 or more deaths</v>
      </c>
      <c r="AM199" s="6">
        <f>IFERROR(VLOOKUP(D199,DatesEachStateReach10Deaths!A:B,2,FALSE),AK199)</f>
        <v>43907</v>
      </c>
      <c r="AN199">
        <f t="shared" si="76"/>
        <v>17</v>
      </c>
    </row>
    <row r="200" spans="1:40" x14ac:dyDescent="0.25">
      <c r="A200" t="str">
        <f t="shared" si="59"/>
        <v>43925California</v>
      </c>
      <c r="B200" t="str">
        <f t="shared" si="64"/>
        <v>43925CA</v>
      </c>
      <c r="C200" s="6">
        <v>43925</v>
      </c>
      <c r="D200" t="s">
        <v>68</v>
      </c>
      <c r="E200" t="s">
        <v>10</v>
      </c>
      <c r="F200">
        <f>IFERROR(VLOOKUP(B200,CovidTracking!B:G,4,FALSE),0)</f>
        <v>12026</v>
      </c>
      <c r="G200">
        <f>IFERROR(VLOOKUP(B200,CovidTracking!B:G,5,FALSE),0)</f>
        <v>101674</v>
      </c>
      <c r="H200">
        <f t="shared" si="65"/>
        <v>113700</v>
      </c>
      <c r="I200">
        <f>IFERROR(VLOOKUP(B200,CovidTracking!B:G,6,FALSE),0)</f>
        <v>276</v>
      </c>
      <c r="J200">
        <f t="shared" si="60"/>
        <v>1325</v>
      </c>
      <c r="K200">
        <f t="shared" si="61"/>
        <v>77075</v>
      </c>
      <c r="L200">
        <f t="shared" si="62"/>
        <v>78400</v>
      </c>
      <c r="M200">
        <f t="shared" si="63"/>
        <v>39</v>
      </c>
      <c r="N200">
        <f>VLOOKUP(A200,Mobility!$A:$L,7,FALSE)</f>
        <v>-50</v>
      </c>
      <c r="O200">
        <f>VLOOKUP(A200,Mobility!$A:$L,8,FALSE)</f>
        <v>-18</v>
      </c>
      <c r="P200">
        <f>VLOOKUP(A200,Mobility!$A:$L,9,FALSE)</f>
        <v>-54</v>
      </c>
      <c r="Q200">
        <f>VLOOKUP(A200,Mobility!$A:$L,10,FALSE)</f>
        <v>-54</v>
      </c>
      <c r="R200">
        <f>VLOOKUP(A200,Mobility!$A:$L,11,FALSE)</f>
        <v>-39</v>
      </c>
      <c r="S200">
        <f>VLOOKUP(A200,Mobility!$A:$L,12,FALSE)</f>
        <v>18</v>
      </c>
      <c r="T200">
        <f>VLOOKUP(D200,'Pop and Pop Den'!A:C,2,FALSE)</f>
        <v>39937489</v>
      </c>
      <c r="U200">
        <f>VLOOKUP(D200,'Pop and Pop Den'!A:C,3,FALSE)</f>
        <v>256.37270000000001</v>
      </c>
      <c r="V200">
        <f>VLOOKUP(D200,Unemployment!A:B,2,FALSE)</f>
        <v>4</v>
      </c>
      <c r="W200">
        <f>VLOOKUP(D200,Unemployment!H:J,2,FALSE)</f>
        <v>3.9</v>
      </c>
      <c r="X200">
        <f>VLOOKUP(D200,Unemployment!H:J,3,FALSE)</f>
        <v>5.3</v>
      </c>
      <c r="Y200">
        <f t="shared" si="66"/>
        <v>1.2999999999999998</v>
      </c>
      <c r="Z200">
        <f t="shared" si="67"/>
        <v>1.4</v>
      </c>
      <c r="AA200">
        <f>VLOOKUP(D200,MedianAge!A:B,2,FALSE)</f>
        <v>36.299999999999997</v>
      </c>
      <c r="AB200" s="6">
        <f>VLOOKUP(D200,StateActions!F:G,2,FALSE)</f>
        <v>43909</v>
      </c>
      <c r="AC200" s="6">
        <f>VLOOKUP(D200,StateActions!L:M,2,FALSE)</f>
        <v>43909</v>
      </c>
      <c r="AD200" s="6">
        <f>VLOOKUP(D200,StateActions!A:B,2,FALSE)</f>
        <v>43906</v>
      </c>
      <c r="AE200">
        <f t="shared" si="68"/>
        <v>16</v>
      </c>
      <c r="AF200">
        <f t="shared" si="69"/>
        <v>16</v>
      </c>
      <c r="AG200">
        <f t="shared" si="70"/>
        <v>19</v>
      </c>
      <c r="AH200" s="18">
        <f t="shared" si="71"/>
        <v>0.10576956904133684</v>
      </c>
      <c r="AI200" s="18">
        <f t="shared" si="72"/>
        <v>0.89423043095866317</v>
      </c>
      <c r="AJ200" s="20">
        <f t="shared" si="73"/>
        <v>2.4274406332453827E-3</v>
      </c>
      <c r="AK200" t="str">
        <f t="shared" si="74"/>
        <v>Include</v>
      </c>
      <c r="AL200" t="str">
        <f t="shared" si="75"/>
        <v>10 or more deaths</v>
      </c>
      <c r="AM200" s="6">
        <f>IFERROR(VLOOKUP(D200,DatesEachStateReach10Deaths!A:B,2,FALSE),AK200)</f>
        <v>43907</v>
      </c>
      <c r="AN200">
        <f t="shared" si="76"/>
        <v>18</v>
      </c>
    </row>
    <row r="201" spans="1:40" x14ac:dyDescent="0.25">
      <c r="A201" t="str">
        <f t="shared" si="59"/>
        <v>43926California</v>
      </c>
      <c r="B201" t="str">
        <f t="shared" si="64"/>
        <v>43926CA</v>
      </c>
      <c r="C201" s="6">
        <v>43926</v>
      </c>
      <c r="D201" t="s">
        <v>68</v>
      </c>
      <c r="E201" t="s">
        <v>10</v>
      </c>
      <c r="F201">
        <f>IFERROR(VLOOKUP(B201,CovidTracking!B:G,4,FALSE),0)</f>
        <v>13438</v>
      </c>
      <c r="G201">
        <f>IFERROR(VLOOKUP(B201,CovidTracking!B:G,5,FALSE),0)</f>
        <v>103095</v>
      </c>
      <c r="H201">
        <f t="shared" si="65"/>
        <v>116533</v>
      </c>
      <c r="I201">
        <f>IFERROR(VLOOKUP(B201,CovidTracking!B:G,6,FALSE),0)</f>
        <v>319</v>
      </c>
      <c r="J201">
        <f t="shared" si="60"/>
        <v>1412</v>
      </c>
      <c r="K201">
        <f t="shared" si="61"/>
        <v>1421</v>
      </c>
      <c r="L201">
        <f t="shared" si="62"/>
        <v>2833</v>
      </c>
      <c r="M201">
        <f t="shared" si="63"/>
        <v>43</v>
      </c>
      <c r="N201">
        <f>VLOOKUP(A201,Mobility!$A:$L,7,FALSE)</f>
        <v>-53</v>
      </c>
      <c r="O201">
        <f>VLOOKUP(A201,Mobility!$A:$L,8,FALSE)</f>
        <v>-27</v>
      </c>
      <c r="P201">
        <f>VLOOKUP(A201,Mobility!$A:$L,9,FALSE)</f>
        <v>-61</v>
      </c>
      <c r="Q201">
        <f>VLOOKUP(A201,Mobility!$A:$L,10,FALSE)</f>
        <v>-59</v>
      </c>
      <c r="R201">
        <f>VLOOKUP(A201,Mobility!$A:$L,11,FALSE)</f>
        <v>-42</v>
      </c>
      <c r="S201">
        <f>VLOOKUP(A201,Mobility!$A:$L,12,FALSE)</f>
        <v>16</v>
      </c>
      <c r="T201">
        <f>VLOOKUP(D201,'Pop and Pop Den'!A:C,2,FALSE)</f>
        <v>39937489</v>
      </c>
      <c r="U201">
        <f>VLOOKUP(D201,'Pop and Pop Den'!A:C,3,FALSE)</f>
        <v>256.37270000000001</v>
      </c>
      <c r="V201">
        <f>VLOOKUP(D201,Unemployment!A:B,2,FALSE)</f>
        <v>4</v>
      </c>
      <c r="W201">
        <f>VLOOKUP(D201,Unemployment!H:J,2,FALSE)</f>
        <v>3.9</v>
      </c>
      <c r="X201">
        <f>VLOOKUP(D201,Unemployment!H:J,3,FALSE)</f>
        <v>5.3</v>
      </c>
      <c r="Y201">
        <f t="shared" si="66"/>
        <v>1.2999999999999998</v>
      </c>
      <c r="Z201">
        <f t="shared" si="67"/>
        <v>1.4</v>
      </c>
      <c r="AA201">
        <f>VLOOKUP(D201,MedianAge!A:B,2,FALSE)</f>
        <v>36.299999999999997</v>
      </c>
      <c r="AB201" s="6">
        <f>VLOOKUP(D201,StateActions!F:G,2,FALSE)</f>
        <v>43909</v>
      </c>
      <c r="AC201" s="6">
        <f>VLOOKUP(D201,StateActions!L:M,2,FALSE)</f>
        <v>43909</v>
      </c>
      <c r="AD201" s="6">
        <f>VLOOKUP(D201,StateActions!A:B,2,FALSE)</f>
        <v>43906</v>
      </c>
      <c r="AE201">
        <f t="shared" si="68"/>
        <v>17</v>
      </c>
      <c r="AF201">
        <f t="shared" si="69"/>
        <v>17</v>
      </c>
      <c r="AG201">
        <f t="shared" si="70"/>
        <v>20</v>
      </c>
      <c r="AH201" s="18">
        <f t="shared" si="71"/>
        <v>0.1153149751572516</v>
      </c>
      <c r="AI201" s="18">
        <f t="shared" si="72"/>
        <v>0.88468502484274836</v>
      </c>
      <c r="AJ201" s="20">
        <f t="shared" si="73"/>
        <v>2.7374220177975336E-3</v>
      </c>
      <c r="AK201" t="str">
        <f t="shared" si="74"/>
        <v>Include</v>
      </c>
      <c r="AL201" t="str">
        <f t="shared" si="75"/>
        <v>10 or more deaths</v>
      </c>
      <c r="AM201" s="6">
        <f>IFERROR(VLOOKUP(D201,DatesEachStateReach10Deaths!A:B,2,FALSE),AK201)</f>
        <v>43907</v>
      </c>
      <c r="AN201">
        <f t="shared" si="76"/>
        <v>19</v>
      </c>
    </row>
    <row r="202" spans="1:40" x14ac:dyDescent="0.25">
      <c r="A202" t="str">
        <f t="shared" si="59"/>
        <v>43927California</v>
      </c>
      <c r="B202" t="str">
        <f t="shared" si="64"/>
        <v>43927CA</v>
      </c>
      <c r="C202" s="6">
        <v>43927</v>
      </c>
      <c r="D202" t="s">
        <v>68</v>
      </c>
      <c r="E202" t="s">
        <v>10</v>
      </c>
      <c r="F202">
        <f>IFERROR(VLOOKUP(B202,CovidTracking!B:G,4,FALSE),0)</f>
        <v>14336</v>
      </c>
      <c r="G202">
        <f>IFERROR(VLOOKUP(B202,CovidTracking!B:G,5,FALSE),0)</f>
        <v>103095</v>
      </c>
      <c r="H202">
        <f t="shared" si="65"/>
        <v>117431</v>
      </c>
      <c r="I202">
        <f>IFERROR(VLOOKUP(B202,CovidTracking!B:G,6,FALSE),0)</f>
        <v>343</v>
      </c>
      <c r="J202">
        <f t="shared" si="60"/>
        <v>898</v>
      </c>
      <c r="K202">
        <f t="shared" si="61"/>
        <v>0</v>
      </c>
      <c r="L202">
        <f t="shared" si="62"/>
        <v>898</v>
      </c>
      <c r="M202">
        <f t="shared" si="63"/>
        <v>24</v>
      </c>
      <c r="N202">
        <f>VLOOKUP(A202,Mobility!$A:$L,7,FALSE)</f>
        <v>-46</v>
      </c>
      <c r="O202">
        <f>VLOOKUP(A202,Mobility!$A:$L,8,FALSE)</f>
        <v>-23</v>
      </c>
      <c r="P202">
        <f>VLOOKUP(A202,Mobility!$A:$L,9,FALSE)</f>
        <v>-54</v>
      </c>
      <c r="Q202">
        <f>VLOOKUP(A202,Mobility!$A:$L,10,FALSE)</f>
        <v>-60</v>
      </c>
      <c r="R202">
        <f>VLOOKUP(A202,Mobility!$A:$L,11,FALSE)</f>
        <v>-54</v>
      </c>
      <c r="S202">
        <f>VLOOKUP(A202,Mobility!$A:$L,12,FALSE)</f>
        <v>24</v>
      </c>
      <c r="T202">
        <f>VLOOKUP(D202,'Pop and Pop Den'!A:C,2,FALSE)</f>
        <v>39937489</v>
      </c>
      <c r="U202">
        <f>VLOOKUP(D202,'Pop and Pop Den'!A:C,3,FALSE)</f>
        <v>256.37270000000001</v>
      </c>
      <c r="V202">
        <f>VLOOKUP(D202,Unemployment!A:B,2,FALSE)</f>
        <v>4</v>
      </c>
      <c r="W202">
        <f>VLOOKUP(D202,Unemployment!H:J,2,FALSE)</f>
        <v>3.9</v>
      </c>
      <c r="X202">
        <f>VLOOKUP(D202,Unemployment!H:J,3,FALSE)</f>
        <v>5.3</v>
      </c>
      <c r="Y202">
        <f t="shared" si="66"/>
        <v>1.2999999999999998</v>
      </c>
      <c r="Z202">
        <f t="shared" si="67"/>
        <v>1.4</v>
      </c>
      <c r="AA202">
        <f>VLOOKUP(D202,MedianAge!A:B,2,FALSE)</f>
        <v>36.299999999999997</v>
      </c>
      <c r="AB202" s="6">
        <f>VLOOKUP(D202,StateActions!F:G,2,FALSE)</f>
        <v>43909</v>
      </c>
      <c r="AC202" s="6">
        <f>VLOOKUP(D202,StateActions!L:M,2,FALSE)</f>
        <v>43909</v>
      </c>
      <c r="AD202" s="6">
        <f>VLOOKUP(D202,StateActions!A:B,2,FALSE)</f>
        <v>43906</v>
      </c>
      <c r="AE202">
        <f t="shared" si="68"/>
        <v>18</v>
      </c>
      <c r="AF202">
        <f t="shared" si="69"/>
        <v>18</v>
      </c>
      <c r="AG202">
        <f t="shared" si="70"/>
        <v>21</v>
      </c>
      <c r="AH202" s="18">
        <f t="shared" si="71"/>
        <v>0.12208020028782859</v>
      </c>
      <c r="AI202" s="18">
        <f t="shared" si="72"/>
        <v>0.87791979971217138</v>
      </c>
      <c r="AJ202" s="20">
        <f t="shared" si="73"/>
        <v>2.9208641670427742E-3</v>
      </c>
      <c r="AK202" t="str">
        <f t="shared" si="74"/>
        <v>Include</v>
      </c>
      <c r="AL202" t="str">
        <f t="shared" si="75"/>
        <v>10 or more deaths</v>
      </c>
      <c r="AM202" s="6">
        <f>IFERROR(VLOOKUP(D202,DatesEachStateReach10Deaths!A:B,2,FALSE),AK202)</f>
        <v>43907</v>
      </c>
      <c r="AN202">
        <f t="shared" si="76"/>
        <v>20</v>
      </c>
    </row>
    <row r="203" spans="1:40" x14ac:dyDescent="0.25">
      <c r="A203" t="str">
        <f t="shared" si="59"/>
        <v>43928California</v>
      </c>
      <c r="B203" t="str">
        <f t="shared" si="64"/>
        <v>43928CA</v>
      </c>
      <c r="C203" s="6">
        <v>43928</v>
      </c>
      <c r="D203" t="s">
        <v>68</v>
      </c>
      <c r="E203" t="s">
        <v>10</v>
      </c>
      <c r="F203">
        <f>IFERROR(VLOOKUP(B203,CovidTracking!B:G,4,FALSE),0)</f>
        <v>15865</v>
      </c>
      <c r="G203">
        <f>IFERROR(VLOOKUP(B203,CovidTracking!B:G,5,FALSE),0)</f>
        <v>115364</v>
      </c>
      <c r="H203">
        <f t="shared" si="65"/>
        <v>131229</v>
      </c>
      <c r="I203">
        <f>IFERROR(VLOOKUP(B203,CovidTracking!B:G,6,FALSE),0)</f>
        <v>374</v>
      </c>
      <c r="J203">
        <f t="shared" si="60"/>
        <v>1529</v>
      </c>
      <c r="K203">
        <f t="shared" si="61"/>
        <v>12269</v>
      </c>
      <c r="L203">
        <f t="shared" si="62"/>
        <v>13798</v>
      </c>
      <c r="M203">
        <f t="shared" si="63"/>
        <v>31</v>
      </c>
      <c r="N203">
        <f>VLOOKUP(A203,Mobility!$A:$L,7,FALSE)</f>
        <v>-47</v>
      </c>
      <c r="O203">
        <f>VLOOKUP(A203,Mobility!$A:$L,8,FALSE)</f>
        <v>-23</v>
      </c>
      <c r="P203">
        <f>VLOOKUP(A203,Mobility!$A:$L,9,FALSE)</f>
        <v>-41</v>
      </c>
      <c r="Q203">
        <f>VLOOKUP(A203,Mobility!$A:$L,10,FALSE)</f>
        <v>-57</v>
      </c>
      <c r="R203">
        <f>VLOOKUP(A203,Mobility!$A:$L,11,FALSE)</f>
        <v>-55</v>
      </c>
      <c r="S203">
        <f>VLOOKUP(A203,Mobility!$A:$L,12,FALSE)</f>
        <v>24</v>
      </c>
      <c r="T203">
        <f>VLOOKUP(D203,'Pop and Pop Den'!A:C,2,FALSE)</f>
        <v>39937489</v>
      </c>
      <c r="U203">
        <f>VLOOKUP(D203,'Pop and Pop Den'!A:C,3,FALSE)</f>
        <v>256.37270000000001</v>
      </c>
      <c r="V203">
        <f>VLOOKUP(D203,Unemployment!A:B,2,FALSE)</f>
        <v>4</v>
      </c>
      <c r="W203">
        <f>VLOOKUP(D203,Unemployment!H:J,2,FALSE)</f>
        <v>3.9</v>
      </c>
      <c r="X203">
        <f>VLOOKUP(D203,Unemployment!H:J,3,FALSE)</f>
        <v>5.3</v>
      </c>
      <c r="Y203">
        <f t="shared" si="66"/>
        <v>1.2999999999999998</v>
      </c>
      <c r="Z203">
        <f t="shared" si="67"/>
        <v>1.4</v>
      </c>
      <c r="AA203">
        <f>VLOOKUP(D203,MedianAge!A:B,2,FALSE)</f>
        <v>36.299999999999997</v>
      </c>
      <c r="AB203" s="6">
        <f>VLOOKUP(D203,StateActions!F:G,2,FALSE)</f>
        <v>43909</v>
      </c>
      <c r="AC203" s="6">
        <f>VLOOKUP(D203,StateActions!L:M,2,FALSE)</f>
        <v>43909</v>
      </c>
      <c r="AD203" s="6">
        <f>VLOOKUP(D203,StateActions!A:B,2,FALSE)</f>
        <v>43906</v>
      </c>
      <c r="AE203">
        <f t="shared" si="68"/>
        <v>19</v>
      </c>
      <c r="AF203">
        <f t="shared" si="69"/>
        <v>19</v>
      </c>
      <c r="AG203">
        <f t="shared" si="70"/>
        <v>22</v>
      </c>
      <c r="AH203" s="18">
        <f t="shared" si="71"/>
        <v>0.12089553376159233</v>
      </c>
      <c r="AI203" s="18">
        <f t="shared" si="72"/>
        <v>0.87910446623840766</v>
      </c>
      <c r="AJ203" s="20">
        <f t="shared" si="73"/>
        <v>2.8499798062928162E-3</v>
      </c>
      <c r="AK203" t="str">
        <f t="shared" si="74"/>
        <v>Include</v>
      </c>
      <c r="AL203" t="str">
        <f t="shared" si="75"/>
        <v>10 or more deaths</v>
      </c>
      <c r="AM203" s="6">
        <f>IFERROR(VLOOKUP(D203,DatesEachStateReach10Deaths!A:B,2,FALSE),AK203)</f>
        <v>43907</v>
      </c>
      <c r="AN203">
        <f t="shared" si="76"/>
        <v>21</v>
      </c>
    </row>
    <row r="204" spans="1:40" x14ac:dyDescent="0.25">
      <c r="A204" t="str">
        <f t="shared" si="59"/>
        <v>43929California</v>
      </c>
      <c r="B204" t="str">
        <f t="shared" si="64"/>
        <v>43929CA</v>
      </c>
      <c r="C204" s="6">
        <v>43929</v>
      </c>
      <c r="D204" t="s">
        <v>68</v>
      </c>
      <c r="E204" t="s">
        <v>10</v>
      </c>
      <c r="F204">
        <f>IFERROR(VLOOKUP(B204,CovidTracking!B:G,4,FALSE),0)</f>
        <v>16957</v>
      </c>
      <c r="G204">
        <f>IFERROR(VLOOKUP(B204,CovidTracking!B:G,5,FALSE),0)</f>
        <v>127307</v>
      </c>
      <c r="H204">
        <f t="shared" si="65"/>
        <v>144264</v>
      </c>
      <c r="I204">
        <f>IFERROR(VLOOKUP(B204,CovidTracking!B:G,6,FALSE),0)</f>
        <v>442</v>
      </c>
      <c r="J204">
        <f t="shared" si="60"/>
        <v>1092</v>
      </c>
      <c r="K204">
        <f t="shared" si="61"/>
        <v>11943</v>
      </c>
      <c r="L204">
        <f t="shared" si="62"/>
        <v>13035</v>
      </c>
      <c r="M204">
        <f t="shared" si="63"/>
        <v>68</v>
      </c>
      <c r="N204">
        <f>VLOOKUP(A204,Mobility!$A:$L,7,FALSE)</f>
        <v>-47</v>
      </c>
      <c r="O204">
        <f>VLOOKUP(A204,Mobility!$A:$L,8,FALSE)</f>
        <v>-22</v>
      </c>
      <c r="P204">
        <f>VLOOKUP(A204,Mobility!$A:$L,9,FALSE)</f>
        <v>-43</v>
      </c>
      <c r="Q204">
        <f>VLOOKUP(A204,Mobility!$A:$L,10,FALSE)</f>
        <v>-58</v>
      </c>
      <c r="R204">
        <f>VLOOKUP(A204,Mobility!$A:$L,11,FALSE)</f>
        <v>-55</v>
      </c>
      <c r="S204">
        <f>VLOOKUP(A204,Mobility!$A:$L,12,FALSE)</f>
        <v>24</v>
      </c>
      <c r="T204">
        <f>VLOOKUP(D204,'Pop and Pop Den'!A:C,2,FALSE)</f>
        <v>39937489</v>
      </c>
      <c r="U204">
        <f>VLOOKUP(D204,'Pop and Pop Den'!A:C,3,FALSE)</f>
        <v>256.37270000000001</v>
      </c>
      <c r="V204">
        <f>VLOOKUP(D204,Unemployment!A:B,2,FALSE)</f>
        <v>4</v>
      </c>
      <c r="W204">
        <f>VLOOKUP(D204,Unemployment!H:J,2,FALSE)</f>
        <v>3.9</v>
      </c>
      <c r="X204">
        <f>VLOOKUP(D204,Unemployment!H:J,3,FALSE)</f>
        <v>5.3</v>
      </c>
      <c r="Y204">
        <f t="shared" si="66"/>
        <v>1.2999999999999998</v>
      </c>
      <c r="Z204">
        <f t="shared" si="67"/>
        <v>1.4</v>
      </c>
      <c r="AA204">
        <f>VLOOKUP(D204,MedianAge!A:B,2,FALSE)</f>
        <v>36.299999999999997</v>
      </c>
      <c r="AB204" s="6">
        <f>VLOOKUP(D204,StateActions!F:G,2,FALSE)</f>
        <v>43909</v>
      </c>
      <c r="AC204" s="6">
        <f>VLOOKUP(D204,StateActions!L:M,2,FALSE)</f>
        <v>43909</v>
      </c>
      <c r="AD204" s="6">
        <f>VLOOKUP(D204,StateActions!A:B,2,FALSE)</f>
        <v>43906</v>
      </c>
      <c r="AE204">
        <f t="shared" si="68"/>
        <v>20</v>
      </c>
      <c r="AF204">
        <f t="shared" si="69"/>
        <v>20</v>
      </c>
      <c r="AG204">
        <f t="shared" si="70"/>
        <v>23</v>
      </c>
      <c r="AH204" s="18">
        <f t="shared" si="71"/>
        <v>0.11754145178284256</v>
      </c>
      <c r="AI204" s="18">
        <f t="shared" si="72"/>
        <v>0.88245854821715741</v>
      </c>
      <c r="AJ204" s="20">
        <f t="shared" si="73"/>
        <v>3.0638274274940387E-3</v>
      </c>
      <c r="AK204" t="str">
        <f t="shared" si="74"/>
        <v>Include</v>
      </c>
      <c r="AL204" t="str">
        <f t="shared" si="75"/>
        <v>10 or more deaths</v>
      </c>
      <c r="AM204" s="6">
        <f>IFERROR(VLOOKUP(D204,DatesEachStateReach10Deaths!A:B,2,FALSE),AK204)</f>
        <v>43907</v>
      </c>
      <c r="AN204">
        <f t="shared" si="76"/>
        <v>22</v>
      </c>
    </row>
    <row r="205" spans="1:40" x14ac:dyDescent="0.25">
      <c r="A205" t="str">
        <f t="shared" si="59"/>
        <v>43930California</v>
      </c>
      <c r="B205" t="str">
        <f t="shared" si="64"/>
        <v>43930CA</v>
      </c>
      <c r="C205" s="6">
        <v>43930</v>
      </c>
      <c r="D205" t="s">
        <v>68</v>
      </c>
      <c r="E205" t="s">
        <v>10</v>
      </c>
      <c r="F205">
        <f>IFERROR(VLOOKUP(B205,CovidTracking!B:G,4,FALSE),0)</f>
        <v>18309</v>
      </c>
      <c r="G205">
        <f>IFERROR(VLOOKUP(B205,CovidTracking!B:G,5,FALSE),0)</f>
        <v>145191</v>
      </c>
      <c r="H205">
        <f t="shared" si="65"/>
        <v>163500</v>
      </c>
      <c r="I205">
        <f>IFERROR(VLOOKUP(B205,CovidTracking!B:G,6,FALSE),0)</f>
        <v>492</v>
      </c>
      <c r="J205">
        <f t="shared" si="60"/>
        <v>1352</v>
      </c>
      <c r="K205">
        <f t="shared" si="61"/>
        <v>17884</v>
      </c>
      <c r="L205">
        <f t="shared" si="62"/>
        <v>19236</v>
      </c>
      <c r="M205">
        <f t="shared" si="63"/>
        <v>50</v>
      </c>
      <c r="N205">
        <f>VLOOKUP(A205,Mobility!$A:$L,7,FALSE)</f>
        <v>-49</v>
      </c>
      <c r="O205">
        <f>VLOOKUP(A205,Mobility!$A:$L,8,FALSE)</f>
        <v>-24</v>
      </c>
      <c r="P205">
        <f>VLOOKUP(A205,Mobility!$A:$L,9,FALSE)</f>
        <v>-54</v>
      </c>
      <c r="Q205">
        <f>VLOOKUP(A205,Mobility!$A:$L,10,FALSE)</f>
        <v>-62</v>
      </c>
      <c r="R205">
        <f>VLOOKUP(A205,Mobility!$A:$L,11,FALSE)</f>
        <v>-56</v>
      </c>
      <c r="S205">
        <f>VLOOKUP(A205,Mobility!$A:$L,12,FALSE)</f>
        <v>26</v>
      </c>
      <c r="T205">
        <f>VLOOKUP(D205,'Pop and Pop Den'!A:C,2,FALSE)</f>
        <v>39937489</v>
      </c>
      <c r="U205">
        <f>VLOOKUP(D205,'Pop and Pop Den'!A:C,3,FALSE)</f>
        <v>256.37270000000001</v>
      </c>
      <c r="V205">
        <f>VLOOKUP(D205,Unemployment!A:B,2,FALSE)</f>
        <v>4</v>
      </c>
      <c r="W205">
        <f>VLOOKUP(D205,Unemployment!H:J,2,FALSE)</f>
        <v>3.9</v>
      </c>
      <c r="X205">
        <f>VLOOKUP(D205,Unemployment!H:J,3,FALSE)</f>
        <v>5.3</v>
      </c>
      <c r="Y205">
        <f t="shared" si="66"/>
        <v>1.2999999999999998</v>
      </c>
      <c r="Z205">
        <f t="shared" si="67"/>
        <v>1.4</v>
      </c>
      <c r="AA205">
        <f>VLOOKUP(D205,MedianAge!A:B,2,FALSE)</f>
        <v>36.299999999999997</v>
      </c>
      <c r="AB205" s="6">
        <f>VLOOKUP(D205,StateActions!F:G,2,FALSE)</f>
        <v>43909</v>
      </c>
      <c r="AC205" s="6">
        <f>VLOOKUP(D205,StateActions!L:M,2,FALSE)</f>
        <v>43909</v>
      </c>
      <c r="AD205" s="6">
        <f>VLOOKUP(D205,StateActions!A:B,2,FALSE)</f>
        <v>43906</v>
      </c>
      <c r="AE205">
        <f t="shared" si="68"/>
        <v>21</v>
      </c>
      <c r="AF205">
        <f t="shared" si="69"/>
        <v>21</v>
      </c>
      <c r="AG205">
        <f t="shared" si="70"/>
        <v>24</v>
      </c>
      <c r="AH205" s="18">
        <f t="shared" si="71"/>
        <v>0.1119816513761468</v>
      </c>
      <c r="AI205" s="18">
        <f t="shared" si="72"/>
        <v>0.8880183486238532</v>
      </c>
      <c r="AJ205" s="20">
        <f t="shared" si="73"/>
        <v>3.0091743119266055E-3</v>
      </c>
      <c r="AK205" t="str">
        <f t="shared" si="74"/>
        <v>Include</v>
      </c>
      <c r="AL205" t="str">
        <f t="shared" si="75"/>
        <v>10 or more deaths</v>
      </c>
      <c r="AM205" s="6">
        <f>IFERROR(VLOOKUP(D205,DatesEachStateReach10Deaths!A:B,2,FALSE),AK205)</f>
        <v>43907</v>
      </c>
      <c r="AN205">
        <f t="shared" si="76"/>
        <v>23</v>
      </c>
    </row>
    <row r="206" spans="1:40" x14ac:dyDescent="0.25">
      <c r="A206" t="str">
        <f t="shared" si="59"/>
        <v>43931California</v>
      </c>
      <c r="B206" t="str">
        <f t="shared" si="64"/>
        <v>43931CA</v>
      </c>
      <c r="C206" s="6">
        <v>43931</v>
      </c>
      <c r="D206" t="s">
        <v>68</v>
      </c>
      <c r="E206" t="s">
        <v>10</v>
      </c>
      <c r="F206">
        <f>IFERROR(VLOOKUP(B206,CovidTracking!B:G,4,FALSE),0)</f>
        <v>19472</v>
      </c>
      <c r="G206">
        <f>IFERROR(VLOOKUP(B206,CovidTracking!B:G,5,FALSE),0)</f>
        <v>145391</v>
      </c>
      <c r="H206">
        <f t="shared" si="65"/>
        <v>164863</v>
      </c>
      <c r="I206">
        <f>IFERROR(VLOOKUP(B206,CovidTracking!B:G,6,FALSE),0)</f>
        <v>541</v>
      </c>
      <c r="J206">
        <f t="shared" si="60"/>
        <v>1163</v>
      </c>
      <c r="K206">
        <f t="shared" si="61"/>
        <v>200</v>
      </c>
      <c r="L206">
        <f t="shared" si="62"/>
        <v>1363</v>
      </c>
      <c r="M206">
        <f t="shared" si="63"/>
        <v>49</v>
      </c>
      <c r="N206">
        <f>VLOOKUP(A206,Mobility!$A:$L,7,FALSE)</f>
        <v>-47</v>
      </c>
      <c r="O206">
        <f>VLOOKUP(A206,Mobility!$A:$L,8,FALSE)</f>
        <v>-19</v>
      </c>
      <c r="P206">
        <f>VLOOKUP(A206,Mobility!$A:$L,9,FALSE)</f>
        <v>-44</v>
      </c>
      <c r="Q206">
        <f>VLOOKUP(A206,Mobility!$A:$L,10,FALSE)</f>
        <v>-59</v>
      </c>
      <c r="R206">
        <f>VLOOKUP(A206,Mobility!$A:$L,11,FALSE)</f>
        <v>-56</v>
      </c>
      <c r="S206">
        <f>VLOOKUP(A206,Mobility!$A:$L,12,FALSE)</f>
        <v>26</v>
      </c>
      <c r="T206">
        <f>VLOOKUP(D206,'Pop and Pop Den'!A:C,2,FALSE)</f>
        <v>39937489</v>
      </c>
      <c r="U206">
        <f>VLOOKUP(D206,'Pop and Pop Den'!A:C,3,FALSE)</f>
        <v>256.37270000000001</v>
      </c>
      <c r="V206">
        <f>VLOOKUP(D206,Unemployment!A:B,2,FALSE)</f>
        <v>4</v>
      </c>
      <c r="W206">
        <f>VLOOKUP(D206,Unemployment!H:J,2,FALSE)</f>
        <v>3.9</v>
      </c>
      <c r="X206">
        <f>VLOOKUP(D206,Unemployment!H:J,3,FALSE)</f>
        <v>5.3</v>
      </c>
      <c r="Y206">
        <f t="shared" si="66"/>
        <v>1.2999999999999998</v>
      </c>
      <c r="Z206">
        <f t="shared" si="67"/>
        <v>1.4</v>
      </c>
      <c r="AA206">
        <f>VLOOKUP(D206,MedianAge!A:B,2,FALSE)</f>
        <v>36.299999999999997</v>
      </c>
      <c r="AB206" s="6">
        <f>VLOOKUP(D206,StateActions!F:G,2,FALSE)</f>
        <v>43909</v>
      </c>
      <c r="AC206" s="6">
        <f>VLOOKUP(D206,StateActions!L:M,2,FALSE)</f>
        <v>43909</v>
      </c>
      <c r="AD206" s="6">
        <f>VLOOKUP(D206,StateActions!A:B,2,FALSE)</f>
        <v>43906</v>
      </c>
      <c r="AE206">
        <f t="shared" si="68"/>
        <v>22</v>
      </c>
      <c r="AF206">
        <f t="shared" si="69"/>
        <v>22</v>
      </c>
      <c r="AG206">
        <f t="shared" si="70"/>
        <v>25</v>
      </c>
      <c r="AH206" s="18">
        <f t="shared" si="71"/>
        <v>0.11811018845950881</v>
      </c>
      <c r="AI206" s="18">
        <f t="shared" si="72"/>
        <v>0.88188981154049118</v>
      </c>
      <c r="AJ206" s="20">
        <f t="shared" si="73"/>
        <v>3.2815125285843398E-3</v>
      </c>
      <c r="AK206" t="str">
        <f t="shared" si="74"/>
        <v>Include</v>
      </c>
      <c r="AL206" t="str">
        <f t="shared" si="75"/>
        <v>10 or more deaths</v>
      </c>
      <c r="AM206" s="6">
        <f>IFERROR(VLOOKUP(D206,DatesEachStateReach10Deaths!A:B,2,FALSE),AK206)</f>
        <v>43907</v>
      </c>
      <c r="AN206">
        <f t="shared" si="76"/>
        <v>24</v>
      </c>
    </row>
    <row r="207" spans="1:40" x14ac:dyDescent="0.25">
      <c r="A207" t="str">
        <f t="shared" si="59"/>
        <v>43891Colorado</v>
      </c>
      <c r="B207" t="str">
        <f t="shared" si="64"/>
        <v>43891CO</v>
      </c>
      <c r="C207" s="6">
        <v>43891</v>
      </c>
      <c r="D207" t="s">
        <v>69</v>
      </c>
      <c r="E207" t="s">
        <v>11</v>
      </c>
      <c r="F207">
        <f>IFERROR(VLOOKUP(B207,CovidTracking!B:G,4,FALSE),0)</f>
        <v>0</v>
      </c>
      <c r="G207">
        <f>IFERROR(VLOOKUP(B207,CovidTracking!B:G,5,FALSE),0)</f>
        <v>0</v>
      </c>
      <c r="H207">
        <f t="shared" si="65"/>
        <v>0</v>
      </c>
      <c r="I207">
        <f>IFERROR(VLOOKUP(B207,CovidTracking!B:G,6,FALSE),0)</f>
        <v>0</v>
      </c>
      <c r="J207">
        <f>F207</f>
        <v>0</v>
      </c>
      <c r="K207">
        <f>G207</f>
        <v>0</v>
      </c>
      <c r="L207">
        <f>H207</f>
        <v>0</v>
      </c>
      <c r="M207">
        <f>I207</f>
        <v>0</v>
      </c>
      <c r="N207">
        <f>VLOOKUP(A207,Mobility!$A:$L,7,FALSE)</f>
        <v>8</v>
      </c>
      <c r="O207">
        <f>VLOOKUP(A207,Mobility!$A:$L,8,FALSE)</f>
        <v>9</v>
      </c>
      <c r="P207">
        <f>VLOOKUP(A207,Mobility!$A:$L,9,FALSE)</f>
        <v>-14</v>
      </c>
      <c r="Q207">
        <f>VLOOKUP(A207,Mobility!$A:$L,10,FALSE)</f>
        <v>2</v>
      </c>
      <c r="R207">
        <f>VLOOKUP(A207,Mobility!$A:$L,11,FALSE)</f>
        <v>3</v>
      </c>
      <c r="S207">
        <f>VLOOKUP(A207,Mobility!$A:$L,12,FALSE)</f>
        <v>0</v>
      </c>
      <c r="T207">
        <f>VLOOKUP(D207,'Pop and Pop Den'!A:C,2,FALSE)</f>
        <v>5845526</v>
      </c>
      <c r="U207">
        <f>VLOOKUP(D207,'Pop and Pop Den'!A:C,3,FALSE)</f>
        <v>56.4011</v>
      </c>
      <c r="V207">
        <f>VLOOKUP(D207,Unemployment!A:B,2,FALSE)</f>
        <v>2.8</v>
      </c>
      <c r="W207">
        <f>VLOOKUP(D207,Unemployment!H:J,2,FALSE)</f>
        <v>2.5</v>
      </c>
      <c r="X207">
        <f>VLOOKUP(D207,Unemployment!H:J,3,FALSE)</f>
        <v>4.5</v>
      </c>
      <c r="Y207">
        <f t="shared" si="66"/>
        <v>1.7000000000000002</v>
      </c>
      <c r="Z207">
        <f t="shared" si="67"/>
        <v>2</v>
      </c>
      <c r="AA207">
        <f>VLOOKUP(D207,MedianAge!A:B,2,FALSE)</f>
        <v>36.6</v>
      </c>
      <c r="AB207" s="6">
        <f>VLOOKUP(D207,StateActions!F:G,2,FALSE)</f>
        <v>43916</v>
      </c>
      <c r="AC207" s="6">
        <f>VLOOKUP(D207,StateActions!L:M,2,FALSE)</f>
        <v>43916</v>
      </c>
      <c r="AD207" s="6">
        <f>VLOOKUP(D207,StateActions!A:B,2,FALSE)</f>
        <v>43908</v>
      </c>
      <c r="AE207">
        <f t="shared" si="68"/>
        <v>-25</v>
      </c>
      <c r="AF207">
        <f t="shared" si="69"/>
        <v>-25</v>
      </c>
      <c r="AG207">
        <f t="shared" si="70"/>
        <v>-17</v>
      </c>
      <c r="AH207" s="18">
        <f t="shared" si="71"/>
        <v>0</v>
      </c>
      <c r="AI207" s="18">
        <f t="shared" si="72"/>
        <v>0</v>
      </c>
      <c r="AJ207" s="20">
        <f t="shared" si="73"/>
        <v>0</v>
      </c>
      <c r="AK207" t="str">
        <f t="shared" si="74"/>
        <v>Include</v>
      </c>
      <c r="AL207" t="str">
        <f t="shared" si="75"/>
        <v>Less than 10 deaths</v>
      </c>
      <c r="AM207" s="6">
        <f>IFERROR(VLOOKUP(D207,DatesEachStateReach10Deaths!A:B,2,FALSE),AK207)</f>
        <v>43915</v>
      </c>
      <c r="AN207">
        <f t="shared" si="76"/>
        <v>-24</v>
      </c>
    </row>
    <row r="208" spans="1:40" x14ac:dyDescent="0.25">
      <c r="A208" t="str">
        <f t="shared" si="59"/>
        <v>43892Colorado</v>
      </c>
      <c r="B208" t="str">
        <f t="shared" si="64"/>
        <v>43892CO</v>
      </c>
      <c r="C208" s="6">
        <v>43892</v>
      </c>
      <c r="D208" t="s">
        <v>69</v>
      </c>
      <c r="E208" t="s">
        <v>11</v>
      </c>
      <c r="F208">
        <f>IFERROR(VLOOKUP(B208,CovidTracking!B:G,4,FALSE),0)</f>
        <v>0</v>
      </c>
      <c r="G208">
        <f>IFERROR(VLOOKUP(B208,CovidTracking!B:G,5,FALSE),0)</f>
        <v>0</v>
      </c>
      <c r="H208">
        <f t="shared" si="65"/>
        <v>0</v>
      </c>
      <c r="I208">
        <f>IFERROR(VLOOKUP(B208,CovidTracking!B:G,6,FALSE),0)</f>
        <v>0</v>
      </c>
      <c r="J208">
        <f t="shared" ref="J208:J247" si="77">F208-F207</f>
        <v>0</v>
      </c>
      <c r="K208">
        <f t="shared" ref="K208:K247" si="78">G208-G207</f>
        <v>0</v>
      </c>
      <c r="L208">
        <f t="shared" ref="L208:L247" si="79">H208-H207</f>
        <v>0</v>
      </c>
      <c r="M208">
        <f t="shared" ref="M208:M247" si="80">I208-I207</f>
        <v>0</v>
      </c>
      <c r="N208">
        <f>VLOOKUP(A208,Mobility!$A:$L,7,FALSE)</f>
        <v>3</v>
      </c>
      <c r="O208">
        <f>VLOOKUP(A208,Mobility!$A:$L,8,FALSE)</f>
        <v>5</v>
      </c>
      <c r="P208">
        <f>VLOOKUP(A208,Mobility!$A:$L,9,FALSE)</f>
        <v>0</v>
      </c>
      <c r="Q208">
        <f>VLOOKUP(A208,Mobility!$A:$L,10,FALSE)</f>
        <v>0</v>
      </c>
      <c r="R208">
        <f>VLOOKUP(A208,Mobility!$A:$L,11,FALSE)</f>
        <v>7</v>
      </c>
      <c r="S208">
        <f>VLOOKUP(A208,Mobility!$A:$L,12,FALSE)</f>
        <v>0</v>
      </c>
      <c r="T208">
        <f>VLOOKUP(D208,'Pop and Pop Den'!A:C,2,FALSE)</f>
        <v>5845526</v>
      </c>
      <c r="U208">
        <f>VLOOKUP(D208,'Pop and Pop Den'!A:C,3,FALSE)</f>
        <v>56.4011</v>
      </c>
      <c r="V208">
        <f>VLOOKUP(D208,Unemployment!A:B,2,FALSE)</f>
        <v>2.8</v>
      </c>
      <c r="W208">
        <f>VLOOKUP(D208,Unemployment!H:J,2,FALSE)</f>
        <v>2.5</v>
      </c>
      <c r="X208">
        <f>VLOOKUP(D208,Unemployment!H:J,3,FALSE)</f>
        <v>4.5</v>
      </c>
      <c r="Y208">
        <f t="shared" si="66"/>
        <v>1.7000000000000002</v>
      </c>
      <c r="Z208">
        <f t="shared" si="67"/>
        <v>2</v>
      </c>
      <c r="AA208">
        <f>VLOOKUP(D208,MedianAge!A:B,2,FALSE)</f>
        <v>36.6</v>
      </c>
      <c r="AB208" s="6">
        <f>VLOOKUP(D208,StateActions!F:G,2,FALSE)</f>
        <v>43916</v>
      </c>
      <c r="AC208" s="6">
        <f>VLOOKUP(D208,StateActions!L:M,2,FALSE)</f>
        <v>43916</v>
      </c>
      <c r="AD208" s="6">
        <f>VLOOKUP(D208,StateActions!A:B,2,FALSE)</f>
        <v>43908</v>
      </c>
      <c r="AE208">
        <f t="shared" si="68"/>
        <v>-24</v>
      </c>
      <c r="AF208">
        <f t="shared" si="69"/>
        <v>-24</v>
      </c>
      <c r="AG208">
        <f t="shared" si="70"/>
        <v>-16</v>
      </c>
      <c r="AH208" s="18">
        <f t="shared" si="71"/>
        <v>0</v>
      </c>
      <c r="AI208" s="18">
        <f t="shared" si="72"/>
        <v>0</v>
      </c>
      <c r="AJ208" s="20">
        <f t="shared" si="73"/>
        <v>0</v>
      </c>
      <c r="AK208" t="str">
        <f t="shared" si="74"/>
        <v>Include</v>
      </c>
      <c r="AL208" t="str">
        <f t="shared" si="75"/>
        <v>Less than 10 deaths</v>
      </c>
      <c r="AM208" s="6">
        <f>IFERROR(VLOOKUP(D208,DatesEachStateReach10Deaths!A:B,2,FALSE),AK208)</f>
        <v>43915</v>
      </c>
      <c r="AN208">
        <f t="shared" si="76"/>
        <v>-23</v>
      </c>
    </row>
    <row r="209" spans="1:40" x14ac:dyDescent="0.25">
      <c r="A209" t="str">
        <f t="shared" si="59"/>
        <v>43893Colorado</v>
      </c>
      <c r="B209" t="str">
        <f t="shared" si="64"/>
        <v>43893CO</v>
      </c>
      <c r="C209" s="6">
        <v>43893</v>
      </c>
      <c r="D209" t="s">
        <v>69</v>
      </c>
      <c r="E209" t="s">
        <v>11</v>
      </c>
      <c r="F209">
        <f>IFERROR(VLOOKUP(B209,CovidTracking!B:G,4,FALSE),0)</f>
        <v>0</v>
      </c>
      <c r="G209">
        <f>IFERROR(VLOOKUP(B209,CovidTracking!B:G,5,FALSE),0)</f>
        <v>0</v>
      </c>
      <c r="H209">
        <f t="shared" si="65"/>
        <v>0</v>
      </c>
      <c r="I209">
        <f>IFERROR(VLOOKUP(B209,CovidTracking!B:G,6,FALSE),0)</f>
        <v>0</v>
      </c>
      <c r="J209">
        <f t="shared" si="77"/>
        <v>0</v>
      </c>
      <c r="K209">
        <f t="shared" si="78"/>
        <v>0</v>
      </c>
      <c r="L209">
        <f t="shared" si="79"/>
        <v>0</v>
      </c>
      <c r="M209">
        <f t="shared" si="80"/>
        <v>0</v>
      </c>
      <c r="N209">
        <f>VLOOKUP(A209,Mobility!$A:$L,7,FALSE)</f>
        <v>9</v>
      </c>
      <c r="O209">
        <f>VLOOKUP(A209,Mobility!$A:$L,8,FALSE)</f>
        <v>11</v>
      </c>
      <c r="P209">
        <f>VLOOKUP(A209,Mobility!$A:$L,9,FALSE)</f>
        <v>17</v>
      </c>
      <c r="Q209">
        <f>VLOOKUP(A209,Mobility!$A:$L,10,FALSE)</f>
        <v>3</v>
      </c>
      <c r="R209">
        <f>VLOOKUP(A209,Mobility!$A:$L,11,FALSE)</f>
        <v>4</v>
      </c>
      <c r="S209">
        <f>VLOOKUP(A209,Mobility!$A:$L,12,FALSE)</f>
        <v>-1</v>
      </c>
      <c r="T209">
        <f>VLOOKUP(D209,'Pop and Pop Den'!A:C,2,FALSE)</f>
        <v>5845526</v>
      </c>
      <c r="U209">
        <f>VLOOKUP(D209,'Pop and Pop Den'!A:C,3,FALSE)</f>
        <v>56.4011</v>
      </c>
      <c r="V209">
        <f>VLOOKUP(D209,Unemployment!A:B,2,FALSE)</f>
        <v>2.8</v>
      </c>
      <c r="W209">
        <f>VLOOKUP(D209,Unemployment!H:J,2,FALSE)</f>
        <v>2.5</v>
      </c>
      <c r="X209">
        <f>VLOOKUP(D209,Unemployment!H:J,3,FALSE)</f>
        <v>4.5</v>
      </c>
      <c r="Y209">
        <f t="shared" si="66"/>
        <v>1.7000000000000002</v>
      </c>
      <c r="Z209">
        <f t="shared" si="67"/>
        <v>2</v>
      </c>
      <c r="AA209">
        <f>VLOOKUP(D209,MedianAge!A:B,2,FALSE)</f>
        <v>36.6</v>
      </c>
      <c r="AB209" s="6">
        <f>VLOOKUP(D209,StateActions!F:G,2,FALSE)</f>
        <v>43916</v>
      </c>
      <c r="AC209" s="6">
        <f>VLOOKUP(D209,StateActions!L:M,2,FALSE)</f>
        <v>43916</v>
      </c>
      <c r="AD209" s="6">
        <f>VLOOKUP(D209,StateActions!A:B,2,FALSE)</f>
        <v>43908</v>
      </c>
      <c r="AE209">
        <f t="shared" si="68"/>
        <v>-23</v>
      </c>
      <c r="AF209">
        <f t="shared" si="69"/>
        <v>-23</v>
      </c>
      <c r="AG209">
        <f t="shared" si="70"/>
        <v>-15</v>
      </c>
      <c r="AH209" s="18">
        <f t="shared" si="71"/>
        <v>0</v>
      </c>
      <c r="AI209" s="18">
        <f t="shared" si="72"/>
        <v>0</v>
      </c>
      <c r="AJ209" s="20">
        <f t="shared" si="73"/>
        <v>0</v>
      </c>
      <c r="AK209" t="str">
        <f t="shared" si="74"/>
        <v>Include</v>
      </c>
      <c r="AL209" t="str">
        <f t="shared" si="75"/>
        <v>Less than 10 deaths</v>
      </c>
      <c r="AM209" s="6">
        <f>IFERROR(VLOOKUP(D209,DatesEachStateReach10Deaths!A:B,2,FALSE),AK209)</f>
        <v>43915</v>
      </c>
      <c r="AN209">
        <f t="shared" si="76"/>
        <v>-22</v>
      </c>
    </row>
    <row r="210" spans="1:40" x14ac:dyDescent="0.25">
      <c r="A210" t="str">
        <f t="shared" si="59"/>
        <v>43894Colorado</v>
      </c>
      <c r="B210" t="str">
        <f t="shared" si="64"/>
        <v>43894CO</v>
      </c>
      <c r="C210" s="6">
        <v>43894</v>
      </c>
      <c r="D210" t="s">
        <v>69</v>
      </c>
      <c r="E210" t="s">
        <v>11</v>
      </c>
      <c r="F210">
        <f>IFERROR(VLOOKUP(B210,CovidTracking!B:G,4,FALSE),0)</f>
        <v>0</v>
      </c>
      <c r="G210">
        <f>IFERROR(VLOOKUP(B210,CovidTracking!B:G,5,FALSE),0)</f>
        <v>0</v>
      </c>
      <c r="H210">
        <f t="shared" si="65"/>
        <v>0</v>
      </c>
      <c r="I210">
        <f>IFERROR(VLOOKUP(B210,CovidTracking!B:G,6,FALSE),0)</f>
        <v>0</v>
      </c>
      <c r="J210">
        <f t="shared" si="77"/>
        <v>0</v>
      </c>
      <c r="K210">
        <f t="shared" si="78"/>
        <v>0</v>
      </c>
      <c r="L210">
        <f t="shared" si="79"/>
        <v>0</v>
      </c>
      <c r="M210">
        <f t="shared" si="80"/>
        <v>0</v>
      </c>
      <c r="N210">
        <f>VLOOKUP(A210,Mobility!$A:$L,7,FALSE)</f>
        <v>8</v>
      </c>
      <c r="O210">
        <f>VLOOKUP(A210,Mobility!$A:$L,8,FALSE)</f>
        <v>8</v>
      </c>
      <c r="P210">
        <f>VLOOKUP(A210,Mobility!$A:$L,9,FALSE)</f>
        <v>25</v>
      </c>
      <c r="Q210">
        <f>VLOOKUP(A210,Mobility!$A:$L,10,FALSE)</f>
        <v>2</v>
      </c>
      <c r="R210">
        <f>VLOOKUP(A210,Mobility!$A:$L,11,FALSE)</f>
        <v>2</v>
      </c>
      <c r="S210">
        <f>VLOOKUP(A210,Mobility!$A:$L,12,FALSE)</f>
        <v>-1</v>
      </c>
      <c r="T210">
        <f>VLOOKUP(D210,'Pop and Pop Den'!A:C,2,FALSE)</f>
        <v>5845526</v>
      </c>
      <c r="U210">
        <f>VLOOKUP(D210,'Pop and Pop Den'!A:C,3,FALSE)</f>
        <v>56.4011</v>
      </c>
      <c r="V210">
        <f>VLOOKUP(D210,Unemployment!A:B,2,FALSE)</f>
        <v>2.8</v>
      </c>
      <c r="W210">
        <f>VLOOKUP(D210,Unemployment!H:J,2,FALSE)</f>
        <v>2.5</v>
      </c>
      <c r="X210">
        <f>VLOOKUP(D210,Unemployment!H:J,3,FALSE)</f>
        <v>4.5</v>
      </c>
      <c r="Y210">
        <f t="shared" si="66"/>
        <v>1.7000000000000002</v>
      </c>
      <c r="Z210">
        <f t="shared" si="67"/>
        <v>2</v>
      </c>
      <c r="AA210">
        <f>VLOOKUP(D210,MedianAge!A:B,2,FALSE)</f>
        <v>36.6</v>
      </c>
      <c r="AB210" s="6">
        <f>VLOOKUP(D210,StateActions!F:G,2,FALSE)</f>
        <v>43916</v>
      </c>
      <c r="AC210" s="6">
        <f>VLOOKUP(D210,StateActions!L:M,2,FALSE)</f>
        <v>43916</v>
      </c>
      <c r="AD210" s="6">
        <f>VLOOKUP(D210,StateActions!A:B,2,FALSE)</f>
        <v>43908</v>
      </c>
      <c r="AE210">
        <f t="shared" si="68"/>
        <v>-22</v>
      </c>
      <c r="AF210">
        <f t="shared" si="69"/>
        <v>-22</v>
      </c>
      <c r="AG210">
        <f t="shared" si="70"/>
        <v>-14</v>
      </c>
      <c r="AH210" s="18">
        <f t="shared" si="71"/>
        <v>0</v>
      </c>
      <c r="AI210" s="18">
        <f t="shared" si="72"/>
        <v>0</v>
      </c>
      <c r="AJ210" s="20">
        <f t="shared" si="73"/>
        <v>0</v>
      </c>
      <c r="AK210" t="str">
        <f t="shared" si="74"/>
        <v>Include</v>
      </c>
      <c r="AL210" t="str">
        <f t="shared" si="75"/>
        <v>Less than 10 deaths</v>
      </c>
      <c r="AM210" s="6">
        <f>IFERROR(VLOOKUP(D210,DatesEachStateReach10Deaths!A:B,2,FALSE),AK210)</f>
        <v>43915</v>
      </c>
      <c r="AN210">
        <f t="shared" si="76"/>
        <v>-21</v>
      </c>
    </row>
    <row r="211" spans="1:40" x14ac:dyDescent="0.25">
      <c r="A211" t="str">
        <f t="shared" si="59"/>
        <v>43895Colorado</v>
      </c>
      <c r="B211" t="str">
        <f t="shared" si="64"/>
        <v>43895CO</v>
      </c>
      <c r="C211" s="6">
        <v>43895</v>
      </c>
      <c r="D211" t="s">
        <v>69</v>
      </c>
      <c r="E211" t="s">
        <v>11</v>
      </c>
      <c r="F211">
        <f>IFERROR(VLOOKUP(B211,CovidTracking!B:G,4,FALSE),0)</f>
        <v>0</v>
      </c>
      <c r="G211">
        <f>IFERROR(VLOOKUP(B211,CovidTracking!B:G,5,FALSE),0)</f>
        <v>19</v>
      </c>
      <c r="H211">
        <f t="shared" si="65"/>
        <v>19</v>
      </c>
      <c r="I211">
        <f>IFERROR(VLOOKUP(B211,CovidTracking!B:G,6,FALSE),0)</f>
        <v>0</v>
      </c>
      <c r="J211">
        <f t="shared" si="77"/>
        <v>0</v>
      </c>
      <c r="K211">
        <f t="shared" si="78"/>
        <v>19</v>
      </c>
      <c r="L211">
        <f t="shared" si="79"/>
        <v>19</v>
      </c>
      <c r="M211">
        <f t="shared" si="80"/>
        <v>0</v>
      </c>
      <c r="N211">
        <f>VLOOKUP(A211,Mobility!$A:$L,7,FALSE)</f>
        <v>8</v>
      </c>
      <c r="O211">
        <f>VLOOKUP(A211,Mobility!$A:$L,8,FALSE)</f>
        <v>10</v>
      </c>
      <c r="P211">
        <f>VLOOKUP(A211,Mobility!$A:$L,9,FALSE)</f>
        <v>33</v>
      </c>
      <c r="Q211">
        <f>VLOOKUP(A211,Mobility!$A:$L,10,FALSE)</f>
        <v>0</v>
      </c>
      <c r="R211">
        <f>VLOOKUP(A211,Mobility!$A:$L,11,FALSE)</f>
        <v>2</v>
      </c>
      <c r="S211">
        <f>VLOOKUP(A211,Mobility!$A:$L,12,FALSE)</f>
        <v>-1</v>
      </c>
      <c r="T211">
        <f>VLOOKUP(D211,'Pop and Pop Den'!A:C,2,FALSE)</f>
        <v>5845526</v>
      </c>
      <c r="U211">
        <f>VLOOKUP(D211,'Pop and Pop Den'!A:C,3,FALSE)</f>
        <v>56.4011</v>
      </c>
      <c r="V211">
        <f>VLOOKUP(D211,Unemployment!A:B,2,FALSE)</f>
        <v>2.8</v>
      </c>
      <c r="W211">
        <f>VLOOKUP(D211,Unemployment!H:J,2,FALSE)</f>
        <v>2.5</v>
      </c>
      <c r="X211">
        <f>VLOOKUP(D211,Unemployment!H:J,3,FALSE)</f>
        <v>4.5</v>
      </c>
      <c r="Y211">
        <f t="shared" si="66"/>
        <v>1.7000000000000002</v>
      </c>
      <c r="Z211">
        <f t="shared" si="67"/>
        <v>2</v>
      </c>
      <c r="AA211">
        <f>VLOOKUP(D211,MedianAge!A:B,2,FALSE)</f>
        <v>36.6</v>
      </c>
      <c r="AB211" s="6">
        <f>VLOOKUP(D211,StateActions!F:G,2,FALSE)</f>
        <v>43916</v>
      </c>
      <c r="AC211" s="6">
        <f>VLOOKUP(D211,StateActions!L:M,2,FALSE)</f>
        <v>43916</v>
      </c>
      <c r="AD211" s="6">
        <f>VLOOKUP(D211,StateActions!A:B,2,FALSE)</f>
        <v>43908</v>
      </c>
      <c r="AE211">
        <f t="shared" si="68"/>
        <v>-21</v>
      </c>
      <c r="AF211">
        <f t="shared" si="69"/>
        <v>-21</v>
      </c>
      <c r="AG211">
        <f t="shared" si="70"/>
        <v>-13</v>
      </c>
      <c r="AH211" s="18">
        <f t="shared" si="71"/>
        <v>0</v>
      </c>
      <c r="AI211" s="18">
        <f t="shared" si="72"/>
        <v>1</v>
      </c>
      <c r="AJ211" s="20">
        <f t="shared" si="73"/>
        <v>0</v>
      </c>
      <c r="AK211" t="str">
        <f t="shared" si="74"/>
        <v>Include</v>
      </c>
      <c r="AL211" t="str">
        <f t="shared" si="75"/>
        <v>Less than 10 deaths</v>
      </c>
      <c r="AM211" s="6">
        <f>IFERROR(VLOOKUP(D211,DatesEachStateReach10Deaths!A:B,2,FALSE),AK211)</f>
        <v>43915</v>
      </c>
      <c r="AN211">
        <f t="shared" si="76"/>
        <v>-20</v>
      </c>
    </row>
    <row r="212" spans="1:40" x14ac:dyDescent="0.25">
      <c r="A212" t="str">
        <f t="shared" si="59"/>
        <v>43896Colorado</v>
      </c>
      <c r="B212" t="str">
        <f t="shared" si="64"/>
        <v>43896CO</v>
      </c>
      <c r="C212" s="6">
        <v>43896</v>
      </c>
      <c r="D212" t="s">
        <v>69</v>
      </c>
      <c r="E212" t="s">
        <v>11</v>
      </c>
      <c r="F212">
        <f>IFERROR(VLOOKUP(B212,CovidTracking!B:G,4,FALSE),0)</f>
        <v>2</v>
      </c>
      <c r="G212">
        <f>IFERROR(VLOOKUP(B212,CovidTracking!B:G,5,FALSE),0)</f>
        <v>46</v>
      </c>
      <c r="H212">
        <f t="shared" si="65"/>
        <v>48</v>
      </c>
      <c r="I212">
        <f>IFERROR(VLOOKUP(B212,CovidTracking!B:G,6,FALSE),0)</f>
        <v>0</v>
      </c>
      <c r="J212">
        <f t="shared" si="77"/>
        <v>2</v>
      </c>
      <c r="K212">
        <f t="shared" si="78"/>
        <v>27</v>
      </c>
      <c r="L212">
        <f t="shared" si="79"/>
        <v>29</v>
      </c>
      <c r="M212">
        <f t="shared" si="80"/>
        <v>0</v>
      </c>
      <c r="N212">
        <f>VLOOKUP(A212,Mobility!$A:$L,7,FALSE)</f>
        <v>6</v>
      </c>
      <c r="O212">
        <f>VLOOKUP(A212,Mobility!$A:$L,8,FALSE)</f>
        <v>10</v>
      </c>
      <c r="P212">
        <f>VLOOKUP(A212,Mobility!$A:$L,9,FALSE)</f>
        <v>39</v>
      </c>
      <c r="Q212">
        <f>VLOOKUP(A212,Mobility!$A:$L,10,FALSE)</f>
        <v>1</v>
      </c>
      <c r="R212">
        <f>VLOOKUP(A212,Mobility!$A:$L,11,FALSE)</f>
        <v>2</v>
      </c>
      <c r="S212">
        <f>VLOOKUP(A212,Mobility!$A:$L,12,FALSE)</f>
        <v>-1</v>
      </c>
      <c r="T212">
        <f>VLOOKUP(D212,'Pop and Pop Den'!A:C,2,FALSE)</f>
        <v>5845526</v>
      </c>
      <c r="U212">
        <f>VLOOKUP(D212,'Pop and Pop Den'!A:C,3,FALSE)</f>
        <v>56.4011</v>
      </c>
      <c r="V212">
        <f>VLOOKUP(D212,Unemployment!A:B,2,FALSE)</f>
        <v>2.8</v>
      </c>
      <c r="W212">
        <f>VLOOKUP(D212,Unemployment!H:J,2,FALSE)</f>
        <v>2.5</v>
      </c>
      <c r="X212">
        <f>VLOOKUP(D212,Unemployment!H:J,3,FALSE)</f>
        <v>4.5</v>
      </c>
      <c r="Y212">
        <f t="shared" si="66"/>
        <v>1.7000000000000002</v>
      </c>
      <c r="Z212">
        <f t="shared" si="67"/>
        <v>2</v>
      </c>
      <c r="AA212">
        <f>VLOOKUP(D212,MedianAge!A:B,2,FALSE)</f>
        <v>36.6</v>
      </c>
      <c r="AB212" s="6">
        <f>VLOOKUP(D212,StateActions!F:G,2,FALSE)</f>
        <v>43916</v>
      </c>
      <c r="AC212" s="6">
        <f>VLOOKUP(D212,StateActions!L:M,2,FALSE)</f>
        <v>43916</v>
      </c>
      <c r="AD212" s="6">
        <f>VLOOKUP(D212,StateActions!A:B,2,FALSE)</f>
        <v>43908</v>
      </c>
      <c r="AE212">
        <f t="shared" si="68"/>
        <v>-20</v>
      </c>
      <c r="AF212">
        <f t="shared" si="69"/>
        <v>-20</v>
      </c>
      <c r="AG212">
        <f t="shared" si="70"/>
        <v>-12</v>
      </c>
      <c r="AH212" s="18">
        <f t="shared" si="71"/>
        <v>4.1666666666666664E-2</v>
      </c>
      <c r="AI212" s="18">
        <f t="shared" si="72"/>
        <v>0.95833333333333337</v>
      </c>
      <c r="AJ212" s="20">
        <f t="shared" si="73"/>
        <v>0</v>
      </c>
      <c r="AK212" t="str">
        <f t="shared" si="74"/>
        <v>Include</v>
      </c>
      <c r="AL212" t="str">
        <f t="shared" si="75"/>
        <v>Less than 10 deaths</v>
      </c>
      <c r="AM212" s="6">
        <f>IFERROR(VLOOKUP(D212,DatesEachStateReach10Deaths!A:B,2,FALSE),AK212)</f>
        <v>43915</v>
      </c>
      <c r="AN212">
        <f t="shared" si="76"/>
        <v>-19</v>
      </c>
    </row>
    <row r="213" spans="1:40" x14ac:dyDescent="0.25">
      <c r="A213" t="str">
        <f t="shared" si="59"/>
        <v>43897Colorado</v>
      </c>
      <c r="B213" t="str">
        <f t="shared" si="64"/>
        <v>43897CO</v>
      </c>
      <c r="C213" s="6">
        <v>43897</v>
      </c>
      <c r="D213" t="s">
        <v>69</v>
      </c>
      <c r="E213" t="s">
        <v>11</v>
      </c>
      <c r="F213">
        <f>IFERROR(VLOOKUP(B213,CovidTracking!B:G,4,FALSE),0)</f>
        <v>8</v>
      </c>
      <c r="G213">
        <f>IFERROR(VLOOKUP(B213,CovidTracking!B:G,5,FALSE),0)</f>
        <v>55</v>
      </c>
      <c r="H213">
        <f t="shared" si="65"/>
        <v>63</v>
      </c>
      <c r="I213">
        <f>IFERROR(VLOOKUP(B213,CovidTracking!B:G,6,FALSE),0)</f>
        <v>0</v>
      </c>
      <c r="J213">
        <f t="shared" si="77"/>
        <v>6</v>
      </c>
      <c r="K213">
        <f t="shared" si="78"/>
        <v>9</v>
      </c>
      <c r="L213">
        <f t="shared" si="79"/>
        <v>15</v>
      </c>
      <c r="M213">
        <f t="shared" si="80"/>
        <v>0</v>
      </c>
      <c r="N213">
        <f>VLOOKUP(A213,Mobility!$A:$L,7,FALSE)</f>
        <v>6</v>
      </c>
      <c r="O213">
        <f>VLOOKUP(A213,Mobility!$A:$L,8,FALSE)</f>
        <v>13</v>
      </c>
      <c r="P213">
        <f>VLOOKUP(A213,Mobility!$A:$L,9,FALSE)</f>
        <v>49</v>
      </c>
      <c r="Q213">
        <f>VLOOKUP(A213,Mobility!$A:$L,10,FALSE)</f>
        <v>4</v>
      </c>
      <c r="R213">
        <f>VLOOKUP(A213,Mobility!$A:$L,11,FALSE)</f>
        <v>3</v>
      </c>
      <c r="S213">
        <f>VLOOKUP(A213,Mobility!$A:$L,12,FALSE)</f>
        <v>-2</v>
      </c>
      <c r="T213">
        <f>VLOOKUP(D213,'Pop and Pop Den'!A:C,2,FALSE)</f>
        <v>5845526</v>
      </c>
      <c r="U213">
        <f>VLOOKUP(D213,'Pop and Pop Den'!A:C,3,FALSE)</f>
        <v>56.4011</v>
      </c>
      <c r="V213">
        <f>VLOOKUP(D213,Unemployment!A:B,2,FALSE)</f>
        <v>2.8</v>
      </c>
      <c r="W213">
        <f>VLOOKUP(D213,Unemployment!H:J,2,FALSE)</f>
        <v>2.5</v>
      </c>
      <c r="X213">
        <f>VLOOKUP(D213,Unemployment!H:J,3,FALSE)</f>
        <v>4.5</v>
      </c>
      <c r="Y213">
        <f t="shared" si="66"/>
        <v>1.7000000000000002</v>
      </c>
      <c r="Z213">
        <f t="shared" si="67"/>
        <v>2</v>
      </c>
      <c r="AA213">
        <f>VLOOKUP(D213,MedianAge!A:B,2,FALSE)</f>
        <v>36.6</v>
      </c>
      <c r="AB213" s="6">
        <f>VLOOKUP(D213,StateActions!F:G,2,FALSE)</f>
        <v>43916</v>
      </c>
      <c r="AC213" s="6">
        <f>VLOOKUP(D213,StateActions!L:M,2,FALSE)</f>
        <v>43916</v>
      </c>
      <c r="AD213" s="6">
        <f>VLOOKUP(D213,StateActions!A:B,2,FALSE)</f>
        <v>43908</v>
      </c>
      <c r="AE213">
        <f t="shared" si="68"/>
        <v>-19</v>
      </c>
      <c r="AF213">
        <f t="shared" si="69"/>
        <v>-19</v>
      </c>
      <c r="AG213">
        <f t="shared" si="70"/>
        <v>-11</v>
      </c>
      <c r="AH213" s="18">
        <f t="shared" si="71"/>
        <v>0.12698412698412698</v>
      </c>
      <c r="AI213" s="18">
        <f t="shared" si="72"/>
        <v>0.87301587301587302</v>
      </c>
      <c r="AJ213" s="20">
        <f t="shared" si="73"/>
        <v>0</v>
      </c>
      <c r="AK213" t="str">
        <f t="shared" si="74"/>
        <v>Include</v>
      </c>
      <c r="AL213" t="str">
        <f t="shared" si="75"/>
        <v>Less than 10 deaths</v>
      </c>
      <c r="AM213" s="6">
        <f>IFERROR(VLOOKUP(D213,DatesEachStateReach10Deaths!A:B,2,FALSE),AK213)</f>
        <v>43915</v>
      </c>
      <c r="AN213">
        <f t="shared" si="76"/>
        <v>-18</v>
      </c>
    </row>
    <row r="214" spans="1:40" x14ac:dyDescent="0.25">
      <c r="A214" t="str">
        <f t="shared" si="59"/>
        <v>43898Colorado</v>
      </c>
      <c r="B214" t="str">
        <f t="shared" si="64"/>
        <v>43898CO</v>
      </c>
      <c r="C214" s="6">
        <v>43898</v>
      </c>
      <c r="D214" t="s">
        <v>69</v>
      </c>
      <c r="E214" t="s">
        <v>11</v>
      </c>
      <c r="F214">
        <f>IFERROR(VLOOKUP(B214,CovidTracking!B:G,4,FALSE),0)</f>
        <v>8</v>
      </c>
      <c r="G214">
        <f>IFERROR(VLOOKUP(B214,CovidTracking!B:G,5,FALSE),0)</f>
        <v>104</v>
      </c>
      <c r="H214">
        <f t="shared" si="65"/>
        <v>112</v>
      </c>
      <c r="I214">
        <f>IFERROR(VLOOKUP(B214,CovidTracking!B:G,6,FALSE),0)</f>
        <v>0</v>
      </c>
      <c r="J214">
        <f t="shared" si="77"/>
        <v>0</v>
      </c>
      <c r="K214">
        <f t="shared" si="78"/>
        <v>49</v>
      </c>
      <c r="L214">
        <f t="shared" si="79"/>
        <v>49</v>
      </c>
      <c r="M214">
        <f t="shared" si="80"/>
        <v>0</v>
      </c>
      <c r="N214">
        <f>VLOOKUP(A214,Mobility!$A:$L,7,FALSE)</f>
        <v>8</v>
      </c>
      <c r="O214">
        <f>VLOOKUP(A214,Mobility!$A:$L,8,FALSE)</f>
        <v>12</v>
      </c>
      <c r="P214">
        <f>VLOOKUP(A214,Mobility!$A:$L,9,FALSE)</f>
        <v>37</v>
      </c>
      <c r="Q214">
        <f>VLOOKUP(A214,Mobility!$A:$L,10,FALSE)</f>
        <v>1</v>
      </c>
      <c r="R214">
        <f>VLOOKUP(A214,Mobility!$A:$L,11,FALSE)</f>
        <v>2</v>
      </c>
      <c r="S214">
        <f>VLOOKUP(A214,Mobility!$A:$L,12,FALSE)</f>
        <v>0</v>
      </c>
      <c r="T214">
        <f>VLOOKUP(D214,'Pop and Pop Den'!A:C,2,FALSE)</f>
        <v>5845526</v>
      </c>
      <c r="U214">
        <f>VLOOKUP(D214,'Pop and Pop Den'!A:C,3,FALSE)</f>
        <v>56.4011</v>
      </c>
      <c r="V214">
        <f>VLOOKUP(D214,Unemployment!A:B,2,FALSE)</f>
        <v>2.8</v>
      </c>
      <c r="W214">
        <f>VLOOKUP(D214,Unemployment!H:J,2,FALSE)</f>
        <v>2.5</v>
      </c>
      <c r="X214">
        <f>VLOOKUP(D214,Unemployment!H:J,3,FALSE)</f>
        <v>4.5</v>
      </c>
      <c r="Y214">
        <f t="shared" si="66"/>
        <v>1.7000000000000002</v>
      </c>
      <c r="Z214">
        <f t="shared" si="67"/>
        <v>2</v>
      </c>
      <c r="AA214">
        <f>VLOOKUP(D214,MedianAge!A:B,2,FALSE)</f>
        <v>36.6</v>
      </c>
      <c r="AB214" s="6">
        <f>VLOOKUP(D214,StateActions!F:G,2,FALSE)</f>
        <v>43916</v>
      </c>
      <c r="AC214" s="6">
        <f>VLOOKUP(D214,StateActions!L:M,2,FALSE)</f>
        <v>43916</v>
      </c>
      <c r="AD214" s="6">
        <f>VLOOKUP(D214,StateActions!A:B,2,FALSE)</f>
        <v>43908</v>
      </c>
      <c r="AE214">
        <f t="shared" si="68"/>
        <v>-18</v>
      </c>
      <c r="AF214">
        <f t="shared" si="69"/>
        <v>-18</v>
      </c>
      <c r="AG214">
        <f t="shared" si="70"/>
        <v>-10</v>
      </c>
      <c r="AH214" s="18">
        <f t="shared" si="71"/>
        <v>7.1428571428571425E-2</v>
      </c>
      <c r="AI214" s="18">
        <f t="shared" si="72"/>
        <v>0.9285714285714286</v>
      </c>
      <c r="AJ214" s="20">
        <f t="shared" si="73"/>
        <v>0</v>
      </c>
      <c r="AK214" t="str">
        <f t="shared" si="74"/>
        <v>Include</v>
      </c>
      <c r="AL214" t="str">
        <f t="shared" si="75"/>
        <v>Less than 10 deaths</v>
      </c>
      <c r="AM214" s="6">
        <f>IFERROR(VLOOKUP(D214,DatesEachStateReach10Deaths!A:B,2,FALSE),AK214)</f>
        <v>43915</v>
      </c>
      <c r="AN214">
        <f t="shared" si="76"/>
        <v>-17</v>
      </c>
    </row>
    <row r="215" spans="1:40" x14ac:dyDescent="0.25">
      <c r="A215" t="str">
        <f t="shared" si="59"/>
        <v>43899Colorado</v>
      </c>
      <c r="B215" t="str">
        <f t="shared" si="64"/>
        <v>43899CO</v>
      </c>
      <c r="C215" s="6">
        <v>43899</v>
      </c>
      <c r="D215" t="s">
        <v>69</v>
      </c>
      <c r="E215" t="s">
        <v>11</v>
      </c>
      <c r="F215">
        <f>IFERROR(VLOOKUP(B215,CovidTracking!B:G,4,FALSE),0)</f>
        <v>9</v>
      </c>
      <c r="G215">
        <f>IFERROR(VLOOKUP(B215,CovidTracking!B:G,5,FALSE),0)</f>
        <v>133</v>
      </c>
      <c r="H215">
        <f t="shared" si="65"/>
        <v>142</v>
      </c>
      <c r="I215">
        <f>IFERROR(VLOOKUP(B215,CovidTracking!B:G,6,FALSE),0)</f>
        <v>0</v>
      </c>
      <c r="J215">
        <f t="shared" si="77"/>
        <v>1</v>
      </c>
      <c r="K215">
        <f t="shared" si="78"/>
        <v>29</v>
      </c>
      <c r="L215">
        <f t="shared" si="79"/>
        <v>30</v>
      </c>
      <c r="M215">
        <f t="shared" si="80"/>
        <v>0</v>
      </c>
      <c r="N215">
        <f>VLOOKUP(A215,Mobility!$A:$L,7,FALSE)</f>
        <v>6</v>
      </c>
      <c r="O215">
        <f>VLOOKUP(A215,Mobility!$A:$L,8,FALSE)</f>
        <v>11</v>
      </c>
      <c r="P215">
        <f>VLOOKUP(A215,Mobility!$A:$L,9,FALSE)</f>
        <v>46</v>
      </c>
      <c r="Q215">
        <f>VLOOKUP(A215,Mobility!$A:$L,10,FALSE)</f>
        <v>1</v>
      </c>
      <c r="R215">
        <f>VLOOKUP(A215,Mobility!$A:$L,11,FALSE)</f>
        <v>8</v>
      </c>
      <c r="S215">
        <f>VLOOKUP(A215,Mobility!$A:$L,12,FALSE)</f>
        <v>-1</v>
      </c>
      <c r="T215">
        <f>VLOOKUP(D215,'Pop and Pop Den'!A:C,2,FALSE)</f>
        <v>5845526</v>
      </c>
      <c r="U215">
        <f>VLOOKUP(D215,'Pop and Pop Den'!A:C,3,FALSE)</f>
        <v>56.4011</v>
      </c>
      <c r="V215">
        <f>VLOOKUP(D215,Unemployment!A:B,2,FALSE)</f>
        <v>2.8</v>
      </c>
      <c r="W215">
        <f>VLOOKUP(D215,Unemployment!H:J,2,FALSE)</f>
        <v>2.5</v>
      </c>
      <c r="X215">
        <f>VLOOKUP(D215,Unemployment!H:J,3,FALSE)</f>
        <v>4.5</v>
      </c>
      <c r="Y215">
        <f t="shared" si="66"/>
        <v>1.7000000000000002</v>
      </c>
      <c r="Z215">
        <f t="shared" si="67"/>
        <v>2</v>
      </c>
      <c r="AA215">
        <f>VLOOKUP(D215,MedianAge!A:B,2,FALSE)</f>
        <v>36.6</v>
      </c>
      <c r="AB215" s="6">
        <f>VLOOKUP(D215,StateActions!F:G,2,FALSE)</f>
        <v>43916</v>
      </c>
      <c r="AC215" s="6">
        <f>VLOOKUP(D215,StateActions!L:M,2,FALSE)</f>
        <v>43916</v>
      </c>
      <c r="AD215" s="6">
        <f>VLOOKUP(D215,StateActions!A:B,2,FALSE)</f>
        <v>43908</v>
      </c>
      <c r="AE215">
        <f t="shared" si="68"/>
        <v>-17</v>
      </c>
      <c r="AF215">
        <f t="shared" si="69"/>
        <v>-17</v>
      </c>
      <c r="AG215">
        <f t="shared" si="70"/>
        <v>-9</v>
      </c>
      <c r="AH215" s="18">
        <f t="shared" si="71"/>
        <v>6.3380281690140844E-2</v>
      </c>
      <c r="AI215" s="18">
        <f t="shared" si="72"/>
        <v>0.93661971830985913</v>
      </c>
      <c r="AJ215" s="20">
        <f t="shared" si="73"/>
        <v>0</v>
      </c>
      <c r="AK215" t="str">
        <f t="shared" si="74"/>
        <v>Include</v>
      </c>
      <c r="AL215" t="str">
        <f t="shared" si="75"/>
        <v>Less than 10 deaths</v>
      </c>
      <c r="AM215" s="6">
        <f>IFERROR(VLOOKUP(D215,DatesEachStateReach10Deaths!A:B,2,FALSE),AK215)</f>
        <v>43915</v>
      </c>
      <c r="AN215">
        <f t="shared" si="76"/>
        <v>-16</v>
      </c>
    </row>
    <row r="216" spans="1:40" x14ac:dyDescent="0.25">
      <c r="A216" t="str">
        <f t="shared" si="59"/>
        <v>43900Colorado</v>
      </c>
      <c r="B216" t="str">
        <f t="shared" si="64"/>
        <v>43900CO</v>
      </c>
      <c r="C216" s="6">
        <v>43900</v>
      </c>
      <c r="D216" t="s">
        <v>69</v>
      </c>
      <c r="E216" t="s">
        <v>11</v>
      </c>
      <c r="F216">
        <f>IFERROR(VLOOKUP(B216,CovidTracking!B:G,4,FALSE),0)</f>
        <v>12</v>
      </c>
      <c r="G216">
        <f>IFERROR(VLOOKUP(B216,CovidTracking!B:G,5,FALSE),0)</f>
        <v>142</v>
      </c>
      <c r="H216">
        <f t="shared" si="65"/>
        <v>154</v>
      </c>
      <c r="I216">
        <f>IFERROR(VLOOKUP(B216,CovidTracking!B:G,6,FALSE),0)</f>
        <v>0</v>
      </c>
      <c r="J216">
        <f t="shared" si="77"/>
        <v>3</v>
      </c>
      <c r="K216">
        <f t="shared" si="78"/>
        <v>9</v>
      </c>
      <c r="L216">
        <f t="shared" si="79"/>
        <v>12</v>
      </c>
      <c r="M216">
        <f t="shared" si="80"/>
        <v>0</v>
      </c>
      <c r="N216">
        <f>VLOOKUP(A216,Mobility!$A:$L,7,FALSE)</f>
        <v>6</v>
      </c>
      <c r="O216">
        <f>VLOOKUP(A216,Mobility!$A:$L,8,FALSE)</f>
        <v>11</v>
      </c>
      <c r="P216">
        <f>VLOOKUP(A216,Mobility!$A:$L,9,FALSE)</f>
        <v>32</v>
      </c>
      <c r="Q216">
        <f>VLOOKUP(A216,Mobility!$A:$L,10,FALSE)</f>
        <v>-2</v>
      </c>
      <c r="R216">
        <f>VLOOKUP(A216,Mobility!$A:$L,11,FALSE)</f>
        <v>2</v>
      </c>
      <c r="S216">
        <f>VLOOKUP(A216,Mobility!$A:$L,12,FALSE)</f>
        <v>0</v>
      </c>
      <c r="T216">
        <f>VLOOKUP(D216,'Pop and Pop Den'!A:C,2,FALSE)</f>
        <v>5845526</v>
      </c>
      <c r="U216">
        <f>VLOOKUP(D216,'Pop and Pop Den'!A:C,3,FALSE)</f>
        <v>56.4011</v>
      </c>
      <c r="V216">
        <f>VLOOKUP(D216,Unemployment!A:B,2,FALSE)</f>
        <v>2.8</v>
      </c>
      <c r="W216">
        <f>VLOOKUP(D216,Unemployment!H:J,2,FALSE)</f>
        <v>2.5</v>
      </c>
      <c r="X216">
        <f>VLOOKUP(D216,Unemployment!H:J,3,FALSE)</f>
        <v>4.5</v>
      </c>
      <c r="Y216">
        <f t="shared" si="66"/>
        <v>1.7000000000000002</v>
      </c>
      <c r="Z216">
        <f t="shared" si="67"/>
        <v>2</v>
      </c>
      <c r="AA216">
        <f>VLOOKUP(D216,MedianAge!A:B,2,FALSE)</f>
        <v>36.6</v>
      </c>
      <c r="AB216" s="6">
        <f>VLOOKUP(D216,StateActions!F:G,2,FALSE)</f>
        <v>43916</v>
      </c>
      <c r="AC216" s="6">
        <f>VLOOKUP(D216,StateActions!L:M,2,FALSE)</f>
        <v>43916</v>
      </c>
      <c r="AD216" s="6">
        <f>VLOOKUP(D216,StateActions!A:B,2,FALSE)</f>
        <v>43908</v>
      </c>
      <c r="AE216">
        <f t="shared" si="68"/>
        <v>-16</v>
      </c>
      <c r="AF216">
        <f t="shared" si="69"/>
        <v>-16</v>
      </c>
      <c r="AG216">
        <f t="shared" si="70"/>
        <v>-8</v>
      </c>
      <c r="AH216" s="18">
        <f t="shared" si="71"/>
        <v>7.792207792207792E-2</v>
      </c>
      <c r="AI216" s="18">
        <f t="shared" si="72"/>
        <v>0.92207792207792205</v>
      </c>
      <c r="AJ216" s="20">
        <f t="shared" si="73"/>
        <v>0</v>
      </c>
      <c r="AK216" t="str">
        <f t="shared" si="74"/>
        <v>Include</v>
      </c>
      <c r="AL216" t="str">
        <f t="shared" si="75"/>
        <v>Less than 10 deaths</v>
      </c>
      <c r="AM216" s="6">
        <f>IFERROR(VLOOKUP(D216,DatesEachStateReach10Deaths!A:B,2,FALSE),AK216)</f>
        <v>43915</v>
      </c>
      <c r="AN216">
        <f t="shared" si="76"/>
        <v>-15</v>
      </c>
    </row>
    <row r="217" spans="1:40" x14ac:dyDescent="0.25">
      <c r="A217" t="str">
        <f t="shared" si="59"/>
        <v>43901Colorado</v>
      </c>
      <c r="B217" t="str">
        <f t="shared" si="64"/>
        <v>43901CO</v>
      </c>
      <c r="C217" s="6">
        <v>43901</v>
      </c>
      <c r="D217" t="s">
        <v>69</v>
      </c>
      <c r="E217" t="s">
        <v>11</v>
      </c>
      <c r="F217">
        <f>IFERROR(VLOOKUP(B217,CovidTracking!B:G,4,FALSE),0)</f>
        <v>28</v>
      </c>
      <c r="G217">
        <f>IFERROR(VLOOKUP(B217,CovidTracking!B:G,5,FALSE),0)</f>
        <v>251</v>
      </c>
      <c r="H217">
        <f t="shared" si="65"/>
        <v>279</v>
      </c>
      <c r="I217">
        <f>IFERROR(VLOOKUP(B217,CovidTracking!B:G,6,FALSE),0)</f>
        <v>0</v>
      </c>
      <c r="J217">
        <f t="shared" si="77"/>
        <v>16</v>
      </c>
      <c r="K217">
        <f t="shared" si="78"/>
        <v>109</v>
      </c>
      <c r="L217">
        <f t="shared" si="79"/>
        <v>125</v>
      </c>
      <c r="M217">
        <f t="shared" si="80"/>
        <v>0</v>
      </c>
      <c r="N217">
        <f>VLOOKUP(A217,Mobility!$A:$L,7,FALSE)</f>
        <v>7</v>
      </c>
      <c r="O217">
        <f>VLOOKUP(A217,Mobility!$A:$L,8,FALSE)</f>
        <v>14</v>
      </c>
      <c r="P217">
        <f>VLOOKUP(A217,Mobility!$A:$L,9,FALSE)</f>
        <v>48</v>
      </c>
      <c r="Q217">
        <f>VLOOKUP(A217,Mobility!$A:$L,10,FALSE)</f>
        <v>-1</v>
      </c>
      <c r="R217">
        <f>VLOOKUP(A217,Mobility!$A:$L,11,FALSE)</f>
        <v>1</v>
      </c>
      <c r="S217">
        <f>VLOOKUP(A217,Mobility!$A:$L,12,FALSE)</f>
        <v>-1</v>
      </c>
      <c r="T217">
        <f>VLOOKUP(D217,'Pop and Pop Den'!A:C,2,FALSE)</f>
        <v>5845526</v>
      </c>
      <c r="U217">
        <f>VLOOKUP(D217,'Pop and Pop Den'!A:C,3,FALSE)</f>
        <v>56.4011</v>
      </c>
      <c r="V217">
        <f>VLOOKUP(D217,Unemployment!A:B,2,FALSE)</f>
        <v>2.8</v>
      </c>
      <c r="W217">
        <f>VLOOKUP(D217,Unemployment!H:J,2,FALSE)</f>
        <v>2.5</v>
      </c>
      <c r="X217">
        <f>VLOOKUP(D217,Unemployment!H:J,3,FALSE)</f>
        <v>4.5</v>
      </c>
      <c r="Y217">
        <f t="shared" si="66"/>
        <v>1.7000000000000002</v>
      </c>
      <c r="Z217">
        <f t="shared" si="67"/>
        <v>2</v>
      </c>
      <c r="AA217">
        <f>VLOOKUP(D217,MedianAge!A:B,2,FALSE)</f>
        <v>36.6</v>
      </c>
      <c r="AB217" s="6">
        <f>VLOOKUP(D217,StateActions!F:G,2,FALSE)</f>
        <v>43916</v>
      </c>
      <c r="AC217" s="6">
        <f>VLOOKUP(D217,StateActions!L:M,2,FALSE)</f>
        <v>43916</v>
      </c>
      <c r="AD217" s="6">
        <f>VLOOKUP(D217,StateActions!A:B,2,FALSE)</f>
        <v>43908</v>
      </c>
      <c r="AE217">
        <f t="shared" si="68"/>
        <v>-15</v>
      </c>
      <c r="AF217">
        <f t="shared" si="69"/>
        <v>-15</v>
      </c>
      <c r="AG217">
        <f t="shared" si="70"/>
        <v>-7</v>
      </c>
      <c r="AH217" s="18">
        <f t="shared" si="71"/>
        <v>0.1003584229390681</v>
      </c>
      <c r="AI217" s="18">
        <f t="shared" si="72"/>
        <v>0.89964157706093195</v>
      </c>
      <c r="AJ217" s="20">
        <f t="shared" si="73"/>
        <v>0</v>
      </c>
      <c r="AK217" t="str">
        <f t="shared" si="74"/>
        <v>Include</v>
      </c>
      <c r="AL217" t="str">
        <f t="shared" si="75"/>
        <v>Less than 10 deaths</v>
      </c>
      <c r="AM217" s="6">
        <f>IFERROR(VLOOKUP(D217,DatesEachStateReach10Deaths!A:B,2,FALSE),AK217)</f>
        <v>43915</v>
      </c>
      <c r="AN217">
        <f t="shared" si="76"/>
        <v>-14</v>
      </c>
    </row>
    <row r="218" spans="1:40" x14ac:dyDescent="0.25">
      <c r="A218" t="str">
        <f t="shared" ref="A218:A281" si="81">C218&amp;D218</f>
        <v>43902Colorado</v>
      </c>
      <c r="B218" t="str">
        <f t="shared" si="64"/>
        <v>43902CO</v>
      </c>
      <c r="C218" s="6">
        <v>43902</v>
      </c>
      <c r="D218" t="s">
        <v>69</v>
      </c>
      <c r="E218" t="s">
        <v>11</v>
      </c>
      <c r="F218">
        <f>IFERROR(VLOOKUP(B218,CovidTracking!B:G,4,FALSE),0)</f>
        <v>45</v>
      </c>
      <c r="G218">
        <f>IFERROR(VLOOKUP(B218,CovidTracking!B:G,5,FALSE),0)</f>
        <v>298</v>
      </c>
      <c r="H218">
        <f t="shared" si="65"/>
        <v>343</v>
      </c>
      <c r="I218">
        <f>IFERROR(VLOOKUP(B218,CovidTracking!B:G,6,FALSE),0)</f>
        <v>0</v>
      </c>
      <c r="J218">
        <f t="shared" si="77"/>
        <v>17</v>
      </c>
      <c r="K218">
        <f t="shared" si="78"/>
        <v>47</v>
      </c>
      <c r="L218">
        <f t="shared" si="79"/>
        <v>64</v>
      </c>
      <c r="M218">
        <f t="shared" si="80"/>
        <v>0</v>
      </c>
      <c r="N218">
        <f>VLOOKUP(A218,Mobility!$A:$L,7,FALSE)</f>
        <v>6</v>
      </c>
      <c r="O218">
        <f>VLOOKUP(A218,Mobility!$A:$L,8,FALSE)</f>
        <v>27</v>
      </c>
      <c r="P218">
        <f>VLOOKUP(A218,Mobility!$A:$L,9,FALSE)</f>
        <v>22</v>
      </c>
      <c r="Q218">
        <f>VLOOKUP(A218,Mobility!$A:$L,10,FALSE)</f>
        <v>-8</v>
      </c>
      <c r="R218">
        <f>VLOOKUP(A218,Mobility!$A:$L,11,FALSE)</f>
        <v>-2</v>
      </c>
      <c r="S218">
        <f>VLOOKUP(A218,Mobility!$A:$L,12,FALSE)</f>
        <v>1</v>
      </c>
      <c r="T218">
        <f>VLOOKUP(D218,'Pop and Pop Den'!A:C,2,FALSE)</f>
        <v>5845526</v>
      </c>
      <c r="U218">
        <f>VLOOKUP(D218,'Pop and Pop Den'!A:C,3,FALSE)</f>
        <v>56.4011</v>
      </c>
      <c r="V218">
        <f>VLOOKUP(D218,Unemployment!A:B,2,FALSE)</f>
        <v>2.8</v>
      </c>
      <c r="W218">
        <f>VLOOKUP(D218,Unemployment!H:J,2,FALSE)</f>
        <v>2.5</v>
      </c>
      <c r="X218">
        <f>VLOOKUP(D218,Unemployment!H:J,3,FALSE)</f>
        <v>4.5</v>
      </c>
      <c r="Y218">
        <f t="shared" si="66"/>
        <v>1.7000000000000002</v>
      </c>
      <c r="Z218">
        <f t="shared" si="67"/>
        <v>2</v>
      </c>
      <c r="AA218">
        <f>VLOOKUP(D218,MedianAge!A:B,2,FALSE)</f>
        <v>36.6</v>
      </c>
      <c r="AB218" s="6">
        <f>VLOOKUP(D218,StateActions!F:G,2,FALSE)</f>
        <v>43916</v>
      </c>
      <c r="AC218" s="6">
        <f>VLOOKUP(D218,StateActions!L:M,2,FALSE)</f>
        <v>43916</v>
      </c>
      <c r="AD218" s="6">
        <f>VLOOKUP(D218,StateActions!A:B,2,FALSE)</f>
        <v>43908</v>
      </c>
      <c r="AE218">
        <f t="shared" si="68"/>
        <v>-14</v>
      </c>
      <c r="AF218">
        <f t="shared" si="69"/>
        <v>-14</v>
      </c>
      <c r="AG218">
        <f t="shared" si="70"/>
        <v>-6</v>
      </c>
      <c r="AH218" s="18">
        <f t="shared" si="71"/>
        <v>0.13119533527696792</v>
      </c>
      <c r="AI218" s="18">
        <f t="shared" si="72"/>
        <v>0.86880466472303208</v>
      </c>
      <c r="AJ218" s="20">
        <f t="shared" si="73"/>
        <v>0</v>
      </c>
      <c r="AK218" t="str">
        <f t="shared" si="74"/>
        <v>Include</v>
      </c>
      <c r="AL218" t="str">
        <f t="shared" si="75"/>
        <v>Less than 10 deaths</v>
      </c>
      <c r="AM218" s="6">
        <f>IFERROR(VLOOKUP(D218,DatesEachStateReach10Deaths!A:B,2,FALSE),AK218)</f>
        <v>43915</v>
      </c>
      <c r="AN218">
        <f t="shared" si="76"/>
        <v>-13</v>
      </c>
    </row>
    <row r="219" spans="1:40" x14ac:dyDescent="0.25">
      <c r="A219" t="str">
        <f t="shared" si="81"/>
        <v>43903Colorado</v>
      </c>
      <c r="B219" t="str">
        <f t="shared" si="64"/>
        <v>43903CO</v>
      </c>
      <c r="C219" s="6">
        <v>43903</v>
      </c>
      <c r="D219" t="s">
        <v>69</v>
      </c>
      <c r="E219" t="s">
        <v>11</v>
      </c>
      <c r="F219">
        <f>IFERROR(VLOOKUP(B219,CovidTracking!B:G,4,FALSE),0)</f>
        <v>72</v>
      </c>
      <c r="G219">
        <f>IFERROR(VLOOKUP(B219,CovidTracking!B:G,5,FALSE),0)</f>
        <v>524</v>
      </c>
      <c r="H219">
        <f t="shared" si="65"/>
        <v>596</v>
      </c>
      <c r="I219">
        <f>IFERROR(VLOOKUP(B219,CovidTracking!B:G,6,FALSE),0)</f>
        <v>0</v>
      </c>
      <c r="J219">
        <f t="shared" si="77"/>
        <v>27</v>
      </c>
      <c r="K219">
        <f t="shared" si="78"/>
        <v>226</v>
      </c>
      <c r="L219">
        <f t="shared" si="79"/>
        <v>253</v>
      </c>
      <c r="M219">
        <f t="shared" si="80"/>
        <v>0</v>
      </c>
      <c r="N219">
        <f>VLOOKUP(A219,Mobility!$A:$L,7,FALSE)</f>
        <v>-6</v>
      </c>
      <c r="O219">
        <f>VLOOKUP(A219,Mobility!$A:$L,8,FALSE)</f>
        <v>27</v>
      </c>
      <c r="P219">
        <f>VLOOKUP(A219,Mobility!$A:$L,9,FALSE)</f>
        <v>-22</v>
      </c>
      <c r="Q219">
        <f>VLOOKUP(A219,Mobility!$A:$L,10,FALSE)</f>
        <v>-17</v>
      </c>
      <c r="R219">
        <f>VLOOKUP(A219,Mobility!$A:$L,11,FALSE)</f>
        <v>-8</v>
      </c>
      <c r="S219">
        <f>VLOOKUP(A219,Mobility!$A:$L,12,FALSE)</f>
        <v>5</v>
      </c>
      <c r="T219">
        <f>VLOOKUP(D219,'Pop and Pop Den'!A:C,2,FALSE)</f>
        <v>5845526</v>
      </c>
      <c r="U219">
        <f>VLOOKUP(D219,'Pop and Pop Den'!A:C,3,FALSE)</f>
        <v>56.4011</v>
      </c>
      <c r="V219">
        <f>VLOOKUP(D219,Unemployment!A:B,2,FALSE)</f>
        <v>2.8</v>
      </c>
      <c r="W219">
        <f>VLOOKUP(D219,Unemployment!H:J,2,FALSE)</f>
        <v>2.5</v>
      </c>
      <c r="X219">
        <f>VLOOKUP(D219,Unemployment!H:J,3,FALSE)</f>
        <v>4.5</v>
      </c>
      <c r="Y219">
        <f t="shared" si="66"/>
        <v>1.7000000000000002</v>
      </c>
      <c r="Z219">
        <f t="shared" si="67"/>
        <v>2</v>
      </c>
      <c r="AA219">
        <f>VLOOKUP(D219,MedianAge!A:B,2,FALSE)</f>
        <v>36.6</v>
      </c>
      <c r="AB219" s="6">
        <f>VLOOKUP(D219,StateActions!F:G,2,FALSE)</f>
        <v>43916</v>
      </c>
      <c r="AC219" s="6">
        <f>VLOOKUP(D219,StateActions!L:M,2,FALSE)</f>
        <v>43916</v>
      </c>
      <c r="AD219" s="6">
        <f>VLOOKUP(D219,StateActions!A:B,2,FALSE)</f>
        <v>43908</v>
      </c>
      <c r="AE219">
        <f t="shared" si="68"/>
        <v>-13</v>
      </c>
      <c r="AF219">
        <f t="shared" si="69"/>
        <v>-13</v>
      </c>
      <c r="AG219">
        <f t="shared" si="70"/>
        <v>-5</v>
      </c>
      <c r="AH219" s="18">
        <f t="shared" si="71"/>
        <v>0.12080536912751678</v>
      </c>
      <c r="AI219" s="18">
        <f t="shared" si="72"/>
        <v>0.87919463087248317</v>
      </c>
      <c r="AJ219" s="20">
        <f t="shared" si="73"/>
        <v>0</v>
      </c>
      <c r="AK219" t="str">
        <f t="shared" si="74"/>
        <v>Include</v>
      </c>
      <c r="AL219" t="str">
        <f t="shared" si="75"/>
        <v>Less than 10 deaths</v>
      </c>
      <c r="AM219" s="6">
        <f>IFERROR(VLOOKUP(D219,DatesEachStateReach10Deaths!A:B,2,FALSE),AK219)</f>
        <v>43915</v>
      </c>
      <c r="AN219">
        <f t="shared" si="76"/>
        <v>-12</v>
      </c>
    </row>
    <row r="220" spans="1:40" x14ac:dyDescent="0.25">
      <c r="A220" t="str">
        <f t="shared" si="81"/>
        <v>43904Colorado</v>
      </c>
      <c r="B220" t="str">
        <f t="shared" si="64"/>
        <v>43904CO</v>
      </c>
      <c r="C220" s="6">
        <v>43904</v>
      </c>
      <c r="D220" t="s">
        <v>69</v>
      </c>
      <c r="E220" t="s">
        <v>11</v>
      </c>
      <c r="F220">
        <f>IFERROR(VLOOKUP(B220,CovidTracking!B:G,4,FALSE),0)</f>
        <v>101</v>
      </c>
      <c r="G220">
        <f>IFERROR(VLOOKUP(B220,CovidTracking!B:G,5,FALSE),0)</f>
        <v>610</v>
      </c>
      <c r="H220">
        <f t="shared" si="65"/>
        <v>711</v>
      </c>
      <c r="I220">
        <f>IFERROR(VLOOKUP(B220,CovidTracking!B:G,6,FALSE),0)</f>
        <v>1</v>
      </c>
      <c r="J220">
        <f t="shared" si="77"/>
        <v>29</v>
      </c>
      <c r="K220">
        <f t="shared" si="78"/>
        <v>86</v>
      </c>
      <c r="L220">
        <f t="shared" si="79"/>
        <v>115</v>
      </c>
      <c r="M220">
        <f t="shared" si="80"/>
        <v>1</v>
      </c>
      <c r="N220">
        <f>VLOOKUP(A220,Mobility!$A:$L,7,FALSE)</f>
        <v>-14</v>
      </c>
      <c r="O220">
        <f>VLOOKUP(A220,Mobility!$A:$L,8,FALSE)</f>
        <v>18</v>
      </c>
      <c r="P220">
        <f>VLOOKUP(A220,Mobility!$A:$L,9,FALSE)</f>
        <v>-17</v>
      </c>
      <c r="Q220">
        <f>VLOOKUP(A220,Mobility!$A:$L,10,FALSE)</f>
        <v>-15</v>
      </c>
      <c r="R220">
        <f>VLOOKUP(A220,Mobility!$A:$L,11,FALSE)</f>
        <v>-4</v>
      </c>
      <c r="S220">
        <f>VLOOKUP(A220,Mobility!$A:$L,12,FALSE)</f>
        <v>5</v>
      </c>
      <c r="T220">
        <f>VLOOKUP(D220,'Pop and Pop Den'!A:C,2,FALSE)</f>
        <v>5845526</v>
      </c>
      <c r="U220">
        <f>VLOOKUP(D220,'Pop and Pop Den'!A:C,3,FALSE)</f>
        <v>56.4011</v>
      </c>
      <c r="V220">
        <f>VLOOKUP(D220,Unemployment!A:B,2,FALSE)</f>
        <v>2.8</v>
      </c>
      <c r="W220">
        <f>VLOOKUP(D220,Unemployment!H:J,2,FALSE)</f>
        <v>2.5</v>
      </c>
      <c r="X220">
        <f>VLOOKUP(D220,Unemployment!H:J,3,FALSE)</f>
        <v>4.5</v>
      </c>
      <c r="Y220">
        <f t="shared" si="66"/>
        <v>1.7000000000000002</v>
      </c>
      <c r="Z220">
        <f t="shared" si="67"/>
        <v>2</v>
      </c>
      <c r="AA220">
        <f>VLOOKUP(D220,MedianAge!A:B,2,FALSE)</f>
        <v>36.6</v>
      </c>
      <c r="AB220" s="6">
        <f>VLOOKUP(D220,StateActions!F:G,2,FALSE)</f>
        <v>43916</v>
      </c>
      <c r="AC220" s="6">
        <f>VLOOKUP(D220,StateActions!L:M,2,FALSE)</f>
        <v>43916</v>
      </c>
      <c r="AD220" s="6">
        <f>VLOOKUP(D220,StateActions!A:B,2,FALSE)</f>
        <v>43908</v>
      </c>
      <c r="AE220">
        <f t="shared" si="68"/>
        <v>-12</v>
      </c>
      <c r="AF220">
        <f t="shared" si="69"/>
        <v>-12</v>
      </c>
      <c r="AG220">
        <f t="shared" si="70"/>
        <v>-4</v>
      </c>
      <c r="AH220" s="18">
        <f t="shared" si="71"/>
        <v>0.1420534458509142</v>
      </c>
      <c r="AI220" s="18">
        <f t="shared" si="72"/>
        <v>0.85794655414908583</v>
      </c>
      <c r="AJ220" s="20">
        <f t="shared" si="73"/>
        <v>1.4064697609001407E-3</v>
      </c>
      <c r="AK220" t="str">
        <f t="shared" si="74"/>
        <v>Include</v>
      </c>
      <c r="AL220" t="str">
        <f t="shared" si="75"/>
        <v>Less than 10 deaths</v>
      </c>
      <c r="AM220" s="6">
        <f>IFERROR(VLOOKUP(D220,DatesEachStateReach10Deaths!A:B,2,FALSE),AK220)</f>
        <v>43915</v>
      </c>
      <c r="AN220">
        <f t="shared" si="76"/>
        <v>-11</v>
      </c>
    </row>
    <row r="221" spans="1:40" x14ac:dyDescent="0.25">
      <c r="A221" t="str">
        <f t="shared" si="81"/>
        <v>43905Colorado</v>
      </c>
      <c r="B221" t="str">
        <f t="shared" si="64"/>
        <v>43905CO</v>
      </c>
      <c r="C221" s="6">
        <v>43905</v>
      </c>
      <c r="D221" t="s">
        <v>69</v>
      </c>
      <c r="E221" t="s">
        <v>11</v>
      </c>
      <c r="F221">
        <f>IFERROR(VLOOKUP(B221,CovidTracking!B:G,4,FALSE),0)</f>
        <v>131</v>
      </c>
      <c r="G221">
        <f>IFERROR(VLOOKUP(B221,CovidTracking!B:G,5,FALSE),0)</f>
        <v>627</v>
      </c>
      <c r="H221">
        <f t="shared" si="65"/>
        <v>758</v>
      </c>
      <c r="I221">
        <f>IFERROR(VLOOKUP(B221,CovidTracking!B:G,6,FALSE),0)</f>
        <v>1</v>
      </c>
      <c r="J221">
        <f t="shared" si="77"/>
        <v>30</v>
      </c>
      <c r="K221">
        <f t="shared" si="78"/>
        <v>17</v>
      </c>
      <c r="L221">
        <f t="shared" si="79"/>
        <v>47</v>
      </c>
      <c r="M221">
        <f t="shared" si="80"/>
        <v>0</v>
      </c>
      <c r="N221">
        <f>VLOOKUP(A221,Mobility!$A:$L,7,FALSE)</f>
        <v>-14</v>
      </c>
      <c r="O221">
        <f>VLOOKUP(A221,Mobility!$A:$L,8,FALSE)</f>
        <v>12</v>
      </c>
      <c r="P221">
        <f>VLOOKUP(A221,Mobility!$A:$L,9,FALSE)</f>
        <v>16</v>
      </c>
      <c r="Q221">
        <f>VLOOKUP(A221,Mobility!$A:$L,10,FALSE)</f>
        <v>-18</v>
      </c>
      <c r="R221">
        <f>VLOOKUP(A221,Mobility!$A:$L,11,FALSE)</f>
        <v>-10</v>
      </c>
      <c r="S221">
        <f>VLOOKUP(A221,Mobility!$A:$L,12,FALSE)</f>
        <v>4</v>
      </c>
      <c r="T221">
        <f>VLOOKUP(D221,'Pop and Pop Den'!A:C,2,FALSE)</f>
        <v>5845526</v>
      </c>
      <c r="U221">
        <f>VLOOKUP(D221,'Pop and Pop Den'!A:C,3,FALSE)</f>
        <v>56.4011</v>
      </c>
      <c r="V221">
        <f>VLOOKUP(D221,Unemployment!A:B,2,FALSE)</f>
        <v>2.8</v>
      </c>
      <c r="W221">
        <f>VLOOKUP(D221,Unemployment!H:J,2,FALSE)</f>
        <v>2.5</v>
      </c>
      <c r="X221">
        <f>VLOOKUP(D221,Unemployment!H:J,3,FALSE)</f>
        <v>4.5</v>
      </c>
      <c r="Y221">
        <f t="shared" si="66"/>
        <v>1.7000000000000002</v>
      </c>
      <c r="Z221">
        <f t="shared" si="67"/>
        <v>2</v>
      </c>
      <c r="AA221">
        <f>VLOOKUP(D221,MedianAge!A:B,2,FALSE)</f>
        <v>36.6</v>
      </c>
      <c r="AB221" s="6">
        <f>VLOOKUP(D221,StateActions!F:G,2,FALSE)</f>
        <v>43916</v>
      </c>
      <c r="AC221" s="6">
        <f>VLOOKUP(D221,StateActions!L:M,2,FALSE)</f>
        <v>43916</v>
      </c>
      <c r="AD221" s="6">
        <f>VLOOKUP(D221,StateActions!A:B,2,FALSE)</f>
        <v>43908</v>
      </c>
      <c r="AE221">
        <f t="shared" si="68"/>
        <v>-11</v>
      </c>
      <c r="AF221">
        <f t="shared" si="69"/>
        <v>-11</v>
      </c>
      <c r="AG221">
        <f t="shared" si="70"/>
        <v>-3</v>
      </c>
      <c r="AH221" s="18">
        <f t="shared" si="71"/>
        <v>0.17282321899736147</v>
      </c>
      <c r="AI221" s="18">
        <f t="shared" si="72"/>
        <v>0.82717678100263847</v>
      </c>
      <c r="AJ221" s="20">
        <f t="shared" si="73"/>
        <v>1.3192612137203166E-3</v>
      </c>
      <c r="AK221" t="str">
        <f t="shared" si="74"/>
        <v>Include</v>
      </c>
      <c r="AL221" t="str">
        <f t="shared" si="75"/>
        <v>Less than 10 deaths</v>
      </c>
      <c r="AM221" s="6">
        <f>IFERROR(VLOOKUP(D221,DatesEachStateReach10Deaths!A:B,2,FALSE),AK221)</f>
        <v>43915</v>
      </c>
      <c r="AN221">
        <f t="shared" si="76"/>
        <v>-10</v>
      </c>
    </row>
    <row r="222" spans="1:40" x14ac:dyDescent="0.25">
      <c r="A222" t="str">
        <f t="shared" si="81"/>
        <v>43906Colorado</v>
      </c>
      <c r="B222" t="str">
        <f t="shared" si="64"/>
        <v>43906CO</v>
      </c>
      <c r="C222" s="6">
        <v>43906</v>
      </c>
      <c r="D222" t="s">
        <v>69</v>
      </c>
      <c r="E222" t="s">
        <v>11</v>
      </c>
      <c r="F222">
        <f>IFERROR(VLOOKUP(B222,CovidTracking!B:G,4,FALSE),0)</f>
        <v>131</v>
      </c>
      <c r="G222">
        <f>IFERROR(VLOOKUP(B222,CovidTracking!B:G,5,FALSE),0)</f>
        <v>627</v>
      </c>
      <c r="H222">
        <f t="shared" si="65"/>
        <v>758</v>
      </c>
      <c r="I222">
        <f>IFERROR(VLOOKUP(B222,CovidTracking!B:G,6,FALSE),0)</f>
        <v>1</v>
      </c>
      <c r="J222">
        <f t="shared" si="77"/>
        <v>0</v>
      </c>
      <c r="K222">
        <f t="shared" si="78"/>
        <v>0</v>
      </c>
      <c r="L222">
        <f t="shared" si="79"/>
        <v>0</v>
      </c>
      <c r="M222">
        <f t="shared" si="80"/>
        <v>0</v>
      </c>
      <c r="N222">
        <f>VLOOKUP(A222,Mobility!$A:$L,7,FALSE)</f>
        <v>-7</v>
      </c>
      <c r="O222">
        <f>VLOOKUP(A222,Mobility!$A:$L,8,FALSE)</f>
        <v>22</v>
      </c>
      <c r="P222">
        <f>VLOOKUP(A222,Mobility!$A:$L,9,FALSE)</f>
        <v>44</v>
      </c>
      <c r="Q222">
        <f>VLOOKUP(A222,Mobility!$A:$L,10,FALSE)</f>
        <v>-23</v>
      </c>
      <c r="R222">
        <f>VLOOKUP(A222,Mobility!$A:$L,11,FALSE)</f>
        <v>-21</v>
      </c>
      <c r="S222">
        <f>VLOOKUP(A222,Mobility!$A:$L,12,FALSE)</f>
        <v>7</v>
      </c>
      <c r="T222">
        <f>VLOOKUP(D222,'Pop and Pop Den'!A:C,2,FALSE)</f>
        <v>5845526</v>
      </c>
      <c r="U222">
        <f>VLOOKUP(D222,'Pop and Pop Den'!A:C,3,FALSE)</f>
        <v>56.4011</v>
      </c>
      <c r="V222">
        <f>VLOOKUP(D222,Unemployment!A:B,2,FALSE)</f>
        <v>2.8</v>
      </c>
      <c r="W222">
        <f>VLOOKUP(D222,Unemployment!H:J,2,FALSE)</f>
        <v>2.5</v>
      </c>
      <c r="X222">
        <f>VLOOKUP(D222,Unemployment!H:J,3,FALSE)</f>
        <v>4.5</v>
      </c>
      <c r="Y222">
        <f t="shared" si="66"/>
        <v>1.7000000000000002</v>
      </c>
      <c r="Z222">
        <f t="shared" si="67"/>
        <v>2</v>
      </c>
      <c r="AA222">
        <f>VLOOKUP(D222,MedianAge!A:B,2,FALSE)</f>
        <v>36.6</v>
      </c>
      <c r="AB222" s="6">
        <f>VLOOKUP(D222,StateActions!F:G,2,FALSE)</f>
        <v>43916</v>
      </c>
      <c r="AC222" s="6">
        <f>VLOOKUP(D222,StateActions!L:M,2,FALSE)</f>
        <v>43916</v>
      </c>
      <c r="AD222" s="6">
        <f>VLOOKUP(D222,StateActions!A:B,2,FALSE)</f>
        <v>43908</v>
      </c>
      <c r="AE222">
        <f t="shared" si="68"/>
        <v>-10</v>
      </c>
      <c r="AF222">
        <f t="shared" si="69"/>
        <v>-10</v>
      </c>
      <c r="AG222">
        <f t="shared" si="70"/>
        <v>-2</v>
      </c>
      <c r="AH222" s="18">
        <f t="shared" si="71"/>
        <v>0.17282321899736147</v>
      </c>
      <c r="AI222" s="18">
        <f t="shared" si="72"/>
        <v>0.82717678100263847</v>
      </c>
      <c r="AJ222" s="20">
        <f t="shared" si="73"/>
        <v>1.3192612137203166E-3</v>
      </c>
      <c r="AK222" t="str">
        <f t="shared" si="74"/>
        <v>Include</v>
      </c>
      <c r="AL222" t="str">
        <f t="shared" si="75"/>
        <v>Less than 10 deaths</v>
      </c>
      <c r="AM222" s="6">
        <f>IFERROR(VLOOKUP(D222,DatesEachStateReach10Deaths!A:B,2,FALSE),AK222)</f>
        <v>43915</v>
      </c>
      <c r="AN222">
        <f t="shared" si="76"/>
        <v>-9</v>
      </c>
    </row>
    <row r="223" spans="1:40" x14ac:dyDescent="0.25">
      <c r="A223" t="str">
        <f t="shared" si="81"/>
        <v>43907Colorado</v>
      </c>
      <c r="B223" t="str">
        <f t="shared" si="64"/>
        <v>43907CO</v>
      </c>
      <c r="C223" s="6">
        <v>43907</v>
      </c>
      <c r="D223" t="s">
        <v>69</v>
      </c>
      <c r="E223" t="s">
        <v>11</v>
      </c>
      <c r="F223">
        <f>IFERROR(VLOOKUP(B223,CovidTracking!B:G,4,FALSE),0)</f>
        <v>160</v>
      </c>
      <c r="G223">
        <f>IFERROR(VLOOKUP(B223,CovidTracking!B:G,5,FALSE),0)</f>
        <v>1056</v>
      </c>
      <c r="H223">
        <f t="shared" si="65"/>
        <v>1216</v>
      </c>
      <c r="I223">
        <f>IFERROR(VLOOKUP(B223,CovidTracking!B:G,6,FALSE),0)</f>
        <v>1</v>
      </c>
      <c r="J223">
        <f t="shared" si="77"/>
        <v>29</v>
      </c>
      <c r="K223">
        <f t="shared" si="78"/>
        <v>429</v>
      </c>
      <c r="L223">
        <f t="shared" si="79"/>
        <v>458</v>
      </c>
      <c r="M223">
        <f t="shared" si="80"/>
        <v>0</v>
      </c>
      <c r="N223">
        <f>VLOOKUP(A223,Mobility!$A:$L,7,FALSE)</f>
        <v>-24</v>
      </c>
      <c r="O223">
        <f>VLOOKUP(A223,Mobility!$A:$L,8,FALSE)</f>
        <v>14</v>
      </c>
      <c r="P223">
        <f>VLOOKUP(A223,Mobility!$A:$L,9,FALSE)</f>
        <v>14</v>
      </c>
      <c r="Q223">
        <f>VLOOKUP(A223,Mobility!$A:$L,10,FALSE)</f>
        <v>-29</v>
      </c>
      <c r="R223">
        <f>VLOOKUP(A223,Mobility!$A:$L,11,FALSE)</f>
        <v>-34</v>
      </c>
      <c r="S223">
        <f>VLOOKUP(A223,Mobility!$A:$L,12,FALSE)</f>
        <v>13</v>
      </c>
      <c r="T223">
        <f>VLOOKUP(D223,'Pop and Pop Den'!A:C,2,FALSE)</f>
        <v>5845526</v>
      </c>
      <c r="U223">
        <f>VLOOKUP(D223,'Pop and Pop Den'!A:C,3,FALSE)</f>
        <v>56.4011</v>
      </c>
      <c r="V223">
        <f>VLOOKUP(D223,Unemployment!A:B,2,FALSE)</f>
        <v>2.8</v>
      </c>
      <c r="W223">
        <f>VLOOKUP(D223,Unemployment!H:J,2,FALSE)</f>
        <v>2.5</v>
      </c>
      <c r="X223">
        <f>VLOOKUP(D223,Unemployment!H:J,3,FALSE)</f>
        <v>4.5</v>
      </c>
      <c r="Y223">
        <f t="shared" si="66"/>
        <v>1.7000000000000002</v>
      </c>
      <c r="Z223">
        <f t="shared" si="67"/>
        <v>2</v>
      </c>
      <c r="AA223">
        <f>VLOOKUP(D223,MedianAge!A:B,2,FALSE)</f>
        <v>36.6</v>
      </c>
      <c r="AB223" s="6">
        <f>VLOOKUP(D223,StateActions!F:G,2,FALSE)</f>
        <v>43916</v>
      </c>
      <c r="AC223" s="6">
        <f>VLOOKUP(D223,StateActions!L:M,2,FALSE)</f>
        <v>43916</v>
      </c>
      <c r="AD223" s="6">
        <f>VLOOKUP(D223,StateActions!A:B,2,FALSE)</f>
        <v>43908</v>
      </c>
      <c r="AE223">
        <f t="shared" si="68"/>
        <v>-9</v>
      </c>
      <c r="AF223">
        <f t="shared" si="69"/>
        <v>-9</v>
      </c>
      <c r="AG223">
        <f t="shared" si="70"/>
        <v>-1</v>
      </c>
      <c r="AH223" s="18">
        <f t="shared" si="71"/>
        <v>0.13157894736842105</v>
      </c>
      <c r="AI223" s="18">
        <f t="shared" si="72"/>
        <v>0.86842105263157898</v>
      </c>
      <c r="AJ223" s="20">
        <f t="shared" si="73"/>
        <v>8.2236842105263153E-4</v>
      </c>
      <c r="AK223" t="str">
        <f t="shared" si="74"/>
        <v>Include</v>
      </c>
      <c r="AL223" t="str">
        <f t="shared" si="75"/>
        <v>Less than 10 deaths</v>
      </c>
      <c r="AM223" s="6">
        <f>IFERROR(VLOOKUP(D223,DatesEachStateReach10Deaths!A:B,2,FALSE),AK223)</f>
        <v>43915</v>
      </c>
      <c r="AN223">
        <f t="shared" si="76"/>
        <v>-8</v>
      </c>
    </row>
    <row r="224" spans="1:40" x14ac:dyDescent="0.25">
      <c r="A224" t="str">
        <f t="shared" si="81"/>
        <v>43908Colorado</v>
      </c>
      <c r="B224" t="str">
        <f t="shared" si="64"/>
        <v>43908CO</v>
      </c>
      <c r="C224" s="6">
        <v>43908</v>
      </c>
      <c r="D224" t="s">
        <v>69</v>
      </c>
      <c r="E224" t="s">
        <v>11</v>
      </c>
      <c r="F224">
        <f>IFERROR(VLOOKUP(B224,CovidTracking!B:G,4,FALSE),0)</f>
        <v>183</v>
      </c>
      <c r="G224">
        <f>IFERROR(VLOOKUP(B224,CovidTracking!B:G,5,FALSE),0)</f>
        <v>1617</v>
      </c>
      <c r="H224">
        <f t="shared" si="65"/>
        <v>1800</v>
      </c>
      <c r="I224">
        <f>IFERROR(VLOOKUP(B224,CovidTracking!B:G,6,FALSE),0)</f>
        <v>2</v>
      </c>
      <c r="J224">
        <f t="shared" si="77"/>
        <v>23</v>
      </c>
      <c r="K224">
        <f t="shared" si="78"/>
        <v>561</v>
      </c>
      <c r="L224">
        <f t="shared" si="79"/>
        <v>584</v>
      </c>
      <c r="M224">
        <f t="shared" si="80"/>
        <v>1</v>
      </c>
      <c r="N224">
        <f>VLOOKUP(A224,Mobility!$A:$L,7,FALSE)</f>
        <v>-26</v>
      </c>
      <c r="O224">
        <f>VLOOKUP(A224,Mobility!$A:$L,8,FALSE)</f>
        <v>10</v>
      </c>
      <c r="P224">
        <f>VLOOKUP(A224,Mobility!$A:$L,9,FALSE)</f>
        <v>50</v>
      </c>
      <c r="Q224">
        <f>VLOOKUP(A224,Mobility!$A:$L,10,FALSE)</f>
        <v>-32</v>
      </c>
      <c r="R224">
        <f>VLOOKUP(A224,Mobility!$A:$L,11,FALSE)</f>
        <v>-38</v>
      </c>
      <c r="S224">
        <f>VLOOKUP(A224,Mobility!$A:$L,12,FALSE)</f>
        <v>14</v>
      </c>
      <c r="T224">
        <f>VLOOKUP(D224,'Pop and Pop Den'!A:C,2,FALSE)</f>
        <v>5845526</v>
      </c>
      <c r="U224">
        <f>VLOOKUP(D224,'Pop and Pop Den'!A:C,3,FALSE)</f>
        <v>56.4011</v>
      </c>
      <c r="V224">
        <f>VLOOKUP(D224,Unemployment!A:B,2,FALSE)</f>
        <v>2.8</v>
      </c>
      <c r="W224">
        <f>VLOOKUP(D224,Unemployment!H:J,2,FALSE)</f>
        <v>2.5</v>
      </c>
      <c r="X224">
        <f>VLOOKUP(D224,Unemployment!H:J,3,FALSE)</f>
        <v>4.5</v>
      </c>
      <c r="Y224">
        <f t="shared" si="66"/>
        <v>1.7000000000000002</v>
      </c>
      <c r="Z224">
        <f t="shared" si="67"/>
        <v>2</v>
      </c>
      <c r="AA224">
        <f>VLOOKUP(D224,MedianAge!A:B,2,FALSE)</f>
        <v>36.6</v>
      </c>
      <c r="AB224" s="6">
        <f>VLOOKUP(D224,StateActions!F:G,2,FALSE)</f>
        <v>43916</v>
      </c>
      <c r="AC224" s="6">
        <f>VLOOKUP(D224,StateActions!L:M,2,FALSE)</f>
        <v>43916</v>
      </c>
      <c r="AD224" s="6">
        <f>VLOOKUP(D224,StateActions!A:B,2,FALSE)</f>
        <v>43908</v>
      </c>
      <c r="AE224">
        <f t="shared" si="68"/>
        <v>-8</v>
      </c>
      <c r="AF224">
        <f t="shared" si="69"/>
        <v>-8</v>
      </c>
      <c r="AG224">
        <f t="shared" si="70"/>
        <v>0</v>
      </c>
      <c r="AH224" s="18">
        <f t="shared" si="71"/>
        <v>0.10166666666666667</v>
      </c>
      <c r="AI224" s="18">
        <f t="shared" si="72"/>
        <v>0.89833333333333332</v>
      </c>
      <c r="AJ224" s="20">
        <f t="shared" si="73"/>
        <v>1.1111111111111111E-3</v>
      </c>
      <c r="AK224" t="str">
        <f t="shared" si="74"/>
        <v>Include</v>
      </c>
      <c r="AL224" t="str">
        <f t="shared" si="75"/>
        <v>Less than 10 deaths</v>
      </c>
      <c r="AM224" s="6">
        <f>IFERROR(VLOOKUP(D224,DatesEachStateReach10Deaths!A:B,2,FALSE),AK224)</f>
        <v>43915</v>
      </c>
      <c r="AN224">
        <f t="shared" si="76"/>
        <v>-7</v>
      </c>
    </row>
    <row r="225" spans="1:40" x14ac:dyDescent="0.25">
      <c r="A225" t="str">
        <f t="shared" si="81"/>
        <v>43909Colorado</v>
      </c>
      <c r="B225" t="str">
        <f t="shared" si="64"/>
        <v>43909CO</v>
      </c>
      <c r="C225" s="6">
        <v>43909</v>
      </c>
      <c r="D225" t="s">
        <v>69</v>
      </c>
      <c r="E225" t="s">
        <v>11</v>
      </c>
      <c r="F225">
        <f>IFERROR(VLOOKUP(B225,CovidTracking!B:G,4,FALSE),0)</f>
        <v>216</v>
      </c>
      <c r="G225">
        <f>IFERROR(VLOOKUP(B225,CovidTracking!B:G,5,FALSE),0)</f>
        <v>2112</v>
      </c>
      <c r="H225">
        <f t="shared" si="65"/>
        <v>2328</v>
      </c>
      <c r="I225">
        <f>IFERROR(VLOOKUP(B225,CovidTracking!B:G,6,FALSE),0)</f>
        <v>2</v>
      </c>
      <c r="J225">
        <f t="shared" si="77"/>
        <v>33</v>
      </c>
      <c r="K225">
        <f t="shared" si="78"/>
        <v>495</v>
      </c>
      <c r="L225">
        <f t="shared" si="79"/>
        <v>528</v>
      </c>
      <c r="M225">
        <f t="shared" si="80"/>
        <v>0</v>
      </c>
      <c r="N225">
        <f>VLOOKUP(A225,Mobility!$A:$L,7,FALSE)</f>
        <v>-46</v>
      </c>
      <c r="O225">
        <f>VLOOKUP(A225,Mobility!$A:$L,8,FALSE)</f>
        <v>-12</v>
      </c>
      <c r="P225">
        <f>VLOOKUP(A225,Mobility!$A:$L,9,FALSE)</f>
        <v>-52</v>
      </c>
      <c r="Q225">
        <f>VLOOKUP(A225,Mobility!$A:$L,10,FALSE)</f>
        <v>-57</v>
      </c>
      <c r="R225">
        <f>VLOOKUP(A225,Mobility!$A:$L,11,FALSE)</f>
        <v>-47</v>
      </c>
      <c r="S225">
        <f>VLOOKUP(A225,Mobility!$A:$L,12,FALSE)</f>
        <v>22</v>
      </c>
      <c r="T225">
        <f>VLOOKUP(D225,'Pop and Pop Den'!A:C,2,FALSE)</f>
        <v>5845526</v>
      </c>
      <c r="U225">
        <f>VLOOKUP(D225,'Pop and Pop Den'!A:C,3,FALSE)</f>
        <v>56.4011</v>
      </c>
      <c r="V225">
        <f>VLOOKUP(D225,Unemployment!A:B,2,FALSE)</f>
        <v>2.8</v>
      </c>
      <c r="W225">
        <f>VLOOKUP(D225,Unemployment!H:J,2,FALSE)</f>
        <v>2.5</v>
      </c>
      <c r="X225">
        <f>VLOOKUP(D225,Unemployment!H:J,3,FALSE)</f>
        <v>4.5</v>
      </c>
      <c r="Y225">
        <f t="shared" si="66"/>
        <v>1.7000000000000002</v>
      </c>
      <c r="Z225">
        <f t="shared" si="67"/>
        <v>2</v>
      </c>
      <c r="AA225">
        <f>VLOOKUP(D225,MedianAge!A:B,2,FALSE)</f>
        <v>36.6</v>
      </c>
      <c r="AB225" s="6">
        <f>VLOOKUP(D225,StateActions!F:G,2,FALSE)</f>
        <v>43916</v>
      </c>
      <c r="AC225" s="6">
        <f>VLOOKUP(D225,StateActions!L:M,2,FALSE)</f>
        <v>43916</v>
      </c>
      <c r="AD225" s="6">
        <f>VLOOKUP(D225,StateActions!A:B,2,FALSE)</f>
        <v>43908</v>
      </c>
      <c r="AE225">
        <f t="shared" si="68"/>
        <v>-7</v>
      </c>
      <c r="AF225">
        <f t="shared" si="69"/>
        <v>-7</v>
      </c>
      <c r="AG225">
        <f t="shared" si="70"/>
        <v>1</v>
      </c>
      <c r="AH225" s="18">
        <f t="shared" si="71"/>
        <v>9.2783505154639179E-2</v>
      </c>
      <c r="AI225" s="18">
        <f t="shared" si="72"/>
        <v>0.90721649484536082</v>
      </c>
      <c r="AJ225" s="20">
        <f t="shared" si="73"/>
        <v>8.5910652920962198E-4</v>
      </c>
      <c r="AK225" t="str">
        <f t="shared" si="74"/>
        <v>Include</v>
      </c>
      <c r="AL225" t="str">
        <f t="shared" si="75"/>
        <v>Less than 10 deaths</v>
      </c>
      <c r="AM225" s="6">
        <f>IFERROR(VLOOKUP(D225,DatesEachStateReach10Deaths!A:B,2,FALSE),AK225)</f>
        <v>43915</v>
      </c>
      <c r="AN225">
        <f t="shared" si="76"/>
        <v>-6</v>
      </c>
    </row>
    <row r="226" spans="1:40" x14ac:dyDescent="0.25">
      <c r="A226" t="str">
        <f t="shared" si="81"/>
        <v>43910Colorado</v>
      </c>
      <c r="B226" t="str">
        <f t="shared" si="64"/>
        <v>43910CO</v>
      </c>
      <c r="C226" s="6">
        <v>43910</v>
      </c>
      <c r="D226" t="s">
        <v>69</v>
      </c>
      <c r="E226" t="s">
        <v>11</v>
      </c>
      <c r="F226">
        <f>IFERROR(VLOOKUP(B226,CovidTracking!B:G,4,FALSE),0)</f>
        <v>277</v>
      </c>
      <c r="G226">
        <f>IFERROR(VLOOKUP(B226,CovidTracking!B:G,5,FALSE),0)</f>
        <v>2675</v>
      </c>
      <c r="H226">
        <f t="shared" si="65"/>
        <v>2952</v>
      </c>
      <c r="I226">
        <f>IFERROR(VLOOKUP(B226,CovidTracking!B:G,6,FALSE),0)</f>
        <v>3</v>
      </c>
      <c r="J226">
        <f t="shared" si="77"/>
        <v>61</v>
      </c>
      <c r="K226">
        <f t="shared" si="78"/>
        <v>563</v>
      </c>
      <c r="L226">
        <f t="shared" si="79"/>
        <v>624</v>
      </c>
      <c r="M226">
        <f t="shared" si="80"/>
        <v>1</v>
      </c>
      <c r="N226">
        <f>VLOOKUP(A226,Mobility!$A:$L,7,FALSE)</f>
        <v>-42</v>
      </c>
      <c r="O226">
        <f>VLOOKUP(A226,Mobility!$A:$L,8,FALSE)</f>
        <v>-4</v>
      </c>
      <c r="P226">
        <f>VLOOKUP(A226,Mobility!$A:$L,9,FALSE)</f>
        <v>-43</v>
      </c>
      <c r="Q226">
        <f>VLOOKUP(A226,Mobility!$A:$L,10,FALSE)</f>
        <v>-48</v>
      </c>
      <c r="R226">
        <f>VLOOKUP(A226,Mobility!$A:$L,11,FALSE)</f>
        <v>-46</v>
      </c>
      <c r="S226">
        <f>VLOOKUP(A226,Mobility!$A:$L,12,FALSE)</f>
        <v>21</v>
      </c>
      <c r="T226">
        <f>VLOOKUP(D226,'Pop and Pop Den'!A:C,2,FALSE)</f>
        <v>5845526</v>
      </c>
      <c r="U226">
        <f>VLOOKUP(D226,'Pop and Pop Den'!A:C,3,FALSE)</f>
        <v>56.4011</v>
      </c>
      <c r="V226">
        <f>VLOOKUP(D226,Unemployment!A:B,2,FALSE)</f>
        <v>2.8</v>
      </c>
      <c r="W226">
        <f>VLOOKUP(D226,Unemployment!H:J,2,FALSE)</f>
        <v>2.5</v>
      </c>
      <c r="X226">
        <f>VLOOKUP(D226,Unemployment!H:J,3,FALSE)</f>
        <v>4.5</v>
      </c>
      <c r="Y226">
        <f t="shared" si="66"/>
        <v>1.7000000000000002</v>
      </c>
      <c r="Z226">
        <f t="shared" si="67"/>
        <v>2</v>
      </c>
      <c r="AA226">
        <f>VLOOKUP(D226,MedianAge!A:B,2,FALSE)</f>
        <v>36.6</v>
      </c>
      <c r="AB226" s="6">
        <f>VLOOKUP(D226,StateActions!F:G,2,FALSE)</f>
        <v>43916</v>
      </c>
      <c r="AC226" s="6">
        <f>VLOOKUP(D226,StateActions!L:M,2,FALSE)</f>
        <v>43916</v>
      </c>
      <c r="AD226" s="6">
        <f>VLOOKUP(D226,StateActions!A:B,2,FALSE)</f>
        <v>43908</v>
      </c>
      <c r="AE226">
        <f t="shared" si="68"/>
        <v>-6</v>
      </c>
      <c r="AF226">
        <f t="shared" si="69"/>
        <v>-6</v>
      </c>
      <c r="AG226">
        <f t="shared" si="70"/>
        <v>2</v>
      </c>
      <c r="AH226" s="18">
        <f t="shared" si="71"/>
        <v>9.3834688346883466E-2</v>
      </c>
      <c r="AI226" s="18">
        <f t="shared" si="72"/>
        <v>0.90616531165311653</v>
      </c>
      <c r="AJ226" s="20">
        <f t="shared" si="73"/>
        <v>1.0162601626016261E-3</v>
      </c>
      <c r="AK226" t="str">
        <f t="shared" si="74"/>
        <v>Include</v>
      </c>
      <c r="AL226" t="str">
        <f t="shared" si="75"/>
        <v>Less than 10 deaths</v>
      </c>
      <c r="AM226" s="6">
        <f>IFERROR(VLOOKUP(D226,DatesEachStateReach10Deaths!A:B,2,FALSE),AK226)</f>
        <v>43915</v>
      </c>
      <c r="AN226">
        <f t="shared" si="76"/>
        <v>-5</v>
      </c>
    </row>
    <row r="227" spans="1:40" x14ac:dyDescent="0.25">
      <c r="A227" t="str">
        <f t="shared" si="81"/>
        <v>43911Colorado</v>
      </c>
      <c r="B227" t="str">
        <f t="shared" si="64"/>
        <v>43911CO</v>
      </c>
      <c r="C227" s="6">
        <v>43911</v>
      </c>
      <c r="D227" t="s">
        <v>69</v>
      </c>
      <c r="E227" t="s">
        <v>11</v>
      </c>
      <c r="F227">
        <f>IFERROR(VLOOKUP(B227,CovidTracking!B:G,4,FALSE),0)</f>
        <v>363</v>
      </c>
      <c r="G227">
        <f>IFERROR(VLOOKUP(B227,CovidTracking!B:G,5,FALSE),0)</f>
        <v>3317</v>
      </c>
      <c r="H227">
        <f t="shared" si="65"/>
        <v>3680</v>
      </c>
      <c r="I227">
        <f>IFERROR(VLOOKUP(B227,CovidTracking!B:G,6,FALSE),0)</f>
        <v>4</v>
      </c>
      <c r="J227">
        <f t="shared" si="77"/>
        <v>86</v>
      </c>
      <c r="K227">
        <f t="shared" si="78"/>
        <v>642</v>
      </c>
      <c r="L227">
        <f t="shared" si="79"/>
        <v>728</v>
      </c>
      <c r="M227">
        <f t="shared" si="80"/>
        <v>1</v>
      </c>
      <c r="N227">
        <f>VLOOKUP(A227,Mobility!$A:$L,7,FALSE)</f>
        <v>-43</v>
      </c>
      <c r="O227">
        <f>VLOOKUP(A227,Mobility!$A:$L,8,FALSE)</f>
        <v>-5</v>
      </c>
      <c r="P227">
        <f>VLOOKUP(A227,Mobility!$A:$L,9,FALSE)</f>
        <v>-26</v>
      </c>
      <c r="Q227">
        <f>VLOOKUP(A227,Mobility!$A:$L,10,FALSE)</f>
        <v>-44</v>
      </c>
      <c r="R227">
        <f>VLOOKUP(A227,Mobility!$A:$L,11,FALSE)</f>
        <v>-29</v>
      </c>
      <c r="S227">
        <f>VLOOKUP(A227,Mobility!$A:$L,12,FALSE)</f>
        <v>13</v>
      </c>
      <c r="T227">
        <f>VLOOKUP(D227,'Pop and Pop Den'!A:C,2,FALSE)</f>
        <v>5845526</v>
      </c>
      <c r="U227">
        <f>VLOOKUP(D227,'Pop and Pop Den'!A:C,3,FALSE)</f>
        <v>56.4011</v>
      </c>
      <c r="V227">
        <f>VLOOKUP(D227,Unemployment!A:B,2,FALSE)</f>
        <v>2.8</v>
      </c>
      <c r="W227">
        <f>VLOOKUP(D227,Unemployment!H:J,2,FALSE)</f>
        <v>2.5</v>
      </c>
      <c r="X227">
        <f>VLOOKUP(D227,Unemployment!H:J,3,FALSE)</f>
        <v>4.5</v>
      </c>
      <c r="Y227">
        <f t="shared" si="66"/>
        <v>1.7000000000000002</v>
      </c>
      <c r="Z227">
        <f t="shared" si="67"/>
        <v>2</v>
      </c>
      <c r="AA227">
        <f>VLOOKUP(D227,MedianAge!A:B,2,FALSE)</f>
        <v>36.6</v>
      </c>
      <c r="AB227" s="6">
        <f>VLOOKUP(D227,StateActions!F:G,2,FALSE)</f>
        <v>43916</v>
      </c>
      <c r="AC227" s="6">
        <f>VLOOKUP(D227,StateActions!L:M,2,FALSE)</f>
        <v>43916</v>
      </c>
      <c r="AD227" s="6">
        <f>VLOOKUP(D227,StateActions!A:B,2,FALSE)</f>
        <v>43908</v>
      </c>
      <c r="AE227">
        <f t="shared" si="68"/>
        <v>-5</v>
      </c>
      <c r="AF227">
        <f t="shared" si="69"/>
        <v>-5</v>
      </c>
      <c r="AG227">
        <f t="shared" si="70"/>
        <v>3</v>
      </c>
      <c r="AH227" s="18">
        <f t="shared" si="71"/>
        <v>9.8641304347826086E-2</v>
      </c>
      <c r="AI227" s="18">
        <f t="shared" si="72"/>
        <v>0.90135869565217386</v>
      </c>
      <c r="AJ227" s="20">
        <f t="shared" si="73"/>
        <v>1.0869565217391304E-3</v>
      </c>
      <c r="AK227" t="str">
        <f t="shared" si="74"/>
        <v>Include</v>
      </c>
      <c r="AL227" t="str">
        <f t="shared" si="75"/>
        <v>Less than 10 deaths</v>
      </c>
      <c r="AM227" s="6">
        <f>IFERROR(VLOOKUP(D227,DatesEachStateReach10Deaths!A:B,2,FALSE),AK227)</f>
        <v>43915</v>
      </c>
      <c r="AN227">
        <f t="shared" si="76"/>
        <v>-4</v>
      </c>
    </row>
    <row r="228" spans="1:40" x14ac:dyDescent="0.25">
      <c r="A228" t="str">
        <f t="shared" si="81"/>
        <v>43912Colorado</v>
      </c>
      <c r="B228" t="str">
        <f t="shared" si="64"/>
        <v>43912CO</v>
      </c>
      <c r="C228" s="6">
        <v>43912</v>
      </c>
      <c r="D228" t="s">
        <v>69</v>
      </c>
      <c r="E228" t="s">
        <v>11</v>
      </c>
      <c r="F228">
        <f>IFERROR(VLOOKUP(B228,CovidTracking!B:G,4,FALSE),0)</f>
        <v>475</v>
      </c>
      <c r="G228">
        <f>IFERROR(VLOOKUP(B228,CovidTracking!B:G,5,FALSE),0)</f>
        <v>4075</v>
      </c>
      <c r="H228">
        <f t="shared" si="65"/>
        <v>4550</v>
      </c>
      <c r="I228">
        <f>IFERROR(VLOOKUP(B228,CovidTracking!B:G,6,FALSE),0)</f>
        <v>5</v>
      </c>
      <c r="J228">
        <f t="shared" si="77"/>
        <v>112</v>
      </c>
      <c r="K228">
        <f t="shared" si="78"/>
        <v>758</v>
      </c>
      <c r="L228">
        <f t="shared" si="79"/>
        <v>870</v>
      </c>
      <c r="M228">
        <f t="shared" si="80"/>
        <v>1</v>
      </c>
      <c r="N228">
        <f>VLOOKUP(A228,Mobility!$A:$L,7,FALSE)</f>
        <v>-41</v>
      </c>
      <c r="O228">
        <f>VLOOKUP(A228,Mobility!$A:$L,8,FALSE)</f>
        <v>-10</v>
      </c>
      <c r="P228">
        <f>VLOOKUP(A228,Mobility!$A:$L,9,FALSE)</f>
        <v>10</v>
      </c>
      <c r="Q228">
        <f>VLOOKUP(A228,Mobility!$A:$L,10,FALSE)</f>
        <v>-47</v>
      </c>
      <c r="R228">
        <f>VLOOKUP(A228,Mobility!$A:$L,11,FALSE)</f>
        <v>-33</v>
      </c>
      <c r="S228">
        <f>VLOOKUP(A228,Mobility!$A:$L,12,FALSE)</f>
        <v>10</v>
      </c>
      <c r="T228">
        <f>VLOOKUP(D228,'Pop and Pop Den'!A:C,2,FALSE)</f>
        <v>5845526</v>
      </c>
      <c r="U228">
        <f>VLOOKUP(D228,'Pop and Pop Den'!A:C,3,FALSE)</f>
        <v>56.4011</v>
      </c>
      <c r="V228">
        <f>VLOOKUP(D228,Unemployment!A:B,2,FALSE)</f>
        <v>2.8</v>
      </c>
      <c r="W228">
        <f>VLOOKUP(D228,Unemployment!H:J,2,FALSE)</f>
        <v>2.5</v>
      </c>
      <c r="X228">
        <f>VLOOKUP(D228,Unemployment!H:J,3,FALSE)</f>
        <v>4.5</v>
      </c>
      <c r="Y228">
        <f t="shared" si="66"/>
        <v>1.7000000000000002</v>
      </c>
      <c r="Z228">
        <f t="shared" si="67"/>
        <v>2</v>
      </c>
      <c r="AA228">
        <f>VLOOKUP(D228,MedianAge!A:B,2,FALSE)</f>
        <v>36.6</v>
      </c>
      <c r="AB228" s="6">
        <f>VLOOKUP(D228,StateActions!F:G,2,FALSE)</f>
        <v>43916</v>
      </c>
      <c r="AC228" s="6">
        <f>VLOOKUP(D228,StateActions!L:M,2,FALSE)</f>
        <v>43916</v>
      </c>
      <c r="AD228" s="6">
        <f>VLOOKUP(D228,StateActions!A:B,2,FALSE)</f>
        <v>43908</v>
      </c>
      <c r="AE228">
        <f t="shared" si="68"/>
        <v>-4</v>
      </c>
      <c r="AF228">
        <f t="shared" si="69"/>
        <v>-4</v>
      </c>
      <c r="AG228">
        <f t="shared" si="70"/>
        <v>4</v>
      </c>
      <c r="AH228" s="18">
        <f t="shared" si="71"/>
        <v>0.1043956043956044</v>
      </c>
      <c r="AI228" s="18">
        <f t="shared" si="72"/>
        <v>0.89560439560439564</v>
      </c>
      <c r="AJ228" s="20">
        <f t="shared" si="73"/>
        <v>1.0989010989010989E-3</v>
      </c>
      <c r="AK228" t="str">
        <f t="shared" si="74"/>
        <v>Include</v>
      </c>
      <c r="AL228" t="str">
        <f t="shared" si="75"/>
        <v>Less than 10 deaths</v>
      </c>
      <c r="AM228" s="6">
        <f>IFERROR(VLOOKUP(D228,DatesEachStateReach10Deaths!A:B,2,FALSE),AK228)</f>
        <v>43915</v>
      </c>
      <c r="AN228">
        <f t="shared" si="76"/>
        <v>-3</v>
      </c>
    </row>
    <row r="229" spans="1:40" x14ac:dyDescent="0.25">
      <c r="A229" t="str">
        <f t="shared" si="81"/>
        <v>43913Colorado</v>
      </c>
      <c r="B229" t="str">
        <f t="shared" si="64"/>
        <v>43913CO</v>
      </c>
      <c r="C229" s="6">
        <v>43913</v>
      </c>
      <c r="D229" t="s">
        <v>69</v>
      </c>
      <c r="E229" t="s">
        <v>11</v>
      </c>
      <c r="F229">
        <f>IFERROR(VLOOKUP(B229,CovidTracking!B:G,4,FALSE),0)</f>
        <v>591</v>
      </c>
      <c r="G229">
        <f>IFERROR(VLOOKUP(B229,CovidTracking!B:G,5,FALSE),0)</f>
        <v>4845</v>
      </c>
      <c r="H229">
        <f t="shared" si="65"/>
        <v>5436</v>
      </c>
      <c r="I229">
        <f>IFERROR(VLOOKUP(B229,CovidTracking!B:G,6,FALSE),0)</f>
        <v>6</v>
      </c>
      <c r="J229">
        <f t="shared" si="77"/>
        <v>116</v>
      </c>
      <c r="K229">
        <f t="shared" si="78"/>
        <v>770</v>
      </c>
      <c r="L229">
        <f t="shared" si="79"/>
        <v>886</v>
      </c>
      <c r="M229">
        <f t="shared" si="80"/>
        <v>1</v>
      </c>
      <c r="N229">
        <f>VLOOKUP(A229,Mobility!$A:$L,7,FALSE)</f>
        <v>-31</v>
      </c>
      <c r="O229">
        <f>VLOOKUP(A229,Mobility!$A:$L,8,FALSE)</f>
        <v>-4</v>
      </c>
      <c r="P229">
        <f>VLOOKUP(A229,Mobility!$A:$L,9,FALSE)</f>
        <v>18</v>
      </c>
      <c r="Q229">
        <f>VLOOKUP(A229,Mobility!$A:$L,10,FALSE)</f>
        <v>-47</v>
      </c>
      <c r="R229">
        <f>VLOOKUP(A229,Mobility!$A:$L,11,FALSE)</f>
        <v>-41</v>
      </c>
      <c r="S229">
        <f>VLOOKUP(A229,Mobility!$A:$L,12,FALSE)</f>
        <v>16</v>
      </c>
      <c r="T229">
        <f>VLOOKUP(D229,'Pop and Pop Den'!A:C,2,FALSE)</f>
        <v>5845526</v>
      </c>
      <c r="U229">
        <f>VLOOKUP(D229,'Pop and Pop Den'!A:C,3,FALSE)</f>
        <v>56.4011</v>
      </c>
      <c r="V229">
        <f>VLOOKUP(D229,Unemployment!A:B,2,FALSE)</f>
        <v>2.8</v>
      </c>
      <c r="W229">
        <f>VLOOKUP(D229,Unemployment!H:J,2,FALSE)</f>
        <v>2.5</v>
      </c>
      <c r="X229">
        <f>VLOOKUP(D229,Unemployment!H:J,3,FALSE)</f>
        <v>4.5</v>
      </c>
      <c r="Y229">
        <f t="shared" si="66"/>
        <v>1.7000000000000002</v>
      </c>
      <c r="Z229">
        <f t="shared" si="67"/>
        <v>2</v>
      </c>
      <c r="AA229">
        <f>VLOOKUP(D229,MedianAge!A:B,2,FALSE)</f>
        <v>36.6</v>
      </c>
      <c r="AB229" s="6">
        <f>VLOOKUP(D229,StateActions!F:G,2,FALSE)</f>
        <v>43916</v>
      </c>
      <c r="AC229" s="6">
        <f>VLOOKUP(D229,StateActions!L:M,2,FALSE)</f>
        <v>43916</v>
      </c>
      <c r="AD229" s="6">
        <f>VLOOKUP(D229,StateActions!A:B,2,FALSE)</f>
        <v>43908</v>
      </c>
      <c r="AE229">
        <f t="shared" si="68"/>
        <v>-3</v>
      </c>
      <c r="AF229">
        <f t="shared" si="69"/>
        <v>-3</v>
      </c>
      <c r="AG229">
        <f t="shared" si="70"/>
        <v>5</v>
      </c>
      <c r="AH229" s="18">
        <f t="shared" si="71"/>
        <v>0.108719646799117</v>
      </c>
      <c r="AI229" s="18">
        <f t="shared" si="72"/>
        <v>0.89128035320088306</v>
      </c>
      <c r="AJ229" s="20">
        <f t="shared" si="73"/>
        <v>1.1037527593818985E-3</v>
      </c>
      <c r="AK229" t="str">
        <f t="shared" si="74"/>
        <v>Include</v>
      </c>
      <c r="AL229" t="str">
        <f t="shared" si="75"/>
        <v>Less than 10 deaths</v>
      </c>
      <c r="AM229" s="6">
        <f>IFERROR(VLOOKUP(D229,DatesEachStateReach10Deaths!A:B,2,FALSE),AK229)</f>
        <v>43915</v>
      </c>
      <c r="AN229">
        <f t="shared" si="76"/>
        <v>-2</v>
      </c>
    </row>
    <row r="230" spans="1:40" x14ac:dyDescent="0.25">
      <c r="A230" t="str">
        <f t="shared" si="81"/>
        <v>43914Colorado</v>
      </c>
      <c r="B230" t="str">
        <f t="shared" si="64"/>
        <v>43914CO</v>
      </c>
      <c r="C230" s="6">
        <v>43914</v>
      </c>
      <c r="D230" t="s">
        <v>69</v>
      </c>
      <c r="E230" t="s">
        <v>11</v>
      </c>
      <c r="F230">
        <f>IFERROR(VLOOKUP(B230,CovidTracking!B:G,4,FALSE),0)</f>
        <v>720</v>
      </c>
      <c r="G230">
        <f>IFERROR(VLOOKUP(B230,CovidTracking!B:G,5,FALSE),0)</f>
        <v>5504</v>
      </c>
      <c r="H230">
        <f t="shared" si="65"/>
        <v>6224</v>
      </c>
      <c r="I230">
        <f>IFERROR(VLOOKUP(B230,CovidTracking!B:G,6,FALSE),0)</f>
        <v>7</v>
      </c>
      <c r="J230">
        <f t="shared" si="77"/>
        <v>129</v>
      </c>
      <c r="K230">
        <f t="shared" si="78"/>
        <v>659</v>
      </c>
      <c r="L230">
        <f t="shared" si="79"/>
        <v>788</v>
      </c>
      <c r="M230">
        <f t="shared" si="80"/>
        <v>1</v>
      </c>
      <c r="N230">
        <f>VLOOKUP(A230,Mobility!$A:$L,7,FALSE)</f>
        <v>-35</v>
      </c>
      <c r="O230">
        <f>VLOOKUP(A230,Mobility!$A:$L,8,FALSE)</f>
        <v>-8</v>
      </c>
      <c r="P230">
        <f>VLOOKUP(A230,Mobility!$A:$L,9,FALSE)</f>
        <v>36</v>
      </c>
      <c r="Q230">
        <f>VLOOKUP(A230,Mobility!$A:$L,10,FALSE)</f>
        <v>-47</v>
      </c>
      <c r="R230">
        <f>VLOOKUP(A230,Mobility!$A:$L,11,FALSE)</f>
        <v>-47</v>
      </c>
      <c r="S230">
        <f>VLOOKUP(A230,Mobility!$A:$L,12,FALSE)</f>
        <v>18</v>
      </c>
      <c r="T230">
        <f>VLOOKUP(D230,'Pop and Pop Den'!A:C,2,FALSE)</f>
        <v>5845526</v>
      </c>
      <c r="U230">
        <f>VLOOKUP(D230,'Pop and Pop Den'!A:C,3,FALSE)</f>
        <v>56.4011</v>
      </c>
      <c r="V230">
        <f>VLOOKUP(D230,Unemployment!A:B,2,FALSE)</f>
        <v>2.8</v>
      </c>
      <c r="W230">
        <f>VLOOKUP(D230,Unemployment!H:J,2,FALSE)</f>
        <v>2.5</v>
      </c>
      <c r="X230">
        <f>VLOOKUP(D230,Unemployment!H:J,3,FALSE)</f>
        <v>4.5</v>
      </c>
      <c r="Y230">
        <f t="shared" si="66"/>
        <v>1.7000000000000002</v>
      </c>
      <c r="Z230">
        <f t="shared" si="67"/>
        <v>2</v>
      </c>
      <c r="AA230">
        <f>VLOOKUP(D230,MedianAge!A:B,2,FALSE)</f>
        <v>36.6</v>
      </c>
      <c r="AB230" s="6">
        <f>VLOOKUP(D230,StateActions!F:G,2,FALSE)</f>
        <v>43916</v>
      </c>
      <c r="AC230" s="6">
        <f>VLOOKUP(D230,StateActions!L:M,2,FALSE)</f>
        <v>43916</v>
      </c>
      <c r="AD230" s="6">
        <f>VLOOKUP(D230,StateActions!A:B,2,FALSE)</f>
        <v>43908</v>
      </c>
      <c r="AE230">
        <f t="shared" si="68"/>
        <v>-2</v>
      </c>
      <c r="AF230">
        <f t="shared" si="69"/>
        <v>-2</v>
      </c>
      <c r="AG230">
        <f t="shared" si="70"/>
        <v>6</v>
      </c>
      <c r="AH230" s="18">
        <f t="shared" si="71"/>
        <v>0.11568123393316196</v>
      </c>
      <c r="AI230" s="18">
        <f t="shared" si="72"/>
        <v>0.88431876606683801</v>
      </c>
      <c r="AJ230" s="20">
        <f t="shared" si="73"/>
        <v>1.1246786632390746E-3</v>
      </c>
      <c r="AK230" t="str">
        <f t="shared" si="74"/>
        <v>Include</v>
      </c>
      <c r="AL230" t="str">
        <f t="shared" si="75"/>
        <v>Less than 10 deaths</v>
      </c>
      <c r="AM230" s="6">
        <f>IFERROR(VLOOKUP(D230,DatesEachStateReach10Deaths!A:B,2,FALSE),AK230)</f>
        <v>43915</v>
      </c>
      <c r="AN230">
        <f t="shared" si="76"/>
        <v>-1</v>
      </c>
    </row>
    <row r="231" spans="1:40" x14ac:dyDescent="0.25">
      <c r="A231" t="str">
        <f t="shared" si="81"/>
        <v>43915Colorado</v>
      </c>
      <c r="B231" t="str">
        <f t="shared" si="64"/>
        <v>43915CO</v>
      </c>
      <c r="C231" s="6">
        <v>43915</v>
      </c>
      <c r="D231" t="s">
        <v>69</v>
      </c>
      <c r="E231" t="s">
        <v>11</v>
      </c>
      <c r="F231">
        <f>IFERROR(VLOOKUP(B231,CovidTracking!B:G,4,FALSE),0)</f>
        <v>912</v>
      </c>
      <c r="G231">
        <f>IFERROR(VLOOKUP(B231,CovidTracking!B:G,5,FALSE),0)</f>
        <v>6789</v>
      </c>
      <c r="H231">
        <f t="shared" si="65"/>
        <v>7701</v>
      </c>
      <c r="I231">
        <f>IFERROR(VLOOKUP(B231,CovidTracking!B:G,6,FALSE),0)</f>
        <v>11</v>
      </c>
      <c r="J231">
        <f t="shared" si="77"/>
        <v>192</v>
      </c>
      <c r="K231">
        <f t="shared" si="78"/>
        <v>1285</v>
      </c>
      <c r="L231">
        <f t="shared" si="79"/>
        <v>1477</v>
      </c>
      <c r="M231">
        <f t="shared" si="80"/>
        <v>4</v>
      </c>
      <c r="N231">
        <f>VLOOKUP(A231,Mobility!$A:$L,7,FALSE)</f>
        <v>-35</v>
      </c>
      <c r="O231">
        <f>VLOOKUP(A231,Mobility!$A:$L,8,FALSE)</f>
        <v>-8</v>
      </c>
      <c r="P231">
        <f>VLOOKUP(A231,Mobility!$A:$L,9,FALSE)</f>
        <v>32</v>
      </c>
      <c r="Q231">
        <f>VLOOKUP(A231,Mobility!$A:$L,10,FALSE)</f>
        <v>-50</v>
      </c>
      <c r="R231">
        <f>VLOOKUP(A231,Mobility!$A:$L,11,FALSE)</f>
        <v>-49</v>
      </c>
      <c r="S231">
        <f>VLOOKUP(A231,Mobility!$A:$L,12,FALSE)</f>
        <v>19</v>
      </c>
      <c r="T231">
        <f>VLOOKUP(D231,'Pop and Pop Den'!A:C,2,FALSE)</f>
        <v>5845526</v>
      </c>
      <c r="U231">
        <f>VLOOKUP(D231,'Pop and Pop Den'!A:C,3,FALSE)</f>
        <v>56.4011</v>
      </c>
      <c r="V231">
        <f>VLOOKUP(D231,Unemployment!A:B,2,FALSE)</f>
        <v>2.8</v>
      </c>
      <c r="W231">
        <f>VLOOKUP(D231,Unemployment!H:J,2,FALSE)</f>
        <v>2.5</v>
      </c>
      <c r="X231">
        <f>VLOOKUP(D231,Unemployment!H:J,3,FALSE)</f>
        <v>4.5</v>
      </c>
      <c r="Y231">
        <f t="shared" si="66"/>
        <v>1.7000000000000002</v>
      </c>
      <c r="Z231">
        <f t="shared" si="67"/>
        <v>2</v>
      </c>
      <c r="AA231">
        <f>VLOOKUP(D231,MedianAge!A:B,2,FALSE)</f>
        <v>36.6</v>
      </c>
      <c r="AB231" s="6">
        <f>VLOOKUP(D231,StateActions!F:G,2,FALSE)</f>
        <v>43916</v>
      </c>
      <c r="AC231" s="6">
        <f>VLOOKUP(D231,StateActions!L:M,2,FALSE)</f>
        <v>43916</v>
      </c>
      <c r="AD231" s="6">
        <f>VLOOKUP(D231,StateActions!A:B,2,FALSE)</f>
        <v>43908</v>
      </c>
      <c r="AE231">
        <f t="shared" si="68"/>
        <v>-1</v>
      </c>
      <c r="AF231">
        <f t="shared" si="69"/>
        <v>-1</v>
      </c>
      <c r="AG231">
        <f t="shared" si="70"/>
        <v>7</v>
      </c>
      <c r="AH231" s="18">
        <f t="shared" si="71"/>
        <v>0.11842617841838722</v>
      </c>
      <c r="AI231" s="18">
        <f t="shared" si="72"/>
        <v>0.88157382158161279</v>
      </c>
      <c r="AJ231" s="20">
        <f t="shared" si="73"/>
        <v>1.4283859239059863E-3</v>
      </c>
      <c r="AK231" t="str">
        <f t="shared" si="74"/>
        <v>Include</v>
      </c>
      <c r="AL231" t="str">
        <f t="shared" si="75"/>
        <v>10 or more deaths</v>
      </c>
      <c r="AM231" s="6">
        <f>IFERROR(VLOOKUP(D231,DatesEachStateReach10Deaths!A:B,2,FALSE),AK231)</f>
        <v>43915</v>
      </c>
      <c r="AN231">
        <f t="shared" si="76"/>
        <v>0</v>
      </c>
    </row>
    <row r="232" spans="1:40" x14ac:dyDescent="0.25">
      <c r="A232" t="str">
        <f t="shared" si="81"/>
        <v>43916Colorado</v>
      </c>
      <c r="B232" t="str">
        <f t="shared" si="64"/>
        <v>43916CO</v>
      </c>
      <c r="C232" s="6">
        <v>43916</v>
      </c>
      <c r="D232" t="s">
        <v>69</v>
      </c>
      <c r="E232" t="s">
        <v>11</v>
      </c>
      <c r="F232">
        <f>IFERROR(VLOOKUP(B232,CovidTracking!B:G,4,FALSE),0)</f>
        <v>1086</v>
      </c>
      <c r="G232">
        <f>IFERROR(VLOOKUP(B232,CovidTracking!B:G,5,FALSE),0)</f>
        <v>6978</v>
      </c>
      <c r="H232">
        <f t="shared" si="65"/>
        <v>8064</v>
      </c>
      <c r="I232">
        <f>IFERROR(VLOOKUP(B232,CovidTracking!B:G,6,FALSE),0)</f>
        <v>19</v>
      </c>
      <c r="J232">
        <f t="shared" si="77"/>
        <v>174</v>
      </c>
      <c r="K232">
        <f t="shared" si="78"/>
        <v>189</v>
      </c>
      <c r="L232">
        <f t="shared" si="79"/>
        <v>363</v>
      </c>
      <c r="M232">
        <f t="shared" si="80"/>
        <v>8</v>
      </c>
      <c r="N232">
        <f>VLOOKUP(A232,Mobility!$A:$L,7,FALSE)</f>
        <v>-50</v>
      </c>
      <c r="O232">
        <f>VLOOKUP(A232,Mobility!$A:$L,8,FALSE)</f>
        <v>-24</v>
      </c>
      <c r="P232">
        <f>VLOOKUP(A232,Mobility!$A:$L,9,FALSE)</f>
        <v>4</v>
      </c>
      <c r="Q232">
        <f>VLOOKUP(A232,Mobility!$A:$L,10,FALSE)</f>
        <v>-57</v>
      </c>
      <c r="R232">
        <f>VLOOKUP(A232,Mobility!$A:$L,11,FALSE)</f>
        <v>-53</v>
      </c>
      <c r="S232">
        <f>VLOOKUP(A232,Mobility!$A:$L,12,FALSE)</f>
        <v>22</v>
      </c>
      <c r="T232">
        <f>VLOOKUP(D232,'Pop and Pop Den'!A:C,2,FALSE)</f>
        <v>5845526</v>
      </c>
      <c r="U232">
        <f>VLOOKUP(D232,'Pop and Pop Den'!A:C,3,FALSE)</f>
        <v>56.4011</v>
      </c>
      <c r="V232">
        <f>VLOOKUP(D232,Unemployment!A:B,2,FALSE)</f>
        <v>2.8</v>
      </c>
      <c r="W232">
        <f>VLOOKUP(D232,Unemployment!H:J,2,FALSE)</f>
        <v>2.5</v>
      </c>
      <c r="X232">
        <f>VLOOKUP(D232,Unemployment!H:J,3,FALSE)</f>
        <v>4.5</v>
      </c>
      <c r="Y232">
        <f t="shared" si="66"/>
        <v>1.7000000000000002</v>
      </c>
      <c r="Z232">
        <f t="shared" si="67"/>
        <v>2</v>
      </c>
      <c r="AA232">
        <f>VLOOKUP(D232,MedianAge!A:B,2,FALSE)</f>
        <v>36.6</v>
      </c>
      <c r="AB232" s="6">
        <f>VLOOKUP(D232,StateActions!F:G,2,FALSE)</f>
        <v>43916</v>
      </c>
      <c r="AC232" s="6">
        <f>VLOOKUP(D232,StateActions!L:M,2,FALSE)</f>
        <v>43916</v>
      </c>
      <c r="AD232" s="6">
        <f>VLOOKUP(D232,StateActions!A:B,2,FALSE)</f>
        <v>43908</v>
      </c>
      <c r="AE232">
        <f t="shared" si="68"/>
        <v>0</v>
      </c>
      <c r="AF232">
        <f t="shared" si="69"/>
        <v>0</v>
      </c>
      <c r="AG232">
        <f t="shared" si="70"/>
        <v>8</v>
      </c>
      <c r="AH232" s="18">
        <f t="shared" si="71"/>
        <v>0.13467261904761904</v>
      </c>
      <c r="AI232" s="18">
        <f t="shared" si="72"/>
        <v>0.86532738095238093</v>
      </c>
      <c r="AJ232" s="20">
        <f t="shared" si="73"/>
        <v>2.3561507936507935E-3</v>
      </c>
      <c r="AK232" t="str">
        <f t="shared" si="74"/>
        <v>Include</v>
      </c>
      <c r="AL232" t="str">
        <f t="shared" si="75"/>
        <v>10 or more deaths</v>
      </c>
      <c r="AM232" s="6">
        <f>IFERROR(VLOOKUP(D232,DatesEachStateReach10Deaths!A:B,2,FALSE),AK232)</f>
        <v>43915</v>
      </c>
      <c r="AN232">
        <f t="shared" si="76"/>
        <v>1</v>
      </c>
    </row>
    <row r="233" spans="1:40" x14ac:dyDescent="0.25">
      <c r="A233" t="str">
        <f t="shared" si="81"/>
        <v>43917Colorado</v>
      </c>
      <c r="B233" t="str">
        <f t="shared" si="64"/>
        <v>43917CO</v>
      </c>
      <c r="C233" s="6">
        <v>43917</v>
      </c>
      <c r="D233" t="s">
        <v>69</v>
      </c>
      <c r="E233" t="s">
        <v>11</v>
      </c>
      <c r="F233">
        <f>IFERROR(VLOOKUP(B233,CovidTracking!B:G,4,FALSE),0)</f>
        <v>1430</v>
      </c>
      <c r="G233">
        <f>IFERROR(VLOOKUP(B233,CovidTracking!B:G,5,FALSE),0)</f>
        <v>8692</v>
      </c>
      <c r="H233">
        <f t="shared" si="65"/>
        <v>10122</v>
      </c>
      <c r="I233">
        <f>IFERROR(VLOOKUP(B233,CovidTracking!B:G,6,FALSE),0)</f>
        <v>24</v>
      </c>
      <c r="J233">
        <f t="shared" si="77"/>
        <v>344</v>
      </c>
      <c r="K233">
        <f t="shared" si="78"/>
        <v>1714</v>
      </c>
      <c r="L233">
        <f t="shared" si="79"/>
        <v>2058</v>
      </c>
      <c r="M233">
        <f t="shared" si="80"/>
        <v>5</v>
      </c>
      <c r="N233">
        <f>VLOOKUP(A233,Mobility!$A:$L,7,FALSE)</f>
        <v>-53</v>
      </c>
      <c r="O233">
        <f>VLOOKUP(A233,Mobility!$A:$L,8,FALSE)</f>
        <v>-26</v>
      </c>
      <c r="P233">
        <f>VLOOKUP(A233,Mobility!$A:$L,9,FALSE)</f>
        <v>-42</v>
      </c>
      <c r="Q233">
        <f>VLOOKUP(A233,Mobility!$A:$L,10,FALSE)</f>
        <v>-60</v>
      </c>
      <c r="R233">
        <f>VLOOKUP(A233,Mobility!$A:$L,11,FALSE)</f>
        <v>-53</v>
      </c>
      <c r="S233">
        <f>VLOOKUP(A233,Mobility!$A:$L,12,FALSE)</f>
        <v>25</v>
      </c>
      <c r="T233">
        <f>VLOOKUP(D233,'Pop and Pop Den'!A:C,2,FALSE)</f>
        <v>5845526</v>
      </c>
      <c r="U233">
        <f>VLOOKUP(D233,'Pop and Pop Den'!A:C,3,FALSE)</f>
        <v>56.4011</v>
      </c>
      <c r="V233">
        <f>VLOOKUP(D233,Unemployment!A:B,2,FALSE)</f>
        <v>2.8</v>
      </c>
      <c r="W233">
        <f>VLOOKUP(D233,Unemployment!H:J,2,FALSE)</f>
        <v>2.5</v>
      </c>
      <c r="X233">
        <f>VLOOKUP(D233,Unemployment!H:J,3,FALSE)</f>
        <v>4.5</v>
      </c>
      <c r="Y233">
        <f t="shared" si="66"/>
        <v>1.7000000000000002</v>
      </c>
      <c r="Z233">
        <f t="shared" si="67"/>
        <v>2</v>
      </c>
      <c r="AA233">
        <f>VLOOKUP(D233,MedianAge!A:B,2,FALSE)</f>
        <v>36.6</v>
      </c>
      <c r="AB233" s="6">
        <f>VLOOKUP(D233,StateActions!F:G,2,FALSE)</f>
        <v>43916</v>
      </c>
      <c r="AC233" s="6">
        <f>VLOOKUP(D233,StateActions!L:M,2,FALSE)</f>
        <v>43916</v>
      </c>
      <c r="AD233" s="6">
        <f>VLOOKUP(D233,StateActions!A:B,2,FALSE)</f>
        <v>43908</v>
      </c>
      <c r="AE233">
        <f t="shared" si="68"/>
        <v>1</v>
      </c>
      <c r="AF233">
        <f t="shared" si="69"/>
        <v>1</v>
      </c>
      <c r="AG233">
        <f t="shared" si="70"/>
        <v>9</v>
      </c>
      <c r="AH233" s="18">
        <f t="shared" si="71"/>
        <v>0.14127642758348152</v>
      </c>
      <c r="AI233" s="18">
        <f t="shared" si="72"/>
        <v>0.85872357241651842</v>
      </c>
      <c r="AJ233" s="20">
        <f t="shared" si="73"/>
        <v>2.3710729104919974E-3</v>
      </c>
      <c r="AK233" t="str">
        <f t="shared" si="74"/>
        <v>Include</v>
      </c>
      <c r="AL233" t="str">
        <f t="shared" si="75"/>
        <v>10 or more deaths</v>
      </c>
      <c r="AM233" s="6">
        <f>IFERROR(VLOOKUP(D233,DatesEachStateReach10Deaths!A:B,2,FALSE),AK233)</f>
        <v>43915</v>
      </c>
      <c r="AN233">
        <f t="shared" si="76"/>
        <v>2</v>
      </c>
    </row>
    <row r="234" spans="1:40" x14ac:dyDescent="0.25">
      <c r="A234" t="str">
        <f t="shared" si="81"/>
        <v>43918Colorado</v>
      </c>
      <c r="B234" t="str">
        <f t="shared" si="64"/>
        <v>43918CO</v>
      </c>
      <c r="C234" s="6">
        <v>43918</v>
      </c>
      <c r="D234" t="s">
        <v>69</v>
      </c>
      <c r="E234" t="s">
        <v>11</v>
      </c>
      <c r="F234">
        <f>IFERROR(VLOOKUP(B234,CovidTracking!B:G,4,FALSE),0)</f>
        <v>1734</v>
      </c>
      <c r="G234">
        <f>IFERROR(VLOOKUP(B234,CovidTracking!B:G,5,FALSE),0)</f>
        <v>9942</v>
      </c>
      <c r="H234">
        <f t="shared" si="65"/>
        <v>11676</v>
      </c>
      <c r="I234">
        <f>IFERROR(VLOOKUP(B234,CovidTracking!B:G,6,FALSE),0)</f>
        <v>31</v>
      </c>
      <c r="J234">
        <f t="shared" si="77"/>
        <v>304</v>
      </c>
      <c r="K234">
        <f t="shared" si="78"/>
        <v>1250</v>
      </c>
      <c r="L234">
        <f t="shared" si="79"/>
        <v>1554</v>
      </c>
      <c r="M234">
        <f t="shared" si="80"/>
        <v>7</v>
      </c>
      <c r="N234">
        <f>VLOOKUP(A234,Mobility!$A:$L,7,FALSE)</f>
        <v>-56</v>
      </c>
      <c r="O234">
        <f>VLOOKUP(A234,Mobility!$A:$L,8,FALSE)</f>
        <v>-28</v>
      </c>
      <c r="P234">
        <f>VLOOKUP(A234,Mobility!$A:$L,9,FALSE)</f>
        <v>-39</v>
      </c>
      <c r="Q234">
        <f>VLOOKUP(A234,Mobility!$A:$L,10,FALSE)</f>
        <v>-59</v>
      </c>
      <c r="R234">
        <f>VLOOKUP(A234,Mobility!$A:$L,11,FALSE)</f>
        <v>-40</v>
      </c>
      <c r="S234">
        <f>VLOOKUP(A234,Mobility!$A:$L,12,FALSE)</f>
        <v>17</v>
      </c>
      <c r="T234">
        <f>VLOOKUP(D234,'Pop and Pop Den'!A:C,2,FALSE)</f>
        <v>5845526</v>
      </c>
      <c r="U234">
        <f>VLOOKUP(D234,'Pop and Pop Den'!A:C,3,FALSE)</f>
        <v>56.4011</v>
      </c>
      <c r="V234">
        <f>VLOOKUP(D234,Unemployment!A:B,2,FALSE)</f>
        <v>2.8</v>
      </c>
      <c r="W234">
        <f>VLOOKUP(D234,Unemployment!H:J,2,FALSE)</f>
        <v>2.5</v>
      </c>
      <c r="X234">
        <f>VLOOKUP(D234,Unemployment!H:J,3,FALSE)</f>
        <v>4.5</v>
      </c>
      <c r="Y234">
        <f t="shared" si="66"/>
        <v>1.7000000000000002</v>
      </c>
      <c r="Z234">
        <f t="shared" si="67"/>
        <v>2</v>
      </c>
      <c r="AA234">
        <f>VLOOKUP(D234,MedianAge!A:B,2,FALSE)</f>
        <v>36.6</v>
      </c>
      <c r="AB234" s="6">
        <f>VLOOKUP(D234,StateActions!F:G,2,FALSE)</f>
        <v>43916</v>
      </c>
      <c r="AC234" s="6">
        <f>VLOOKUP(D234,StateActions!L:M,2,FALSE)</f>
        <v>43916</v>
      </c>
      <c r="AD234" s="6">
        <f>VLOOKUP(D234,StateActions!A:B,2,FALSE)</f>
        <v>43908</v>
      </c>
      <c r="AE234">
        <f t="shared" si="68"/>
        <v>2</v>
      </c>
      <c r="AF234">
        <f t="shared" si="69"/>
        <v>2</v>
      </c>
      <c r="AG234">
        <f t="shared" si="70"/>
        <v>10</v>
      </c>
      <c r="AH234" s="18">
        <f t="shared" si="71"/>
        <v>0.14850976361767729</v>
      </c>
      <c r="AI234" s="18">
        <f t="shared" si="72"/>
        <v>0.85149023638232268</v>
      </c>
      <c r="AJ234" s="20">
        <f t="shared" si="73"/>
        <v>2.6550188420692016E-3</v>
      </c>
      <c r="AK234" t="str">
        <f t="shared" si="74"/>
        <v>Include</v>
      </c>
      <c r="AL234" t="str">
        <f t="shared" si="75"/>
        <v>10 or more deaths</v>
      </c>
      <c r="AM234" s="6">
        <f>IFERROR(VLOOKUP(D234,DatesEachStateReach10Deaths!A:B,2,FALSE),AK234)</f>
        <v>43915</v>
      </c>
      <c r="AN234">
        <f t="shared" si="76"/>
        <v>3</v>
      </c>
    </row>
    <row r="235" spans="1:40" x14ac:dyDescent="0.25">
      <c r="A235" t="str">
        <f t="shared" si="81"/>
        <v>43919Colorado</v>
      </c>
      <c r="B235" t="str">
        <f t="shared" si="64"/>
        <v>43919CO</v>
      </c>
      <c r="C235" s="6">
        <v>43919</v>
      </c>
      <c r="D235" t="s">
        <v>69</v>
      </c>
      <c r="E235" t="s">
        <v>11</v>
      </c>
      <c r="F235">
        <f>IFERROR(VLOOKUP(B235,CovidTracking!B:G,4,FALSE),0)</f>
        <v>2061</v>
      </c>
      <c r="G235">
        <f>IFERROR(VLOOKUP(B235,CovidTracking!B:G,5,FALSE),0)</f>
        <v>11215</v>
      </c>
      <c r="H235">
        <f t="shared" si="65"/>
        <v>13276</v>
      </c>
      <c r="I235">
        <f>IFERROR(VLOOKUP(B235,CovidTracking!B:G,6,FALSE),0)</f>
        <v>44</v>
      </c>
      <c r="J235">
        <f t="shared" si="77"/>
        <v>327</v>
      </c>
      <c r="K235">
        <f t="shared" si="78"/>
        <v>1273</v>
      </c>
      <c r="L235">
        <f t="shared" si="79"/>
        <v>1600</v>
      </c>
      <c r="M235">
        <f t="shared" si="80"/>
        <v>13</v>
      </c>
      <c r="N235">
        <f>VLOOKUP(A235,Mobility!$A:$L,7,FALSE)</f>
        <v>-51</v>
      </c>
      <c r="O235">
        <f>VLOOKUP(A235,Mobility!$A:$L,8,FALSE)</f>
        <v>-27</v>
      </c>
      <c r="P235">
        <f>VLOOKUP(A235,Mobility!$A:$L,9,FALSE)</f>
        <v>-12</v>
      </c>
      <c r="Q235">
        <f>VLOOKUP(A235,Mobility!$A:$L,10,FALSE)</f>
        <v>-60</v>
      </c>
      <c r="R235">
        <f>VLOOKUP(A235,Mobility!$A:$L,11,FALSE)</f>
        <v>-40</v>
      </c>
      <c r="S235">
        <f>VLOOKUP(A235,Mobility!$A:$L,12,FALSE)</f>
        <v>13</v>
      </c>
      <c r="T235">
        <f>VLOOKUP(D235,'Pop and Pop Den'!A:C,2,FALSE)</f>
        <v>5845526</v>
      </c>
      <c r="U235">
        <f>VLOOKUP(D235,'Pop and Pop Den'!A:C,3,FALSE)</f>
        <v>56.4011</v>
      </c>
      <c r="V235">
        <f>VLOOKUP(D235,Unemployment!A:B,2,FALSE)</f>
        <v>2.8</v>
      </c>
      <c r="W235">
        <f>VLOOKUP(D235,Unemployment!H:J,2,FALSE)</f>
        <v>2.5</v>
      </c>
      <c r="X235">
        <f>VLOOKUP(D235,Unemployment!H:J,3,FALSE)</f>
        <v>4.5</v>
      </c>
      <c r="Y235">
        <f t="shared" si="66"/>
        <v>1.7000000000000002</v>
      </c>
      <c r="Z235">
        <f t="shared" si="67"/>
        <v>2</v>
      </c>
      <c r="AA235">
        <f>VLOOKUP(D235,MedianAge!A:B,2,FALSE)</f>
        <v>36.6</v>
      </c>
      <c r="AB235" s="6">
        <f>VLOOKUP(D235,StateActions!F:G,2,FALSE)</f>
        <v>43916</v>
      </c>
      <c r="AC235" s="6">
        <f>VLOOKUP(D235,StateActions!L:M,2,FALSE)</f>
        <v>43916</v>
      </c>
      <c r="AD235" s="6">
        <f>VLOOKUP(D235,StateActions!A:B,2,FALSE)</f>
        <v>43908</v>
      </c>
      <c r="AE235">
        <f t="shared" si="68"/>
        <v>3</v>
      </c>
      <c r="AF235">
        <f t="shared" si="69"/>
        <v>3</v>
      </c>
      <c r="AG235">
        <f t="shared" si="70"/>
        <v>11</v>
      </c>
      <c r="AH235" s="18">
        <f t="shared" si="71"/>
        <v>0.15524254293461887</v>
      </c>
      <c r="AI235" s="18">
        <f t="shared" si="72"/>
        <v>0.84475745706538119</v>
      </c>
      <c r="AJ235" s="20">
        <f t="shared" si="73"/>
        <v>3.3142512805061767E-3</v>
      </c>
      <c r="AK235" t="str">
        <f t="shared" si="74"/>
        <v>Include</v>
      </c>
      <c r="AL235" t="str">
        <f t="shared" si="75"/>
        <v>10 or more deaths</v>
      </c>
      <c r="AM235" s="6">
        <f>IFERROR(VLOOKUP(D235,DatesEachStateReach10Deaths!A:B,2,FALSE),AK235)</f>
        <v>43915</v>
      </c>
      <c r="AN235">
        <f t="shared" si="76"/>
        <v>4</v>
      </c>
    </row>
    <row r="236" spans="1:40" x14ac:dyDescent="0.25">
      <c r="A236" t="str">
        <f t="shared" si="81"/>
        <v>43920Colorado</v>
      </c>
      <c r="B236" t="str">
        <f t="shared" si="64"/>
        <v>43920CO</v>
      </c>
      <c r="C236" s="6">
        <v>43920</v>
      </c>
      <c r="D236" t="s">
        <v>69</v>
      </c>
      <c r="E236" t="s">
        <v>11</v>
      </c>
      <c r="F236">
        <f>IFERROR(VLOOKUP(B236,CovidTracking!B:G,4,FALSE),0)</f>
        <v>2627</v>
      </c>
      <c r="G236">
        <f>IFERROR(VLOOKUP(B236,CovidTracking!B:G,5,FALSE),0)</f>
        <v>12737</v>
      </c>
      <c r="H236">
        <f t="shared" si="65"/>
        <v>15364</v>
      </c>
      <c r="I236">
        <f>IFERROR(VLOOKUP(B236,CovidTracking!B:G,6,FALSE),0)</f>
        <v>51</v>
      </c>
      <c r="J236">
        <f t="shared" si="77"/>
        <v>566</v>
      </c>
      <c r="K236">
        <f t="shared" si="78"/>
        <v>1522</v>
      </c>
      <c r="L236">
        <f t="shared" si="79"/>
        <v>2088</v>
      </c>
      <c r="M236">
        <f t="shared" si="80"/>
        <v>7</v>
      </c>
      <c r="N236">
        <f>VLOOKUP(A236,Mobility!$A:$L,7,FALSE)</f>
        <v>-44</v>
      </c>
      <c r="O236">
        <f>VLOOKUP(A236,Mobility!$A:$L,8,FALSE)</f>
        <v>-23</v>
      </c>
      <c r="P236">
        <f>VLOOKUP(A236,Mobility!$A:$L,9,FALSE)</f>
        <v>0</v>
      </c>
      <c r="Q236">
        <f>VLOOKUP(A236,Mobility!$A:$L,10,FALSE)</f>
        <v>-56</v>
      </c>
      <c r="R236">
        <f>VLOOKUP(A236,Mobility!$A:$L,11,FALSE)</f>
        <v>-50</v>
      </c>
      <c r="S236">
        <f>VLOOKUP(A236,Mobility!$A:$L,12,FALSE)</f>
        <v>19</v>
      </c>
      <c r="T236">
        <f>VLOOKUP(D236,'Pop and Pop Den'!A:C,2,FALSE)</f>
        <v>5845526</v>
      </c>
      <c r="U236">
        <f>VLOOKUP(D236,'Pop and Pop Den'!A:C,3,FALSE)</f>
        <v>56.4011</v>
      </c>
      <c r="V236">
        <f>VLOOKUP(D236,Unemployment!A:B,2,FALSE)</f>
        <v>2.8</v>
      </c>
      <c r="W236">
        <f>VLOOKUP(D236,Unemployment!H:J,2,FALSE)</f>
        <v>2.5</v>
      </c>
      <c r="X236">
        <f>VLOOKUP(D236,Unemployment!H:J,3,FALSE)</f>
        <v>4.5</v>
      </c>
      <c r="Y236">
        <f t="shared" si="66"/>
        <v>1.7000000000000002</v>
      </c>
      <c r="Z236">
        <f t="shared" si="67"/>
        <v>2</v>
      </c>
      <c r="AA236">
        <f>VLOOKUP(D236,MedianAge!A:B,2,FALSE)</f>
        <v>36.6</v>
      </c>
      <c r="AB236" s="6">
        <f>VLOOKUP(D236,StateActions!F:G,2,FALSE)</f>
        <v>43916</v>
      </c>
      <c r="AC236" s="6">
        <f>VLOOKUP(D236,StateActions!L:M,2,FALSE)</f>
        <v>43916</v>
      </c>
      <c r="AD236" s="6">
        <f>VLOOKUP(D236,StateActions!A:B,2,FALSE)</f>
        <v>43908</v>
      </c>
      <c r="AE236">
        <f t="shared" si="68"/>
        <v>4</v>
      </c>
      <c r="AF236">
        <f t="shared" si="69"/>
        <v>4</v>
      </c>
      <c r="AG236">
        <f t="shared" si="70"/>
        <v>12</v>
      </c>
      <c r="AH236" s="18">
        <f t="shared" si="71"/>
        <v>0.17098411871908356</v>
      </c>
      <c r="AI236" s="18">
        <f t="shared" si="72"/>
        <v>0.82901588128091641</v>
      </c>
      <c r="AJ236" s="20">
        <f t="shared" si="73"/>
        <v>3.3194480604009373E-3</v>
      </c>
      <c r="AK236" t="str">
        <f t="shared" si="74"/>
        <v>Include</v>
      </c>
      <c r="AL236" t="str">
        <f t="shared" si="75"/>
        <v>10 or more deaths</v>
      </c>
      <c r="AM236" s="6">
        <f>IFERROR(VLOOKUP(D236,DatesEachStateReach10Deaths!A:B,2,FALSE),AK236)</f>
        <v>43915</v>
      </c>
      <c r="AN236">
        <f t="shared" si="76"/>
        <v>5</v>
      </c>
    </row>
    <row r="237" spans="1:40" x14ac:dyDescent="0.25">
      <c r="A237" t="str">
        <f t="shared" si="81"/>
        <v>43921Colorado</v>
      </c>
      <c r="B237" t="str">
        <f t="shared" si="64"/>
        <v>43921CO</v>
      </c>
      <c r="C237" s="6">
        <v>43921</v>
      </c>
      <c r="D237" t="s">
        <v>69</v>
      </c>
      <c r="E237" t="s">
        <v>11</v>
      </c>
      <c r="F237">
        <f>IFERROR(VLOOKUP(B237,CovidTracking!B:G,4,FALSE),0)</f>
        <v>2627</v>
      </c>
      <c r="G237">
        <f>IFERROR(VLOOKUP(B237,CovidTracking!B:G,5,FALSE),0)</f>
        <v>12737</v>
      </c>
      <c r="H237">
        <f t="shared" si="65"/>
        <v>15364</v>
      </c>
      <c r="I237">
        <f>IFERROR(VLOOKUP(B237,CovidTracking!B:G,6,FALSE),0)</f>
        <v>51</v>
      </c>
      <c r="J237">
        <f t="shared" si="77"/>
        <v>0</v>
      </c>
      <c r="K237">
        <f t="shared" si="78"/>
        <v>0</v>
      </c>
      <c r="L237">
        <f t="shared" si="79"/>
        <v>0</v>
      </c>
      <c r="M237">
        <f t="shared" si="80"/>
        <v>0</v>
      </c>
      <c r="N237">
        <f>VLOOKUP(A237,Mobility!$A:$L,7,FALSE)</f>
        <v>-40</v>
      </c>
      <c r="O237">
        <f>VLOOKUP(A237,Mobility!$A:$L,8,FALSE)</f>
        <v>-17</v>
      </c>
      <c r="P237">
        <f>VLOOKUP(A237,Mobility!$A:$L,9,FALSE)</f>
        <v>23</v>
      </c>
      <c r="Q237">
        <f>VLOOKUP(A237,Mobility!$A:$L,10,FALSE)</f>
        <v>-52</v>
      </c>
      <c r="R237">
        <f>VLOOKUP(A237,Mobility!$A:$L,11,FALSE)</f>
        <v>-53</v>
      </c>
      <c r="S237">
        <f>VLOOKUP(A237,Mobility!$A:$L,12,FALSE)</f>
        <v>20</v>
      </c>
      <c r="T237">
        <f>VLOOKUP(D237,'Pop and Pop Den'!A:C,2,FALSE)</f>
        <v>5845526</v>
      </c>
      <c r="U237">
        <f>VLOOKUP(D237,'Pop and Pop Den'!A:C,3,FALSE)</f>
        <v>56.4011</v>
      </c>
      <c r="V237">
        <f>VLOOKUP(D237,Unemployment!A:B,2,FALSE)</f>
        <v>2.8</v>
      </c>
      <c r="W237">
        <f>VLOOKUP(D237,Unemployment!H:J,2,FALSE)</f>
        <v>2.5</v>
      </c>
      <c r="X237">
        <f>VLOOKUP(D237,Unemployment!H:J,3,FALSE)</f>
        <v>4.5</v>
      </c>
      <c r="Y237">
        <f t="shared" si="66"/>
        <v>1.7000000000000002</v>
      </c>
      <c r="Z237">
        <f t="shared" si="67"/>
        <v>2</v>
      </c>
      <c r="AA237">
        <f>VLOOKUP(D237,MedianAge!A:B,2,FALSE)</f>
        <v>36.6</v>
      </c>
      <c r="AB237" s="6">
        <f>VLOOKUP(D237,StateActions!F:G,2,FALSE)</f>
        <v>43916</v>
      </c>
      <c r="AC237" s="6">
        <f>VLOOKUP(D237,StateActions!L:M,2,FALSE)</f>
        <v>43916</v>
      </c>
      <c r="AD237" s="6">
        <f>VLOOKUP(D237,StateActions!A:B,2,FALSE)</f>
        <v>43908</v>
      </c>
      <c r="AE237">
        <f t="shared" si="68"/>
        <v>5</v>
      </c>
      <c r="AF237">
        <f t="shared" si="69"/>
        <v>5</v>
      </c>
      <c r="AG237">
        <f t="shared" si="70"/>
        <v>13</v>
      </c>
      <c r="AH237" s="18">
        <f t="shared" si="71"/>
        <v>0.17098411871908356</v>
      </c>
      <c r="AI237" s="18">
        <f t="shared" si="72"/>
        <v>0.82901588128091641</v>
      </c>
      <c r="AJ237" s="20">
        <f t="shared" si="73"/>
        <v>3.3194480604009373E-3</v>
      </c>
      <c r="AK237" t="str">
        <f t="shared" si="74"/>
        <v>Include</v>
      </c>
      <c r="AL237" t="str">
        <f t="shared" si="75"/>
        <v>10 or more deaths</v>
      </c>
      <c r="AM237" s="6">
        <f>IFERROR(VLOOKUP(D237,DatesEachStateReach10Deaths!A:B,2,FALSE),AK237)</f>
        <v>43915</v>
      </c>
      <c r="AN237">
        <f t="shared" si="76"/>
        <v>6</v>
      </c>
    </row>
    <row r="238" spans="1:40" x14ac:dyDescent="0.25">
      <c r="A238" t="str">
        <f t="shared" si="81"/>
        <v>43922Colorado</v>
      </c>
      <c r="B238" t="str">
        <f t="shared" si="64"/>
        <v>43922CO</v>
      </c>
      <c r="C238" s="6">
        <v>43922</v>
      </c>
      <c r="D238" t="s">
        <v>69</v>
      </c>
      <c r="E238" t="s">
        <v>11</v>
      </c>
      <c r="F238">
        <f>IFERROR(VLOOKUP(B238,CovidTracking!B:G,4,FALSE),0)</f>
        <v>2966</v>
      </c>
      <c r="G238">
        <f>IFERROR(VLOOKUP(B238,CovidTracking!B:G,5,FALSE),0)</f>
        <v>13883</v>
      </c>
      <c r="H238">
        <f t="shared" si="65"/>
        <v>16849</v>
      </c>
      <c r="I238">
        <f>IFERROR(VLOOKUP(B238,CovidTracking!B:G,6,FALSE),0)</f>
        <v>69</v>
      </c>
      <c r="J238">
        <f t="shared" si="77"/>
        <v>339</v>
      </c>
      <c r="K238">
        <f t="shared" si="78"/>
        <v>1146</v>
      </c>
      <c r="L238">
        <f t="shared" si="79"/>
        <v>1485</v>
      </c>
      <c r="M238">
        <f t="shared" si="80"/>
        <v>18</v>
      </c>
      <c r="N238">
        <f>VLOOKUP(A238,Mobility!$A:$L,7,FALSE)</f>
        <v>-41</v>
      </c>
      <c r="O238">
        <f>VLOOKUP(A238,Mobility!$A:$L,8,FALSE)</f>
        <v>-17</v>
      </c>
      <c r="P238">
        <f>VLOOKUP(A238,Mobility!$A:$L,9,FALSE)</f>
        <v>16</v>
      </c>
      <c r="Q238">
        <f>VLOOKUP(A238,Mobility!$A:$L,10,FALSE)</f>
        <v>-54</v>
      </c>
      <c r="R238">
        <f>VLOOKUP(A238,Mobility!$A:$L,11,FALSE)</f>
        <v>-54</v>
      </c>
      <c r="S238">
        <f>VLOOKUP(A238,Mobility!$A:$L,12,FALSE)</f>
        <v>21</v>
      </c>
      <c r="T238">
        <f>VLOOKUP(D238,'Pop and Pop Den'!A:C,2,FALSE)</f>
        <v>5845526</v>
      </c>
      <c r="U238">
        <f>VLOOKUP(D238,'Pop and Pop Den'!A:C,3,FALSE)</f>
        <v>56.4011</v>
      </c>
      <c r="V238">
        <f>VLOOKUP(D238,Unemployment!A:B,2,FALSE)</f>
        <v>2.8</v>
      </c>
      <c r="W238">
        <f>VLOOKUP(D238,Unemployment!H:J,2,FALSE)</f>
        <v>2.5</v>
      </c>
      <c r="X238">
        <f>VLOOKUP(D238,Unemployment!H:J,3,FALSE)</f>
        <v>4.5</v>
      </c>
      <c r="Y238">
        <f t="shared" si="66"/>
        <v>1.7000000000000002</v>
      </c>
      <c r="Z238">
        <f t="shared" si="67"/>
        <v>2</v>
      </c>
      <c r="AA238">
        <f>VLOOKUP(D238,MedianAge!A:B,2,FALSE)</f>
        <v>36.6</v>
      </c>
      <c r="AB238" s="6">
        <f>VLOOKUP(D238,StateActions!F:G,2,FALSE)</f>
        <v>43916</v>
      </c>
      <c r="AC238" s="6">
        <f>VLOOKUP(D238,StateActions!L:M,2,FALSE)</f>
        <v>43916</v>
      </c>
      <c r="AD238" s="6">
        <f>VLOOKUP(D238,StateActions!A:B,2,FALSE)</f>
        <v>43908</v>
      </c>
      <c r="AE238">
        <f t="shared" si="68"/>
        <v>6</v>
      </c>
      <c r="AF238">
        <f t="shared" si="69"/>
        <v>6</v>
      </c>
      <c r="AG238">
        <f t="shared" si="70"/>
        <v>14</v>
      </c>
      <c r="AH238" s="18">
        <f t="shared" si="71"/>
        <v>0.17603418600510415</v>
      </c>
      <c r="AI238" s="18">
        <f t="shared" si="72"/>
        <v>0.82396581399489588</v>
      </c>
      <c r="AJ238" s="20">
        <f t="shared" si="73"/>
        <v>4.0951985281025578E-3</v>
      </c>
      <c r="AK238" t="str">
        <f t="shared" si="74"/>
        <v>Include</v>
      </c>
      <c r="AL238" t="str">
        <f t="shared" si="75"/>
        <v>10 or more deaths</v>
      </c>
      <c r="AM238" s="6">
        <f>IFERROR(VLOOKUP(D238,DatesEachStateReach10Deaths!A:B,2,FALSE),AK238)</f>
        <v>43915</v>
      </c>
      <c r="AN238">
        <f t="shared" si="76"/>
        <v>7</v>
      </c>
    </row>
    <row r="239" spans="1:40" x14ac:dyDescent="0.25">
      <c r="A239" t="str">
        <f t="shared" si="81"/>
        <v>43923Colorado</v>
      </c>
      <c r="B239" t="str">
        <f t="shared" si="64"/>
        <v>43923CO</v>
      </c>
      <c r="C239" s="6">
        <v>43923</v>
      </c>
      <c r="D239" t="s">
        <v>69</v>
      </c>
      <c r="E239" t="s">
        <v>11</v>
      </c>
      <c r="F239">
        <f>IFERROR(VLOOKUP(B239,CovidTracking!B:G,4,FALSE),0)</f>
        <v>3342</v>
      </c>
      <c r="G239">
        <f>IFERROR(VLOOKUP(B239,CovidTracking!B:G,5,FALSE),0)</f>
        <v>15303</v>
      </c>
      <c r="H239">
        <f t="shared" si="65"/>
        <v>18645</v>
      </c>
      <c r="I239">
        <f>IFERROR(VLOOKUP(B239,CovidTracking!B:G,6,FALSE),0)</f>
        <v>80</v>
      </c>
      <c r="J239">
        <f t="shared" si="77"/>
        <v>376</v>
      </c>
      <c r="K239">
        <f t="shared" si="78"/>
        <v>1420</v>
      </c>
      <c r="L239">
        <f t="shared" si="79"/>
        <v>1796</v>
      </c>
      <c r="M239">
        <f t="shared" si="80"/>
        <v>11</v>
      </c>
      <c r="N239">
        <f>VLOOKUP(A239,Mobility!$A:$L,7,FALSE)</f>
        <v>-48</v>
      </c>
      <c r="O239">
        <f>VLOOKUP(A239,Mobility!$A:$L,8,FALSE)</f>
        <v>-23</v>
      </c>
      <c r="P239">
        <f>VLOOKUP(A239,Mobility!$A:$L,9,FALSE)</f>
        <v>-46</v>
      </c>
      <c r="Q239">
        <f>VLOOKUP(A239,Mobility!$A:$L,10,FALSE)</f>
        <v>-63</v>
      </c>
      <c r="R239">
        <f>VLOOKUP(A239,Mobility!$A:$L,11,FALSE)</f>
        <v>-56</v>
      </c>
      <c r="S239">
        <f>VLOOKUP(A239,Mobility!$A:$L,12,FALSE)</f>
        <v>24</v>
      </c>
      <c r="T239">
        <f>VLOOKUP(D239,'Pop and Pop Den'!A:C,2,FALSE)</f>
        <v>5845526</v>
      </c>
      <c r="U239">
        <f>VLOOKUP(D239,'Pop and Pop Den'!A:C,3,FALSE)</f>
        <v>56.4011</v>
      </c>
      <c r="V239">
        <f>VLOOKUP(D239,Unemployment!A:B,2,FALSE)</f>
        <v>2.8</v>
      </c>
      <c r="W239">
        <f>VLOOKUP(D239,Unemployment!H:J,2,FALSE)</f>
        <v>2.5</v>
      </c>
      <c r="X239">
        <f>VLOOKUP(D239,Unemployment!H:J,3,FALSE)</f>
        <v>4.5</v>
      </c>
      <c r="Y239">
        <f t="shared" si="66"/>
        <v>1.7000000000000002</v>
      </c>
      <c r="Z239">
        <f t="shared" si="67"/>
        <v>2</v>
      </c>
      <c r="AA239">
        <f>VLOOKUP(D239,MedianAge!A:B,2,FALSE)</f>
        <v>36.6</v>
      </c>
      <c r="AB239" s="6">
        <f>VLOOKUP(D239,StateActions!F:G,2,FALSE)</f>
        <v>43916</v>
      </c>
      <c r="AC239" s="6">
        <f>VLOOKUP(D239,StateActions!L:M,2,FALSE)</f>
        <v>43916</v>
      </c>
      <c r="AD239" s="6">
        <f>VLOOKUP(D239,StateActions!A:B,2,FALSE)</f>
        <v>43908</v>
      </c>
      <c r="AE239">
        <f t="shared" si="68"/>
        <v>7</v>
      </c>
      <c r="AF239">
        <f t="shared" si="69"/>
        <v>7</v>
      </c>
      <c r="AG239">
        <f t="shared" si="70"/>
        <v>15</v>
      </c>
      <c r="AH239" s="18">
        <f t="shared" si="71"/>
        <v>0.17924376508447304</v>
      </c>
      <c r="AI239" s="18">
        <f t="shared" si="72"/>
        <v>0.82075623491552696</v>
      </c>
      <c r="AJ239" s="20">
        <f t="shared" si="73"/>
        <v>4.2906945561812819E-3</v>
      </c>
      <c r="AK239" t="str">
        <f t="shared" si="74"/>
        <v>Include</v>
      </c>
      <c r="AL239" t="str">
        <f t="shared" si="75"/>
        <v>10 or more deaths</v>
      </c>
      <c r="AM239" s="6">
        <f>IFERROR(VLOOKUP(D239,DatesEachStateReach10Deaths!A:B,2,FALSE),AK239)</f>
        <v>43915</v>
      </c>
      <c r="AN239">
        <f t="shared" si="76"/>
        <v>8</v>
      </c>
    </row>
    <row r="240" spans="1:40" x14ac:dyDescent="0.25">
      <c r="A240" t="str">
        <f t="shared" si="81"/>
        <v>43924Colorado</v>
      </c>
      <c r="B240" t="str">
        <f t="shared" si="64"/>
        <v>43924CO</v>
      </c>
      <c r="C240" s="6">
        <v>43924</v>
      </c>
      <c r="D240" t="s">
        <v>69</v>
      </c>
      <c r="E240" t="s">
        <v>11</v>
      </c>
      <c r="F240">
        <f>IFERROR(VLOOKUP(B240,CovidTracking!B:G,4,FALSE),0)</f>
        <v>3728</v>
      </c>
      <c r="G240">
        <f>IFERROR(VLOOKUP(B240,CovidTracking!B:G,5,FALSE),0)</f>
        <v>16683</v>
      </c>
      <c r="H240">
        <f t="shared" si="65"/>
        <v>20411</v>
      </c>
      <c r="I240">
        <f>IFERROR(VLOOKUP(B240,CovidTracking!B:G,6,FALSE),0)</f>
        <v>97</v>
      </c>
      <c r="J240">
        <f t="shared" si="77"/>
        <v>386</v>
      </c>
      <c r="K240">
        <f t="shared" si="78"/>
        <v>1380</v>
      </c>
      <c r="L240">
        <f t="shared" si="79"/>
        <v>1766</v>
      </c>
      <c r="M240">
        <f t="shared" si="80"/>
        <v>17</v>
      </c>
      <c r="N240">
        <f>VLOOKUP(A240,Mobility!$A:$L,7,FALSE)</f>
        <v>-47</v>
      </c>
      <c r="O240">
        <f>VLOOKUP(A240,Mobility!$A:$L,8,FALSE)</f>
        <v>-20</v>
      </c>
      <c r="P240">
        <f>VLOOKUP(A240,Mobility!$A:$L,9,FALSE)</f>
        <v>-37</v>
      </c>
      <c r="Q240">
        <f>VLOOKUP(A240,Mobility!$A:$L,10,FALSE)</f>
        <v>-60</v>
      </c>
      <c r="R240">
        <f>VLOOKUP(A240,Mobility!$A:$L,11,FALSE)</f>
        <v>-54</v>
      </c>
      <c r="S240">
        <f>VLOOKUP(A240,Mobility!$A:$L,12,FALSE)</f>
        <v>25</v>
      </c>
      <c r="T240">
        <f>VLOOKUP(D240,'Pop and Pop Den'!A:C,2,FALSE)</f>
        <v>5845526</v>
      </c>
      <c r="U240">
        <f>VLOOKUP(D240,'Pop and Pop Den'!A:C,3,FALSE)</f>
        <v>56.4011</v>
      </c>
      <c r="V240">
        <f>VLOOKUP(D240,Unemployment!A:B,2,FALSE)</f>
        <v>2.8</v>
      </c>
      <c r="W240">
        <f>VLOOKUP(D240,Unemployment!H:J,2,FALSE)</f>
        <v>2.5</v>
      </c>
      <c r="X240">
        <f>VLOOKUP(D240,Unemployment!H:J,3,FALSE)</f>
        <v>4.5</v>
      </c>
      <c r="Y240">
        <f t="shared" si="66"/>
        <v>1.7000000000000002</v>
      </c>
      <c r="Z240">
        <f t="shared" si="67"/>
        <v>2</v>
      </c>
      <c r="AA240">
        <f>VLOOKUP(D240,MedianAge!A:B,2,FALSE)</f>
        <v>36.6</v>
      </c>
      <c r="AB240" s="6">
        <f>VLOOKUP(D240,StateActions!F:G,2,FALSE)</f>
        <v>43916</v>
      </c>
      <c r="AC240" s="6">
        <f>VLOOKUP(D240,StateActions!L:M,2,FALSE)</f>
        <v>43916</v>
      </c>
      <c r="AD240" s="6">
        <f>VLOOKUP(D240,StateActions!A:B,2,FALSE)</f>
        <v>43908</v>
      </c>
      <c r="AE240">
        <f t="shared" si="68"/>
        <v>8</v>
      </c>
      <c r="AF240">
        <f t="shared" si="69"/>
        <v>8</v>
      </c>
      <c r="AG240">
        <f t="shared" si="70"/>
        <v>16</v>
      </c>
      <c r="AH240" s="18">
        <f t="shared" si="71"/>
        <v>0.18264661212091518</v>
      </c>
      <c r="AI240" s="18">
        <f t="shared" si="72"/>
        <v>0.81735338787908485</v>
      </c>
      <c r="AJ240" s="20">
        <f t="shared" si="73"/>
        <v>4.7523394248199504E-3</v>
      </c>
      <c r="AK240" t="str">
        <f t="shared" si="74"/>
        <v>Include</v>
      </c>
      <c r="AL240" t="str">
        <f t="shared" si="75"/>
        <v>10 or more deaths</v>
      </c>
      <c r="AM240" s="6">
        <f>IFERROR(VLOOKUP(D240,DatesEachStateReach10Deaths!A:B,2,FALSE),AK240)</f>
        <v>43915</v>
      </c>
      <c r="AN240">
        <f t="shared" si="76"/>
        <v>9</v>
      </c>
    </row>
    <row r="241" spans="1:40" x14ac:dyDescent="0.25">
      <c r="A241" t="str">
        <f t="shared" si="81"/>
        <v>43925Colorado</v>
      </c>
      <c r="B241" t="str">
        <f t="shared" si="64"/>
        <v>43925CO</v>
      </c>
      <c r="C241" s="6">
        <v>43925</v>
      </c>
      <c r="D241" t="s">
        <v>69</v>
      </c>
      <c r="E241" t="s">
        <v>11</v>
      </c>
      <c r="F241">
        <f>IFERROR(VLOOKUP(B241,CovidTracking!B:G,4,FALSE),0)</f>
        <v>4173</v>
      </c>
      <c r="G241">
        <f>IFERROR(VLOOKUP(B241,CovidTracking!B:G,5,FALSE),0)</f>
        <v>17898</v>
      </c>
      <c r="H241">
        <f t="shared" si="65"/>
        <v>22071</v>
      </c>
      <c r="I241">
        <f>IFERROR(VLOOKUP(B241,CovidTracking!B:G,6,FALSE),0)</f>
        <v>111</v>
      </c>
      <c r="J241">
        <f t="shared" si="77"/>
        <v>445</v>
      </c>
      <c r="K241">
        <f t="shared" si="78"/>
        <v>1215</v>
      </c>
      <c r="L241">
        <f t="shared" si="79"/>
        <v>1660</v>
      </c>
      <c r="M241">
        <f t="shared" si="80"/>
        <v>14</v>
      </c>
      <c r="N241">
        <f>VLOOKUP(A241,Mobility!$A:$L,7,FALSE)</f>
        <v>-50</v>
      </c>
      <c r="O241">
        <f>VLOOKUP(A241,Mobility!$A:$L,8,FALSE)</f>
        <v>-21</v>
      </c>
      <c r="P241">
        <f>VLOOKUP(A241,Mobility!$A:$L,9,FALSE)</f>
        <v>-21</v>
      </c>
      <c r="Q241">
        <f>VLOOKUP(A241,Mobility!$A:$L,10,FALSE)</f>
        <v>-57</v>
      </c>
      <c r="R241">
        <f>VLOOKUP(A241,Mobility!$A:$L,11,FALSE)</f>
        <v>-40</v>
      </c>
      <c r="S241">
        <f>VLOOKUP(A241,Mobility!$A:$L,12,FALSE)</f>
        <v>16</v>
      </c>
      <c r="T241">
        <f>VLOOKUP(D241,'Pop and Pop Den'!A:C,2,FALSE)</f>
        <v>5845526</v>
      </c>
      <c r="U241">
        <f>VLOOKUP(D241,'Pop and Pop Den'!A:C,3,FALSE)</f>
        <v>56.4011</v>
      </c>
      <c r="V241">
        <f>VLOOKUP(D241,Unemployment!A:B,2,FALSE)</f>
        <v>2.8</v>
      </c>
      <c r="W241">
        <f>VLOOKUP(D241,Unemployment!H:J,2,FALSE)</f>
        <v>2.5</v>
      </c>
      <c r="X241">
        <f>VLOOKUP(D241,Unemployment!H:J,3,FALSE)</f>
        <v>4.5</v>
      </c>
      <c r="Y241">
        <f t="shared" si="66"/>
        <v>1.7000000000000002</v>
      </c>
      <c r="Z241">
        <f t="shared" si="67"/>
        <v>2</v>
      </c>
      <c r="AA241">
        <f>VLOOKUP(D241,MedianAge!A:B,2,FALSE)</f>
        <v>36.6</v>
      </c>
      <c r="AB241" s="6">
        <f>VLOOKUP(D241,StateActions!F:G,2,FALSE)</f>
        <v>43916</v>
      </c>
      <c r="AC241" s="6">
        <f>VLOOKUP(D241,StateActions!L:M,2,FALSE)</f>
        <v>43916</v>
      </c>
      <c r="AD241" s="6">
        <f>VLOOKUP(D241,StateActions!A:B,2,FALSE)</f>
        <v>43908</v>
      </c>
      <c r="AE241">
        <f t="shared" si="68"/>
        <v>9</v>
      </c>
      <c r="AF241">
        <f t="shared" si="69"/>
        <v>9</v>
      </c>
      <c r="AG241">
        <f t="shared" si="70"/>
        <v>17</v>
      </c>
      <c r="AH241" s="18">
        <f t="shared" si="71"/>
        <v>0.1890716324588827</v>
      </c>
      <c r="AI241" s="18">
        <f t="shared" si="72"/>
        <v>0.8109283675411173</v>
      </c>
      <c r="AJ241" s="20">
        <f t="shared" si="73"/>
        <v>5.0292238684246293E-3</v>
      </c>
      <c r="AK241" t="str">
        <f t="shared" si="74"/>
        <v>Include</v>
      </c>
      <c r="AL241" t="str">
        <f t="shared" si="75"/>
        <v>10 or more deaths</v>
      </c>
      <c r="AM241" s="6">
        <f>IFERROR(VLOOKUP(D241,DatesEachStateReach10Deaths!A:B,2,FALSE),AK241)</f>
        <v>43915</v>
      </c>
      <c r="AN241">
        <f t="shared" si="76"/>
        <v>10</v>
      </c>
    </row>
    <row r="242" spans="1:40" x14ac:dyDescent="0.25">
      <c r="A242" t="str">
        <f t="shared" si="81"/>
        <v>43926Colorado</v>
      </c>
      <c r="B242" t="str">
        <f t="shared" si="64"/>
        <v>43926CO</v>
      </c>
      <c r="C242" s="6">
        <v>43926</v>
      </c>
      <c r="D242" t="s">
        <v>69</v>
      </c>
      <c r="E242" t="s">
        <v>11</v>
      </c>
      <c r="F242">
        <f>IFERROR(VLOOKUP(B242,CovidTracking!B:G,4,FALSE),0)</f>
        <v>4565</v>
      </c>
      <c r="G242">
        <f>IFERROR(VLOOKUP(B242,CovidTracking!B:G,5,FALSE),0)</f>
        <v>19335</v>
      </c>
      <c r="H242">
        <f t="shared" si="65"/>
        <v>23900</v>
      </c>
      <c r="I242">
        <f>IFERROR(VLOOKUP(B242,CovidTracking!B:G,6,FALSE),0)</f>
        <v>126</v>
      </c>
      <c r="J242">
        <f t="shared" si="77"/>
        <v>392</v>
      </c>
      <c r="K242">
        <f t="shared" si="78"/>
        <v>1437</v>
      </c>
      <c r="L242">
        <f t="shared" si="79"/>
        <v>1829</v>
      </c>
      <c r="M242">
        <f t="shared" si="80"/>
        <v>15</v>
      </c>
      <c r="N242">
        <f>VLOOKUP(A242,Mobility!$A:$L,7,FALSE)</f>
        <v>-47</v>
      </c>
      <c r="O242">
        <f>VLOOKUP(A242,Mobility!$A:$L,8,FALSE)</f>
        <v>-21</v>
      </c>
      <c r="P242">
        <f>VLOOKUP(A242,Mobility!$A:$L,9,FALSE)</f>
        <v>10</v>
      </c>
      <c r="Q242">
        <f>VLOOKUP(A242,Mobility!$A:$L,10,FALSE)</f>
        <v>-58</v>
      </c>
      <c r="R242">
        <f>VLOOKUP(A242,Mobility!$A:$L,11,FALSE)</f>
        <v>-41</v>
      </c>
      <c r="S242">
        <f>VLOOKUP(A242,Mobility!$A:$L,12,FALSE)</f>
        <v>12</v>
      </c>
      <c r="T242">
        <f>VLOOKUP(D242,'Pop and Pop Den'!A:C,2,FALSE)</f>
        <v>5845526</v>
      </c>
      <c r="U242">
        <f>VLOOKUP(D242,'Pop and Pop Den'!A:C,3,FALSE)</f>
        <v>56.4011</v>
      </c>
      <c r="V242">
        <f>VLOOKUP(D242,Unemployment!A:B,2,FALSE)</f>
        <v>2.8</v>
      </c>
      <c r="W242">
        <f>VLOOKUP(D242,Unemployment!H:J,2,FALSE)</f>
        <v>2.5</v>
      </c>
      <c r="X242">
        <f>VLOOKUP(D242,Unemployment!H:J,3,FALSE)</f>
        <v>4.5</v>
      </c>
      <c r="Y242">
        <f t="shared" si="66"/>
        <v>1.7000000000000002</v>
      </c>
      <c r="Z242">
        <f t="shared" si="67"/>
        <v>2</v>
      </c>
      <c r="AA242">
        <f>VLOOKUP(D242,MedianAge!A:B,2,FALSE)</f>
        <v>36.6</v>
      </c>
      <c r="AB242" s="6">
        <f>VLOOKUP(D242,StateActions!F:G,2,FALSE)</f>
        <v>43916</v>
      </c>
      <c r="AC242" s="6">
        <f>VLOOKUP(D242,StateActions!L:M,2,FALSE)</f>
        <v>43916</v>
      </c>
      <c r="AD242" s="6">
        <f>VLOOKUP(D242,StateActions!A:B,2,FALSE)</f>
        <v>43908</v>
      </c>
      <c r="AE242">
        <f t="shared" si="68"/>
        <v>10</v>
      </c>
      <c r="AF242">
        <f t="shared" si="69"/>
        <v>10</v>
      </c>
      <c r="AG242">
        <f t="shared" si="70"/>
        <v>18</v>
      </c>
      <c r="AH242" s="18">
        <f t="shared" si="71"/>
        <v>0.19100418410041842</v>
      </c>
      <c r="AI242" s="18">
        <f t="shared" si="72"/>
        <v>0.80899581589958158</v>
      </c>
      <c r="AJ242" s="20">
        <f t="shared" si="73"/>
        <v>5.271966527196653E-3</v>
      </c>
      <c r="AK242" t="str">
        <f t="shared" si="74"/>
        <v>Include</v>
      </c>
      <c r="AL242" t="str">
        <f t="shared" si="75"/>
        <v>10 or more deaths</v>
      </c>
      <c r="AM242" s="6">
        <f>IFERROR(VLOOKUP(D242,DatesEachStateReach10Deaths!A:B,2,FALSE),AK242)</f>
        <v>43915</v>
      </c>
      <c r="AN242">
        <f t="shared" si="76"/>
        <v>11</v>
      </c>
    </row>
    <row r="243" spans="1:40" x14ac:dyDescent="0.25">
      <c r="A243" t="str">
        <f t="shared" si="81"/>
        <v>43927Colorado</v>
      </c>
      <c r="B243" t="str">
        <f t="shared" si="64"/>
        <v>43927CO</v>
      </c>
      <c r="C243" s="6">
        <v>43927</v>
      </c>
      <c r="D243" t="s">
        <v>69</v>
      </c>
      <c r="E243" t="s">
        <v>11</v>
      </c>
      <c r="F243">
        <f>IFERROR(VLOOKUP(B243,CovidTracking!B:G,4,FALSE),0)</f>
        <v>4950</v>
      </c>
      <c r="G243">
        <f>IFERROR(VLOOKUP(B243,CovidTracking!B:G,5,FALSE),0)</f>
        <v>20823</v>
      </c>
      <c r="H243">
        <f t="shared" si="65"/>
        <v>25773</v>
      </c>
      <c r="I243">
        <f>IFERROR(VLOOKUP(B243,CovidTracking!B:G,6,FALSE),0)</f>
        <v>140</v>
      </c>
      <c r="J243">
        <f t="shared" si="77"/>
        <v>385</v>
      </c>
      <c r="K243">
        <f t="shared" si="78"/>
        <v>1488</v>
      </c>
      <c r="L243">
        <f t="shared" si="79"/>
        <v>1873</v>
      </c>
      <c r="M243">
        <f t="shared" si="80"/>
        <v>14</v>
      </c>
      <c r="N243">
        <f>VLOOKUP(A243,Mobility!$A:$L,7,FALSE)</f>
        <v>-41</v>
      </c>
      <c r="O243">
        <f>VLOOKUP(A243,Mobility!$A:$L,8,FALSE)</f>
        <v>-18</v>
      </c>
      <c r="P243">
        <f>VLOOKUP(A243,Mobility!$A:$L,9,FALSE)</f>
        <v>31</v>
      </c>
      <c r="Q243">
        <f>VLOOKUP(A243,Mobility!$A:$L,10,FALSE)</f>
        <v>-55</v>
      </c>
      <c r="R243">
        <f>VLOOKUP(A243,Mobility!$A:$L,11,FALSE)</f>
        <v>-51</v>
      </c>
      <c r="S243">
        <f>VLOOKUP(A243,Mobility!$A:$L,12,FALSE)</f>
        <v>19</v>
      </c>
      <c r="T243">
        <f>VLOOKUP(D243,'Pop and Pop Den'!A:C,2,FALSE)</f>
        <v>5845526</v>
      </c>
      <c r="U243">
        <f>VLOOKUP(D243,'Pop and Pop Den'!A:C,3,FALSE)</f>
        <v>56.4011</v>
      </c>
      <c r="V243">
        <f>VLOOKUP(D243,Unemployment!A:B,2,FALSE)</f>
        <v>2.8</v>
      </c>
      <c r="W243">
        <f>VLOOKUP(D243,Unemployment!H:J,2,FALSE)</f>
        <v>2.5</v>
      </c>
      <c r="X243">
        <f>VLOOKUP(D243,Unemployment!H:J,3,FALSE)</f>
        <v>4.5</v>
      </c>
      <c r="Y243">
        <f t="shared" si="66"/>
        <v>1.7000000000000002</v>
      </c>
      <c r="Z243">
        <f t="shared" si="67"/>
        <v>2</v>
      </c>
      <c r="AA243">
        <f>VLOOKUP(D243,MedianAge!A:B,2,FALSE)</f>
        <v>36.6</v>
      </c>
      <c r="AB243" s="6">
        <f>VLOOKUP(D243,StateActions!F:G,2,FALSE)</f>
        <v>43916</v>
      </c>
      <c r="AC243" s="6">
        <f>VLOOKUP(D243,StateActions!L:M,2,FALSE)</f>
        <v>43916</v>
      </c>
      <c r="AD243" s="6">
        <f>VLOOKUP(D243,StateActions!A:B,2,FALSE)</f>
        <v>43908</v>
      </c>
      <c r="AE243">
        <f t="shared" si="68"/>
        <v>11</v>
      </c>
      <c r="AF243">
        <f t="shared" si="69"/>
        <v>11</v>
      </c>
      <c r="AG243">
        <f t="shared" si="70"/>
        <v>19</v>
      </c>
      <c r="AH243" s="18">
        <f t="shared" si="71"/>
        <v>0.19206145966709348</v>
      </c>
      <c r="AI243" s="18">
        <f t="shared" si="72"/>
        <v>0.80793854033290657</v>
      </c>
      <c r="AJ243" s="20">
        <f t="shared" si="73"/>
        <v>5.4320412835137544E-3</v>
      </c>
      <c r="AK243" t="str">
        <f t="shared" si="74"/>
        <v>Include</v>
      </c>
      <c r="AL243" t="str">
        <f t="shared" si="75"/>
        <v>10 or more deaths</v>
      </c>
      <c r="AM243" s="6">
        <f>IFERROR(VLOOKUP(D243,DatesEachStateReach10Deaths!A:B,2,FALSE),AK243)</f>
        <v>43915</v>
      </c>
      <c r="AN243">
        <f t="shared" si="76"/>
        <v>12</v>
      </c>
    </row>
    <row r="244" spans="1:40" x14ac:dyDescent="0.25">
      <c r="A244" t="str">
        <f t="shared" si="81"/>
        <v>43928Colorado</v>
      </c>
      <c r="B244" t="str">
        <f t="shared" si="64"/>
        <v>43928CO</v>
      </c>
      <c r="C244" s="6">
        <v>43928</v>
      </c>
      <c r="D244" t="s">
        <v>69</v>
      </c>
      <c r="E244" t="s">
        <v>11</v>
      </c>
      <c r="F244">
        <f>IFERROR(VLOOKUP(B244,CovidTracking!B:G,4,FALSE),0)</f>
        <v>5172</v>
      </c>
      <c r="G244">
        <f>IFERROR(VLOOKUP(B244,CovidTracking!B:G,5,FALSE),0)</f>
        <v>21703</v>
      </c>
      <c r="H244">
        <f t="shared" si="65"/>
        <v>26875</v>
      </c>
      <c r="I244">
        <f>IFERROR(VLOOKUP(B244,CovidTracking!B:G,6,FALSE),0)</f>
        <v>150</v>
      </c>
      <c r="J244">
        <f t="shared" si="77"/>
        <v>222</v>
      </c>
      <c r="K244">
        <f t="shared" si="78"/>
        <v>880</v>
      </c>
      <c r="L244">
        <f t="shared" si="79"/>
        <v>1102</v>
      </c>
      <c r="M244">
        <f t="shared" si="80"/>
        <v>10</v>
      </c>
      <c r="N244">
        <f>VLOOKUP(A244,Mobility!$A:$L,7,FALSE)</f>
        <v>-41</v>
      </c>
      <c r="O244">
        <f>VLOOKUP(A244,Mobility!$A:$L,8,FALSE)</f>
        <v>-17</v>
      </c>
      <c r="P244">
        <f>VLOOKUP(A244,Mobility!$A:$L,9,FALSE)</f>
        <v>22</v>
      </c>
      <c r="Q244">
        <f>VLOOKUP(A244,Mobility!$A:$L,10,FALSE)</f>
        <v>-53</v>
      </c>
      <c r="R244">
        <f>VLOOKUP(A244,Mobility!$A:$L,11,FALSE)</f>
        <v>-55</v>
      </c>
      <c r="S244">
        <f>VLOOKUP(A244,Mobility!$A:$L,12,FALSE)</f>
        <v>21</v>
      </c>
      <c r="T244">
        <f>VLOOKUP(D244,'Pop and Pop Den'!A:C,2,FALSE)</f>
        <v>5845526</v>
      </c>
      <c r="U244">
        <f>VLOOKUP(D244,'Pop and Pop Den'!A:C,3,FALSE)</f>
        <v>56.4011</v>
      </c>
      <c r="V244">
        <f>VLOOKUP(D244,Unemployment!A:B,2,FALSE)</f>
        <v>2.8</v>
      </c>
      <c r="W244">
        <f>VLOOKUP(D244,Unemployment!H:J,2,FALSE)</f>
        <v>2.5</v>
      </c>
      <c r="X244">
        <f>VLOOKUP(D244,Unemployment!H:J,3,FALSE)</f>
        <v>4.5</v>
      </c>
      <c r="Y244">
        <f t="shared" si="66"/>
        <v>1.7000000000000002</v>
      </c>
      <c r="Z244">
        <f t="shared" si="67"/>
        <v>2</v>
      </c>
      <c r="AA244">
        <f>VLOOKUP(D244,MedianAge!A:B,2,FALSE)</f>
        <v>36.6</v>
      </c>
      <c r="AB244" s="6">
        <f>VLOOKUP(D244,StateActions!F:G,2,FALSE)</f>
        <v>43916</v>
      </c>
      <c r="AC244" s="6">
        <f>VLOOKUP(D244,StateActions!L:M,2,FALSE)</f>
        <v>43916</v>
      </c>
      <c r="AD244" s="6">
        <f>VLOOKUP(D244,StateActions!A:B,2,FALSE)</f>
        <v>43908</v>
      </c>
      <c r="AE244">
        <f t="shared" si="68"/>
        <v>12</v>
      </c>
      <c r="AF244">
        <f t="shared" si="69"/>
        <v>12</v>
      </c>
      <c r="AG244">
        <f t="shared" si="70"/>
        <v>20</v>
      </c>
      <c r="AH244" s="18">
        <f t="shared" si="71"/>
        <v>0.19244651162790696</v>
      </c>
      <c r="AI244" s="18">
        <f t="shared" si="72"/>
        <v>0.80755348837209306</v>
      </c>
      <c r="AJ244" s="20">
        <f t="shared" si="73"/>
        <v>5.5813953488372094E-3</v>
      </c>
      <c r="AK244" t="str">
        <f t="shared" si="74"/>
        <v>Include</v>
      </c>
      <c r="AL244" t="str">
        <f t="shared" si="75"/>
        <v>10 or more deaths</v>
      </c>
      <c r="AM244" s="6">
        <f>IFERROR(VLOOKUP(D244,DatesEachStateReach10Deaths!A:B,2,FALSE),AK244)</f>
        <v>43915</v>
      </c>
      <c r="AN244">
        <f t="shared" si="76"/>
        <v>13</v>
      </c>
    </row>
    <row r="245" spans="1:40" x14ac:dyDescent="0.25">
      <c r="A245" t="str">
        <f t="shared" si="81"/>
        <v>43929Colorado</v>
      </c>
      <c r="B245" t="str">
        <f t="shared" si="64"/>
        <v>43929CO</v>
      </c>
      <c r="C245" s="6">
        <v>43929</v>
      </c>
      <c r="D245" t="s">
        <v>69</v>
      </c>
      <c r="E245" t="s">
        <v>11</v>
      </c>
      <c r="F245">
        <f>IFERROR(VLOOKUP(B245,CovidTracking!B:G,4,FALSE),0)</f>
        <v>5429</v>
      </c>
      <c r="G245">
        <f>IFERROR(VLOOKUP(B245,CovidTracking!B:G,5,FALSE),0)</f>
        <v>22665</v>
      </c>
      <c r="H245">
        <f t="shared" si="65"/>
        <v>28094</v>
      </c>
      <c r="I245">
        <f>IFERROR(VLOOKUP(B245,CovidTracking!B:G,6,FALSE),0)</f>
        <v>179</v>
      </c>
      <c r="J245">
        <f t="shared" si="77"/>
        <v>257</v>
      </c>
      <c r="K245">
        <f t="shared" si="78"/>
        <v>962</v>
      </c>
      <c r="L245">
        <f t="shared" si="79"/>
        <v>1219</v>
      </c>
      <c r="M245">
        <f t="shared" si="80"/>
        <v>29</v>
      </c>
      <c r="N245">
        <f>VLOOKUP(A245,Mobility!$A:$L,7,FALSE)</f>
        <v>-41</v>
      </c>
      <c r="O245">
        <f>VLOOKUP(A245,Mobility!$A:$L,8,FALSE)</f>
        <v>-17</v>
      </c>
      <c r="P245">
        <f>VLOOKUP(A245,Mobility!$A:$L,9,FALSE)</f>
        <v>22</v>
      </c>
      <c r="Q245">
        <f>VLOOKUP(A245,Mobility!$A:$L,10,FALSE)</f>
        <v>-54</v>
      </c>
      <c r="R245">
        <f>VLOOKUP(A245,Mobility!$A:$L,11,FALSE)</f>
        <v>-55</v>
      </c>
      <c r="S245">
        <f>VLOOKUP(A245,Mobility!$A:$L,12,FALSE)</f>
        <v>21</v>
      </c>
      <c r="T245">
        <f>VLOOKUP(D245,'Pop and Pop Den'!A:C,2,FALSE)</f>
        <v>5845526</v>
      </c>
      <c r="U245">
        <f>VLOOKUP(D245,'Pop and Pop Den'!A:C,3,FALSE)</f>
        <v>56.4011</v>
      </c>
      <c r="V245">
        <f>VLOOKUP(D245,Unemployment!A:B,2,FALSE)</f>
        <v>2.8</v>
      </c>
      <c r="W245">
        <f>VLOOKUP(D245,Unemployment!H:J,2,FALSE)</f>
        <v>2.5</v>
      </c>
      <c r="X245">
        <f>VLOOKUP(D245,Unemployment!H:J,3,FALSE)</f>
        <v>4.5</v>
      </c>
      <c r="Y245">
        <f t="shared" si="66"/>
        <v>1.7000000000000002</v>
      </c>
      <c r="Z245">
        <f t="shared" si="67"/>
        <v>2</v>
      </c>
      <c r="AA245">
        <f>VLOOKUP(D245,MedianAge!A:B,2,FALSE)</f>
        <v>36.6</v>
      </c>
      <c r="AB245" s="6">
        <f>VLOOKUP(D245,StateActions!F:G,2,FALSE)</f>
        <v>43916</v>
      </c>
      <c r="AC245" s="6">
        <f>VLOOKUP(D245,StateActions!L:M,2,FALSE)</f>
        <v>43916</v>
      </c>
      <c r="AD245" s="6">
        <f>VLOOKUP(D245,StateActions!A:B,2,FALSE)</f>
        <v>43908</v>
      </c>
      <c r="AE245">
        <f t="shared" si="68"/>
        <v>13</v>
      </c>
      <c r="AF245">
        <f t="shared" si="69"/>
        <v>13</v>
      </c>
      <c r="AG245">
        <f t="shared" si="70"/>
        <v>21</v>
      </c>
      <c r="AH245" s="18">
        <f t="shared" si="71"/>
        <v>0.19324410906243325</v>
      </c>
      <c r="AI245" s="18">
        <f t="shared" si="72"/>
        <v>0.80675589093756672</v>
      </c>
      <c r="AJ245" s="20">
        <f t="shared" si="73"/>
        <v>6.3714672171994021E-3</v>
      </c>
      <c r="AK245" t="str">
        <f t="shared" si="74"/>
        <v>Include</v>
      </c>
      <c r="AL245" t="str">
        <f t="shared" si="75"/>
        <v>10 or more deaths</v>
      </c>
      <c r="AM245" s="6">
        <f>IFERROR(VLOOKUP(D245,DatesEachStateReach10Deaths!A:B,2,FALSE),AK245)</f>
        <v>43915</v>
      </c>
      <c r="AN245">
        <f t="shared" si="76"/>
        <v>14</v>
      </c>
    </row>
    <row r="246" spans="1:40" x14ac:dyDescent="0.25">
      <c r="A246" t="str">
        <f t="shared" si="81"/>
        <v>43930Colorado</v>
      </c>
      <c r="B246" t="str">
        <f t="shared" si="64"/>
        <v>43930CO</v>
      </c>
      <c r="C246" s="6">
        <v>43930</v>
      </c>
      <c r="D246" t="s">
        <v>69</v>
      </c>
      <c r="E246" t="s">
        <v>11</v>
      </c>
      <c r="F246">
        <f>IFERROR(VLOOKUP(B246,CovidTracking!B:G,4,FALSE),0)</f>
        <v>5655</v>
      </c>
      <c r="G246">
        <f>IFERROR(VLOOKUP(B246,CovidTracking!B:G,5,FALSE),0)</f>
        <v>23544</v>
      </c>
      <c r="H246">
        <f t="shared" si="65"/>
        <v>29199</v>
      </c>
      <c r="I246">
        <f>IFERROR(VLOOKUP(B246,CovidTracking!B:G,6,FALSE),0)</f>
        <v>193</v>
      </c>
      <c r="J246">
        <f t="shared" si="77"/>
        <v>226</v>
      </c>
      <c r="K246">
        <f t="shared" si="78"/>
        <v>879</v>
      </c>
      <c r="L246">
        <f t="shared" si="79"/>
        <v>1105</v>
      </c>
      <c r="M246">
        <f t="shared" si="80"/>
        <v>14</v>
      </c>
      <c r="N246">
        <f>VLOOKUP(A246,Mobility!$A:$L,7,FALSE)</f>
        <v>-42</v>
      </c>
      <c r="O246">
        <f>VLOOKUP(A246,Mobility!$A:$L,8,FALSE)</f>
        <v>-16</v>
      </c>
      <c r="P246">
        <f>VLOOKUP(A246,Mobility!$A:$L,9,FALSE)</f>
        <v>12</v>
      </c>
      <c r="Q246">
        <f>VLOOKUP(A246,Mobility!$A:$L,10,FALSE)</f>
        <v>-56</v>
      </c>
      <c r="R246">
        <f>VLOOKUP(A246,Mobility!$A:$L,11,FALSE)</f>
        <v>-55</v>
      </c>
      <c r="S246">
        <f>VLOOKUP(A246,Mobility!$A:$L,12,FALSE)</f>
        <v>22</v>
      </c>
      <c r="T246">
        <f>VLOOKUP(D246,'Pop and Pop Den'!A:C,2,FALSE)</f>
        <v>5845526</v>
      </c>
      <c r="U246">
        <f>VLOOKUP(D246,'Pop and Pop Den'!A:C,3,FALSE)</f>
        <v>56.4011</v>
      </c>
      <c r="V246">
        <f>VLOOKUP(D246,Unemployment!A:B,2,FALSE)</f>
        <v>2.8</v>
      </c>
      <c r="W246">
        <f>VLOOKUP(D246,Unemployment!H:J,2,FALSE)</f>
        <v>2.5</v>
      </c>
      <c r="X246">
        <f>VLOOKUP(D246,Unemployment!H:J,3,FALSE)</f>
        <v>4.5</v>
      </c>
      <c r="Y246">
        <f t="shared" si="66"/>
        <v>1.7000000000000002</v>
      </c>
      <c r="Z246">
        <f t="shared" si="67"/>
        <v>2</v>
      </c>
      <c r="AA246">
        <f>VLOOKUP(D246,MedianAge!A:B,2,FALSE)</f>
        <v>36.6</v>
      </c>
      <c r="AB246" s="6">
        <f>VLOOKUP(D246,StateActions!F:G,2,FALSE)</f>
        <v>43916</v>
      </c>
      <c r="AC246" s="6">
        <f>VLOOKUP(D246,StateActions!L:M,2,FALSE)</f>
        <v>43916</v>
      </c>
      <c r="AD246" s="6">
        <f>VLOOKUP(D246,StateActions!A:B,2,FALSE)</f>
        <v>43908</v>
      </c>
      <c r="AE246">
        <f t="shared" si="68"/>
        <v>14</v>
      </c>
      <c r="AF246">
        <f t="shared" si="69"/>
        <v>14</v>
      </c>
      <c r="AG246">
        <f t="shared" si="70"/>
        <v>22</v>
      </c>
      <c r="AH246" s="18">
        <f t="shared" si="71"/>
        <v>0.19367101613068941</v>
      </c>
      <c r="AI246" s="18">
        <f t="shared" si="72"/>
        <v>0.80632898386931062</v>
      </c>
      <c r="AJ246" s="20">
        <f t="shared" si="73"/>
        <v>6.6098154046371448E-3</v>
      </c>
      <c r="AK246" t="str">
        <f t="shared" si="74"/>
        <v>Include</v>
      </c>
      <c r="AL246" t="str">
        <f t="shared" si="75"/>
        <v>10 or more deaths</v>
      </c>
      <c r="AM246" s="6">
        <f>IFERROR(VLOOKUP(D246,DatesEachStateReach10Deaths!A:B,2,FALSE),AK246)</f>
        <v>43915</v>
      </c>
      <c r="AN246">
        <f t="shared" si="76"/>
        <v>15</v>
      </c>
    </row>
    <row r="247" spans="1:40" x14ac:dyDescent="0.25">
      <c r="A247" t="str">
        <f t="shared" si="81"/>
        <v>43931Colorado</v>
      </c>
      <c r="B247" t="str">
        <f t="shared" si="64"/>
        <v>43931CO</v>
      </c>
      <c r="C247" s="6">
        <v>43931</v>
      </c>
      <c r="D247" t="s">
        <v>69</v>
      </c>
      <c r="E247" t="s">
        <v>11</v>
      </c>
      <c r="F247">
        <f>IFERROR(VLOOKUP(B247,CovidTracking!B:G,4,FALSE),0)</f>
        <v>6510</v>
      </c>
      <c r="G247">
        <f>IFERROR(VLOOKUP(B247,CovidTracking!B:G,5,FALSE),0)</f>
        <v>26143</v>
      </c>
      <c r="H247">
        <f t="shared" si="65"/>
        <v>32653</v>
      </c>
      <c r="I247">
        <f>IFERROR(VLOOKUP(B247,CovidTracking!B:G,6,FALSE),0)</f>
        <v>250</v>
      </c>
      <c r="J247">
        <f t="shared" si="77"/>
        <v>855</v>
      </c>
      <c r="K247">
        <f t="shared" si="78"/>
        <v>2599</v>
      </c>
      <c r="L247">
        <f t="shared" si="79"/>
        <v>3454</v>
      </c>
      <c r="M247">
        <f t="shared" si="80"/>
        <v>57</v>
      </c>
      <c r="N247">
        <f>VLOOKUP(A247,Mobility!$A:$L,7,FALSE)</f>
        <v>-43</v>
      </c>
      <c r="O247">
        <f>VLOOKUP(A247,Mobility!$A:$L,8,FALSE)</f>
        <v>-15</v>
      </c>
      <c r="P247">
        <f>VLOOKUP(A247,Mobility!$A:$L,9,FALSE)</f>
        <v>9</v>
      </c>
      <c r="Q247">
        <f>VLOOKUP(A247,Mobility!$A:$L,10,FALSE)</f>
        <v>-56</v>
      </c>
      <c r="R247">
        <f>VLOOKUP(A247,Mobility!$A:$L,11,FALSE)</f>
        <v>-55</v>
      </c>
      <c r="S247">
        <f>VLOOKUP(A247,Mobility!$A:$L,12,FALSE)</f>
        <v>23</v>
      </c>
      <c r="T247">
        <f>VLOOKUP(D247,'Pop and Pop Den'!A:C,2,FALSE)</f>
        <v>5845526</v>
      </c>
      <c r="U247">
        <f>VLOOKUP(D247,'Pop and Pop Den'!A:C,3,FALSE)</f>
        <v>56.4011</v>
      </c>
      <c r="V247">
        <f>VLOOKUP(D247,Unemployment!A:B,2,FALSE)</f>
        <v>2.8</v>
      </c>
      <c r="W247">
        <f>VLOOKUP(D247,Unemployment!H:J,2,FALSE)</f>
        <v>2.5</v>
      </c>
      <c r="X247">
        <f>VLOOKUP(D247,Unemployment!H:J,3,FALSE)</f>
        <v>4.5</v>
      </c>
      <c r="Y247">
        <f t="shared" si="66"/>
        <v>1.7000000000000002</v>
      </c>
      <c r="Z247">
        <f t="shared" si="67"/>
        <v>2</v>
      </c>
      <c r="AA247">
        <f>VLOOKUP(D247,MedianAge!A:B,2,FALSE)</f>
        <v>36.6</v>
      </c>
      <c r="AB247" s="6">
        <f>VLOOKUP(D247,StateActions!F:G,2,FALSE)</f>
        <v>43916</v>
      </c>
      <c r="AC247" s="6">
        <f>VLOOKUP(D247,StateActions!L:M,2,FALSE)</f>
        <v>43916</v>
      </c>
      <c r="AD247" s="6">
        <f>VLOOKUP(D247,StateActions!A:B,2,FALSE)</f>
        <v>43908</v>
      </c>
      <c r="AE247">
        <f t="shared" si="68"/>
        <v>15</v>
      </c>
      <c r="AF247">
        <f t="shared" si="69"/>
        <v>15</v>
      </c>
      <c r="AG247">
        <f t="shared" si="70"/>
        <v>23</v>
      </c>
      <c r="AH247" s="18">
        <f t="shared" si="71"/>
        <v>0.19936912381710717</v>
      </c>
      <c r="AI247" s="18">
        <f t="shared" si="72"/>
        <v>0.80063087618289286</v>
      </c>
      <c r="AJ247" s="20">
        <f t="shared" si="73"/>
        <v>7.6562643554956662E-3</v>
      </c>
      <c r="AK247" t="str">
        <f t="shared" si="74"/>
        <v>Include</v>
      </c>
      <c r="AL247" t="str">
        <f t="shared" si="75"/>
        <v>10 or more deaths</v>
      </c>
      <c r="AM247" s="6">
        <f>IFERROR(VLOOKUP(D247,DatesEachStateReach10Deaths!A:B,2,FALSE),AK247)</f>
        <v>43915</v>
      </c>
      <c r="AN247">
        <f t="shared" si="76"/>
        <v>16</v>
      </c>
    </row>
    <row r="248" spans="1:40" x14ac:dyDescent="0.25">
      <c r="A248" t="str">
        <f t="shared" si="81"/>
        <v>43891Connecticut</v>
      </c>
      <c r="B248" t="str">
        <f t="shared" si="64"/>
        <v>43891CT</v>
      </c>
      <c r="C248" s="6">
        <v>43891</v>
      </c>
      <c r="D248" t="s">
        <v>70</v>
      </c>
      <c r="E248" t="s">
        <v>12</v>
      </c>
      <c r="F248">
        <f>IFERROR(VLOOKUP(B248,CovidTracking!B:G,4,FALSE),0)</f>
        <v>0</v>
      </c>
      <c r="G248">
        <f>IFERROR(VLOOKUP(B248,CovidTracking!B:G,5,FALSE),0)</f>
        <v>0</v>
      </c>
      <c r="H248">
        <f t="shared" si="65"/>
        <v>0</v>
      </c>
      <c r="I248">
        <f>IFERROR(VLOOKUP(B248,CovidTracking!B:G,6,FALSE),0)</f>
        <v>0</v>
      </c>
      <c r="J248">
        <f>F248</f>
        <v>0</v>
      </c>
      <c r="K248">
        <f>G248</f>
        <v>0</v>
      </c>
      <c r="L248">
        <f>H248</f>
        <v>0</v>
      </c>
      <c r="M248">
        <f>I248</f>
        <v>0</v>
      </c>
      <c r="N248">
        <f>VLOOKUP(A248,Mobility!$A:$L,7,FALSE)</f>
        <v>10</v>
      </c>
      <c r="O248">
        <f>VLOOKUP(A248,Mobility!$A:$L,8,FALSE)</f>
        <v>5</v>
      </c>
      <c r="P248">
        <f>VLOOKUP(A248,Mobility!$A:$L,9,FALSE)</f>
        <v>-1</v>
      </c>
      <c r="Q248">
        <f>VLOOKUP(A248,Mobility!$A:$L,10,FALSE)</f>
        <v>10</v>
      </c>
      <c r="R248">
        <f>VLOOKUP(A248,Mobility!$A:$L,11,FALSE)</f>
        <v>3</v>
      </c>
      <c r="S248">
        <f>VLOOKUP(A248,Mobility!$A:$L,12,FALSE)</f>
        <v>-1</v>
      </c>
      <c r="T248">
        <f>VLOOKUP(D248,'Pop and Pop Den'!A:C,2,FALSE)</f>
        <v>3563077</v>
      </c>
      <c r="U248">
        <f>VLOOKUP(D248,'Pop and Pop Den'!A:C,3,FALSE)</f>
        <v>735.86890000000005</v>
      </c>
      <c r="V248">
        <f>VLOOKUP(D248,Unemployment!A:B,2,FALSE)</f>
        <v>3.7</v>
      </c>
      <c r="W248">
        <f>VLOOKUP(D248,Unemployment!H:J,2,FALSE)</f>
        <v>3.8</v>
      </c>
      <c r="X248">
        <f>VLOOKUP(D248,Unemployment!H:J,3,FALSE)</f>
        <v>3.7</v>
      </c>
      <c r="Y248">
        <f t="shared" si="66"/>
        <v>0</v>
      </c>
      <c r="Z248">
        <f t="shared" si="67"/>
        <v>-9.9999999999999645E-2</v>
      </c>
      <c r="AA248">
        <f>VLOOKUP(D248,MedianAge!A:B,2,FALSE)</f>
        <v>40.799999999999997</v>
      </c>
      <c r="AB248" s="6">
        <f>VLOOKUP(D248,StateActions!F:G,2,FALSE)</f>
        <v>43913</v>
      </c>
      <c r="AC248" s="6">
        <f>VLOOKUP(D248,StateActions!L:M,2,FALSE)</f>
        <v>43910</v>
      </c>
      <c r="AD248" s="6">
        <f>VLOOKUP(D248,StateActions!A:B,2,FALSE)</f>
        <v>43901</v>
      </c>
      <c r="AE248">
        <f t="shared" si="68"/>
        <v>-22</v>
      </c>
      <c r="AF248">
        <f t="shared" si="69"/>
        <v>-19</v>
      </c>
      <c r="AG248">
        <f t="shared" si="70"/>
        <v>-10</v>
      </c>
      <c r="AH248" s="18">
        <f t="shared" si="71"/>
        <v>0</v>
      </c>
      <c r="AI248" s="18">
        <f t="shared" si="72"/>
        <v>0</v>
      </c>
      <c r="AJ248" s="20">
        <f t="shared" si="73"/>
        <v>0</v>
      </c>
      <c r="AK248" t="str">
        <f t="shared" si="74"/>
        <v>Include</v>
      </c>
      <c r="AL248" t="str">
        <f t="shared" si="75"/>
        <v>Less than 10 deaths</v>
      </c>
      <c r="AM248" s="6">
        <f>IFERROR(VLOOKUP(D248,DatesEachStateReach10Deaths!A:B,2,FALSE),AK248)</f>
        <v>43913</v>
      </c>
      <c r="AN248">
        <f t="shared" si="76"/>
        <v>-22</v>
      </c>
    </row>
    <row r="249" spans="1:40" x14ac:dyDescent="0.25">
      <c r="A249" t="str">
        <f t="shared" si="81"/>
        <v>43892Connecticut</v>
      </c>
      <c r="B249" t="str">
        <f t="shared" si="64"/>
        <v>43892CT</v>
      </c>
      <c r="C249" s="6">
        <v>43892</v>
      </c>
      <c r="D249" t="s">
        <v>70</v>
      </c>
      <c r="E249" t="s">
        <v>12</v>
      </c>
      <c r="F249">
        <f>IFERROR(VLOOKUP(B249,CovidTracking!B:G,4,FALSE),0)</f>
        <v>0</v>
      </c>
      <c r="G249">
        <f>IFERROR(VLOOKUP(B249,CovidTracking!B:G,5,FALSE),0)</f>
        <v>0</v>
      </c>
      <c r="H249">
        <f t="shared" si="65"/>
        <v>0</v>
      </c>
      <c r="I249">
        <f>IFERROR(VLOOKUP(B249,CovidTracking!B:G,6,FALSE),0)</f>
        <v>0</v>
      </c>
      <c r="J249">
        <f t="shared" ref="J249:J288" si="82">F249-F248</f>
        <v>0</v>
      </c>
      <c r="K249">
        <f t="shared" ref="K249:K288" si="83">G249-G248</f>
        <v>0</v>
      </c>
      <c r="L249">
        <f t="shared" ref="L249:L288" si="84">H249-H248</f>
        <v>0</v>
      </c>
      <c r="M249">
        <f t="shared" ref="M249:M288" si="85">I249-I248</f>
        <v>0</v>
      </c>
      <c r="N249">
        <f>VLOOKUP(A249,Mobility!$A:$L,7,FALSE)</f>
        <v>7</v>
      </c>
      <c r="O249">
        <f>VLOOKUP(A249,Mobility!$A:$L,8,FALSE)</f>
        <v>8</v>
      </c>
      <c r="P249">
        <f>VLOOKUP(A249,Mobility!$A:$L,9,FALSE)</f>
        <v>31</v>
      </c>
      <c r="Q249">
        <f>VLOOKUP(A249,Mobility!$A:$L,10,FALSE)</f>
        <v>2</v>
      </c>
      <c r="R249">
        <f>VLOOKUP(A249,Mobility!$A:$L,11,FALSE)</f>
        <v>4</v>
      </c>
      <c r="S249">
        <f>VLOOKUP(A249,Mobility!$A:$L,12,FALSE)</f>
        <v>-1</v>
      </c>
      <c r="T249">
        <f>VLOOKUP(D249,'Pop and Pop Den'!A:C,2,FALSE)</f>
        <v>3563077</v>
      </c>
      <c r="U249">
        <f>VLOOKUP(D249,'Pop and Pop Den'!A:C,3,FALSE)</f>
        <v>735.86890000000005</v>
      </c>
      <c r="V249">
        <f>VLOOKUP(D249,Unemployment!A:B,2,FALSE)</f>
        <v>3.7</v>
      </c>
      <c r="W249">
        <f>VLOOKUP(D249,Unemployment!H:J,2,FALSE)</f>
        <v>3.8</v>
      </c>
      <c r="X249">
        <f>VLOOKUP(D249,Unemployment!H:J,3,FALSE)</f>
        <v>3.7</v>
      </c>
      <c r="Y249">
        <f t="shared" si="66"/>
        <v>0</v>
      </c>
      <c r="Z249">
        <f t="shared" si="67"/>
        <v>-9.9999999999999645E-2</v>
      </c>
      <c r="AA249">
        <f>VLOOKUP(D249,MedianAge!A:B,2,FALSE)</f>
        <v>40.799999999999997</v>
      </c>
      <c r="AB249" s="6">
        <f>VLOOKUP(D249,StateActions!F:G,2,FALSE)</f>
        <v>43913</v>
      </c>
      <c r="AC249" s="6">
        <f>VLOOKUP(D249,StateActions!L:M,2,FALSE)</f>
        <v>43910</v>
      </c>
      <c r="AD249" s="6">
        <f>VLOOKUP(D249,StateActions!A:B,2,FALSE)</f>
        <v>43901</v>
      </c>
      <c r="AE249">
        <f t="shared" si="68"/>
        <v>-21</v>
      </c>
      <c r="AF249">
        <f t="shared" si="69"/>
        <v>-18</v>
      </c>
      <c r="AG249">
        <f t="shared" si="70"/>
        <v>-9</v>
      </c>
      <c r="AH249" s="18">
        <f t="shared" si="71"/>
        <v>0</v>
      </c>
      <c r="AI249" s="18">
        <f t="shared" si="72"/>
        <v>0</v>
      </c>
      <c r="AJ249" s="20">
        <f t="shared" si="73"/>
        <v>0</v>
      </c>
      <c r="AK249" t="str">
        <f t="shared" si="74"/>
        <v>Include</v>
      </c>
      <c r="AL249" t="str">
        <f t="shared" si="75"/>
        <v>Less than 10 deaths</v>
      </c>
      <c r="AM249" s="6">
        <f>IFERROR(VLOOKUP(D249,DatesEachStateReach10Deaths!A:B,2,FALSE),AK249)</f>
        <v>43913</v>
      </c>
      <c r="AN249">
        <f t="shared" si="76"/>
        <v>-21</v>
      </c>
    </row>
    <row r="250" spans="1:40" x14ac:dyDescent="0.25">
      <c r="A250" t="str">
        <f t="shared" si="81"/>
        <v>43893Connecticut</v>
      </c>
      <c r="B250" t="str">
        <f t="shared" si="64"/>
        <v>43893CT</v>
      </c>
      <c r="C250" s="6">
        <v>43893</v>
      </c>
      <c r="D250" t="s">
        <v>70</v>
      </c>
      <c r="E250" t="s">
        <v>12</v>
      </c>
      <c r="F250">
        <f>IFERROR(VLOOKUP(B250,CovidTracking!B:G,4,FALSE),0)</f>
        <v>0</v>
      </c>
      <c r="G250">
        <f>IFERROR(VLOOKUP(B250,CovidTracking!B:G,5,FALSE),0)</f>
        <v>0</v>
      </c>
      <c r="H250">
        <f t="shared" si="65"/>
        <v>0</v>
      </c>
      <c r="I250">
        <f>IFERROR(VLOOKUP(B250,CovidTracking!B:G,6,FALSE),0)</f>
        <v>0</v>
      </c>
      <c r="J250">
        <f t="shared" si="82"/>
        <v>0</v>
      </c>
      <c r="K250">
        <f t="shared" si="83"/>
        <v>0</v>
      </c>
      <c r="L250">
        <f t="shared" si="84"/>
        <v>0</v>
      </c>
      <c r="M250">
        <f t="shared" si="85"/>
        <v>0</v>
      </c>
      <c r="N250">
        <f>VLOOKUP(A250,Mobility!$A:$L,7,FALSE)</f>
        <v>6</v>
      </c>
      <c r="O250">
        <f>VLOOKUP(A250,Mobility!$A:$L,8,FALSE)</f>
        <v>10</v>
      </c>
      <c r="P250">
        <f>VLOOKUP(A250,Mobility!$A:$L,9,FALSE)</f>
        <v>19</v>
      </c>
      <c r="Q250">
        <f>VLOOKUP(A250,Mobility!$A:$L,10,FALSE)</f>
        <v>5</v>
      </c>
      <c r="R250">
        <f>VLOOKUP(A250,Mobility!$A:$L,11,FALSE)</f>
        <v>3</v>
      </c>
      <c r="S250">
        <f>VLOOKUP(A250,Mobility!$A:$L,12,FALSE)</f>
        <v>-1</v>
      </c>
      <c r="T250">
        <f>VLOOKUP(D250,'Pop and Pop Den'!A:C,2,FALSE)</f>
        <v>3563077</v>
      </c>
      <c r="U250">
        <f>VLOOKUP(D250,'Pop and Pop Den'!A:C,3,FALSE)</f>
        <v>735.86890000000005</v>
      </c>
      <c r="V250">
        <f>VLOOKUP(D250,Unemployment!A:B,2,FALSE)</f>
        <v>3.7</v>
      </c>
      <c r="W250">
        <f>VLOOKUP(D250,Unemployment!H:J,2,FALSE)</f>
        <v>3.8</v>
      </c>
      <c r="X250">
        <f>VLOOKUP(D250,Unemployment!H:J,3,FALSE)</f>
        <v>3.7</v>
      </c>
      <c r="Y250">
        <f t="shared" si="66"/>
        <v>0</v>
      </c>
      <c r="Z250">
        <f t="shared" si="67"/>
        <v>-9.9999999999999645E-2</v>
      </c>
      <c r="AA250">
        <f>VLOOKUP(D250,MedianAge!A:B,2,FALSE)</f>
        <v>40.799999999999997</v>
      </c>
      <c r="AB250" s="6">
        <f>VLOOKUP(D250,StateActions!F:G,2,FALSE)</f>
        <v>43913</v>
      </c>
      <c r="AC250" s="6">
        <f>VLOOKUP(D250,StateActions!L:M,2,FALSE)</f>
        <v>43910</v>
      </c>
      <c r="AD250" s="6">
        <f>VLOOKUP(D250,StateActions!A:B,2,FALSE)</f>
        <v>43901</v>
      </c>
      <c r="AE250">
        <f t="shared" si="68"/>
        <v>-20</v>
      </c>
      <c r="AF250">
        <f t="shared" si="69"/>
        <v>-17</v>
      </c>
      <c r="AG250">
        <f t="shared" si="70"/>
        <v>-8</v>
      </c>
      <c r="AH250" s="18">
        <f t="shared" si="71"/>
        <v>0</v>
      </c>
      <c r="AI250" s="18">
        <f t="shared" si="72"/>
        <v>0</v>
      </c>
      <c r="AJ250" s="20">
        <f t="shared" si="73"/>
        <v>0</v>
      </c>
      <c r="AK250" t="str">
        <f t="shared" si="74"/>
        <v>Include</v>
      </c>
      <c r="AL250" t="str">
        <f t="shared" si="75"/>
        <v>Less than 10 deaths</v>
      </c>
      <c r="AM250" s="6">
        <f>IFERROR(VLOOKUP(D250,DatesEachStateReach10Deaths!A:B,2,FALSE),AK250)</f>
        <v>43913</v>
      </c>
      <c r="AN250">
        <f t="shared" si="76"/>
        <v>-20</v>
      </c>
    </row>
    <row r="251" spans="1:40" x14ac:dyDescent="0.25">
      <c r="A251" t="str">
        <f t="shared" si="81"/>
        <v>43894Connecticut</v>
      </c>
      <c r="B251" t="str">
        <f t="shared" si="64"/>
        <v>43894CT</v>
      </c>
      <c r="C251" s="6">
        <v>43894</v>
      </c>
      <c r="D251" t="s">
        <v>70</v>
      </c>
      <c r="E251" t="s">
        <v>12</v>
      </c>
      <c r="F251">
        <f>IFERROR(VLOOKUP(B251,CovidTracking!B:G,4,FALSE),0)</f>
        <v>0</v>
      </c>
      <c r="G251">
        <f>IFERROR(VLOOKUP(B251,CovidTracking!B:G,5,FALSE),0)</f>
        <v>0</v>
      </c>
      <c r="H251">
        <f t="shared" si="65"/>
        <v>0</v>
      </c>
      <c r="I251">
        <f>IFERROR(VLOOKUP(B251,CovidTracking!B:G,6,FALSE),0)</f>
        <v>0</v>
      </c>
      <c r="J251">
        <f t="shared" si="82"/>
        <v>0</v>
      </c>
      <c r="K251">
        <f t="shared" si="83"/>
        <v>0</v>
      </c>
      <c r="L251">
        <f t="shared" si="84"/>
        <v>0</v>
      </c>
      <c r="M251">
        <f t="shared" si="85"/>
        <v>0</v>
      </c>
      <c r="N251">
        <f>VLOOKUP(A251,Mobility!$A:$L,7,FALSE)</f>
        <v>6</v>
      </c>
      <c r="O251">
        <f>VLOOKUP(A251,Mobility!$A:$L,8,FALSE)</f>
        <v>8</v>
      </c>
      <c r="P251">
        <f>VLOOKUP(A251,Mobility!$A:$L,9,FALSE)</f>
        <v>22</v>
      </c>
      <c r="Q251">
        <f>VLOOKUP(A251,Mobility!$A:$L,10,FALSE)</f>
        <v>4</v>
      </c>
      <c r="R251">
        <f>VLOOKUP(A251,Mobility!$A:$L,11,FALSE)</f>
        <v>2</v>
      </c>
      <c r="S251">
        <f>VLOOKUP(A251,Mobility!$A:$L,12,FALSE)</f>
        <v>-1</v>
      </c>
      <c r="T251">
        <f>VLOOKUP(D251,'Pop and Pop Den'!A:C,2,FALSE)</f>
        <v>3563077</v>
      </c>
      <c r="U251">
        <f>VLOOKUP(D251,'Pop and Pop Den'!A:C,3,FALSE)</f>
        <v>735.86890000000005</v>
      </c>
      <c r="V251">
        <f>VLOOKUP(D251,Unemployment!A:B,2,FALSE)</f>
        <v>3.7</v>
      </c>
      <c r="W251">
        <f>VLOOKUP(D251,Unemployment!H:J,2,FALSE)</f>
        <v>3.8</v>
      </c>
      <c r="X251">
        <f>VLOOKUP(D251,Unemployment!H:J,3,FALSE)</f>
        <v>3.7</v>
      </c>
      <c r="Y251">
        <f t="shared" si="66"/>
        <v>0</v>
      </c>
      <c r="Z251">
        <f t="shared" si="67"/>
        <v>-9.9999999999999645E-2</v>
      </c>
      <c r="AA251">
        <f>VLOOKUP(D251,MedianAge!A:B,2,FALSE)</f>
        <v>40.799999999999997</v>
      </c>
      <c r="AB251" s="6">
        <f>VLOOKUP(D251,StateActions!F:G,2,FALSE)</f>
        <v>43913</v>
      </c>
      <c r="AC251" s="6">
        <f>VLOOKUP(D251,StateActions!L:M,2,FALSE)</f>
        <v>43910</v>
      </c>
      <c r="AD251" s="6">
        <f>VLOOKUP(D251,StateActions!A:B,2,FALSE)</f>
        <v>43901</v>
      </c>
      <c r="AE251">
        <f t="shared" si="68"/>
        <v>-19</v>
      </c>
      <c r="AF251">
        <f t="shared" si="69"/>
        <v>-16</v>
      </c>
      <c r="AG251">
        <f t="shared" si="70"/>
        <v>-7</v>
      </c>
      <c r="AH251" s="18">
        <f t="shared" si="71"/>
        <v>0</v>
      </c>
      <c r="AI251" s="18">
        <f t="shared" si="72"/>
        <v>0</v>
      </c>
      <c r="AJ251" s="20">
        <f t="shared" si="73"/>
        <v>0</v>
      </c>
      <c r="AK251" t="str">
        <f t="shared" si="74"/>
        <v>Include</v>
      </c>
      <c r="AL251" t="str">
        <f t="shared" si="75"/>
        <v>Less than 10 deaths</v>
      </c>
      <c r="AM251" s="6">
        <f>IFERROR(VLOOKUP(D251,DatesEachStateReach10Deaths!A:B,2,FALSE),AK251)</f>
        <v>43913</v>
      </c>
      <c r="AN251">
        <f t="shared" si="76"/>
        <v>-19</v>
      </c>
    </row>
    <row r="252" spans="1:40" x14ac:dyDescent="0.25">
      <c r="A252" t="str">
        <f t="shared" si="81"/>
        <v>43895Connecticut</v>
      </c>
      <c r="B252" t="str">
        <f t="shared" si="64"/>
        <v>43895CT</v>
      </c>
      <c r="C252" s="6">
        <v>43895</v>
      </c>
      <c r="D252" t="s">
        <v>70</v>
      </c>
      <c r="E252" t="s">
        <v>12</v>
      </c>
      <c r="F252">
        <f>IFERROR(VLOOKUP(B252,CovidTracking!B:G,4,FALSE),0)</f>
        <v>0</v>
      </c>
      <c r="G252">
        <f>IFERROR(VLOOKUP(B252,CovidTracking!B:G,5,FALSE),0)</f>
        <v>0</v>
      </c>
      <c r="H252">
        <f t="shared" si="65"/>
        <v>0</v>
      </c>
      <c r="I252">
        <f>IFERROR(VLOOKUP(B252,CovidTracking!B:G,6,FALSE),0)</f>
        <v>0</v>
      </c>
      <c r="J252">
        <f t="shared" si="82"/>
        <v>0</v>
      </c>
      <c r="K252">
        <f t="shared" si="83"/>
        <v>0</v>
      </c>
      <c r="L252">
        <f t="shared" si="84"/>
        <v>0</v>
      </c>
      <c r="M252">
        <f t="shared" si="85"/>
        <v>0</v>
      </c>
      <c r="N252">
        <f>VLOOKUP(A252,Mobility!$A:$L,7,FALSE)</f>
        <v>7</v>
      </c>
      <c r="O252">
        <f>VLOOKUP(A252,Mobility!$A:$L,8,FALSE)</f>
        <v>8</v>
      </c>
      <c r="P252">
        <f>VLOOKUP(A252,Mobility!$A:$L,9,FALSE)</f>
        <v>29</v>
      </c>
      <c r="Q252">
        <f>VLOOKUP(A252,Mobility!$A:$L,10,FALSE)</f>
        <v>5</v>
      </c>
      <c r="R252">
        <f>VLOOKUP(A252,Mobility!$A:$L,11,FALSE)</f>
        <v>3</v>
      </c>
      <c r="S252">
        <f>VLOOKUP(A252,Mobility!$A:$L,12,FALSE)</f>
        <v>-1</v>
      </c>
      <c r="T252">
        <f>VLOOKUP(D252,'Pop and Pop Den'!A:C,2,FALSE)</f>
        <v>3563077</v>
      </c>
      <c r="U252">
        <f>VLOOKUP(D252,'Pop and Pop Den'!A:C,3,FALSE)</f>
        <v>735.86890000000005</v>
      </c>
      <c r="V252">
        <f>VLOOKUP(D252,Unemployment!A:B,2,FALSE)</f>
        <v>3.7</v>
      </c>
      <c r="W252">
        <f>VLOOKUP(D252,Unemployment!H:J,2,FALSE)</f>
        <v>3.8</v>
      </c>
      <c r="X252">
        <f>VLOOKUP(D252,Unemployment!H:J,3,FALSE)</f>
        <v>3.7</v>
      </c>
      <c r="Y252">
        <f t="shared" si="66"/>
        <v>0</v>
      </c>
      <c r="Z252">
        <f t="shared" si="67"/>
        <v>-9.9999999999999645E-2</v>
      </c>
      <c r="AA252">
        <f>VLOOKUP(D252,MedianAge!A:B,2,FALSE)</f>
        <v>40.799999999999997</v>
      </c>
      <c r="AB252" s="6">
        <f>VLOOKUP(D252,StateActions!F:G,2,FALSE)</f>
        <v>43913</v>
      </c>
      <c r="AC252" s="6">
        <f>VLOOKUP(D252,StateActions!L:M,2,FALSE)</f>
        <v>43910</v>
      </c>
      <c r="AD252" s="6">
        <f>VLOOKUP(D252,StateActions!A:B,2,FALSE)</f>
        <v>43901</v>
      </c>
      <c r="AE252">
        <f t="shared" si="68"/>
        <v>-18</v>
      </c>
      <c r="AF252">
        <f t="shared" si="69"/>
        <v>-15</v>
      </c>
      <c r="AG252">
        <f t="shared" si="70"/>
        <v>-6</v>
      </c>
      <c r="AH252" s="18">
        <f t="shared" si="71"/>
        <v>0</v>
      </c>
      <c r="AI252" s="18">
        <f t="shared" si="72"/>
        <v>0</v>
      </c>
      <c r="AJ252" s="20">
        <f t="shared" si="73"/>
        <v>0</v>
      </c>
      <c r="AK252" t="str">
        <f t="shared" si="74"/>
        <v>Include</v>
      </c>
      <c r="AL252" t="str">
        <f t="shared" si="75"/>
        <v>Less than 10 deaths</v>
      </c>
      <c r="AM252" s="6">
        <f>IFERROR(VLOOKUP(D252,DatesEachStateReach10Deaths!A:B,2,FALSE),AK252)</f>
        <v>43913</v>
      </c>
      <c r="AN252">
        <f t="shared" si="76"/>
        <v>-18</v>
      </c>
    </row>
    <row r="253" spans="1:40" x14ac:dyDescent="0.25">
      <c r="A253" t="str">
        <f t="shared" si="81"/>
        <v>43896Connecticut</v>
      </c>
      <c r="B253" t="str">
        <f t="shared" si="64"/>
        <v>43896CT</v>
      </c>
      <c r="C253" s="6">
        <v>43896</v>
      </c>
      <c r="D253" t="s">
        <v>70</v>
      </c>
      <c r="E253" t="s">
        <v>12</v>
      </c>
      <c r="F253">
        <f>IFERROR(VLOOKUP(B253,CovidTracking!B:G,4,FALSE),0)</f>
        <v>0</v>
      </c>
      <c r="G253">
        <f>IFERROR(VLOOKUP(B253,CovidTracking!B:G,5,FALSE),0)</f>
        <v>0</v>
      </c>
      <c r="H253">
        <f t="shared" si="65"/>
        <v>0</v>
      </c>
      <c r="I253">
        <f>IFERROR(VLOOKUP(B253,CovidTracking!B:G,6,FALSE),0)</f>
        <v>0</v>
      </c>
      <c r="J253">
        <f t="shared" si="82"/>
        <v>0</v>
      </c>
      <c r="K253">
        <f t="shared" si="83"/>
        <v>0</v>
      </c>
      <c r="L253">
        <f t="shared" si="84"/>
        <v>0</v>
      </c>
      <c r="M253">
        <f t="shared" si="85"/>
        <v>0</v>
      </c>
      <c r="N253">
        <f>VLOOKUP(A253,Mobility!$A:$L,7,FALSE)</f>
        <v>2</v>
      </c>
      <c r="O253">
        <f>VLOOKUP(A253,Mobility!$A:$L,8,FALSE)</f>
        <v>1</v>
      </c>
      <c r="P253">
        <f>VLOOKUP(A253,Mobility!$A:$L,9,FALSE)</f>
        <v>1</v>
      </c>
      <c r="Q253">
        <f>VLOOKUP(A253,Mobility!$A:$L,10,FALSE)</f>
        <v>2</v>
      </c>
      <c r="R253">
        <f>VLOOKUP(A253,Mobility!$A:$L,11,FALSE)</f>
        <v>2</v>
      </c>
      <c r="S253">
        <f>VLOOKUP(A253,Mobility!$A:$L,12,FALSE)</f>
        <v>1</v>
      </c>
      <c r="T253">
        <f>VLOOKUP(D253,'Pop and Pop Den'!A:C,2,FALSE)</f>
        <v>3563077</v>
      </c>
      <c r="U253">
        <f>VLOOKUP(D253,'Pop and Pop Den'!A:C,3,FALSE)</f>
        <v>735.86890000000005</v>
      </c>
      <c r="V253">
        <f>VLOOKUP(D253,Unemployment!A:B,2,FALSE)</f>
        <v>3.7</v>
      </c>
      <c r="W253">
        <f>VLOOKUP(D253,Unemployment!H:J,2,FALSE)</f>
        <v>3.8</v>
      </c>
      <c r="X253">
        <f>VLOOKUP(D253,Unemployment!H:J,3,FALSE)</f>
        <v>3.7</v>
      </c>
      <c r="Y253">
        <f t="shared" si="66"/>
        <v>0</v>
      </c>
      <c r="Z253">
        <f t="shared" si="67"/>
        <v>-9.9999999999999645E-2</v>
      </c>
      <c r="AA253">
        <f>VLOOKUP(D253,MedianAge!A:B,2,FALSE)</f>
        <v>40.799999999999997</v>
      </c>
      <c r="AB253" s="6">
        <f>VLOOKUP(D253,StateActions!F:G,2,FALSE)</f>
        <v>43913</v>
      </c>
      <c r="AC253" s="6">
        <f>VLOOKUP(D253,StateActions!L:M,2,FALSE)</f>
        <v>43910</v>
      </c>
      <c r="AD253" s="6">
        <f>VLOOKUP(D253,StateActions!A:B,2,FALSE)</f>
        <v>43901</v>
      </c>
      <c r="AE253">
        <f t="shared" si="68"/>
        <v>-17</v>
      </c>
      <c r="AF253">
        <f t="shared" si="69"/>
        <v>-14</v>
      </c>
      <c r="AG253">
        <f t="shared" si="70"/>
        <v>-5</v>
      </c>
      <c r="AH253" s="18">
        <f t="shared" si="71"/>
        <v>0</v>
      </c>
      <c r="AI253" s="18">
        <f t="shared" si="72"/>
        <v>0</v>
      </c>
      <c r="AJ253" s="20">
        <f t="shared" si="73"/>
        <v>0</v>
      </c>
      <c r="AK253" t="str">
        <f t="shared" si="74"/>
        <v>Include</v>
      </c>
      <c r="AL253" t="str">
        <f t="shared" si="75"/>
        <v>Less than 10 deaths</v>
      </c>
      <c r="AM253" s="6">
        <f>IFERROR(VLOOKUP(D253,DatesEachStateReach10Deaths!A:B,2,FALSE),AK253)</f>
        <v>43913</v>
      </c>
      <c r="AN253">
        <f t="shared" si="76"/>
        <v>-17</v>
      </c>
    </row>
    <row r="254" spans="1:40" x14ac:dyDescent="0.25">
      <c r="A254" t="str">
        <f t="shared" si="81"/>
        <v>43897Connecticut</v>
      </c>
      <c r="B254" t="str">
        <f t="shared" si="64"/>
        <v>43897CT</v>
      </c>
      <c r="C254" s="6">
        <v>43897</v>
      </c>
      <c r="D254" t="s">
        <v>70</v>
      </c>
      <c r="E254" t="s">
        <v>12</v>
      </c>
      <c r="F254">
        <f>IFERROR(VLOOKUP(B254,CovidTracking!B:G,4,FALSE),0)</f>
        <v>0</v>
      </c>
      <c r="G254">
        <f>IFERROR(VLOOKUP(B254,CovidTracking!B:G,5,FALSE),0)</f>
        <v>0</v>
      </c>
      <c r="H254">
        <f t="shared" si="65"/>
        <v>0</v>
      </c>
      <c r="I254">
        <f>IFERROR(VLOOKUP(B254,CovidTracking!B:G,6,FALSE),0)</f>
        <v>0</v>
      </c>
      <c r="J254">
        <f t="shared" si="82"/>
        <v>0</v>
      </c>
      <c r="K254">
        <f t="shared" si="83"/>
        <v>0</v>
      </c>
      <c r="L254">
        <f t="shared" si="84"/>
        <v>0</v>
      </c>
      <c r="M254">
        <f t="shared" si="85"/>
        <v>0</v>
      </c>
      <c r="N254">
        <f>VLOOKUP(A254,Mobility!$A:$L,7,FALSE)</f>
        <v>10</v>
      </c>
      <c r="O254">
        <f>VLOOKUP(A254,Mobility!$A:$L,8,FALSE)</f>
        <v>6</v>
      </c>
      <c r="P254">
        <f>VLOOKUP(A254,Mobility!$A:$L,9,FALSE)</f>
        <v>50</v>
      </c>
      <c r="Q254">
        <f>VLOOKUP(A254,Mobility!$A:$L,10,FALSE)</f>
        <v>7</v>
      </c>
      <c r="R254">
        <f>VLOOKUP(A254,Mobility!$A:$L,11,FALSE)</f>
        <v>3</v>
      </c>
      <c r="S254">
        <f>VLOOKUP(A254,Mobility!$A:$L,12,FALSE)</f>
        <v>-1</v>
      </c>
      <c r="T254">
        <f>VLOOKUP(D254,'Pop and Pop Den'!A:C,2,FALSE)</f>
        <v>3563077</v>
      </c>
      <c r="U254">
        <f>VLOOKUP(D254,'Pop and Pop Den'!A:C,3,FALSE)</f>
        <v>735.86890000000005</v>
      </c>
      <c r="V254">
        <f>VLOOKUP(D254,Unemployment!A:B,2,FALSE)</f>
        <v>3.7</v>
      </c>
      <c r="W254">
        <f>VLOOKUP(D254,Unemployment!H:J,2,FALSE)</f>
        <v>3.8</v>
      </c>
      <c r="X254">
        <f>VLOOKUP(D254,Unemployment!H:J,3,FALSE)</f>
        <v>3.7</v>
      </c>
      <c r="Y254">
        <f t="shared" si="66"/>
        <v>0</v>
      </c>
      <c r="Z254">
        <f t="shared" si="67"/>
        <v>-9.9999999999999645E-2</v>
      </c>
      <c r="AA254">
        <f>VLOOKUP(D254,MedianAge!A:B,2,FALSE)</f>
        <v>40.799999999999997</v>
      </c>
      <c r="AB254" s="6">
        <f>VLOOKUP(D254,StateActions!F:G,2,FALSE)</f>
        <v>43913</v>
      </c>
      <c r="AC254" s="6">
        <f>VLOOKUP(D254,StateActions!L:M,2,FALSE)</f>
        <v>43910</v>
      </c>
      <c r="AD254" s="6">
        <f>VLOOKUP(D254,StateActions!A:B,2,FALSE)</f>
        <v>43901</v>
      </c>
      <c r="AE254">
        <f t="shared" si="68"/>
        <v>-16</v>
      </c>
      <c r="AF254">
        <f t="shared" si="69"/>
        <v>-13</v>
      </c>
      <c r="AG254">
        <f t="shared" si="70"/>
        <v>-4</v>
      </c>
      <c r="AH254" s="18">
        <f t="shared" si="71"/>
        <v>0</v>
      </c>
      <c r="AI254" s="18">
        <f t="shared" si="72"/>
        <v>0</v>
      </c>
      <c r="AJ254" s="20">
        <f t="shared" si="73"/>
        <v>0</v>
      </c>
      <c r="AK254" t="str">
        <f t="shared" si="74"/>
        <v>Include</v>
      </c>
      <c r="AL254" t="str">
        <f t="shared" si="75"/>
        <v>Less than 10 deaths</v>
      </c>
      <c r="AM254" s="6">
        <f>IFERROR(VLOOKUP(D254,DatesEachStateReach10Deaths!A:B,2,FALSE),AK254)</f>
        <v>43913</v>
      </c>
      <c r="AN254">
        <f t="shared" si="76"/>
        <v>-16</v>
      </c>
    </row>
    <row r="255" spans="1:40" x14ac:dyDescent="0.25">
      <c r="A255" t="str">
        <f t="shared" si="81"/>
        <v>43898Connecticut</v>
      </c>
      <c r="B255" t="str">
        <f t="shared" si="64"/>
        <v>43898CT</v>
      </c>
      <c r="C255" s="6">
        <v>43898</v>
      </c>
      <c r="D255" t="s">
        <v>70</v>
      </c>
      <c r="E255" t="s">
        <v>12</v>
      </c>
      <c r="F255">
        <f>IFERROR(VLOOKUP(B255,CovidTracking!B:G,4,FALSE),0)</f>
        <v>1</v>
      </c>
      <c r="G255">
        <f>IFERROR(VLOOKUP(B255,CovidTracking!B:G,5,FALSE),0)</f>
        <v>29</v>
      </c>
      <c r="H255">
        <f t="shared" si="65"/>
        <v>30</v>
      </c>
      <c r="I255">
        <f>IFERROR(VLOOKUP(B255,CovidTracking!B:G,6,FALSE),0)</f>
        <v>0</v>
      </c>
      <c r="J255">
        <f t="shared" si="82"/>
        <v>1</v>
      </c>
      <c r="K255">
        <f t="shared" si="83"/>
        <v>29</v>
      </c>
      <c r="L255">
        <f t="shared" si="84"/>
        <v>30</v>
      </c>
      <c r="M255">
        <f t="shared" si="85"/>
        <v>0</v>
      </c>
      <c r="N255">
        <f>VLOOKUP(A255,Mobility!$A:$L,7,FALSE)</f>
        <v>8</v>
      </c>
      <c r="O255">
        <f>VLOOKUP(A255,Mobility!$A:$L,8,FALSE)</f>
        <v>3</v>
      </c>
      <c r="P255">
        <f>VLOOKUP(A255,Mobility!$A:$L,9,FALSE)</f>
        <v>55</v>
      </c>
      <c r="Q255">
        <f>VLOOKUP(A255,Mobility!$A:$L,10,FALSE)</f>
        <v>10</v>
      </c>
      <c r="R255">
        <f>VLOOKUP(A255,Mobility!$A:$L,11,FALSE)</f>
        <v>2</v>
      </c>
      <c r="S255">
        <f>VLOOKUP(A255,Mobility!$A:$L,12,FALSE)</f>
        <v>0</v>
      </c>
      <c r="T255">
        <f>VLOOKUP(D255,'Pop and Pop Den'!A:C,2,FALSE)</f>
        <v>3563077</v>
      </c>
      <c r="U255">
        <f>VLOOKUP(D255,'Pop and Pop Den'!A:C,3,FALSE)</f>
        <v>735.86890000000005</v>
      </c>
      <c r="V255">
        <f>VLOOKUP(D255,Unemployment!A:B,2,FALSE)</f>
        <v>3.7</v>
      </c>
      <c r="W255">
        <f>VLOOKUP(D255,Unemployment!H:J,2,FALSE)</f>
        <v>3.8</v>
      </c>
      <c r="X255">
        <f>VLOOKUP(D255,Unemployment!H:J,3,FALSE)</f>
        <v>3.7</v>
      </c>
      <c r="Y255">
        <f t="shared" si="66"/>
        <v>0</v>
      </c>
      <c r="Z255">
        <f t="shared" si="67"/>
        <v>-9.9999999999999645E-2</v>
      </c>
      <c r="AA255">
        <f>VLOOKUP(D255,MedianAge!A:B,2,FALSE)</f>
        <v>40.799999999999997</v>
      </c>
      <c r="AB255" s="6">
        <f>VLOOKUP(D255,StateActions!F:G,2,FALSE)</f>
        <v>43913</v>
      </c>
      <c r="AC255" s="6">
        <f>VLOOKUP(D255,StateActions!L:M,2,FALSE)</f>
        <v>43910</v>
      </c>
      <c r="AD255" s="6">
        <f>VLOOKUP(D255,StateActions!A:B,2,FALSE)</f>
        <v>43901</v>
      </c>
      <c r="AE255">
        <f t="shared" si="68"/>
        <v>-15</v>
      </c>
      <c r="AF255">
        <f t="shared" si="69"/>
        <v>-12</v>
      </c>
      <c r="AG255">
        <f t="shared" si="70"/>
        <v>-3</v>
      </c>
      <c r="AH255" s="18">
        <f t="shared" si="71"/>
        <v>3.3333333333333333E-2</v>
      </c>
      <c r="AI255" s="18">
        <f t="shared" si="72"/>
        <v>0.96666666666666667</v>
      </c>
      <c r="AJ255" s="20">
        <f t="shared" si="73"/>
        <v>0</v>
      </c>
      <c r="AK255" t="str">
        <f t="shared" si="74"/>
        <v>Include</v>
      </c>
      <c r="AL255" t="str">
        <f t="shared" si="75"/>
        <v>Less than 10 deaths</v>
      </c>
      <c r="AM255" s="6">
        <f>IFERROR(VLOOKUP(D255,DatesEachStateReach10Deaths!A:B,2,FALSE),AK255)</f>
        <v>43913</v>
      </c>
      <c r="AN255">
        <f t="shared" si="76"/>
        <v>-15</v>
      </c>
    </row>
    <row r="256" spans="1:40" x14ac:dyDescent="0.25">
      <c r="A256" t="str">
        <f t="shared" si="81"/>
        <v>43899Connecticut</v>
      </c>
      <c r="B256" t="str">
        <f t="shared" si="64"/>
        <v>43899CT</v>
      </c>
      <c r="C256" s="6">
        <v>43899</v>
      </c>
      <c r="D256" t="s">
        <v>70</v>
      </c>
      <c r="E256" t="s">
        <v>12</v>
      </c>
      <c r="F256">
        <f>IFERROR(VLOOKUP(B256,CovidTracking!B:G,4,FALSE),0)</f>
        <v>1</v>
      </c>
      <c r="G256">
        <f>IFERROR(VLOOKUP(B256,CovidTracking!B:G,5,FALSE),0)</f>
        <v>46</v>
      </c>
      <c r="H256">
        <f t="shared" si="65"/>
        <v>47</v>
      </c>
      <c r="I256">
        <f>IFERROR(VLOOKUP(B256,CovidTracking!B:G,6,FALSE),0)</f>
        <v>0</v>
      </c>
      <c r="J256">
        <f t="shared" si="82"/>
        <v>0</v>
      </c>
      <c r="K256">
        <f t="shared" si="83"/>
        <v>17</v>
      </c>
      <c r="L256">
        <f t="shared" si="84"/>
        <v>17</v>
      </c>
      <c r="M256">
        <f t="shared" si="85"/>
        <v>0</v>
      </c>
      <c r="N256">
        <f>VLOOKUP(A256,Mobility!$A:$L,7,FALSE)</f>
        <v>9</v>
      </c>
      <c r="O256">
        <f>VLOOKUP(A256,Mobility!$A:$L,8,FALSE)</f>
        <v>8</v>
      </c>
      <c r="P256">
        <f>VLOOKUP(A256,Mobility!$A:$L,9,FALSE)</f>
        <v>95</v>
      </c>
      <c r="Q256">
        <f>VLOOKUP(A256,Mobility!$A:$L,10,FALSE)</f>
        <v>2</v>
      </c>
      <c r="R256">
        <f>VLOOKUP(A256,Mobility!$A:$L,11,FALSE)</f>
        <v>2</v>
      </c>
      <c r="S256">
        <f>VLOOKUP(A256,Mobility!$A:$L,12,FALSE)</f>
        <v>-1</v>
      </c>
      <c r="T256">
        <f>VLOOKUP(D256,'Pop and Pop Den'!A:C,2,FALSE)</f>
        <v>3563077</v>
      </c>
      <c r="U256">
        <f>VLOOKUP(D256,'Pop and Pop Den'!A:C,3,FALSE)</f>
        <v>735.86890000000005</v>
      </c>
      <c r="V256">
        <f>VLOOKUP(D256,Unemployment!A:B,2,FALSE)</f>
        <v>3.7</v>
      </c>
      <c r="W256">
        <f>VLOOKUP(D256,Unemployment!H:J,2,FALSE)</f>
        <v>3.8</v>
      </c>
      <c r="X256">
        <f>VLOOKUP(D256,Unemployment!H:J,3,FALSE)</f>
        <v>3.7</v>
      </c>
      <c r="Y256">
        <f t="shared" si="66"/>
        <v>0</v>
      </c>
      <c r="Z256">
        <f t="shared" si="67"/>
        <v>-9.9999999999999645E-2</v>
      </c>
      <c r="AA256">
        <f>VLOOKUP(D256,MedianAge!A:B,2,FALSE)</f>
        <v>40.799999999999997</v>
      </c>
      <c r="AB256" s="6">
        <f>VLOOKUP(D256,StateActions!F:G,2,FALSE)</f>
        <v>43913</v>
      </c>
      <c r="AC256" s="6">
        <f>VLOOKUP(D256,StateActions!L:M,2,FALSE)</f>
        <v>43910</v>
      </c>
      <c r="AD256" s="6">
        <f>VLOOKUP(D256,StateActions!A:B,2,FALSE)</f>
        <v>43901</v>
      </c>
      <c r="AE256">
        <f t="shared" si="68"/>
        <v>-14</v>
      </c>
      <c r="AF256">
        <f t="shared" si="69"/>
        <v>-11</v>
      </c>
      <c r="AG256">
        <f t="shared" si="70"/>
        <v>-2</v>
      </c>
      <c r="AH256" s="18">
        <f t="shared" si="71"/>
        <v>2.1276595744680851E-2</v>
      </c>
      <c r="AI256" s="18">
        <f t="shared" si="72"/>
        <v>0.97872340425531912</v>
      </c>
      <c r="AJ256" s="20">
        <f t="shared" si="73"/>
        <v>0</v>
      </c>
      <c r="AK256" t="str">
        <f t="shared" si="74"/>
        <v>Include</v>
      </c>
      <c r="AL256" t="str">
        <f t="shared" si="75"/>
        <v>Less than 10 deaths</v>
      </c>
      <c r="AM256" s="6">
        <f>IFERROR(VLOOKUP(D256,DatesEachStateReach10Deaths!A:B,2,FALSE),AK256)</f>
        <v>43913</v>
      </c>
      <c r="AN256">
        <f t="shared" si="76"/>
        <v>-14</v>
      </c>
    </row>
    <row r="257" spans="1:40" x14ac:dyDescent="0.25">
      <c r="A257" t="str">
        <f t="shared" si="81"/>
        <v>43900Connecticut</v>
      </c>
      <c r="B257" t="str">
        <f t="shared" si="64"/>
        <v>43900CT</v>
      </c>
      <c r="C257" s="6">
        <v>43900</v>
      </c>
      <c r="D257" t="s">
        <v>70</v>
      </c>
      <c r="E257" t="s">
        <v>12</v>
      </c>
      <c r="F257">
        <f>IFERROR(VLOOKUP(B257,CovidTracking!B:G,4,FALSE),0)</f>
        <v>2</v>
      </c>
      <c r="G257">
        <f>IFERROR(VLOOKUP(B257,CovidTracking!B:G,5,FALSE),0)</f>
        <v>54</v>
      </c>
      <c r="H257">
        <f t="shared" si="65"/>
        <v>56</v>
      </c>
      <c r="I257">
        <f>IFERROR(VLOOKUP(B257,CovidTracking!B:G,6,FALSE),0)</f>
        <v>0</v>
      </c>
      <c r="J257">
        <f t="shared" si="82"/>
        <v>1</v>
      </c>
      <c r="K257">
        <f t="shared" si="83"/>
        <v>8</v>
      </c>
      <c r="L257">
        <f t="shared" si="84"/>
        <v>9</v>
      </c>
      <c r="M257">
        <f t="shared" si="85"/>
        <v>0</v>
      </c>
      <c r="N257">
        <f>VLOOKUP(A257,Mobility!$A:$L,7,FALSE)</f>
        <v>4</v>
      </c>
      <c r="O257">
        <f>VLOOKUP(A257,Mobility!$A:$L,8,FALSE)</f>
        <v>9</v>
      </c>
      <c r="P257">
        <f>VLOOKUP(A257,Mobility!$A:$L,9,FALSE)</f>
        <v>24</v>
      </c>
      <c r="Q257">
        <f>VLOOKUP(A257,Mobility!$A:$L,10,FALSE)</f>
        <v>0</v>
      </c>
      <c r="R257">
        <f>VLOOKUP(A257,Mobility!$A:$L,11,FALSE)</f>
        <v>1</v>
      </c>
      <c r="S257">
        <f>VLOOKUP(A257,Mobility!$A:$L,12,FALSE)</f>
        <v>0</v>
      </c>
      <c r="T257">
        <f>VLOOKUP(D257,'Pop and Pop Den'!A:C,2,FALSE)</f>
        <v>3563077</v>
      </c>
      <c r="U257">
        <f>VLOOKUP(D257,'Pop and Pop Den'!A:C,3,FALSE)</f>
        <v>735.86890000000005</v>
      </c>
      <c r="V257">
        <f>VLOOKUP(D257,Unemployment!A:B,2,FALSE)</f>
        <v>3.7</v>
      </c>
      <c r="W257">
        <f>VLOOKUP(D257,Unemployment!H:J,2,FALSE)</f>
        <v>3.8</v>
      </c>
      <c r="X257">
        <f>VLOOKUP(D257,Unemployment!H:J,3,FALSE)</f>
        <v>3.7</v>
      </c>
      <c r="Y257">
        <f t="shared" si="66"/>
        <v>0</v>
      </c>
      <c r="Z257">
        <f t="shared" si="67"/>
        <v>-9.9999999999999645E-2</v>
      </c>
      <c r="AA257">
        <f>VLOOKUP(D257,MedianAge!A:B,2,FALSE)</f>
        <v>40.799999999999997</v>
      </c>
      <c r="AB257" s="6">
        <f>VLOOKUP(D257,StateActions!F:G,2,FALSE)</f>
        <v>43913</v>
      </c>
      <c r="AC257" s="6">
        <f>VLOOKUP(D257,StateActions!L:M,2,FALSE)</f>
        <v>43910</v>
      </c>
      <c r="AD257" s="6">
        <f>VLOOKUP(D257,StateActions!A:B,2,FALSE)</f>
        <v>43901</v>
      </c>
      <c r="AE257">
        <f t="shared" si="68"/>
        <v>-13</v>
      </c>
      <c r="AF257">
        <f t="shared" si="69"/>
        <v>-10</v>
      </c>
      <c r="AG257">
        <f t="shared" si="70"/>
        <v>-1</v>
      </c>
      <c r="AH257" s="18">
        <f t="shared" si="71"/>
        <v>3.5714285714285712E-2</v>
      </c>
      <c r="AI257" s="18">
        <f t="shared" si="72"/>
        <v>0.9642857142857143</v>
      </c>
      <c r="AJ257" s="20">
        <f t="shared" si="73"/>
        <v>0</v>
      </c>
      <c r="AK257" t="str">
        <f t="shared" si="74"/>
        <v>Include</v>
      </c>
      <c r="AL257" t="str">
        <f t="shared" si="75"/>
        <v>Less than 10 deaths</v>
      </c>
      <c r="AM257" s="6">
        <f>IFERROR(VLOOKUP(D257,DatesEachStateReach10Deaths!A:B,2,FALSE),AK257)</f>
        <v>43913</v>
      </c>
      <c r="AN257">
        <f t="shared" si="76"/>
        <v>-13</v>
      </c>
    </row>
    <row r="258" spans="1:40" x14ac:dyDescent="0.25">
      <c r="A258" t="str">
        <f t="shared" si="81"/>
        <v>43901Connecticut</v>
      </c>
      <c r="B258" t="str">
        <f t="shared" ref="B258:B321" si="86">C258&amp;E258</f>
        <v>43901CT</v>
      </c>
      <c r="C258" s="6">
        <v>43901</v>
      </c>
      <c r="D258" t="s">
        <v>70</v>
      </c>
      <c r="E258" t="s">
        <v>12</v>
      </c>
      <c r="F258">
        <f>IFERROR(VLOOKUP(B258,CovidTracking!B:G,4,FALSE),0)</f>
        <v>3</v>
      </c>
      <c r="G258">
        <f>IFERROR(VLOOKUP(B258,CovidTracking!B:G,5,FALSE),0)</f>
        <v>71</v>
      </c>
      <c r="H258">
        <f t="shared" ref="H258:H321" si="87">F258+G258</f>
        <v>74</v>
      </c>
      <c r="I258">
        <f>IFERROR(VLOOKUP(B258,CovidTracking!B:G,6,FALSE),0)</f>
        <v>0</v>
      </c>
      <c r="J258">
        <f t="shared" si="82"/>
        <v>1</v>
      </c>
      <c r="K258">
        <f t="shared" si="83"/>
        <v>17</v>
      </c>
      <c r="L258">
        <f t="shared" si="84"/>
        <v>18</v>
      </c>
      <c r="M258">
        <f t="shared" si="85"/>
        <v>0</v>
      </c>
      <c r="N258">
        <f>VLOOKUP(A258,Mobility!$A:$L,7,FALSE)</f>
        <v>5</v>
      </c>
      <c r="O258">
        <f>VLOOKUP(A258,Mobility!$A:$L,8,FALSE)</f>
        <v>12</v>
      </c>
      <c r="P258">
        <f>VLOOKUP(A258,Mobility!$A:$L,9,FALSE)</f>
        <v>30</v>
      </c>
      <c r="Q258">
        <f>VLOOKUP(A258,Mobility!$A:$L,10,FALSE)</f>
        <v>-3</v>
      </c>
      <c r="R258">
        <f>VLOOKUP(A258,Mobility!$A:$L,11,FALSE)</f>
        <v>-1</v>
      </c>
      <c r="S258">
        <f>VLOOKUP(A258,Mobility!$A:$L,12,FALSE)</f>
        <v>0</v>
      </c>
      <c r="T258">
        <f>VLOOKUP(D258,'Pop and Pop Den'!A:C,2,FALSE)</f>
        <v>3563077</v>
      </c>
      <c r="U258">
        <f>VLOOKUP(D258,'Pop and Pop Den'!A:C,3,FALSE)</f>
        <v>735.86890000000005</v>
      </c>
      <c r="V258">
        <f>VLOOKUP(D258,Unemployment!A:B,2,FALSE)</f>
        <v>3.7</v>
      </c>
      <c r="W258">
        <f>VLOOKUP(D258,Unemployment!H:J,2,FALSE)</f>
        <v>3.8</v>
      </c>
      <c r="X258">
        <f>VLOOKUP(D258,Unemployment!H:J,3,FALSE)</f>
        <v>3.7</v>
      </c>
      <c r="Y258">
        <f t="shared" si="66"/>
        <v>0</v>
      </c>
      <c r="Z258">
        <f t="shared" si="67"/>
        <v>-9.9999999999999645E-2</v>
      </c>
      <c r="AA258">
        <f>VLOOKUP(D258,MedianAge!A:B,2,FALSE)</f>
        <v>40.799999999999997</v>
      </c>
      <c r="AB258" s="6">
        <f>VLOOKUP(D258,StateActions!F:G,2,FALSE)</f>
        <v>43913</v>
      </c>
      <c r="AC258" s="6">
        <f>VLOOKUP(D258,StateActions!L:M,2,FALSE)</f>
        <v>43910</v>
      </c>
      <c r="AD258" s="6">
        <f>VLOOKUP(D258,StateActions!A:B,2,FALSE)</f>
        <v>43901</v>
      </c>
      <c r="AE258">
        <f t="shared" si="68"/>
        <v>-12</v>
      </c>
      <c r="AF258">
        <f t="shared" si="69"/>
        <v>-9</v>
      </c>
      <c r="AG258">
        <f t="shared" si="70"/>
        <v>0</v>
      </c>
      <c r="AH258" s="18">
        <f t="shared" si="71"/>
        <v>4.0540540540540543E-2</v>
      </c>
      <c r="AI258" s="18">
        <f t="shared" si="72"/>
        <v>0.95945945945945943</v>
      </c>
      <c r="AJ258" s="20">
        <f t="shared" si="73"/>
        <v>0</v>
      </c>
      <c r="AK258" t="str">
        <f t="shared" si="74"/>
        <v>Include</v>
      </c>
      <c r="AL258" t="str">
        <f t="shared" si="75"/>
        <v>Less than 10 deaths</v>
      </c>
      <c r="AM258" s="6">
        <f>IFERROR(VLOOKUP(D258,DatesEachStateReach10Deaths!A:B,2,FALSE),AK258)</f>
        <v>43913</v>
      </c>
      <c r="AN258">
        <f t="shared" si="76"/>
        <v>-12</v>
      </c>
    </row>
    <row r="259" spans="1:40" x14ac:dyDescent="0.25">
      <c r="A259" t="str">
        <f t="shared" si="81"/>
        <v>43902Connecticut</v>
      </c>
      <c r="B259" t="str">
        <f t="shared" si="86"/>
        <v>43902CT</v>
      </c>
      <c r="C259" s="6">
        <v>43902</v>
      </c>
      <c r="D259" t="s">
        <v>70</v>
      </c>
      <c r="E259" t="s">
        <v>12</v>
      </c>
      <c r="F259">
        <f>IFERROR(VLOOKUP(B259,CovidTracking!B:G,4,FALSE),0)</f>
        <v>6</v>
      </c>
      <c r="G259">
        <f>IFERROR(VLOOKUP(B259,CovidTracking!B:G,5,FALSE),0)</f>
        <v>89</v>
      </c>
      <c r="H259">
        <f t="shared" si="87"/>
        <v>95</v>
      </c>
      <c r="I259">
        <f>IFERROR(VLOOKUP(B259,CovidTracking!B:G,6,FALSE),0)</f>
        <v>0</v>
      </c>
      <c r="J259">
        <f t="shared" si="82"/>
        <v>3</v>
      </c>
      <c r="K259">
        <f t="shared" si="83"/>
        <v>18</v>
      </c>
      <c r="L259">
        <f t="shared" si="84"/>
        <v>21</v>
      </c>
      <c r="M259">
        <f t="shared" si="85"/>
        <v>0</v>
      </c>
      <c r="N259">
        <f>VLOOKUP(A259,Mobility!$A:$L,7,FALSE)</f>
        <v>5</v>
      </c>
      <c r="O259">
        <f>VLOOKUP(A259,Mobility!$A:$L,8,FALSE)</f>
        <v>34</v>
      </c>
      <c r="P259">
        <f>VLOOKUP(A259,Mobility!$A:$L,9,FALSE)</f>
        <v>10</v>
      </c>
      <c r="Q259">
        <f>VLOOKUP(A259,Mobility!$A:$L,10,FALSE)</f>
        <v>-9</v>
      </c>
      <c r="R259">
        <f>VLOOKUP(A259,Mobility!$A:$L,11,FALSE)</f>
        <v>-2</v>
      </c>
      <c r="S259">
        <f>VLOOKUP(A259,Mobility!$A:$L,12,FALSE)</f>
        <v>2</v>
      </c>
      <c r="T259">
        <f>VLOOKUP(D259,'Pop and Pop Den'!A:C,2,FALSE)</f>
        <v>3563077</v>
      </c>
      <c r="U259">
        <f>VLOOKUP(D259,'Pop and Pop Den'!A:C,3,FALSE)</f>
        <v>735.86890000000005</v>
      </c>
      <c r="V259">
        <f>VLOOKUP(D259,Unemployment!A:B,2,FALSE)</f>
        <v>3.7</v>
      </c>
      <c r="W259">
        <f>VLOOKUP(D259,Unemployment!H:J,2,FALSE)</f>
        <v>3.8</v>
      </c>
      <c r="X259">
        <f>VLOOKUP(D259,Unemployment!H:J,3,FALSE)</f>
        <v>3.7</v>
      </c>
      <c r="Y259">
        <f t="shared" ref="Y259:Y322" si="88">X259-V259</f>
        <v>0</v>
      </c>
      <c r="Z259">
        <f t="shared" ref="Z259:Z322" si="89">X259-W259</f>
        <v>-9.9999999999999645E-2</v>
      </c>
      <c r="AA259">
        <f>VLOOKUP(D259,MedianAge!A:B,2,FALSE)</f>
        <v>40.799999999999997</v>
      </c>
      <c r="AB259" s="6">
        <f>VLOOKUP(D259,StateActions!F:G,2,FALSE)</f>
        <v>43913</v>
      </c>
      <c r="AC259" s="6">
        <f>VLOOKUP(D259,StateActions!L:M,2,FALSE)</f>
        <v>43910</v>
      </c>
      <c r="AD259" s="6">
        <f>VLOOKUP(D259,StateActions!A:B,2,FALSE)</f>
        <v>43901</v>
      </c>
      <c r="AE259">
        <f t="shared" ref="AE259:AE322" si="90">C259-AB259</f>
        <v>-11</v>
      </c>
      <c r="AF259">
        <f t="shared" ref="AF259:AF322" si="91">C259-AC259</f>
        <v>-8</v>
      </c>
      <c r="AG259">
        <f t="shared" ref="AG259:AG322" si="92">C259-AD259</f>
        <v>1</v>
      </c>
      <c r="AH259" s="18">
        <f t="shared" ref="AH259:AH322" si="93">IFERROR(F259/H259,0)</f>
        <v>6.3157894736842107E-2</v>
      </c>
      <c r="AI259" s="18">
        <f t="shared" ref="AI259:AI322" si="94">IFERROR(G259/H259,0)</f>
        <v>0.93684210526315792</v>
      </c>
      <c r="AJ259" s="20">
        <f t="shared" ref="AJ259:AJ322" si="95">IFERROR(I259/H259,0)</f>
        <v>0</v>
      </c>
      <c r="AK259" t="str">
        <f t="shared" ref="AK259:AK322" si="96">IF(SUMIFS(M:M,D:D,D259)&lt;10,"Exclude less than 10 Deaths","Include")</f>
        <v>Include</v>
      </c>
      <c r="AL259" t="str">
        <f t="shared" ref="AL259:AL322" si="97">IF(I259&gt;9,"10 or more deaths","Less than 10 deaths")</f>
        <v>Less than 10 deaths</v>
      </c>
      <c r="AM259" s="6">
        <f>IFERROR(VLOOKUP(D259,DatesEachStateReach10Deaths!A:B,2,FALSE),AK259)</f>
        <v>43913</v>
      </c>
      <c r="AN259">
        <f t="shared" ref="AN259:AN322" si="98">IFERROR(C259-AM259,AK259)</f>
        <v>-11</v>
      </c>
    </row>
    <row r="260" spans="1:40" x14ac:dyDescent="0.25">
      <c r="A260" t="str">
        <f t="shared" si="81"/>
        <v>43903Connecticut</v>
      </c>
      <c r="B260" t="str">
        <f t="shared" si="86"/>
        <v>43903CT</v>
      </c>
      <c r="C260" s="6">
        <v>43903</v>
      </c>
      <c r="D260" t="s">
        <v>70</v>
      </c>
      <c r="E260" t="s">
        <v>12</v>
      </c>
      <c r="F260">
        <f>IFERROR(VLOOKUP(B260,CovidTracking!B:G,4,FALSE),0)</f>
        <v>6</v>
      </c>
      <c r="G260">
        <f>IFERROR(VLOOKUP(B260,CovidTracking!B:G,5,FALSE),0)</f>
        <v>99</v>
      </c>
      <c r="H260">
        <f t="shared" si="87"/>
        <v>105</v>
      </c>
      <c r="I260">
        <f>IFERROR(VLOOKUP(B260,CovidTracking!B:G,6,FALSE),0)</f>
        <v>0</v>
      </c>
      <c r="J260">
        <f t="shared" si="82"/>
        <v>0</v>
      </c>
      <c r="K260">
        <f t="shared" si="83"/>
        <v>10</v>
      </c>
      <c r="L260">
        <f t="shared" si="84"/>
        <v>10</v>
      </c>
      <c r="M260">
        <f t="shared" si="85"/>
        <v>0</v>
      </c>
      <c r="N260">
        <f>VLOOKUP(A260,Mobility!$A:$L,7,FALSE)</f>
        <v>-4</v>
      </c>
      <c r="O260">
        <f>VLOOKUP(A260,Mobility!$A:$L,8,FALSE)</f>
        <v>30</v>
      </c>
      <c r="P260">
        <f>VLOOKUP(A260,Mobility!$A:$L,9,FALSE)</f>
        <v>6</v>
      </c>
      <c r="Q260">
        <f>VLOOKUP(A260,Mobility!$A:$L,10,FALSE)</f>
        <v>-18</v>
      </c>
      <c r="R260">
        <f>VLOOKUP(A260,Mobility!$A:$L,11,FALSE)</f>
        <v>-12</v>
      </c>
      <c r="S260">
        <f>VLOOKUP(A260,Mobility!$A:$L,12,FALSE)</f>
        <v>6</v>
      </c>
      <c r="T260">
        <f>VLOOKUP(D260,'Pop and Pop Den'!A:C,2,FALSE)</f>
        <v>3563077</v>
      </c>
      <c r="U260">
        <f>VLOOKUP(D260,'Pop and Pop Den'!A:C,3,FALSE)</f>
        <v>735.86890000000005</v>
      </c>
      <c r="V260">
        <f>VLOOKUP(D260,Unemployment!A:B,2,FALSE)</f>
        <v>3.7</v>
      </c>
      <c r="W260">
        <f>VLOOKUP(D260,Unemployment!H:J,2,FALSE)</f>
        <v>3.8</v>
      </c>
      <c r="X260">
        <f>VLOOKUP(D260,Unemployment!H:J,3,FALSE)</f>
        <v>3.7</v>
      </c>
      <c r="Y260">
        <f t="shared" si="88"/>
        <v>0</v>
      </c>
      <c r="Z260">
        <f t="shared" si="89"/>
        <v>-9.9999999999999645E-2</v>
      </c>
      <c r="AA260">
        <f>VLOOKUP(D260,MedianAge!A:B,2,FALSE)</f>
        <v>40.799999999999997</v>
      </c>
      <c r="AB260" s="6">
        <f>VLOOKUP(D260,StateActions!F:G,2,FALSE)</f>
        <v>43913</v>
      </c>
      <c r="AC260" s="6">
        <f>VLOOKUP(D260,StateActions!L:M,2,FALSE)</f>
        <v>43910</v>
      </c>
      <c r="AD260" s="6">
        <f>VLOOKUP(D260,StateActions!A:B,2,FALSE)</f>
        <v>43901</v>
      </c>
      <c r="AE260">
        <f t="shared" si="90"/>
        <v>-10</v>
      </c>
      <c r="AF260">
        <f t="shared" si="91"/>
        <v>-7</v>
      </c>
      <c r="AG260">
        <f t="shared" si="92"/>
        <v>2</v>
      </c>
      <c r="AH260" s="18">
        <f t="shared" si="93"/>
        <v>5.7142857142857141E-2</v>
      </c>
      <c r="AI260" s="18">
        <f t="shared" si="94"/>
        <v>0.94285714285714284</v>
      </c>
      <c r="AJ260" s="20">
        <f t="shared" si="95"/>
        <v>0</v>
      </c>
      <c r="AK260" t="str">
        <f t="shared" si="96"/>
        <v>Include</v>
      </c>
      <c r="AL260" t="str">
        <f t="shared" si="97"/>
        <v>Less than 10 deaths</v>
      </c>
      <c r="AM260" s="6">
        <f>IFERROR(VLOOKUP(D260,DatesEachStateReach10Deaths!A:B,2,FALSE),AK260)</f>
        <v>43913</v>
      </c>
      <c r="AN260">
        <f t="shared" si="98"/>
        <v>-10</v>
      </c>
    </row>
    <row r="261" spans="1:40" x14ac:dyDescent="0.25">
      <c r="A261" t="str">
        <f t="shared" si="81"/>
        <v>43904Connecticut</v>
      </c>
      <c r="B261" t="str">
        <f t="shared" si="86"/>
        <v>43904CT</v>
      </c>
      <c r="C261" s="6">
        <v>43904</v>
      </c>
      <c r="D261" t="s">
        <v>70</v>
      </c>
      <c r="E261" t="s">
        <v>12</v>
      </c>
      <c r="F261">
        <f>IFERROR(VLOOKUP(B261,CovidTracking!B:G,4,FALSE),0)</f>
        <v>11</v>
      </c>
      <c r="G261">
        <f>IFERROR(VLOOKUP(B261,CovidTracking!B:G,5,FALSE),0)</f>
        <v>125</v>
      </c>
      <c r="H261">
        <f t="shared" si="87"/>
        <v>136</v>
      </c>
      <c r="I261">
        <f>IFERROR(VLOOKUP(B261,CovidTracking!B:G,6,FALSE),0)</f>
        <v>0</v>
      </c>
      <c r="J261">
        <f t="shared" si="82"/>
        <v>5</v>
      </c>
      <c r="K261">
        <f t="shared" si="83"/>
        <v>26</v>
      </c>
      <c r="L261">
        <f t="shared" si="84"/>
        <v>31</v>
      </c>
      <c r="M261">
        <f t="shared" si="85"/>
        <v>0</v>
      </c>
      <c r="N261">
        <f>VLOOKUP(A261,Mobility!$A:$L,7,FALSE)</f>
        <v>-7</v>
      </c>
      <c r="O261">
        <f>VLOOKUP(A261,Mobility!$A:$L,8,FALSE)</f>
        <v>16</v>
      </c>
      <c r="P261">
        <f>VLOOKUP(A261,Mobility!$A:$L,9,FALSE)</f>
        <v>95</v>
      </c>
      <c r="Q261">
        <f>VLOOKUP(A261,Mobility!$A:$L,10,FALSE)</f>
        <v>-12</v>
      </c>
      <c r="R261">
        <f>VLOOKUP(A261,Mobility!$A:$L,11,FALSE)</f>
        <v>-3</v>
      </c>
      <c r="S261">
        <f>VLOOKUP(A261,Mobility!$A:$L,12,FALSE)</f>
        <v>3</v>
      </c>
      <c r="T261">
        <f>VLOOKUP(D261,'Pop and Pop Den'!A:C,2,FALSE)</f>
        <v>3563077</v>
      </c>
      <c r="U261">
        <f>VLOOKUP(D261,'Pop and Pop Den'!A:C,3,FALSE)</f>
        <v>735.86890000000005</v>
      </c>
      <c r="V261">
        <f>VLOOKUP(D261,Unemployment!A:B,2,FALSE)</f>
        <v>3.7</v>
      </c>
      <c r="W261">
        <f>VLOOKUP(D261,Unemployment!H:J,2,FALSE)</f>
        <v>3.8</v>
      </c>
      <c r="X261">
        <f>VLOOKUP(D261,Unemployment!H:J,3,FALSE)</f>
        <v>3.7</v>
      </c>
      <c r="Y261">
        <f t="shared" si="88"/>
        <v>0</v>
      </c>
      <c r="Z261">
        <f t="shared" si="89"/>
        <v>-9.9999999999999645E-2</v>
      </c>
      <c r="AA261">
        <f>VLOOKUP(D261,MedianAge!A:B,2,FALSE)</f>
        <v>40.799999999999997</v>
      </c>
      <c r="AB261" s="6">
        <f>VLOOKUP(D261,StateActions!F:G,2,FALSE)</f>
        <v>43913</v>
      </c>
      <c r="AC261" s="6">
        <f>VLOOKUP(D261,StateActions!L:M,2,FALSE)</f>
        <v>43910</v>
      </c>
      <c r="AD261" s="6">
        <f>VLOOKUP(D261,StateActions!A:B,2,FALSE)</f>
        <v>43901</v>
      </c>
      <c r="AE261">
        <f t="shared" si="90"/>
        <v>-9</v>
      </c>
      <c r="AF261">
        <f t="shared" si="91"/>
        <v>-6</v>
      </c>
      <c r="AG261">
        <f t="shared" si="92"/>
        <v>3</v>
      </c>
      <c r="AH261" s="18">
        <f t="shared" si="93"/>
        <v>8.0882352941176475E-2</v>
      </c>
      <c r="AI261" s="18">
        <f t="shared" si="94"/>
        <v>0.91911764705882348</v>
      </c>
      <c r="AJ261" s="20">
        <f t="shared" si="95"/>
        <v>0</v>
      </c>
      <c r="AK261" t="str">
        <f t="shared" si="96"/>
        <v>Include</v>
      </c>
      <c r="AL261" t="str">
        <f t="shared" si="97"/>
        <v>Less than 10 deaths</v>
      </c>
      <c r="AM261" s="6">
        <f>IFERROR(VLOOKUP(D261,DatesEachStateReach10Deaths!A:B,2,FALSE),AK261)</f>
        <v>43913</v>
      </c>
      <c r="AN261">
        <f t="shared" si="98"/>
        <v>-9</v>
      </c>
    </row>
    <row r="262" spans="1:40" x14ac:dyDescent="0.25">
      <c r="A262" t="str">
        <f t="shared" si="81"/>
        <v>43905Connecticut</v>
      </c>
      <c r="B262" t="str">
        <f t="shared" si="86"/>
        <v>43905CT</v>
      </c>
      <c r="C262" s="6">
        <v>43905</v>
      </c>
      <c r="D262" t="s">
        <v>70</v>
      </c>
      <c r="E262" t="s">
        <v>12</v>
      </c>
      <c r="F262">
        <f>IFERROR(VLOOKUP(B262,CovidTracking!B:G,4,FALSE),0)</f>
        <v>20</v>
      </c>
      <c r="G262">
        <f>IFERROR(VLOOKUP(B262,CovidTracking!B:G,5,FALSE),0)</f>
        <v>125</v>
      </c>
      <c r="H262">
        <f t="shared" si="87"/>
        <v>145</v>
      </c>
      <c r="I262">
        <f>IFERROR(VLOOKUP(B262,CovidTracking!B:G,6,FALSE),0)</f>
        <v>0</v>
      </c>
      <c r="J262">
        <f t="shared" si="82"/>
        <v>9</v>
      </c>
      <c r="K262">
        <f t="shared" si="83"/>
        <v>0</v>
      </c>
      <c r="L262">
        <f t="shared" si="84"/>
        <v>9</v>
      </c>
      <c r="M262">
        <f t="shared" si="85"/>
        <v>0</v>
      </c>
      <c r="N262">
        <f>VLOOKUP(A262,Mobility!$A:$L,7,FALSE)</f>
        <v>-13</v>
      </c>
      <c r="O262">
        <f>VLOOKUP(A262,Mobility!$A:$L,8,FALSE)</f>
        <v>4</v>
      </c>
      <c r="P262">
        <f>VLOOKUP(A262,Mobility!$A:$L,9,FALSE)</f>
        <v>56</v>
      </c>
      <c r="Q262">
        <f>VLOOKUP(A262,Mobility!$A:$L,10,FALSE)</f>
        <v>-19</v>
      </c>
      <c r="R262">
        <f>VLOOKUP(A262,Mobility!$A:$L,11,FALSE)</f>
        <v>-8</v>
      </c>
      <c r="S262">
        <f>VLOOKUP(A262,Mobility!$A:$L,12,FALSE)</f>
        <v>5</v>
      </c>
      <c r="T262">
        <f>VLOOKUP(D262,'Pop and Pop Den'!A:C,2,FALSE)</f>
        <v>3563077</v>
      </c>
      <c r="U262">
        <f>VLOOKUP(D262,'Pop and Pop Den'!A:C,3,FALSE)</f>
        <v>735.86890000000005</v>
      </c>
      <c r="V262">
        <f>VLOOKUP(D262,Unemployment!A:B,2,FALSE)</f>
        <v>3.7</v>
      </c>
      <c r="W262">
        <f>VLOOKUP(D262,Unemployment!H:J,2,FALSE)</f>
        <v>3.8</v>
      </c>
      <c r="X262">
        <f>VLOOKUP(D262,Unemployment!H:J,3,FALSE)</f>
        <v>3.7</v>
      </c>
      <c r="Y262">
        <f t="shared" si="88"/>
        <v>0</v>
      </c>
      <c r="Z262">
        <f t="shared" si="89"/>
        <v>-9.9999999999999645E-2</v>
      </c>
      <c r="AA262">
        <f>VLOOKUP(D262,MedianAge!A:B,2,FALSE)</f>
        <v>40.799999999999997</v>
      </c>
      <c r="AB262" s="6">
        <f>VLOOKUP(D262,StateActions!F:G,2,FALSE)</f>
        <v>43913</v>
      </c>
      <c r="AC262" s="6">
        <f>VLOOKUP(D262,StateActions!L:M,2,FALSE)</f>
        <v>43910</v>
      </c>
      <c r="AD262" s="6">
        <f>VLOOKUP(D262,StateActions!A:B,2,FALSE)</f>
        <v>43901</v>
      </c>
      <c r="AE262">
        <f t="shared" si="90"/>
        <v>-8</v>
      </c>
      <c r="AF262">
        <f t="shared" si="91"/>
        <v>-5</v>
      </c>
      <c r="AG262">
        <f t="shared" si="92"/>
        <v>4</v>
      </c>
      <c r="AH262" s="18">
        <f t="shared" si="93"/>
        <v>0.13793103448275862</v>
      </c>
      <c r="AI262" s="18">
        <f t="shared" si="94"/>
        <v>0.86206896551724133</v>
      </c>
      <c r="AJ262" s="20">
        <f t="shared" si="95"/>
        <v>0</v>
      </c>
      <c r="AK262" t="str">
        <f t="shared" si="96"/>
        <v>Include</v>
      </c>
      <c r="AL262" t="str">
        <f t="shared" si="97"/>
        <v>Less than 10 deaths</v>
      </c>
      <c r="AM262" s="6">
        <f>IFERROR(VLOOKUP(D262,DatesEachStateReach10Deaths!A:B,2,FALSE),AK262)</f>
        <v>43913</v>
      </c>
      <c r="AN262">
        <f t="shared" si="98"/>
        <v>-8</v>
      </c>
    </row>
    <row r="263" spans="1:40" x14ac:dyDescent="0.25">
      <c r="A263" t="str">
        <f t="shared" si="81"/>
        <v>43906Connecticut</v>
      </c>
      <c r="B263" t="str">
        <f t="shared" si="86"/>
        <v>43906CT</v>
      </c>
      <c r="C263" s="6">
        <v>43906</v>
      </c>
      <c r="D263" t="s">
        <v>70</v>
      </c>
      <c r="E263" t="s">
        <v>12</v>
      </c>
      <c r="F263">
        <f>IFERROR(VLOOKUP(B263,CovidTracking!B:G,4,FALSE),0)</f>
        <v>26</v>
      </c>
      <c r="G263">
        <f>IFERROR(VLOOKUP(B263,CovidTracking!B:G,5,FALSE),0)</f>
        <v>125</v>
      </c>
      <c r="H263">
        <f t="shared" si="87"/>
        <v>151</v>
      </c>
      <c r="I263">
        <f>IFERROR(VLOOKUP(B263,CovidTracking!B:G,6,FALSE),0)</f>
        <v>0</v>
      </c>
      <c r="J263">
        <f t="shared" si="82"/>
        <v>6</v>
      </c>
      <c r="K263">
        <f t="shared" si="83"/>
        <v>0</v>
      </c>
      <c r="L263">
        <f t="shared" si="84"/>
        <v>6</v>
      </c>
      <c r="M263">
        <f t="shared" si="85"/>
        <v>0</v>
      </c>
      <c r="N263">
        <f>VLOOKUP(A263,Mobility!$A:$L,7,FALSE)</f>
        <v>-7</v>
      </c>
      <c r="O263">
        <f>VLOOKUP(A263,Mobility!$A:$L,8,FALSE)</f>
        <v>26</v>
      </c>
      <c r="P263">
        <f>VLOOKUP(A263,Mobility!$A:$L,9,FALSE)</f>
        <v>16</v>
      </c>
      <c r="Q263">
        <f>VLOOKUP(A263,Mobility!$A:$L,10,FALSE)</f>
        <v>-25</v>
      </c>
      <c r="R263">
        <f>VLOOKUP(A263,Mobility!$A:$L,11,FALSE)</f>
        <v>-23</v>
      </c>
      <c r="S263">
        <f>VLOOKUP(A263,Mobility!$A:$L,12,FALSE)</f>
        <v>9</v>
      </c>
      <c r="T263">
        <f>VLOOKUP(D263,'Pop and Pop Den'!A:C,2,FALSE)</f>
        <v>3563077</v>
      </c>
      <c r="U263">
        <f>VLOOKUP(D263,'Pop and Pop Den'!A:C,3,FALSE)</f>
        <v>735.86890000000005</v>
      </c>
      <c r="V263">
        <f>VLOOKUP(D263,Unemployment!A:B,2,FALSE)</f>
        <v>3.7</v>
      </c>
      <c r="W263">
        <f>VLOOKUP(D263,Unemployment!H:J,2,FALSE)</f>
        <v>3.8</v>
      </c>
      <c r="X263">
        <f>VLOOKUP(D263,Unemployment!H:J,3,FALSE)</f>
        <v>3.7</v>
      </c>
      <c r="Y263">
        <f t="shared" si="88"/>
        <v>0</v>
      </c>
      <c r="Z263">
        <f t="shared" si="89"/>
        <v>-9.9999999999999645E-2</v>
      </c>
      <c r="AA263">
        <f>VLOOKUP(D263,MedianAge!A:B,2,FALSE)</f>
        <v>40.799999999999997</v>
      </c>
      <c r="AB263" s="6">
        <f>VLOOKUP(D263,StateActions!F:G,2,FALSE)</f>
        <v>43913</v>
      </c>
      <c r="AC263" s="6">
        <f>VLOOKUP(D263,StateActions!L:M,2,FALSE)</f>
        <v>43910</v>
      </c>
      <c r="AD263" s="6">
        <f>VLOOKUP(D263,StateActions!A:B,2,FALSE)</f>
        <v>43901</v>
      </c>
      <c r="AE263">
        <f t="shared" si="90"/>
        <v>-7</v>
      </c>
      <c r="AF263">
        <f t="shared" si="91"/>
        <v>-4</v>
      </c>
      <c r="AG263">
        <f t="shared" si="92"/>
        <v>5</v>
      </c>
      <c r="AH263" s="18">
        <f t="shared" si="93"/>
        <v>0.17218543046357615</v>
      </c>
      <c r="AI263" s="18">
        <f t="shared" si="94"/>
        <v>0.82781456953642385</v>
      </c>
      <c r="AJ263" s="20">
        <f t="shared" si="95"/>
        <v>0</v>
      </c>
      <c r="AK263" t="str">
        <f t="shared" si="96"/>
        <v>Include</v>
      </c>
      <c r="AL263" t="str">
        <f t="shared" si="97"/>
        <v>Less than 10 deaths</v>
      </c>
      <c r="AM263" s="6">
        <f>IFERROR(VLOOKUP(D263,DatesEachStateReach10Deaths!A:B,2,FALSE),AK263)</f>
        <v>43913</v>
      </c>
      <c r="AN263">
        <f t="shared" si="98"/>
        <v>-7</v>
      </c>
    </row>
    <row r="264" spans="1:40" x14ac:dyDescent="0.25">
      <c r="A264" t="str">
        <f t="shared" si="81"/>
        <v>43907Connecticut</v>
      </c>
      <c r="B264" t="str">
        <f t="shared" si="86"/>
        <v>43907CT</v>
      </c>
      <c r="C264" s="6">
        <v>43907</v>
      </c>
      <c r="D264" t="s">
        <v>70</v>
      </c>
      <c r="E264" t="s">
        <v>12</v>
      </c>
      <c r="F264">
        <f>IFERROR(VLOOKUP(B264,CovidTracking!B:G,4,FALSE),0)</f>
        <v>41</v>
      </c>
      <c r="G264">
        <f>IFERROR(VLOOKUP(B264,CovidTracking!B:G,5,FALSE),0)</f>
        <v>125</v>
      </c>
      <c r="H264">
        <f t="shared" si="87"/>
        <v>166</v>
      </c>
      <c r="I264">
        <f>IFERROR(VLOOKUP(B264,CovidTracking!B:G,6,FALSE),0)</f>
        <v>0</v>
      </c>
      <c r="J264">
        <f t="shared" si="82"/>
        <v>15</v>
      </c>
      <c r="K264">
        <f t="shared" si="83"/>
        <v>0</v>
      </c>
      <c r="L264">
        <f t="shared" si="84"/>
        <v>15</v>
      </c>
      <c r="M264">
        <f t="shared" si="85"/>
        <v>0</v>
      </c>
      <c r="N264">
        <f>VLOOKUP(A264,Mobility!$A:$L,7,FALSE)</f>
        <v>-27</v>
      </c>
      <c r="O264">
        <f>VLOOKUP(A264,Mobility!$A:$L,8,FALSE)</f>
        <v>8</v>
      </c>
      <c r="P264">
        <f>VLOOKUP(A264,Mobility!$A:$L,9,FALSE)</f>
        <v>-10</v>
      </c>
      <c r="Q264">
        <f>VLOOKUP(A264,Mobility!$A:$L,10,FALSE)</f>
        <v>-30</v>
      </c>
      <c r="R264">
        <f>VLOOKUP(A264,Mobility!$A:$L,11,FALSE)</f>
        <v>-31</v>
      </c>
      <c r="S264">
        <f>VLOOKUP(A264,Mobility!$A:$L,12,FALSE)</f>
        <v>14</v>
      </c>
      <c r="T264">
        <f>VLOOKUP(D264,'Pop and Pop Den'!A:C,2,FALSE)</f>
        <v>3563077</v>
      </c>
      <c r="U264">
        <f>VLOOKUP(D264,'Pop and Pop Den'!A:C,3,FALSE)</f>
        <v>735.86890000000005</v>
      </c>
      <c r="V264">
        <f>VLOOKUP(D264,Unemployment!A:B,2,FALSE)</f>
        <v>3.7</v>
      </c>
      <c r="W264">
        <f>VLOOKUP(D264,Unemployment!H:J,2,FALSE)</f>
        <v>3.8</v>
      </c>
      <c r="X264">
        <f>VLOOKUP(D264,Unemployment!H:J,3,FALSE)</f>
        <v>3.7</v>
      </c>
      <c r="Y264">
        <f t="shared" si="88"/>
        <v>0</v>
      </c>
      <c r="Z264">
        <f t="shared" si="89"/>
        <v>-9.9999999999999645E-2</v>
      </c>
      <c r="AA264">
        <f>VLOOKUP(D264,MedianAge!A:B,2,FALSE)</f>
        <v>40.799999999999997</v>
      </c>
      <c r="AB264" s="6">
        <f>VLOOKUP(D264,StateActions!F:G,2,FALSE)</f>
        <v>43913</v>
      </c>
      <c r="AC264" s="6">
        <f>VLOOKUP(D264,StateActions!L:M,2,FALSE)</f>
        <v>43910</v>
      </c>
      <c r="AD264" s="6">
        <f>VLOOKUP(D264,StateActions!A:B,2,FALSE)</f>
        <v>43901</v>
      </c>
      <c r="AE264">
        <f t="shared" si="90"/>
        <v>-6</v>
      </c>
      <c r="AF264">
        <f t="shared" si="91"/>
        <v>-3</v>
      </c>
      <c r="AG264">
        <f t="shared" si="92"/>
        <v>6</v>
      </c>
      <c r="AH264" s="18">
        <f t="shared" si="93"/>
        <v>0.24698795180722891</v>
      </c>
      <c r="AI264" s="18">
        <f t="shared" si="94"/>
        <v>0.75301204819277112</v>
      </c>
      <c r="AJ264" s="20">
        <f t="shared" si="95"/>
        <v>0</v>
      </c>
      <c r="AK264" t="str">
        <f t="shared" si="96"/>
        <v>Include</v>
      </c>
      <c r="AL264" t="str">
        <f t="shared" si="97"/>
        <v>Less than 10 deaths</v>
      </c>
      <c r="AM264" s="6">
        <f>IFERROR(VLOOKUP(D264,DatesEachStateReach10Deaths!A:B,2,FALSE),AK264)</f>
        <v>43913</v>
      </c>
      <c r="AN264">
        <f t="shared" si="98"/>
        <v>-6</v>
      </c>
    </row>
    <row r="265" spans="1:40" x14ac:dyDescent="0.25">
      <c r="A265" t="str">
        <f t="shared" si="81"/>
        <v>43908Connecticut</v>
      </c>
      <c r="B265" t="str">
        <f t="shared" si="86"/>
        <v>43908CT</v>
      </c>
      <c r="C265" s="6">
        <v>43908</v>
      </c>
      <c r="D265" t="s">
        <v>70</v>
      </c>
      <c r="E265" t="s">
        <v>12</v>
      </c>
      <c r="F265">
        <f>IFERROR(VLOOKUP(B265,CovidTracking!B:G,4,FALSE),0)</f>
        <v>68</v>
      </c>
      <c r="G265">
        <f>IFERROR(VLOOKUP(B265,CovidTracking!B:G,5,FALSE),0)</f>
        <v>125</v>
      </c>
      <c r="H265">
        <f t="shared" si="87"/>
        <v>193</v>
      </c>
      <c r="I265">
        <f>IFERROR(VLOOKUP(B265,CovidTracking!B:G,6,FALSE),0)</f>
        <v>0</v>
      </c>
      <c r="J265">
        <f t="shared" si="82"/>
        <v>27</v>
      </c>
      <c r="K265">
        <f t="shared" si="83"/>
        <v>0</v>
      </c>
      <c r="L265">
        <f t="shared" si="84"/>
        <v>27</v>
      </c>
      <c r="M265">
        <f t="shared" si="85"/>
        <v>0</v>
      </c>
      <c r="N265">
        <f>VLOOKUP(A265,Mobility!$A:$L,7,FALSE)</f>
        <v>-27</v>
      </c>
      <c r="O265">
        <f>VLOOKUP(A265,Mobility!$A:$L,8,FALSE)</f>
        <v>6</v>
      </c>
      <c r="P265">
        <f>VLOOKUP(A265,Mobility!$A:$L,9,FALSE)</f>
        <v>46</v>
      </c>
      <c r="Q265">
        <f>VLOOKUP(A265,Mobility!$A:$L,10,FALSE)</f>
        <v>-30</v>
      </c>
      <c r="R265">
        <f>VLOOKUP(A265,Mobility!$A:$L,11,FALSE)</f>
        <v>-34</v>
      </c>
      <c r="S265">
        <f>VLOOKUP(A265,Mobility!$A:$L,12,FALSE)</f>
        <v>14</v>
      </c>
      <c r="T265">
        <f>VLOOKUP(D265,'Pop and Pop Den'!A:C,2,FALSE)</f>
        <v>3563077</v>
      </c>
      <c r="U265">
        <f>VLOOKUP(D265,'Pop and Pop Den'!A:C,3,FALSE)</f>
        <v>735.86890000000005</v>
      </c>
      <c r="V265">
        <f>VLOOKUP(D265,Unemployment!A:B,2,FALSE)</f>
        <v>3.7</v>
      </c>
      <c r="W265">
        <f>VLOOKUP(D265,Unemployment!H:J,2,FALSE)</f>
        <v>3.8</v>
      </c>
      <c r="X265">
        <f>VLOOKUP(D265,Unemployment!H:J,3,FALSE)</f>
        <v>3.7</v>
      </c>
      <c r="Y265">
        <f t="shared" si="88"/>
        <v>0</v>
      </c>
      <c r="Z265">
        <f t="shared" si="89"/>
        <v>-9.9999999999999645E-2</v>
      </c>
      <c r="AA265">
        <f>VLOOKUP(D265,MedianAge!A:B,2,FALSE)</f>
        <v>40.799999999999997</v>
      </c>
      <c r="AB265" s="6">
        <f>VLOOKUP(D265,StateActions!F:G,2,FALSE)</f>
        <v>43913</v>
      </c>
      <c r="AC265" s="6">
        <f>VLOOKUP(D265,StateActions!L:M,2,FALSE)</f>
        <v>43910</v>
      </c>
      <c r="AD265" s="6">
        <f>VLOOKUP(D265,StateActions!A:B,2,FALSE)</f>
        <v>43901</v>
      </c>
      <c r="AE265">
        <f t="shared" si="90"/>
        <v>-5</v>
      </c>
      <c r="AF265">
        <f t="shared" si="91"/>
        <v>-2</v>
      </c>
      <c r="AG265">
        <f t="shared" si="92"/>
        <v>7</v>
      </c>
      <c r="AH265" s="18">
        <f t="shared" si="93"/>
        <v>0.35233160621761656</v>
      </c>
      <c r="AI265" s="18">
        <f t="shared" si="94"/>
        <v>0.64766839378238339</v>
      </c>
      <c r="AJ265" s="20">
        <f t="shared" si="95"/>
        <v>0</v>
      </c>
      <c r="AK265" t="str">
        <f t="shared" si="96"/>
        <v>Include</v>
      </c>
      <c r="AL265" t="str">
        <f t="shared" si="97"/>
        <v>Less than 10 deaths</v>
      </c>
      <c r="AM265" s="6">
        <f>IFERROR(VLOOKUP(D265,DatesEachStateReach10Deaths!A:B,2,FALSE),AK265)</f>
        <v>43913</v>
      </c>
      <c r="AN265">
        <f t="shared" si="98"/>
        <v>-5</v>
      </c>
    </row>
    <row r="266" spans="1:40" x14ac:dyDescent="0.25">
      <c r="A266" t="str">
        <f t="shared" si="81"/>
        <v>43909Connecticut</v>
      </c>
      <c r="B266" t="str">
        <f t="shared" si="86"/>
        <v>43909CT</v>
      </c>
      <c r="C266" s="6">
        <v>43909</v>
      </c>
      <c r="D266" t="s">
        <v>70</v>
      </c>
      <c r="E266" t="s">
        <v>12</v>
      </c>
      <c r="F266">
        <f>IFERROR(VLOOKUP(B266,CovidTracking!B:G,4,FALSE),0)</f>
        <v>96</v>
      </c>
      <c r="G266">
        <f>IFERROR(VLOOKUP(B266,CovidTracking!B:G,5,FALSE),0)</f>
        <v>604</v>
      </c>
      <c r="H266">
        <f t="shared" si="87"/>
        <v>700</v>
      </c>
      <c r="I266">
        <f>IFERROR(VLOOKUP(B266,CovidTracking!B:G,6,FALSE),0)</f>
        <v>1</v>
      </c>
      <c r="J266">
        <f t="shared" si="82"/>
        <v>28</v>
      </c>
      <c r="K266">
        <f t="shared" si="83"/>
        <v>479</v>
      </c>
      <c r="L266">
        <f t="shared" si="84"/>
        <v>507</v>
      </c>
      <c r="M266">
        <f t="shared" si="85"/>
        <v>1</v>
      </c>
      <c r="N266">
        <f>VLOOKUP(A266,Mobility!$A:$L,7,FALSE)</f>
        <v>-33</v>
      </c>
      <c r="O266">
        <f>VLOOKUP(A266,Mobility!$A:$L,8,FALSE)</f>
        <v>2</v>
      </c>
      <c r="P266">
        <f>VLOOKUP(A266,Mobility!$A:$L,9,FALSE)</f>
        <v>-12</v>
      </c>
      <c r="Q266">
        <f>VLOOKUP(A266,Mobility!$A:$L,10,FALSE)</f>
        <v>-40</v>
      </c>
      <c r="R266">
        <f>VLOOKUP(A266,Mobility!$A:$L,11,FALSE)</f>
        <v>-36</v>
      </c>
      <c r="S266">
        <f>VLOOKUP(A266,Mobility!$A:$L,12,FALSE)</f>
        <v>17</v>
      </c>
      <c r="T266">
        <f>VLOOKUP(D266,'Pop and Pop Den'!A:C,2,FALSE)</f>
        <v>3563077</v>
      </c>
      <c r="U266">
        <f>VLOOKUP(D266,'Pop and Pop Den'!A:C,3,FALSE)</f>
        <v>735.86890000000005</v>
      </c>
      <c r="V266">
        <f>VLOOKUP(D266,Unemployment!A:B,2,FALSE)</f>
        <v>3.7</v>
      </c>
      <c r="W266">
        <f>VLOOKUP(D266,Unemployment!H:J,2,FALSE)</f>
        <v>3.8</v>
      </c>
      <c r="X266">
        <f>VLOOKUP(D266,Unemployment!H:J,3,FALSE)</f>
        <v>3.7</v>
      </c>
      <c r="Y266">
        <f t="shared" si="88"/>
        <v>0</v>
      </c>
      <c r="Z266">
        <f t="shared" si="89"/>
        <v>-9.9999999999999645E-2</v>
      </c>
      <c r="AA266">
        <f>VLOOKUP(D266,MedianAge!A:B,2,FALSE)</f>
        <v>40.799999999999997</v>
      </c>
      <c r="AB266" s="6">
        <f>VLOOKUP(D266,StateActions!F:G,2,FALSE)</f>
        <v>43913</v>
      </c>
      <c r="AC266" s="6">
        <f>VLOOKUP(D266,StateActions!L:M,2,FALSE)</f>
        <v>43910</v>
      </c>
      <c r="AD266" s="6">
        <f>VLOOKUP(D266,StateActions!A:B,2,FALSE)</f>
        <v>43901</v>
      </c>
      <c r="AE266">
        <f t="shared" si="90"/>
        <v>-4</v>
      </c>
      <c r="AF266">
        <f t="shared" si="91"/>
        <v>-1</v>
      </c>
      <c r="AG266">
        <f t="shared" si="92"/>
        <v>8</v>
      </c>
      <c r="AH266" s="18">
        <f t="shared" si="93"/>
        <v>0.13714285714285715</v>
      </c>
      <c r="AI266" s="18">
        <f t="shared" si="94"/>
        <v>0.86285714285714288</v>
      </c>
      <c r="AJ266" s="20">
        <f t="shared" si="95"/>
        <v>1.4285714285714286E-3</v>
      </c>
      <c r="AK266" t="str">
        <f t="shared" si="96"/>
        <v>Include</v>
      </c>
      <c r="AL266" t="str">
        <f t="shared" si="97"/>
        <v>Less than 10 deaths</v>
      </c>
      <c r="AM266" s="6">
        <f>IFERROR(VLOOKUP(D266,DatesEachStateReach10Deaths!A:B,2,FALSE),AK266)</f>
        <v>43913</v>
      </c>
      <c r="AN266">
        <f t="shared" si="98"/>
        <v>-4</v>
      </c>
    </row>
    <row r="267" spans="1:40" x14ac:dyDescent="0.25">
      <c r="A267" t="str">
        <f t="shared" si="81"/>
        <v>43910Connecticut</v>
      </c>
      <c r="B267" t="str">
        <f t="shared" si="86"/>
        <v>43910CT</v>
      </c>
      <c r="C267" s="6">
        <v>43910</v>
      </c>
      <c r="D267" t="s">
        <v>70</v>
      </c>
      <c r="E267" t="s">
        <v>12</v>
      </c>
      <c r="F267">
        <f>IFERROR(VLOOKUP(B267,CovidTracking!B:G,4,FALSE),0)</f>
        <v>194</v>
      </c>
      <c r="G267">
        <f>IFERROR(VLOOKUP(B267,CovidTracking!B:G,5,FALSE),0)</f>
        <v>604</v>
      </c>
      <c r="H267">
        <f t="shared" si="87"/>
        <v>798</v>
      </c>
      <c r="I267">
        <f>IFERROR(VLOOKUP(B267,CovidTracking!B:G,6,FALSE),0)</f>
        <v>3</v>
      </c>
      <c r="J267">
        <f t="shared" si="82"/>
        <v>98</v>
      </c>
      <c r="K267">
        <f t="shared" si="83"/>
        <v>0</v>
      </c>
      <c r="L267">
        <f t="shared" si="84"/>
        <v>98</v>
      </c>
      <c r="M267">
        <f t="shared" si="85"/>
        <v>2</v>
      </c>
      <c r="N267">
        <f>VLOOKUP(A267,Mobility!$A:$L,7,FALSE)</f>
        <v>-32</v>
      </c>
      <c r="O267">
        <f>VLOOKUP(A267,Mobility!$A:$L,8,FALSE)</f>
        <v>12</v>
      </c>
      <c r="P267">
        <f>VLOOKUP(A267,Mobility!$A:$L,9,FALSE)</f>
        <v>12</v>
      </c>
      <c r="Q267">
        <f>VLOOKUP(A267,Mobility!$A:$L,10,FALSE)</f>
        <v>-41</v>
      </c>
      <c r="R267">
        <f>VLOOKUP(A267,Mobility!$A:$L,11,FALSE)</f>
        <v>-37</v>
      </c>
      <c r="S267">
        <f>VLOOKUP(A267,Mobility!$A:$L,12,FALSE)</f>
        <v>18</v>
      </c>
      <c r="T267">
        <f>VLOOKUP(D267,'Pop and Pop Den'!A:C,2,FALSE)</f>
        <v>3563077</v>
      </c>
      <c r="U267">
        <f>VLOOKUP(D267,'Pop and Pop Den'!A:C,3,FALSE)</f>
        <v>735.86890000000005</v>
      </c>
      <c r="V267">
        <f>VLOOKUP(D267,Unemployment!A:B,2,FALSE)</f>
        <v>3.7</v>
      </c>
      <c r="W267">
        <f>VLOOKUP(D267,Unemployment!H:J,2,FALSE)</f>
        <v>3.8</v>
      </c>
      <c r="X267">
        <f>VLOOKUP(D267,Unemployment!H:J,3,FALSE)</f>
        <v>3.7</v>
      </c>
      <c r="Y267">
        <f t="shared" si="88"/>
        <v>0</v>
      </c>
      <c r="Z267">
        <f t="shared" si="89"/>
        <v>-9.9999999999999645E-2</v>
      </c>
      <c r="AA267">
        <f>VLOOKUP(D267,MedianAge!A:B,2,FALSE)</f>
        <v>40.799999999999997</v>
      </c>
      <c r="AB267" s="6">
        <f>VLOOKUP(D267,StateActions!F:G,2,FALSE)</f>
        <v>43913</v>
      </c>
      <c r="AC267" s="6">
        <f>VLOOKUP(D267,StateActions!L:M,2,FALSE)</f>
        <v>43910</v>
      </c>
      <c r="AD267" s="6">
        <f>VLOOKUP(D267,StateActions!A:B,2,FALSE)</f>
        <v>43901</v>
      </c>
      <c r="AE267">
        <f t="shared" si="90"/>
        <v>-3</v>
      </c>
      <c r="AF267">
        <f t="shared" si="91"/>
        <v>0</v>
      </c>
      <c r="AG267">
        <f t="shared" si="92"/>
        <v>9</v>
      </c>
      <c r="AH267" s="18">
        <f t="shared" si="93"/>
        <v>0.24310776942355888</v>
      </c>
      <c r="AI267" s="18">
        <f t="shared" si="94"/>
        <v>0.75689223057644106</v>
      </c>
      <c r="AJ267" s="20">
        <f t="shared" si="95"/>
        <v>3.7593984962406013E-3</v>
      </c>
      <c r="AK267" t="str">
        <f t="shared" si="96"/>
        <v>Include</v>
      </c>
      <c r="AL267" t="str">
        <f t="shared" si="97"/>
        <v>Less than 10 deaths</v>
      </c>
      <c r="AM267" s="6">
        <f>IFERROR(VLOOKUP(D267,DatesEachStateReach10Deaths!A:B,2,FALSE),AK267)</f>
        <v>43913</v>
      </c>
      <c r="AN267">
        <f t="shared" si="98"/>
        <v>-3</v>
      </c>
    </row>
    <row r="268" spans="1:40" x14ac:dyDescent="0.25">
      <c r="A268" t="str">
        <f t="shared" si="81"/>
        <v>43911Connecticut</v>
      </c>
      <c r="B268" t="str">
        <f t="shared" si="86"/>
        <v>43911CT</v>
      </c>
      <c r="C268" s="6">
        <v>43911</v>
      </c>
      <c r="D268" t="s">
        <v>70</v>
      </c>
      <c r="E268" t="s">
        <v>12</v>
      </c>
      <c r="F268">
        <f>IFERROR(VLOOKUP(B268,CovidTracking!B:G,4,FALSE),0)</f>
        <v>194</v>
      </c>
      <c r="G268">
        <f>IFERROR(VLOOKUP(B268,CovidTracking!B:G,5,FALSE),0)</f>
        <v>2106</v>
      </c>
      <c r="H268">
        <f t="shared" si="87"/>
        <v>2300</v>
      </c>
      <c r="I268">
        <f>IFERROR(VLOOKUP(B268,CovidTracking!B:G,6,FALSE),0)</f>
        <v>4</v>
      </c>
      <c r="J268">
        <f t="shared" si="82"/>
        <v>0</v>
      </c>
      <c r="K268">
        <f t="shared" si="83"/>
        <v>1502</v>
      </c>
      <c r="L268">
        <f t="shared" si="84"/>
        <v>1502</v>
      </c>
      <c r="M268">
        <f t="shared" si="85"/>
        <v>1</v>
      </c>
      <c r="N268">
        <f>VLOOKUP(A268,Mobility!$A:$L,7,FALSE)</f>
        <v>-38</v>
      </c>
      <c r="O268">
        <f>VLOOKUP(A268,Mobility!$A:$L,8,FALSE)</f>
        <v>1</v>
      </c>
      <c r="P268">
        <f>VLOOKUP(A268,Mobility!$A:$L,9,FALSE)</f>
        <v>100</v>
      </c>
      <c r="Q268">
        <f>VLOOKUP(A268,Mobility!$A:$L,10,FALSE)</f>
        <v>-38</v>
      </c>
      <c r="R268">
        <f>VLOOKUP(A268,Mobility!$A:$L,11,FALSE)</f>
        <v>-26</v>
      </c>
      <c r="S268">
        <f>VLOOKUP(A268,Mobility!$A:$L,12,FALSE)</f>
        <v>11</v>
      </c>
      <c r="T268">
        <f>VLOOKUP(D268,'Pop and Pop Den'!A:C,2,FALSE)</f>
        <v>3563077</v>
      </c>
      <c r="U268">
        <f>VLOOKUP(D268,'Pop and Pop Den'!A:C,3,FALSE)</f>
        <v>735.86890000000005</v>
      </c>
      <c r="V268">
        <f>VLOOKUP(D268,Unemployment!A:B,2,FALSE)</f>
        <v>3.7</v>
      </c>
      <c r="W268">
        <f>VLOOKUP(D268,Unemployment!H:J,2,FALSE)</f>
        <v>3.8</v>
      </c>
      <c r="X268">
        <f>VLOOKUP(D268,Unemployment!H:J,3,FALSE)</f>
        <v>3.7</v>
      </c>
      <c r="Y268">
        <f t="shared" si="88"/>
        <v>0</v>
      </c>
      <c r="Z268">
        <f t="shared" si="89"/>
        <v>-9.9999999999999645E-2</v>
      </c>
      <c r="AA268">
        <f>VLOOKUP(D268,MedianAge!A:B,2,FALSE)</f>
        <v>40.799999999999997</v>
      </c>
      <c r="AB268" s="6">
        <f>VLOOKUP(D268,StateActions!F:G,2,FALSE)</f>
        <v>43913</v>
      </c>
      <c r="AC268" s="6">
        <f>VLOOKUP(D268,StateActions!L:M,2,FALSE)</f>
        <v>43910</v>
      </c>
      <c r="AD268" s="6">
        <f>VLOOKUP(D268,StateActions!A:B,2,FALSE)</f>
        <v>43901</v>
      </c>
      <c r="AE268">
        <f t="shared" si="90"/>
        <v>-2</v>
      </c>
      <c r="AF268">
        <f t="shared" si="91"/>
        <v>1</v>
      </c>
      <c r="AG268">
        <f t="shared" si="92"/>
        <v>10</v>
      </c>
      <c r="AH268" s="18">
        <f t="shared" si="93"/>
        <v>8.4347826086956526E-2</v>
      </c>
      <c r="AI268" s="18">
        <f t="shared" si="94"/>
        <v>0.91565217391304343</v>
      </c>
      <c r="AJ268" s="20">
        <f t="shared" si="95"/>
        <v>1.7391304347826088E-3</v>
      </c>
      <c r="AK268" t="str">
        <f t="shared" si="96"/>
        <v>Include</v>
      </c>
      <c r="AL268" t="str">
        <f t="shared" si="97"/>
        <v>Less than 10 deaths</v>
      </c>
      <c r="AM268" s="6">
        <f>IFERROR(VLOOKUP(D268,DatesEachStateReach10Deaths!A:B,2,FALSE),AK268)</f>
        <v>43913</v>
      </c>
      <c r="AN268">
        <f t="shared" si="98"/>
        <v>-2</v>
      </c>
    </row>
    <row r="269" spans="1:40" x14ac:dyDescent="0.25">
      <c r="A269" t="str">
        <f t="shared" si="81"/>
        <v>43912Connecticut</v>
      </c>
      <c r="B269" t="str">
        <f t="shared" si="86"/>
        <v>43912CT</v>
      </c>
      <c r="C269" s="6">
        <v>43912</v>
      </c>
      <c r="D269" t="s">
        <v>70</v>
      </c>
      <c r="E269" t="s">
        <v>12</v>
      </c>
      <c r="F269">
        <f>IFERROR(VLOOKUP(B269,CovidTracking!B:G,4,FALSE),0)</f>
        <v>223</v>
      </c>
      <c r="G269">
        <f>IFERROR(VLOOKUP(B269,CovidTracking!B:G,5,FALSE),0)</f>
        <v>2877</v>
      </c>
      <c r="H269">
        <f t="shared" si="87"/>
        <v>3100</v>
      </c>
      <c r="I269">
        <f>IFERROR(VLOOKUP(B269,CovidTracking!B:G,6,FALSE),0)</f>
        <v>5</v>
      </c>
      <c r="J269">
        <f t="shared" si="82"/>
        <v>29</v>
      </c>
      <c r="K269">
        <f t="shared" si="83"/>
        <v>771</v>
      </c>
      <c r="L269">
        <f t="shared" si="84"/>
        <v>800</v>
      </c>
      <c r="M269">
        <f t="shared" si="85"/>
        <v>1</v>
      </c>
      <c r="N269">
        <f>VLOOKUP(A269,Mobility!$A:$L,7,FALSE)</f>
        <v>-43</v>
      </c>
      <c r="O269">
        <f>VLOOKUP(A269,Mobility!$A:$L,8,FALSE)</f>
        <v>-15</v>
      </c>
      <c r="P269">
        <f>VLOOKUP(A269,Mobility!$A:$L,9,FALSE)</f>
        <v>27</v>
      </c>
      <c r="Q269">
        <f>VLOOKUP(A269,Mobility!$A:$L,10,FALSE)</f>
        <v>-48</v>
      </c>
      <c r="R269">
        <f>VLOOKUP(A269,Mobility!$A:$L,11,FALSE)</f>
        <v>-29</v>
      </c>
      <c r="S269">
        <f>VLOOKUP(A269,Mobility!$A:$L,12,FALSE)</f>
        <v>11</v>
      </c>
      <c r="T269">
        <f>VLOOKUP(D269,'Pop and Pop Den'!A:C,2,FALSE)</f>
        <v>3563077</v>
      </c>
      <c r="U269">
        <f>VLOOKUP(D269,'Pop and Pop Den'!A:C,3,FALSE)</f>
        <v>735.86890000000005</v>
      </c>
      <c r="V269">
        <f>VLOOKUP(D269,Unemployment!A:B,2,FALSE)</f>
        <v>3.7</v>
      </c>
      <c r="W269">
        <f>VLOOKUP(D269,Unemployment!H:J,2,FALSE)</f>
        <v>3.8</v>
      </c>
      <c r="X269">
        <f>VLOOKUP(D269,Unemployment!H:J,3,FALSE)</f>
        <v>3.7</v>
      </c>
      <c r="Y269">
        <f t="shared" si="88"/>
        <v>0</v>
      </c>
      <c r="Z269">
        <f t="shared" si="89"/>
        <v>-9.9999999999999645E-2</v>
      </c>
      <c r="AA269">
        <f>VLOOKUP(D269,MedianAge!A:B,2,FALSE)</f>
        <v>40.799999999999997</v>
      </c>
      <c r="AB269" s="6">
        <f>VLOOKUP(D269,StateActions!F:G,2,FALSE)</f>
        <v>43913</v>
      </c>
      <c r="AC269" s="6">
        <f>VLOOKUP(D269,StateActions!L:M,2,FALSE)</f>
        <v>43910</v>
      </c>
      <c r="AD269" s="6">
        <f>VLOOKUP(D269,StateActions!A:B,2,FALSE)</f>
        <v>43901</v>
      </c>
      <c r="AE269">
        <f t="shared" si="90"/>
        <v>-1</v>
      </c>
      <c r="AF269">
        <f t="shared" si="91"/>
        <v>2</v>
      </c>
      <c r="AG269">
        <f t="shared" si="92"/>
        <v>11</v>
      </c>
      <c r="AH269" s="18">
        <f t="shared" si="93"/>
        <v>7.1935483870967737E-2</v>
      </c>
      <c r="AI269" s="18">
        <f t="shared" si="94"/>
        <v>0.92806451612903229</v>
      </c>
      <c r="AJ269" s="20">
        <f t="shared" si="95"/>
        <v>1.6129032258064516E-3</v>
      </c>
      <c r="AK269" t="str">
        <f t="shared" si="96"/>
        <v>Include</v>
      </c>
      <c r="AL269" t="str">
        <f t="shared" si="97"/>
        <v>Less than 10 deaths</v>
      </c>
      <c r="AM269" s="6">
        <f>IFERROR(VLOOKUP(D269,DatesEachStateReach10Deaths!A:B,2,FALSE),AK269)</f>
        <v>43913</v>
      </c>
      <c r="AN269">
        <f t="shared" si="98"/>
        <v>-1</v>
      </c>
    </row>
    <row r="270" spans="1:40" x14ac:dyDescent="0.25">
      <c r="A270" t="str">
        <f t="shared" si="81"/>
        <v>43913Connecticut</v>
      </c>
      <c r="B270" t="str">
        <f t="shared" si="86"/>
        <v>43913CT</v>
      </c>
      <c r="C270" s="6">
        <v>43913</v>
      </c>
      <c r="D270" t="s">
        <v>70</v>
      </c>
      <c r="E270" t="s">
        <v>12</v>
      </c>
      <c r="F270">
        <f>IFERROR(VLOOKUP(B270,CovidTracking!B:G,4,FALSE),0)</f>
        <v>415</v>
      </c>
      <c r="G270">
        <f>IFERROR(VLOOKUP(B270,CovidTracking!B:G,5,FALSE),0)</f>
        <v>4085</v>
      </c>
      <c r="H270">
        <f t="shared" si="87"/>
        <v>4500</v>
      </c>
      <c r="I270">
        <f>IFERROR(VLOOKUP(B270,CovidTracking!B:G,6,FALSE),0)</f>
        <v>10</v>
      </c>
      <c r="J270">
        <f t="shared" si="82"/>
        <v>192</v>
      </c>
      <c r="K270">
        <f t="shared" si="83"/>
        <v>1208</v>
      </c>
      <c r="L270">
        <f t="shared" si="84"/>
        <v>1400</v>
      </c>
      <c r="M270">
        <f t="shared" si="85"/>
        <v>5</v>
      </c>
      <c r="N270">
        <f>VLOOKUP(A270,Mobility!$A:$L,7,FALSE)</f>
        <v>-47</v>
      </c>
      <c r="O270">
        <f>VLOOKUP(A270,Mobility!$A:$L,8,FALSE)</f>
        <v>-24</v>
      </c>
      <c r="P270">
        <f>VLOOKUP(A270,Mobility!$A:$L,9,FALSE)</f>
        <v>-46</v>
      </c>
      <c r="Q270">
        <f>VLOOKUP(A270,Mobility!$A:$L,10,FALSE)</f>
        <v>-53</v>
      </c>
      <c r="R270">
        <f>VLOOKUP(A270,Mobility!$A:$L,11,FALSE)</f>
        <v>-45</v>
      </c>
      <c r="S270">
        <f>VLOOKUP(A270,Mobility!$A:$L,12,FALSE)</f>
        <v>21</v>
      </c>
      <c r="T270">
        <f>VLOOKUP(D270,'Pop and Pop Den'!A:C,2,FALSE)</f>
        <v>3563077</v>
      </c>
      <c r="U270">
        <f>VLOOKUP(D270,'Pop and Pop Den'!A:C,3,FALSE)</f>
        <v>735.86890000000005</v>
      </c>
      <c r="V270">
        <f>VLOOKUP(D270,Unemployment!A:B,2,FALSE)</f>
        <v>3.7</v>
      </c>
      <c r="W270">
        <f>VLOOKUP(D270,Unemployment!H:J,2,FALSE)</f>
        <v>3.8</v>
      </c>
      <c r="X270">
        <f>VLOOKUP(D270,Unemployment!H:J,3,FALSE)</f>
        <v>3.7</v>
      </c>
      <c r="Y270">
        <f t="shared" si="88"/>
        <v>0</v>
      </c>
      <c r="Z270">
        <f t="shared" si="89"/>
        <v>-9.9999999999999645E-2</v>
      </c>
      <c r="AA270">
        <f>VLOOKUP(D270,MedianAge!A:B,2,FALSE)</f>
        <v>40.799999999999997</v>
      </c>
      <c r="AB270" s="6">
        <f>VLOOKUP(D270,StateActions!F:G,2,FALSE)</f>
        <v>43913</v>
      </c>
      <c r="AC270" s="6">
        <f>VLOOKUP(D270,StateActions!L:M,2,FALSE)</f>
        <v>43910</v>
      </c>
      <c r="AD270" s="6">
        <f>VLOOKUP(D270,StateActions!A:B,2,FALSE)</f>
        <v>43901</v>
      </c>
      <c r="AE270">
        <f t="shared" si="90"/>
        <v>0</v>
      </c>
      <c r="AF270">
        <f t="shared" si="91"/>
        <v>3</v>
      </c>
      <c r="AG270">
        <f t="shared" si="92"/>
        <v>12</v>
      </c>
      <c r="AH270" s="18">
        <f t="shared" si="93"/>
        <v>9.2222222222222219E-2</v>
      </c>
      <c r="AI270" s="18">
        <f t="shared" si="94"/>
        <v>0.90777777777777779</v>
      </c>
      <c r="AJ270" s="20">
        <f t="shared" si="95"/>
        <v>2.2222222222222222E-3</v>
      </c>
      <c r="AK270" t="str">
        <f t="shared" si="96"/>
        <v>Include</v>
      </c>
      <c r="AL270" t="str">
        <f t="shared" si="97"/>
        <v>10 or more deaths</v>
      </c>
      <c r="AM270" s="6">
        <f>IFERROR(VLOOKUP(D270,DatesEachStateReach10Deaths!A:B,2,FALSE),AK270)</f>
        <v>43913</v>
      </c>
      <c r="AN270">
        <f t="shared" si="98"/>
        <v>0</v>
      </c>
    </row>
    <row r="271" spans="1:40" x14ac:dyDescent="0.25">
      <c r="A271" t="str">
        <f t="shared" si="81"/>
        <v>43914Connecticut</v>
      </c>
      <c r="B271" t="str">
        <f t="shared" si="86"/>
        <v>43914CT</v>
      </c>
      <c r="C271" s="6">
        <v>43914</v>
      </c>
      <c r="D271" t="s">
        <v>70</v>
      </c>
      <c r="E271" t="s">
        <v>12</v>
      </c>
      <c r="F271">
        <f>IFERROR(VLOOKUP(B271,CovidTracking!B:G,4,FALSE),0)</f>
        <v>618</v>
      </c>
      <c r="G271">
        <f>IFERROR(VLOOKUP(B271,CovidTracking!B:G,5,FALSE),0)</f>
        <v>4682</v>
      </c>
      <c r="H271">
        <f t="shared" si="87"/>
        <v>5300</v>
      </c>
      <c r="I271">
        <f>IFERROR(VLOOKUP(B271,CovidTracking!B:G,6,FALSE),0)</f>
        <v>12</v>
      </c>
      <c r="J271">
        <f t="shared" si="82"/>
        <v>203</v>
      </c>
      <c r="K271">
        <f t="shared" si="83"/>
        <v>597</v>
      </c>
      <c r="L271">
        <f t="shared" si="84"/>
        <v>800</v>
      </c>
      <c r="M271">
        <f t="shared" si="85"/>
        <v>2</v>
      </c>
      <c r="N271">
        <f>VLOOKUP(A271,Mobility!$A:$L,7,FALSE)</f>
        <v>-43</v>
      </c>
      <c r="O271">
        <f>VLOOKUP(A271,Mobility!$A:$L,8,FALSE)</f>
        <v>-16</v>
      </c>
      <c r="P271">
        <f>VLOOKUP(A271,Mobility!$A:$L,9,FALSE)</f>
        <v>17</v>
      </c>
      <c r="Q271">
        <f>VLOOKUP(A271,Mobility!$A:$L,10,FALSE)</f>
        <v>-46</v>
      </c>
      <c r="R271">
        <f>VLOOKUP(A271,Mobility!$A:$L,11,FALSE)</f>
        <v>-47</v>
      </c>
      <c r="S271">
        <f>VLOOKUP(A271,Mobility!$A:$L,12,FALSE)</f>
        <v>21</v>
      </c>
      <c r="T271">
        <f>VLOOKUP(D271,'Pop and Pop Den'!A:C,2,FALSE)</f>
        <v>3563077</v>
      </c>
      <c r="U271">
        <f>VLOOKUP(D271,'Pop and Pop Den'!A:C,3,FALSE)</f>
        <v>735.86890000000005</v>
      </c>
      <c r="V271">
        <f>VLOOKUP(D271,Unemployment!A:B,2,FALSE)</f>
        <v>3.7</v>
      </c>
      <c r="W271">
        <f>VLOOKUP(D271,Unemployment!H:J,2,FALSE)</f>
        <v>3.8</v>
      </c>
      <c r="X271">
        <f>VLOOKUP(D271,Unemployment!H:J,3,FALSE)</f>
        <v>3.7</v>
      </c>
      <c r="Y271">
        <f t="shared" si="88"/>
        <v>0</v>
      </c>
      <c r="Z271">
        <f t="shared" si="89"/>
        <v>-9.9999999999999645E-2</v>
      </c>
      <c r="AA271">
        <f>VLOOKUP(D271,MedianAge!A:B,2,FALSE)</f>
        <v>40.799999999999997</v>
      </c>
      <c r="AB271" s="6">
        <f>VLOOKUP(D271,StateActions!F:G,2,FALSE)</f>
        <v>43913</v>
      </c>
      <c r="AC271" s="6">
        <f>VLOOKUP(D271,StateActions!L:M,2,FALSE)</f>
        <v>43910</v>
      </c>
      <c r="AD271" s="6">
        <f>VLOOKUP(D271,StateActions!A:B,2,FALSE)</f>
        <v>43901</v>
      </c>
      <c r="AE271">
        <f t="shared" si="90"/>
        <v>1</v>
      </c>
      <c r="AF271">
        <f t="shared" si="91"/>
        <v>4</v>
      </c>
      <c r="AG271">
        <f t="shared" si="92"/>
        <v>13</v>
      </c>
      <c r="AH271" s="18">
        <f t="shared" si="93"/>
        <v>0.11660377358490566</v>
      </c>
      <c r="AI271" s="18">
        <f t="shared" si="94"/>
        <v>0.8833962264150943</v>
      </c>
      <c r="AJ271" s="20">
        <f t="shared" si="95"/>
        <v>2.2641509433962265E-3</v>
      </c>
      <c r="AK271" t="str">
        <f t="shared" si="96"/>
        <v>Include</v>
      </c>
      <c r="AL271" t="str">
        <f t="shared" si="97"/>
        <v>10 or more deaths</v>
      </c>
      <c r="AM271" s="6">
        <f>IFERROR(VLOOKUP(D271,DatesEachStateReach10Deaths!A:B,2,FALSE),AK271)</f>
        <v>43913</v>
      </c>
      <c r="AN271">
        <f t="shared" si="98"/>
        <v>1</v>
      </c>
    </row>
    <row r="272" spans="1:40" x14ac:dyDescent="0.25">
      <c r="A272" t="str">
        <f t="shared" si="81"/>
        <v>43915Connecticut</v>
      </c>
      <c r="B272" t="str">
        <f t="shared" si="86"/>
        <v>43915CT</v>
      </c>
      <c r="C272" s="6">
        <v>43915</v>
      </c>
      <c r="D272" t="s">
        <v>70</v>
      </c>
      <c r="E272" t="s">
        <v>12</v>
      </c>
      <c r="F272">
        <f>IFERROR(VLOOKUP(B272,CovidTracking!B:G,4,FALSE),0)</f>
        <v>875</v>
      </c>
      <c r="G272">
        <f>IFERROR(VLOOKUP(B272,CovidTracking!B:G,5,FALSE),0)</f>
        <v>5023</v>
      </c>
      <c r="H272">
        <f t="shared" si="87"/>
        <v>5898</v>
      </c>
      <c r="I272">
        <f>IFERROR(VLOOKUP(B272,CovidTracking!B:G,6,FALSE),0)</f>
        <v>19</v>
      </c>
      <c r="J272">
        <f t="shared" si="82"/>
        <v>257</v>
      </c>
      <c r="K272">
        <f t="shared" si="83"/>
        <v>341</v>
      </c>
      <c r="L272">
        <f t="shared" si="84"/>
        <v>598</v>
      </c>
      <c r="M272">
        <f t="shared" si="85"/>
        <v>7</v>
      </c>
      <c r="N272">
        <f>VLOOKUP(A272,Mobility!$A:$L,7,FALSE)</f>
        <v>-46</v>
      </c>
      <c r="O272">
        <f>VLOOKUP(A272,Mobility!$A:$L,8,FALSE)</f>
        <v>-19</v>
      </c>
      <c r="P272">
        <f>VLOOKUP(A272,Mobility!$A:$L,9,FALSE)</f>
        <v>-21</v>
      </c>
      <c r="Q272">
        <f>VLOOKUP(A272,Mobility!$A:$L,10,FALSE)</f>
        <v>-51</v>
      </c>
      <c r="R272">
        <f>VLOOKUP(A272,Mobility!$A:$L,11,FALSE)</f>
        <v>-49</v>
      </c>
      <c r="S272">
        <f>VLOOKUP(A272,Mobility!$A:$L,12,FALSE)</f>
        <v>22</v>
      </c>
      <c r="T272">
        <f>VLOOKUP(D272,'Pop and Pop Den'!A:C,2,FALSE)</f>
        <v>3563077</v>
      </c>
      <c r="U272">
        <f>VLOOKUP(D272,'Pop and Pop Den'!A:C,3,FALSE)</f>
        <v>735.86890000000005</v>
      </c>
      <c r="V272">
        <f>VLOOKUP(D272,Unemployment!A:B,2,FALSE)</f>
        <v>3.7</v>
      </c>
      <c r="W272">
        <f>VLOOKUP(D272,Unemployment!H:J,2,FALSE)</f>
        <v>3.8</v>
      </c>
      <c r="X272">
        <f>VLOOKUP(D272,Unemployment!H:J,3,FALSE)</f>
        <v>3.7</v>
      </c>
      <c r="Y272">
        <f t="shared" si="88"/>
        <v>0</v>
      </c>
      <c r="Z272">
        <f t="shared" si="89"/>
        <v>-9.9999999999999645E-2</v>
      </c>
      <c r="AA272">
        <f>VLOOKUP(D272,MedianAge!A:B,2,FALSE)</f>
        <v>40.799999999999997</v>
      </c>
      <c r="AB272" s="6">
        <f>VLOOKUP(D272,StateActions!F:G,2,FALSE)</f>
        <v>43913</v>
      </c>
      <c r="AC272" s="6">
        <f>VLOOKUP(D272,StateActions!L:M,2,FALSE)</f>
        <v>43910</v>
      </c>
      <c r="AD272" s="6">
        <f>VLOOKUP(D272,StateActions!A:B,2,FALSE)</f>
        <v>43901</v>
      </c>
      <c r="AE272">
        <f t="shared" si="90"/>
        <v>2</v>
      </c>
      <c r="AF272">
        <f t="shared" si="91"/>
        <v>5</v>
      </c>
      <c r="AG272">
        <f t="shared" si="92"/>
        <v>14</v>
      </c>
      <c r="AH272" s="18">
        <f t="shared" si="93"/>
        <v>0.14835537470328924</v>
      </c>
      <c r="AI272" s="18">
        <f t="shared" si="94"/>
        <v>0.8516446252967107</v>
      </c>
      <c r="AJ272" s="20">
        <f t="shared" si="95"/>
        <v>3.221430993557138E-3</v>
      </c>
      <c r="AK272" t="str">
        <f t="shared" si="96"/>
        <v>Include</v>
      </c>
      <c r="AL272" t="str">
        <f t="shared" si="97"/>
        <v>10 or more deaths</v>
      </c>
      <c r="AM272" s="6">
        <f>IFERROR(VLOOKUP(D272,DatesEachStateReach10Deaths!A:B,2,FALSE),AK272)</f>
        <v>43913</v>
      </c>
      <c r="AN272">
        <f t="shared" si="98"/>
        <v>2</v>
      </c>
    </row>
    <row r="273" spans="1:40" x14ac:dyDescent="0.25">
      <c r="A273" t="str">
        <f t="shared" si="81"/>
        <v>43916Connecticut</v>
      </c>
      <c r="B273" t="str">
        <f t="shared" si="86"/>
        <v>43916CT</v>
      </c>
      <c r="C273" s="6">
        <v>43916</v>
      </c>
      <c r="D273" t="s">
        <v>70</v>
      </c>
      <c r="E273" t="s">
        <v>12</v>
      </c>
      <c r="F273">
        <f>IFERROR(VLOOKUP(B273,CovidTracking!B:G,4,FALSE),0)</f>
        <v>1012</v>
      </c>
      <c r="G273">
        <f>IFERROR(VLOOKUP(B273,CovidTracking!B:G,5,FALSE),0)</f>
        <v>5625</v>
      </c>
      <c r="H273">
        <f t="shared" si="87"/>
        <v>6637</v>
      </c>
      <c r="I273">
        <f>IFERROR(VLOOKUP(B273,CovidTracking!B:G,6,FALSE),0)</f>
        <v>21</v>
      </c>
      <c r="J273">
        <f t="shared" si="82"/>
        <v>137</v>
      </c>
      <c r="K273">
        <f t="shared" si="83"/>
        <v>602</v>
      </c>
      <c r="L273">
        <f t="shared" si="84"/>
        <v>739</v>
      </c>
      <c r="M273">
        <f t="shared" si="85"/>
        <v>2</v>
      </c>
      <c r="N273">
        <f>VLOOKUP(A273,Mobility!$A:$L,7,FALSE)</f>
        <v>-41</v>
      </c>
      <c r="O273">
        <f>VLOOKUP(A273,Mobility!$A:$L,8,FALSE)</f>
        <v>-14</v>
      </c>
      <c r="P273">
        <f>VLOOKUP(A273,Mobility!$A:$L,9,FALSE)</f>
        <v>55</v>
      </c>
      <c r="Q273">
        <f>VLOOKUP(A273,Mobility!$A:$L,10,FALSE)</f>
        <v>-48</v>
      </c>
      <c r="R273">
        <f>VLOOKUP(A273,Mobility!$A:$L,11,FALSE)</f>
        <v>-48</v>
      </c>
      <c r="S273">
        <f>VLOOKUP(A273,Mobility!$A:$L,12,FALSE)</f>
        <v>21</v>
      </c>
      <c r="T273">
        <f>VLOOKUP(D273,'Pop and Pop Den'!A:C,2,FALSE)</f>
        <v>3563077</v>
      </c>
      <c r="U273">
        <f>VLOOKUP(D273,'Pop and Pop Den'!A:C,3,FALSE)</f>
        <v>735.86890000000005</v>
      </c>
      <c r="V273">
        <f>VLOOKUP(D273,Unemployment!A:B,2,FALSE)</f>
        <v>3.7</v>
      </c>
      <c r="W273">
        <f>VLOOKUP(D273,Unemployment!H:J,2,FALSE)</f>
        <v>3.8</v>
      </c>
      <c r="X273">
        <f>VLOOKUP(D273,Unemployment!H:J,3,FALSE)</f>
        <v>3.7</v>
      </c>
      <c r="Y273">
        <f t="shared" si="88"/>
        <v>0</v>
      </c>
      <c r="Z273">
        <f t="shared" si="89"/>
        <v>-9.9999999999999645E-2</v>
      </c>
      <c r="AA273">
        <f>VLOOKUP(D273,MedianAge!A:B,2,FALSE)</f>
        <v>40.799999999999997</v>
      </c>
      <c r="AB273" s="6">
        <f>VLOOKUP(D273,StateActions!F:G,2,FALSE)</f>
        <v>43913</v>
      </c>
      <c r="AC273" s="6">
        <f>VLOOKUP(D273,StateActions!L:M,2,FALSE)</f>
        <v>43910</v>
      </c>
      <c r="AD273" s="6">
        <f>VLOOKUP(D273,StateActions!A:B,2,FALSE)</f>
        <v>43901</v>
      </c>
      <c r="AE273">
        <f t="shared" si="90"/>
        <v>3</v>
      </c>
      <c r="AF273">
        <f t="shared" si="91"/>
        <v>6</v>
      </c>
      <c r="AG273">
        <f t="shared" si="92"/>
        <v>15</v>
      </c>
      <c r="AH273" s="18">
        <f t="shared" si="93"/>
        <v>0.15247852945607956</v>
      </c>
      <c r="AI273" s="18">
        <f t="shared" si="94"/>
        <v>0.84752147054392046</v>
      </c>
      <c r="AJ273" s="20">
        <f t="shared" si="95"/>
        <v>3.1640801566973028E-3</v>
      </c>
      <c r="AK273" t="str">
        <f t="shared" si="96"/>
        <v>Include</v>
      </c>
      <c r="AL273" t="str">
        <f t="shared" si="97"/>
        <v>10 or more deaths</v>
      </c>
      <c r="AM273" s="6">
        <f>IFERROR(VLOOKUP(D273,DatesEachStateReach10Deaths!A:B,2,FALSE),AK273)</f>
        <v>43913</v>
      </c>
      <c r="AN273">
        <f t="shared" si="98"/>
        <v>3</v>
      </c>
    </row>
    <row r="274" spans="1:40" x14ac:dyDescent="0.25">
      <c r="A274" t="str">
        <f t="shared" si="81"/>
        <v>43917Connecticut</v>
      </c>
      <c r="B274" t="str">
        <f t="shared" si="86"/>
        <v>43917CT</v>
      </c>
      <c r="C274" s="6">
        <v>43917</v>
      </c>
      <c r="D274" t="s">
        <v>70</v>
      </c>
      <c r="E274" t="s">
        <v>12</v>
      </c>
      <c r="F274">
        <f>IFERROR(VLOOKUP(B274,CovidTracking!B:G,4,FALSE),0)</f>
        <v>1291</v>
      </c>
      <c r="G274">
        <f>IFERROR(VLOOKUP(B274,CovidTracking!B:G,5,FALSE),0)</f>
        <v>7109</v>
      </c>
      <c r="H274">
        <f t="shared" si="87"/>
        <v>8400</v>
      </c>
      <c r="I274">
        <f>IFERROR(VLOOKUP(B274,CovidTracking!B:G,6,FALSE),0)</f>
        <v>27</v>
      </c>
      <c r="J274">
        <f t="shared" si="82"/>
        <v>279</v>
      </c>
      <c r="K274">
        <f t="shared" si="83"/>
        <v>1484</v>
      </c>
      <c r="L274">
        <f t="shared" si="84"/>
        <v>1763</v>
      </c>
      <c r="M274">
        <f t="shared" si="85"/>
        <v>6</v>
      </c>
      <c r="N274">
        <f>VLOOKUP(A274,Mobility!$A:$L,7,FALSE)</f>
        <v>-42</v>
      </c>
      <c r="O274">
        <f>VLOOKUP(A274,Mobility!$A:$L,8,FALSE)</f>
        <v>-16</v>
      </c>
      <c r="P274">
        <f>VLOOKUP(A274,Mobility!$A:$L,9,FALSE)</f>
        <v>55</v>
      </c>
      <c r="Q274">
        <f>VLOOKUP(A274,Mobility!$A:$L,10,FALSE)</f>
        <v>-51</v>
      </c>
      <c r="R274">
        <f>VLOOKUP(A274,Mobility!$A:$L,11,FALSE)</f>
        <v>-47</v>
      </c>
      <c r="S274">
        <f>VLOOKUP(A274,Mobility!$A:$L,12,FALSE)</f>
        <v>22</v>
      </c>
      <c r="T274">
        <f>VLOOKUP(D274,'Pop and Pop Den'!A:C,2,FALSE)</f>
        <v>3563077</v>
      </c>
      <c r="U274">
        <f>VLOOKUP(D274,'Pop and Pop Den'!A:C,3,FALSE)</f>
        <v>735.86890000000005</v>
      </c>
      <c r="V274">
        <f>VLOOKUP(D274,Unemployment!A:B,2,FALSE)</f>
        <v>3.7</v>
      </c>
      <c r="W274">
        <f>VLOOKUP(D274,Unemployment!H:J,2,FALSE)</f>
        <v>3.8</v>
      </c>
      <c r="X274">
        <f>VLOOKUP(D274,Unemployment!H:J,3,FALSE)</f>
        <v>3.7</v>
      </c>
      <c r="Y274">
        <f t="shared" si="88"/>
        <v>0</v>
      </c>
      <c r="Z274">
        <f t="shared" si="89"/>
        <v>-9.9999999999999645E-2</v>
      </c>
      <c r="AA274">
        <f>VLOOKUP(D274,MedianAge!A:B,2,FALSE)</f>
        <v>40.799999999999997</v>
      </c>
      <c r="AB274" s="6">
        <f>VLOOKUP(D274,StateActions!F:G,2,FALSE)</f>
        <v>43913</v>
      </c>
      <c r="AC274" s="6">
        <f>VLOOKUP(D274,StateActions!L:M,2,FALSE)</f>
        <v>43910</v>
      </c>
      <c r="AD274" s="6">
        <f>VLOOKUP(D274,StateActions!A:B,2,FALSE)</f>
        <v>43901</v>
      </c>
      <c r="AE274">
        <f t="shared" si="90"/>
        <v>4</v>
      </c>
      <c r="AF274">
        <f t="shared" si="91"/>
        <v>7</v>
      </c>
      <c r="AG274">
        <f t="shared" si="92"/>
        <v>16</v>
      </c>
      <c r="AH274" s="18">
        <f t="shared" si="93"/>
        <v>0.15369047619047618</v>
      </c>
      <c r="AI274" s="18">
        <f t="shared" si="94"/>
        <v>0.84630952380952384</v>
      </c>
      <c r="AJ274" s="20">
        <f t="shared" si="95"/>
        <v>3.2142857142857142E-3</v>
      </c>
      <c r="AK274" t="str">
        <f t="shared" si="96"/>
        <v>Include</v>
      </c>
      <c r="AL274" t="str">
        <f t="shared" si="97"/>
        <v>10 or more deaths</v>
      </c>
      <c r="AM274" s="6">
        <f>IFERROR(VLOOKUP(D274,DatesEachStateReach10Deaths!A:B,2,FALSE),AK274)</f>
        <v>43913</v>
      </c>
      <c r="AN274">
        <f t="shared" si="98"/>
        <v>4</v>
      </c>
    </row>
    <row r="275" spans="1:40" x14ac:dyDescent="0.25">
      <c r="A275" t="str">
        <f t="shared" si="81"/>
        <v>43918Connecticut</v>
      </c>
      <c r="B275" t="str">
        <f t="shared" si="86"/>
        <v>43918CT</v>
      </c>
      <c r="C275" s="6">
        <v>43918</v>
      </c>
      <c r="D275" t="s">
        <v>70</v>
      </c>
      <c r="E275" t="s">
        <v>12</v>
      </c>
      <c r="F275">
        <f>IFERROR(VLOOKUP(B275,CovidTracking!B:G,4,FALSE),0)</f>
        <v>1291</v>
      </c>
      <c r="G275">
        <f>IFERROR(VLOOKUP(B275,CovidTracking!B:G,5,FALSE),0)</f>
        <v>7109</v>
      </c>
      <c r="H275">
        <f t="shared" si="87"/>
        <v>8400</v>
      </c>
      <c r="I275">
        <f>IFERROR(VLOOKUP(B275,CovidTracking!B:G,6,FALSE),0)</f>
        <v>27</v>
      </c>
      <c r="J275">
        <f t="shared" si="82"/>
        <v>0</v>
      </c>
      <c r="K275">
        <f t="shared" si="83"/>
        <v>0</v>
      </c>
      <c r="L275">
        <f t="shared" si="84"/>
        <v>0</v>
      </c>
      <c r="M275">
        <f t="shared" si="85"/>
        <v>0</v>
      </c>
      <c r="N275">
        <f>VLOOKUP(A275,Mobility!$A:$L,7,FALSE)</f>
        <v>-48</v>
      </c>
      <c r="O275">
        <f>VLOOKUP(A275,Mobility!$A:$L,8,FALSE)</f>
        <v>-20</v>
      </c>
      <c r="P275">
        <f>VLOOKUP(A275,Mobility!$A:$L,9,FALSE)</f>
        <v>29</v>
      </c>
      <c r="Q275">
        <f>VLOOKUP(A275,Mobility!$A:$L,10,FALSE)</f>
        <v>-55</v>
      </c>
      <c r="R275">
        <f>VLOOKUP(A275,Mobility!$A:$L,11,FALSE)</f>
        <v>-35</v>
      </c>
      <c r="S275">
        <f>VLOOKUP(A275,Mobility!$A:$L,12,FALSE)</f>
        <v>15</v>
      </c>
      <c r="T275">
        <f>VLOOKUP(D275,'Pop and Pop Den'!A:C,2,FALSE)</f>
        <v>3563077</v>
      </c>
      <c r="U275">
        <f>VLOOKUP(D275,'Pop and Pop Den'!A:C,3,FALSE)</f>
        <v>735.86890000000005</v>
      </c>
      <c r="V275">
        <f>VLOOKUP(D275,Unemployment!A:B,2,FALSE)</f>
        <v>3.7</v>
      </c>
      <c r="W275">
        <f>VLOOKUP(D275,Unemployment!H:J,2,FALSE)</f>
        <v>3.8</v>
      </c>
      <c r="X275">
        <f>VLOOKUP(D275,Unemployment!H:J,3,FALSE)</f>
        <v>3.7</v>
      </c>
      <c r="Y275">
        <f t="shared" si="88"/>
        <v>0</v>
      </c>
      <c r="Z275">
        <f t="shared" si="89"/>
        <v>-9.9999999999999645E-2</v>
      </c>
      <c r="AA275">
        <f>VLOOKUP(D275,MedianAge!A:B,2,FALSE)</f>
        <v>40.799999999999997</v>
      </c>
      <c r="AB275" s="6">
        <f>VLOOKUP(D275,StateActions!F:G,2,FALSE)</f>
        <v>43913</v>
      </c>
      <c r="AC275" s="6">
        <f>VLOOKUP(D275,StateActions!L:M,2,FALSE)</f>
        <v>43910</v>
      </c>
      <c r="AD275" s="6">
        <f>VLOOKUP(D275,StateActions!A:B,2,FALSE)</f>
        <v>43901</v>
      </c>
      <c r="AE275">
        <f t="shared" si="90"/>
        <v>5</v>
      </c>
      <c r="AF275">
        <f t="shared" si="91"/>
        <v>8</v>
      </c>
      <c r="AG275">
        <f t="shared" si="92"/>
        <v>17</v>
      </c>
      <c r="AH275" s="18">
        <f t="shared" si="93"/>
        <v>0.15369047619047618</v>
      </c>
      <c r="AI275" s="18">
        <f t="shared" si="94"/>
        <v>0.84630952380952384</v>
      </c>
      <c r="AJ275" s="20">
        <f t="shared" si="95"/>
        <v>3.2142857142857142E-3</v>
      </c>
      <c r="AK275" t="str">
        <f t="shared" si="96"/>
        <v>Include</v>
      </c>
      <c r="AL275" t="str">
        <f t="shared" si="97"/>
        <v>10 or more deaths</v>
      </c>
      <c r="AM275" s="6">
        <f>IFERROR(VLOOKUP(D275,DatesEachStateReach10Deaths!A:B,2,FALSE),AK275)</f>
        <v>43913</v>
      </c>
      <c r="AN275">
        <f t="shared" si="98"/>
        <v>5</v>
      </c>
    </row>
    <row r="276" spans="1:40" x14ac:dyDescent="0.25">
      <c r="A276" t="str">
        <f t="shared" si="81"/>
        <v>43919Connecticut</v>
      </c>
      <c r="B276" t="str">
        <f t="shared" si="86"/>
        <v>43919CT</v>
      </c>
      <c r="C276" s="6">
        <v>43919</v>
      </c>
      <c r="D276" t="s">
        <v>70</v>
      </c>
      <c r="E276" t="s">
        <v>12</v>
      </c>
      <c r="F276">
        <f>IFERROR(VLOOKUP(B276,CovidTracking!B:G,4,FALSE),0)</f>
        <v>1993</v>
      </c>
      <c r="G276">
        <f>IFERROR(VLOOKUP(B276,CovidTracking!B:G,5,FALSE),0)</f>
        <v>9907</v>
      </c>
      <c r="H276">
        <f t="shared" si="87"/>
        <v>11900</v>
      </c>
      <c r="I276">
        <f>IFERROR(VLOOKUP(B276,CovidTracking!B:G,6,FALSE),0)</f>
        <v>34</v>
      </c>
      <c r="J276">
        <f t="shared" si="82"/>
        <v>702</v>
      </c>
      <c r="K276">
        <f t="shared" si="83"/>
        <v>2798</v>
      </c>
      <c r="L276">
        <f t="shared" si="84"/>
        <v>3500</v>
      </c>
      <c r="M276">
        <f t="shared" si="85"/>
        <v>7</v>
      </c>
      <c r="N276">
        <f>VLOOKUP(A276,Mobility!$A:$L,7,FALSE)</f>
        <v>-56</v>
      </c>
      <c r="O276">
        <f>VLOOKUP(A276,Mobility!$A:$L,8,FALSE)</f>
        <v>-32</v>
      </c>
      <c r="P276">
        <f>VLOOKUP(A276,Mobility!$A:$L,9,FALSE)</f>
        <v>-52</v>
      </c>
      <c r="Q276">
        <f>VLOOKUP(A276,Mobility!$A:$L,10,FALSE)</f>
        <v>-64</v>
      </c>
      <c r="R276">
        <f>VLOOKUP(A276,Mobility!$A:$L,11,FALSE)</f>
        <v>-38</v>
      </c>
      <c r="S276">
        <f>VLOOKUP(A276,Mobility!$A:$L,12,FALSE)</f>
        <v>15</v>
      </c>
      <c r="T276">
        <f>VLOOKUP(D276,'Pop and Pop Den'!A:C,2,FALSE)</f>
        <v>3563077</v>
      </c>
      <c r="U276">
        <f>VLOOKUP(D276,'Pop and Pop Den'!A:C,3,FALSE)</f>
        <v>735.86890000000005</v>
      </c>
      <c r="V276">
        <f>VLOOKUP(D276,Unemployment!A:B,2,FALSE)</f>
        <v>3.7</v>
      </c>
      <c r="W276">
        <f>VLOOKUP(D276,Unemployment!H:J,2,FALSE)</f>
        <v>3.8</v>
      </c>
      <c r="X276">
        <f>VLOOKUP(D276,Unemployment!H:J,3,FALSE)</f>
        <v>3.7</v>
      </c>
      <c r="Y276">
        <f t="shared" si="88"/>
        <v>0</v>
      </c>
      <c r="Z276">
        <f t="shared" si="89"/>
        <v>-9.9999999999999645E-2</v>
      </c>
      <c r="AA276">
        <f>VLOOKUP(D276,MedianAge!A:B,2,FALSE)</f>
        <v>40.799999999999997</v>
      </c>
      <c r="AB276" s="6">
        <f>VLOOKUP(D276,StateActions!F:G,2,FALSE)</f>
        <v>43913</v>
      </c>
      <c r="AC276" s="6">
        <f>VLOOKUP(D276,StateActions!L:M,2,FALSE)</f>
        <v>43910</v>
      </c>
      <c r="AD276" s="6">
        <f>VLOOKUP(D276,StateActions!A:B,2,FALSE)</f>
        <v>43901</v>
      </c>
      <c r="AE276">
        <f t="shared" si="90"/>
        <v>6</v>
      </c>
      <c r="AF276">
        <f t="shared" si="91"/>
        <v>9</v>
      </c>
      <c r="AG276">
        <f t="shared" si="92"/>
        <v>18</v>
      </c>
      <c r="AH276" s="18">
        <f t="shared" si="93"/>
        <v>0.16747899159663865</v>
      </c>
      <c r="AI276" s="18">
        <f t="shared" si="94"/>
        <v>0.8325210084033613</v>
      </c>
      <c r="AJ276" s="20">
        <f t="shared" si="95"/>
        <v>2.8571428571428571E-3</v>
      </c>
      <c r="AK276" t="str">
        <f t="shared" si="96"/>
        <v>Include</v>
      </c>
      <c r="AL276" t="str">
        <f t="shared" si="97"/>
        <v>10 or more deaths</v>
      </c>
      <c r="AM276" s="6">
        <f>IFERROR(VLOOKUP(D276,DatesEachStateReach10Deaths!A:B,2,FALSE),AK276)</f>
        <v>43913</v>
      </c>
      <c r="AN276">
        <f t="shared" si="98"/>
        <v>6</v>
      </c>
    </row>
    <row r="277" spans="1:40" x14ac:dyDescent="0.25">
      <c r="A277" t="str">
        <f t="shared" si="81"/>
        <v>43920Connecticut</v>
      </c>
      <c r="B277" t="str">
        <f t="shared" si="86"/>
        <v>43920CT</v>
      </c>
      <c r="C277" s="6">
        <v>43920</v>
      </c>
      <c r="D277" t="s">
        <v>70</v>
      </c>
      <c r="E277" t="s">
        <v>12</v>
      </c>
      <c r="F277">
        <f>IFERROR(VLOOKUP(B277,CovidTracking!B:G,4,FALSE),0)</f>
        <v>2571</v>
      </c>
      <c r="G277">
        <f>IFERROR(VLOOKUP(B277,CovidTracking!B:G,5,FALSE),0)</f>
        <v>12029</v>
      </c>
      <c r="H277">
        <f t="shared" si="87"/>
        <v>14600</v>
      </c>
      <c r="I277">
        <f>IFERROR(VLOOKUP(B277,CovidTracking!B:G,6,FALSE),0)</f>
        <v>36</v>
      </c>
      <c r="J277">
        <f t="shared" si="82"/>
        <v>578</v>
      </c>
      <c r="K277">
        <f t="shared" si="83"/>
        <v>2122</v>
      </c>
      <c r="L277">
        <f t="shared" si="84"/>
        <v>2700</v>
      </c>
      <c r="M277">
        <f t="shared" si="85"/>
        <v>2</v>
      </c>
      <c r="N277">
        <f>VLOOKUP(A277,Mobility!$A:$L,7,FALSE)</f>
        <v>-43</v>
      </c>
      <c r="O277">
        <f>VLOOKUP(A277,Mobility!$A:$L,8,FALSE)</f>
        <v>-19</v>
      </c>
      <c r="P277">
        <f>VLOOKUP(A277,Mobility!$A:$L,9,FALSE)</f>
        <v>-6</v>
      </c>
      <c r="Q277">
        <f>VLOOKUP(A277,Mobility!$A:$L,10,FALSE)</f>
        <v>-53</v>
      </c>
      <c r="R277">
        <f>VLOOKUP(A277,Mobility!$A:$L,11,FALSE)</f>
        <v>-49</v>
      </c>
      <c r="S277">
        <f>VLOOKUP(A277,Mobility!$A:$L,12,FALSE)</f>
        <v>21</v>
      </c>
      <c r="T277">
        <f>VLOOKUP(D277,'Pop and Pop Den'!A:C,2,FALSE)</f>
        <v>3563077</v>
      </c>
      <c r="U277">
        <f>VLOOKUP(D277,'Pop and Pop Den'!A:C,3,FALSE)</f>
        <v>735.86890000000005</v>
      </c>
      <c r="V277">
        <f>VLOOKUP(D277,Unemployment!A:B,2,FALSE)</f>
        <v>3.7</v>
      </c>
      <c r="W277">
        <f>VLOOKUP(D277,Unemployment!H:J,2,FALSE)</f>
        <v>3.8</v>
      </c>
      <c r="X277">
        <f>VLOOKUP(D277,Unemployment!H:J,3,FALSE)</f>
        <v>3.7</v>
      </c>
      <c r="Y277">
        <f t="shared" si="88"/>
        <v>0</v>
      </c>
      <c r="Z277">
        <f t="shared" si="89"/>
        <v>-9.9999999999999645E-2</v>
      </c>
      <c r="AA277">
        <f>VLOOKUP(D277,MedianAge!A:B,2,FALSE)</f>
        <v>40.799999999999997</v>
      </c>
      <c r="AB277" s="6">
        <f>VLOOKUP(D277,StateActions!F:G,2,FALSE)</f>
        <v>43913</v>
      </c>
      <c r="AC277" s="6">
        <f>VLOOKUP(D277,StateActions!L:M,2,FALSE)</f>
        <v>43910</v>
      </c>
      <c r="AD277" s="6">
        <f>VLOOKUP(D277,StateActions!A:B,2,FALSE)</f>
        <v>43901</v>
      </c>
      <c r="AE277">
        <f t="shared" si="90"/>
        <v>7</v>
      </c>
      <c r="AF277">
        <f t="shared" si="91"/>
        <v>10</v>
      </c>
      <c r="AG277">
        <f t="shared" si="92"/>
        <v>19</v>
      </c>
      <c r="AH277" s="18">
        <f t="shared" si="93"/>
        <v>0.17609589041095891</v>
      </c>
      <c r="AI277" s="18">
        <f t="shared" si="94"/>
        <v>0.82390410958904114</v>
      </c>
      <c r="AJ277" s="20">
        <f t="shared" si="95"/>
        <v>2.4657534246575342E-3</v>
      </c>
      <c r="AK277" t="str">
        <f t="shared" si="96"/>
        <v>Include</v>
      </c>
      <c r="AL277" t="str">
        <f t="shared" si="97"/>
        <v>10 or more deaths</v>
      </c>
      <c r="AM277" s="6">
        <f>IFERROR(VLOOKUP(D277,DatesEachStateReach10Deaths!A:B,2,FALSE),AK277)</f>
        <v>43913</v>
      </c>
      <c r="AN277">
        <f t="shared" si="98"/>
        <v>7</v>
      </c>
    </row>
    <row r="278" spans="1:40" x14ac:dyDescent="0.25">
      <c r="A278" t="str">
        <f t="shared" si="81"/>
        <v>43921Connecticut</v>
      </c>
      <c r="B278" t="str">
        <f t="shared" si="86"/>
        <v>43921CT</v>
      </c>
      <c r="C278" s="6">
        <v>43921</v>
      </c>
      <c r="D278" t="s">
        <v>70</v>
      </c>
      <c r="E278" t="s">
        <v>12</v>
      </c>
      <c r="F278">
        <f>IFERROR(VLOOKUP(B278,CovidTracking!B:G,4,FALSE),0)</f>
        <v>3128</v>
      </c>
      <c r="G278">
        <f>IFERROR(VLOOKUP(B278,CovidTracking!B:G,5,FALSE),0)</f>
        <v>13029</v>
      </c>
      <c r="H278">
        <f t="shared" si="87"/>
        <v>16157</v>
      </c>
      <c r="I278">
        <f>IFERROR(VLOOKUP(B278,CovidTracking!B:G,6,FALSE),0)</f>
        <v>69</v>
      </c>
      <c r="J278">
        <f t="shared" si="82"/>
        <v>557</v>
      </c>
      <c r="K278">
        <f t="shared" si="83"/>
        <v>1000</v>
      </c>
      <c r="L278">
        <f t="shared" si="84"/>
        <v>1557</v>
      </c>
      <c r="M278">
        <f t="shared" si="85"/>
        <v>33</v>
      </c>
      <c r="N278">
        <f>VLOOKUP(A278,Mobility!$A:$L,7,FALSE)</f>
        <v>-42</v>
      </c>
      <c r="O278">
        <f>VLOOKUP(A278,Mobility!$A:$L,8,FALSE)</f>
        <v>-18</v>
      </c>
      <c r="P278">
        <f>VLOOKUP(A278,Mobility!$A:$L,9,FALSE)</f>
        <v>8</v>
      </c>
      <c r="Q278">
        <f>VLOOKUP(A278,Mobility!$A:$L,10,FALSE)</f>
        <v>-51</v>
      </c>
      <c r="R278">
        <f>VLOOKUP(A278,Mobility!$A:$L,11,FALSE)</f>
        <v>-51</v>
      </c>
      <c r="S278">
        <f>VLOOKUP(A278,Mobility!$A:$L,12,FALSE)</f>
        <v>22</v>
      </c>
      <c r="T278">
        <f>VLOOKUP(D278,'Pop and Pop Den'!A:C,2,FALSE)</f>
        <v>3563077</v>
      </c>
      <c r="U278">
        <f>VLOOKUP(D278,'Pop and Pop Den'!A:C,3,FALSE)</f>
        <v>735.86890000000005</v>
      </c>
      <c r="V278">
        <f>VLOOKUP(D278,Unemployment!A:B,2,FALSE)</f>
        <v>3.7</v>
      </c>
      <c r="W278">
        <f>VLOOKUP(D278,Unemployment!H:J,2,FALSE)</f>
        <v>3.8</v>
      </c>
      <c r="X278">
        <f>VLOOKUP(D278,Unemployment!H:J,3,FALSE)</f>
        <v>3.7</v>
      </c>
      <c r="Y278">
        <f t="shared" si="88"/>
        <v>0</v>
      </c>
      <c r="Z278">
        <f t="shared" si="89"/>
        <v>-9.9999999999999645E-2</v>
      </c>
      <c r="AA278">
        <f>VLOOKUP(D278,MedianAge!A:B,2,FALSE)</f>
        <v>40.799999999999997</v>
      </c>
      <c r="AB278" s="6">
        <f>VLOOKUP(D278,StateActions!F:G,2,FALSE)</f>
        <v>43913</v>
      </c>
      <c r="AC278" s="6">
        <f>VLOOKUP(D278,StateActions!L:M,2,FALSE)</f>
        <v>43910</v>
      </c>
      <c r="AD278" s="6">
        <f>VLOOKUP(D278,StateActions!A:B,2,FALSE)</f>
        <v>43901</v>
      </c>
      <c r="AE278">
        <f t="shared" si="90"/>
        <v>8</v>
      </c>
      <c r="AF278">
        <f t="shared" si="91"/>
        <v>11</v>
      </c>
      <c r="AG278">
        <f t="shared" si="92"/>
        <v>20</v>
      </c>
      <c r="AH278" s="18">
        <f t="shared" si="93"/>
        <v>0.19360029708485485</v>
      </c>
      <c r="AI278" s="18">
        <f t="shared" si="94"/>
        <v>0.80639970291514518</v>
      </c>
      <c r="AJ278" s="20">
        <f t="shared" si="95"/>
        <v>4.2705947886365041E-3</v>
      </c>
      <c r="AK278" t="str">
        <f t="shared" si="96"/>
        <v>Include</v>
      </c>
      <c r="AL278" t="str">
        <f t="shared" si="97"/>
        <v>10 or more deaths</v>
      </c>
      <c r="AM278" s="6">
        <f>IFERROR(VLOOKUP(D278,DatesEachStateReach10Deaths!A:B,2,FALSE),AK278)</f>
        <v>43913</v>
      </c>
      <c r="AN278">
        <f t="shared" si="98"/>
        <v>8</v>
      </c>
    </row>
    <row r="279" spans="1:40" x14ac:dyDescent="0.25">
      <c r="A279" t="str">
        <f t="shared" si="81"/>
        <v>43922Connecticut</v>
      </c>
      <c r="B279" t="str">
        <f t="shared" si="86"/>
        <v>43922CT</v>
      </c>
      <c r="C279" s="6">
        <v>43922</v>
      </c>
      <c r="D279" t="s">
        <v>70</v>
      </c>
      <c r="E279" t="s">
        <v>12</v>
      </c>
      <c r="F279">
        <f>IFERROR(VLOOKUP(B279,CovidTracking!B:G,4,FALSE),0)</f>
        <v>3557</v>
      </c>
      <c r="G279">
        <f>IFERROR(VLOOKUP(B279,CovidTracking!B:G,5,FALSE),0)</f>
        <v>13043</v>
      </c>
      <c r="H279">
        <f t="shared" si="87"/>
        <v>16600</v>
      </c>
      <c r="I279">
        <f>IFERROR(VLOOKUP(B279,CovidTracking!B:G,6,FALSE),0)</f>
        <v>85</v>
      </c>
      <c r="J279">
        <f t="shared" si="82"/>
        <v>429</v>
      </c>
      <c r="K279">
        <f t="shared" si="83"/>
        <v>14</v>
      </c>
      <c r="L279">
        <f t="shared" si="84"/>
        <v>443</v>
      </c>
      <c r="M279">
        <f t="shared" si="85"/>
        <v>16</v>
      </c>
      <c r="N279">
        <f>VLOOKUP(A279,Mobility!$A:$L,7,FALSE)</f>
        <v>-40</v>
      </c>
      <c r="O279">
        <f>VLOOKUP(A279,Mobility!$A:$L,8,FALSE)</f>
        <v>-11</v>
      </c>
      <c r="P279">
        <f>VLOOKUP(A279,Mobility!$A:$L,9,FALSE)</f>
        <v>28</v>
      </c>
      <c r="Q279">
        <f>VLOOKUP(A279,Mobility!$A:$L,10,FALSE)</f>
        <v>-49</v>
      </c>
      <c r="R279">
        <f>VLOOKUP(A279,Mobility!$A:$L,11,FALSE)</f>
        <v>-51</v>
      </c>
      <c r="S279">
        <f>VLOOKUP(A279,Mobility!$A:$L,12,FALSE)</f>
        <v>21</v>
      </c>
      <c r="T279">
        <f>VLOOKUP(D279,'Pop and Pop Den'!A:C,2,FALSE)</f>
        <v>3563077</v>
      </c>
      <c r="U279">
        <f>VLOOKUP(D279,'Pop and Pop Den'!A:C,3,FALSE)</f>
        <v>735.86890000000005</v>
      </c>
      <c r="V279">
        <f>VLOOKUP(D279,Unemployment!A:B,2,FALSE)</f>
        <v>3.7</v>
      </c>
      <c r="W279">
        <f>VLOOKUP(D279,Unemployment!H:J,2,FALSE)</f>
        <v>3.8</v>
      </c>
      <c r="X279">
        <f>VLOOKUP(D279,Unemployment!H:J,3,FALSE)</f>
        <v>3.7</v>
      </c>
      <c r="Y279">
        <f t="shared" si="88"/>
        <v>0</v>
      </c>
      <c r="Z279">
        <f t="shared" si="89"/>
        <v>-9.9999999999999645E-2</v>
      </c>
      <c r="AA279">
        <f>VLOOKUP(D279,MedianAge!A:B,2,FALSE)</f>
        <v>40.799999999999997</v>
      </c>
      <c r="AB279" s="6">
        <f>VLOOKUP(D279,StateActions!F:G,2,FALSE)</f>
        <v>43913</v>
      </c>
      <c r="AC279" s="6">
        <f>VLOOKUP(D279,StateActions!L:M,2,FALSE)</f>
        <v>43910</v>
      </c>
      <c r="AD279" s="6">
        <f>VLOOKUP(D279,StateActions!A:B,2,FALSE)</f>
        <v>43901</v>
      </c>
      <c r="AE279">
        <f t="shared" si="90"/>
        <v>9</v>
      </c>
      <c r="AF279">
        <f t="shared" si="91"/>
        <v>12</v>
      </c>
      <c r="AG279">
        <f t="shared" si="92"/>
        <v>21</v>
      </c>
      <c r="AH279" s="18">
        <f t="shared" si="93"/>
        <v>0.21427710843373493</v>
      </c>
      <c r="AI279" s="18">
        <f t="shared" si="94"/>
        <v>0.78572289156626507</v>
      </c>
      <c r="AJ279" s="20">
        <f t="shared" si="95"/>
        <v>5.1204819277108436E-3</v>
      </c>
      <c r="AK279" t="str">
        <f t="shared" si="96"/>
        <v>Include</v>
      </c>
      <c r="AL279" t="str">
        <f t="shared" si="97"/>
        <v>10 or more deaths</v>
      </c>
      <c r="AM279" s="6">
        <f>IFERROR(VLOOKUP(D279,DatesEachStateReach10Deaths!A:B,2,FALSE),AK279)</f>
        <v>43913</v>
      </c>
      <c r="AN279">
        <f t="shared" si="98"/>
        <v>9</v>
      </c>
    </row>
    <row r="280" spans="1:40" x14ac:dyDescent="0.25">
      <c r="A280" t="str">
        <f t="shared" si="81"/>
        <v>43923Connecticut</v>
      </c>
      <c r="B280" t="str">
        <f t="shared" si="86"/>
        <v>43923CT</v>
      </c>
      <c r="C280" s="6">
        <v>43923</v>
      </c>
      <c r="D280" t="s">
        <v>70</v>
      </c>
      <c r="E280" t="s">
        <v>12</v>
      </c>
      <c r="F280">
        <f>IFERROR(VLOOKUP(B280,CovidTracking!B:G,4,FALSE),0)</f>
        <v>3824</v>
      </c>
      <c r="G280">
        <f>IFERROR(VLOOKUP(B280,CovidTracking!B:G,5,FALSE),0)</f>
        <v>14476</v>
      </c>
      <c r="H280">
        <f t="shared" si="87"/>
        <v>18300</v>
      </c>
      <c r="I280">
        <f>IFERROR(VLOOKUP(B280,CovidTracking!B:G,6,FALSE),0)</f>
        <v>112</v>
      </c>
      <c r="J280">
        <f t="shared" si="82"/>
        <v>267</v>
      </c>
      <c r="K280">
        <f t="shared" si="83"/>
        <v>1433</v>
      </c>
      <c r="L280">
        <f t="shared" si="84"/>
        <v>1700</v>
      </c>
      <c r="M280">
        <f t="shared" si="85"/>
        <v>27</v>
      </c>
      <c r="N280">
        <f>VLOOKUP(A280,Mobility!$A:$L,7,FALSE)</f>
        <v>-44</v>
      </c>
      <c r="O280">
        <f>VLOOKUP(A280,Mobility!$A:$L,8,FALSE)</f>
        <v>-12</v>
      </c>
      <c r="P280">
        <f>VLOOKUP(A280,Mobility!$A:$L,9,FALSE)</f>
        <v>-3</v>
      </c>
      <c r="Q280">
        <f>VLOOKUP(A280,Mobility!$A:$L,10,FALSE)</f>
        <v>-54</v>
      </c>
      <c r="R280">
        <f>VLOOKUP(A280,Mobility!$A:$L,11,FALSE)</f>
        <v>-51</v>
      </c>
      <c r="S280">
        <f>VLOOKUP(A280,Mobility!$A:$L,12,FALSE)</f>
        <v>23</v>
      </c>
      <c r="T280">
        <f>VLOOKUP(D280,'Pop and Pop Den'!A:C,2,FALSE)</f>
        <v>3563077</v>
      </c>
      <c r="U280">
        <f>VLOOKUP(D280,'Pop and Pop Den'!A:C,3,FALSE)</f>
        <v>735.86890000000005</v>
      </c>
      <c r="V280">
        <f>VLOOKUP(D280,Unemployment!A:B,2,FALSE)</f>
        <v>3.7</v>
      </c>
      <c r="W280">
        <f>VLOOKUP(D280,Unemployment!H:J,2,FALSE)</f>
        <v>3.8</v>
      </c>
      <c r="X280">
        <f>VLOOKUP(D280,Unemployment!H:J,3,FALSE)</f>
        <v>3.7</v>
      </c>
      <c r="Y280">
        <f t="shared" si="88"/>
        <v>0</v>
      </c>
      <c r="Z280">
        <f t="shared" si="89"/>
        <v>-9.9999999999999645E-2</v>
      </c>
      <c r="AA280">
        <f>VLOOKUP(D280,MedianAge!A:B,2,FALSE)</f>
        <v>40.799999999999997</v>
      </c>
      <c r="AB280" s="6">
        <f>VLOOKUP(D280,StateActions!F:G,2,FALSE)</f>
        <v>43913</v>
      </c>
      <c r="AC280" s="6">
        <f>VLOOKUP(D280,StateActions!L:M,2,FALSE)</f>
        <v>43910</v>
      </c>
      <c r="AD280" s="6">
        <f>VLOOKUP(D280,StateActions!A:B,2,FALSE)</f>
        <v>43901</v>
      </c>
      <c r="AE280">
        <f t="shared" si="90"/>
        <v>10</v>
      </c>
      <c r="AF280">
        <f t="shared" si="91"/>
        <v>13</v>
      </c>
      <c r="AG280">
        <f t="shared" si="92"/>
        <v>22</v>
      </c>
      <c r="AH280" s="18">
        <f t="shared" si="93"/>
        <v>0.20896174863387978</v>
      </c>
      <c r="AI280" s="18">
        <f t="shared" si="94"/>
        <v>0.79103825136612027</v>
      </c>
      <c r="AJ280" s="20">
        <f t="shared" si="95"/>
        <v>6.1202185792349727E-3</v>
      </c>
      <c r="AK280" t="str">
        <f t="shared" si="96"/>
        <v>Include</v>
      </c>
      <c r="AL280" t="str">
        <f t="shared" si="97"/>
        <v>10 or more deaths</v>
      </c>
      <c r="AM280" s="6">
        <f>IFERROR(VLOOKUP(D280,DatesEachStateReach10Deaths!A:B,2,FALSE),AK280)</f>
        <v>43913</v>
      </c>
      <c r="AN280">
        <f t="shared" si="98"/>
        <v>10</v>
      </c>
    </row>
    <row r="281" spans="1:40" x14ac:dyDescent="0.25">
      <c r="A281" t="str">
        <f t="shared" si="81"/>
        <v>43924Connecticut</v>
      </c>
      <c r="B281" t="str">
        <f t="shared" si="86"/>
        <v>43924CT</v>
      </c>
      <c r="C281" s="6">
        <v>43924</v>
      </c>
      <c r="D281" t="s">
        <v>70</v>
      </c>
      <c r="E281" t="s">
        <v>12</v>
      </c>
      <c r="F281">
        <f>IFERROR(VLOOKUP(B281,CovidTracking!B:G,4,FALSE),0)</f>
        <v>4914</v>
      </c>
      <c r="G281">
        <f>IFERROR(VLOOKUP(B281,CovidTracking!B:G,5,FALSE),0)</f>
        <v>15101</v>
      </c>
      <c r="H281">
        <f t="shared" si="87"/>
        <v>20015</v>
      </c>
      <c r="I281">
        <f>IFERROR(VLOOKUP(B281,CovidTracking!B:G,6,FALSE),0)</f>
        <v>131</v>
      </c>
      <c r="J281">
        <f t="shared" si="82"/>
        <v>1090</v>
      </c>
      <c r="K281">
        <f t="shared" si="83"/>
        <v>625</v>
      </c>
      <c r="L281">
        <f t="shared" si="84"/>
        <v>1715</v>
      </c>
      <c r="M281">
        <f t="shared" si="85"/>
        <v>19</v>
      </c>
      <c r="N281">
        <f>VLOOKUP(A281,Mobility!$A:$L,7,FALSE)</f>
        <v>-46</v>
      </c>
      <c r="O281">
        <f>VLOOKUP(A281,Mobility!$A:$L,8,FALSE)</f>
        <v>-12</v>
      </c>
      <c r="P281">
        <f>VLOOKUP(A281,Mobility!$A:$L,9,FALSE)</f>
        <v>-35</v>
      </c>
      <c r="Q281">
        <f>VLOOKUP(A281,Mobility!$A:$L,10,FALSE)</f>
        <v>-59</v>
      </c>
      <c r="R281">
        <f>VLOOKUP(A281,Mobility!$A:$L,11,FALSE)</f>
        <v>-52</v>
      </c>
      <c r="S281">
        <f>VLOOKUP(A281,Mobility!$A:$L,12,FALSE)</f>
        <v>26</v>
      </c>
      <c r="T281">
        <f>VLOOKUP(D281,'Pop and Pop Den'!A:C,2,FALSE)</f>
        <v>3563077</v>
      </c>
      <c r="U281">
        <f>VLOOKUP(D281,'Pop and Pop Den'!A:C,3,FALSE)</f>
        <v>735.86890000000005</v>
      </c>
      <c r="V281">
        <f>VLOOKUP(D281,Unemployment!A:B,2,FALSE)</f>
        <v>3.7</v>
      </c>
      <c r="W281">
        <f>VLOOKUP(D281,Unemployment!H:J,2,FALSE)</f>
        <v>3.8</v>
      </c>
      <c r="X281">
        <f>VLOOKUP(D281,Unemployment!H:J,3,FALSE)</f>
        <v>3.7</v>
      </c>
      <c r="Y281">
        <f t="shared" si="88"/>
        <v>0</v>
      </c>
      <c r="Z281">
        <f t="shared" si="89"/>
        <v>-9.9999999999999645E-2</v>
      </c>
      <c r="AA281">
        <f>VLOOKUP(D281,MedianAge!A:B,2,FALSE)</f>
        <v>40.799999999999997</v>
      </c>
      <c r="AB281" s="6">
        <f>VLOOKUP(D281,StateActions!F:G,2,FALSE)</f>
        <v>43913</v>
      </c>
      <c r="AC281" s="6">
        <f>VLOOKUP(D281,StateActions!L:M,2,FALSE)</f>
        <v>43910</v>
      </c>
      <c r="AD281" s="6">
        <f>VLOOKUP(D281,StateActions!A:B,2,FALSE)</f>
        <v>43901</v>
      </c>
      <c r="AE281">
        <f t="shared" si="90"/>
        <v>11</v>
      </c>
      <c r="AF281">
        <f t="shared" si="91"/>
        <v>14</v>
      </c>
      <c r="AG281">
        <f t="shared" si="92"/>
        <v>23</v>
      </c>
      <c r="AH281" s="18">
        <f t="shared" si="93"/>
        <v>0.24551586310267298</v>
      </c>
      <c r="AI281" s="18">
        <f t="shared" si="94"/>
        <v>0.75448413689732696</v>
      </c>
      <c r="AJ281" s="20">
        <f t="shared" si="95"/>
        <v>6.5450911816137894E-3</v>
      </c>
      <c r="AK281" t="str">
        <f t="shared" si="96"/>
        <v>Include</v>
      </c>
      <c r="AL281" t="str">
        <f t="shared" si="97"/>
        <v>10 or more deaths</v>
      </c>
      <c r="AM281" s="6">
        <f>IFERROR(VLOOKUP(D281,DatesEachStateReach10Deaths!A:B,2,FALSE),AK281)</f>
        <v>43913</v>
      </c>
      <c r="AN281">
        <f t="shared" si="98"/>
        <v>11</v>
      </c>
    </row>
    <row r="282" spans="1:40" x14ac:dyDescent="0.25">
      <c r="A282" t="str">
        <f t="shared" ref="A282:A345" si="99">C282&amp;D282</f>
        <v>43925Connecticut</v>
      </c>
      <c r="B282" t="str">
        <f t="shared" si="86"/>
        <v>43925CT</v>
      </c>
      <c r="C282" s="6">
        <v>43925</v>
      </c>
      <c r="D282" t="s">
        <v>70</v>
      </c>
      <c r="E282" t="s">
        <v>12</v>
      </c>
      <c r="F282">
        <f>IFERROR(VLOOKUP(B282,CovidTracking!B:G,4,FALSE),0)</f>
        <v>5276</v>
      </c>
      <c r="G282">
        <f>IFERROR(VLOOKUP(B282,CovidTracking!B:G,5,FALSE),0)</f>
        <v>16753</v>
      </c>
      <c r="H282">
        <f t="shared" si="87"/>
        <v>22029</v>
      </c>
      <c r="I282">
        <f>IFERROR(VLOOKUP(B282,CovidTracking!B:G,6,FALSE),0)</f>
        <v>165</v>
      </c>
      <c r="J282">
        <f t="shared" si="82"/>
        <v>362</v>
      </c>
      <c r="K282">
        <f t="shared" si="83"/>
        <v>1652</v>
      </c>
      <c r="L282">
        <f t="shared" si="84"/>
        <v>2014</v>
      </c>
      <c r="M282">
        <f t="shared" si="85"/>
        <v>34</v>
      </c>
      <c r="N282">
        <f>VLOOKUP(A282,Mobility!$A:$L,7,FALSE)</f>
        <v>-47</v>
      </c>
      <c r="O282">
        <f>VLOOKUP(A282,Mobility!$A:$L,8,FALSE)</f>
        <v>-15</v>
      </c>
      <c r="P282">
        <f>VLOOKUP(A282,Mobility!$A:$L,9,FALSE)</f>
        <v>88</v>
      </c>
      <c r="Q282">
        <f>VLOOKUP(A282,Mobility!$A:$L,10,FALSE)</f>
        <v>-53</v>
      </c>
      <c r="R282">
        <f>VLOOKUP(A282,Mobility!$A:$L,11,FALSE)</f>
        <v>-38</v>
      </c>
      <c r="S282">
        <f>VLOOKUP(A282,Mobility!$A:$L,12,FALSE)</f>
        <v>15</v>
      </c>
      <c r="T282">
        <f>VLOOKUP(D282,'Pop and Pop Den'!A:C,2,FALSE)</f>
        <v>3563077</v>
      </c>
      <c r="U282">
        <f>VLOOKUP(D282,'Pop and Pop Den'!A:C,3,FALSE)</f>
        <v>735.86890000000005</v>
      </c>
      <c r="V282">
        <f>VLOOKUP(D282,Unemployment!A:B,2,FALSE)</f>
        <v>3.7</v>
      </c>
      <c r="W282">
        <f>VLOOKUP(D282,Unemployment!H:J,2,FALSE)</f>
        <v>3.8</v>
      </c>
      <c r="X282">
        <f>VLOOKUP(D282,Unemployment!H:J,3,FALSE)</f>
        <v>3.7</v>
      </c>
      <c r="Y282">
        <f t="shared" si="88"/>
        <v>0</v>
      </c>
      <c r="Z282">
        <f t="shared" si="89"/>
        <v>-9.9999999999999645E-2</v>
      </c>
      <c r="AA282">
        <f>VLOOKUP(D282,MedianAge!A:B,2,FALSE)</f>
        <v>40.799999999999997</v>
      </c>
      <c r="AB282" s="6">
        <f>VLOOKUP(D282,StateActions!F:G,2,FALSE)</f>
        <v>43913</v>
      </c>
      <c r="AC282" s="6">
        <f>VLOOKUP(D282,StateActions!L:M,2,FALSE)</f>
        <v>43910</v>
      </c>
      <c r="AD282" s="6">
        <f>VLOOKUP(D282,StateActions!A:B,2,FALSE)</f>
        <v>43901</v>
      </c>
      <c r="AE282">
        <f t="shared" si="90"/>
        <v>12</v>
      </c>
      <c r="AF282">
        <f t="shared" si="91"/>
        <v>15</v>
      </c>
      <c r="AG282">
        <f t="shared" si="92"/>
        <v>24</v>
      </c>
      <c r="AH282" s="18">
        <f t="shared" si="93"/>
        <v>0.23950247401153024</v>
      </c>
      <c r="AI282" s="18">
        <f t="shared" si="94"/>
        <v>0.76049752598846976</v>
      </c>
      <c r="AJ282" s="20">
        <f t="shared" si="95"/>
        <v>7.4901266512324661E-3</v>
      </c>
      <c r="AK282" t="str">
        <f t="shared" si="96"/>
        <v>Include</v>
      </c>
      <c r="AL282" t="str">
        <f t="shared" si="97"/>
        <v>10 or more deaths</v>
      </c>
      <c r="AM282" s="6">
        <f>IFERROR(VLOOKUP(D282,DatesEachStateReach10Deaths!A:B,2,FALSE),AK282)</f>
        <v>43913</v>
      </c>
      <c r="AN282">
        <f t="shared" si="98"/>
        <v>12</v>
      </c>
    </row>
    <row r="283" spans="1:40" x14ac:dyDescent="0.25">
      <c r="A283" t="str">
        <f t="shared" si="99"/>
        <v>43926Connecticut</v>
      </c>
      <c r="B283" t="str">
        <f t="shared" si="86"/>
        <v>43926CT</v>
      </c>
      <c r="C283" s="6">
        <v>43926</v>
      </c>
      <c r="D283" t="s">
        <v>70</v>
      </c>
      <c r="E283" t="s">
        <v>12</v>
      </c>
      <c r="F283">
        <f>IFERROR(VLOOKUP(B283,CovidTracking!B:G,4,FALSE),0)</f>
        <v>5675</v>
      </c>
      <c r="G283">
        <f>IFERROR(VLOOKUP(B283,CovidTracking!B:G,5,FALSE),0)</f>
        <v>17595</v>
      </c>
      <c r="H283">
        <f t="shared" si="87"/>
        <v>23270</v>
      </c>
      <c r="I283">
        <f>IFERROR(VLOOKUP(B283,CovidTracking!B:G,6,FALSE),0)</f>
        <v>189</v>
      </c>
      <c r="J283">
        <f t="shared" si="82"/>
        <v>399</v>
      </c>
      <c r="K283">
        <f t="shared" si="83"/>
        <v>842</v>
      </c>
      <c r="L283">
        <f t="shared" si="84"/>
        <v>1241</v>
      </c>
      <c r="M283">
        <f t="shared" si="85"/>
        <v>24</v>
      </c>
      <c r="N283">
        <f>VLOOKUP(A283,Mobility!$A:$L,7,FALSE)</f>
        <v>-50</v>
      </c>
      <c r="O283">
        <f>VLOOKUP(A283,Mobility!$A:$L,8,FALSE)</f>
        <v>-26</v>
      </c>
      <c r="P283">
        <f>VLOOKUP(A283,Mobility!$A:$L,9,FALSE)</f>
        <v>23</v>
      </c>
      <c r="Q283">
        <f>VLOOKUP(A283,Mobility!$A:$L,10,FALSE)</f>
        <v>-61</v>
      </c>
      <c r="R283">
        <f>VLOOKUP(A283,Mobility!$A:$L,11,FALSE)</f>
        <v>-38</v>
      </c>
      <c r="S283">
        <f>VLOOKUP(A283,Mobility!$A:$L,12,FALSE)</f>
        <v>13</v>
      </c>
      <c r="T283">
        <f>VLOOKUP(D283,'Pop and Pop Den'!A:C,2,FALSE)</f>
        <v>3563077</v>
      </c>
      <c r="U283">
        <f>VLOOKUP(D283,'Pop and Pop Den'!A:C,3,FALSE)</f>
        <v>735.86890000000005</v>
      </c>
      <c r="V283">
        <f>VLOOKUP(D283,Unemployment!A:B,2,FALSE)</f>
        <v>3.7</v>
      </c>
      <c r="W283">
        <f>VLOOKUP(D283,Unemployment!H:J,2,FALSE)</f>
        <v>3.8</v>
      </c>
      <c r="X283">
        <f>VLOOKUP(D283,Unemployment!H:J,3,FALSE)</f>
        <v>3.7</v>
      </c>
      <c r="Y283">
        <f t="shared" si="88"/>
        <v>0</v>
      </c>
      <c r="Z283">
        <f t="shared" si="89"/>
        <v>-9.9999999999999645E-2</v>
      </c>
      <c r="AA283">
        <f>VLOOKUP(D283,MedianAge!A:B,2,FALSE)</f>
        <v>40.799999999999997</v>
      </c>
      <c r="AB283" s="6">
        <f>VLOOKUP(D283,StateActions!F:G,2,FALSE)</f>
        <v>43913</v>
      </c>
      <c r="AC283" s="6">
        <f>VLOOKUP(D283,StateActions!L:M,2,FALSE)</f>
        <v>43910</v>
      </c>
      <c r="AD283" s="6">
        <f>VLOOKUP(D283,StateActions!A:B,2,FALSE)</f>
        <v>43901</v>
      </c>
      <c r="AE283">
        <f t="shared" si="90"/>
        <v>13</v>
      </c>
      <c r="AF283">
        <f t="shared" si="91"/>
        <v>16</v>
      </c>
      <c r="AG283">
        <f t="shared" si="92"/>
        <v>25</v>
      </c>
      <c r="AH283" s="18">
        <f t="shared" si="93"/>
        <v>0.24387623549634724</v>
      </c>
      <c r="AI283" s="18">
        <f t="shared" si="94"/>
        <v>0.75612376450365282</v>
      </c>
      <c r="AJ283" s="20">
        <f t="shared" si="95"/>
        <v>8.1220455522131498E-3</v>
      </c>
      <c r="AK283" t="str">
        <f t="shared" si="96"/>
        <v>Include</v>
      </c>
      <c r="AL283" t="str">
        <f t="shared" si="97"/>
        <v>10 or more deaths</v>
      </c>
      <c r="AM283" s="6">
        <f>IFERROR(VLOOKUP(D283,DatesEachStateReach10Deaths!A:B,2,FALSE),AK283)</f>
        <v>43913</v>
      </c>
      <c r="AN283">
        <f t="shared" si="98"/>
        <v>13</v>
      </c>
    </row>
    <row r="284" spans="1:40" x14ac:dyDescent="0.25">
      <c r="A284" t="str">
        <f t="shared" si="99"/>
        <v>43927Connecticut</v>
      </c>
      <c r="B284" t="str">
        <f t="shared" si="86"/>
        <v>43927CT</v>
      </c>
      <c r="C284" s="6">
        <v>43927</v>
      </c>
      <c r="D284" t="s">
        <v>70</v>
      </c>
      <c r="E284" t="s">
        <v>12</v>
      </c>
      <c r="F284">
        <f>IFERROR(VLOOKUP(B284,CovidTracking!B:G,4,FALSE),0)</f>
        <v>6906</v>
      </c>
      <c r="G284">
        <f>IFERROR(VLOOKUP(B284,CovidTracking!B:G,5,FALSE),0)</f>
        <v>19780</v>
      </c>
      <c r="H284">
        <f t="shared" si="87"/>
        <v>26686</v>
      </c>
      <c r="I284">
        <f>IFERROR(VLOOKUP(B284,CovidTracking!B:G,6,FALSE),0)</f>
        <v>206</v>
      </c>
      <c r="J284">
        <f t="shared" si="82"/>
        <v>1231</v>
      </c>
      <c r="K284">
        <f t="shared" si="83"/>
        <v>2185</v>
      </c>
      <c r="L284">
        <f t="shared" si="84"/>
        <v>3416</v>
      </c>
      <c r="M284">
        <f t="shared" si="85"/>
        <v>17</v>
      </c>
      <c r="N284">
        <f>VLOOKUP(A284,Mobility!$A:$L,7,FALSE)</f>
        <v>-39</v>
      </c>
      <c r="O284">
        <f>VLOOKUP(A284,Mobility!$A:$L,8,FALSE)</f>
        <v>-16</v>
      </c>
      <c r="P284">
        <f>VLOOKUP(A284,Mobility!$A:$L,9,FALSE)</f>
        <v>60</v>
      </c>
      <c r="Q284">
        <f>VLOOKUP(A284,Mobility!$A:$L,10,FALSE)</f>
        <v>-52</v>
      </c>
      <c r="R284">
        <f>VLOOKUP(A284,Mobility!$A:$L,11,FALSE)</f>
        <v>-52</v>
      </c>
      <c r="S284">
        <f>VLOOKUP(A284,Mobility!$A:$L,12,FALSE)</f>
        <v>21</v>
      </c>
      <c r="T284">
        <f>VLOOKUP(D284,'Pop and Pop Den'!A:C,2,FALSE)</f>
        <v>3563077</v>
      </c>
      <c r="U284">
        <f>VLOOKUP(D284,'Pop and Pop Den'!A:C,3,FALSE)</f>
        <v>735.86890000000005</v>
      </c>
      <c r="V284">
        <f>VLOOKUP(D284,Unemployment!A:B,2,FALSE)</f>
        <v>3.7</v>
      </c>
      <c r="W284">
        <f>VLOOKUP(D284,Unemployment!H:J,2,FALSE)</f>
        <v>3.8</v>
      </c>
      <c r="X284">
        <f>VLOOKUP(D284,Unemployment!H:J,3,FALSE)</f>
        <v>3.7</v>
      </c>
      <c r="Y284">
        <f t="shared" si="88"/>
        <v>0</v>
      </c>
      <c r="Z284">
        <f t="shared" si="89"/>
        <v>-9.9999999999999645E-2</v>
      </c>
      <c r="AA284">
        <f>VLOOKUP(D284,MedianAge!A:B,2,FALSE)</f>
        <v>40.799999999999997</v>
      </c>
      <c r="AB284" s="6">
        <f>VLOOKUP(D284,StateActions!F:G,2,FALSE)</f>
        <v>43913</v>
      </c>
      <c r="AC284" s="6">
        <f>VLOOKUP(D284,StateActions!L:M,2,FALSE)</f>
        <v>43910</v>
      </c>
      <c r="AD284" s="6">
        <f>VLOOKUP(D284,StateActions!A:B,2,FALSE)</f>
        <v>43901</v>
      </c>
      <c r="AE284">
        <f t="shared" si="90"/>
        <v>14</v>
      </c>
      <c r="AF284">
        <f t="shared" si="91"/>
        <v>17</v>
      </c>
      <c r="AG284">
        <f t="shared" si="92"/>
        <v>26</v>
      </c>
      <c r="AH284" s="18">
        <f t="shared" si="93"/>
        <v>0.25878737915011618</v>
      </c>
      <c r="AI284" s="18">
        <f t="shared" si="94"/>
        <v>0.74121262084988382</v>
      </c>
      <c r="AJ284" s="20">
        <f t="shared" si="95"/>
        <v>7.7194034325114291E-3</v>
      </c>
      <c r="AK284" t="str">
        <f t="shared" si="96"/>
        <v>Include</v>
      </c>
      <c r="AL284" t="str">
        <f t="shared" si="97"/>
        <v>10 or more deaths</v>
      </c>
      <c r="AM284" s="6">
        <f>IFERROR(VLOOKUP(D284,DatesEachStateReach10Deaths!A:B,2,FALSE),AK284)</f>
        <v>43913</v>
      </c>
      <c r="AN284">
        <f t="shared" si="98"/>
        <v>14</v>
      </c>
    </row>
    <row r="285" spans="1:40" x14ac:dyDescent="0.25">
      <c r="A285" t="str">
        <f t="shared" si="99"/>
        <v>43928Connecticut</v>
      </c>
      <c r="B285" t="str">
        <f t="shared" si="86"/>
        <v>43928CT</v>
      </c>
      <c r="C285" s="6">
        <v>43928</v>
      </c>
      <c r="D285" t="s">
        <v>70</v>
      </c>
      <c r="E285" t="s">
        <v>12</v>
      </c>
      <c r="F285">
        <f>IFERROR(VLOOKUP(B285,CovidTracking!B:G,4,FALSE),0)</f>
        <v>7781</v>
      </c>
      <c r="G285">
        <f>IFERROR(VLOOKUP(B285,CovidTracking!B:G,5,FALSE),0)</f>
        <v>21255</v>
      </c>
      <c r="H285">
        <f t="shared" si="87"/>
        <v>29036</v>
      </c>
      <c r="I285">
        <f>IFERROR(VLOOKUP(B285,CovidTracking!B:G,6,FALSE),0)</f>
        <v>277</v>
      </c>
      <c r="J285">
        <f t="shared" si="82"/>
        <v>875</v>
      </c>
      <c r="K285">
        <f t="shared" si="83"/>
        <v>1475</v>
      </c>
      <c r="L285">
        <f t="shared" si="84"/>
        <v>2350</v>
      </c>
      <c r="M285">
        <f t="shared" si="85"/>
        <v>71</v>
      </c>
      <c r="N285">
        <f>VLOOKUP(A285,Mobility!$A:$L,7,FALSE)</f>
        <v>-41</v>
      </c>
      <c r="O285">
        <f>VLOOKUP(A285,Mobility!$A:$L,8,FALSE)</f>
        <v>-16</v>
      </c>
      <c r="P285">
        <f>VLOOKUP(A285,Mobility!$A:$L,9,FALSE)</f>
        <v>42</v>
      </c>
      <c r="Q285">
        <f>VLOOKUP(A285,Mobility!$A:$L,10,FALSE)</f>
        <v>-50</v>
      </c>
      <c r="R285">
        <f>VLOOKUP(A285,Mobility!$A:$L,11,FALSE)</f>
        <v>-53</v>
      </c>
      <c r="S285">
        <f>VLOOKUP(A285,Mobility!$A:$L,12,FALSE)</f>
        <v>22</v>
      </c>
      <c r="T285">
        <f>VLOOKUP(D285,'Pop and Pop Den'!A:C,2,FALSE)</f>
        <v>3563077</v>
      </c>
      <c r="U285">
        <f>VLOOKUP(D285,'Pop and Pop Den'!A:C,3,FALSE)</f>
        <v>735.86890000000005</v>
      </c>
      <c r="V285">
        <f>VLOOKUP(D285,Unemployment!A:B,2,FALSE)</f>
        <v>3.7</v>
      </c>
      <c r="W285">
        <f>VLOOKUP(D285,Unemployment!H:J,2,FALSE)</f>
        <v>3.8</v>
      </c>
      <c r="X285">
        <f>VLOOKUP(D285,Unemployment!H:J,3,FALSE)</f>
        <v>3.7</v>
      </c>
      <c r="Y285">
        <f t="shared" si="88"/>
        <v>0</v>
      </c>
      <c r="Z285">
        <f t="shared" si="89"/>
        <v>-9.9999999999999645E-2</v>
      </c>
      <c r="AA285">
        <f>VLOOKUP(D285,MedianAge!A:B,2,FALSE)</f>
        <v>40.799999999999997</v>
      </c>
      <c r="AB285" s="6">
        <f>VLOOKUP(D285,StateActions!F:G,2,FALSE)</f>
        <v>43913</v>
      </c>
      <c r="AC285" s="6">
        <f>VLOOKUP(D285,StateActions!L:M,2,FALSE)</f>
        <v>43910</v>
      </c>
      <c r="AD285" s="6">
        <f>VLOOKUP(D285,StateActions!A:B,2,FALSE)</f>
        <v>43901</v>
      </c>
      <c r="AE285">
        <f t="shared" si="90"/>
        <v>15</v>
      </c>
      <c r="AF285">
        <f t="shared" si="91"/>
        <v>18</v>
      </c>
      <c r="AG285">
        <f t="shared" si="92"/>
        <v>27</v>
      </c>
      <c r="AH285" s="18">
        <f t="shared" si="93"/>
        <v>0.26797768287642926</v>
      </c>
      <c r="AI285" s="18">
        <f t="shared" si="94"/>
        <v>0.73202231712357069</v>
      </c>
      <c r="AJ285" s="20">
        <f t="shared" si="95"/>
        <v>9.5398815263810447E-3</v>
      </c>
      <c r="AK285" t="str">
        <f t="shared" si="96"/>
        <v>Include</v>
      </c>
      <c r="AL285" t="str">
        <f t="shared" si="97"/>
        <v>10 or more deaths</v>
      </c>
      <c r="AM285" s="6">
        <f>IFERROR(VLOOKUP(D285,DatesEachStateReach10Deaths!A:B,2,FALSE),AK285)</f>
        <v>43913</v>
      </c>
      <c r="AN285">
        <f t="shared" si="98"/>
        <v>15</v>
      </c>
    </row>
    <row r="286" spans="1:40" x14ac:dyDescent="0.25">
      <c r="A286" t="str">
        <f t="shared" si="99"/>
        <v>43929Connecticut</v>
      </c>
      <c r="B286" t="str">
        <f t="shared" si="86"/>
        <v>43929CT</v>
      </c>
      <c r="C286" s="6">
        <v>43929</v>
      </c>
      <c r="D286" t="s">
        <v>70</v>
      </c>
      <c r="E286" t="s">
        <v>12</v>
      </c>
      <c r="F286">
        <f>IFERROR(VLOOKUP(B286,CovidTracking!B:G,4,FALSE),0)</f>
        <v>7781</v>
      </c>
      <c r="G286">
        <f>IFERROR(VLOOKUP(B286,CovidTracking!B:G,5,FALSE),0)</f>
        <v>21255</v>
      </c>
      <c r="H286">
        <f t="shared" si="87"/>
        <v>29036</v>
      </c>
      <c r="I286">
        <f>IFERROR(VLOOKUP(B286,CovidTracking!B:G,6,FALSE),0)</f>
        <v>277</v>
      </c>
      <c r="J286">
        <f t="shared" si="82"/>
        <v>0</v>
      </c>
      <c r="K286">
        <f t="shared" si="83"/>
        <v>0</v>
      </c>
      <c r="L286">
        <f t="shared" si="84"/>
        <v>0</v>
      </c>
      <c r="M286">
        <f t="shared" si="85"/>
        <v>0</v>
      </c>
      <c r="N286">
        <f>VLOOKUP(A286,Mobility!$A:$L,7,FALSE)</f>
        <v>-46</v>
      </c>
      <c r="O286">
        <f>VLOOKUP(A286,Mobility!$A:$L,8,FALSE)</f>
        <v>-17</v>
      </c>
      <c r="P286">
        <f>VLOOKUP(A286,Mobility!$A:$L,9,FALSE)</f>
        <v>-3</v>
      </c>
      <c r="Q286">
        <f>VLOOKUP(A286,Mobility!$A:$L,10,FALSE)</f>
        <v>-54</v>
      </c>
      <c r="R286">
        <f>VLOOKUP(A286,Mobility!$A:$L,11,FALSE)</f>
        <v>-54</v>
      </c>
      <c r="S286">
        <f>VLOOKUP(A286,Mobility!$A:$L,12,FALSE)</f>
        <v>23</v>
      </c>
      <c r="T286">
        <f>VLOOKUP(D286,'Pop and Pop Den'!A:C,2,FALSE)</f>
        <v>3563077</v>
      </c>
      <c r="U286">
        <f>VLOOKUP(D286,'Pop and Pop Den'!A:C,3,FALSE)</f>
        <v>735.86890000000005</v>
      </c>
      <c r="V286">
        <f>VLOOKUP(D286,Unemployment!A:B,2,FALSE)</f>
        <v>3.7</v>
      </c>
      <c r="W286">
        <f>VLOOKUP(D286,Unemployment!H:J,2,FALSE)</f>
        <v>3.8</v>
      </c>
      <c r="X286">
        <f>VLOOKUP(D286,Unemployment!H:J,3,FALSE)</f>
        <v>3.7</v>
      </c>
      <c r="Y286">
        <f t="shared" si="88"/>
        <v>0</v>
      </c>
      <c r="Z286">
        <f t="shared" si="89"/>
        <v>-9.9999999999999645E-2</v>
      </c>
      <c r="AA286">
        <f>VLOOKUP(D286,MedianAge!A:B,2,FALSE)</f>
        <v>40.799999999999997</v>
      </c>
      <c r="AB286" s="6">
        <f>VLOOKUP(D286,StateActions!F:G,2,FALSE)</f>
        <v>43913</v>
      </c>
      <c r="AC286" s="6">
        <f>VLOOKUP(D286,StateActions!L:M,2,FALSE)</f>
        <v>43910</v>
      </c>
      <c r="AD286" s="6">
        <f>VLOOKUP(D286,StateActions!A:B,2,FALSE)</f>
        <v>43901</v>
      </c>
      <c r="AE286">
        <f t="shared" si="90"/>
        <v>16</v>
      </c>
      <c r="AF286">
        <f t="shared" si="91"/>
        <v>19</v>
      </c>
      <c r="AG286">
        <f t="shared" si="92"/>
        <v>28</v>
      </c>
      <c r="AH286" s="18">
        <f t="shared" si="93"/>
        <v>0.26797768287642926</v>
      </c>
      <c r="AI286" s="18">
        <f t="shared" si="94"/>
        <v>0.73202231712357069</v>
      </c>
      <c r="AJ286" s="20">
        <f t="shared" si="95"/>
        <v>9.5398815263810447E-3</v>
      </c>
      <c r="AK286" t="str">
        <f t="shared" si="96"/>
        <v>Include</v>
      </c>
      <c r="AL286" t="str">
        <f t="shared" si="97"/>
        <v>10 or more deaths</v>
      </c>
      <c r="AM286" s="6">
        <f>IFERROR(VLOOKUP(D286,DatesEachStateReach10Deaths!A:B,2,FALSE),AK286)</f>
        <v>43913</v>
      </c>
      <c r="AN286">
        <f t="shared" si="98"/>
        <v>16</v>
      </c>
    </row>
    <row r="287" spans="1:40" x14ac:dyDescent="0.25">
      <c r="A287" t="str">
        <f t="shared" si="99"/>
        <v>43930Connecticut</v>
      </c>
      <c r="B287" t="str">
        <f t="shared" si="86"/>
        <v>43930CT</v>
      </c>
      <c r="C287" s="6">
        <v>43930</v>
      </c>
      <c r="D287" t="s">
        <v>70</v>
      </c>
      <c r="E287" t="s">
        <v>12</v>
      </c>
      <c r="F287">
        <f>IFERROR(VLOOKUP(B287,CovidTracking!B:G,4,FALSE),0)</f>
        <v>9784</v>
      </c>
      <c r="G287">
        <f>IFERROR(VLOOKUP(B287,CovidTracking!B:G,5,FALSE),0)</f>
        <v>23718</v>
      </c>
      <c r="H287">
        <f t="shared" si="87"/>
        <v>33502</v>
      </c>
      <c r="I287">
        <f>IFERROR(VLOOKUP(B287,CovidTracking!B:G,6,FALSE),0)</f>
        <v>380</v>
      </c>
      <c r="J287">
        <f t="shared" si="82"/>
        <v>2003</v>
      </c>
      <c r="K287">
        <f t="shared" si="83"/>
        <v>2463</v>
      </c>
      <c r="L287">
        <f t="shared" si="84"/>
        <v>4466</v>
      </c>
      <c r="M287">
        <f t="shared" si="85"/>
        <v>103</v>
      </c>
      <c r="N287">
        <f>VLOOKUP(A287,Mobility!$A:$L,7,FALSE)</f>
        <v>-48</v>
      </c>
      <c r="O287">
        <f>VLOOKUP(A287,Mobility!$A:$L,8,FALSE)</f>
        <v>-17</v>
      </c>
      <c r="P287">
        <f>VLOOKUP(A287,Mobility!$A:$L,9,FALSE)</f>
        <v>-32</v>
      </c>
      <c r="Q287">
        <f>VLOOKUP(A287,Mobility!$A:$L,10,FALSE)</f>
        <v>-59</v>
      </c>
      <c r="R287">
        <f>VLOOKUP(A287,Mobility!$A:$L,11,FALSE)</f>
        <v>-55</v>
      </c>
      <c r="S287">
        <f>VLOOKUP(A287,Mobility!$A:$L,12,FALSE)</f>
        <v>25</v>
      </c>
      <c r="T287">
        <f>VLOOKUP(D287,'Pop and Pop Den'!A:C,2,FALSE)</f>
        <v>3563077</v>
      </c>
      <c r="U287">
        <f>VLOOKUP(D287,'Pop and Pop Den'!A:C,3,FALSE)</f>
        <v>735.86890000000005</v>
      </c>
      <c r="V287">
        <f>VLOOKUP(D287,Unemployment!A:B,2,FALSE)</f>
        <v>3.7</v>
      </c>
      <c r="W287">
        <f>VLOOKUP(D287,Unemployment!H:J,2,FALSE)</f>
        <v>3.8</v>
      </c>
      <c r="X287">
        <f>VLOOKUP(D287,Unemployment!H:J,3,FALSE)</f>
        <v>3.7</v>
      </c>
      <c r="Y287">
        <f t="shared" si="88"/>
        <v>0</v>
      </c>
      <c r="Z287">
        <f t="shared" si="89"/>
        <v>-9.9999999999999645E-2</v>
      </c>
      <c r="AA287">
        <f>VLOOKUP(D287,MedianAge!A:B,2,FALSE)</f>
        <v>40.799999999999997</v>
      </c>
      <c r="AB287" s="6">
        <f>VLOOKUP(D287,StateActions!F:G,2,FALSE)</f>
        <v>43913</v>
      </c>
      <c r="AC287" s="6">
        <f>VLOOKUP(D287,StateActions!L:M,2,FALSE)</f>
        <v>43910</v>
      </c>
      <c r="AD287" s="6">
        <f>VLOOKUP(D287,StateActions!A:B,2,FALSE)</f>
        <v>43901</v>
      </c>
      <c r="AE287">
        <f t="shared" si="90"/>
        <v>17</v>
      </c>
      <c r="AF287">
        <f t="shared" si="91"/>
        <v>20</v>
      </c>
      <c r="AG287">
        <f t="shared" si="92"/>
        <v>29</v>
      </c>
      <c r="AH287" s="18">
        <f t="shared" si="93"/>
        <v>0.29204226613336515</v>
      </c>
      <c r="AI287" s="18">
        <f t="shared" si="94"/>
        <v>0.70795773386663485</v>
      </c>
      <c r="AJ287" s="20">
        <f t="shared" si="95"/>
        <v>1.1342606411557519E-2</v>
      </c>
      <c r="AK287" t="str">
        <f t="shared" si="96"/>
        <v>Include</v>
      </c>
      <c r="AL287" t="str">
        <f t="shared" si="97"/>
        <v>10 or more deaths</v>
      </c>
      <c r="AM287" s="6">
        <f>IFERROR(VLOOKUP(D287,DatesEachStateReach10Deaths!A:B,2,FALSE),AK287)</f>
        <v>43913</v>
      </c>
      <c r="AN287">
        <f t="shared" si="98"/>
        <v>17</v>
      </c>
    </row>
    <row r="288" spans="1:40" x14ac:dyDescent="0.25">
      <c r="A288" t="str">
        <f t="shared" si="99"/>
        <v>43931Connecticut</v>
      </c>
      <c r="B288" t="str">
        <f t="shared" si="86"/>
        <v>43931CT</v>
      </c>
      <c r="C288" s="6">
        <v>43931</v>
      </c>
      <c r="D288" t="s">
        <v>70</v>
      </c>
      <c r="E288" t="s">
        <v>12</v>
      </c>
      <c r="F288">
        <f>IFERROR(VLOOKUP(B288,CovidTracking!B:G,4,FALSE),0)</f>
        <v>10538</v>
      </c>
      <c r="G288">
        <f>IFERROR(VLOOKUP(B288,CovidTracking!B:G,5,FALSE),0)</f>
        <v>25750</v>
      </c>
      <c r="H288">
        <f t="shared" si="87"/>
        <v>36288</v>
      </c>
      <c r="I288">
        <f>IFERROR(VLOOKUP(B288,CovidTracking!B:G,6,FALSE),0)</f>
        <v>448</v>
      </c>
      <c r="J288">
        <f t="shared" si="82"/>
        <v>754</v>
      </c>
      <c r="K288">
        <f t="shared" si="83"/>
        <v>2032</v>
      </c>
      <c r="L288">
        <f t="shared" si="84"/>
        <v>2786</v>
      </c>
      <c r="M288">
        <f t="shared" si="85"/>
        <v>68</v>
      </c>
      <c r="N288">
        <f>VLOOKUP(A288,Mobility!$A:$L,7,FALSE)</f>
        <v>-45</v>
      </c>
      <c r="O288">
        <f>VLOOKUP(A288,Mobility!$A:$L,8,FALSE)</f>
        <v>-10</v>
      </c>
      <c r="P288">
        <f>VLOOKUP(A288,Mobility!$A:$L,9,FALSE)</f>
        <v>-10</v>
      </c>
      <c r="Q288">
        <f>VLOOKUP(A288,Mobility!$A:$L,10,FALSE)</f>
        <v>-59</v>
      </c>
      <c r="R288">
        <f>VLOOKUP(A288,Mobility!$A:$L,11,FALSE)</f>
        <v>-62</v>
      </c>
      <c r="S288">
        <f>VLOOKUP(A288,Mobility!$A:$L,12,FALSE)</f>
        <v>28</v>
      </c>
      <c r="T288">
        <f>VLOOKUP(D288,'Pop and Pop Den'!A:C,2,FALSE)</f>
        <v>3563077</v>
      </c>
      <c r="U288">
        <f>VLOOKUP(D288,'Pop and Pop Den'!A:C,3,FALSE)</f>
        <v>735.86890000000005</v>
      </c>
      <c r="V288">
        <f>VLOOKUP(D288,Unemployment!A:B,2,FALSE)</f>
        <v>3.7</v>
      </c>
      <c r="W288">
        <f>VLOOKUP(D288,Unemployment!H:J,2,FALSE)</f>
        <v>3.8</v>
      </c>
      <c r="X288">
        <f>VLOOKUP(D288,Unemployment!H:J,3,FALSE)</f>
        <v>3.7</v>
      </c>
      <c r="Y288">
        <f t="shared" si="88"/>
        <v>0</v>
      </c>
      <c r="Z288">
        <f t="shared" si="89"/>
        <v>-9.9999999999999645E-2</v>
      </c>
      <c r="AA288">
        <f>VLOOKUP(D288,MedianAge!A:B,2,FALSE)</f>
        <v>40.799999999999997</v>
      </c>
      <c r="AB288" s="6">
        <f>VLOOKUP(D288,StateActions!F:G,2,FALSE)</f>
        <v>43913</v>
      </c>
      <c r="AC288" s="6">
        <f>VLOOKUP(D288,StateActions!L:M,2,FALSE)</f>
        <v>43910</v>
      </c>
      <c r="AD288" s="6">
        <f>VLOOKUP(D288,StateActions!A:B,2,FALSE)</f>
        <v>43901</v>
      </c>
      <c r="AE288">
        <f t="shared" si="90"/>
        <v>18</v>
      </c>
      <c r="AF288">
        <f t="shared" si="91"/>
        <v>21</v>
      </c>
      <c r="AG288">
        <f t="shared" si="92"/>
        <v>30</v>
      </c>
      <c r="AH288" s="18">
        <f t="shared" si="93"/>
        <v>0.29039902998236333</v>
      </c>
      <c r="AI288" s="18">
        <f t="shared" si="94"/>
        <v>0.70960097001763667</v>
      </c>
      <c r="AJ288" s="20">
        <f t="shared" si="95"/>
        <v>1.2345679012345678E-2</v>
      </c>
      <c r="AK288" t="str">
        <f t="shared" si="96"/>
        <v>Include</v>
      </c>
      <c r="AL288" t="str">
        <f t="shared" si="97"/>
        <v>10 or more deaths</v>
      </c>
      <c r="AM288" s="6">
        <f>IFERROR(VLOOKUP(D288,DatesEachStateReach10Deaths!A:B,2,FALSE),AK288)</f>
        <v>43913</v>
      </c>
      <c r="AN288">
        <f t="shared" si="98"/>
        <v>18</v>
      </c>
    </row>
    <row r="289" spans="1:40" x14ac:dyDescent="0.25">
      <c r="A289" t="str">
        <f t="shared" si="99"/>
        <v>43891District of Columbia</v>
      </c>
      <c r="B289" t="str">
        <f t="shared" si="86"/>
        <v>43891DC</v>
      </c>
      <c r="C289" s="6">
        <v>43891</v>
      </c>
      <c r="D289" t="s">
        <v>115</v>
      </c>
      <c r="E289" t="s">
        <v>13</v>
      </c>
      <c r="F289">
        <f>IFERROR(VLOOKUP(B289,CovidTracking!B:G,4,FALSE),0)</f>
        <v>0</v>
      </c>
      <c r="G289">
        <f>IFERROR(VLOOKUP(B289,CovidTracking!B:G,5,FALSE),0)</f>
        <v>0</v>
      </c>
      <c r="H289">
        <f t="shared" si="87"/>
        <v>0</v>
      </c>
      <c r="I289">
        <f>IFERROR(VLOOKUP(B289,CovidTracking!B:G,6,FALSE),0)</f>
        <v>0</v>
      </c>
      <c r="J289">
        <f>F289</f>
        <v>0</v>
      </c>
      <c r="K289">
        <f>G289</f>
        <v>0</v>
      </c>
      <c r="L289">
        <f>H289</f>
        <v>0</v>
      </c>
      <c r="M289">
        <f>I289</f>
        <v>0</v>
      </c>
      <c r="N289">
        <f>VLOOKUP(A289,Mobility!$A:$L,7,FALSE)</f>
        <v>2</v>
      </c>
      <c r="O289">
        <f>VLOOKUP(A289,Mobility!$A:$L,8,FALSE)</f>
        <v>2</v>
      </c>
      <c r="P289">
        <f>VLOOKUP(A289,Mobility!$A:$L,9,FALSE)</f>
        <v>0</v>
      </c>
      <c r="Q289">
        <f>VLOOKUP(A289,Mobility!$A:$L,10,FALSE)</f>
        <v>2</v>
      </c>
      <c r="R289">
        <f>VLOOKUP(A289,Mobility!$A:$L,11,FALSE)</f>
        <v>2</v>
      </c>
      <c r="S289">
        <f>VLOOKUP(A289,Mobility!$A:$L,12,FALSE)</f>
        <v>-2</v>
      </c>
      <c r="T289">
        <f>VLOOKUP(D289,'Pop and Pop Den'!A:C,2,FALSE)</f>
        <v>720687</v>
      </c>
      <c r="U289">
        <f>VLOOKUP(D289,'Pop and Pop Den'!A:C,3,FALSE)</f>
        <v>11814.540999999999</v>
      </c>
      <c r="V289">
        <f>VLOOKUP(D289,Unemployment!A:B,2,FALSE)</f>
        <v>5.5</v>
      </c>
      <c r="W289">
        <f>VLOOKUP(D289,Unemployment!H:J,2,FALSE)</f>
        <v>5.0999999999999996</v>
      </c>
      <c r="X289">
        <f>VLOOKUP(D289,Unemployment!H:J,3,FALSE)</f>
        <v>6</v>
      </c>
      <c r="Y289">
        <f t="shared" si="88"/>
        <v>0.5</v>
      </c>
      <c r="Z289">
        <f t="shared" si="89"/>
        <v>0.90000000000000036</v>
      </c>
      <c r="AA289">
        <f>VLOOKUP(D289,MedianAge!A:B,2,FALSE)</f>
        <v>33.9</v>
      </c>
      <c r="AB289" s="6">
        <f>VLOOKUP(D289,StateActions!F:G,2,FALSE)</f>
        <v>43922</v>
      </c>
      <c r="AC289" s="6">
        <f>VLOOKUP(D289,StateActions!L:M,2,FALSE)</f>
        <v>43914</v>
      </c>
      <c r="AD289" s="6">
        <f>VLOOKUP(D289,StateActions!A:B,2,FALSE)</f>
        <v>43910</v>
      </c>
      <c r="AE289">
        <f t="shared" si="90"/>
        <v>-31</v>
      </c>
      <c r="AF289">
        <f t="shared" si="91"/>
        <v>-23</v>
      </c>
      <c r="AG289">
        <f t="shared" si="92"/>
        <v>-19</v>
      </c>
      <c r="AH289" s="18">
        <f t="shared" si="93"/>
        <v>0</v>
      </c>
      <c r="AI289" s="18">
        <f t="shared" si="94"/>
        <v>0</v>
      </c>
      <c r="AJ289" s="20">
        <f t="shared" si="95"/>
        <v>0</v>
      </c>
      <c r="AK289" t="str">
        <f t="shared" si="96"/>
        <v>Include</v>
      </c>
      <c r="AL289" t="str">
        <f t="shared" si="97"/>
        <v>Less than 10 deaths</v>
      </c>
      <c r="AM289" s="6">
        <f>IFERROR(VLOOKUP(D289,DatesEachStateReach10Deaths!A:B,2,FALSE),AK289)</f>
        <v>43922</v>
      </c>
      <c r="AN289">
        <f t="shared" si="98"/>
        <v>-31</v>
      </c>
    </row>
    <row r="290" spans="1:40" x14ac:dyDescent="0.25">
      <c r="A290" t="str">
        <f t="shared" si="99"/>
        <v>43892District of Columbia</v>
      </c>
      <c r="B290" t="str">
        <f t="shared" si="86"/>
        <v>43892DC</v>
      </c>
      <c r="C290" s="6">
        <v>43892</v>
      </c>
      <c r="D290" t="s">
        <v>115</v>
      </c>
      <c r="E290" t="s">
        <v>13</v>
      </c>
      <c r="F290">
        <f>IFERROR(VLOOKUP(B290,CovidTracking!B:G,4,FALSE),0)</f>
        <v>0</v>
      </c>
      <c r="G290">
        <f>IFERROR(VLOOKUP(B290,CovidTracking!B:G,5,FALSE),0)</f>
        <v>0</v>
      </c>
      <c r="H290">
        <f t="shared" si="87"/>
        <v>0</v>
      </c>
      <c r="I290">
        <f>IFERROR(VLOOKUP(B290,CovidTracking!B:G,6,FALSE),0)</f>
        <v>0</v>
      </c>
      <c r="J290">
        <f t="shared" ref="J290:J329" si="100">F290-F289</f>
        <v>0</v>
      </c>
      <c r="K290">
        <f t="shared" ref="K290:K329" si="101">G290-G289</f>
        <v>0</v>
      </c>
      <c r="L290">
        <f t="shared" ref="L290:L329" si="102">H290-H289</f>
        <v>0</v>
      </c>
      <c r="M290">
        <f t="shared" ref="M290:M329" si="103">I290-I289</f>
        <v>0</v>
      </c>
      <c r="N290">
        <f>VLOOKUP(A290,Mobility!$A:$L,7,FALSE)</f>
        <v>0</v>
      </c>
      <c r="O290">
        <f>VLOOKUP(A290,Mobility!$A:$L,8,FALSE)</f>
        <v>-2</v>
      </c>
      <c r="P290">
        <f>VLOOKUP(A290,Mobility!$A:$L,9,FALSE)</f>
        <v>-1</v>
      </c>
      <c r="Q290">
        <f>VLOOKUP(A290,Mobility!$A:$L,10,FALSE)</f>
        <v>4</v>
      </c>
      <c r="R290">
        <f>VLOOKUP(A290,Mobility!$A:$L,11,FALSE)</f>
        <v>5</v>
      </c>
      <c r="S290">
        <f>VLOOKUP(A290,Mobility!$A:$L,12,FALSE)</f>
        <v>0</v>
      </c>
      <c r="T290">
        <f>VLOOKUP(D290,'Pop and Pop Den'!A:C,2,FALSE)</f>
        <v>720687</v>
      </c>
      <c r="U290">
        <f>VLOOKUP(D290,'Pop and Pop Den'!A:C,3,FALSE)</f>
        <v>11814.540999999999</v>
      </c>
      <c r="V290">
        <f>VLOOKUP(D290,Unemployment!A:B,2,FALSE)</f>
        <v>5.5</v>
      </c>
      <c r="W290">
        <f>VLOOKUP(D290,Unemployment!H:J,2,FALSE)</f>
        <v>5.0999999999999996</v>
      </c>
      <c r="X290">
        <f>VLOOKUP(D290,Unemployment!H:J,3,FALSE)</f>
        <v>6</v>
      </c>
      <c r="Y290">
        <f t="shared" si="88"/>
        <v>0.5</v>
      </c>
      <c r="Z290">
        <f t="shared" si="89"/>
        <v>0.90000000000000036</v>
      </c>
      <c r="AA290">
        <f>VLOOKUP(D290,MedianAge!A:B,2,FALSE)</f>
        <v>33.9</v>
      </c>
      <c r="AB290" s="6">
        <f>VLOOKUP(D290,StateActions!F:G,2,FALSE)</f>
        <v>43922</v>
      </c>
      <c r="AC290" s="6">
        <f>VLOOKUP(D290,StateActions!L:M,2,FALSE)</f>
        <v>43914</v>
      </c>
      <c r="AD290" s="6">
        <f>VLOOKUP(D290,StateActions!A:B,2,FALSE)</f>
        <v>43910</v>
      </c>
      <c r="AE290">
        <f t="shared" si="90"/>
        <v>-30</v>
      </c>
      <c r="AF290">
        <f t="shared" si="91"/>
        <v>-22</v>
      </c>
      <c r="AG290">
        <f t="shared" si="92"/>
        <v>-18</v>
      </c>
      <c r="AH290" s="18">
        <f t="shared" si="93"/>
        <v>0</v>
      </c>
      <c r="AI290" s="18">
        <f t="shared" si="94"/>
        <v>0</v>
      </c>
      <c r="AJ290" s="20">
        <f t="shared" si="95"/>
        <v>0</v>
      </c>
      <c r="AK290" t="str">
        <f t="shared" si="96"/>
        <v>Include</v>
      </c>
      <c r="AL290" t="str">
        <f t="shared" si="97"/>
        <v>Less than 10 deaths</v>
      </c>
      <c r="AM290" s="6">
        <f>IFERROR(VLOOKUP(D290,DatesEachStateReach10Deaths!A:B,2,FALSE),AK290)</f>
        <v>43922</v>
      </c>
      <c r="AN290">
        <f t="shared" si="98"/>
        <v>-30</v>
      </c>
    </row>
    <row r="291" spans="1:40" x14ac:dyDescent="0.25">
      <c r="A291" t="str">
        <f t="shared" si="99"/>
        <v>43893District of Columbia</v>
      </c>
      <c r="B291" t="str">
        <f t="shared" si="86"/>
        <v>43893DC</v>
      </c>
      <c r="C291" s="6">
        <v>43893</v>
      </c>
      <c r="D291" t="s">
        <v>115</v>
      </c>
      <c r="E291" t="s">
        <v>13</v>
      </c>
      <c r="F291">
        <f>IFERROR(VLOOKUP(B291,CovidTracking!B:G,4,FALSE),0)</f>
        <v>0</v>
      </c>
      <c r="G291">
        <f>IFERROR(VLOOKUP(B291,CovidTracking!B:G,5,FALSE),0)</f>
        <v>0</v>
      </c>
      <c r="H291">
        <f t="shared" si="87"/>
        <v>0</v>
      </c>
      <c r="I291">
        <f>IFERROR(VLOOKUP(B291,CovidTracking!B:G,6,FALSE),0)</f>
        <v>0</v>
      </c>
      <c r="J291">
        <f t="shared" si="100"/>
        <v>0</v>
      </c>
      <c r="K291">
        <f t="shared" si="101"/>
        <v>0</v>
      </c>
      <c r="L291">
        <f t="shared" si="102"/>
        <v>0</v>
      </c>
      <c r="M291">
        <f t="shared" si="103"/>
        <v>0</v>
      </c>
      <c r="N291">
        <f>VLOOKUP(A291,Mobility!$A:$L,7,FALSE)</f>
        <v>8</v>
      </c>
      <c r="O291">
        <f>VLOOKUP(A291,Mobility!$A:$L,8,FALSE)</f>
        <v>3</v>
      </c>
      <c r="P291">
        <f>VLOOKUP(A291,Mobility!$A:$L,9,FALSE)</f>
        <v>2</v>
      </c>
      <c r="Q291">
        <f>VLOOKUP(A291,Mobility!$A:$L,10,FALSE)</f>
        <v>3</v>
      </c>
      <c r="R291">
        <f>VLOOKUP(A291,Mobility!$A:$L,11,FALSE)</f>
        <v>3</v>
      </c>
      <c r="S291">
        <f>VLOOKUP(A291,Mobility!$A:$L,12,FALSE)</f>
        <v>-1</v>
      </c>
      <c r="T291">
        <f>VLOOKUP(D291,'Pop and Pop Den'!A:C,2,FALSE)</f>
        <v>720687</v>
      </c>
      <c r="U291">
        <f>VLOOKUP(D291,'Pop and Pop Den'!A:C,3,FALSE)</f>
        <v>11814.540999999999</v>
      </c>
      <c r="V291">
        <f>VLOOKUP(D291,Unemployment!A:B,2,FALSE)</f>
        <v>5.5</v>
      </c>
      <c r="W291">
        <f>VLOOKUP(D291,Unemployment!H:J,2,FALSE)</f>
        <v>5.0999999999999996</v>
      </c>
      <c r="X291">
        <f>VLOOKUP(D291,Unemployment!H:J,3,FALSE)</f>
        <v>6</v>
      </c>
      <c r="Y291">
        <f t="shared" si="88"/>
        <v>0.5</v>
      </c>
      <c r="Z291">
        <f t="shared" si="89"/>
        <v>0.90000000000000036</v>
      </c>
      <c r="AA291">
        <f>VLOOKUP(D291,MedianAge!A:B,2,FALSE)</f>
        <v>33.9</v>
      </c>
      <c r="AB291" s="6">
        <f>VLOOKUP(D291,StateActions!F:G,2,FALSE)</f>
        <v>43922</v>
      </c>
      <c r="AC291" s="6">
        <f>VLOOKUP(D291,StateActions!L:M,2,FALSE)</f>
        <v>43914</v>
      </c>
      <c r="AD291" s="6">
        <f>VLOOKUP(D291,StateActions!A:B,2,FALSE)</f>
        <v>43910</v>
      </c>
      <c r="AE291">
        <f t="shared" si="90"/>
        <v>-29</v>
      </c>
      <c r="AF291">
        <f t="shared" si="91"/>
        <v>-21</v>
      </c>
      <c r="AG291">
        <f t="shared" si="92"/>
        <v>-17</v>
      </c>
      <c r="AH291" s="18">
        <f t="shared" si="93"/>
        <v>0</v>
      </c>
      <c r="AI291" s="18">
        <f t="shared" si="94"/>
        <v>0</v>
      </c>
      <c r="AJ291" s="20">
        <f t="shared" si="95"/>
        <v>0</v>
      </c>
      <c r="AK291" t="str">
        <f t="shared" si="96"/>
        <v>Include</v>
      </c>
      <c r="AL291" t="str">
        <f t="shared" si="97"/>
        <v>Less than 10 deaths</v>
      </c>
      <c r="AM291" s="6">
        <f>IFERROR(VLOOKUP(D291,DatesEachStateReach10Deaths!A:B,2,FALSE),AK291)</f>
        <v>43922</v>
      </c>
      <c r="AN291">
        <f t="shared" si="98"/>
        <v>-29</v>
      </c>
    </row>
    <row r="292" spans="1:40" x14ac:dyDescent="0.25">
      <c r="A292" t="str">
        <f t="shared" si="99"/>
        <v>43894District of Columbia</v>
      </c>
      <c r="B292" t="str">
        <f t="shared" si="86"/>
        <v>43894DC</v>
      </c>
      <c r="C292" s="6">
        <v>43894</v>
      </c>
      <c r="D292" t="s">
        <v>115</v>
      </c>
      <c r="E292" t="s">
        <v>13</v>
      </c>
      <c r="F292">
        <f>IFERROR(VLOOKUP(B292,CovidTracking!B:G,4,FALSE),0)</f>
        <v>0</v>
      </c>
      <c r="G292">
        <f>IFERROR(VLOOKUP(B292,CovidTracking!B:G,5,FALSE),0)</f>
        <v>0</v>
      </c>
      <c r="H292">
        <f t="shared" si="87"/>
        <v>0</v>
      </c>
      <c r="I292">
        <f>IFERROR(VLOOKUP(B292,CovidTracking!B:G,6,FALSE),0)</f>
        <v>0</v>
      </c>
      <c r="J292">
        <f t="shared" si="100"/>
        <v>0</v>
      </c>
      <c r="K292">
        <f t="shared" si="101"/>
        <v>0</v>
      </c>
      <c r="L292">
        <f t="shared" si="102"/>
        <v>0</v>
      </c>
      <c r="M292">
        <f t="shared" si="103"/>
        <v>0</v>
      </c>
      <c r="N292">
        <f>VLOOKUP(A292,Mobility!$A:$L,7,FALSE)</f>
        <v>14</v>
      </c>
      <c r="O292">
        <f>VLOOKUP(A292,Mobility!$A:$L,8,FALSE)</f>
        <v>5</v>
      </c>
      <c r="P292">
        <f>VLOOKUP(A292,Mobility!$A:$L,9,FALSE)</f>
        <v>8</v>
      </c>
      <c r="Q292">
        <f>VLOOKUP(A292,Mobility!$A:$L,10,FALSE)</f>
        <v>5</v>
      </c>
      <c r="R292">
        <f>VLOOKUP(A292,Mobility!$A:$L,11,FALSE)</f>
        <v>1</v>
      </c>
      <c r="S292">
        <f>VLOOKUP(A292,Mobility!$A:$L,12,FALSE)</f>
        <v>-1</v>
      </c>
      <c r="T292">
        <f>VLOOKUP(D292,'Pop and Pop Den'!A:C,2,FALSE)</f>
        <v>720687</v>
      </c>
      <c r="U292">
        <f>VLOOKUP(D292,'Pop and Pop Den'!A:C,3,FALSE)</f>
        <v>11814.540999999999</v>
      </c>
      <c r="V292">
        <f>VLOOKUP(D292,Unemployment!A:B,2,FALSE)</f>
        <v>5.5</v>
      </c>
      <c r="W292">
        <f>VLOOKUP(D292,Unemployment!H:J,2,FALSE)</f>
        <v>5.0999999999999996</v>
      </c>
      <c r="X292">
        <f>VLOOKUP(D292,Unemployment!H:J,3,FALSE)</f>
        <v>6</v>
      </c>
      <c r="Y292">
        <f t="shared" si="88"/>
        <v>0.5</v>
      </c>
      <c r="Z292">
        <f t="shared" si="89"/>
        <v>0.90000000000000036</v>
      </c>
      <c r="AA292">
        <f>VLOOKUP(D292,MedianAge!A:B,2,FALSE)</f>
        <v>33.9</v>
      </c>
      <c r="AB292" s="6">
        <f>VLOOKUP(D292,StateActions!F:G,2,FALSE)</f>
        <v>43922</v>
      </c>
      <c r="AC292" s="6">
        <f>VLOOKUP(D292,StateActions!L:M,2,FALSE)</f>
        <v>43914</v>
      </c>
      <c r="AD292" s="6">
        <f>VLOOKUP(D292,StateActions!A:B,2,FALSE)</f>
        <v>43910</v>
      </c>
      <c r="AE292">
        <f t="shared" si="90"/>
        <v>-28</v>
      </c>
      <c r="AF292">
        <f t="shared" si="91"/>
        <v>-20</v>
      </c>
      <c r="AG292">
        <f t="shared" si="92"/>
        <v>-16</v>
      </c>
      <c r="AH292" s="18">
        <f t="shared" si="93"/>
        <v>0</v>
      </c>
      <c r="AI292" s="18">
        <f t="shared" si="94"/>
        <v>0</v>
      </c>
      <c r="AJ292" s="20">
        <f t="shared" si="95"/>
        <v>0</v>
      </c>
      <c r="AK292" t="str">
        <f t="shared" si="96"/>
        <v>Include</v>
      </c>
      <c r="AL292" t="str">
        <f t="shared" si="97"/>
        <v>Less than 10 deaths</v>
      </c>
      <c r="AM292" s="6">
        <f>IFERROR(VLOOKUP(D292,DatesEachStateReach10Deaths!A:B,2,FALSE),AK292)</f>
        <v>43922</v>
      </c>
      <c r="AN292">
        <f t="shared" si="98"/>
        <v>-28</v>
      </c>
    </row>
    <row r="293" spans="1:40" x14ac:dyDescent="0.25">
      <c r="A293" t="str">
        <f t="shared" si="99"/>
        <v>43895District of Columbia</v>
      </c>
      <c r="B293" t="str">
        <f t="shared" si="86"/>
        <v>43895DC</v>
      </c>
      <c r="C293" s="6">
        <v>43895</v>
      </c>
      <c r="D293" t="s">
        <v>115</v>
      </c>
      <c r="E293" t="s">
        <v>13</v>
      </c>
      <c r="F293">
        <f>IFERROR(VLOOKUP(B293,CovidTracking!B:G,4,FALSE),0)</f>
        <v>0</v>
      </c>
      <c r="G293">
        <f>IFERROR(VLOOKUP(B293,CovidTracking!B:G,5,FALSE),0)</f>
        <v>6</v>
      </c>
      <c r="H293">
        <f t="shared" si="87"/>
        <v>6</v>
      </c>
      <c r="I293">
        <f>IFERROR(VLOOKUP(B293,CovidTracking!B:G,6,FALSE),0)</f>
        <v>0</v>
      </c>
      <c r="J293">
        <f t="shared" si="100"/>
        <v>0</v>
      </c>
      <c r="K293">
        <f t="shared" si="101"/>
        <v>6</v>
      </c>
      <c r="L293">
        <f t="shared" si="102"/>
        <v>6</v>
      </c>
      <c r="M293">
        <f t="shared" si="103"/>
        <v>0</v>
      </c>
      <c r="N293">
        <f>VLOOKUP(A293,Mobility!$A:$L,7,FALSE)</f>
        <v>8</v>
      </c>
      <c r="O293">
        <f>VLOOKUP(A293,Mobility!$A:$L,8,FALSE)</f>
        <v>1</v>
      </c>
      <c r="P293">
        <f>VLOOKUP(A293,Mobility!$A:$L,9,FALSE)</f>
        <v>6</v>
      </c>
      <c r="Q293">
        <f>VLOOKUP(A293,Mobility!$A:$L,10,FALSE)</f>
        <v>3</v>
      </c>
      <c r="R293">
        <f>VLOOKUP(A293,Mobility!$A:$L,11,FALSE)</f>
        <v>1</v>
      </c>
      <c r="S293">
        <f>VLOOKUP(A293,Mobility!$A:$L,12,FALSE)</f>
        <v>0</v>
      </c>
      <c r="T293">
        <f>VLOOKUP(D293,'Pop and Pop Den'!A:C,2,FALSE)</f>
        <v>720687</v>
      </c>
      <c r="U293">
        <f>VLOOKUP(D293,'Pop and Pop Den'!A:C,3,FALSE)</f>
        <v>11814.540999999999</v>
      </c>
      <c r="V293">
        <f>VLOOKUP(D293,Unemployment!A:B,2,FALSE)</f>
        <v>5.5</v>
      </c>
      <c r="W293">
        <f>VLOOKUP(D293,Unemployment!H:J,2,FALSE)</f>
        <v>5.0999999999999996</v>
      </c>
      <c r="X293">
        <f>VLOOKUP(D293,Unemployment!H:J,3,FALSE)</f>
        <v>6</v>
      </c>
      <c r="Y293">
        <f t="shared" si="88"/>
        <v>0.5</v>
      </c>
      <c r="Z293">
        <f t="shared" si="89"/>
        <v>0.90000000000000036</v>
      </c>
      <c r="AA293">
        <f>VLOOKUP(D293,MedianAge!A:B,2,FALSE)</f>
        <v>33.9</v>
      </c>
      <c r="AB293" s="6">
        <f>VLOOKUP(D293,StateActions!F:G,2,FALSE)</f>
        <v>43922</v>
      </c>
      <c r="AC293" s="6">
        <f>VLOOKUP(D293,StateActions!L:M,2,FALSE)</f>
        <v>43914</v>
      </c>
      <c r="AD293" s="6">
        <f>VLOOKUP(D293,StateActions!A:B,2,FALSE)</f>
        <v>43910</v>
      </c>
      <c r="AE293">
        <f t="shared" si="90"/>
        <v>-27</v>
      </c>
      <c r="AF293">
        <f t="shared" si="91"/>
        <v>-19</v>
      </c>
      <c r="AG293">
        <f t="shared" si="92"/>
        <v>-15</v>
      </c>
      <c r="AH293" s="18">
        <f t="shared" si="93"/>
        <v>0</v>
      </c>
      <c r="AI293" s="18">
        <f t="shared" si="94"/>
        <v>1</v>
      </c>
      <c r="AJ293" s="20">
        <f t="shared" si="95"/>
        <v>0</v>
      </c>
      <c r="AK293" t="str">
        <f t="shared" si="96"/>
        <v>Include</v>
      </c>
      <c r="AL293" t="str">
        <f t="shared" si="97"/>
        <v>Less than 10 deaths</v>
      </c>
      <c r="AM293" s="6">
        <f>IFERROR(VLOOKUP(D293,DatesEachStateReach10Deaths!A:B,2,FALSE),AK293)</f>
        <v>43922</v>
      </c>
      <c r="AN293">
        <f t="shared" si="98"/>
        <v>-27</v>
      </c>
    </row>
    <row r="294" spans="1:40" x14ac:dyDescent="0.25">
      <c r="A294" t="str">
        <f t="shared" si="99"/>
        <v>43896District of Columbia</v>
      </c>
      <c r="B294" t="str">
        <f t="shared" si="86"/>
        <v>43896DC</v>
      </c>
      <c r="C294" s="6">
        <v>43896</v>
      </c>
      <c r="D294" t="s">
        <v>115</v>
      </c>
      <c r="E294" t="s">
        <v>13</v>
      </c>
      <c r="F294">
        <f>IFERROR(VLOOKUP(B294,CovidTracking!B:G,4,FALSE),0)</f>
        <v>0</v>
      </c>
      <c r="G294">
        <f>IFERROR(VLOOKUP(B294,CovidTracking!B:G,5,FALSE),0)</f>
        <v>8</v>
      </c>
      <c r="H294">
        <f t="shared" si="87"/>
        <v>8</v>
      </c>
      <c r="I294">
        <f>IFERROR(VLOOKUP(B294,CovidTracking!B:G,6,FALSE),0)</f>
        <v>0</v>
      </c>
      <c r="J294">
        <f t="shared" si="100"/>
        <v>0</v>
      </c>
      <c r="K294">
        <f t="shared" si="101"/>
        <v>2</v>
      </c>
      <c r="L294">
        <f t="shared" si="102"/>
        <v>2</v>
      </c>
      <c r="M294">
        <f t="shared" si="103"/>
        <v>0</v>
      </c>
      <c r="N294">
        <f>VLOOKUP(A294,Mobility!$A:$L,7,FALSE)</f>
        <v>2</v>
      </c>
      <c r="O294">
        <f>VLOOKUP(A294,Mobility!$A:$L,8,FALSE)</f>
        <v>-2</v>
      </c>
      <c r="P294">
        <f>VLOOKUP(A294,Mobility!$A:$L,9,FALSE)</f>
        <v>-6</v>
      </c>
      <c r="Q294">
        <f>VLOOKUP(A294,Mobility!$A:$L,10,FALSE)</f>
        <v>1</v>
      </c>
      <c r="R294">
        <f>VLOOKUP(A294,Mobility!$A:$L,11,FALSE)</f>
        <v>0</v>
      </c>
      <c r="S294">
        <f>VLOOKUP(A294,Mobility!$A:$L,12,FALSE)</f>
        <v>1</v>
      </c>
      <c r="T294">
        <f>VLOOKUP(D294,'Pop and Pop Den'!A:C,2,FALSE)</f>
        <v>720687</v>
      </c>
      <c r="U294">
        <f>VLOOKUP(D294,'Pop and Pop Den'!A:C,3,FALSE)</f>
        <v>11814.540999999999</v>
      </c>
      <c r="V294">
        <f>VLOOKUP(D294,Unemployment!A:B,2,FALSE)</f>
        <v>5.5</v>
      </c>
      <c r="W294">
        <f>VLOOKUP(D294,Unemployment!H:J,2,FALSE)</f>
        <v>5.0999999999999996</v>
      </c>
      <c r="X294">
        <f>VLOOKUP(D294,Unemployment!H:J,3,FALSE)</f>
        <v>6</v>
      </c>
      <c r="Y294">
        <f t="shared" si="88"/>
        <v>0.5</v>
      </c>
      <c r="Z294">
        <f t="shared" si="89"/>
        <v>0.90000000000000036</v>
      </c>
      <c r="AA294">
        <f>VLOOKUP(D294,MedianAge!A:B,2,FALSE)</f>
        <v>33.9</v>
      </c>
      <c r="AB294" s="6">
        <f>VLOOKUP(D294,StateActions!F:G,2,FALSE)</f>
        <v>43922</v>
      </c>
      <c r="AC294" s="6">
        <f>VLOOKUP(D294,StateActions!L:M,2,FALSE)</f>
        <v>43914</v>
      </c>
      <c r="AD294" s="6">
        <f>VLOOKUP(D294,StateActions!A:B,2,FALSE)</f>
        <v>43910</v>
      </c>
      <c r="AE294">
        <f t="shared" si="90"/>
        <v>-26</v>
      </c>
      <c r="AF294">
        <f t="shared" si="91"/>
        <v>-18</v>
      </c>
      <c r="AG294">
        <f t="shared" si="92"/>
        <v>-14</v>
      </c>
      <c r="AH294" s="18">
        <f t="shared" si="93"/>
        <v>0</v>
      </c>
      <c r="AI294" s="18">
        <f t="shared" si="94"/>
        <v>1</v>
      </c>
      <c r="AJ294" s="20">
        <f t="shared" si="95"/>
        <v>0</v>
      </c>
      <c r="AK294" t="str">
        <f t="shared" si="96"/>
        <v>Include</v>
      </c>
      <c r="AL294" t="str">
        <f t="shared" si="97"/>
        <v>Less than 10 deaths</v>
      </c>
      <c r="AM294" s="6">
        <f>IFERROR(VLOOKUP(D294,DatesEachStateReach10Deaths!A:B,2,FALSE),AK294)</f>
        <v>43922</v>
      </c>
      <c r="AN294">
        <f t="shared" si="98"/>
        <v>-26</v>
      </c>
    </row>
    <row r="295" spans="1:40" x14ac:dyDescent="0.25">
      <c r="A295" t="str">
        <f t="shared" si="99"/>
        <v>43897District of Columbia</v>
      </c>
      <c r="B295" t="str">
        <f t="shared" si="86"/>
        <v>43897DC</v>
      </c>
      <c r="C295" s="6">
        <v>43897</v>
      </c>
      <c r="D295" t="s">
        <v>115</v>
      </c>
      <c r="E295" t="s">
        <v>13</v>
      </c>
      <c r="F295">
        <f>IFERROR(VLOOKUP(B295,CovidTracking!B:G,4,FALSE),0)</f>
        <v>0</v>
      </c>
      <c r="G295">
        <f>IFERROR(VLOOKUP(B295,CovidTracking!B:G,5,FALSE),0)</f>
        <v>8</v>
      </c>
      <c r="H295">
        <f t="shared" si="87"/>
        <v>8</v>
      </c>
      <c r="I295">
        <f>IFERROR(VLOOKUP(B295,CovidTracking!B:G,6,FALSE),0)</f>
        <v>0</v>
      </c>
      <c r="J295">
        <f t="shared" si="100"/>
        <v>0</v>
      </c>
      <c r="K295">
        <f t="shared" si="101"/>
        <v>0</v>
      </c>
      <c r="L295">
        <f t="shared" si="102"/>
        <v>0</v>
      </c>
      <c r="M295">
        <f t="shared" si="103"/>
        <v>0</v>
      </c>
      <c r="N295">
        <f>VLOOKUP(A295,Mobility!$A:$L,7,FALSE)</f>
        <v>1</v>
      </c>
      <c r="O295">
        <f>VLOOKUP(A295,Mobility!$A:$L,8,FALSE)</f>
        <v>3</v>
      </c>
      <c r="P295">
        <f>VLOOKUP(A295,Mobility!$A:$L,9,FALSE)</f>
        <v>8</v>
      </c>
      <c r="Q295">
        <f>VLOOKUP(A295,Mobility!$A:$L,10,FALSE)</f>
        <v>3</v>
      </c>
      <c r="R295">
        <f>VLOOKUP(A295,Mobility!$A:$L,11,FALSE)</f>
        <v>0</v>
      </c>
      <c r="S295">
        <f>VLOOKUP(A295,Mobility!$A:$L,12,FALSE)</f>
        <v>-1</v>
      </c>
      <c r="T295">
        <f>VLOOKUP(D295,'Pop and Pop Den'!A:C,2,FALSE)</f>
        <v>720687</v>
      </c>
      <c r="U295">
        <f>VLOOKUP(D295,'Pop and Pop Den'!A:C,3,FALSE)</f>
        <v>11814.540999999999</v>
      </c>
      <c r="V295">
        <f>VLOOKUP(D295,Unemployment!A:B,2,FALSE)</f>
        <v>5.5</v>
      </c>
      <c r="W295">
        <f>VLOOKUP(D295,Unemployment!H:J,2,FALSE)</f>
        <v>5.0999999999999996</v>
      </c>
      <c r="X295">
        <f>VLOOKUP(D295,Unemployment!H:J,3,FALSE)</f>
        <v>6</v>
      </c>
      <c r="Y295">
        <f t="shared" si="88"/>
        <v>0.5</v>
      </c>
      <c r="Z295">
        <f t="shared" si="89"/>
        <v>0.90000000000000036</v>
      </c>
      <c r="AA295">
        <f>VLOOKUP(D295,MedianAge!A:B,2,FALSE)</f>
        <v>33.9</v>
      </c>
      <c r="AB295" s="6">
        <f>VLOOKUP(D295,StateActions!F:G,2,FALSE)</f>
        <v>43922</v>
      </c>
      <c r="AC295" s="6">
        <f>VLOOKUP(D295,StateActions!L:M,2,FALSE)</f>
        <v>43914</v>
      </c>
      <c r="AD295" s="6">
        <f>VLOOKUP(D295,StateActions!A:B,2,FALSE)</f>
        <v>43910</v>
      </c>
      <c r="AE295">
        <f t="shared" si="90"/>
        <v>-25</v>
      </c>
      <c r="AF295">
        <f t="shared" si="91"/>
        <v>-17</v>
      </c>
      <c r="AG295">
        <f t="shared" si="92"/>
        <v>-13</v>
      </c>
      <c r="AH295" s="18">
        <f t="shared" si="93"/>
        <v>0</v>
      </c>
      <c r="AI295" s="18">
        <f t="shared" si="94"/>
        <v>1</v>
      </c>
      <c r="AJ295" s="20">
        <f t="shared" si="95"/>
        <v>0</v>
      </c>
      <c r="AK295" t="str">
        <f t="shared" si="96"/>
        <v>Include</v>
      </c>
      <c r="AL295" t="str">
        <f t="shared" si="97"/>
        <v>Less than 10 deaths</v>
      </c>
      <c r="AM295" s="6">
        <f>IFERROR(VLOOKUP(D295,DatesEachStateReach10Deaths!A:B,2,FALSE),AK295)</f>
        <v>43922</v>
      </c>
      <c r="AN295">
        <f t="shared" si="98"/>
        <v>-25</v>
      </c>
    </row>
    <row r="296" spans="1:40" x14ac:dyDescent="0.25">
      <c r="A296" t="str">
        <f t="shared" si="99"/>
        <v>43898District of Columbia</v>
      </c>
      <c r="B296" t="str">
        <f t="shared" si="86"/>
        <v>43898DC</v>
      </c>
      <c r="C296" s="6">
        <v>43898</v>
      </c>
      <c r="D296" t="s">
        <v>115</v>
      </c>
      <c r="E296" t="s">
        <v>13</v>
      </c>
      <c r="F296">
        <f>IFERROR(VLOOKUP(B296,CovidTracking!B:G,4,FALSE),0)</f>
        <v>1</v>
      </c>
      <c r="G296">
        <f>IFERROR(VLOOKUP(B296,CovidTracking!B:G,5,FALSE),0)</f>
        <v>10</v>
      </c>
      <c r="H296">
        <f t="shared" si="87"/>
        <v>11</v>
      </c>
      <c r="I296">
        <f>IFERROR(VLOOKUP(B296,CovidTracking!B:G,6,FALSE),0)</f>
        <v>0</v>
      </c>
      <c r="J296">
        <f t="shared" si="100"/>
        <v>1</v>
      </c>
      <c r="K296">
        <f t="shared" si="101"/>
        <v>2</v>
      </c>
      <c r="L296">
        <f t="shared" si="102"/>
        <v>3</v>
      </c>
      <c r="M296">
        <f t="shared" si="103"/>
        <v>0</v>
      </c>
      <c r="N296">
        <f>VLOOKUP(A296,Mobility!$A:$L,7,FALSE)</f>
        <v>11</v>
      </c>
      <c r="O296">
        <f>VLOOKUP(A296,Mobility!$A:$L,8,FALSE)</f>
        <v>5</v>
      </c>
      <c r="P296">
        <f>VLOOKUP(A296,Mobility!$A:$L,9,FALSE)</f>
        <v>33</v>
      </c>
      <c r="Q296">
        <f>VLOOKUP(A296,Mobility!$A:$L,10,FALSE)</f>
        <v>9</v>
      </c>
      <c r="R296">
        <f>VLOOKUP(A296,Mobility!$A:$L,11,FALSE)</f>
        <v>1</v>
      </c>
      <c r="S296">
        <f>VLOOKUP(A296,Mobility!$A:$L,12,FALSE)</f>
        <v>-1</v>
      </c>
      <c r="T296">
        <f>VLOOKUP(D296,'Pop and Pop Den'!A:C,2,FALSE)</f>
        <v>720687</v>
      </c>
      <c r="U296">
        <f>VLOOKUP(D296,'Pop and Pop Den'!A:C,3,FALSE)</f>
        <v>11814.540999999999</v>
      </c>
      <c r="V296">
        <f>VLOOKUP(D296,Unemployment!A:B,2,FALSE)</f>
        <v>5.5</v>
      </c>
      <c r="W296">
        <f>VLOOKUP(D296,Unemployment!H:J,2,FALSE)</f>
        <v>5.0999999999999996</v>
      </c>
      <c r="X296">
        <f>VLOOKUP(D296,Unemployment!H:J,3,FALSE)</f>
        <v>6</v>
      </c>
      <c r="Y296">
        <f t="shared" si="88"/>
        <v>0.5</v>
      </c>
      <c r="Z296">
        <f t="shared" si="89"/>
        <v>0.90000000000000036</v>
      </c>
      <c r="AA296">
        <f>VLOOKUP(D296,MedianAge!A:B,2,FALSE)</f>
        <v>33.9</v>
      </c>
      <c r="AB296" s="6">
        <f>VLOOKUP(D296,StateActions!F:G,2,FALSE)</f>
        <v>43922</v>
      </c>
      <c r="AC296" s="6">
        <f>VLOOKUP(D296,StateActions!L:M,2,FALSE)</f>
        <v>43914</v>
      </c>
      <c r="AD296" s="6">
        <f>VLOOKUP(D296,StateActions!A:B,2,FALSE)</f>
        <v>43910</v>
      </c>
      <c r="AE296">
        <f t="shared" si="90"/>
        <v>-24</v>
      </c>
      <c r="AF296">
        <f t="shared" si="91"/>
        <v>-16</v>
      </c>
      <c r="AG296">
        <f t="shared" si="92"/>
        <v>-12</v>
      </c>
      <c r="AH296" s="18">
        <f t="shared" si="93"/>
        <v>9.0909090909090912E-2</v>
      </c>
      <c r="AI296" s="18">
        <f t="shared" si="94"/>
        <v>0.90909090909090906</v>
      </c>
      <c r="AJ296" s="20">
        <f t="shared" si="95"/>
        <v>0</v>
      </c>
      <c r="AK296" t="str">
        <f t="shared" si="96"/>
        <v>Include</v>
      </c>
      <c r="AL296" t="str">
        <f t="shared" si="97"/>
        <v>Less than 10 deaths</v>
      </c>
      <c r="AM296" s="6">
        <f>IFERROR(VLOOKUP(D296,DatesEachStateReach10Deaths!A:B,2,FALSE),AK296)</f>
        <v>43922</v>
      </c>
      <c r="AN296">
        <f t="shared" si="98"/>
        <v>-24</v>
      </c>
    </row>
    <row r="297" spans="1:40" x14ac:dyDescent="0.25">
      <c r="A297" t="str">
        <f t="shared" si="99"/>
        <v>43899District of Columbia</v>
      </c>
      <c r="B297" t="str">
        <f t="shared" si="86"/>
        <v>43899DC</v>
      </c>
      <c r="C297" s="6">
        <v>43899</v>
      </c>
      <c r="D297" t="s">
        <v>115</v>
      </c>
      <c r="E297" t="s">
        <v>13</v>
      </c>
      <c r="F297">
        <f>IFERROR(VLOOKUP(B297,CovidTracking!B:G,4,FALSE),0)</f>
        <v>1</v>
      </c>
      <c r="G297">
        <f>IFERROR(VLOOKUP(B297,CovidTracking!B:G,5,FALSE),0)</f>
        <v>14</v>
      </c>
      <c r="H297">
        <f t="shared" si="87"/>
        <v>15</v>
      </c>
      <c r="I297">
        <f>IFERROR(VLOOKUP(B297,CovidTracking!B:G,6,FALSE),0)</f>
        <v>0</v>
      </c>
      <c r="J297">
        <f t="shared" si="100"/>
        <v>0</v>
      </c>
      <c r="K297">
        <f t="shared" si="101"/>
        <v>4</v>
      </c>
      <c r="L297">
        <f t="shared" si="102"/>
        <v>4</v>
      </c>
      <c r="M297">
        <f t="shared" si="103"/>
        <v>0</v>
      </c>
      <c r="N297">
        <f>VLOOKUP(A297,Mobility!$A:$L,7,FALSE)</f>
        <v>6</v>
      </c>
      <c r="O297">
        <f>VLOOKUP(A297,Mobility!$A:$L,8,FALSE)</f>
        <v>5</v>
      </c>
      <c r="P297">
        <f>VLOOKUP(A297,Mobility!$A:$L,9,FALSE)</f>
        <v>31</v>
      </c>
      <c r="Q297">
        <f>VLOOKUP(A297,Mobility!$A:$L,10,FALSE)</f>
        <v>0</v>
      </c>
      <c r="R297">
        <f>VLOOKUP(A297,Mobility!$A:$L,11,FALSE)</f>
        <v>1</v>
      </c>
      <c r="S297">
        <f>VLOOKUP(A297,Mobility!$A:$L,12,FALSE)</f>
        <v>1</v>
      </c>
      <c r="T297">
        <f>VLOOKUP(D297,'Pop and Pop Den'!A:C,2,FALSE)</f>
        <v>720687</v>
      </c>
      <c r="U297">
        <f>VLOOKUP(D297,'Pop and Pop Den'!A:C,3,FALSE)</f>
        <v>11814.540999999999</v>
      </c>
      <c r="V297">
        <f>VLOOKUP(D297,Unemployment!A:B,2,FALSE)</f>
        <v>5.5</v>
      </c>
      <c r="W297">
        <f>VLOOKUP(D297,Unemployment!H:J,2,FALSE)</f>
        <v>5.0999999999999996</v>
      </c>
      <c r="X297">
        <f>VLOOKUP(D297,Unemployment!H:J,3,FALSE)</f>
        <v>6</v>
      </c>
      <c r="Y297">
        <f t="shared" si="88"/>
        <v>0.5</v>
      </c>
      <c r="Z297">
        <f t="shared" si="89"/>
        <v>0.90000000000000036</v>
      </c>
      <c r="AA297">
        <f>VLOOKUP(D297,MedianAge!A:B,2,FALSE)</f>
        <v>33.9</v>
      </c>
      <c r="AB297" s="6">
        <f>VLOOKUP(D297,StateActions!F:G,2,FALSE)</f>
        <v>43922</v>
      </c>
      <c r="AC297" s="6">
        <f>VLOOKUP(D297,StateActions!L:M,2,FALSE)</f>
        <v>43914</v>
      </c>
      <c r="AD297" s="6">
        <f>VLOOKUP(D297,StateActions!A:B,2,FALSE)</f>
        <v>43910</v>
      </c>
      <c r="AE297">
        <f t="shared" si="90"/>
        <v>-23</v>
      </c>
      <c r="AF297">
        <f t="shared" si="91"/>
        <v>-15</v>
      </c>
      <c r="AG297">
        <f t="shared" si="92"/>
        <v>-11</v>
      </c>
      <c r="AH297" s="18">
        <f t="shared" si="93"/>
        <v>6.6666666666666666E-2</v>
      </c>
      <c r="AI297" s="18">
        <f t="shared" si="94"/>
        <v>0.93333333333333335</v>
      </c>
      <c r="AJ297" s="20">
        <f t="shared" si="95"/>
        <v>0</v>
      </c>
      <c r="AK297" t="str">
        <f t="shared" si="96"/>
        <v>Include</v>
      </c>
      <c r="AL297" t="str">
        <f t="shared" si="97"/>
        <v>Less than 10 deaths</v>
      </c>
      <c r="AM297" s="6">
        <f>IFERROR(VLOOKUP(D297,DatesEachStateReach10Deaths!A:B,2,FALSE),AK297)</f>
        <v>43922</v>
      </c>
      <c r="AN297">
        <f t="shared" si="98"/>
        <v>-23</v>
      </c>
    </row>
    <row r="298" spans="1:40" x14ac:dyDescent="0.25">
      <c r="A298" t="str">
        <f t="shared" si="99"/>
        <v>43900District of Columbia</v>
      </c>
      <c r="B298" t="str">
        <f t="shared" si="86"/>
        <v>43900DC</v>
      </c>
      <c r="C298" s="6">
        <v>43900</v>
      </c>
      <c r="D298" t="s">
        <v>115</v>
      </c>
      <c r="E298" t="s">
        <v>13</v>
      </c>
      <c r="F298">
        <f>IFERROR(VLOOKUP(B298,CovidTracking!B:G,4,FALSE),0)</f>
        <v>5</v>
      </c>
      <c r="G298">
        <f>IFERROR(VLOOKUP(B298,CovidTracking!B:G,5,FALSE),0)</f>
        <v>17</v>
      </c>
      <c r="H298">
        <f t="shared" si="87"/>
        <v>22</v>
      </c>
      <c r="I298">
        <f>IFERROR(VLOOKUP(B298,CovidTracking!B:G,6,FALSE),0)</f>
        <v>0</v>
      </c>
      <c r="J298">
        <f t="shared" si="100"/>
        <v>4</v>
      </c>
      <c r="K298">
        <f t="shared" si="101"/>
        <v>3</v>
      </c>
      <c r="L298">
        <f t="shared" si="102"/>
        <v>7</v>
      </c>
      <c r="M298">
        <f t="shared" si="103"/>
        <v>0</v>
      </c>
      <c r="N298">
        <f>VLOOKUP(A298,Mobility!$A:$L,7,FALSE)</f>
        <v>5</v>
      </c>
      <c r="O298">
        <f>VLOOKUP(A298,Mobility!$A:$L,8,FALSE)</f>
        <v>3</v>
      </c>
      <c r="P298">
        <f>VLOOKUP(A298,Mobility!$A:$L,9,FALSE)</f>
        <v>13</v>
      </c>
      <c r="Q298">
        <f>VLOOKUP(A298,Mobility!$A:$L,10,FALSE)</f>
        <v>-3</v>
      </c>
      <c r="R298">
        <f>VLOOKUP(A298,Mobility!$A:$L,11,FALSE)</f>
        <v>-1</v>
      </c>
      <c r="S298">
        <f>VLOOKUP(A298,Mobility!$A:$L,12,FALSE)</f>
        <v>0</v>
      </c>
      <c r="T298">
        <f>VLOOKUP(D298,'Pop and Pop Den'!A:C,2,FALSE)</f>
        <v>720687</v>
      </c>
      <c r="U298">
        <f>VLOOKUP(D298,'Pop and Pop Den'!A:C,3,FALSE)</f>
        <v>11814.540999999999</v>
      </c>
      <c r="V298">
        <f>VLOOKUP(D298,Unemployment!A:B,2,FALSE)</f>
        <v>5.5</v>
      </c>
      <c r="W298">
        <f>VLOOKUP(D298,Unemployment!H:J,2,FALSE)</f>
        <v>5.0999999999999996</v>
      </c>
      <c r="X298">
        <f>VLOOKUP(D298,Unemployment!H:J,3,FALSE)</f>
        <v>6</v>
      </c>
      <c r="Y298">
        <f t="shared" si="88"/>
        <v>0.5</v>
      </c>
      <c r="Z298">
        <f t="shared" si="89"/>
        <v>0.90000000000000036</v>
      </c>
      <c r="AA298">
        <f>VLOOKUP(D298,MedianAge!A:B,2,FALSE)</f>
        <v>33.9</v>
      </c>
      <c r="AB298" s="6">
        <f>VLOOKUP(D298,StateActions!F:G,2,FALSE)</f>
        <v>43922</v>
      </c>
      <c r="AC298" s="6">
        <f>VLOOKUP(D298,StateActions!L:M,2,FALSE)</f>
        <v>43914</v>
      </c>
      <c r="AD298" s="6">
        <f>VLOOKUP(D298,StateActions!A:B,2,FALSE)</f>
        <v>43910</v>
      </c>
      <c r="AE298">
        <f t="shared" si="90"/>
        <v>-22</v>
      </c>
      <c r="AF298">
        <f t="shared" si="91"/>
        <v>-14</v>
      </c>
      <c r="AG298">
        <f t="shared" si="92"/>
        <v>-10</v>
      </c>
      <c r="AH298" s="18">
        <f t="shared" si="93"/>
        <v>0.22727272727272727</v>
      </c>
      <c r="AI298" s="18">
        <f t="shared" si="94"/>
        <v>0.77272727272727271</v>
      </c>
      <c r="AJ298" s="20">
        <f t="shared" si="95"/>
        <v>0</v>
      </c>
      <c r="AK298" t="str">
        <f t="shared" si="96"/>
        <v>Include</v>
      </c>
      <c r="AL298" t="str">
        <f t="shared" si="97"/>
        <v>Less than 10 deaths</v>
      </c>
      <c r="AM298" s="6">
        <f>IFERROR(VLOOKUP(D298,DatesEachStateReach10Deaths!A:B,2,FALSE),AK298)</f>
        <v>43922</v>
      </c>
      <c r="AN298">
        <f t="shared" si="98"/>
        <v>-22</v>
      </c>
    </row>
    <row r="299" spans="1:40" x14ac:dyDescent="0.25">
      <c r="A299" t="str">
        <f t="shared" si="99"/>
        <v>43901District of Columbia</v>
      </c>
      <c r="B299" t="str">
        <f t="shared" si="86"/>
        <v>43901DC</v>
      </c>
      <c r="C299" s="6">
        <v>43901</v>
      </c>
      <c r="D299" t="s">
        <v>115</v>
      </c>
      <c r="E299" t="s">
        <v>13</v>
      </c>
      <c r="F299">
        <f>IFERROR(VLOOKUP(B299,CovidTracking!B:G,4,FALSE),0)</f>
        <v>5</v>
      </c>
      <c r="G299">
        <f>IFERROR(VLOOKUP(B299,CovidTracking!B:G,5,FALSE),0)</f>
        <v>20</v>
      </c>
      <c r="H299">
        <f t="shared" si="87"/>
        <v>25</v>
      </c>
      <c r="I299">
        <f>IFERROR(VLOOKUP(B299,CovidTracking!B:G,6,FALSE),0)</f>
        <v>0</v>
      </c>
      <c r="J299">
        <f t="shared" si="100"/>
        <v>0</v>
      </c>
      <c r="K299">
        <f t="shared" si="101"/>
        <v>3</v>
      </c>
      <c r="L299">
        <f t="shared" si="102"/>
        <v>3</v>
      </c>
      <c r="M299">
        <f t="shared" si="103"/>
        <v>0</v>
      </c>
      <c r="N299">
        <f>VLOOKUP(A299,Mobility!$A:$L,7,FALSE)</f>
        <v>0</v>
      </c>
      <c r="O299">
        <f>VLOOKUP(A299,Mobility!$A:$L,8,FALSE)</f>
        <v>3</v>
      </c>
      <c r="P299">
        <f>VLOOKUP(A299,Mobility!$A:$L,9,FALSE)</f>
        <v>5</v>
      </c>
      <c r="Q299">
        <f>VLOOKUP(A299,Mobility!$A:$L,10,FALSE)</f>
        <v>0</v>
      </c>
      <c r="R299">
        <f>VLOOKUP(A299,Mobility!$A:$L,11,FALSE)</f>
        <v>-5</v>
      </c>
      <c r="S299">
        <f>VLOOKUP(A299,Mobility!$A:$L,12,FALSE)</f>
        <v>2</v>
      </c>
      <c r="T299">
        <f>VLOOKUP(D299,'Pop and Pop Den'!A:C,2,FALSE)</f>
        <v>720687</v>
      </c>
      <c r="U299">
        <f>VLOOKUP(D299,'Pop and Pop Den'!A:C,3,FALSE)</f>
        <v>11814.540999999999</v>
      </c>
      <c r="V299">
        <f>VLOOKUP(D299,Unemployment!A:B,2,FALSE)</f>
        <v>5.5</v>
      </c>
      <c r="W299">
        <f>VLOOKUP(D299,Unemployment!H:J,2,FALSE)</f>
        <v>5.0999999999999996</v>
      </c>
      <c r="X299">
        <f>VLOOKUP(D299,Unemployment!H:J,3,FALSE)</f>
        <v>6</v>
      </c>
      <c r="Y299">
        <f t="shared" si="88"/>
        <v>0.5</v>
      </c>
      <c r="Z299">
        <f t="shared" si="89"/>
        <v>0.90000000000000036</v>
      </c>
      <c r="AA299">
        <f>VLOOKUP(D299,MedianAge!A:B,2,FALSE)</f>
        <v>33.9</v>
      </c>
      <c r="AB299" s="6">
        <f>VLOOKUP(D299,StateActions!F:G,2,FALSE)</f>
        <v>43922</v>
      </c>
      <c r="AC299" s="6">
        <f>VLOOKUP(D299,StateActions!L:M,2,FALSE)</f>
        <v>43914</v>
      </c>
      <c r="AD299" s="6">
        <f>VLOOKUP(D299,StateActions!A:B,2,FALSE)</f>
        <v>43910</v>
      </c>
      <c r="AE299">
        <f t="shared" si="90"/>
        <v>-21</v>
      </c>
      <c r="AF299">
        <f t="shared" si="91"/>
        <v>-13</v>
      </c>
      <c r="AG299">
        <f t="shared" si="92"/>
        <v>-9</v>
      </c>
      <c r="AH299" s="18">
        <f t="shared" si="93"/>
        <v>0.2</v>
      </c>
      <c r="AI299" s="18">
        <f t="shared" si="94"/>
        <v>0.8</v>
      </c>
      <c r="AJ299" s="20">
        <f t="shared" si="95"/>
        <v>0</v>
      </c>
      <c r="AK299" t="str">
        <f t="shared" si="96"/>
        <v>Include</v>
      </c>
      <c r="AL299" t="str">
        <f t="shared" si="97"/>
        <v>Less than 10 deaths</v>
      </c>
      <c r="AM299" s="6">
        <f>IFERROR(VLOOKUP(D299,DatesEachStateReach10Deaths!A:B,2,FALSE),AK299)</f>
        <v>43922</v>
      </c>
      <c r="AN299">
        <f t="shared" si="98"/>
        <v>-21</v>
      </c>
    </row>
    <row r="300" spans="1:40" x14ac:dyDescent="0.25">
      <c r="A300" t="str">
        <f t="shared" si="99"/>
        <v>43902District of Columbia</v>
      </c>
      <c r="B300" t="str">
        <f t="shared" si="86"/>
        <v>43902DC</v>
      </c>
      <c r="C300" s="6">
        <v>43902</v>
      </c>
      <c r="D300" t="s">
        <v>115</v>
      </c>
      <c r="E300" t="s">
        <v>13</v>
      </c>
      <c r="F300">
        <f>IFERROR(VLOOKUP(B300,CovidTracking!B:G,4,FALSE),0)</f>
        <v>10</v>
      </c>
      <c r="G300">
        <f>IFERROR(VLOOKUP(B300,CovidTracking!B:G,5,FALSE),0)</f>
        <v>20</v>
      </c>
      <c r="H300">
        <f t="shared" si="87"/>
        <v>30</v>
      </c>
      <c r="I300">
        <f>IFERROR(VLOOKUP(B300,CovidTracking!B:G,6,FALSE),0)</f>
        <v>0</v>
      </c>
      <c r="J300">
        <f t="shared" si="100"/>
        <v>5</v>
      </c>
      <c r="K300">
        <f t="shared" si="101"/>
        <v>0</v>
      </c>
      <c r="L300">
        <f t="shared" si="102"/>
        <v>5</v>
      </c>
      <c r="M300">
        <f t="shared" si="103"/>
        <v>0</v>
      </c>
      <c r="N300">
        <f>VLOOKUP(A300,Mobility!$A:$L,7,FALSE)</f>
        <v>-4</v>
      </c>
      <c r="O300">
        <f>VLOOKUP(A300,Mobility!$A:$L,8,FALSE)</f>
        <v>11</v>
      </c>
      <c r="P300">
        <f>VLOOKUP(A300,Mobility!$A:$L,9,FALSE)</f>
        <v>0</v>
      </c>
      <c r="Q300">
        <f>VLOOKUP(A300,Mobility!$A:$L,10,FALSE)</f>
        <v>-13</v>
      </c>
      <c r="R300">
        <f>VLOOKUP(A300,Mobility!$A:$L,11,FALSE)</f>
        <v>-9</v>
      </c>
      <c r="S300">
        <f>VLOOKUP(A300,Mobility!$A:$L,12,FALSE)</f>
        <v>3</v>
      </c>
      <c r="T300">
        <f>VLOOKUP(D300,'Pop and Pop Den'!A:C,2,FALSE)</f>
        <v>720687</v>
      </c>
      <c r="U300">
        <f>VLOOKUP(D300,'Pop and Pop Den'!A:C,3,FALSE)</f>
        <v>11814.540999999999</v>
      </c>
      <c r="V300">
        <f>VLOOKUP(D300,Unemployment!A:B,2,FALSE)</f>
        <v>5.5</v>
      </c>
      <c r="W300">
        <f>VLOOKUP(D300,Unemployment!H:J,2,FALSE)</f>
        <v>5.0999999999999996</v>
      </c>
      <c r="X300">
        <f>VLOOKUP(D300,Unemployment!H:J,3,FALSE)</f>
        <v>6</v>
      </c>
      <c r="Y300">
        <f t="shared" si="88"/>
        <v>0.5</v>
      </c>
      <c r="Z300">
        <f t="shared" si="89"/>
        <v>0.90000000000000036</v>
      </c>
      <c r="AA300">
        <f>VLOOKUP(D300,MedianAge!A:B,2,FALSE)</f>
        <v>33.9</v>
      </c>
      <c r="AB300" s="6">
        <f>VLOOKUP(D300,StateActions!F:G,2,FALSE)</f>
        <v>43922</v>
      </c>
      <c r="AC300" s="6">
        <f>VLOOKUP(D300,StateActions!L:M,2,FALSE)</f>
        <v>43914</v>
      </c>
      <c r="AD300" s="6">
        <f>VLOOKUP(D300,StateActions!A:B,2,FALSE)</f>
        <v>43910</v>
      </c>
      <c r="AE300">
        <f t="shared" si="90"/>
        <v>-20</v>
      </c>
      <c r="AF300">
        <f t="shared" si="91"/>
        <v>-12</v>
      </c>
      <c r="AG300">
        <f t="shared" si="92"/>
        <v>-8</v>
      </c>
      <c r="AH300" s="18">
        <f t="shared" si="93"/>
        <v>0.33333333333333331</v>
      </c>
      <c r="AI300" s="18">
        <f t="shared" si="94"/>
        <v>0.66666666666666663</v>
      </c>
      <c r="AJ300" s="20">
        <f t="shared" si="95"/>
        <v>0</v>
      </c>
      <c r="AK300" t="str">
        <f t="shared" si="96"/>
        <v>Include</v>
      </c>
      <c r="AL300" t="str">
        <f t="shared" si="97"/>
        <v>Less than 10 deaths</v>
      </c>
      <c r="AM300" s="6">
        <f>IFERROR(VLOOKUP(D300,DatesEachStateReach10Deaths!A:B,2,FALSE),AK300)</f>
        <v>43922</v>
      </c>
      <c r="AN300">
        <f t="shared" si="98"/>
        <v>-20</v>
      </c>
    </row>
    <row r="301" spans="1:40" x14ac:dyDescent="0.25">
      <c r="A301" t="str">
        <f t="shared" si="99"/>
        <v>43903District of Columbia</v>
      </c>
      <c r="B301" t="str">
        <f t="shared" si="86"/>
        <v>43903DC</v>
      </c>
      <c r="C301" s="6">
        <v>43903</v>
      </c>
      <c r="D301" t="s">
        <v>115</v>
      </c>
      <c r="E301" t="s">
        <v>13</v>
      </c>
      <c r="F301">
        <f>IFERROR(VLOOKUP(B301,CovidTracking!B:G,4,FALSE),0)</f>
        <v>10</v>
      </c>
      <c r="G301">
        <f>IFERROR(VLOOKUP(B301,CovidTracking!B:G,5,FALSE),0)</f>
        <v>20</v>
      </c>
      <c r="H301">
        <f t="shared" si="87"/>
        <v>30</v>
      </c>
      <c r="I301">
        <f>IFERROR(VLOOKUP(B301,CovidTracking!B:G,6,FALSE),0)</f>
        <v>0</v>
      </c>
      <c r="J301">
        <f t="shared" si="100"/>
        <v>0</v>
      </c>
      <c r="K301">
        <f t="shared" si="101"/>
        <v>0</v>
      </c>
      <c r="L301">
        <f t="shared" si="102"/>
        <v>0</v>
      </c>
      <c r="M301">
        <f t="shared" si="103"/>
        <v>0</v>
      </c>
      <c r="N301">
        <f>VLOOKUP(A301,Mobility!$A:$L,7,FALSE)</f>
        <v>-12</v>
      </c>
      <c r="O301">
        <f>VLOOKUP(A301,Mobility!$A:$L,8,FALSE)</f>
        <v>14</v>
      </c>
      <c r="P301">
        <f>VLOOKUP(A301,Mobility!$A:$L,9,FALSE)</f>
        <v>-5</v>
      </c>
      <c r="Q301">
        <f>VLOOKUP(A301,Mobility!$A:$L,10,FALSE)</f>
        <v>-21</v>
      </c>
      <c r="R301">
        <f>VLOOKUP(A301,Mobility!$A:$L,11,FALSE)</f>
        <v>-15</v>
      </c>
      <c r="S301">
        <f>VLOOKUP(A301,Mobility!$A:$L,12,FALSE)</f>
        <v>5</v>
      </c>
      <c r="T301">
        <f>VLOOKUP(D301,'Pop and Pop Den'!A:C,2,FALSE)</f>
        <v>720687</v>
      </c>
      <c r="U301">
        <f>VLOOKUP(D301,'Pop and Pop Den'!A:C,3,FALSE)</f>
        <v>11814.540999999999</v>
      </c>
      <c r="V301">
        <f>VLOOKUP(D301,Unemployment!A:B,2,FALSE)</f>
        <v>5.5</v>
      </c>
      <c r="W301">
        <f>VLOOKUP(D301,Unemployment!H:J,2,FALSE)</f>
        <v>5.0999999999999996</v>
      </c>
      <c r="X301">
        <f>VLOOKUP(D301,Unemployment!H:J,3,FALSE)</f>
        <v>6</v>
      </c>
      <c r="Y301">
        <f t="shared" si="88"/>
        <v>0.5</v>
      </c>
      <c r="Z301">
        <f t="shared" si="89"/>
        <v>0.90000000000000036</v>
      </c>
      <c r="AA301">
        <f>VLOOKUP(D301,MedianAge!A:B,2,FALSE)</f>
        <v>33.9</v>
      </c>
      <c r="AB301" s="6">
        <f>VLOOKUP(D301,StateActions!F:G,2,FALSE)</f>
        <v>43922</v>
      </c>
      <c r="AC301" s="6">
        <f>VLOOKUP(D301,StateActions!L:M,2,FALSE)</f>
        <v>43914</v>
      </c>
      <c r="AD301" s="6">
        <f>VLOOKUP(D301,StateActions!A:B,2,FALSE)</f>
        <v>43910</v>
      </c>
      <c r="AE301">
        <f t="shared" si="90"/>
        <v>-19</v>
      </c>
      <c r="AF301">
        <f t="shared" si="91"/>
        <v>-11</v>
      </c>
      <c r="AG301">
        <f t="shared" si="92"/>
        <v>-7</v>
      </c>
      <c r="AH301" s="18">
        <f t="shared" si="93"/>
        <v>0.33333333333333331</v>
      </c>
      <c r="AI301" s="18">
        <f t="shared" si="94"/>
        <v>0.66666666666666663</v>
      </c>
      <c r="AJ301" s="20">
        <f t="shared" si="95"/>
        <v>0</v>
      </c>
      <c r="AK301" t="str">
        <f t="shared" si="96"/>
        <v>Include</v>
      </c>
      <c r="AL301" t="str">
        <f t="shared" si="97"/>
        <v>Less than 10 deaths</v>
      </c>
      <c r="AM301" s="6">
        <f>IFERROR(VLOOKUP(D301,DatesEachStateReach10Deaths!A:B,2,FALSE),AK301)</f>
        <v>43922</v>
      </c>
      <c r="AN301">
        <f t="shared" si="98"/>
        <v>-19</v>
      </c>
    </row>
    <row r="302" spans="1:40" x14ac:dyDescent="0.25">
      <c r="A302" t="str">
        <f t="shared" si="99"/>
        <v>43904District of Columbia</v>
      </c>
      <c r="B302" t="str">
        <f t="shared" si="86"/>
        <v>43904DC</v>
      </c>
      <c r="C302" s="6">
        <v>43904</v>
      </c>
      <c r="D302" t="s">
        <v>115</v>
      </c>
      <c r="E302" t="s">
        <v>13</v>
      </c>
      <c r="F302">
        <f>IFERROR(VLOOKUP(B302,CovidTracking!B:G,4,FALSE),0)</f>
        <v>10</v>
      </c>
      <c r="G302">
        <f>IFERROR(VLOOKUP(B302,CovidTracking!B:G,5,FALSE),0)</f>
        <v>49</v>
      </c>
      <c r="H302">
        <f t="shared" si="87"/>
        <v>59</v>
      </c>
      <c r="I302">
        <f>IFERROR(VLOOKUP(B302,CovidTracking!B:G,6,FALSE),0)</f>
        <v>0</v>
      </c>
      <c r="J302">
        <f t="shared" si="100"/>
        <v>0</v>
      </c>
      <c r="K302">
        <f t="shared" si="101"/>
        <v>29</v>
      </c>
      <c r="L302">
        <f t="shared" si="102"/>
        <v>29</v>
      </c>
      <c r="M302">
        <f t="shared" si="103"/>
        <v>0</v>
      </c>
      <c r="N302">
        <f>VLOOKUP(A302,Mobility!$A:$L,7,FALSE)</f>
        <v>-28</v>
      </c>
      <c r="O302">
        <f>VLOOKUP(A302,Mobility!$A:$L,8,FALSE)</f>
        <v>5</v>
      </c>
      <c r="P302">
        <f>VLOOKUP(A302,Mobility!$A:$L,9,FALSE)</f>
        <v>-26</v>
      </c>
      <c r="Q302">
        <f>VLOOKUP(A302,Mobility!$A:$L,10,FALSE)</f>
        <v>-30</v>
      </c>
      <c r="R302">
        <f>VLOOKUP(A302,Mobility!$A:$L,11,FALSE)</f>
        <v>-9</v>
      </c>
      <c r="S302">
        <f>VLOOKUP(A302,Mobility!$A:$L,12,FALSE)</f>
        <v>4</v>
      </c>
      <c r="T302">
        <f>VLOOKUP(D302,'Pop and Pop Den'!A:C,2,FALSE)</f>
        <v>720687</v>
      </c>
      <c r="U302">
        <f>VLOOKUP(D302,'Pop and Pop Den'!A:C,3,FALSE)</f>
        <v>11814.540999999999</v>
      </c>
      <c r="V302">
        <f>VLOOKUP(D302,Unemployment!A:B,2,FALSE)</f>
        <v>5.5</v>
      </c>
      <c r="W302">
        <f>VLOOKUP(D302,Unemployment!H:J,2,FALSE)</f>
        <v>5.0999999999999996</v>
      </c>
      <c r="X302">
        <f>VLOOKUP(D302,Unemployment!H:J,3,FALSE)</f>
        <v>6</v>
      </c>
      <c r="Y302">
        <f t="shared" si="88"/>
        <v>0.5</v>
      </c>
      <c r="Z302">
        <f t="shared" si="89"/>
        <v>0.90000000000000036</v>
      </c>
      <c r="AA302">
        <f>VLOOKUP(D302,MedianAge!A:B,2,FALSE)</f>
        <v>33.9</v>
      </c>
      <c r="AB302" s="6">
        <f>VLOOKUP(D302,StateActions!F:G,2,FALSE)</f>
        <v>43922</v>
      </c>
      <c r="AC302" s="6">
        <f>VLOOKUP(D302,StateActions!L:M,2,FALSE)</f>
        <v>43914</v>
      </c>
      <c r="AD302" s="6">
        <f>VLOOKUP(D302,StateActions!A:B,2,FALSE)</f>
        <v>43910</v>
      </c>
      <c r="AE302">
        <f t="shared" si="90"/>
        <v>-18</v>
      </c>
      <c r="AF302">
        <f t="shared" si="91"/>
        <v>-10</v>
      </c>
      <c r="AG302">
        <f t="shared" si="92"/>
        <v>-6</v>
      </c>
      <c r="AH302" s="18">
        <f t="shared" si="93"/>
        <v>0.16949152542372881</v>
      </c>
      <c r="AI302" s="18">
        <f t="shared" si="94"/>
        <v>0.83050847457627119</v>
      </c>
      <c r="AJ302" s="20">
        <f t="shared" si="95"/>
        <v>0</v>
      </c>
      <c r="AK302" t="str">
        <f t="shared" si="96"/>
        <v>Include</v>
      </c>
      <c r="AL302" t="str">
        <f t="shared" si="97"/>
        <v>Less than 10 deaths</v>
      </c>
      <c r="AM302" s="6">
        <f>IFERROR(VLOOKUP(D302,DatesEachStateReach10Deaths!A:B,2,FALSE),AK302)</f>
        <v>43922</v>
      </c>
      <c r="AN302">
        <f t="shared" si="98"/>
        <v>-18</v>
      </c>
    </row>
    <row r="303" spans="1:40" x14ac:dyDescent="0.25">
      <c r="A303" t="str">
        <f t="shared" si="99"/>
        <v>43905District of Columbia</v>
      </c>
      <c r="B303" t="str">
        <f t="shared" si="86"/>
        <v>43905DC</v>
      </c>
      <c r="C303" s="6">
        <v>43905</v>
      </c>
      <c r="D303" t="s">
        <v>115</v>
      </c>
      <c r="E303" t="s">
        <v>13</v>
      </c>
      <c r="F303">
        <f>IFERROR(VLOOKUP(B303,CovidTracking!B:G,4,FALSE),0)</f>
        <v>16</v>
      </c>
      <c r="G303">
        <f>IFERROR(VLOOKUP(B303,CovidTracking!B:G,5,FALSE),0)</f>
        <v>79</v>
      </c>
      <c r="H303">
        <f t="shared" si="87"/>
        <v>95</v>
      </c>
      <c r="I303">
        <f>IFERROR(VLOOKUP(B303,CovidTracking!B:G,6,FALSE),0)</f>
        <v>0</v>
      </c>
      <c r="J303">
        <f t="shared" si="100"/>
        <v>6</v>
      </c>
      <c r="K303">
        <f t="shared" si="101"/>
        <v>30</v>
      </c>
      <c r="L303">
        <f t="shared" si="102"/>
        <v>36</v>
      </c>
      <c r="M303">
        <f t="shared" si="103"/>
        <v>0</v>
      </c>
      <c r="N303">
        <f>VLOOKUP(A303,Mobility!$A:$L,7,FALSE)</f>
        <v>-35</v>
      </c>
      <c r="O303">
        <f>VLOOKUP(A303,Mobility!$A:$L,8,FALSE)</f>
        <v>-7</v>
      </c>
      <c r="P303">
        <f>VLOOKUP(A303,Mobility!$A:$L,9,FALSE)</f>
        <v>-43</v>
      </c>
      <c r="Q303">
        <f>VLOOKUP(A303,Mobility!$A:$L,10,FALSE)</f>
        <v>-39</v>
      </c>
      <c r="R303">
        <f>VLOOKUP(A303,Mobility!$A:$L,11,FALSE)</f>
        <v>-17</v>
      </c>
      <c r="S303">
        <f>VLOOKUP(A303,Mobility!$A:$L,12,FALSE)</f>
        <v>6</v>
      </c>
      <c r="T303">
        <f>VLOOKUP(D303,'Pop and Pop Den'!A:C,2,FALSE)</f>
        <v>720687</v>
      </c>
      <c r="U303">
        <f>VLOOKUP(D303,'Pop and Pop Den'!A:C,3,FALSE)</f>
        <v>11814.540999999999</v>
      </c>
      <c r="V303">
        <f>VLOOKUP(D303,Unemployment!A:B,2,FALSE)</f>
        <v>5.5</v>
      </c>
      <c r="W303">
        <f>VLOOKUP(D303,Unemployment!H:J,2,FALSE)</f>
        <v>5.0999999999999996</v>
      </c>
      <c r="X303">
        <f>VLOOKUP(D303,Unemployment!H:J,3,FALSE)</f>
        <v>6</v>
      </c>
      <c r="Y303">
        <f t="shared" si="88"/>
        <v>0.5</v>
      </c>
      <c r="Z303">
        <f t="shared" si="89"/>
        <v>0.90000000000000036</v>
      </c>
      <c r="AA303">
        <f>VLOOKUP(D303,MedianAge!A:B,2,FALSE)</f>
        <v>33.9</v>
      </c>
      <c r="AB303" s="6">
        <f>VLOOKUP(D303,StateActions!F:G,2,FALSE)</f>
        <v>43922</v>
      </c>
      <c r="AC303" s="6">
        <f>VLOOKUP(D303,StateActions!L:M,2,FALSE)</f>
        <v>43914</v>
      </c>
      <c r="AD303" s="6">
        <f>VLOOKUP(D303,StateActions!A:B,2,FALSE)</f>
        <v>43910</v>
      </c>
      <c r="AE303">
        <f t="shared" si="90"/>
        <v>-17</v>
      </c>
      <c r="AF303">
        <f t="shared" si="91"/>
        <v>-9</v>
      </c>
      <c r="AG303">
        <f t="shared" si="92"/>
        <v>-5</v>
      </c>
      <c r="AH303" s="18">
        <f t="shared" si="93"/>
        <v>0.16842105263157894</v>
      </c>
      <c r="AI303" s="18">
        <f t="shared" si="94"/>
        <v>0.83157894736842108</v>
      </c>
      <c r="AJ303" s="20">
        <f t="shared" si="95"/>
        <v>0</v>
      </c>
      <c r="AK303" t="str">
        <f t="shared" si="96"/>
        <v>Include</v>
      </c>
      <c r="AL303" t="str">
        <f t="shared" si="97"/>
        <v>Less than 10 deaths</v>
      </c>
      <c r="AM303" s="6">
        <f>IFERROR(VLOOKUP(D303,DatesEachStateReach10Deaths!A:B,2,FALSE),AK303)</f>
        <v>43922</v>
      </c>
      <c r="AN303">
        <f t="shared" si="98"/>
        <v>-17</v>
      </c>
    </row>
    <row r="304" spans="1:40" x14ac:dyDescent="0.25">
      <c r="A304" t="str">
        <f t="shared" si="99"/>
        <v>43906District of Columbia</v>
      </c>
      <c r="B304" t="str">
        <f t="shared" si="86"/>
        <v>43906DC</v>
      </c>
      <c r="C304" s="6">
        <v>43906</v>
      </c>
      <c r="D304" t="s">
        <v>115</v>
      </c>
      <c r="E304" t="s">
        <v>13</v>
      </c>
      <c r="F304">
        <f>IFERROR(VLOOKUP(B304,CovidTracking!B:G,4,FALSE),0)</f>
        <v>17</v>
      </c>
      <c r="G304">
        <f>IFERROR(VLOOKUP(B304,CovidTracking!B:G,5,FALSE),0)</f>
        <v>96</v>
      </c>
      <c r="H304">
        <f t="shared" si="87"/>
        <v>113</v>
      </c>
      <c r="I304">
        <f>IFERROR(VLOOKUP(B304,CovidTracking!B:G,6,FALSE),0)</f>
        <v>0</v>
      </c>
      <c r="J304">
        <f t="shared" si="100"/>
        <v>1</v>
      </c>
      <c r="K304">
        <f t="shared" si="101"/>
        <v>17</v>
      </c>
      <c r="L304">
        <f t="shared" si="102"/>
        <v>18</v>
      </c>
      <c r="M304">
        <f t="shared" si="103"/>
        <v>0</v>
      </c>
      <c r="N304">
        <f>VLOOKUP(A304,Mobility!$A:$L,7,FALSE)</f>
        <v>-31</v>
      </c>
      <c r="O304">
        <f>VLOOKUP(A304,Mobility!$A:$L,8,FALSE)</f>
        <v>-1</v>
      </c>
      <c r="P304">
        <f>VLOOKUP(A304,Mobility!$A:$L,9,FALSE)</f>
        <v>-35</v>
      </c>
      <c r="Q304">
        <f>VLOOKUP(A304,Mobility!$A:$L,10,FALSE)</f>
        <v>-43</v>
      </c>
      <c r="R304">
        <f>VLOOKUP(A304,Mobility!$A:$L,11,FALSE)</f>
        <v>-40</v>
      </c>
      <c r="S304">
        <f>VLOOKUP(A304,Mobility!$A:$L,12,FALSE)</f>
        <v>16</v>
      </c>
      <c r="T304">
        <f>VLOOKUP(D304,'Pop and Pop Den'!A:C,2,FALSE)</f>
        <v>720687</v>
      </c>
      <c r="U304">
        <f>VLOOKUP(D304,'Pop and Pop Den'!A:C,3,FALSE)</f>
        <v>11814.540999999999</v>
      </c>
      <c r="V304">
        <f>VLOOKUP(D304,Unemployment!A:B,2,FALSE)</f>
        <v>5.5</v>
      </c>
      <c r="W304">
        <f>VLOOKUP(D304,Unemployment!H:J,2,FALSE)</f>
        <v>5.0999999999999996</v>
      </c>
      <c r="X304">
        <f>VLOOKUP(D304,Unemployment!H:J,3,FALSE)</f>
        <v>6</v>
      </c>
      <c r="Y304">
        <f t="shared" si="88"/>
        <v>0.5</v>
      </c>
      <c r="Z304">
        <f t="shared" si="89"/>
        <v>0.90000000000000036</v>
      </c>
      <c r="AA304">
        <f>VLOOKUP(D304,MedianAge!A:B,2,FALSE)</f>
        <v>33.9</v>
      </c>
      <c r="AB304" s="6">
        <f>VLOOKUP(D304,StateActions!F:G,2,FALSE)</f>
        <v>43922</v>
      </c>
      <c r="AC304" s="6">
        <f>VLOOKUP(D304,StateActions!L:M,2,FALSE)</f>
        <v>43914</v>
      </c>
      <c r="AD304" s="6">
        <f>VLOOKUP(D304,StateActions!A:B,2,FALSE)</f>
        <v>43910</v>
      </c>
      <c r="AE304">
        <f t="shared" si="90"/>
        <v>-16</v>
      </c>
      <c r="AF304">
        <f t="shared" si="91"/>
        <v>-8</v>
      </c>
      <c r="AG304">
        <f t="shared" si="92"/>
        <v>-4</v>
      </c>
      <c r="AH304" s="18">
        <f t="shared" si="93"/>
        <v>0.15044247787610621</v>
      </c>
      <c r="AI304" s="18">
        <f t="shared" si="94"/>
        <v>0.84955752212389379</v>
      </c>
      <c r="AJ304" s="20">
        <f t="shared" si="95"/>
        <v>0</v>
      </c>
      <c r="AK304" t="str">
        <f t="shared" si="96"/>
        <v>Include</v>
      </c>
      <c r="AL304" t="str">
        <f t="shared" si="97"/>
        <v>Less than 10 deaths</v>
      </c>
      <c r="AM304" s="6">
        <f>IFERROR(VLOOKUP(D304,DatesEachStateReach10Deaths!A:B,2,FALSE),AK304)</f>
        <v>43922</v>
      </c>
      <c r="AN304">
        <f t="shared" si="98"/>
        <v>-16</v>
      </c>
    </row>
    <row r="305" spans="1:40" x14ac:dyDescent="0.25">
      <c r="A305" t="str">
        <f t="shared" si="99"/>
        <v>43907District of Columbia</v>
      </c>
      <c r="B305" t="str">
        <f t="shared" si="86"/>
        <v>43907DC</v>
      </c>
      <c r="C305" s="6">
        <v>43907</v>
      </c>
      <c r="D305" t="s">
        <v>115</v>
      </c>
      <c r="E305" t="s">
        <v>13</v>
      </c>
      <c r="F305">
        <f>IFERROR(VLOOKUP(B305,CovidTracking!B:G,4,FALSE),0)</f>
        <v>22</v>
      </c>
      <c r="G305">
        <f>IFERROR(VLOOKUP(B305,CovidTracking!B:G,5,FALSE),0)</f>
        <v>104</v>
      </c>
      <c r="H305">
        <f t="shared" si="87"/>
        <v>126</v>
      </c>
      <c r="I305">
        <f>IFERROR(VLOOKUP(B305,CovidTracking!B:G,6,FALSE),0)</f>
        <v>0</v>
      </c>
      <c r="J305">
        <f t="shared" si="100"/>
        <v>5</v>
      </c>
      <c r="K305">
        <f t="shared" si="101"/>
        <v>8</v>
      </c>
      <c r="L305">
        <f t="shared" si="102"/>
        <v>13</v>
      </c>
      <c r="M305">
        <f t="shared" si="103"/>
        <v>0</v>
      </c>
      <c r="N305">
        <f>VLOOKUP(A305,Mobility!$A:$L,7,FALSE)</f>
        <v>-40</v>
      </c>
      <c r="O305">
        <f>VLOOKUP(A305,Mobility!$A:$L,8,FALSE)</f>
        <v>-6</v>
      </c>
      <c r="P305">
        <f>VLOOKUP(A305,Mobility!$A:$L,9,FALSE)</f>
        <v>-22</v>
      </c>
      <c r="Q305">
        <f>VLOOKUP(A305,Mobility!$A:$L,10,FALSE)</f>
        <v>-55</v>
      </c>
      <c r="R305">
        <f>VLOOKUP(A305,Mobility!$A:$L,11,FALSE)</f>
        <v>-52</v>
      </c>
      <c r="S305">
        <f>VLOOKUP(A305,Mobility!$A:$L,12,FALSE)</f>
        <v>19</v>
      </c>
      <c r="T305">
        <f>VLOOKUP(D305,'Pop and Pop Den'!A:C,2,FALSE)</f>
        <v>720687</v>
      </c>
      <c r="U305">
        <f>VLOOKUP(D305,'Pop and Pop Den'!A:C,3,FALSE)</f>
        <v>11814.540999999999</v>
      </c>
      <c r="V305">
        <f>VLOOKUP(D305,Unemployment!A:B,2,FALSE)</f>
        <v>5.5</v>
      </c>
      <c r="W305">
        <f>VLOOKUP(D305,Unemployment!H:J,2,FALSE)</f>
        <v>5.0999999999999996</v>
      </c>
      <c r="X305">
        <f>VLOOKUP(D305,Unemployment!H:J,3,FALSE)</f>
        <v>6</v>
      </c>
      <c r="Y305">
        <f t="shared" si="88"/>
        <v>0.5</v>
      </c>
      <c r="Z305">
        <f t="shared" si="89"/>
        <v>0.90000000000000036</v>
      </c>
      <c r="AA305">
        <f>VLOOKUP(D305,MedianAge!A:B,2,FALSE)</f>
        <v>33.9</v>
      </c>
      <c r="AB305" s="6">
        <f>VLOOKUP(D305,StateActions!F:G,2,FALSE)</f>
        <v>43922</v>
      </c>
      <c r="AC305" s="6">
        <f>VLOOKUP(D305,StateActions!L:M,2,FALSE)</f>
        <v>43914</v>
      </c>
      <c r="AD305" s="6">
        <f>VLOOKUP(D305,StateActions!A:B,2,FALSE)</f>
        <v>43910</v>
      </c>
      <c r="AE305">
        <f t="shared" si="90"/>
        <v>-15</v>
      </c>
      <c r="AF305">
        <f t="shared" si="91"/>
        <v>-7</v>
      </c>
      <c r="AG305">
        <f t="shared" si="92"/>
        <v>-3</v>
      </c>
      <c r="AH305" s="18">
        <f t="shared" si="93"/>
        <v>0.17460317460317459</v>
      </c>
      <c r="AI305" s="18">
        <f t="shared" si="94"/>
        <v>0.82539682539682535</v>
      </c>
      <c r="AJ305" s="20">
        <f t="shared" si="95"/>
        <v>0</v>
      </c>
      <c r="AK305" t="str">
        <f t="shared" si="96"/>
        <v>Include</v>
      </c>
      <c r="AL305" t="str">
        <f t="shared" si="97"/>
        <v>Less than 10 deaths</v>
      </c>
      <c r="AM305" s="6">
        <f>IFERROR(VLOOKUP(D305,DatesEachStateReach10Deaths!A:B,2,FALSE),AK305)</f>
        <v>43922</v>
      </c>
      <c r="AN305">
        <f t="shared" si="98"/>
        <v>-15</v>
      </c>
    </row>
    <row r="306" spans="1:40" x14ac:dyDescent="0.25">
      <c r="A306" t="str">
        <f t="shared" si="99"/>
        <v>43908District of Columbia</v>
      </c>
      <c r="B306" t="str">
        <f t="shared" si="86"/>
        <v>43908DC</v>
      </c>
      <c r="C306" s="6">
        <v>43908</v>
      </c>
      <c r="D306" t="s">
        <v>115</v>
      </c>
      <c r="E306" t="s">
        <v>13</v>
      </c>
      <c r="F306">
        <f>IFERROR(VLOOKUP(B306,CovidTracking!B:G,4,FALSE),0)</f>
        <v>31</v>
      </c>
      <c r="G306">
        <f>IFERROR(VLOOKUP(B306,CovidTracking!B:G,5,FALSE),0)</f>
        <v>138</v>
      </c>
      <c r="H306">
        <f t="shared" si="87"/>
        <v>169</v>
      </c>
      <c r="I306">
        <f>IFERROR(VLOOKUP(B306,CovidTracking!B:G,6,FALSE),0)</f>
        <v>0</v>
      </c>
      <c r="J306">
        <f t="shared" si="100"/>
        <v>9</v>
      </c>
      <c r="K306">
        <f t="shared" si="101"/>
        <v>34</v>
      </c>
      <c r="L306">
        <f t="shared" si="102"/>
        <v>43</v>
      </c>
      <c r="M306">
        <f t="shared" si="103"/>
        <v>0</v>
      </c>
      <c r="N306">
        <f>VLOOKUP(A306,Mobility!$A:$L,7,FALSE)</f>
        <v>-45</v>
      </c>
      <c r="O306">
        <f>VLOOKUP(A306,Mobility!$A:$L,8,FALSE)</f>
        <v>-13</v>
      </c>
      <c r="P306">
        <f>VLOOKUP(A306,Mobility!$A:$L,9,FALSE)</f>
        <v>-32</v>
      </c>
      <c r="Q306">
        <f>VLOOKUP(A306,Mobility!$A:$L,10,FALSE)</f>
        <v>-59</v>
      </c>
      <c r="R306">
        <f>VLOOKUP(A306,Mobility!$A:$L,11,FALSE)</f>
        <v>-56</v>
      </c>
      <c r="S306">
        <f>VLOOKUP(A306,Mobility!$A:$L,12,FALSE)</f>
        <v>21</v>
      </c>
      <c r="T306">
        <f>VLOOKUP(D306,'Pop and Pop Den'!A:C,2,FALSE)</f>
        <v>720687</v>
      </c>
      <c r="U306">
        <f>VLOOKUP(D306,'Pop and Pop Den'!A:C,3,FALSE)</f>
        <v>11814.540999999999</v>
      </c>
      <c r="V306">
        <f>VLOOKUP(D306,Unemployment!A:B,2,FALSE)</f>
        <v>5.5</v>
      </c>
      <c r="W306">
        <f>VLOOKUP(D306,Unemployment!H:J,2,FALSE)</f>
        <v>5.0999999999999996</v>
      </c>
      <c r="X306">
        <f>VLOOKUP(D306,Unemployment!H:J,3,FALSE)</f>
        <v>6</v>
      </c>
      <c r="Y306">
        <f t="shared" si="88"/>
        <v>0.5</v>
      </c>
      <c r="Z306">
        <f t="shared" si="89"/>
        <v>0.90000000000000036</v>
      </c>
      <c r="AA306">
        <f>VLOOKUP(D306,MedianAge!A:B,2,FALSE)</f>
        <v>33.9</v>
      </c>
      <c r="AB306" s="6">
        <f>VLOOKUP(D306,StateActions!F:G,2,FALSE)</f>
        <v>43922</v>
      </c>
      <c r="AC306" s="6">
        <f>VLOOKUP(D306,StateActions!L:M,2,FALSE)</f>
        <v>43914</v>
      </c>
      <c r="AD306" s="6">
        <f>VLOOKUP(D306,StateActions!A:B,2,FALSE)</f>
        <v>43910</v>
      </c>
      <c r="AE306">
        <f t="shared" si="90"/>
        <v>-14</v>
      </c>
      <c r="AF306">
        <f t="shared" si="91"/>
        <v>-6</v>
      </c>
      <c r="AG306">
        <f t="shared" si="92"/>
        <v>-2</v>
      </c>
      <c r="AH306" s="18">
        <f t="shared" si="93"/>
        <v>0.18343195266272189</v>
      </c>
      <c r="AI306" s="18">
        <f t="shared" si="94"/>
        <v>0.81656804733727806</v>
      </c>
      <c r="AJ306" s="20">
        <f t="shared" si="95"/>
        <v>0</v>
      </c>
      <c r="AK306" t="str">
        <f t="shared" si="96"/>
        <v>Include</v>
      </c>
      <c r="AL306" t="str">
        <f t="shared" si="97"/>
        <v>Less than 10 deaths</v>
      </c>
      <c r="AM306" s="6">
        <f>IFERROR(VLOOKUP(D306,DatesEachStateReach10Deaths!A:B,2,FALSE),AK306)</f>
        <v>43922</v>
      </c>
      <c r="AN306">
        <f t="shared" si="98"/>
        <v>-14</v>
      </c>
    </row>
    <row r="307" spans="1:40" x14ac:dyDescent="0.25">
      <c r="A307" t="str">
        <f t="shared" si="99"/>
        <v>43909District of Columbia</v>
      </c>
      <c r="B307" t="str">
        <f t="shared" si="86"/>
        <v>43909DC</v>
      </c>
      <c r="C307" s="6">
        <v>43909</v>
      </c>
      <c r="D307" t="s">
        <v>115</v>
      </c>
      <c r="E307" t="s">
        <v>13</v>
      </c>
      <c r="F307">
        <f>IFERROR(VLOOKUP(B307,CovidTracking!B:G,4,FALSE),0)</f>
        <v>39</v>
      </c>
      <c r="G307">
        <f>IFERROR(VLOOKUP(B307,CovidTracking!B:G,5,FALSE),0)</f>
        <v>153</v>
      </c>
      <c r="H307">
        <f t="shared" si="87"/>
        <v>192</v>
      </c>
      <c r="I307">
        <f>IFERROR(VLOOKUP(B307,CovidTracking!B:G,6,FALSE),0)</f>
        <v>0</v>
      </c>
      <c r="J307">
        <f t="shared" si="100"/>
        <v>8</v>
      </c>
      <c r="K307">
        <f t="shared" si="101"/>
        <v>15</v>
      </c>
      <c r="L307">
        <f t="shared" si="102"/>
        <v>23</v>
      </c>
      <c r="M307">
        <f t="shared" si="103"/>
        <v>0</v>
      </c>
      <c r="N307">
        <f>VLOOKUP(A307,Mobility!$A:$L,7,FALSE)</f>
        <v>-46</v>
      </c>
      <c r="O307">
        <f>VLOOKUP(A307,Mobility!$A:$L,8,FALSE)</f>
        <v>-11</v>
      </c>
      <c r="P307">
        <f>VLOOKUP(A307,Mobility!$A:$L,9,FALSE)</f>
        <v>-18</v>
      </c>
      <c r="Q307">
        <f>VLOOKUP(A307,Mobility!$A:$L,10,FALSE)</f>
        <v>-63</v>
      </c>
      <c r="R307">
        <f>VLOOKUP(A307,Mobility!$A:$L,11,FALSE)</f>
        <v>-58</v>
      </c>
      <c r="S307">
        <f>VLOOKUP(A307,Mobility!$A:$L,12,FALSE)</f>
        <v>22</v>
      </c>
      <c r="T307">
        <f>VLOOKUP(D307,'Pop and Pop Den'!A:C,2,FALSE)</f>
        <v>720687</v>
      </c>
      <c r="U307">
        <f>VLOOKUP(D307,'Pop and Pop Den'!A:C,3,FALSE)</f>
        <v>11814.540999999999</v>
      </c>
      <c r="V307">
        <f>VLOOKUP(D307,Unemployment!A:B,2,FALSE)</f>
        <v>5.5</v>
      </c>
      <c r="W307">
        <f>VLOOKUP(D307,Unemployment!H:J,2,FALSE)</f>
        <v>5.0999999999999996</v>
      </c>
      <c r="X307">
        <f>VLOOKUP(D307,Unemployment!H:J,3,FALSE)</f>
        <v>6</v>
      </c>
      <c r="Y307">
        <f t="shared" si="88"/>
        <v>0.5</v>
      </c>
      <c r="Z307">
        <f t="shared" si="89"/>
        <v>0.90000000000000036</v>
      </c>
      <c r="AA307">
        <f>VLOOKUP(D307,MedianAge!A:B,2,FALSE)</f>
        <v>33.9</v>
      </c>
      <c r="AB307" s="6">
        <f>VLOOKUP(D307,StateActions!F:G,2,FALSE)</f>
        <v>43922</v>
      </c>
      <c r="AC307" s="6">
        <f>VLOOKUP(D307,StateActions!L:M,2,FALSE)</f>
        <v>43914</v>
      </c>
      <c r="AD307" s="6">
        <f>VLOOKUP(D307,StateActions!A:B,2,FALSE)</f>
        <v>43910</v>
      </c>
      <c r="AE307">
        <f t="shared" si="90"/>
        <v>-13</v>
      </c>
      <c r="AF307">
        <f t="shared" si="91"/>
        <v>-5</v>
      </c>
      <c r="AG307">
        <f t="shared" si="92"/>
        <v>-1</v>
      </c>
      <c r="AH307" s="18">
        <f t="shared" si="93"/>
        <v>0.203125</v>
      </c>
      <c r="AI307" s="18">
        <f t="shared" si="94"/>
        <v>0.796875</v>
      </c>
      <c r="AJ307" s="20">
        <f t="shared" si="95"/>
        <v>0</v>
      </c>
      <c r="AK307" t="str">
        <f t="shared" si="96"/>
        <v>Include</v>
      </c>
      <c r="AL307" t="str">
        <f t="shared" si="97"/>
        <v>Less than 10 deaths</v>
      </c>
      <c r="AM307" s="6">
        <f>IFERROR(VLOOKUP(D307,DatesEachStateReach10Deaths!A:B,2,FALSE),AK307)</f>
        <v>43922</v>
      </c>
      <c r="AN307">
        <f t="shared" si="98"/>
        <v>-13</v>
      </c>
    </row>
    <row r="308" spans="1:40" x14ac:dyDescent="0.25">
      <c r="A308" t="str">
        <f t="shared" si="99"/>
        <v>43910District of Columbia</v>
      </c>
      <c r="B308" t="str">
        <f t="shared" si="86"/>
        <v>43910DC</v>
      </c>
      <c r="C308" s="6">
        <v>43910</v>
      </c>
      <c r="D308" t="s">
        <v>115</v>
      </c>
      <c r="E308" t="s">
        <v>13</v>
      </c>
      <c r="F308">
        <f>IFERROR(VLOOKUP(B308,CovidTracking!B:G,4,FALSE),0)</f>
        <v>71</v>
      </c>
      <c r="G308">
        <f>IFERROR(VLOOKUP(B308,CovidTracking!B:G,5,FALSE),0)</f>
        <v>501</v>
      </c>
      <c r="H308">
        <f t="shared" si="87"/>
        <v>572</v>
      </c>
      <c r="I308">
        <f>IFERROR(VLOOKUP(B308,CovidTracking!B:G,6,FALSE),0)</f>
        <v>1</v>
      </c>
      <c r="J308">
        <f t="shared" si="100"/>
        <v>32</v>
      </c>
      <c r="K308">
        <f t="shared" si="101"/>
        <v>348</v>
      </c>
      <c r="L308">
        <f t="shared" si="102"/>
        <v>380</v>
      </c>
      <c r="M308">
        <f t="shared" si="103"/>
        <v>1</v>
      </c>
      <c r="N308">
        <f>VLOOKUP(A308,Mobility!$A:$L,7,FALSE)</f>
        <v>-50</v>
      </c>
      <c r="O308">
        <f>VLOOKUP(A308,Mobility!$A:$L,8,FALSE)</f>
        <v>-10</v>
      </c>
      <c r="P308">
        <f>VLOOKUP(A308,Mobility!$A:$L,9,FALSE)</f>
        <v>-16</v>
      </c>
      <c r="Q308">
        <f>VLOOKUP(A308,Mobility!$A:$L,10,FALSE)</f>
        <v>-62</v>
      </c>
      <c r="R308">
        <f>VLOOKUP(A308,Mobility!$A:$L,11,FALSE)</f>
        <v>-56</v>
      </c>
      <c r="S308">
        <f>VLOOKUP(A308,Mobility!$A:$L,12,FALSE)</f>
        <v>22</v>
      </c>
      <c r="T308">
        <f>VLOOKUP(D308,'Pop and Pop Den'!A:C,2,FALSE)</f>
        <v>720687</v>
      </c>
      <c r="U308">
        <f>VLOOKUP(D308,'Pop and Pop Den'!A:C,3,FALSE)</f>
        <v>11814.540999999999</v>
      </c>
      <c r="V308">
        <f>VLOOKUP(D308,Unemployment!A:B,2,FALSE)</f>
        <v>5.5</v>
      </c>
      <c r="W308">
        <f>VLOOKUP(D308,Unemployment!H:J,2,FALSE)</f>
        <v>5.0999999999999996</v>
      </c>
      <c r="X308">
        <f>VLOOKUP(D308,Unemployment!H:J,3,FALSE)</f>
        <v>6</v>
      </c>
      <c r="Y308">
        <f t="shared" si="88"/>
        <v>0.5</v>
      </c>
      <c r="Z308">
        <f t="shared" si="89"/>
        <v>0.90000000000000036</v>
      </c>
      <c r="AA308">
        <f>VLOOKUP(D308,MedianAge!A:B,2,FALSE)</f>
        <v>33.9</v>
      </c>
      <c r="AB308" s="6">
        <f>VLOOKUP(D308,StateActions!F:G,2,FALSE)</f>
        <v>43922</v>
      </c>
      <c r="AC308" s="6">
        <f>VLOOKUP(D308,StateActions!L:M,2,FALSE)</f>
        <v>43914</v>
      </c>
      <c r="AD308" s="6">
        <f>VLOOKUP(D308,StateActions!A:B,2,FALSE)</f>
        <v>43910</v>
      </c>
      <c r="AE308">
        <f t="shared" si="90"/>
        <v>-12</v>
      </c>
      <c r="AF308">
        <f t="shared" si="91"/>
        <v>-4</v>
      </c>
      <c r="AG308">
        <f t="shared" si="92"/>
        <v>0</v>
      </c>
      <c r="AH308" s="18">
        <f t="shared" si="93"/>
        <v>0.12412587412587413</v>
      </c>
      <c r="AI308" s="18">
        <f t="shared" si="94"/>
        <v>0.87587412587412583</v>
      </c>
      <c r="AJ308" s="20">
        <f t="shared" si="95"/>
        <v>1.7482517482517483E-3</v>
      </c>
      <c r="AK308" t="str">
        <f t="shared" si="96"/>
        <v>Include</v>
      </c>
      <c r="AL308" t="str">
        <f t="shared" si="97"/>
        <v>Less than 10 deaths</v>
      </c>
      <c r="AM308" s="6">
        <f>IFERROR(VLOOKUP(D308,DatesEachStateReach10Deaths!A:B,2,FALSE),AK308)</f>
        <v>43922</v>
      </c>
      <c r="AN308">
        <f t="shared" si="98"/>
        <v>-12</v>
      </c>
    </row>
    <row r="309" spans="1:40" x14ac:dyDescent="0.25">
      <c r="A309" t="str">
        <f t="shared" si="99"/>
        <v>43911District of Columbia</v>
      </c>
      <c r="B309" t="str">
        <f t="shared" si="86"/>
        <v>43911DC</v>
      </c>
      <c r="C309" s="6">
        <v>43911</v>
      </c>
      <c r="D309" t="s">
        <v>115</v>
      </c>
      <c r="E309" t="s">
        <v>13</v>
      </c>
      <c r="F309">
        <f>IFERROR(VLOOKUP(B309,CovidTracking!B:G,4,FALSE),0)</f>
        <v>77</v>
      </c>
      <c r="G309">
        <f>IFERROR(VLOOKUP(B309,CovidTracking!B:G,5,FALSE),0)</f>
        <v>506</v>
      </c>
      <c r="H309">
        <f t="shared" si="87"/>
        <v>583</v>
      </c>
      <c r="I309">
        <f>IFERROR(VLOOKUP(B309,CovidTracking!B:G,6,FALSE),0)</f>
        <v>1</v>
      </c>
      <c r="J309">
        <f t="shared" si="100"/>
        <v>6</v>
      </c>
      <c r="K309">
        <f t="shared" si="101"/>
        <v>5</v>
      </c>
      <c r="L309">
        <f t="shared" si="102"/>
        <v>11</v>
      </c>
      <c r="M309">
        <f t="shared" si="103"/>
        <v>0</v>
      </c>
      <c r="N309">
        <f>VLOOKUP(A309,Mobility!$A:$L,7,FALSE)</f>
        <v>-60</v>
      </c>
      <c r="O309">
        <f>VLOOKUP(A309,Mobility!$A:$L,8,FALSE)</f>
        <v>-14</v>
      </c>
      <c r="P309">
        <f>VLOOKUP(A309,Mobility!$A:$L,9,FALSE)</f>
        <v>-19</v>
      </c>
      <c r="Q309">
        <f>VLOOKUP(A309,Mobility!$A:$L,10,FALSE)</f>
        <v>-59</v>
      </c>
      <c r="R309">
        <f>VLOOKUP(A309,Mobility!$A:$L,11,FALSE)</f>
        <v>-38</v>
      </c>
      <c r="S309">
        <f>VLOOKUP(A309,Mobility!$A:$L,12,FALSE)</f>
        <v>13</v>
      </c>
      <c r="T309">
        <f>VLOOKUP(D309,'Pop and Pop Den'!A:C,2,FALSE)</f>
        <v>720687</v>
      </c>
      <c r="U309">
        <f>VLOOKUP(D309,'Pop and Pop Den'!A:C,3,FALSE)</f>
        <v>11814.540999999999</v>
      </c>
      <c r="V309">
        <f>VLOOKUP(D309,Unemployment!A:B,2,FALSE)</f>
        <v>5.5</v>
      </c>
      <c r="W309">
        <f>VLOOKUP(D309,Unemployment!H:J,2,FALSE)</f>
        <v>5.0999999999999996</v>
      </c>
      <c r="X309">
        <f>VLOOKUP(D309,Unemployment!H:J,3,FALSE)</f>
        <v>6</v>
      </c>
      <c r="Y309">
        <f t="shared" si="88"/>
        <v>0.5</v>
      </c>
      <c r="Z309">
        <f t="shared" si="89"/>
        <v>0.90000000000000036</v>
      </c>
      <c r="AA309">
        <f>VLOOKUP(D309,MedianAge!A:B,2,FALSE)</f>
        <v>33.9</v>
      </c>
      <c r="AB309" s="6">
        <f>VLOOKUP(D309,StateActions!F:G,2,FALSE)</f>
        <v>43922</v>
      </c>
      <c r="AC309" s="6">
        <f>VLOOKUP(D309,StateActions!L:M,2,FALSE)</f>
        <v>43914</v>
      </c>
      <c r="AD309" s="6">
        <f>VLOOKUP(D309,StateActions!A:B,2,FALSE)</f>
        <v>43910</v>
      </c>
      <c r="AE309">
        <f t="shared" si="90"/>
        <v>-11</v>
      </c>
      <c r="AF309">
        <f t="shared" si="91"/>
        <v>-3</v>
      </c>
      <c r="AG309">
        <f t="shared" si="92"/>
        <v>1</v>
      </c>
      <c r="AH309" s="18">
        <f t="shared" si="93"/>
        <v>0.13207547169811321</v>
      </c>
      <c r="AI309" s="18">
        <f t="shared" si="94"/>
        <v>0.86792452830188682</v>
      </c>
      <c r="AJ309" s="20">
        <f t="shared" si="95"/>
        <v>1.7152658662092624E-3</v>
      </c>
      <c r="AK309" t="str">
        <f t="shared" si="96"/>
        <v>Include</v>
      </c>
      <c r="AL309" t="str">
        <f t="shared" si="97"/>
        <v>Less than 10 deaths</v>
      </c>
      <c r="AM309" s="6">
        <f>IFERROR(VLOOKUP(D309,DatesEachStateReach10Deaths!A:B,2,FALSE),AK309)</f>
        <v>43922</v>
      </c>
      <c r="AN309">
        <f t="shared" si="98"/>
        <v>-11</v>
      </c>
    </row>
    <row r="310" spans="1:40" x14ac:dyDescent="0.25">
      <c r="A310" t="str">
        <f t="shared" si="99"/>
        <v>43912District of Columbia</v>
      </c>
      <c r="B310" t="str">
        <f t="shared" si="86"/>
        <v>43912DC</v>
      </c>
      <c r="C310" s="6">
        <v>43912</v>
      </c>
      <c r="D310" t="s">
        <v>115</v>
      </c>
      <c r="E310" t="s">
        <v>13</v>
      </c>
      <c r="F310">
        <f>IFERROR(VLOOKUP(B310,CovidTracking!B:G,4,FALSE),0)</f>
        <v>98</v>
      </c>
      <c r="G310">
        <f>IFERROR(VLOOKUP(B310,CovidTracking!B:G,5,FALSE),0)</f>
        <v>957</v>
      </c>
      <c r="H310">
        <f t="shared" si="87"/>
        <v>1055</v>
      </c>
      <c r="I310">
        <f>IFERROR(VLOOKUP(B310,CovidTracking!B:G,6,FALSE),0)</f>
        <v>1</v>
      </c>
      <c r="J310">
        <f t="shared" si="100"/>
        <v>21</v>
      </c>
      <c r="K310">
        <f t="shared" si="101"/>
        <v>451</v>
      </c>
      <c r="L310">
        <f t="shared" si="102"/>
        <v>472</v>
      </c>
      <c r="M310">
        <f t="shared" si="103"/>
        <v>0</v>
      </c>
      <c r="N310">
        <f>VLOOKUP(A310,Mobility!$A:$L,7,FALSE)</f>
        <v>-60</v>
      </c>
      <c r="O310">
        <f>VLOOKUP(A310,Mobility!$A:$L,8,FALSE)</f>
        <v>-24</v>
      </c>
      <c r="P310">
        <f>VLOOKUP(A310,Mobility!$A:$L,9,FALSE)</f>
        <v>-25</v>
      </c>
      <c r="Q310">
        <f>VLOOKUP(A310,Mobility!$A:$L,10,FALSE)</f>
        <v>-64</v>
      </c>
      <c r="R310">
        <f>VLOOKUP(A310,Mobility!$A:$L,11,FALSE)</f>
        <v>-42</v>
      </c>
      <c r="S310">
        <f>VLOOKUP(A310,Mobility!$A:$L,12,FALSE)</f>
        <v>12</v>
      </c>
      <c r="T310">
        <f>VLOOKUP(D310,'Pop and Pop Den'!A:C,2,FALSE)</f>
        <v>720687</v>
      </c>
      <c r="U310">
        <f>VLOOKUP(D310,'Pop and Pop Den'!A:C,3,FALSE)</f>
        <v>11814.540999999999</v>
      </c>
      <c r="V310">
        <f>VLOOKUP(D310,Unemployment!A:B,2,FALSE)</f>
        <v>5.5</v>
      </c>
      <c r="W310">
        <f>VLOOKUP(D310,Unemployment!H:J,2,FALSE)</f>
        <v>5.0999999999999996</v>
      </c>
      <c r="X310">
        <f>VLOOKUP(D310,Unemployment!H:J,3,FALSE)</f>
        <v>6</v>
      </c>
      <c r="Y310">
        <f t="shared" si="88"/>
        <v>0.5</v>
      </c>
      <c r="Z310">
        <f t="shared" si="89"/>
        <v>0.90000000000000036</v>
      </c>
      <c r="AA310">
        <f>VLOOKUP(D310,MedianAge!A:B,2,FALSE)</f>
        <v>33.9</v>
      </c>
      <c r="AB310" s="6">
        <f>VLOOKUP(D310,StateActions!F:G,2,FALSE)</f>
        <v>43922</v>
      </c>
      <c r="AC310" s="6">
        <f>VLOOKUP(D310,StateActions!L:M,2,FALSE)</f>
        <v>43914</v>
      </c>
      <c r="AD310" s="6">
        <f>VLOOKUP(D310,StateActions!A:B,2,FALSE)</f>
        <v>43910</v>
      </c>
      <c r="AE310">
        <f t="shared" si="90"/>
        <v>-10</v>
      </c>
      <c r="AF310">
        <f t="shared" si="91"/>
        <v>-2</v>
      </c>
      <c r="AG310">
        <f t="shared" si="92"/>
        <v>2</v>
      </c>
      <c r="AH310" s="18">
        <f t="shared" si="93"/>
        <v>9.2890995260663509E-2</v>
      </c>
      <c r="AI310" s="18">
        <f t="shared" si="94"/>
        <v>0.90710900473933653</v>
      </c>
      <c r="AJ310" s="20">
        <f t="shared" si="95"/>
        <v>9.4786729857819908E-4</v>
      </c>
      <c r="AK310" t="str">
        <f t="shared" si="96"/>
        <v>Include</v>
      </c>
      <c r="AL310" t="str">
        <f t="shared" si="97"/>
        <v>Less than 10 deaths</v>
      </c>
      <c r="AM310" s="6">
        <f>IFERROR(VLOOKUP(D310,DatesEachStateReach10Deaths!A:B,2,FALSE),AK310)</f>
        <v>43922</v>
      </c>
      <c r="AN310">
        <f t="shared" si="98"/>
        <v>-10</v>
      </c>
    </row>
    <row r="311" spans="1:40" x14ac:dyDescent="0.25">
      <c r="A311" t="str">
        <f t="shared" si="99"/>
        <v>43913District of Columbia</v>
      </c>
      <c r="B311" t="str">
        <f t="shared" si="86"/>
        <v>43913DC</v>
      </c>
      <c r="C311" s="6">
        <v>43913</v>
      </c>
      <c r="D311" t="s">
        <v>115</v>
      </c>
      <c r="E311" t="s">
        <v>13</v>
      </c>
      <c r="F311">
        <f>IFERROR(VLOOKUP(B311,CovidTracking!B:G,4,FALSE),0)</f>
        <v>116</v>
      </c>
      <c r="G311">
        <f>IFERROR(VLOOKUP(B311,CovidTracking!B:G,5,FALSE),0)</f>
        <v>1113</v>
      </c>
      <c r="H311">
        <f t="shared" si="87"/>
        <v>1229</v>
      </c>
      <c r="I311">
        <f>IFERROR(VLOOKUP(B311,CovidTracking!B:G,6,FALSE),0)</f>
        <v>2</v>
      </c>
      <c r="J311">
        <f t="shared" si="100"/>
        <v>18</v>
      </c>
      <c r="K311">
        <f t="shared" si="101"/>
        <v>156</v>
      </c>
      <c r="L311">
        <f t="shared" si="102"/>
        <v>174</v>
      </c>
      <c r="M311">
        <f t="shared" si="103"/>
        <v>1</v>
      </c>
      <c r="N311">
        <f>VLOOKUP(A311,Mobility!$A:$L,7,FALSE)</f>
        <v>-59</v>
      </c>
      <c r="O311">
        <f>VLOOKUP(A311,Mobility!$A:$L,8,FALSE)</f>
        <v>-32</v>
      </c>
      <c r="P311">
        <f>VLOOKUP(A311,Mobility!$A:$L,9,FALSE)</f>
        <v>-66</v>
      </c>
      <c r="Q311">
        <f>VLOOKUP(A311,Mobility!$A:$L,10,FALSE)</f>
        <v>-72</v>
      </c>
      <c r="R311">
        <f>VLOOKUP(A311,Mobility!$A:$L,11,FALSE)</f>
        <v>-63</v>
      </c>
      <c r="S311">
        <f>VLOOKUP(A311,Mobility!$A:$L,12,FALSE)</f>
        <v>27</v>
      </c>
      <c r="T311">
        <f>VLOOKUP(D311,'Pop and Pop Den'!A:C,2,FALSE)</f>
        <v>720687</v>
      </c>
      <c r="U311">
        <f>VLOOKUP(D311,'Pop and Pop Den'!A:C,3,FALSE)</f>
        <v>11814.540999999999</v>
      </c>
      <c r="V311">
        <f>VLOOKUP(D311,Unemployment!A:B,2,FALSE)</f>
        <v>5.5</v>
      </c>
      <c r="W311">
        <f>VLOOKUP(D311,Unemployment!H:J,2,FALSE)</f>
        <v>5.0999999999999996</v>
      </c>
      <c r="X311">
        <f>VLOOKUP(D311,Unemployment!H:J,3,FALSE)</f>
        <v>6</v>
      </c>
      <c r="Y311">
        <f t="shared" si="88"/>
        <v>0.5</v>
      </c>
      <c r="Z311">
        <f t="shared" si="89"/>
        <v>0.90000000000000036</v>
      </c>
      <c r="AA311">
        <f>VLOOKUP(D311,MedianAge!A:B,2,FALSE)</f>
        <v>33.9</v>
      </c>
      <c r="AB311" s="6">
        <f>VLOOKUP(D311,StateActions!F:G,2,FALSE)</f>
        <v>43922</v>
      </c>
      <c r="AC311" s="6">
        <f>VLOOKUP(D311,StateActions!L:M,2,FALSE)</f>
        <v>43914</v>
      </c>
      <c r="AD311" s="6">
        <f>VLOOKUP(D311,StateActions!A:B,2,FALSE)</f>
        <v>43910</v>
      </c>
      <c r="AE311">
        <f t="shared" si="90"/>
        <v>-9</v>
      </c>
      <c r="AF311">
        <f t="shared" si="91"/>
        <v>-1</v>
      </c>
      <c r="AG311">
        <f t="shared" si="92"/>
        <v>3</v>
      </c>
      <c r="AH311" s="18">
        <f t="shared" si="93"/>
        <v>9.4385679414157847E-2</v>
      </c>
      <c r="AI311" s="18">
        <f t="shared" si="94"/>
        <v>0.90561432058584213</v>
      </c>
      <c r="AJ311" s="20">
        <f t="shared" si="95"/>
        <v>1.6273393002441008E-3</v>
      </c>
      <c r="AK311" t="str">
        <f t="shared" si="96"/>
        <v>Include</v>
      </c>
      <c r="AL311" t="str">
        <f t="shared" si="97"/>
        <v>Less than 10 deaths</v>
      </c>
      <c r="AM311" s="6">
        <f>IFERROR(VLOOKUP(D311,DatesEachStateReach10Deaths!A:B,2,FALSE),AK311)</f>
        <v>43922</v>
      </c>
      <c r="AN311">
        <f t="shared" si="98"/>
        <v>-9</v>
      </c>
    </row>
    <row r="312" spans="1:40" x14ac:dyDescent="0.25">
      <c r="A312" t="str">
        <f t="shared" si="99"/>
        <v>43914District of Columbia</v>
      </c>
      <c r="B312" t="str">
        <f t="shared" si="86"/>
        <v>43914DC</v>
      </c>
      <c r="C312" s="6">
        <v>43914</v>
      </c>
      <c r="D312" t="s">
        <v>115</v>
      </c>
      <c r="E312" t="s">
        <v>13</v>
      </c>
      <c r="F312">
        <f>IFERROR(VLOOKUP(B312,CovidTracking!B:G,4,FALSE),0)</f>
        <v>137</v>
      </c>
      <c r="G312">
        <f>IFERROR(VLOOKUP(B312,CovidTracking!B:G,5,FALSE),0)</f>
        <v>1195</v>
      </c>
      <c r="H312">
        <f t="shared" si="87"/>
        <v>1332</v>
      </c>
      <c r="I312">
        <f>IFERROR(VLOOKUP(B312,CovidTracking!B:G,6,FALSE),0)</f>
        <v>2</v>
      </c>
      <c r="J312">
        <f t="shared" si="100"/>
        <v>21</v>
      </c>
      <c r="K312">
        <f t="shared" si="101"/>
        <v>82</v>
      </c>
      <c r="L312">
        <f t="shared" si="102"/>
        <v>103</v>
      </c>
      <c r="M312">
        <f t="shared" si="103"/>
        <v>0</v>
      </c>
      <c r="N312">
        <f>VLOOKUP(A312,Mobility!$A:$L,7,FALSE)</f>
        <v>-55</v>
      </c>
      <c r="O312">
        <f>VLOOKUP(A312,Mobility!$A:$L,8,FALSE)</f>
        <v>-24</v>
      </c>
      <c r="P312">
        <f>VLOOKUP(A312,Mobility!$A:$L,9,FALSE)</f>
        <v>-46</v>
      </c>
      <c r="Q312">
        <f>VLOOKUP(A312,Mobility!$A:$L,10,FALSE)</f>
        <v>-71</v>
      </c>
      <c r="R312">
        <f>VLOOKUP(A312,Mobility!$A:$L,11,FALSE)</f>
        <v>-64</v>
      </c>
      <c r="S312">
        <f>VLOOKUP(A312,Mobility!$A:$L,12,FALSE)</f>
        <v>25</v>
      </c>
      <c r="T312">
        <f>VLOOKUP(D312,'Pop and Pop Den'!A:C,2,FALSE)</f>
        <v>720687</v>
      </c>
      <c r="U312">
        <f>VLOOKUP(D312,'Pop and Pop Den'!A:C,3,FALSE)</f>
        <v>11814.540999999999</v>
      </c>
      <c r="V312">
        <f>VLOOKUP(D312,Unemployment!A:B,2,FALSE)</f>
        <v>5.5</v>
      </c>
      <c r="W312">
        <f>VLOOKUP(D312,Unemployment!H:J,2,FALSE)</f>
        <v>5.0999999999999996</v>
      </c>
      <c r="X312">
        <f>VLOOKUP(D312,Unemployment!H:J,3,FALSE)</f>
        <v>6</v>
      </c>
      <c r="Y312">
        <f t="shared" si="88"/>
        <v>0.5</v>
      </c>
      <c r="Z312">
        <f t="shared" si="89"/>
        <v>0.90000000000000036</v>
      </c>
      <c r="AA312">
        <f>VLOOKUP(D312,MedianAge!A:B,2,FALSE)</f>
        <v>33.9</v>
      </c>
      <c r="AB312" s="6">
        <f>VLOOKUP(D312,StateActions!F:G,2,FALSE)</f>
        <v>43922</v>
      </c>
      <c r="AC312" s="6">
        <f>VLOOKUP(D312,StateActions!L:M,2,FALSE)</f>
        <v>43914</v>
      </c>
      <c r="AD312" s="6">
        <f>VLOOKUP(D312,StateActions!A:B,2,FALSE)</f>
        <v>43910</v>
      </c>
      <c r="AE312">
        <f t="shared" si="90"/>
        <v>-8</v>
      </c>
      <c r="AF312">
        <f t="shared" si="91"/>
        <v>0</v>
      </c>
      <c r="AG312">
        <f t="shared" si="92"/>
        <v>4</v>
      </c>
      <c r="AH312" s="18">
        <f t="shared" si="93"/>
        <v>0.10285285285285285</v>
      </c>
      <c r="AI312" s="18">
        <f t="shared" si="94"/>
        <v>0.89714714714714716</v>
      </c>
      <c r="AJ312" s="20">
        <f t="shared" si="95"/>
        <v>1.5015015015015015E-3</v>
      </c>
      <c r="AK312" t="str">
        <f t="shared" si="96"/>
        <v>Include</v>
      </c>
      <c r="AL312" t="str">
        <f t="shared" si="97"/>
        <v>Less than 10 deaths</v>
      </c>
      <c r="AM312" s="6">
        <f>IFERROR(VLOOKUP(D312,DatesEachStateReach10Deaths!A:B,2,FALSE),AK312)</f>
        <v>43922</v>
      </c>
      <c r="AN312">
        <f t="shared" si="98"/>
        <v>-8</v>
      </c>
    </row>
    <row r="313" spans="1:40" x14ac:dyDescent="0.25">
      <c r="A313" t="str">
        <f t="shared" si="99"/>
        <v>43915District of Columbia</v>
      </c>
      <c r="B313" t="str">
        <f t="shared" si="86"/>
        <v>43915DC</v>
      </c>
      <c r="C313" s="6">
        <v>43915</v>
      </c>
      <c r="D313" t="s">
        <v>115</v>
      </c>
      <c r="E313" t="s">
        <v>13</v>
      </c>
      <c r="F313">
        <f>IFERROR(VLOOKUP(B313,CovidTracking!B:G,4,FALSE),0)</f>
        <v>183</v>
      </c>
      <c r="G313">
        <f>IFERROR(VLOOKUP(B313,CovidTracking!B:G,5,FALSE),0)</f>
        <v>1423</v>
      </c>
      <c r="H313">
        <f t="shared" si="87"/>
        <v>1606</v>
      </c>
      <c r="I313">
        <f>IFERROR(VLOOKUP(B313,CovidTracking!B:G,6,FALSE),0)</f>
        <v>2</v>
      </c>
      <c r="J313">
        <f t="shared" si="100"/>
        <v>46</v>
      </c>
      <c r="K313">
        <f t="shared" si="101"/>
        <v>228</v>
      </c>
      <c r="L313">
        <f t="shared" si="102"/>
        <v>274</v>
      </c>
      <c r="M313">
        <f t="shared" si="103"/>
        <v>0</v>
      </c>
      <c r="N313">
        <f>VLOOKUP(A313,Mobility!$A:$L,7,FALSE)</f>
        <v>-61</v>
      </c>
      <c r="O313">
        <f>VLOOKUP(A313,Mobility!$A:$L,8,FALSE)</f>
        <v>-31</v>
      </c>
      <c r="P313">
        <f>VLOOKUP(A313,Mobility!$A:$L,9,FALSE)</f>
        <v>-68</v>
      </c>
      <c r="Q313">
        <f>VLOOKUP(A313,Mobility!$A:$L,10,FALSE)</f>
        <v>-75</v>
      </c>
      <c r="R313">
        <f>VLOOKUP(A313,Mobility!$A:$L,11,FALSE)</f>
        <v>-67</v>
      </c>
      <c r="S313">
        <f>VLOOKUP(A313,Mobility!$A:$L,12,FALSE)</f>
        <v>28</v>
      </c>
      <c r="T313">
        <f>VLOOKUP(D313,'Pop and Pop Den'!A:C,2,FALSE)</f>
        <v>720687</v>
      </c>
      <c r="U313">
        <f>VLOOKUP(D313,'Pop and Pop Den'!A:C,3,FALSE)</f>
        <v>11814.540999999999</v>
      </c>
      <c r="V313">
        <f>VLOOKUP(D313,Unemployment!A:B,2,FALSE)</f>
        <v>5.5</v>
      </c>
      <c r="W313">
        <f>VLOOKUP(D313,Unemployment!H:J,2,FALSE)</f>
        <v>5.0999999999999996</v>
      </c>
      <c r="X313">
        <f>VLOOKUP(D313,Unemployment!H:J,3,FALSE)</f>
        <v>6</v>
      </c>
      <c r="Y313">
        <f t="shared" si="88"/>
        <v>0.5</v>
      </c>
      <c r="Z313">
        <f t="shared" si="89"/>
        <v>0.90000000000000036</v>
      </c>
      <c r="AA313">
        <f>VLOOKUP(D313,MedianAge!A:B,2,FALSE)</f>
        <v>33.9</v>
      </c>
      <c r="AB313" s="6">
        <f>VLOOKUP(D313,StateActions!F:G,2,FALSE)</f>
        <v>43922</v>
      </c>
      <c r="AC313" s="6">
        <f>VLOOKUP(D313,StateActions!L:M,2,FALSE)</f>
        <v>43914</v>
      </c>
      <c r="AD313" s="6">
        <f>VLOOKUP(D313,StateActions!A:B,2,FALSE)</f>
        <v>43910</v>
      </c>
      <c r="AE313">
        <f t="shared" si="90"/>
        <v>-7</v>
      </c>
      <c r="AF313">
        <f t="shared" si="91"/>
        <v>1</v>
      </c>
      <c r="AG313">
        <f t="shared" si="92"/>
        <v>5</v>
      </c>
      <c r="AH313" s="18">
        <f t="shared" si="93"/>
        <v>0.11394769613947696</v>
      </c>
      <c r="AI313" s="18">
        <f t="shared" si="94"/>
        <v>0.88605230386052303</v>
      </c>
      <c r="AJ313" s="20">
        <f t="shared" si="95"/>
        <v>1.2453300124533001E-3</v>
      </c>
      <c r="AK313" t="str">
        <f t="shared" si="96"/>
        <v>Include</v>
      </c>
      <c r="AL313" t="str">
        <f t="shared" si="97"/>
        <v>Less than 10 deaths</v>
      </c>
      <c r="AM313" s="6">
        <f>IFERROR(VLOOKUP(D313,DatesEachStateReach10Deaths!A:B,2,FALSE),AK313)</f>
        <v>43922</v>
      </c>
      <c r="AN313">
        <f t="shared" si="98"/>
        <v>-7</v>
      </c>
    </row>
    <row r="314" spans="1:40" x14ac:dyDescent="0.25">
      <c r="A314" t="str">
        <f t="shared" si="99"/>
        <v>43916District of Columbia</v>
      </c>
      <c r="B314" t="str">
        <f t="shared" si="86"/>
        <v>43916DC</v>
      </c>
      <c r="C314" s="6">
        <v>43916</v>
      </c>
      <c r="D314" t="s">
        <v>115</v>
      </c>
      <c r="E314" t="s">
        <v>13</v>
      </c>
      <c r="F314">
        <f>IFERROR(VLOOKUP(B314,CovidTracking!B:G,4,FALSE),0)</f>
        <v>231</v>
      </c>
      <c r="G314">
        <f>IFERROR(VLOOKUP(B314,CovidTracking!B:G,5,FALSE),0)</f>
        <v>1626</v>
      </c>
      <c r="H314">
        <f t="shared" si="87"/>
        <v>1857</v>
      </c>
      <c r="I314">
        <f>IFERROR(VLOOKUP(B314,CovidTracking!B:G,6,FALSE),0)</f>
        <v>3</v>
      </c>
      <c r="J314">
        <f t="shared" si="100"/>
        <v>48</v>
      </c>
      <c r="K314">
        <f t="shared" si="101"/>
        <v>203</v>
      </c>
      <c r="L314">
        <f t="shared" si="102"/>
        <v>251</v>
      </c>
      <c r="M314">
        <f t="shared" si="103"/>
        <v>1</v>
      </c>
      <c r="N314">
        <f>VLOOKUP(A314,Mobility!$A:$L,7,FALSE)</f>
        <v>-58</v>
      </c>
      <c r="O314">
        <f>VLOOKUP(A314,Mobility!$A:$L,8,FALSE)</f>
        <v>-25</v>
      </c>
      <c r="P314">
        <f>VLOOKUP(A314,Mobility!$A:$L,9,FALSE)</f>
        <v>-42</v>
      </c>
      <c r="Q314">
        <f>VLOOKUP(A314,Mobility!$A:$L,10,FALSE)</f>
        <v>-73</v>
      </c>
      <c r="R314">
        <f>VLOOKUP(A314,Mobility!$A:$L,11,FALSE)</f>
        <v>-66</v>
      </c>
      <c r="S314">
        <f>VLOOKUP(A314,Mobility!$A:$L,12,FALSE)</f>
        <v>27</v>
      </c>
      <c r="T314">
        <f>VLOOKUP(D314,'Pop and Pop Den'!A:C,2,FALSE)</f>
        <v>720687</v>
      </c>
      <c r="U314">
        <f>VLOOKUP(D314,'Pop and Pop Den'!A:C,3,FALSE)</f>
        <v>11814.540999999999</v>
      </c>
      <c r="V314">
        <f>VLOOKUP(D314,Unemployment!A:B,2,FALSE)</f>
        <v>5.5</v>
      </c>
      <c r="W314">
        <f>VLOOKUP(D314,Unemployment!H:J,2,FALSE)</f>
        <v>5.0999999999999996</v>
      </c>
      <c r="X314">
        <f>VLOOKUP(D314,Unemployment!H:J,3,FALSE)</f>
        <v>6</v>
      </c>
      <c r="Y314">
        <f t="shared" si="88"/>
        <v>0.5</v>
      </c>
      <c r="Z314">
        <f t="shared" si="89"/>
        <v>0.90000000000000036</v>
      </c>
      <c r="AA314">
        <f>VLOOKUP(D314,MedianAge!A:B,2,FALSE)</f>
        <v>33.9</v>
      </c>
      <c r="AB314" s="6">
        <f>VLOOKUP(D314,StateActions!F:G,2,FALSE)</f>
        <v>43922</v>
      </c>
      <c r="AC314" s="6">
        <f>VLOOKUP(D314,StateActions!L:M,2,FALSE)</f>
        <v>43914</v>
      </c>
      <c r="AD314" s="6">
        <f>VLOOKUP(D314,StateActions!A:B,2,FALSE)</f>
        <v>43910</v>
      </c>
      <c r="AE314">
        <f t="shared" si="90"/>
        <v>-6</v>
      </c>
      <c r="AF314">
        <f t="shared" si="91"/>
        <v>2</v>
      </c>
      <c r="AG314">
        <f t="shared" si="92"/>
        <v>6</v>
      </c>
      <c r="AH314" s="18">
        <f t="shared" si="93"/>
        <v>0.12439418416801293</v>
      </c>
      <c r="AI314" s="18">
        <f t="shared" si="94"/>
        <v>0.87560581583198704</v>
      </c>
      <c r="AJ314" s="20">
        <f t="shared" si="95"/>
        <v>1.6155088852988692E-3</v>
      </c>
      <c r="AK314" t="str">
        <f t="shared" si="96"/>
        <v>Include</v>
      </c>
      <c r="AL314" t="str">
        <f t="shared" si="97"/>
        <v>Less than 10 deaths</v>
      </c>
      <c r="AM314" s="6">
        <f>IFERROR(VLOOKUP(D314,DatesEachStateReach10Deaths!A:B,2,FALSE),AK314)</f>
        <v>43922</v>
      </c>
      <c r="AN314">
        <f t="shared" si="98"/>
        <v>-6</v>
      </c>
    </row>
    <row r="315" spans="1:40" x14ac:dyDescent="0.25">
      <c r="A315" t="str">
        <f t="shared" si="99"/>
        <v>43917District of Columbia</v>
      </c>
      <c r="B315" t="str">
        <f t="shared" si="86"/>
        <v>43917DC</v>
      </c>
      <c r="C315" s="6">
        <v>43917</v>
      </c>
      <c r="D315" t="s">
        <v>115</v>
      </c>
      <c r="E315" t="s">
        <v>13</v>
      </c>
      <c r="F315">
        <f>IFERROR(VLOOKUP(B315,CovidTracking!B:G,4,FALSE),0)</f>
        <v>267</v>
      </c>
      <c r="G315">
        <f>IFERROR(VLOOKUP(B315,CovidTracking!B:G,5,FALSE),0)</f>
        <v>1897</v>
      </c>
      <c r="H315">
        <f t="shared" si="87"/>
        <v>2164</v>
      </c>
      <c r="I315">
        <f>IFERROR(VLOOKUP(B315,CovidTracking!B:G,6,FALSE),0)</f>
        <v>3</v>
      </c>
      <c r="J315">
        <f t="shared" si="100"/>
        <v>36</v>
      </c>
      <c r="K315">
        <f t="shared" si="101"/>
        <v>271</v>
      </c>
      <c r="L315">
        <f t="shared" si="102"/>
        <v>307</v>
      </c>
      <c r="M315">
        <f t="shared" si="103"/>
        <v>0</v>
      </c>
      <c r="N315">
        <f>VLOOKUP(A315,Mobility!$A:$L,7,FALSE)</f>
        <v>-59</v>
      </c>
      <c r="O315">
        <f>VLOOKUP(A315,Mobility!$A:$L,8,FALSE)</f>
        <v>-27</v>
      </c>
      <c r="P315">
        <f>VLOOKUP(A315,Mobility!$A:$L,9,FALSE)</f>
        <v>-45</v>
      </c>
      <c r="Q315">
        <f>VLOOKUP(A315,Mobility!$A:$L,10,FALSE)</f>
        <v>-70</v>
      </c>
      <c r="R315">
        <f>VLOOKUP(A315,Mobility!$A:$L,11,FALSE)</f>
        <v>-64</v>
      </c>
      <c r="S315">
        <f>VLOOKUP(A315,Mobility!$A:$L,12,FALSE)</f>
        <v>27</v>
      </c>
      <c r="T315">
        <f>VLOOKUP(D315,'Pop and Pop Den'!A:C,2,FALSE)</f>
        <v>720687</v>
      </c>
      <c r="U315">
        <f>VLOOKUP(D315,'Pop and Pop Den'!A:C,3,FALSE)</f>
        <v>11814.540999999999</v>
      </c>
      <c r="V315">
        <f>VLOOKUP(D315,Unemployment!A:B,2,FALSE)</f>
        <v>5.5</v>
      </c>
      <c r="W315">
        <f>VLOOKUP(D315,Unemployment!H:J,2,FALSE)</f>
        <v>5.0999999999999996</v>
      </c>
      <c r="X315">
        <f>VLOOKUP(D315,Unemployment!H:J,3,FALSE)</f>
        <v>6</v>
      </c>
      <c r="Y315">
        <f t="shared" si="88"/>
        <v>0.5</v>
      </c>
      <c r="Z315">
        <f t="shared" si="89"/>
        <v>0.90000000000000036</v>
      </c>
      <c r="AA315">
        <f>VLOOKUP(D315,MedianAge!A:B,2,FALSE)</f>
        <v>33.9</v>
      </c>
      <c r="AB315" s="6">
        <f>VLOOKUP(D315,StateActions!F:G,2,FALSE)</f>
        <v>43922</v>
      </c>
      <c r="AC315" s="6">
        <f>VLOOKUP(D315,StateActions!L:M,2,FALSE)</f>
        <v>43914</v>
      </c>
      <c r="AD315" s="6">
        <f>VLOOKUP(D315,StateActions!A:B,2,FALSE)</f>
        <v>43910</v>
      </c>
      <c r="AE315">
        <f t="shared" si="90"/>
        <v>-5</v>
      </c>
      <c r="AF315">
        <f t="shared" si="91"/>
        <v>3</v>
      </c>
      <c r="AG315">
        <f t="shared" si="92"/>
        <v>7</v>
      </c>
      <c r="AH315" s="18">
        <f t="shared" si="93"/>
        <v>0.12338262476894639</v>
      </c>
      <c r="AI315" s="18">
        <f t="shared" si="94"/>
        <v>0.87661737523105365</v>
      </c>
      <c r="AJ315" s="20">
        <f t="shared" si="95"/>
        <v>1.3863216266173752E-3</v>
      </c>
      <c r="AK315" t="str">
        <f t="shared" si="96"/>
        <v>Include</v>
      </c>
      <c r="AL315" t="str">
        <f t="shared" si="97"/>
        <v>Less than 10 deaths</v>
      </c>
      <c r="AM315" s="6">
        <f>IFERROR(VLOOKUP(D315,DatesEachStateReach10Deaths!A:B,2,FALSE),AK315)</f>
        <v>43922</v>
      </c>
      <c r="AN315">
        <f t="shared" si="98"/>
        <v>-5</v>
      </c>
    </row>
    <row r="316" spans="1:40" x14ac:dyDescent="0.25">
      <c r="A316" t="str">
        <f t="shared" si="99"/>
        <v>43918District of Columbia</v>
      </c>
      <c r="B316" t="str">
        <f t="shared" si="86"/>
        <v>43918DC</v>
      </c>
      <c r="C316" s="6">
        <v>43918</v>
      </c>
      <c r="D316" t="s">
        <v>115</v>
      </c>
      <c r="E316" t="s">
        <v>13</v>
      </c>
      <c r="F316">
        <f>IFERROR(VLOOKUP(B316,CovidTracking!B:G,4,FALSE),0)</f>
        <v>304</v>
      </c>
      <c r="G316">
        <f>IFERROR(VLOOKUP(B316,CovidTracking!B:G,5,FALSE),0)</f>
        <v>2211</v>
      </c>
      <c r="H316">
        <f t="shared" si="87"/>
        <v>2515</v>
      </c>
      <c r="I316">
        <f>IFERROR(VLOOKUP(B316,CovidTracking!B:G,6,FALSE),0)</f>
        <v>4</v>
      </c>
      <c r="J316">
        <f t="shared" si="100"/>
        <v>37</v>
      </c>
      <c r="K316">
        <f t="shared" si="101"/>
        <v>314</v>
      </c>
      <c r="L316">
        <f t="shared" si="102"/>
        <v>351</v>
      </c>
      <c r="M316">
        <f t="shared" si="103"/>
        <v>1</v>
      </c>
      <c r="N316">
        <f>VLOOKUP(A316,Mobility!$A:$L,7,FALSE)</f>
        <v>-68</v>
      </c>
      <c r="O316">
        <f>VLOOKUP(A316,Mobility!$A:$L,8,FALSE)</f>
        <v>-30</v>
      </c>
      <c r="P316">
        <f>VLOOKUP(A316,Mobility!$A:$L,9,FALSE)</f>
        <v>-69</v>
      </c>
      <c r="Q316">
        <f>VLOOKUP(A316,Mobility!$A:$L,10,FALSE)</f>
        <v>-70</v>
      </c>
      <c r="R316">
        <f>VLOOKUP(A316,Mobility!$A:$L,11,FALSE)</f>
        <v>-47</v>
      </c>
      <c r="S316">
        <f>VLOOKUP(A316,Mobility!$A:$L,12,FALSE)</f>
        <v>17</v>
      </c>
      <c r="T316">
        <f>VLOOKUP(D316,'Pop and Pop Den'!A:C,2,FALSE)</f>
        <v>720687</v>
      </c>
      <c r="U316">
        <f>VLOOKUP(D316,'Pop and Pop Den'!A:C,3,FALSE)</f>
        <v>11814.540999999999</v>
      </c>
      <c r="V316">
        <f>VLOOKUP(D316,Unemployment!A:B,2,FALSE)</f>
        <v>5.5</v>
      </c>
      <c r="W316">
        <f>VLOOKUP(D316,Unemployment!H:J,2,FALSE)</f>
        <v>5.0999999999999996</v>
      </c>
      <c r="X316">
        <f>VLOOKUP(D316,Unemployment!H:J,3,FALSE)</f>
        <v>6</v>
      </c>
      <c r="Y316">
        <f t="shared" si="88"/>
        <v>0.5</v>
      </c>
      <c r="Z316">
        <f t="shared" si="89"/>
        <v>0.90000000000000036</v>
      </c>
      <c r="AA316">
        <f>VLOOKUP(D316,MedianAge!A:B,2,FALSE)</f>
        <v>33.9</v>
      </c>
      <c r="AB316" s="6">
        <f>VLOOKUP(D316,StateActions!F:G,2,FALSE)</f>
        <v>43922</v>
      </c>
      <c r="AC316" s="6">
        <f>VLOOKUP(D316,StateActions!L:M,2,FALSE)</f>
        <v>43914</v>
      </c>
      <c r="AD316" s="6">
        <f>VLOOKUP(D316,StateActions!A:B,2,FALSE)</f>
        <v>43910</v>
      </c>
      <c r="AE316">
        <f t="shared" si="90"/>
        <v>-4</v>
      </c>
      <c r="AF316">
        <f t="shared" si="91"/>
        <v>4</v>
      </c>
      <c r="AG316">
        <f t="shared" si="92"/>
        <v>8</v>
      </c>
      <c r="AH316" s="18">
        <f t="shared" si="93"/>
        <v>0.12087475149105367</v>
      </c>
      <c r="AI316" s="18">
        <f t="shared" si="94"/>
        <v>0.87912524850894636</v>
      </c>
      <c r="AJ316" s="20">
        <f t="shared" si="95"/>
        <v>1.5904572564612327E-3</v>
      </c>
      <c r="AK316" t="str">
        <f t="shared" si="96"/>
        <v>Include</v>
      </c>
      <c r="AL316" t="str">
        <f t="shared" si="97"/>
        <v>Less than 10 deaths</v>
      </c>
      <c r="AM316" s="6">
        <f>IFERROR(VLOOKUP(D316,DatesEachStateReach10Deaths!A:B,2,FALSE),AK316)</f>
        <v>43922</v>
      </c>
      <c r="AN316">
        <f t="shared" si="98"/>
        <v>-4</v>
      </c>
    </row>
    <row r="317" spans="1:40" x14ac:dyDescent="0.25">
      <c r="A317" t="str">
        <f t="shared" si="99"/>
        <v>43919District of Columbia</v>
      </c>
      <c r="B317" t="str">
        <f t="shared" si="86"/>
        <v>43919DC</v>
      </c>
      <c r="C317" s="6">
        <v>43919</v>
      </c>
      <c r="D317" t="s">
        <v>115</v>
      </c>
      <c r="E317" t="s">
        <v>13</v>
      </c>
      <c r="F317">
        <f>IFERROR(VLOOKUP(B317,CovidTracking!B:G,4,FALSE),0)</f>
        <v>342</v>
      </c>
      <c r="G317">
        <f>IFERROR(VLOOKUP(B317,CovidTracking!B:G,5,FALSE),0)</f>
        <v>2469</v>
      </c>
      <c r="H317">
        <f t="shared" si="87"/>
        <v>2811</v>
      </c>
      <c r="I317">
        <f>IFERROR(VLOOKUP(B317,CovidTracking!B:G,6,FALSE),0)</f>
        <v>5</v>
      </c>
      <c r="J317">
        <f t="shared" si="100"/>
        <v>38</v>
      </c>
      <c r="K317">
        <f t="shared" si="101"/>
        <v>258</v>
      </c>
      <c r="L317">
        <f t="shared" si="102"/>
        <v>296</v>
      </c>
      <c r="M317">
        <f t="shared" si="103"/>
        <v>1</v>
      </c>
      <c r="N317">
        <f>VLOOKUP(A317,Mobility!$A:$L,7,FALSE)</f>
        <v>-64</v>
      </c>
      <c r="O317">
        <f>VLOOKUP(A317,Mobility!$A:$L,8,FALSE)</f>
        <v>-30</v>
      </c>
      <c r="P317">
        <f>VLOOKUP(A317,Mobility!$A:$L,9,FALSE)</f>
        <v>-41</v>
      </c>
      <c r="Q317">
        <f>VLOOKUP(A317,Mobility!$A:$L,10,FALSE)</f>
        <v>-68</v>
      </c>
      <c r="R317">
        <f>VLOOKUP(A317,Mobility!$A:$L,11,FALSE)</f>
        <v>-47</v>
      </c>
      <c r="S317">
        <f>VLOOKUP(A317,Mobility!$A:$L,12,FALSE)</f>
        <v>14</v>
      </c>
      <c r="T317">
        <f>VLOOKUP(D317,'Pop and Pop Den'!A:C,2,FALSE)</f>
        <v>720687</v>
      </c>
      <c r="U317">
        <f>VLOOKUP(D317,'Pop and Pop Den'!A:C,3,FALSE)</f>
        <v>11814.540999999999</v>
      </c>
      <c r="V317">
        <f>VLOOKUP(D317,Unemployment!A:B,2,FALSE)</f>
        <v>5.5</v>
      </c>
      <c r="W317">
        <f>VLOOKUP(D317,Unemployment!H:J,2,FALSE)</f>
        <v>5.0999999999999996</v>
      </c>
      <c r="X317">
        <f>VLOOKUP(D317,Unemployment!H:J,3,FALSE)</f>
        <v>6</v>
      </c>
      <c r="Y317">
        <f t="shared" si="88"/>
        <v>0.5</v>
      </c>
      <c r="Z317">
        <f t="shared" si="89"/>
        <v>0.90000000000000036</v>
      </c>
      <c r="AA317">
        <f>VLOOKUP(D317,MedianAge!A:B,2,FALSE)</f>
        <v>33.9</v>
      </c>
      <c r="AB317" s="6">
        <f>VLOOKUP(D317,StateActions!F:G,2,FALSE)</f>
        <v>43922</v>
      </c>
      <c r="AC317" s="6">
        <f>VLOOKUP(D317,StateActions!L:M,2,FALSE)</f>
        <v>43914</v>
      </c>
      <c r="AD317" s="6">
        <f>VLOOKUP(D317,StateActions!A:B,2,FALSE)</f>
        <v>43910</v>
      </c>
      <c r="AE317">
        <f t="shared" si="90"/>
        <v>-3</v>
      </c>
      <c r="AF317">
        <f t="shared" si="91"/>
        <v>5</v>
      </c>
      <c r="AG317">
        <f t="shared" si="92"/>
        <v>9</v>
      </c>
      <c r="AH317" s="18">
        <f t="shared" si="93"/>
        <v>0.12166488794023479</v>
      </c>
      <c r="AI317" s="18">
        <f t="shared" si="94"/>
        <v>0.87833511205976522</v>
      </c>
      <c r="AJ317" s="20">
        <f t="shared" si="95"/>
        <v>1.7787264318747777E-3</v>
      </c>
      <c r="AK317" t="str">
        <f t="shared" si="96"/>
        <v>Include</v>
      </c>
      <c r="AL317" t="str">
        <f t="shared" si="97"/>
        <v>Less than 10 deaths</v>
      </c>
      <c r="AM317" s="6">
        <f>IFERROR(VLOOKUP(D317,DatesEachStateReach10Deaths!A:B,2,FALSE),AK317)</f>
        <v>43922</v>
      </c>
      <c r="AN317">
        <f t="shared" si="98"/>
        <v>-3</v>
      </c>
    </row>
    <row r="318" spans="1:40" x14ac:dyDescent="0.25">
      <c r="A318" t="str">
        <f t="shared" si="99"/>
        <v>43920District of Columbia</v>
      </c>
      <c r="B318" t="str">
        <f t="shared" si="86"/>
        <v>43920DC</v>
      </c>
      <c r="C318" s="6">
        <v>43920</v>
      </c>
      <c r="D318" t="s">
        <v>115</v>
      </c>
      <c r="E318" t="s">
        <v>13</v>
      </c>
      <c r="F318">
        <f>IFERROR(VLOOKUP(B318,CovidTracking!B:G,4,FALSE),0)</f>
        <v>401</v>
      </c>
      <c r="G318">
        <f>IFERROR(VLOOKUP(B318,CovidTracking!B:G,5,FALSE),0)</f>
        <v>2682</v>
      </c>
      <c r="H318">
        <f t="shared" si="87"/>
        <v>3083</v>
      </c>
      <c r="I318">
        <f>IFERROR(VLOOKUP(B318,CovidTracking!B:G,6,FALSE),0)</f>
        <v>9</v>
      </c>
      <c r="J318">
        <f t="shared" si="100"/>
        <v>59</v>
      </c>
      <c r="K318">
        <f t="shared" si="101"/>
        <v>213</v>
      </c>
      <c r="L318">
        <f t="shared" si="102"/>
        <v>272</v>
      </c>
      <c r="M318">
        <f t="shared" si="103"/>
        <v>4</v>
      </c>
      <c r="N318">
        <f>VLOOKUP(A318,Mobility!$A:$L,7,FALSE)</f>
        <v>-57</v>
      </c>
      <c r="O318">
        <f>VLOOKUP(A318,Mobility!$A:$L,8,FALSE)</f>
        <v>-26</v>
      </c>
      <c r="P318">
        <f>VLOOKUP(A318,Mobility!$A:$L,9,FALSE)</f>
        <v>-47</v>
      </c>
      <c r="Q318">
        <f>VLOOKUP(A318,Mobility!$A:$L,10,FALSE)</f>
        <v>-72</v>
      </c>
      <c r="R318">
        <f>VLOOKUP(A318,Mobility!$A:$L,11,FALSE)</f>
        <v>-65</v>
      </c>
      <c r="S318">
        <f>VLOOKUP(A318,Mobility!$A:$L,12,FALSE)</f>
        <v>26</v>
      </c>
      <c r="T318">
        <f>VLOOKUP(D318,'Pop and Pop Den'!A:C,2,FALSE)</f>
        <v>720687</v>
      </c>
      <c r="U318">
        <f>VLOOKUP(D318,'Pop and Pop Den'!A:C,3,FALSE)</f>
        <v>11814.540999999999</v>
      </c>
      <c r="V318">
        <f>VLOOKUP(D318,Unemployment!A:B,2,FALSE)</f>
        <v>5.5</v>
      </c>
      <c r="W318">
        <f>VLOOKUP(D318,Unemployment!H:J,2,FALSE)</f>
        <v>5.0999999999999996</v>
      </c>
      <c r="X318">
        <f>VLOOKUP(D318,Unemployment!H:J,3,FALSE)</f>
        <v>6</v>
      </c>
      <c r="Y318">
        <f t="shared" si="88"/>
        <v>0.5</v>
      </c>
      <c r="Z318">
        <f t="shared" si="89"/>
        <v>0.90000000000000036</v>
      </c>
      <c r="AA318">
        <f>VLOOKUP(D318,MedianAge!A:B,2,FALSE)</f>
        <v>33.9</v>
      </c>
      <c r="AB318" s="6">
        <f>VLOOKUP(D318,StateActions!F:G,2,FALSE)</f>
        <v>43922</v>
      </c>
      <c r="AC318" s="6">
        <f>VLOOKUP(D318,StateActions!L:M,2,FALSE)</f>
        <v>43914</v>
      </c>
      <c r="AD318" s="6">
        <f>VLOOKUP(D318,StateActions!A:B,2,FALSE)</f>
        <v>43910</v>
      </c>
      <c r="AE318">
        <f t="shared" si="90"/>
        <v>-2</v>
      </c>
      <c r="AF318">
        <f t="shared" si="91"/>
        <v>6</v>
      </c>
      <c r="AG318">
        <f t="shared" si="92"/>
        <v>10</v>
      </c>
      <c r="AH318" s="18">
        <f t="shared" si="93"/>
        <v>0.13006811547194291</v>
      </c>
      <c r="AI318" s="18">
        <f t="shared" si="94"/>
        <v>0.86993188452805714</v>
      </c>
      <c r="AJ318" s="20">
        <f t="shared" si="95"/>
        <v>2.9192345118391177E-3</v>
      </c>
      <c r="AK318" t="str">
        <f t="shared" si="96"/>
        <v>Include</v>
      </c>
      <c r="AL318" t="str">
        <f t="shared" si="97"/>
        <v>Less than 10 deaths</v>
      </c>
      <c r="AM318" s="6">
        <f>IFERROR(VLOOKUP(D318,DatesEachStateReach10Deaths!A:B,2,FALSE),AK318)</f>
        <v>43922</v>
      </c>
      <c r="AN318">
        <f t="shared" si="98"/>
        <v>-2</v>
      </c>
    </row>
    <row r="319" spans="1:40" x14ac:dyDescent="0.25">
      <c r="A319" t="str">
        <f t="shared" si="99"/>
        <v>43921District of Columbia</v>
      </c>
      <c r="B319" t="str">
        <f t="shared" si="86"/>
        <v>43921DC</v>
      </c>
      <c r="C319" s="6">
        <v>43921</v>
      </c>
      <c r="D319" t="s">
        <v>115</v>
      </c>
      <c r="E319" t="s">
        <v>13</v>
      </c>
      <c r="F319">
        <f>IFERROR(VLOOKUP(B319,CovidTracking!B:G,4,FALSE),0)</f>
        <v>495</v>
      </c>
      <c r="G319">
        <f>IFERROR(VLOOKUP(B319,CovidTracking!B:G,5,FALSE),0)</f>
        <v>3262</v>
      </c>
      <c r="H319">
        <f t="shared" si="87"/>
        <v>3757</v>
      </c>
      <c r="I319">
        <f>IFERROR(VLOOKUP(B319,CovidTracking!B:G,6,FALSE),0)</f>
        <v>9</v>
      </c>
      <c r="J319">
        <f t="shared" si="100"/>
        <v>94</v>
      </c>
      <c r="K319">
        <f t="shared" si="101"/>
        <v>580</v>
      </c>
      <c r="L319">
        <f t="shared" si="102"/>
        <v>674</v>
      </c>
      <c r="M319">
        <f t="shared" si="103"/>
        <v>0</v>
      </c>
      <c r="N319">
        <f>VLOOKUP(A319,Mobility!$A:$L,7,FALSE)</f>
        <v>-61</v>
      </c>
      <c r="O319">
        <f>VLOOKUP(A319,Mobility!$A:$L,8,FALSE)</f>
        <v>-32</v>
      </c>
      <c r="P319">
        <f>VLOOKUP(A319,Mobility!$A:$L,9,FALSE)</f>
        <v>-65</v>
      </c>
      <c r="Q319">
        <f>VLOOKUP(A319,Mobility!$A:$L,10,FALSE)</f>
        <v>-77</v>
      </c>
      <c r="R319">
        <f>VLOOKUP(A319,Mobility!$A:$L,11,FALSE)</f>
        <v>-69</v>
      </c>
      <c r="S319">
        <f>VLOOKUP(A319,Mobility!$A:$L,12,FALSE)</f>
        <v>28</v>
      </c>
      <c r="T319">
        <f>VLOOKUP(D319,'Pop and Pop Den'!A:C,2,FALSE)</f>
        <v>720687</v>
      </c>
      <c r="U319">
        <f>VLOOKUP(D319,'Pop and Pop Den'!A:C,3,FALSE)</f>
        <v>11814.540999999999</v>
      </c>
      <c r="V319">
        <f>VLOOKUP(D319,Unemployment!A:B,2,FALSE)</f>
        <v>5.5</v>
      </c>
      <c r="W319">
        <f>VLOOKUP(D319,Unemployment!H:J,2,FALSE)</f>
        <v>5.0999999999999996</v>
      </c>
      <c r="X319">
        <f>VLOOKUP(D319,Unemployment!H:J,3,FALSE)</f>
        <v>6</v>
      </c>
      <c r="Y319">
        <f t="shared" si="88"/>
        <v>0.5</v>
      </c>
      <c r="Z319">
        <f t="shared" si="89"/>
        <v>0.90000000000000036</v>
      </c>
      <c r="AA319">
        <f>VLOOKUP(D319,MedianAge!A:B,2,FALSE)</f>
        <v>33.9</v>
      </c>
      <c r="AB319" s="6">
        <f>VLOOKUP(D319,StateActions!F:G,2,FALSE)</f>
        <v>43922</v>
      </c>
      <c r="AC319" s="6">
        <f>VLOOKUP(D319,StateActions!L:M,2,FALSE)</f>
        <v>43914</v>
      </c>
      <c r="AD319" s="6">
        <f>VLOOKUP(D319,StateActions!A:B,2,FALSE)</f>
        <v>43910</v>
      </c>
      <c r="AE319">
        <f t="shared" si="90"/>
        <v>-1</v>
      </c>
      <c r="AF319">
        <f t="shared" si="91"/>
        <v>7</v>
      </c>
      <c r="AG319">
        <f t="shared" si="92"/>
        <v>11</v>
      </c>
      <c r="AH319" s="18">
        <f t="shared" si="93"/>
        <v>0.13175405908969923</v>
      </c>
      <c r="AI319" s="18">
        <f t="shared" si="94"/>
        <v>0.86824594091030072</v>
      </c>
      <c r="AJ319" s="20">
        <f t="shared" si="95"/>
        <v>2.3955283470854403E-3</v>
      </c>
      <c r="AK319" t="str">
        <f t="shared" si="96"/>
        <v>Include</v>
      </c>
      <c r="AL319" t="str">
        <f t="shared" si="97"/>
        <v>Less than 10 deaths</v>
      </c>
      <c r="AM319" s="6">
        <f>IFERROR(VLOOKUP(D319,DatesEachStateReach10Deaths!A:B,2,FALSE),AK319)</f>
        <v>43922</v>
      </c>
      <c r="AN319">
        <f t="shared" si="98"/>
        <v>-1</v>
      </c>
    </row>
    <row r="320" spans="1:40" x14ac:dyDescent="0.25">
      <c r="A320" t="str">
        <f t="shared" si="99"/>
        <v>43922District of Columbia</v>
      </c>
      <c r="B320" t="str">
        <f t="shared" si="86"/>
        <v>43922DC</v>
      </c>
      <c r="C320" s="6">
        <v>43922</v>
      </c>
      <c r="D320" t="s">
        <v>115</v>
      </c>
      <c r="E320" t="s">
        <v>13</v>
      </c>
      <c r="F320">
        <f>IFERROR(VLOOKUP(B320,CovidTracking!B:G,4,FALSE),0)</f>
        <v>586</v>
      </c>
      <c r="G320">
        <f>IFERROR(VLOOKUP(B320,CovidTracking!B:G,5,FALSE),0)</f>
        <v>3262</v>
      </c>
      <c r="H320">
        <f t="shared" si="87"/>
        <v>3848</v>
      </c>
      <c r="I320">
        <f>IFERROR(VLOOKUP(B320,CovidTracking!B:G,6,FALSE),0)</f>
        <v>11</v>
      </c>
      <c r="J320">
        <f t="shared" si="100"/>
        <v>91</v>
      </c>
      <c r="K320">
        <f t="shared" si="101"/>
        <v>0</v>
      </c>
      <c r="L320">
        <f t="shared" si="102"/>
        <v>91</v>
      </c>
      <c r="M320">
        <f t="shared" si="103"/>
        <v>2</v>
      </c>
      <c r="N320">
        <f>VLOOKUP(A320,Mobility!$A:$L,7,FALSE)</f>
        <v>-58</v>
      </c>
      <c r="O320">
        <f>VLOOKUP(A320,Mobility!$A:$L,8,FALSE)</f>
        <v>-26</v>
      </c>
      <c r="P320">
        <f>VLOOKUP(A320,Mobility!$A:$L,9,FALSE)</f>
        <v>-62</v>
      </c>
      <c r="Q320">
        <f>VLOOKUP(A320,Mobility!$A:$L,10,FALSE)</f>
        <v>-76</v>
      </c>
      <c r="R320">
        <f>VLOOKUP(A320,Mobility!$A:$L,11,FALSE)</f>
        <v>-70</v>
      </c>
      <c r="S320">
        <f>VLOOKUP(A320,Mobility!$A:$L,12,FALSE)</f>
        <v>28</v>
      </c>
      <c r="T320">
        <f>VLOOKUP(D320,'Pop and Pop Den'!A:C,2,FALSE)</f>
        <v>720687</v>
      </c>
      <c r="U320">
        <f>VLOOKUP(D320,'Pop and Pop Den'!A:C,3,FALSE)</f>
        <v>11814.540999999999</v>
      </c>
      <c r="V320">
        <f>VLOOKUP(D320,Unemployment!A:B,2,FALSE)</f>
        <v>5.5</v>
      </c>
      <c r="W320">
        <f>VLOOKUP(D320,Unemployment!H:J,2,FALSE)</f>
        <v>5.0999999999999996</v>
      </c>
      <c r="X320">
        <f>VLOOKUP(D320,Unemployment!H:J,3,FALSE)</f>
        <v>6</v>
      </c>
      <c r="Y320">
        <f t="shared" si="88"/>
        <v>0.5</v>
      </c>
      <c r="Z320">
        <f t="shared" si="89"/>
        <v>0.90000000000000036</v>
      </c>
      <c r="AA320">
        <f>VLOOKUP(D320,MedianAge!A:B,2,FALSE)</f>
        <v>33.9</v>
      </c>
      <c r="AB320" s="6">
        <f>VLOOKUP(D320,StateActions!F:G,2,FALSE)</f>
        <v>43922</v>
      </c>
      <c r="AC320" s="6">
        <f>VLOOKUP(D320,StateActions!L:M,2,FALSE)</f>
        <v>43914</v>
      </c>
      <c r="AD320" s="6">
        <f>VLOOKUP(D320,StateActions!A:B,2,FALSE)</f>
        <v>43910</v>
      </c>
      <c r="AE320">
        <f t="shared" si="90"/>
        <v>0</v>
      </c>
      <c r="AF320">
        <f t="shared" si="91"/>
        <v>8</v>
      </c>
      <c r="AG320">
        <f t="shared" si="92"/>
        <v>12</v>
      </c>
      <c r="AH320" s="18">
        <f t="shared" si="93"/>
        <v>0.15228690228690228</v>
      </c>
      <c r="AI320" s="18">
        <f t="shared" si="94"/>
        <v>0.84771309771309766</v>
      </c>
      <c r="AJ320" s="20">
        <f t="shared" si="95"/>
        <v>2.8586278586278588E-3</v>
      </c>
      <c r="AK320" t="str">
        <f t="shared" si="96"/>
        <v>Include</v>
      </c>
      <c r="AL320" t="str">
        <f t="shared" si="97"/>
        <v>10 or more deaths</v>
      </c>
      <c r="AM320" s="6">
        <f>IFERROR(VLOOKUP(D320,DatesEachStateReach10Deaths!A:B,2,FALSE),AK320)</f>
        <v>43922</v>
      </c>
      <c r="AN320">
        <f t="shared" si="98"/>
        <v>0</v>
      </c>
    </row>
    <row r="321" spans="1:40" x14ac:dyDescent="0.25">
      <c r="A321" t="str">
        <f t="shared" si="99"/>
        <v>43923District of Columbia</v>
      </c>
      <c r="B321" t="str">
        <f t="shared" si="86"/>
        <v>43923DC</v>
      </c>
      <c r="C321" s="6">
        <v>43923</v>
      </c>
      <c r="D321" t="s">
        <v>115</v>
      </c>
      <c r="E321" t="s">
        <v>13</v>
      </c>
      <c r="F321">
        <f>IFERROR(VLOOKUP(B321,CovidTracking!B:G,4,FALSE),0)</f>
        <v>653</v>
      </c>
      <c r="G321">
        <f>IFERROR(VLOOKUP(B321,CovidTracking!B:G,5,FALSE),0)</f>
        <v>4417</v>
      </c>
      <c r="H321">
        <f t="shared" si="87"/>
        <v>5070</v>
      </c>
      <c r="I321">
        <f>IFERROR(VLOOKUP(B321,CovidTracking!B:G,6,FALSE),0)</f>
        <v>12</v>
      </c>
      <c r="J321">
        <f t="shared" si="100"/>
        <v>67</v>
      </c>
      <c r="K321">
        <f t="shared" si="101"/>
        <v>1155</v>
      </c>
      <c r="L321">
        <f t="shared" si="102"/>
        <v>1222</v>
      </c>
      <c r="M321">
        <f t="shared" si="103"/>
        <v>1</v>
      </c>
      <c r="N321">
        <f>VLOOKUP(A321,Mobility!$A:$L,7,FALSE)</f>
        <v>-61</v>
      </c>
      <c r="O321">
        <f>VLOOKUP(A321,Mobility!$A:$L,8,FALSE)</f>
        <v>-30</v>
      </c>
      <c r="P321">
        <f>VLOOKUP(A321,Mobility!$A:$L,9,FALSE)</f>
        <v>-58</v>
      </c>
      <c r="Q321">
        <f>VLOOKUP(A321,Mobility!$A:$L,10,FALSE)</f>
        <v>-77</v>
      </c>
      <c r="R321">
        <f>VLOOKUP(A321,Mobility!$A:$L,11,FALSE)</f>
        <v>-70</v>
      </c>
      <c r="S321">
        <f>VLOOKUP(A321,Mobility!$A:$L,12,FALSE)</f>
        <v>29</v>
      </c>
      <c r="T321">
        <f>VLOOKUP(D321,'Pop and Pop Den'!A:C,2,FALSE)</f>
        <v>720687</v>
      </c>
      <c r="U321">
        <f>VLOOKUP(D321,'Pop and Pop Den'!A:C,3,FALSE)</f>
        <v>11814.540999999999</v>
      </c>
      <c r="V321">
        <f>VLOOKUP(D321,Unemployment!A:B,2,FALSE)</f>
        <v>5.5</v>
      </c>
      <c r="W321">
        <f>VLOOKUP(D321,Unemployment!H:J,2,FALSE)</f>
        <v>5.0999999999999996</v>
      </c>
      <c r="X321">
        <f>VLOOKUP(D321,Unemployment!H:J,3,FALSE)</f>
        <v>6</v>
      </c>
      <c r="Y321">
        <f t="shared" si="88"/>
        <v>0.5</v>
      </c>
      <c r="Z321">
        <f t="shared" si="89"/>
        <v>0.90000000000000036</v>
      </c>
      <c r="AA321">
        <f>VLOOKUP(D321,MedianAge!A:B,2,FALSE)</f>
        <v>33.9</v>
      </c>
      <c r="AB321" s="6">
        <f>VLOOKUP(D321,StateActions!F:G,2,FALSE)</f>
        <v>43922</v>
      </c>
      <c r="AC321" s="6">
        <f>VLOOKUP(D321,StateActions!L:M,2,FALSE)</f>
        <v>43914</v>
      </c>
      <c r="AD321" s="6">
        <f>VLOOKUP(D321,StateActions!A:B,2,FALSE)</f>
        <v>43910</v>
      </c>
      <c r="AE321">
        <f t="shared" si="90"/>
        <v>1</v>
      </c>
      <c r="AF321">
        <f t="shared" si="91"/>
        <v>9</v>
      </c>
      <c r="AG321">
        <f t="shared" si="92"/>
        <v>13</v>
      </c>
      <c r="AH321" s="18">
        <f t="shared" si="93"/>
        <v>0.12879684418145956</v>
      </c>
      <c r="AI321" s="18">
        <f t="shared" si="94"/>
        <v>0.87120315581854046</v>
      </c>
      <c r="AJ321" s="20">
        <f t="shared" si="95"/>
        <v>2.3668639053254438E-3</v>
      </c>
      <c r="AK321" t="str">
        <f t="shared" si="96"/>
        <v>Include</v>
      </c>
      <c r="AL321" t="str">
        <f t="shared" si="97"/>
        <v>10 or more deaths</v>
      </c>
      <c r="AM321" s="6">
        <f>IFERROR(VLOOKUP(D321,DatesEachStateReach10Deaths!A:B,2,FALSE),AK321)</f>
        <v>43922</v>
      </c>
      <c r="AN321">
        <f t="shared" si="98"/>
        <v>1</v>
      </c>
    </row>
    <row r="322" spans="1:40" x14ac:dyDescent="0.25">
      <c r="A322" t="str">
        <f t="shared" si="99"/>
        <v>43924District of Columbia</v>
      </c>
      <c r="B322" t="str">
        <f t="shared" ref="B322:B385" si="104">C322&amp;E322</f>
        <v>43924DC</v>
      </c>
      <c r="C322" s="6">
        <v>43924</v>
      </c>
      <c r="D322" t="s">
        <v>115</v>
      </c>
      <c r="E322" t="s">
        <v>13</v>
      </c>
      <c r="F322">
        <f>IFERROR(VLOOKUP(B322,CovidTracking!B:G,4,FALSE),0)</f>
        <v>757</v>
      </c>
      <c r="G322">
        <f>IFERROR(VLOOKUP(B322,CovidTracking!B:G,5,FALSE),0)</f>
        <v>4827</v>
      </c>
      <c r="H322">
        <f t="shared" ref="H322:H385" si="105">F322+G322</f>
        <v>5584</v>
      </c>
      <c r="I322">
        <f>IFERROR(VLOOKUP(B322,CovidTracking!B:G,6,FALSE),0)</f>
        <v>15</v>
      </c>
      <c r="J322">
        <f t="shared" si="100"/>
        <v>104</v>
      </c>
      <c r="K322">
        <f t="shared" si="101"/>
        <v>410</v>
      </c>
      <c r="L322">
        <f t="shared" si="102"/>
        <v>514</v>
      </c>
      <c r="M322">
        <f t="shared" si="103"/>
        <v>3</v>
      </c>
      <c r="N322">
        <f>VLOOKUP(A322,Mobility!$A:$L,7,FALSE)</f>
        <v>-60</v>
      </c>
      <c r="O322">
        <f>VLOOKUP(A322,Mobility!$A:$L,8,FALSE)</f>
        <v>-26</v>
      </c>
      <c r="P322">
        <f>VLOOKUP(A322,Mobility!$A:$L,9,FALSE)</f>
        <v>-57</v>
      </c>
      <c r="Q322">
        <f>VLOOKUP(A322,Mobility!$A:$L,10,FALSE)</f>
        <v>-74</v>
      </c>
      <c r="R322">
        <f>VLOOKUP(A322,Mobility!$A:$L,11,FALSE)</f>
        <v>-67</v>
      </c>
      <c r="S322">
        <f>VLOOKUP(A322,Mobility!$A:$L,12,FALSE)</f>
        <v>29</v>
      </c>
      <c r="T322">
        <f>VLOOKUP(D322,'Pop and Pop Den'!A:C,2,FALSE)</f>
        <v>720687</v>
      </c>
      <c r="U322">
        <f>VLOOKUP(D322,'Pop and Pop Den'!A:C,3,FALSE)</f>
        <v>11814.540999999999</v>
      </c>
      <c r="V322">
        <f>VLOOKUP(D322,Unemployment!A:B,2,FALSE)</f>
        <v>5.5</v>
      </c>
      <c r="W322">
        <f>VLOOKUP(D322,Unemployment!H:J,2,FALSE)</f>
        <v>5.0999999999999996</v>
      </c>
      <c r="X322">
        <f>VLOOKUP(D322,Unemployment!H:J,3,FALSE)</f>
        <v>6</v>
      </c>
      <c r="Y322">
        <f t="shared" si="88"/>
        <v>0.5</v>
      </c>
      <c r="Z322">
        <f t="shared" si="89"/>
        <v>0.90000000000000036</v>
      </c>
      <c r="AA322">
        <f>VLOOKUP(D322,MedianAge!A:B,2,FALSE)</f>
        <v>33.9</v>
      </c>
      <c r="AB322" s="6">
        <f>VLOOKUP(D322,StateActions!F:G,2,FALSE)</f>
        <v>43922</v>
      </c>
      <c r="AC322" s="6">
        <f>VLOOKUP(D322,StateActions!L:M,2,FALSE)</f>
        <v>43914</v>
      </c>
      <c r="AD322" s="6">
        <f>VLOOKUP(D322,StateActions!A:B,2,FALSE)</f>
        <v>43910</v>
      </c>
      <c r="AE322">
        <f t="shared" si="90"/>
        <v>2</v>
      </c>
      <c r="AF322">
        <f t="shared" si="91"/>
        <v>10</v>
      </c>
      <c r="AG322">
        <f t="shared" si="92"/>
        <v>14</v>
      </c>
      <c r="AH322" s="18">
        <f t="shared" si="93"/>
        <v>0.13556590257879655</v>
      </c>
      <c r="AI322" s="18">
        <f t="shared" si="94"/>
        <v>0.86443409742120347</v>
      </c>
      <c r="AJ322" s="20">
        <f t="shared" si="95"/>
        <v>2.6862464183381087E-3</v>
      </c>
      <c r="AK322" t="str">
        <f t="shared" si="96"/>
        <v>Include</v>
      </c>
      <c r="AL322" t="str">
        <f t="shared" si="97"/>
        <v>10 or more deaths</v>
      </c>
      <c r="AM322" s="6">
        <f>IFERROR(VLOOKUP(D322,DatesEachStateReach10Deaths!A:B,2,FALSE),AK322)</f>
        <v>43922</v>
      </c>
      <c r="AN322">
        <f t="shared" si="98"/>
        <v>2</v>
      </c>
    </row>
    <row r="323" spans="1:40" x14ac:dyDescent="0.25">
      <c r="A323" t="str">
        <f t="shared" si="99"/>
        <v>43925District of Columbia</v>
      </c>
      <c r="B323" t="str">
        <f t="shared" si="104"/>
        <v>43925DC</v>
      </c>
      <c r="C323" s="6">
        <v>43925</v>
      </c>
      <c r="D323" t="s">
        <v>115</v>
      </c>
      <c r="E323" t="s">
        <v>13</v>
      </c>
      <c r="F323">
        <f>IFERROR(VLOOKUP(B323,CovidTracking!B:G,4,FALSE),0)</f>
        <v>902</v>
      </c>
      <c r="G323">
        <f>IFERROR(VLOOKUP(B323,CovidTracking!B:G,5,FALSE),0)</f>
        <v>5536</v>
      </c>
      <c r="H323">
        <f t="shared" si="105"/>
        <v>6438</v>
      </c>
      <c r="I323">
        <f>IFERROR(VLOOKUP(B323,CovidTracking!B:G,6,FALSE),0)</f>
        <v>21</v>
      </c>
      <c r="J323">
        <f t="shared" si="100"/>
        <v>145</v>
      </c>
      <c r="K323">
        <f t="shared" si="101"/>
        <v>709</v>
      </c>
      <c r="L323">
        <f t="shared" si="102"/>
        <v>854</v>
      </c>
      <c r="M323">
        <f t="shared" si="103"/>
        <v>6</v>
      </c>
      <c r="N323">
        <f>VLOOKUP(A323,Mobility!$A:$L,7,FALSE)</f>
        <v>-67</v>
      </c>
      <c r="O323">
        <f>VLOOKUP(A323,Mobility!$A:$L,8,FALSE)</f>
        <v>-27</v>
      </c>
      <c r="P323">
        <f>VLOOKUP(A323,Mobility!$A:$L,9,FALSE)</f>
        <v>-65</v>
      </c>
      <c r="Q323">
        <f>VLOOKUP(A323,Mobility!$A:$L,10,FALSE)</f>
        <v>-71</v>
      </c>
      <c r="R323">
        <f>VLOOKUP(A323,Mobility!$A:$L,11,FALSE)</f>
        <v>-48</v>
      </c>
      <c r="S323">
        <f>VLOOKUP(A323,Mobility!$A:$L,12,FALSE)</f>
        <v>17</v>
      </c>
      <c r="T323">
        <f>VLOOKUP(D323,'Pop and Pop Den'!A:C,2,FALSE)</f>
        <v>720687</v>
      </c>
      <c r="U323">
        <f>VLOOKUP(D323,'Pop and Pop Den'!A:C,3,FALSE)</f>
        <v>11814.540999999999</v>
      </c>
      <c r="V323">
        <f>VLOOKUP(D323,Unemployment!A:B,2,FALSE)</f>
        <v>5.5</v>
      </c>
      <c r="W323">
        <f>VLOOKUP(D323,Unemployment!H:J,2,FALSE)</f>
        <v>5.0999999999999996</v>
      </c>
      <c r="X323">
        <f>VLOOKUP(D323,Unemployment!H:J,3,FALSE)</f>
        <v>6</v>
      </c>
      <c r="Y323">
        <f t="shared" ref="Y323:Y386" si="106">X323-V323</f>
        <v>0.5</v>
      </c>
      <c r="Z323">
        <f t="shared" ref="Z323:Z386" si="107">X323-W323</f>
        <v>0.90000000000000036</v>
      </c>
      <c r="AA323">
        <f>VLOOKUP(D323,MedianAge!A:B,2,FALSE)</f>
        <v>33.9</v>
      </c>
      <c r="AB323" s="6">
        <f>VLOOKUP(D323,StateActions!F:G,2,FALSE)</f>
        <v>43922</v>
      </c>
      <c r="AC323" s="6">
        <f>VLOOKUP(D323,StateActions!L:M,2,FALSE)</f>
        <v>43914</v>
      </c>
      <c r="AD323" s="6">
        <f>VLOOKUP(D323,StateActions!A:B,2,FALSE)</f>
        <v>43910</v>
      </c>
      <c r="AE323">
        <f t="shared" ref="AE323:AE386" si="108">C323-AB323</f>
        <v>3</v>
      </c>
      <c r="AF323">
        <f t="shared" ref="AF323:AF386" si="109">C323-AC323</f>
        <v>11</v>
      </c>
      <c r="AG323">
        <f t="shared" ref="AG323:AG386" si="110">C323-AD323</f>
        <v>15</v>
      </c>
      <c r="AH323" s="18">
        <f t="shared" ref="AH323:AH386" si="111">IFERROR(F323/H323,0)</f>
        <v>0.14010562286424355</v>
      </c>
      <c r="AI323" s="18">
        <f t="shared" ref="AI323:AI386" si="112">IFERROR(G323/H323,0)</f>
        <v>0.85989437713575645</v>
      </c>
      <c r="AJ323" s="20">
        <f t="shared" ref="AJ323:AJ386" si="113">IFERROR(I323/H323,0)</f>
        <v>3.2618825722273998E-3</v>
      </c>
      <c r="AK323" t="str">
        <f t="shared" ref="AK323:AK386" si="114">IF(SUMIFS(M:M,D:D,D323)&lt;10,"Exclude less than 10 Deaths","Include")</f>
        <v>Include</v>
      </c>
      <c r="AL323" t="str">
        <f t="shared" ref="AL323:AL386" si="115">IF(I323&gt;9,"10 or more deaths","Less than 10 deaths")</f>
        <v>10 or more deaths</v>
      </c>
      <c r="AM323" s="6">
        <f>IFERROR(VLOOKUP(D323,DatesEachStateReach10Deaths!A:B,2,FALSE),AK323)</f>
        <v>43922</v>
      </c>
      <c r="AN323">
        <f t="shared" ref="AN323:AN386" si="116">IFERROR(C323-AM323,AK323)</f>
        <v>3</v>
      </c>
    </row>
    <row r="324" spans="1:40" x14ac:dyDescent="0.25">
      <c r="A324" t="str">
        <f t="shared" si="99"/>
        <v>43926District of Columbia</v>
      </c>
      <c r="B324" t="str">
        <f t="shared" si="104"/>
        <v>43926DC</v>
      </c>
      <c r="C324" s="6">
        <v>43926</v>
      </c>
      <c r="D324" t="s">
        <v>115</v>
      </c>
      <c r="E324" t="s">
        <v>13</v>
      </c>
      <c r="F324">
        <f>IFERROR(VLOOKUP(B324,CovidTracking!B:G,4,FALSE),0)</f>
        <v>998</v>
      </c>
      <c r="G324">
        <f>IFERROR(VLOOKUP(B324,CovidTracking!B:G,5,FALSE),0)</f>
        <v>5836</v>
      </c>
      <c r="H324">
        <f t="shared" si="105"/>
        <v>6834</v>
      </c>
      <c r="I324">
        <f>IFERROR(VLOOKUP(B324,CovidTracking!B:G,6,FALSE),0)</f>
        <v>22</v>
      </c>
      <c r="J324">
        <f t="shared" si="100"/>
        <v>96</v>
      </c>
      <c r="K324">
        <f t="shared" si="101"/>
        <v>300</v>
      </c>
      <c r="L324">
        <f t="shared" si="102"/>
        <v>396</v>
      </c>
      <c r="M324">
        <f t="shared" si="103"/>
        <v>1</v>
      </c>
      <c r="N324">
        <f>VLOOKUP(A324,Mobility!$A:$L,7,FALSE)</f>
        <v>-66</v>
      </c>
      <c r="O324">
        <f>VLOOKUP(A324,Mobility!$A:$L,8,FALSE)</f>
        <v>-33</v>
      </c>
      <c r="P324">
        <f>VLOOKUP(A324,Mobility!$A:$L,9,FALSE)</f>
        <v>-50</v>
      </c>
      <c r="Q324">
        <f>VLOOKUP(A324,Mobility!$A:$L,10,FALSE)</f>
        <v>-71</v>
      </c>
      <c r="R324">
        <f>VLOOKUP(A324,Mobility!$A:$L,11,FALSE)</f>
        <v>-49</v>
      </c>
      <c r="S324">
        <f>VLOOKUP(A324,Mobility!$A:$L,12,FALSE)</f>
        <v>15</v>
      </c>
      <c r="T324">
        <f>VLOOKUP(D324,'Pop and Pop Den'!A:C,2,FALSE)</f>
        <v>720687</v>
      </c>
      <c r="U324">
        <f>VLOOKUP(D324,'Pop and Pop Den'!A:C,3,FALSE)</f>
        <v>11814.540999999999</v>
      </c>
      <c r="V324">
        <f>VLOOKUP(D324,Unemployment!A:B,2,FALSE)</f>
        <v>5.5</v>
      </c>
      <c r="W324">
        <f>VLOOKUP(D324,Unemployment!H:J,2,FALSE)</f>
        <v>5.0999999999999996</v>
      </c>
      <c r="X324">
        <f>VLOOKUP(D324,Unemployment!H:J,3,FALSE)</f>
        <v>6</v>
      </c>
      <c r="Y324">
        <f t="shared" si="106"/>
        <v>0.5</v>
      </c>
      <c r="Z324">
        <f t="shared" si="107"/>
        <v>0.90000000000000036</v>
      </c>
      <c r="AA324">
        <f>VLOOKUP(D324,MedianAge!A:B,2,FALSE)</f>
        <v>33.9</v>
      </c>
      <c r="AB324" s="6">
        <f>VLOOKUP(D324,StateActions!F:G,2,FALSE)</f>
        <v>43922</v>
      </c>
      <c r="AC324" s="6">
        <f>VLOOKUP(D324,StateActions!L:M,2,FALSE)</f>
        <v>43914</v>
      </c>
      <c r="AD324" s="6">
        <f>VLOOKUP(D324,StateActions!A:B,2,FALSE)</f>
        <v>43910</v>
      </c>
      <c r="AE324">
        <f t="shared" si="108"/>
        <v>4</v>
      </c>
      <c r="AF324">
        <f t="shared" si="109"/>
        <v>12</v>
      </c>
      <c r="AG324">
        <f t="shared" si="110"/>
        <v>16</v>
      </c>
      <c r="AH324" s="18">
        <f t="shared" si="111"/>
        <v>0.14603453321627158</v>
      </c>
      <c r="AI324" s="18">
        <f t="shared" si="112"/>
        <v>0.85396546678372842</v>
      </c>
      <c r="AJ324" s="20">
        <f t="shared" si="113"/>
        <v>3.2191981270119989E-3</v>
      </c>
      <c r="AK324" t="str">
        <f t="shared" si="114"/>
        <v>Include</v>
      </c>
      <c r="AL324" t="str">
        <f t="shared" si="115"/>
        <v>10 or more deaths</v>
      </c>
      <c r="AM324" s="6">
        <f>IFERROR(VLOOKUP(D324,DatesEachStateReach10Deaths!A:B,2,FALSE),AK324)</f>
        <v>43922</v>
      </c>
      <c r="AN324">
        <f t="shared" si="116"/>
        <v>4</v>
      </c>
    </row>
    <row r="325" spans="1:40" x14ac:dyDescent="0.25">
      <c r="A325" t="str">
        <f t="shared" si="99"/>
        <v>43927District of Columbia</v>
      </c>
      <c r="B325" t="str">
        <f t="shared" si="104"/>
        <v>43927DC</v>
      </c>
      <c r="C325" s="6">
        <v>43927</v>
      </c>
      <c r="D325" t="s">
        <v>115</v>
      </c>
      <c r="E325" t="s">
        <v>13</v>
      </c>
      <c r="F325">
        <f>IFERROR(VLOOKUP(B325,CovidTracking!B:G,4,FALSE),0)</f>
        <v>1097</v>
      </c>
      <c r="G325">
        <f>IFERROR(VLOOKUP(B325,CovidTracking!B:G,5,FALSE),0)</f>
        <v>6356</v>
      </c>
      <c r="H325">
        <f t="shared" si="105"/>
        <v>7453</v>
      </c>
      <c r="I325">
        <f>IFERROR(VLOOKUP(B325,CovidTracking!B:G,6,FALSE),0)</f>
        <v>24</v>
      </c>
      <c r="J325">
        <f t="shared" si="100"/>
        <v>99</v>
      </c>
      <c r="K325">
        <f t="shared" si="101"/>
        <v>520</v>
      </c>
      <c r="L325">
        <f t="shared" si="102"/>
        <v>619</v>
      </c>
      <c r="M325">
        <f t="shared" si="103"/>
        <v>2</v>
      </c>
      <c r="N325">
        <f>VLOOKUP(A325,Mobility!$A:$L,7,FALSE)</f>
        <v>-60</v>
      </c>
      <c r="O325">
        <f>VLOOKUP(A325,Mobility!$A:$L,8,FALSE)</f>
        <v>-33</v>
      </c>
      <c r="P325">
        <f>VLOOKUP(A325,Mobility!$A:$L,9,FALSE)</f>
        <v>-51</v>
      </c>
      <c r="Q325">
        <f>VLOOKUP(A325,Mobility!$A:$L,10,FALSE)</f>
        <v>-75</v>
      </c>
      <c r="R325">
        <f>VLOOKUP(A325,Mobility!$A:$L,11,FALSE)</f>
        <v>-68</v>
      </c>
      <c r="S325">
        <f>VLOOKUP(A325,Mobility!$A:$L,12,FALSE)</f>
        <v>28</v>
      </c>
      <c r="T325">
        <f>VLOOKUP(D325,'Pop and Pop Den'!A:C,2,FALSE)</f>
        <v>720687</v>
      </c>
      <c r="U325">
        <f>VLOOKUP(D325,'Pop and Pop Den'!A:C,3,FALSE)</f>
        <v>11814.540999999999</v>
      </c>
      <c r="V325">
        <f>VLOOKUP(D325,Unemployment!A:B,2,FALSE)</f>
        <v>5.5</v>
      </c>
      <c r="W325">
        <f>VLOOKUP(D325,Unemployment!H:J,2,FALSE)</f>
        <v>5.0999999999999996</v>
      </c>
      <c r="X325">
        <f>VLOOKUP(D325,Unemployment!H:J,3,FALSE)</f>
        <v>6</v>
      </c>
      <c r="Y325">
        <f t="shared" si="106"/>
        <v>0.5</v>
      </c>
      <c r="Z325">
        <f t="shared" si="107"/>
        <v>0.90000000000000036</v>
      </c>
      <c r="AA325">
        <f>VLOOKUP(D325,MedianAge!A:B,2,FALSE)</f>
        <v>33.9</v>
      </c>
      <c r="AB325" s="6">
        <f>VLOOKUP(D325,StateActions!F:G,2,FALSE)</f>
        <v>43922</v>
      </c>
      <c r="AC325" s="6">
        <f>VLOOKUP(D325,StateActions!L:M,2,FALSE)</f>
        <v>43914</v>
      </c>
      <c r="AD325" s="6">
        <f>VLOOKUP(D325,StateActions!A:B,2,FALSE)</f>
        <v>43910</v>
      </c>
      <c r="AE325">
        <f t="shared" si="108"/>
        <v>5</v>
      </c>
      <c r="AF325">
        <f t="shared" si="109"/>
        <v>13</v>
      </c>
      <c r="AG325">
        <f t="shared" si="110"/>
        <v>17</v>
      </c>
      <c r="AH325" s="18">
        <f t="shared" si="111"/>
        <v>0.14718905138870253</v>
      </c>
      <c r="AI325" s="18">
        <f t="shared" si="112"/>
        <v>0.85281094861129747</v>
      </c>
      <c r="AJ325" s="20">
        <f t="shared" si="113"/>
        <v>3.2201797933717967E-3</v>
      </c>
      <c r="AK325" t="str">
        <f t="shared" si="114"/>
        <v>Include</v>
      </c>
      <c r="AL325" t="str">
        <f t="shared" si="115"/>
        <v>10 or more deaths</v>
      </c>
      <c r="AM325" s="6">
        <f>IFERROR(VLOOKUP(D325,DatesEachStateReach10Deaths!A:B,2,FALSE),AK325)</f>
        <v>43922</v>
      </c>
      <c r="AN325">
        <f t="shared" si="116"/>
        <v>5</v>
      </c>
    </row>
    <row r="326" spans="1:40" x14ac:dyDescent="0.25">
      <c r="A326" t="str">
        <f t="shared" si="99"/>
        <v>43928District of Columbia</v>
      </c>
      <c r="B326" t="str">
        <f t="shared" si="104"/>
        <v>43928DC</v>
      </c>
      <c r="C326" s="6">
        <v>43928</v>
      </c>
      <c r="D326" t="s">
        <v>115</v>
      </c>
      <c r="E326" t="s">
        <v>13</v>
      </c>
      <c r="F326">
        <f>IFERROR(VLOOKUP(B326,CovidTracking!B:G,4,FALSE),0)</f>
        <v>1211</v>
      </c>
      <c r="G326">
        <f>IFERROR(VLOOKUP(B326,CovidTracking!B:G,5,FALSE),0)</f>
        <v>6612</v>
      </c>
      <c r="H326">
        <f t="shared" si="105"/>
        <v>7823</v>
      </c>
      <c r="I326">
        <f>IFERROR(VLOOKUP(B326,CovidTracking!B:G,6,FALSE),0)</f>
        <v>22</v>
      </c>
      <c r="J326">
        <f t="shared" si="100"/>
        <v>114</v>
      </c>
      <c r="K326">
        <f t="shared" si="101"/>
        <v>256</v>
      </c>
      <c r="L326">
        <f t="shared" si="102"/>
        <v>370</v>
      </c>
      <c r="M326">
        <f t="shared" si="103"/>
        <v>-2</v>
      </c>
      <c r="N326">
        <f>VLOOKUP(A326,Mobility!$A:$L,7,FALSE)</f>
        <v>-63</v>
      </c>
      <c r="O326">
        <f>VLOOKUP(A326,Mobility!$A:$L,8,FALSE)</f>
        <v>-34</v>
      </c>
      <c r="P326">
        <f>VLOOKUP(A326,Mobility!$A:$L,9,FALSE)</f>
        <v>-61</v>
      </c>
      <c r="Q326">
        <f>VLOOKUP(A326,Mobility!$A:$L,10,FALSE)</f>
        <v>-78</v>
      </c>
      <c r="R326">
        <f>VLOOKUP(A326,Mobility!$A:$L,11,FALSE)</f>
        <v>-71</v>
      </c>
      <c r="S326">
        <f>VLOOKUP(A326,Mobility!$A:$L,12,FALSE)</f>
        <v>28</v>
      </c>
      <c r="T326">
        <f>VLOOKUP(D326,'Pop and Pop Den'!A:C,2,FALSE)</f>
        <v>720687</v>
      </c>
      <c r="U326">
        <f>VLOOKUP(D326,'Pop and Pop Den'!A:C,3,FALSE)</f>
        <v>11814.540999999999</v>
      </c>
      <c r="V326">
        <f>VLOOKUP(D326,Unemployment!A:B,2,FALSE)</f>
        <v>5.5</v>
      </c>
      <c r="W326">
        <f>VLOOKUP(D326,Unemployment!H:J,2,FALSE)</f>
        <v>5.0999999999999996</v>
      </c>
      <c r="X326">
        <f>VLOOKUP(D326,Unemployment!H:J,3,FALSE)</f>
        <v>6</v>
      </c>
      <c r="Y326">
        <f t="shared" si="106"/>
        <v>0.5</v>
      </c>
      <c r="Z326">
        <f t="shared" si="107"/>
        <v>0.90000000000000036</v>
      </c>
      <c r="AA326">
        <f>VLOOKUP(D326,MedianAge!A:B,2,FALSE)</f>
        <v>33.9</v>
      </c>
      <c r="AB326" s="6">
        <f>VLOOKUP(D326,StateActions!F:G,2,FALSE)</f>
        <v>43922</v>
      </c>
      <c r="AC326" s="6">
        <f>VLOOKUP(D326,StateActions!L:M,2,FALSE)</f>
        <v>43914</v>
      </c>
      <c r="AD326" s="6">
        <f>VLOOKUP(D326,StateActions!A:B,2,FALSE)</f>
        <v>43910</v>
      </c>
      <c r="AE326">
        <f t="shared" si="108"/>
        <v>6</v>
      </c>
      <c r="AF326">
        <f t="shared" si="109"/>
        <v>14</v>
      </c>
      <c r="AG326">
        <f t="shared" si="110"/>
        <v>18</v>
      </c>
      <c r="AH326" s="18">
        <f t="shared" si="111"/>
        <v>0.15479994886872045</v>
      </c>
      <c r="AI326" s="18">
        <f t="shared" si="112"/>
        <v>0.84520005113127961</v>
      </c>
      <c r="AJ326" s="20">
        <f t="shared" si="113"/>
        <v>2.8122203758149046E-3</v>
      </c>
      <c r="AK326" t="str">
        <f t="shared" si="114"/>
        <v>Include</v>
      </c>
      <c r="AL326" t="str">
        <f t="shared" si="115"/>
        <v>10 or more deaths</v>
      </c>
      <c r="AM326" s="6">
        <f>IFERROR(VLOOKUP(D326,DatesEachStateReach10Deaths!A:B,2,FALSE),AK326)</f>
        <v>43922</v>
      </c>
      <c r="AN326">
        <f t="shared" si="116"/>
        <v>6</v>
      </c>
    </row>
    <row r="327" spans="1:40" x14ac:dyDescent="0.25">
      <c r="A327" t="str">
        <f t="shared" si="99"/>
        <v>43929District of Columbia</v>
      </c>
      <c r="B327" t="str">
        <f t="shared" si="104"/>
        <v>43929DC</v>
      </c>
      <c r="C327" s="6">
        <v>43929</v>
      </c>
      <c r="D327" t="s">
        <v>115</v>
      </c>
      <c r="E327" t="s">
        <v>13</v>
      </c>
      <c r="F327">
        <f>IFERROR(VLOOKUP(B327,CovidTracking!B:G,4,FALSE),0)</f>
        <v>1440</v>
      </c>
      <c r="G327">
        <f>IFERROR(VLOOKUP(B327,CovidTracking!B:G,5,FALSE),0)</f>
        <v>6843</v>
      </c>
      <c r="H327">
        <f t="shared" si="105"/>
        <v>8283</v>
      </c>
      <c r="I327">
        <f>IFERROR(VLOOKUP(B327,CovidTracking!B:G,6,FALSE),0)</f>
        <v>27</v>
      </c>
      <c r="J327">
        <f t="shared" si="100"/>
        <v>229</v>
      </c>
      <c r="K327">
        <f t="shared" si="101"/>
        <v>231</v>
      </c>
      <c r="L327">
        <f t="shared" si="102"/>
        <v>460</v>
      </c>
      <c r="M327">
        <f t="shared" si="103"/>
        <v>5</v>
      </c>
      <c r="N327">
        <f>VLOOKUP(A327,Mobility!$A:$L,7,FALSE)</f>
        <v>-62</v>
      </c>
      <c r="O327">
        <f>VLOOKUP(A327,Mobility!$A:$L,8,FALSE)</f>
        <v>-31</v>
      </c>
      <c r="P327">
        <f>VLOOKUP(A327,Mobility!$A:$L,9,FALSE)</f>
        <v>-57</v>
      </c>
      <c r="Q327">
        <f>VLOOKUP(A327,Mobility!$A:$L,10,FALSE)</f>
        <v>-77</v>
      </c>
      <c r="R327">
        <f>VLOOKUP(A327,Mobility!$A:$L,11,FALSE)</f>
        <v>-71</v>
      </c>
      <c r="S327">
        <f>VLOOKUP(A327,Mobility!$A:$L,12,FALSE)</f>
        <v>28</v>
      </c>
      <c r="T327">
        <f>VLOOKUP(D327,'Pop and Pop Den'!A:C,2,FALSE)</f>
        <v>720687</v>
      </c>
      <c r="U327">
        <f>VLOOKUP(D327,'Pop and Pop Den'!A:C,3,FALSE)</f>
        <v>11814.540999999999</v>
      </c>
      <c r="V327">
        <f>VLOOKUP(D327,Unemployment!A:B,2,FALSE)</f>
        <v>5.5</v>
      </c>
      <c r="W327">
        <f>VLOOKUP(D327,Unemployment!H:J,2,FALSE)</f>
        <v>5.0999999999999996</v>
      </c>
      <c r="X327">
        <f>VLOOKUP(D327,Unemployment!H:J,3,FALSE)</f>
        <v>6</v>
      </c>
      <c r="Y327">
        <f t="shared" si="106"/>
        <v>0.5</v>
      </c>
      <c r="Z327">
        <f t="shared" si="107"/>
        <v>0.90000000000000036</v>
      </c>
      <c r="AA327">
        <f>VLOOKUP(D327,MedianAge!A:B,2,FALSE)</f>
        <v>33.9</v>
      </c>
      <c r="AB327" s="6">
        <f>VLOOKUP(D327,StateActions!F:G,2,FALSE)</f>
        <v>43922</v>
      </c>
      <c r="AC327" s="6">
        <f>VLOOKUP(D327,StateActions!L:M,2,FALSE)</f>
        <v>43914</v>
      </c>
      <c r="AD327" s="6">
        <f>VLOOKUP(D327,StateActions!A:B,2,FALSE)</f>
        <v>43910</v>
      </c>
      <c r="AE327">
        <f t="shared" si="108"/>
        <v>7</v>
      </c>
      <c r="AF327">
        <f t="shared" si="109"/>
        <v>15</v>
      </c>
      <c r="AG327">
        <f t="shared" si="110"/>
        <v>19</v>
      </c>
      <c r="AH327" s="18">
        <f t="shared" si="111"/>
        <v>0.17385005432814199</v>
      </c>
      <c r="AI327" s="18">
        <f t="shared" si="112"/>
        <v>0.82614994567185807</v>
      </c>
      <c r="AJ327" s="20">
        <f t="shared" si="113"/>
        <v>3.2596885186526622E-3</v>
      </c>
      <c r="AK327" t="str">
        <f t="shared" si="114"/>
        <v>Include</v>
      </c>
      <c r="AL327" t="str">
        <f t="shared" si="115"/>
        <v>10 or more deaths</v>
      </c>
      <c r="AM327" s="6">
        <f>IFERROR(VLOOKUP(D327,DatesEachStateReach10Deaths!A:B,2,FALSE),AK327)</f>
        <v>43922</v>
      </c>
      <c r="AN327">
        <f t="shared" si="116"/>
        <v>7</v>
      </c>
    </row>
    <row r="328" spans="1:40" x14ac:dyDescent="0.25">
      <c r="A328" t="str">
        <f t="shared" si="99"/>
        <v>43930District of Columbia</v>
      </c>
      <c r="B328" t="str">
        <f t="shared" si="104"/>
        <v>43930DC</v>
      </c>
      <c r="C328" s="6">
        <v>43930</v>
      </c>
      <c r="D328" t="s">
        <v>115</v>
      </c>
      <c r="E328" t="s">
        <v>13</v>
      </c>
      <c r="F328">
        <f>IFERROR(VLOOKUP(B328,CovidTracking!B:G,4,FALSE),0)</f>
        <v>1523</v>
      </c>
      <c r="G328">
        <f>IFERROR(VLOOKUP(B328,CovidTracking!B:G,5,FALSE),0)</f>
        <v>7201</v>
      </c>
      <c r="H328">
        <f t="shared" si="105"/>
        <v>8724</v>
      </c>
      <c r="I328">
        <f>IFERROR(VLOOKUP(B328,CovidTracking!B:G,6,FALSE),0)</f>
        <v>32</v>
      </c>
      <c r="J328">
        <f t="shared" si="100"/>
        <v>83</v>
      </c>
      <c r="K328">
        <f t="shared" si="101"/>
        <v>358</v>
      </c>
      <c r="L328">
        <f t="shared" si="102"/>
        <v>441</v>
      </c>
      <c r="M328">
        <f t="shared" si="103"/>
        <v>5</v>
      </c>
      <c r="N328">
        <f>VLOOKUP(A328,Mobility!$A:$L,7,FALSE)</f>
        <v>-64</v>
      </c>
      <c r="O328">
        <f>VLOOKUP(A328,Mobility!$A:$L,8,FALSE)</f>
        <v>-36</v>
      </c>
      <c r="P328">
        <f>VLOOKUP(A328,Mobility!$A:$L,9,FALSE)</f>
        <v>-67</v>
      </c>
      <c r="Q328">
        <f>VLOOKUP(A328,Mobility!$A:$L,10,FALSE)</f>
        <v>-78</v>
      </c>
      <c r="R328">
        <f>VLOOKUP(A328,Mobility!$A:$L,11,FALSE)</f>
        <v>-71</v>
      </c>
      <c r="S328">
        <f>VLOOKUP(A328,Mobility!$A:$L,12,FALSE)</f>
        <v>30</v>
      </c>
      <c r="T328">
        <f>VLOOKUP(D328,'Pop and Pop Den'!A:C,2,FALSE)</f>
        <v>720687</v>
      </c>
      <c r="U328">
        <f>VLOOKUP(D328,'Pop and Pop Den'!A:C,3,FALSE)</f>
        <v>11814.540999999999</v>
      </c>
      <c r="V328">
        <f>VLOOKUP(D328,Unemployment!A:B,2,FALSE)</f>
        <v>5.5</v>
      </c>
      <c r="W328">
        <f>VLOOKUP(D328,Unemployment!H:J,2,FALSE)</f>
        <v>5.0999999999999996</v>
      </c>
      <c r="X328">
        <f>VLOOKUP(D328,Unemployment!H:J,3,FALSE)</f>
        <v>6</v>
      </c>
      <c r="Y328">
        <f t="shared" si="106"/>
        <v>0.5</v>
      </c>
      <c r="Z328">
        <f t="shared" si="107"/>
        <v>0.90000000000000036</v>
      </c>
      <c r="AA328">
        <f>VLOOKUP(D328,MedianAge!A:B,2,FALSE)</f>
        <v>33.9</v>
      </c>
      <c r="AB328" s="6">
        <f>VLOOKUP(D328,StateActions!F:G,2,FALSE)</f>
        <v>43922</v>
      </c>
      <c r="AC328" s="6">
        <f>VLOOKUP(D328,StateActions!L:M,2,FALSE)</f>
        <v>43914</v>
      </c>
      <c r="AD328" s="6">
        <f>VLOOKUP(D328,StateActions!A:B,2,FALSE)</f>
        <v>43910</v>
      </c>
      <c r="AE328">
        <f t="shared" si="108"/>
        <v>8</v>
      </c>
      <c r="AF328">
        <f t="shared" si="109"/>
        <v>16</v>
      </c>
      <c r="AG328">
        <f t="shared" si="110"/>
        <v>20</v>
      </c>
      <c r="AH328" s="18">
        <f t="shared" si="111"/>
        <v>0.17457588262265017</v>
      </c>
      <c r="AI328" s="18">
        <f t="shared" si="112"/>
        <v>0.82542411737734989</v>
      </c>
      <c r="AJ328" s="20">
        <f t="shared" si="113"/>
        <v>3.6680421824850985E-3</v>
      </c>
      <c r="AK328" t="str">
        <f t="shared" si="114"/>
        <v>Include</v>
      </c>
      <c r="AL328" t="str">
        <f t="shared" si="115"/>
        <v>10 or more deaths</v>
      </c>
      <c r="AM328" s="6">
        <f>IFERROR(VLOOKUP(D328,DatesEachStateReach10Deaths!A:B,2,FALSE),AK328)</f>
        <v>43922</v>
      </c>
      <c r="AN328">
        <f t="shared" si="116"/>
        <v>8</v>
      </c>
    </row>
    <row r="329" spans="1:40" x14ac:dyDescent="0.25">
      <c r="A329" t="str">
        <f t="shared" si="99"/>
        <v>43931District of Columbia</v>
      </c>
      <c r="B329" t="str">
        <f t="shared" si="104"/>
        <v>43931DC</v>
      </c>
      <c r="C329" s="6">
        <v>43931</v>
      </c>
      <c r="D329" t="s">
        <v>115</v>
      </c>
      <c r="E329" t="s">
        <v>13</v>
      </c>
      <c r="F329">
        <f>IFERROR(VLOOKUP(B329,CovidTracking!B:G,4,FALSE),0)</f>
        <v>1660</v>
      </c>
      <c r="G329">
        <f>IFERROR(VLOOKUP(B329,CovidTracking!B:G,5,FALSE),0)</f>
        <v>7695</v>
      </c>
      <c r="H329">
        <f t="shared" si="105"/>
        <v>9355</v>
      </c>
      <c r="I329">
        <f>IFERROR(VLOOKUP(B329,CovidTracking!B:G,6,FALSE),0)</f>
        <v>38</v>
      </c>
      <c r="J329">
        <f t="shared" si="100"/>
        <v>137</v>
      </c>
      <c r="K329">
        <f t="shared" si="101"/>
        <v>494</v>
      </c>
      <c r="L329">
        <f t="shared" si="102"/>
        <v>631</v>
      </c>
      <c r="M329">
        <f t="shared" si="103"/>
        <v>6</v>
      </c>
      <c r="N329">
        <f>VLOOKUP(A329,Mobility!$A:$L,7,FALSE)</f>
        <v>-65</v>
      </c>
      <c r="O329">
        <f>VLOOKUP(A329,Mobility!$A:$L,8,FALSE)</f>
        <v>-34</v>
      </c>
      <c r="P329">
        <f>VLOOKUP(A329,Mobility!$A:$L,9,FALSE)</f>
        <v>-74</v>
      </c>
      <c r="Q329">
        <f>VLOOKUP(A329,Mobility!$A:$L,10,FALSE)</f>
        <v>-77</v>
      </c>
      <c r="R329">
        <f>VLOOKUP(A329,Mobility!$A:$L,11,FALSE)</f>
        <v>-70</v>
      </c>
      <c r="S329">
        <f>VLOOKUP(A329,Mobility!$A:$L,12,FALSE)</f>
        <v>31</v>
      </c>
      <c r="T329">
        <f>VLOOKUP(D329,'Pop and Pop Den'!A:C,2,FALSE)</f>
        <v>720687</v>
      </c>
      <c r="U329">
        <f>VLOOKUP(D329,'Pop and Pop Den'!A:C,3,FALSE)</f>
        <v>11814.540999999999</v>
      </c>
      <c r="V329">
        <f>VLOOKUP(D329,Unemployment!A:B,2,FALSE)</f>
        <v>5.5</v>
      </c>
      <c r="W329">
        <f>VLOOKUP(D329,Unemployment!H:J,2,FALSE)</f>
        <v>5.0999999999999996</v>
      </c>
      <c r="X329">
        <f>VLOOKUP(D329,Unemployment!H:J,3,FALSE)</f>
        <v>6</v>
      </c>
      <c r="Y329">
        <f t="shared" si="106"/>
        <v>0.5</v>
      </c>
      <c r="Z329">
        <f t="shared" si="107"/>
        <v>0.90000000000000036</v>
      </c>
      <c r="AA329">
        <f>VLOOKUP(D329,MedianAge!A:B,2,FALSE)</f>
        <v>33.9</v>
      </c>
      <c r="AB329" s="6">
        <f>VLOOKUP(D329,StateActions!F:G,2,FALSE)</f>
        <v>43922</v>
      </c>
      <c r="AC329" s="6">
        <f>VLOOKUP(D329,StateActions!L:M,2,FALSE)</f>
        <v>43914</v>
      </c>
      <c r="AD329" s="6">
        <f>VLOOKUP(D329,StateActions!A:B,2,FALSE)</f>
        <v>43910</v>
      </c>
      <c r="AE329">
        <f t="shared" si="108"/>
        <v>9</v>
      </c>
      <c r="AF329">
        <f t="shared" si="109"/>
        <v>17</v>
      </c>
      <c r="AG329">
        <f t="shared" si="110"/>
        <v>21</v>
      </c>
      <c r="AH329" s="18">
        <f t="shared" si="111"/>
        <v>0.17744521646178515</v>
      </c>
      <c r="AI329" s="18">
        <f t="shared" si="112"/>
        <v>0.82255478353821487</v>
      </c>
      <c r="AJ329" s="20">
        <f t="shared" si="113"/>
        <v>4.0619989310529125E-3</v>
      </c>
      <c r="AK329" t="str">
        <f t="shared" si="114"/>
        <v>Include</v>
      </c>
      <c r="AL329" t="str">
        <f t="shared" si="115"/>
        <v>10 or more deaths</v>
      </c>
      <c r="AM329" s="6">
        <f>IFERROR(VLOOKUP(D329,DatesEachStateReach10Deaths!A:B,2,FALSE),AK329)</f>
        <v>43922</v>
      </c>
      <c r="AN329">
        <f t="shared" si="116"/>
        <v>9</v>
      </c>
    </row>
    <row r="330" spans="1:40" x14ac:dyDescent="0.25">
      <c r="A330" t="str">
        <f t="shared" si="99"/>
        <v>43891Delaware</v>
      </c>
      <c r="B330" t="str">
        <f t="shared" si="104"/>
        <v>43891DE</v>
      </c>
      <c r="C330" s="6">
        <v>43891</v>
      </c>
      <c r="D330" t="s">
        <v>71</v>
      </c>
      <c r="E330" t="s">
        <v>14</v>
      </c>
      <c r="F330">
        <f>IFERROR(VLOOKUP(B330,CovidTracking!B:G,4,FALSE),0)</f>
        <v>0</v>
      </c>
      <c r="G330">
        <f>IFERROR(VLOOKUP(B330,CovidTracking!B:G,5,FALSE),0)</f>
        <v>0</v>
      </c>
      <c r="H330">
        <f t="shared" si="105"/>
        <v>0</v>
      </c>
      <c r="I330">
        <f>IFERROR(VLOOKUP(B330,CovidTracking!B:G,6,FALSE),0)</f>
        <v>0</v>
      </c>
      <c r="J330">
        <f>F330</f>
        <v>0</v>
      </c>
      <c r="K330">
        <f>G330</f>
        <v>0</v>
      </c>
      <c r="L330">
        <f>H330</f>
        <v>0</v>
      </c>
      <c r="M330">
        <f>I330</f>
        <v>0</v>
      </c>
      <c r="N330">
        <f>VLOOKUP(A330,Mobility!$A:$L,7,FALSE)</f>
        <v>12</v>
      </c>
      <c r="O330">
        <f>VLOOKUP(A330,Mobility!$A:$L,8,FALSE)</f>
        <v>7</v>
      </c>
      <c r="P330">
        <f>VLOOKUP(A330,Mobility!$A:$L,9,FALSE)</f>
        <v>7</v>
      </c>
      <c r="Q330">
        <f>VLOOKUP(A330,Mobility!$A:$L,10,FALSE)</f>
        <v>1</v>
      </c>
      <c r="R330">
        <f>VLOOKUP(A330,Mobility!$A:$L,11,FALSE)</f>
        <v>3</v>
      </c>
      <c r="S330">
        <f>VLOOKUP(A330,Mobility!$A:$L,12,FALSE)</f>
        <v>-1</v>
      </c>
      <c r="T330">
        <f>VLOOKUP(D330,'Pop and Pop Den'!A:C,2,FALSE)</f>
        <v>982895</v>
      </c>
      <c r="U330">
        <f>VLOOKUP(D330,'Pop and Pop Den'!A:C,3,FALSE)</f>
        <v>504.3073</v>
      </c>
      <c r="V330">
        <f>VLOOKUP(D330,Unemployment!A:B,2,FALSE)</f>
        <v>3.8</v>
      </c>
      <c r="W330">
        <f>VLOOKUP(D330,Unemployment!H:J,2,FALSE)</f>
        <v>3.9</v>
      </c>
      <c r="X330">
        <f>VLOOKUP(D330,Unemployment!H:J,3,FALSE)</f>
        <v>5.0999999999999996</v>
      </c>
      <c r="Y330">
        <f t="shared" si="106"/>
        <v>1.2999999999999998</v>
      </c>
      <c r="Z330">
        <f t="shared" si="107"/>
        <v>1.1999999999999997</v>
      </c>
      <c r="AA330">
        <f>VLOOKUP(D330,MedianAge!A:B,2,FALSE)</f>
        <v>40.200000000000003</v>
      </c>
      <c r="AB330" s="6">
        <f>VLOOKUP(D330,StateActions!F:G,2,FALSE)</f>
        <v>43914</v>
      </c>
      <c r="AC330" s="6">
        <f>VLOOKUP(D330,StateActions!L:M,2,FALSE)</f>
        <v>43912</v>
      </c>
      <c r="AD330" s="6">
        <f>VLOOKUP(D330,StateActions!A:B,2,FALSE)</f>
        <v>43903</v>
      </c>
      <c r="AE330">
        <f t="shared" si="108"/>
        <v>-23</v>
      </c>
      <c r="AF330">
        <f t="shared" si="109"/>
        <v>-21</v>
      </c>
      <c r="AG330">
        <f t="shared" si="110"/>
        <v>-12</v>
      </c>
      <c r="AH330" s="18">
        <f t="shared" si="111"/>
        <v>0</v>
      </c>
      <c r="AI330" s="18">
        <f t="shared" si="112"/>
        <v>0</v>
      </c>
      <c r="AJ330" s="20">
        <f t="shared" si="113"/>
        <v>0</v>
      </c>
      <c r="AK330" t="str">
        <f t="shared" si="114"/>
        <v>Include</v>
      </c>
      <c r="AL330" t="str">
        <f t="shared" si="115"/>
        <v>Less than 10 deaths</v>
      </c>
      <c r="AM330" s="6">
        <f>IFERROR(VLOOKUP(D330,DatesEachStateReach10Deaths!A:B,2,FALSE),AK330)</f>
        <v>43921</v>
      </c>
      <c r="AN330">
        <f t="shared" si="116"/>
        <v>-30</v>
      </c>
    </row>
    <row r="331" spans="1:40" x14ac:dyDescent="0.25">
      <c r="A331" t="str">
        <f t="shared" si="99"/>
        <v>43892Delaware</v>
      </c>
      <c r="B331" t="str">
        <f t="shared" si="104"/>
        <v>43892DE</v>
      </c>
      <c r="C331" s="6">
        <v>43892</v>
      </c>
      <c r="D331" t="s">
        <v>71</v>
      </c>
      <c r="E331" t="s">
        <v>14</v>
      </c>
      <c r="F331">
        <f>IFERROR(VLOOKUP(B331,CovidTracking!B:G,4,FALSE),0)</f>
        <v>0</v>
      </c>
      <c r="G331">
        <f>IFERROR(VLOOKUP(B331,CovidTracking!B:G,5,FALSE),0)</f>
        <v>0</v>
      </c>
      <c r="H331">
        <f t="shared" si="105"/>
        <v>0</v>
      </c>
      <c r="I331">
        <f>IFERROR(VLOOKUP(B331,CovidTracking!B:G,6,FALSE),0)</f>
        <v>0</v>
      </c>
      <c r="J331">
        <f t="shared" ref="J331:J370" si="117">F331-F330</f>
        <v>0</v>
      </c>
      <c r="K331">
        <f t="shared" ref="K331:K370" si="118">G331-G330</f>
        <v>0</v>
      </c>
      <c r="L331">
        <f t="shared" ref="L331:L370" si="119">H331-H330</f>
        <v>0</v>
      </c>
      <c r="M331">
        <f t="shared" ref="M331:M370" si="120">I331-I330</f>
        <v>0</v>
      </c>
      <c r="N331">
        <f>VLOOKUP(A331,Mobility!$A:$L,7,FALSE)</f>
        <v>10</v>
      </c>
      <c r="O331">
        <f>VLOOKUP(A331,Mobility!$A:$L,8,FALSE)</f>
        <v>4</v>
      </c>
      <c r="P331">
        <f>VLOOKUP(A331,Mobility!$A:$L,9,FALSE)</f>
        <v>33</v>
      </c>
      <c r="Q331">
        <f>VLOOKUP(A331,Mobility!$A:$L,10,FALSE)</f>
        <v>4</v>
      </c>
      <c r="R331">
        <f>VLOOKUP(A331,Mobility!$A:$L,11,FALSE)</f>
        <v>4</v>
      </c>
      <c r="S331">
        <f>VLOOKUP(A331,Mobility!$A:$L,12,FALSE)</f>
        <v>-1</v>
      </c>
      <c r="T331">
        <f>VLOOKUP(D331,'Pop and Pop Den'!A:C,2,FALSE)</f>
        <v>982895</v>
      </c>
      <c r="U331">
        <f>VLOOKUP(D331,'Pop and Pop Den'!A:C,3,FALSE)</f>
        <v>504.3073</v>
      </c>
      <c r="V331">
        <f>VLOOKUP(D331,Unemployment!A:B,2,FALSE)</f>
        <v>3.8</v>
      </c>
      <c r="W331">
        <f>VLOOKUP(D331,Unemployment!H:J,2,FALSE)</f>
        <v>3.9</v>
      </c>
      <c r="X331">
        <f>VLOOKUP(D331,Unemployment!H:J,3,FALSE)</f>
        <v>5.0999999999999996</v>
      </c>
      <c r="Y331">
        <f t="shared" si="106"/>
        <v>1.2999999999999998</v>
      </c>
      <c r="Z331">
        <f t="shared" si="107"/>
        <v>1.1999999999999997</v>
      </c>
      <c r="AA331">
        <f>VLOOKUP(D331,MedianAge!A:B,2,FALSE)</f>
        <v>40.200000000000003</v>
      </c>
      <c r="AB331" s="6">
        <f>VLOOKUP(D331,StateActions!F:G,2,FALSE)</f>
        <v>43914</v>
      </c>
      <c r="AC331" s="6">
        <f>VLOOKUP(D331,StateActions!L:M,2,FALSE)</f>
        <v>43912</v>
      </c>
      <c r="AD331" s="6">
        <f>VLOOKUP(D331,StateActions!A:B,2,FALSE)</f>
        <v>43903</v>
      </c>
      <c r="AE331">
        <f t="shared" si="108"/>
        <v>-22</v>
      </c>
      <c r="AF331">
        <f t="shared" si="109"/>
        <v>-20</v>
      </c>
      <c r="AG331">
        <f t="shared" si="110"/>
        <v>-11</v>
      </c>
      <c r="AH331" s="18">
        <f t="shared" si="111"/>
        <v>0</v>
      </c>
      <c r="AI331" s="18">
        <f t="shared" si="112"/>
        <v>0</v>
      </c>
      <c r="AJ331" s="20">
        <f t="shared" si="113"/>
        <v>0</v>
      </c>
      <c r="AK331" t="str">
        <f t="shared" si="114"/>
        <v>Include</v>
      </c>
      <c r="AL331" t="str">
        <f t="shared" si="115"/>
        <v>Less than 10 deaths</v>
      </c>
      <c r="AM331" s="6">
        <f>IFERROR(VLOOKUP(D331,DatesEachStateReach10Deaths!A:B,2,FALSE),AK331)</f>
        <v>43921</v>
      </c>
      <c r="AN331">
        <f t="shared" si="116"/>
        <v>-29</v>
      </c>
    </row>
    <row r="332" spans="1:40" x14ac:dyDescent="0.25">
      <c r="A332" t="str">
        <f t="shared" si="99"/>
        <v>43893Delaware</v>
      </c>
      <c r="B332" t="str">
        <f t="shared" si="104"/>
        <v>43893DE</v>
      </c>
      <c r="C332" s="6">
        <v>43893</v>
      </c>
      <c r="D332" t="s">
        <v>71</v>
      </c>
      <c r="E332" t="s">
        <v>14</v>
      </c>
      <c r="F332">
        <f>IFERROR(VLOOKUP(B332,CovidTracking!B:G,4,FALSE),0)</f>
        <v>0</v>
      </c>
      <c r="G332">
        <f>IFERROR(VLOOKUP(B332,CovidTracking!B:G,5,FALSE),0)</f>
        <v>0</v>
      </c>
      <c r="H332">
        <f t="shared" si="105"/>
        <v>0</v>
      </c>
      <c r="I332">
        <f>IFERROR(VLOOKUP(B332,CovidTracking!B:G,6,FALSE),0)</f>
        <v>0</v>
      </c>
      <c r="J332">
        <f t="shared" si="117"/>
        <v>0</v>
      </c>
      <c r="K332">
        <f t="shared" si="118"/>
        <v>0</v>
      </c>
      <c r="L332">
        <f t="shared" si="119"/>
        <v>0</v>
      </c>
      <c r="M332">
        <f t="shared" si="120"/>
        <v>0</v>
      </c>
      <c r="N332">
        <f>VLOOKUP(A332,Mobility!$A:$L,7,FALSE)</f>
        <v>11</v>
      </c>
      <c r="O332">
        <f>VLOOKUP(A332,Mobility!$A:$L,8,FALSE)</f>
        <v>6</v>
      </c>
      <c r="P332">
        <f>VLOOKUP(A332,Mobility!$A:$L,9,FALSE)</f>
        <v>18</v>
      </c>
      <c r="Q332">
        <f>VLOOKUP(A332,Mobility!$A:$L,10,FALSE)</f>
        <v>5</v>
      </c>
      <c r="R332">
        <f>VLOOKUP(A332,Mobility!$A:$L,11,FALSE)</f>
        <v>3</v>
      </c>
      <c r="S332">
        <f>VLOOKUP(A332,Mobility!$A:$L,12,FALSE)</f>
        <v>-1</v>
      </c>
      <c r="T332">
        <f>VLOOKUP(D332,'Pop and Pop Den'!A:C,2,FALSE)</f>
        <v>982895</v>
      </c>
      <c r="U332">
        <f>VLOOKUP(D332,'Pop and Pop Den'!A:C,3,FALSE)</f>
        <v>504.3073</v>
      </c>
      <c r="V332">
        <f>VLOOKUP(D332,Unemployment!A:B,2,FALSE)</f>
        <v>3.8</v>
      </c>
      <c r="W332">
        <f>VLOOKUP(D332,Unemployment!H:J,2,FALSE)</f>
        <v>3.9</v>
      </c>
      <c r="X332">
        <f>VLOOKUP(D332,Unemployment!H:J,3,FALSE)</f>
        <v>5.0999999999999996</v>
      </c>
      <c r="Y332">
        <f t="shared" si="106"/>
        <v>1.2999999999999998</v>
      </c>
      <c r="Z332">
        <f t="shared" si="107"/>
        <v>1.1999999999999997</v>
      </c>
      <c r="AA332">
        <f>VLOOKUP(D332,MedianAge!A:B,2,FALSE)</f>
        <v>40.200000000000003</v>
      </c>
      <c r="AB332" s="6">
        <f>VLOOKUP(D332,StateActions!F:G,2,FALSE)</f>
        <v>43914</v>
      </c>
      <c r="AC332" s="6">
        <f>VLOOKUP(D332,StateActions!L:M,2,FALSE)</f>
        <v>43912</v>
      </c>
      <c r="AD332" s="6">
        <f>VLOOKUP(D332,StateActions!A:B,2,FALSE)</f>
        <v>43903</v>
      </c>
      <c r="AE332">
        <f t="shared" si="108"/>
        <v>-21</v>
      </c>
      <c r="AF332">
        <f t="shared" si="109"/>
        <v>-19</v>
      </c>
      <c r="AG332">
        <f t="shared" si="110"/>
        <v>-10</v>
      </c>
      <c r="AH332" s="18">
        <f t="shared" si="111"/>
        <v>0</v>
      </c>
      <c r="AI332" s="18">
        <f t="shared" si="112"/>
        <v>0</v>
      </c>
      <c r="AJ332" s="20">
        <f t="shared" si="113"/>
        <v>0</v>
      </c>
      <c r="AK332" t="str">
        <f t="shared" si="114"/>
        <v>Include</v>
      </c>
      <c r="AL332" t="str">
        <f t="shared" si="115"/>
        <v>Less than 10 deaths</v>
      </c>
      <c r="AM332" s="6">
        <f>IFERROR(VLOOKUP(D332,DatesEachStateReach10Deaths!A:B,2,FALSE),AK332)</f>
        <v>43921</v>
      </c>
      <c r="AN332">
        <f t="shared" si="116"/>
        <v>-28</v>
      </c>
    </row>
    <row r="333" spans="1:40" x14ac:dyDescent="0.25">
      <c r="A333" t="str">
        <f t="shared" si="99"/>
        <v>43894Delaware</v>
      </c>
      <c r="B333" t="str">
        <f t="shared" si="104"/>
        <v>43894DE</v>
      </c>
      <c r="C333" s="6">
        <v>43894</v>
      </c>
      <c r="D333" t="s">
        <v>71</v>
      </c>
      <c r="E333" t="s">
        <v>14</v>
      </c>
      <c r="F333">
        <f>IFERROR(VLOOKUP(B333,CovidTracking!B:G,4,FALSE),0)</f>
        <v>0</v>
      </c>
      <c r="G333">
        <f>IFERROR(VLOOKUP(B333,CovidTracking!B:G,5,FALSE),0)</f>
        <v>0</v>
      </c>
      <c r="H333">
        <f t="shared" si="105"/>
        <v>0</v>
      </c>
      <c r="I333">
        <f>IFERROR(VLOOKUP(B333,CovidTracking!B:G,6,FALSE),0)</f>
        <v>0</v>
      </c>
      <c r="J333">
        <f t="shared" si="117"/>
        <v>0</v>
      </c>
      <c r="K333">
        <f t="shared" si="118"/>
        <v>0</v>
      </c>
      <c r="L333">
        <f t="shared" si="119"/>
        <v>0</v>
      </c>
      <c r="M333">
        <f t="shared" si="120"/>
        <v>0</v>
      </c>
      <c r="N333">
        <f>VLOOKUP(A333,Mobility!$A:$L,7,FALSE)</f>
        <v>10</v>
      </c>
      <c r="O333">
        <f>VLOOKUP(A333,Mobility!$A:$L,8,FALSE)</f>
        <v>4</v>
      </c>
      <c r="P333">
        <f>VLOOKUP(A333,Mobility!$A:$L,9,FALSE)</f>
        <v>37</v>
      </c>
      <c r="Q333">
        <f>VLOOKUP(A333,Mobility!$A:$L,10,FALSE)</f>
        <v>7</v>
      </c>
      <c r="R333">
        <f>VLOOKUP(A333,Mobility!$A:$L,11,FALSE)</f>
        <v>1</v>
      </c>
      <c r="S333">
        <f>VLOOKUP(A333,Mobility!$A:$L,12,FALSE)</f>
        <v>-1</v>
      </c>
      <c r="T333">
        <f>VLOOKUP(D333,'Pop and Pop Den'!A:C,2,FALSE)</f>
        <v>982895</v>
      </c>
      <c r="U333">
        <f>VLOOKUP(D333,'Pop and Pop Den'!A:C,3,FALSE)</f>
        <v>504.3073</v>
      </c>
      <c r="V333">
        <f>VLOOKUP(D333,Unemployment!A:B,2,FALSE)</f>
        <v>3.8</v>
      </c>
      <c r="W333">
        <f>VLOOKUP(D333,Unemployment!H:J,2,FALSE)</f>
        <v>3.9</v>
      </c>
      <c r="X333">
        <f>VLOOKUP(D333,Unemployment!H:J,3,FALSE)</f>
        <v>5.0999999999999996</v>
      </c>
      <c r="Y333">
        <f t="shared" si="106"/>
        <v>1.2999999999999998</v>
      </c>
      <c r="Z333">
        <f t="shared" si="107"/>
        <v>1.1999999999999997</v>
      </c>
      <c r="AA333">
        <f>VLOOKUP(D333,MedianAge!A:B,2,FALSE)</f>
        <v>40.200000000000003</v>
      </c>
      <c r="AB333" s="6">
        <f>VLOOKUP(D333,StateActions!F:G,2,FALSE)</f>
        <v>43914</v>
      </c>
      <c r="AC333" s="6">
        <f>VLOOKUP(D333,StateActions!L:M,2,FALSE)</f>
        <v>43912</v>
      </c>
      <c r="AD333" s="6">
        <f>VLOOKUP(D333,StateActions!A:B,2,FALSE)</f>
        <v>43903</v>
      </c>
      <c r="AE333">
        <f t="shared" si="108"/>
        <v>-20</v>
      </c>
      <c r="AF333">
        <f t="shared" si="109"/>
        <v>-18</v>
      </c>
      <c r="AG333">
        <f t="shared" si="110"/>
        <v>-9</v>
      </c>
      <c r="AH333" s="18">
        <f t="shared" si="111"/>
        <v>0</v>
      </c>
      <c r="AI333" s="18">
        <f t="shared" si="112"/>
        <v>0</v>
      </c>
      <c r="AJ333" s="20">
        <f t="shared" si="113"/>
        <v>0</v>
      </c>
      <c r="AK333" t="str">
        <f t="shared" si="114"/>
        <v>Include</v>
      </c>
      <c r="AL333" t="str">
        <f t="shared" si="115"/>
        <v>Less than 10 deaths</v>
      </c>
      <c r="AM333" s="6">
        <f>IFERROR(VLOOKUP(D333,DatesEachStateReach10Deaths!A:B,2,FALSE),AK333)</f>
        <v>43921</v>
      </c>
      <c r="AN333">
        <f t="shared" si="116"/>
        <v>-27</v>
      </c>
    </row>
    <row r="334" spans="1:40" x14ac:dyDescent="0.25">
      <c r="A334" t="str">
        <f t="shared" si="99"/>
        <v>43895Delaware</v>
      </c>
      <c r="B334" t="str">
        <f t="shared" si="104"/>
        <v>43895DE</v>
      </c>
      <c r="C334" s="6">
        <v>43895</v>
      </c>
      <c r="D334" t="s">
        <v>71</v>
      </c>
      <c r="E334" t="s">
        <v>14</v>
      </c>
      <c r="F334">
        <f>IFERROR(VLOOKUP(B334,CovidTracking!B:G,4,FALSE),0)</f>
        <v>0</v>
      </c>
      <c r="G334">
        <f>IFERROR(VLOOKUP(B334,CovidTracking!B:G,5,FALSE),0)</f>
        <v>0</v>
      </c>
      <c r="H334">
        <f t="shared" si="105"/>
        <v>0</v>
      </c>
      <c r="I334">
        <f>IFERROR(VLOOKUP(B334,CovidTracking!B:G,6,FALSE),0)</f>
        <v>0</v>
      </c>
      <c r="J334">
        <f t="shared" si="117"/>
        <v>0</v>
      </c>
      <c r="K334">
        <f t="shared" si="118"/>
        <v>0</v>
      </c>
      <c r="L334">
        <f t="shared" si="119"/>
        <v>0</v>
      </c>
      <c r="M334">
        <f t="shared" si="120"/>
        <v>0</v>
      </c>
      <c r="N334">
        <f>VLOOKUP(A334,Mobility!$A:$L,7,FALSE)</f>
        <v>9</v>
      </c>
      <c r="O334">
        <f>VLOOKUP(A334,Mobility!$A:$L,8,FALSE)</f>
        <v>5</v>
      </c>
      <c r="P334">
        <f>VLOOKUP(A334,Mobility!$A:$L,9,FALSE)</f>
        <v>27</v>
      </c>
      <c r="Q334">
        <f>VLOOKUP(A334,Mobility!$A:$L,10,FALSE)</f>
        <v>8</v>
      </c>
      <c r="R334">
        <f>VLOOKUP(A334,Mobility!$A:$L,11,FALSE)</f>
        <v>2</v>
      </c>
      <c r="S334">
        <f>VLOOKUP(A334,Mobility!$A:$L,12,FALSE)</f>
        <v>-1</v>
      </c>
      <c r="T334">
        <f>VLOOKUP(D334,'Pop and Pop Den'!A:C,2,FALSE)</f>
        <v>982895</v>
      </c>
      <c r="U334">
        <f>VLOOKUP(D334,'Pop and Pop Den'!A:C,3,FALSE)</f>
        <v>504.3073</v>
      </c>
      <c r="V334">
        <f>VLOOKUP(D334,Unemployment!A:B,2,FALSE)</f>
        <v>3.8</v>
      </c>
      <c r="W334">
        <f>VLOOKUP(D334,Unemployment!H:J,2,FALSE)</f>
        <v>3.9</v>
      </c>
      <c r="X334">
        <f>VLOOKUP(D334,Unemployment!H:J,3,FALSE)</f>
        <v>5.0999999999999996</v>
      </c>
      <c r="Y334">
        <f t="shared" si="106"/>
        <v>1.2999999999999998</v>
      </c>
      <c r="Z334">
        <f t="shared" si="107"/>
        <v>1.1999999999999997</v>
      </c>
      <c r="AA334">
        <f>VLOOKUP(D334,MedianAge!A:B,2,FALSE)</f>
        <v>40.200000000000003</v>
      </c>
      <c r="AB334" s="6">
        <f>VLOOKUP(D334,StateActions!F:G,2,FALSE)</f>
        <v>43914</v>
      </c>
      <c r="AC334" s="6">
        <f>VLOOKUP(D334,StateActions!L:M,2,FALSE)</f>
        <v>43912</v>
      </c>
      <c r="AD334" s="6">
        <f>VLOOKUP(D334,StateActions!A:B,2,FALSE)</f>
        <v>43903</v>
      </c>
      <c r="AE334">
        <f t="shared" si="108"/>
        <v>-19</v>
      </c>
      <c r="AF334">
        <f t="shared" si="109"/>
        <v>-17</v>
      </c>
      <c r="AG334">
        <f t="shared" si="110"/>
        <v>-8</v>
      </c>
      <c r="AH334" s="18">
        <f t="shared" si="111"/>
        <v>0</v>
      </c>
      <c r="AI334" s="18">
        <f t="shared" si="112"/>
        <v>0</v>
      </c>
      <c r="AJ334" s="20">
        <f t="shared" si="113"/>
        <v>0</v>
      </c>
      <c r="AK334" t="str">
        <f t="shared" si="114"/>
        <v>Include</v>
      </c>
      <c r="AL334" t="str">
        <f t="shared" si="115"/>
        <v>Less than 10 deaths</v>
      </c>
      <c r="AM334" s="6">
        <f>IFERROR(VLOOKUP(D334,DatesEachStateReach10Deaths!A:B,2,FALSE),AK334)</f>
        <v>43921</v>
      </c>
      <c r="AN334">
        <f t="shared" si="116"/>
        <v>-26</v>
      </c>
    </row>
    <row r="335" spans="1:40" x14ac:dyDescent="0.25">
      <c r="A335" t="str">
        <f t="shared" si="99"/>
        <v>43896Delaware</v>
      </c>
      <c r="B335" t="str">
        <f t="shared" si="104"/>
        <v>43896DE</v>
      </c>
      <c r="C335" s="6">
        <v>43896</v>
      </c>
      <c r="D335" t="s">
        <v>71</v>
      </c>
      <c r="E335" t="s">
        <v>14</v>
      </c>
      <c r="F335">
        <f>IFERROR(VLOOKUP(B335,CovidTracking!B:G,4,FALSE),0)</f>
        <v>0</v>
      </c>
      <c r="G335">
        <f>IFERROR(VLOOKUP(B335,CovidTracking!B:G,5,FALSE),0)</f>
        <v>10</v>
      </c>
      <c r="H335">
        <f t="shared" si="105"/>
        <v>10</v>
      </c>
      <c r="I335">
        <f>IFERROR(VLOOKUP(B335,CovidTracking!B:G,6,FALSE),0)</f>
        <v>0</v>
      </c>
      <c r="J335">
        <f t="shared" si="117"/>
        <v>0</v>
      </c>
      <c r="K335">
        <f t="shared" si="118"/>
        <v>10</v>
      </c>
      <c r="L335">
        <f t="shared" si="119"/>
        <v>10</v>
      </c>
      <c r="M335">
        <f t="shared" si="120"/>
        <v>0</v>
      </c>
      <c r="N335">
        <f>VLOOKUP(A335,Mobility!$A:$L,7,FALSE)</f>
        <v>1</v>
      </c>
      <c r="O335">
        <f>VLOOKUP(A335,Mobility!$A:$L,8,FALSE)</f>
        <v>-3</v>
      </c>
      <c r="P335">
        <f>VLOOKUP(A335,Mobility!$A:$L,9,FALSE)</f>
        <v>-18</v>
      </c>
      <c r="Q335">
        <f>VLOOKUP(A335,Mobility!$A:$L,10,FALSE)</f>
        <v>-1</v>
      </c>
      <c r="R335">
        <f>VLOOKUP(A335,Mobility!$A:$L,11,FALSE)</f>
        <v>1</v>
      </c>
      <c r="S335">
        <f>VLOOKUP(A335,Mobility!$A:$L,12,FALSE)</f>
        <v>1</v>
      </c>
      <c r="T335">
        <f>VLOOKUP(D335,'Pop and Pop Den'!A:C,2,FALSE)</f>
        <v>982895</v>
      </c>
      <c r="U335">
        <f>VLOOKUP(D335,'Pop and Pop Den'!A:C,3,FALSE)</f>
        <v>504.3073</v>
      </c>
      <c r="V335">
        <f>VLOOKUP(D335,Unemployment!A:B,2,FALSE)</f>
        <v>3.8</v>
      </c>
      <c r="W335">
        <f>VLOOKUP(D335,Unemployment!H:J,2,FALSE)</f>
        <v>3.9</v>
      </c>
      <c r="X335">
        <f>VLOOKUP(D335,Unemployment!H:J,3,FALSE)</f>
        <v>5.0999999999999996</v>
      </c>
      <c r="Y335">
        <f t="shared" si="106"/>
        <v>1.2999999999999998</v>
      </c>
      <c r="Z335">
        <f t="shared" si="107"/>
        <v>1.1999999999999997</v>
      </c>
      <c r="AA335">
        <f>VLOOKUP(D335,MedianAge!A:B,2,FALSE)</f>
        <v>40.200000000000003</v>
      </c>
      <c r="AB335" s="6">
        <f>VLOOKUP(D335,StateActions!F:G,2,FALSE)</f>
        <v>43914</v>
      </c>
      <c r="AC335" s="6">
        <f>VLOOKUP(D335,StateActions!L:M,2,FALSE)</f>
        <v>43912</v>
      </c>
      <c r="AD335" s="6">
        <f>VLOOKUP(D335,StateActions!A:B,2,FALSE)</f>
        <v>43903</v>
      </c>
      <c r="AE335">
        <f t="shared" si="108"/>
        <v>-18</v>
      </c>
      <c r="AF335">
        <f t="shared" si="109"/>
        <v>-16</v>
      </c>
      <c r="AG335">
        <f t="shared" si="110"/>
        <v>-7</v>
      </c>
      <c r="AH335" s="18">
        <f t="shared" si="111"/>
        <v>0</v>
      </c>
      <c r="AI335" s="18">
        <f t="shared" si="112"/>
        <v>1</v>
      </c>
      <c r="AJ335" s="20">
        <f t="shared" si="113"/>
        <v>0</v>
      </c>
      <c r="AK335" t="str">
        <f t="shared" si="114"/>
        <v>Include</v>
      </c>
      <c r="AL335" t="str">
        <f t="shared" si="115"/>
        <v>Less than 10 deaths</v>
      </c>
      <c r="AM335" s="6">
        <f>IFERROR(VLOOKUP(D335,DatesEachStateReach10Deaths!A:B,2,FALSE),AK335)</f>
        <v>43921</v>
      </c>
      <c r="AN335">
        <f t="shared" si="116"/>
        <v>-25</v>
      </c>
    </row>
    <row r="336" spans="1:40" x14ac:dyDescent="0.25">
      <c r="A336" t="str">
        <f t="shared" si="99"/>
        <v>43897Delaware</v>
      </c>
      <c r="B336" t="str">
        <f t="shared" si="104"/>
        <v>43897DE</v>
      </c>
      <c r="C336" s="6">
        <v>43897</v>
      </c>
      <c r="D336" t="s">
        <v>71</v>
      </c>
      <c r="E336" t="s">
        <v>14</v>
      </c>
      <c r="F336">
        <f>IFERROR(VLOOKUP(B336,CovidTracking!B:G,4,FALSE),0)</f>
        <v>0</v>
      </c>
      <c r="G336">
        <f>IFERROR(VLOOKUP(B336,CovidTracking!B:G,5,FALSE),0)</f>
        <v>10</v>
      </c>
      <c r="H336">
        <f t="shared" si="105"/>
        <v>10</v>
      </c>
      <c r="I336">
        <f>IFERROR(VLOOKUP(B336,CovidTracking!B:G,6,FALSE),0)</f>
        <v>0</v>
      </c>
      <c r="J336">
        <f t="shared" si="117"/>
        <v>0</v>
      </c>
      <c r="K336">
        <f t="shared" si="118"/>
        <v>0</v>
      </c>
      <c r="L336">
        <f t="shared" si="119"/>
        <v>0</v>
      </c>
      <c r="M336">
        <f t="shared" si="120"/>
        <v>0</v>
      </c>
      <c r="N336">
        <f>VLOOKUP(A336,Mobility!$A:$L,7,FALSE)</f>
        <v>12</v>
      </c>
      <c r="O336">
        <f>VLOOKUP(A336,Mobility!$A:$L,8,FALSE)</f>
        <v>7</v>
      </c>
      <c r="P336">
        <f>VLOOKUP(A336,Mobility!$A:$L,9,FALSE)</f>
        <v>39</v>
      </c>
      <c r="Q336">
        <f>VLOOKUP(A336,Mobility!$A:$L,10,FALSE)</f>
        <v>15</v>
      </c>
      <c r="R336">
        <f>VLOOKUP(A336,Mobility!$A:$L,11,FALSE)</f>
        <v>6</v>
      </c>
      <c r="S336">
        <f>VLOOKUP(A336,Mobility!$A:$L,12,FALSE)</f>
        <v>-1</v>
      </c>
      <c r="T336">
        <f>VLOOKUP(D336,'Pop and Pop Den'!A:C,2,FALSE)</f>
        <v>982895</v>
      </c>
      <c r="U336">
        <f>VLOOKUP(D336,'Pop and Pop Den'!A:C,3,FALSE)</f>
        <v>504.3073</v>
      </c>
      <c r="V336">
        <f>VLOOKUP(D336,Unemployment!A:B,2,FALSE)</f>
        <v>3.8</v>
      </c>
      <c r="W336">
        <f>VLOOKUP(D336,Unemployment!H:J,2,FALSE)</f>
        <v>3.9</v>
      </c>
      <c r="X336">
        <f>VLOOKUP(D336,Unemployment!H:J,3,FALSE)</f>
        <v>5.0999999999999996</v>
      </c>
      <c r="Y336">
        <f t="shared" si="106"/>
        <v>1.2999999999999998</v>
      </c>
      <c r="Z336">
        <f t="shared" si="107"/>
        <v>1.1999999999999997</v>
      </c>
      <c r="AA336">
        <f>VLOOKUP(D336,MedianAge!A:B,2,FALSE)</f>
        <v>40.200000000000003</v>
      </c>
      <c r="AB336" s="6">
        <f>VLOOKUP(D336,StateActions!F:G,2,FALSE)</f>
        <v>43914</v>
      </c>
      <c r="AC336" s="6">
        <f>VLOOKUP(D336,StateActions!L:M,2,FALSE)</f>
        <v>43912</v>
      </c>
      <c r="AD336" s="6">
        <f>VLOOKUP(D336,StateActions!A:B,2,FALSE)</f>
        <v>43903</v>
      </c>
      <c r="AE336">
        <f t="shared" si="108"/>
        <v>-17</v>
      </c>
      <c r="AF336">
        <f t="shared" si="109"/>
        <v>-15</v>
      </c>
      <c r="AG336">
        <f t="shared" si="110"/>
        <v>-6</v>
      </c>
      <c r="AH336" s="18">
        <f t="shared" si="111"/>
        <v>0</v>
      </c>
      <c r="AI336" s="18">
        <f t="shared" si="112"/>
        <v>1</v>
      </c>
      <c r="AJ336" s="20">
        <f t="shared" si="113"/>
        <v>0</v>
      </c>
      <c r="AK336" t="str">
        <f t="shared" si="114"/>
        <v>Include</v>
      </c>
      <c r="AL336" t="str">
        <f t="shared" si="115"/>
        <v>Less than 10 deaths</v>
      </c>
      <c r="AM336" s="6">
        <f>IFERROR(VLOOKUP(D336,DatesEachStateReach10Deaths!A:B,2,FALSE),AK336)</f>
        <v>43921</v>
      </c>
      <c r="AN336">
        <f t="shared" si="116"/>
        <v>-24</v>
      </c>
    </row>
    <row r="337" spans="1:40" x14ac:dyDescent="0.25">
      <c r="A337" t="str">
        <f t="shared" si="99"/>
        <v>43898Delaware</v>
      </c>
      <c r="B337" t="str">
        <f t="shared" si="104"/>
        <v>43898DE</v>
      </c>
      <c r="C337" s="6">
        <v>43898</v>
      </c>
      <c r="D337" t="s">
        <v>71</v>
      </c>
      <c r="E337" t="s">
        <v>14</v>
      </c>
      <c r="F337">
        <f>IFERROR(VLOOKUP(B337,CovidTracking!B:G,4,FALSE),0)</f>
        <v>0</v>
      </c>
      <c r="G337">
        <f>IFERROR(VLOOKUP(B337,CovidTracking!B:G,5,FALSE),0)</f>
        <v>10</v>
      </c>
      <c r="H337">
        <f t="shared" si="105"/>
        <v>10</v>
      </c>
      <c r="I337">
        <f>IFERROR(VLOOKUP(B337,CovidTracking!B:G,6,FALSE),0)</f>
        <v>0</v>
      </c>
      <c r="J337">
        <f t="shared" si="117"/>
        <v>0</v>
      </c>
      <c r="K337">
        <f t="shared" si="118"/>
        <v>0</v>
      </c>
      <c r="L337">
        <f t="shared" si="119"/>
        <v>0</v>
      </c>
      <c r="M337">
        <f t="shared" si="120"/>
        <v>0</v>
      </c>
      <c r="N337">
        <f>VLOOKUP(A337,Mobility!$A:$L,7,FALSE)</f>
        <v>10</v>
      </c>
      <c r="O337">
        <f>VLOOKUP(A337,Mobility!$A:$L,8,FALSE)</f>
        <v>8</v>
      </c>
      <c r="P337">
        <f>VLOOKUP(A337,Mobility!$A:$L,9,FALSE)</f>
        <v>71</v>
      </c>
      <c r="Q337">
        <f>VLOOKUP(A337,Mobility!$A:$L,10,FALSE)</f>
        <v>14</v>
      </c>
      <c r="R337">
        <f>VLOOKUP(A337,Mobility!$A:$L,11,FALSE)</f>
        <v>2</v>
      </c>
      <c r="S337">
        <f>VLOOKUP(A337,Mobility!$A:$L,12,FALSE)</f>
        <v>-1</v>
      </c>
      <c r="T337">
        <f>VLOOKUP(D337,'Pop and Pop Den'!A:C,2,FALSE)</f>
        <v>982895</v>
      </c>
      <c r="U337">
        <f>VLOOKUP(D337,'Pop and Pop Den'!A:C,3,FALSE)</f>
        <v>504.3073</v>
      </c>
      <c r="V337">
        <f>VLOOKUP(D337,Unemployment!A:B,2,FALSE)</f>
        <v>3.8</v>
      </c>
      <c r="W337">
        <f>VLOOKUP(D337,Unemployment!H:J,2,FALSE)</f>
        <v>3.9</v>
      </c>
      <c r="X337">
        <f>VLOOKUP(D337,Unemployment!H:J,3,FALSE)</f>
        <v>5.0999999999999996</v>
      </c>
      <c r="Y337">
        <f t="shared" si="106"/>
        <v>1.2999999999999998</v>
      </c>
      <c r="Z337">
        <f t="shared" si="107"/>
        <v>1.1999999999999997</v>
      </c>
      <c r="AA337">
        <f>VLOOKUP(D337,MedianAge!A:B,2,FALSE)</f>
        <v>40.200000000000003</v>
      </c>
      <c r="AB337" s="6">
        <f>VLOOKUP(D337,StateActions!F:G,2,FALSE)</f>
        <v>43914</v>
      </c>
      <c r="AC337" s="6">
        <f>VLOOKUP(D337,StateActions!L:M,2,FALSE)</f>
        <v>43912</v>
      </c>
      <c r="AD337" s="6">
        <f>VLOOKUP(D337,StateActions!A:B,2,FALSE)</f>
        <v>43903</v>
      </c>
      <c r="AE337">
        <f t="shared" si="108"/>
        <v>-16</v>
      </c>
      <c r="AF337">
        <f t="shared" si="109"/>
        <v>-14</v>
      </c>
      <c r="AG337">
        <f t="shared" si="110"/>
        <v>-5</v>
      </c>
      <c r="AH337" s="18">
        <f t="shared" si="111"/>
        <v>0</v>
      </c>
      <c r="AI337" s="18">
        <f t="shared" si="112"/>
        <v>1</v>
      </c>
      <c r="AJ337" s="20">
        <f t="shared" si="113"/>
        <v>0</v>
      </c>
      <c r="AK337" t="str">
        <f t="shared" si="114"/>
        <v>Include</v>
      </c>
      <c r="AL337" t="str">
        <f t="shared" si="115"/>
        <v>Less than 10 deaths</v>
      </c>
      <c r="AM337" s="6">
        <f>IFERROR(VLOOKUP(D337,DatesEachStateReach10Deaths!A:B,2,FALSE),AK337)</f>
        <v>43921</v>
      </c>
      <c r="AN337">
        <f t="shared" si="116"/>
        <v>-23</v>
      </c>
    </row>
    <row r="338" spans="1:40" x14ac:dyDescent="0.25">
      <c r="A338" t="str">
        <f t="shared" si="99"/>
        <v>43899Delaware</v>
      </c>
      <c r="B338" t="str">
        <f t="shared" si="104"/>
        <v>43899DE</v>
      </c>
      <c r="C338" s="6">
        <v>43899</v>
      </c>
      <c r="D338" t="s">
        <v>71</v>
      </c>
      <c r="E338" t="s">
        <v>14</v>
      </c>
      <c r="F338">
        <f>IFERROR(VLOOKUP(B338,CovidTracking!B:G,4,FALSE),0)</f>
        <v>0</v>
      </c>
      <c r="G338">
        <f>IFERROR(VLOOKUP(B338,CovidTracking!B:G,5,FALSE),0)</f>
        <v>15</v>
      </c>
      <c r="H338">
        <f t="shared" si="105"/>
        <v>15</v>
      </c>
      <c r="I338">
        <f>IFERROR(VLOOKUP(B338,CovidTracking!B:G,6,FALSE),0)</f>
        <v>0</v>
      </c>
      <c r="J338">
        <f t="shared" si="117"/>
        <v>0</v>
      </c>
      <c r="K338">
        <f t="shared" si="118"/>
        <v>5</v>
      </c>
      <c r="L338">
        <f t="shared" si="119"/>
        <v>5</v>
      </c>
      <c r="M338">
        <f t="shared" si="120"/>
        <v>0</v>
      </c>
      <c r="N338">
        <f>VLOOKUP(A338,Mobility!$A:$L,7,FALSE)</f>
        <v>10</v>
      </c>
      <c r="O338">
        <f>VLOOKUP(A338,Mobility!$A:$L,8,FALSE)</f>
        <v>5</v>
      </c>
      <c r="P338">
        <f>VLOOKUP(A338,Mobility!$A:$L,9,FALSE)</f>
        <v>83</v>
      </c>
      <c r="Q338">
        <f>VLOOKUP(A338,Mobility!$A:$L,10,FALSE)</f>
        <v>4</v>
      </c>
      <c r="R338">
        <f>VLOOKUP(A338,Mobility!$A:$L,11,FALSE)</f>
        <v>2</v>
      </c>
      <c r="S338">
        <f>VLOOKUP(A338,Mobility!$A:$L,12,FALSE)</f>
        <v>-1</v>
      </c>
      <c r="T338">
        <f>VLOOKUP(D338,'Pop and Pop Den'!A:C,2,FALSE)</f>
        <v>982895</v>
      </c>
      <c r="U338">
        <f>VLOOKUP(D338,'Pop and Pop Den'!A:C,3,FALSE)</f>
        <v>504.3073</v>
      </c>
      <c r="V338">
        <f>VLOOKUP(D338,Unemployment!A:B,2,FALSE)</f>
        <v>3.8</v>
      </c>
      <c r="W338">
        <f>VLOOKUP(D338,Unemployment!H:J,2,FALSE)</f>
        <v>3.9</v>
      </c>
      <c r="X338">
        <f>VLOOKUP(D338,Unemployment!H:J,3,FALSE)</f>
        <v>5.0999999999999996</v>
      </c>
      <c r="Y338">
        <f t="shared" si="106"/>
        <v>1.2999999999999998</v>
      </c>
      <c r="Z338">
        <f t="shared" si="107"/>
        <v>1.1999999999999997</v>
      </c>
      <c r="AA338">
        <f>VLOOKUP(D338,MedianAge!A:B,2,FALSE)</f>
        <v>40.200000000000003</v>
      </c>
      <c r="AB338" s="6">
        <f>VLOOKUP(D338,StateActions!F:G,2,FALSE)</f>
        <v>43914</v>
      </c>
      <c r="AC338" s="6">
        <f>VLOOKUP(D338,StateActions!L:M,2,FALSE)</f>
        <v>43912</v>
      </c>
      <c r="AD338" s="6">
        <f>VLOOKUP(D338,StateActions!A:B,2,FALSE)</f>
        <v>43903</v>
      </c>
      <c r="AE338">
        <f t="shared" si="108"/>
        <v>-15</v>
      </c>
      <c r="AF338">
        <f t="shared" si="109"/>
        <v>-13</v>
      </c>
      <c r="AG338">
        <f t="shared" si="110"/>
        <v>-4</v>
      </c>
      <c r="AH338" s="18">
        <f t="shared" si="111"/>
        <v>0</v>
      </c>
      <c r="AI338" s="18">
        <f t="shared" si="112"/>
        <v>1</v>
      </c>
      <c r="AJ338" s="20">
        <f t="shared" si="113"/>
        <v>0</v>
      </c>
      <c r="AK338" t="str">
        <f t="shared" si="114"/>
        <v>Include</v>
      </c>
      <c r="AL338" t="str">
        <f t="shared" si="115"/>
        <v>Less than 10 deaths</v>
      </c>
      <c r="AM338" s="6">
        <f>IFERROR(VLOOKUP(D338,DatesEachStateReach10Deaths!A:B,2,FALSE),AK338)</f>
        <v>43921</v>
      </c>
      <c r="AN338">
        <f t="shared" si="116"/>
        <v>-22</v>
      </c>
    </row>
    <row r="339" spans="1:40" x14ac:dyDescent="0.25">
      <c r="A339" t="str">
        <f t="shared" si="99"/>
        <v>43900Delaware</v>
      </c>
      <c r="B339" t="str">
        <f t="shared" si="104"/>
        <v>43900DE</v>
      </c>
      <c r="C339" s="6">
        <v>43900</v>
      </c>
      <c r="D339" t="s">
        <v>71</v>
      </c>
      <c r="E339" t="s">
        <v>14</v>
      </c>
      <c r="F339">
        <f>IFERROR(VLOOKUP(B339,CovidTracking!B:G,4,FALSE),0)</f>
        <v>0</v>
      </c>
      <c r="G339">
        <f>IFERROR(VLOOKUP(B339,CovidTracking!B:G,5,FALSE),0)</f>
        <v>17</v>
      </c>
      <c r="H339">
        <f t="shared" si="105"/>
        <v>17</v>
      </c>
      <c r="I339">
        <f>IFERROR(VLOOKUP(B339,CovidTracking!B:G,6,FALSE),0)</f>
        <v>0</v>
      </c>
      <c r="J339">
        <f t="shared" si="117"/>
        <v>0</v>
      </c>
      <c r="K339">
        <f t="shared" si="118"/>
        <v>2</v>
      </c>
      <c r="L339">
        <f t="shared" si="119"/>
        <v>2</v>
      </c>
      <c r="M339">
        <f t="shared" si="120"/>
        <v>0</v>
      </c>
      <c r="N339">
        <f>VLOOKUP(A339,Mobility!$A:$L,7,FALSE)</f>
        <v>8</v>
      </c>
      <c r="O339">
        <f>VLOOKUP(A339,Mobility!$A:$L,8,FALSE)</f>
        <v>6</v>
      </c>
      <c r="P339">
        <f>VLOOKUP(A339,Mobility!$A:$L,9,FALSE)</f>
        <v>28</v>
      </c>
      <c r="Q339">
        <f>VLOOKUP(A339,Mobility!$A:$L,10,FALSE)</f>
        <v>2</v>
      </c>
      <c r="R339">
        <f>VLOOKUP(A339,Mobility!$A:$L,11,FALSE)</f>
        <v>1</v>
      </c>
      <c r="S339">
        <f>VLOOKUP(A339,Mobility!$A:$L,12,FALSE)</f>
        <v>0</v>
      </c>
      <c r="T339">
        <f>VLOOKUP(D339,'Pop and Pop Den'!A:C,2,FALSE)</f>
        <v>982895</v>
      </c>
      <c r="U339">
        <f>VLOOKUP(D339,'Pop and Pop Den'!A:C,3,FALSE)</f>
        <v>504.3073</v>
      </c>
      <c r="V339">
        <f>VLOOKUP(D339,Unemployment!A:B,2,FALSE)</f>
        <v>3.8</v>
      </c>
      <c r="W339">
        <f>VLOOKUP(D339,Unemployment!H:J,2,FALSE)</f>
        <v>3.9</v>
      </c>
      <c r="X339">
        <f>VLOOKUP(D339,Unemployment!H:J,3,FALSE)</f>
        <v>5.0999999999999996</v>
      </c>
      <c r="Y339">
        <f t="shared" si="106"/>
        <v>1.2999999999999998</v>
      </c>
      <c r="Z339">
        <f t="shared" si="107"/>
        <v>1.1999999999999997</v>
      </c>
      <c r="AA339">
        <f>VLOOKUP(D339,MedianAge!A:B,2,FALSE)</f>
        <v>40.200000000000003</v>
      </c>
      <c r="AB339" s="6">
        <f>VLOOKUP(D339,StateActions!F:G,2,FALSE)</f>
        <v>43914</v>
      </c>
      <c r="AC339" s="6">
        <f>VLOOKUP(D339,StateActions!L:M,2,FALSE)</f>
        <v>43912</v>
      </c>
      <c r="AD339" s="6">
        <f>VLOOKUP(D339,StateActions!A:B,2,FALSE)</f>
        <v>43903</v>
      </c>
      <c r="AE339">
        <f t="shared" si="108"/>
        <v>-14</v>
      </c>
      <c r="AF339">
        <f t="shared" si="109"/>
        <v>-12</v>
      </c>
      <c r="AG339">
        <f t="shared" si="110"/>
        <v>-3</v>
      </c>
      <c r="AH339" s="18">
        <f t="shared" si="111"/>
        <v>0</v>
      </c>
      <c r="AI339" s="18">
        <f t="shared" si="112"/>
        <v>1</v>
      </c>
      <c r="AJ339" s="20">
        <f t="shared" si="113"/>
        <v>0</v>
      </c>
      <c r="AK339" t="str">
        <f t="shared" si="114"/>
        <v>Include</v>
      </c>
      <c r="AL339" t="str">
        <f t="shared" si="115"/>
        <v>Less than 10 deaths</v>
      </c>
      <c r="AM339" s="6">
        <f>IFERROR(VLOOKUP(D339,DatesEachStateReach10Deaths!A:B,2,FALSE),AK339)</f>
        <v>43921</v>
      </c>
      <c r="AN339">
        <f t="shared" si="116"/>
        <v>-21</v>
      </c>
    </row>
    <row r="340" spans="1:40" x14ac:dyDescent="0.25">
      <c r="A340" t="str">
        <f t="shared" si="99"/>
        <v>43901Delaware</v>
      </c>
      <c r="B340" t="str">
        <f t="shared" si="104"/>
        <v>43901DE</v>
      </c>
      <c r="C340" s="6">
        <v>43901</v>
      </c>
      <c r="D340" t="s">
        <v>71</v>
      </c>
      <c r="E340" t="s">
        <v>14</v>
      </c>
      <c r="F340">
        <f>IFERROR(VLOOKUP(B340,CovidTracking!B:G,4,FALSE),0)</f>
        <v>1</v>
      </c>
      <c r="G340">
        <f>IFERROR(VLOOKUP(B340,CovidTracking!B:G,5,FALSE),0)</f>
        <v>17</v>
      </c>
      <c r="H340">
        <f t="shared" si="105"/>
        <v>18</v>
      </c>
      <c r="I340">
        <f>IFERROR(VLOOKUP(B340,CovidTracking!B:G,6,FALSE),0)</f>
        <v>0</v>
      </c>
      <c r="J340">
        <f t="shared" si="117"/>
        <v>1</v>
      </c>
      <c r="K340">
        <f t="shared" si="118"/>
        <v>0</v>
      </c>
      <c r="L340">
        <f t="shared" si="119"/>
        <v>1</v>
      </c>
      <c r="M340">
        <f t="shared" si="120"/>
        <v>0</v>
      </c>
      <c r="N340">
        <f>VLOOKUP(A340,Mobility!$A:$L,7,FALSE)</f>
        <v>7</v>
      </c>
      <c r="O340">
        <f>VLOOKUP(A340,Mobility!$A:$L,8,FALSE)</f>
        <v>7</v>
      </c>
      <c r="P340">
        <f>VLOOKUP(A340,Mobility!$A:$L,9,FALSE)</f>
        <v>24</v>
      </c>
      <c r="Q340">
        <f>VLOOKUP(A340,Mobility!$A:$L,10,FALSE)</f>
        <v>1</v>
      </c>
      <c r="R340">
        <f>VLOOKUP(A340,Mobility!$A:$L,11,FALSE)</f>
        <v>1</v>
      </c>
      <c r="S340">
        <f>VLOOKUP(A340,Mobility!$A:$L,12,FALSE)</f>
        <v>0</v>
      </c>
      <c r="T340">
        <f>VLOOKUP(D340,'Pop and Pop Den'!A:C,2,FALSE)</f>
        <v>982895</v>
      </c>
      <c r="U340">
        <f>VLOOKUP(D340,'Pop and Pop Den'!A:C,3,FALSE)</f>
        <v>504.3073</v>
      </c>
      <c r="V340">
        <f>VLOOKUP(D340,Unemployment!A:B,2,FALSE)</f>
        <v>3.8</v>
      </c>
      <c r="W340">
        <f>VLOOKUP(D340,Unemployment!H:J,2,FALSE)</f>
        <v>3.9</v>
      </c>
      <c r="X340">
        <f>VLOOKUP(D340,Unemployment!H:J,3,FALSE)</f>
        <v>5.0999999999999996</v>
      </c>
      <c r="Y340">
        <f t="shared" si="106"/>
        <v>1.2999999999999998</v>
      </c>
      <c r="Z340">
        <f t="shared" si="107"/>
        <v>1.1999999999999997</v>
      </c>
      <c r="AA340">
        <f>VLOOKUP(D340,MedianAge!A:B,2,FALSE)</f>
        <v>40.200000000000003</v>
      </c>
      <c r="AB340" s="6">
        <f>VLOOKUP(D340,StateActions!F:G,2,FALSE)</f>
        <v>43914</v>
      </c>
      <c r="AC340" s="6">
        <f>VLOOKUP(D340,StateActions!L:M,2,FALSE)</f>
        <v>43912</v>
      </c>
      <c r="AD340" s="6">
        <f>VLOOKUP(D340,StateActions!A:B,2,FALSE)</f>
        <v>43903</v>
      </c>
      <c r="AE340">
        <f t="shared" si="108"/>
        <v>-13</v>
      </c>
      <c r="AF340">
        <f t="shared" si="109"/>
        <v>-11</v>
      </c>
      <c r="AG340">
        <f t="shared" si="110"/>
        <v>-2</v>
      </c>
      <c r="AH340" s="18">
        <f t="shared" si="111"/>
        <v>5.5555555555555552E-2</v>
      </c>
      <c r="AI340" s="18">
        <f t="shared" si="112"/>
        <v>0.94444444444444442</v>
      </c>
      <c r="AJ340" s="20">
        <f t="shared" si="113"/>
        <v>0</v>
      </c>
      <c r="AK340" t="str">
        <f t="shared" si="114"/>
        <v>Include</v>
      </c>
      <c r="AL340" t="str">
        <f t="shared" si="115"/>
        <v>Less than 10 deaths</v>
      </c>
      <c r="AM340" s="6">
        <f>IFERROR(VLOOKUP(D340,DatesEachStateReach10Deaths!A:B,2,FALSE),AK340)</f>
        <v>43921</v>
      </c>
      <c r="AN340">
        <f t="shared" si="116"/>
        <v>-20</v>
      </c>
    </row>
    <row r="341" spans="1:40" x14ac:dyDescent="0.25">
      <c r="A341" t="str">
        <f t="shared" si="99"/>
        <v>43902Delaware</v>
      </c>
      <c r="B341" t="str">
        <f t="shared" si="104"/>
        <v>43902DE</v>
      </c>
      <c r="C341" s="6">
        <v>43902</v>
      </c>
      <c r="D341" t="s">
        <v>71</v>
      </c>
      <c r="E341" t="s">
        <v>14</v>
      </c>
      <c r="F341">
        <f>IFERROR(VLOOKUP(B341,CovidTracking!B:G,4,FALSE),0)</f>
        <v>4</v>
      </c>
      <c r="G341">
        <f>IFERROR(VLOOKUP(B341,CovidTracking!B:G,5,FALSE),0)</f>
        <v>23</v>
      </c>
      <c r="H341">
        <f t="shared" si="105"/>
        <v>27</v>
      </c>
      <c r="I341">
        <f>IFERROR(VLOOKUP(B341,CovidTracking!B:G,6,FALSE),0)</f>
        <v>0</v>
      </c>
      <c r="J341">
        <f t="shared" si="117"/>
        <v>3</v>
      </c>
      <c r="K341">
        <f t="shared" si="118"/>
        <v>6</v>
      </c>
      <c r="L341">
        <f t="shared" si="119"/>
        <v>9</v>
      </c>
      <c r="M341">
        <f t="shared" si="120"/>
        <v>0</v>
      </c>
      <c r="N341">
        <f>VLOOKUP(A341,Mobility!$A:$L,7,FALSE)</f>
        <v>9</v>
      </c>
      <c r="O341">
        <f>VLOOKUP(A341,Mobility!$A:$L,8,FALSE)</f>
        <v>18</v>
      </c>
      <c r="P341">
        <f>VLOOKUP(A341,Mobility!$A:$L,9,FALSE)</f>
        <v>17</v>
      </c>
      <c r="Q341">
        <f>VLOOKUP(A341,Mobility!$A:$L,10,FALSE)</f>
        <v>0</v>
      </c>
      <c r="R341">
        <f>VLOOKUP(A341,Mobility!$A:$L,11,FALSE)</f>
        <v>-2</v>
      </c>
      <c r="S341">
        <f>VLOOKUP(A341,Mobility!$A:$L,12,FALSE)</f>
        <v>0</v>
      </c>
      <c r="T341">
        <f>VLOOKUP(D341,'Pop and Pop Den'!A:C,2,FALSE)</f>
        <v>982895</v>
      </c>
      <c r="U341">
        <f>VLOOKUP(D341,'Pop and Pop Den'!A:C,3,FALSE)</f>
        <v>504.3073</v>
      </c>
      <c r="V341">
        <f>VLOOKUP(D341,Unemployment!A:B,2,FALSE)</f>
        <v>3.8</v>
      </c>
      <c r="W341">
        <f>VLOOKUP(D341,Unemployment!H:J,2,FALSE)</f>
        <v>3.9</v>
      </c>
      <c r="X341">
        <f>VLOOKUP(D341,Unemployment!H:J,3,FALSE)</f>
        <v>5.0999999999999996</v>
      </c>
      <c r="Y341">
        <f t="shared" si="106"/>
        <v>1.2999999999999998</v>
      </c>
      <c r="Z341">
        <f t="shared" si="107"/>
        <v>1.1999999999999997</v>
      </c>
      <c r="AA341">
        <f>VLOOKUP(D341,MedianAge!A:B,2,FALSE)</f>
        <v>40.200000000000003</v>
      </c>
      <c r="AB341" s="6">
        <f>VLOOKUP(D341,StateActions!F:G,2,FALSE)</f>
        <v>43914</v>
      </c>
      <c r="AC341" s="6">
        <f>VLOOKUP(D341,StateActions!L:M,2,FALSE)</f>
        <v>43912</v>
      </c>
      <c r="AD341" s="6">
        <f>VLOOKUP(D341,StateActions!A:B,2,FALSE)</f>
        <v>43903</v>
      </c>
      <c r="AE341">
        <f t="shared" si="108"/>
        <v>-12</v>
      </c>
      <c r="AF341">
        <f t="shared" si="109"/>
        <v>-10</v>
      </c>
      <c r="AG341">
        <f t="shared" si="110"/>
        <v>-1</v>
      </c>
      <c r="AH341" s="18">
        <f t="shared" si="111"/>
        <v>0.14814814814814814</v>
      </c>
      <c r="AI341" s="18">
        <f t="shared" si="112"/>
        <v>0.85185185185185186</v>
      </c>
      <c r="AJ341" s="20">
        <f t="shared" si="113"/>
        <v>0</v>
      </c>
      <c r="AK341" t="str">
        <f t="shared" si="114"/>
        <v>Include</v>
      </c>
      <c r="AL341" t="str">
        <f t="shared" si="115"/>
        <v>Less than 10 deaths</v>
      </c>
      <c r="AM341" s="6">
        <f>IFERROR(VLOOKUP(D341,DatesEachStateReach10Deaths!A:B,2,FALSE),AK341)</f>
        <v>43921</v>
      </c>
      <c r="AN341">
        <f t="shared" si="116"/>
        <v>-19</v>
      </c>
    </row>
    <row r="342" spans="1:40" x14ac:dyDescent="0.25">
      <c r="A342" t="str">
        <f t="shared" si="99"/>
        <v>43903Delaware</v>
      </c>
      <c r="B342" t="str">
        <f t="shared" si="104"/>
        <v>43903DE</v>
      </c>
      <c r="C342" s="6">
        <v>43903</v>
      </c>
      <c r="D342" t="s">
        <v>71</v>
      </c>
      <c r="E342" t="s">
        <v>14</v>
      </c>
      <c r="F342">
        <f>IFERROR(VLOOKUP(B342,CovidTracking!B:G,4,FALSE),0)</f>
        <v>4</v>
      </c>
      <c r="G342">
        <f>IFERROR(VLOOKUP(B342,CovidTracking!B:G,5,FALSE),0)</f>
        <v>30</v>
      </c>
      <c r="H342">
        <f t="shared" si="105"/>
        <v>34</v>
      </c>
      <c r="I342">
        <f>IFERROR(VLOOKUP(B342,CovidTracking!B:G,6,FALSE),0)</f>
        <v>0</v>
      </c>
      <c r="J342">
        <f t="shared" si="117"/>
        <v>0</v>
      </c>
      <c r="K342">
        <f t="shared" si="118"/>
        <v>7</v>
      </c>
      <c r="L342">
        <f t="shared" si="119"/>
        <v>7</v>
      </c>
      <c r="M342">
        <f t="shared" si="120"/>
        <v>0</v>
      </c>
      <c r="N342">
        <f>VLOOKUP(A342,Mobility!$A:$L,7,FALSE)</f>
        <v>6</v>
      </c>
      <c r="O342">
        <f>VLOOKUP(A342,Mobility!$A:$L,8,FALSE)</f>
        <v>18</v>
      </c>
      <c r="P342">
        <f>VLOOKUP(A342,Mobility!$A:$L,9,FALSE)</f>
        <v>34</v>
      </c>
      <c r="Q342">
        <f>VLOOKUP(A342,Mobility!$A:$L,10,FALSE)</f>
        <v>-9</v>
      </c>
      <c r="R342">
        <f>VLOOKUP(A342,Mobility!$A:$L,11,FALSE)</f>
        <v>-5</v>
      </c>
      <c r="S342">
        <f>VLOOKUP(A342,Mobility!$A:$L,12,FALSE)</f>
        <v>3</v>
      </c>
      <c r="T342">
        <f>VLOOKUP(D342,'Pop and Pop Den'!A:C,2,FALSE)</f>
        <v>982895</v>
      </c>
      <c r="U342">
        <f>VLOOKUP(D342,'Pop and Pop Den'!A:C,3,FALSE)</f>
        <v>504.3073</v>
      </c>
      <c r="V342">
        <f>VLOOKUP(D342,Unemployment!A:B,2,FALSE)</f>
        <v>3.8</v>
      </c>
      <c r="W342">
        <f>VLOOKUP(D342,Unemployment!H:J,2,FALSE)</f>
        <v>3.9</v>
      </c>
      <c r="X342">
        <f>VLOOKUP(D342,Unemployment!H:J,3,FALSE)</f>
        <v>5.0999999999999996</v>
      </c>
      <c r="Y342">
        <f t="shared" si="106"/>
        <v>1.2999999999999998</v>
      </c>
      <c r="Z342">
        <f t="shared" si="107"/>
        <v>1.1999999999999997</v>
      </c>
      <c r="AA342">
        <f>VLOOKUP(D342,MedianAge!A:B,2,FALSE)</f>
        <v>40.200000000000003</v>
      </c>
      <c r="AB342" s="6">
        <f>VLOOKUP(D342,StateActions!F:G,2,FALSE)</f>
        <v>43914</v>
      </c>
      <c r="AC342" s="6">
        <f>VLOOKUP(D342,StateActions!L:M,2,FALSE)</f>
        <v>43912</v>
      </c>
      <c r="AD342" s="6">
        <f>VLOOKUP(D342,StateActions!A:B,2,FALSE)</f>
        <v>43903</v>
      </c>
      <c r="AE342">
        <f t="shared" si="108"/>
        <v>-11</v>
      </c>
      <c r="AF342">
        <f t="shared" si="109"/>
        <v>-9</v>
      </c>
      <c r="AG342">
        <f t="shared" si="110"/>
        <v>0</v>
      </c>
      <c r="AH342" s="18">
        <f t="shared" si="111"/>
        <v>0.11764705882352941</v>
      </c>
      <c r="AI342" s="18">
        <f t="shared" si="112"/>
        <v>0.88235294117647056</v>
      </c>
      <c r="AJ342" s="20">
        <f t="shared" si="113"/>
        <v>0</v>
      </c>
      <c r="AK342" t="str">
        <f t="shared" si="114"/>
        <v>Include</v>
      </c>
      <c r="AL342" t="str">
        <f t="shared" si="115"/>
        <v>Less than 10 deaths</v>
      </c>
      <c r="AM342" s="6">
        <f>IFERROR(VLOOKUP(D342,DatesEachStateReach10Deaths!A:B,2,FALSE),AK342)</f>
        <v>43921</v>
      </c>
      <c r="AN342">
        <f t="shared" si="116"/>
        <v>-18</v>
      </c>
    </row>
    <row r="343" spans="1:40" x14ac:dyDescent="0.25">
      <c r="A343" t="str">
        <f t="shared" si="99"/>
        <v>43904Delaware</v>
      </c>
      <c r="B343" t="str">
        <f t="shared" si="104"/>
        <v>43904DE</v>
      </c>
      <c r="C343" s="6">
        <v>43904</v>
      </c>
      <c r="D343" t="s">
        <v>71</v>
      </c>
      <c r="E343" t="s">
        <v>14</v>
      </c>
      <c r="F343">
        <f>IFERROR(VLOOKUP(B343,CovidTracking!B:G,4,FALSE),0)</f>
        <v>6</v>
      </c>
      <c r="G343">
        <f>IFERROR(VLOOKUP(B343,CovidTracking!B:G,5,FALSE),0)</f>
        <v>36</v>
      </c>
      <c r="H343">
        <f t="shared" si="105"/>
        <v>42</v>
      </c>
      <c r="I343">
        <f>IFERROR(VLOOKUP(B343,CovidTracking!B:G,6,FALSE),0)</f>
        <v>0</v>
      </c>
      <c r="J343">
        <f t="shared" si="117"/>
        <v>2</v>
      </c>
      <c r="K343">
        <f t="shared" si="118"/>
        <v>6</v>
      </c>
      <c r="L343">
        <f t="shared" si="119"/>
        <v>8</v>
      </c>
      <c r="M343">
        <f t="shared" si="120"/>
        <v>0</v>
      </c>
      <c r="N343">
        <f>VLOOKUP(A343,Mobility!$A:$L,7,FALSE)</f>
        <v>-1</v>
      </c>
      <c r="O343">
        <f>VLOOKUP(A343,Mobility!$A:$L,8,FALSE)</f>
        <v>11</v>
      </c>
      <c r="P343">
        <f>VLOOKUP(A343,Mobility!$A:$L,9,FALSE)</f>
        <v>84</v>
      </c>
      <c r="Q343">
        <f>VLOOKUP(A343,Mobility!$A:$L,10,FALSE)</f>
        <v>-3</v>
      </c>
      <c r="R343">
        <f>VLOOKUP(A343,Mobility!$A:$L,11,FALSE)</f>
        <v>0</v>
      </c>
      <c r="S343">
        <f>VLOOKUP(A343,Mobility!$A:$L,12,FALSE)</f>
        <v>2</v>
      </c>
      <c r="T343">
        <f>VLOOKUP(D343,'Pop and Pop Den'!A:C,2,FALSE)</f>
        <v>982895</v>
      </c>
      <c r="U343">
        <f>VLOOKUP(D343,'Pop and Pop Den'!A:C,3,FALSE)</f>
        <v>504.3073</v>
      </c>
      <c r="V343">
        <f>VLOOKUP(D343,Unemployment!A:B,2,FALSE)</f>
        <v>3.8</v>
      </c>
      <c r="W343">
        <f>VLOOKUP(D343,Unemployment!H:J,2,FALSE)</f>
        <v>3.9</v>
      </c>
      <c r="X343">
        <f>VLOOKUP(D343,Unemployment!H:J,3,FALSE)</f>
        <v>5.0999999999999996</v>
      </c>
      <c r="Y343">
        <f t="shared" si="106"/>
        <v>1.2999999999999998</v>
      </c>
      <c r="Z343">
        <f t="shared" si="107"/>
        <v>1.1999999999999997</v>
      </c>
      <c r="AA343">
        <f>VLOOKUP(D343,MedianAge!A:B,2,FALSE)</f>
        <v>40.200000000000003</v>
      </c>
      <c r="AB343" s="6">
        <f>VLOOKUP(D343,StateActions!F:G,2,FALSE)</f>
        <v>43914</v>
      </c>
      <c r="AC343" s="6">
        <f>VLOOKUP(D343,StateActions!L:M,2,FALSE)</f>
        <v>43912</v>
      </c>
      <c r="AD343" s="6">
        <f>VLOOKUP(D343,StateActions!A:B,2,FALSE)</f>
        <v>43903</v>
      </c>
      <c r="AE343">
        <f t="shared" si="108"/>
        <v>-10</v>
      </c>
      <c r="AF343">
        <f t="shared" si="109"/>
        <v>-8</v>
      </c>
      <c r="AG343">
        <f t="shared" si="110"/>
        <v>1</v>
      </c>
      <c r="AH343" s="18">
        <f t="shared" si="111"/>
        <v>0.14285714285714285</v>
      </c>
      <c r="AI343" s="18">
        <f t="shared" si="112"/>
        <v>0.8571428571428571</v>
      </c>
      <c r="AJ343" s="20">
        <f t="shared" si="113"/>
        <v>0</v>
      </c>
      <c r="AK343" t="str">
        <f t="shared" si="114"/>
        <v>Include</v>
      </c>
      <c r="AL343" t="str">
        <f t="shared" si="115"/>
        <v>Less than 10 deaths</v>
      </c>
      <c r="AM343" s="6">
        <f>IFERROR(VLOOKUP(D343,DatesEachStateReach10Deaths!A:B,2,FALSE),AK343)</f>
        <v>43921</v>
      </c>
      <c r="AN343">
        <f t="shared" si="116"/>
        <v>-17</v>
      </c>
    </row>
    <row r="344" spans="1:40" x14ac:dyDescent="0.25">
      <c r="A344" t="str">
        <f t="shared" si="99"/>
        <v>43905Delaware</v>
      </c>
      <c r="B344" t="str">
        <f t="shared" si="104"/>
        <v>43905DE</v>
      </c>
      <c r="C344" s="6">
        <v>43905</v>
      </c>
      <c r="D344" t="s">
        <v>71</v>
      </c>
      <c r="E344" t="s">
        <v>14</v>
      </c>
      <c r="F344">
        <f>IFERROR(VLOOKUP(B344,CovidTracking!B:G,4,FALSE),0)</f>
        <v>6</v>
      </c>
      <c r="G344">
        <f>IFERROR(VLOOKUP(B344,CovidTracking!B:G,5,FALSE),0)</f>
        <v>36</v>
      </c>
      <c r="H344">
        <f t="shared" si="105"/>
        <v>42</v>
      </c>
      <c r="I344">
        <f>IFERROR(VLOOKUP(B344,CovidTracking!B:G,6,FALSE),0)</f>
        <v>0</v>
      </c>
      <c r="J344">
        <f t="shared" si="117"/>
        <v>0</v>
      </c>
      <c r="K344">
        <f t="shared" si="118"/>
        <v>0</v>
      </c>
      <c r="L344">
        <f t="shared" si="119"/>
        <v>0</v>
      </c>
      <c r="M344">
        <f t="shared" si="120"/>
        <v>0</v>
      </c>
      <c r="N344">
        <f>VLOOKUP(A344,Mobility!$A:$L,7,FALSE)</f>
        <v>-7</v>
      </c>
      <c r="O344">
        <f>VLOOKUP(A344,Mobility!$A:$L,8,FALSE)</f>
        <v>6</v>
      </c>
      <c r="P344">
        <f>VLOOKUP(A344,Mobility!$A:$L,9,FALSE)</f>
        <v>38</v>
      </c>
      <c r="Q344">
        <f>VLOOKUP(A344,Mobility!$A:$L,10,FALSE)</f>
        <v>-16</v>
      </c>
      <c r="R344">
        <f>VLOOKUP(A344,Mobility!$A:$L,11,FALSE)</f>
        <v>-8</v>
      </c>
      <c r="S344">
        <f>VLOOKUP(A344,Mobility!$A:$L,12,FALSE)</f>
        <v>3</v>
      </c>
      <c r="T344">
        <f>VLOOKUP(D344,'Pop and Pop Den'!A:C,2,FALSE)</f>
        <v>982895</v>
      </c>
      <c r="U344">
        <f>VLOOKUP(D344,'Pop and Pop Den'!A:C,3,FALSE)</f>
        <v>504.3073</v>
      </c>
      <c r="V344">
        <f>VLOOKUP(D344,Unemployment!A:B,2,FALSE)</f>
        <v>3.8</v>
      </c>
      <c r="W344">
        <f>VLOOKUP(D344,Unemployment!H:J,2,FALSE)</f>
        <v>3.9</v>
      </c>
      <c r="X344">
        <f>VLOOKUP(D344,Unemployment!H:J,3,FALSE)</f>
        <v>5.0999999999999996</v>
      </c>
      <c r="Y344">
        <f t="shared" si="106"/>
        <v>1.2999999999999998</v>
      </c>
      <c r="Z344">
        <f t="shared" si="107"/>
        <v>1.1999999999999997</v>
      </c>
      <c r="AA344">
        <f>VLOOKUP(D344,MedianAge!A:B,2,FALSE)</f>
        <v>40.200000000000003</v>
      </c>
      <c r="AB344" s="6">
        <f>VLOOKUP(D344,StateActions!F:G,2,FALSE)</f>
        <v>43914</v>
      </c>
      <c r="AC344" s="6">
        <f>VLOOKUP(D344,StateActions!L:M,2,FALSE)</f>
        <v>43912</v>
      </c>
      <c r="AD344" s="6">
        <f>VLOOKUP(D344,StateActions!A:B,2,FALSE)</f>
        <v>43903</v>
      </c>
      <c r="AE344">
        <f t="shared" si="108"/>
        <v>-9</v>
      </c>
      <c r="AF344">
        <f t="shared" si="109"/>
        <v>-7</v>
      </c>
      <c r="AG344">
        <f t="shared" si="110"/>
        <v>2</v>
      </c>
      <c r="AH344" s="18">
        <f t="shared" si="111"/>
        <v>0.14285714285714285</v>
      </c>
      <c r="AI344" s="18">
        <f t="shared" si="112"/>
        <v>0.8571428571428571</v>
      </c>
      <c r="AJ344" s="20">
        <f t="shared" si="113"/>
        <v>0</v>
      </c>
      <c r="AK344" t="str">
        <f t="shared" si="114"/>
        <v>Include</v>
      </c>
      <c r="AL344" t="str">
        <f t="shared" si="115"/>
        <v>Less than 10 deaths</v>
      </c>
      <c r="AM344" s="6">
        <f>IFERROR(VLOOKUP(D344,DatesEachStateReach10Deaths!A:B,2,FALSE),AK344)</f>
        <v>43921</v>
      </c>
      <c r="AN344">
        <f t="shared" si="116"/>
        <v>-16</v>
      </c>
    </row>
    <row r="345" spans="1:40" x14ac:dyDescent="0.25">
      <c r="A345" t="str">
        <f t="shared" si="99"/>
        <v>43906Delaware</v>
      </c>
      <c r="B345" t="str">
        <f t="shared" si="104"/>
        <v>43906DE</v>
      </c>
      <c r="C345" s="6">
        <v>43906</v>
      </c>
      <c r="D345" t="s">
        <v>71</v>
      </c>
      <c r="E345" t="s">
        <v>14</v>
      </c>
      <c r="F345">
        <f>IFERROR(VLOOKUP(B345,CovidTracking!B:G,4,FALSE),0)</f>
        <v>8</v>
      </c>
      <c r="G345">
        <f>IFERROR(VLOOKUP(B345,CovidTracking!B:G,5,FALSE),0)</f>
        <v>36</v>
      </c>
      <c r="H345">
        <f t="shared" si="105"/>
        <v>44</v>
      </c>
      <c r="I345">
        <f>IFERROR(VLOOKUP(B345,CovidTracking!B:G,6,FALSE),0)</f>
        <v>0</v>
      </c>
      <c r="J345">
        <f t="shared" si="117"/>
        <v>2</v>
      </c>
      <c r="K345">
        <f t="shared" si="118"/>
        <v>0</v>
      </c>
      <c r="L345">
        <f t="shared" si="119"/>
        <v>2</v>
      </c>
      <c r="M345">
        <f t="shared" si="120"/>
        <v>0</v>
      </c>
      <c r="N345">
        <f>VLOOKUP(A345,Mobility!$A:$L,7,FALSE)</f>
        <v>0</v>
      </c>
      <c r="O345">
        <f>VLOOKUP(A345,Mobility!$A:$L,8,FALSE)</f>
        <v>15</v>
      </c>
      <c r="P345">
        <f>VLOOKUP(A345,Mobility!$A:$L,9,FALSE)</f>
        <v>9</v>
      </c>
      <c r="Q345">
        <f>VLOOKUP(A345,Mobility!$A:$L,10,FALSE)</f>
        <v>-15</v>
      </c>
      <c r="R345">
        <f>VLOOKUP(A345,Mobility!$A:$L,11,FALSE)</f>
        <v>-19</v>
      </c>
      <c r="S345">
        <f>VLOOKUP(A345,Mobility!$A:$L,12,FALSE)</f>
        <v>7</v>
      </c>
      <c r="T345">
        <f>VLOOKUP(D345,'Pop and Pop Den'!A:C,2,FALSE)</f>
        <v>982895</v>
      </c>
      <c r="U345">
        <f>VLOOKUP(D345,'Pop and Pop Den'!A:C,3,FALSE)</f>
        <v>504.3073</v>
      </c>
      <c r="V345">
        <f>VLOOKUP(D345,Unemployment!A:B,2,FALSE)</f>
        <v>3.8</v>
      </c>
      <c r="W345">
        <f>VLOOKUP(D345,Unemployment!H:J,2,FALSE)</f>
        <v>3.9</v>
      </c>
      <c r="X345">
        <f>VLOOKUP(D345,Unemployment!H:J,3,FALSE)</f>
        <v>5.0999999999999996</v>
      </c>
      <c r="Y345">
        <f t="shared" si="106"/>
        <v>1.2999999999999998</v>
      </c>
      <c r="Z345">
        <f t="shared" si="107"/>
        <v>1.1999999999999997</v>
      </c>
      <c r="AA345">
        <f>VLOOKUP(D345,MedianAge!A:B,2,FALSE)</f>
        <v>40.200000000000003</v>
      </c>
      <c r="AB345" s="6">
        <f>VLOOKUP(D345,StateActions!F:G,2,FALSE)</f>
        <v>43914</v>
      </c>
      <c r="AC345" s="6">
        <f>VLOOKUP(D345,StateActions!L:M,2,FALSE)</f>
        <v>43912</v>
      </c>
      <c r="AD345" s="6">
        <f>VLOOKUP(D345,StateActions!A:B,2,FALSE)</f>
        <v>43903</v>
      </c>
      <c r="AE345">
        <f t="shared" si="108"/>
        <v>-8</v>
      </c>
      <c r="AF345">
        <f t="shared" si="109"/>
        <v>-6</v>
      </c>
      <c r="AG345">
        <f t="shared" si="110"/>
        <v>3</v>
      </c>
      <c r="AH345" s="18">
        <f t="shared" si="111"/>
        <v>0.18181818181818182</v>
      </c>
      <c r="AI345" s="18">
        <f t="shared" si="112"/>
        <v>0.81818181818181823</v>
      </c>
      <c r="AJ345" s="20">
        <f t="shared" si="113"/>
        <v>0</v>
      </c>
      <c r="AK345" t="str">
        <f t="shared" si="114"/>
        <v>Include</v>
      </c>
      <c r="AL345" t="str">
        <f t="shared" si="115"/>
        <v>Less than 10 deaths</v>
      </c>
      <c r="AM345" s="6">
        <f>IFERROR(VLOOKUP(D345,DatesEachStateReach10Deaths!A:B,2,FALSE),AK345)</f>
        <v>43921</v>
      </c>
      <c r="AN345">
        <f t="shared" si="116"/>
        <v>-15</v>
      </c>
    </row>
    <row r="346" spans="1:40" x14ac:dyDescent="0.25">
      <c r="A346" t="str">
        <f t="shared" ref="A346:A409" si="121">C346&amp;D346</f>
        <v>43907Delaware</v>
      </c>
      <c r="B346" t="str">
        <f t="shared" si="104"/>
        <v>43907DE</v>
      </c>
      <c r="C346" s="6">
        <v>43907</v>
      </c>
      <c r="D346" t="s">
        <v>71</v>
      </c>
      <c r="E346" t="s">
        <v>14</v>
      </c>
      <c r="F346">
        <f>IFERROR(VLOOKUP(B346,CovidTracking!B:G,4,FALSE),0)</f>
        <v>16</v>
      </c>
      <c r="G346">
        <f>IFERROR(VLOOKUP(B346,CovidTracking!B:G,5,FALSE),0)</f>
        <v>36</v>
      </c>
      <c r="H346">
        <f t="shared" si="105"/>
        <v>52</v>
      </c>
      <c r="I346">
        <f>IFERROR(VLOOKUP(B346,CovidTracking!B:G,6,FALSE),0)</f>
        <v>0</v>
      </c>
      <c r="J346">
        <f t="shared" si="117"/>
        <v>8</v>
      </c>
      <c r="K346">
        <f t="shared" si="118"/>
        <v>0</v>
      </c>
      <c r="L346">
        <f t="shared" si="119"/>
        <v>8</v>
      </c>
      <c r="M346">
        <f t="shared" si="120"/>
        <v>0</v>
      </c>
      <c r="N346">
        <f>VLOOKUP(A346,Mobility!$A:$L,7,FALSE)</f>
        <v>-17</v>
      </c>
      <c r="O346">
        <f>VLOOKUP(A346,Mobility!$A:$L,8,FALSE)</f>
        <v>4</v>
      </c>
      <c r="P346">
        <f>VLOOKUP(A346,Mobility!$A:$L,9,FALSE)</f>
        <v>36</v>
      </c>
      <c r="Q346">
        <f>VLOOKUP(A346,Mobility!$A:$L,10,FALSE)</f>
        <v>-21</v>
      </c>
      <c r="R346">
        <f>VLOOKUP(A346,Mobility!$A:$L,11,FALSE)</f>
        <v>-27</v>
      </c>
      <c r="S346">
        <f>VLOOKUP(A346,Mobility!$A:$L,12,FALSE)</f>
        <v>11</v>
      </c>
      <c r="T346">
        <f>VLOOKUP(D346,'Pop and Pop Den'!A:C,2,FALSE)</f>
        <v>982895</v>
      </c>
      <c r="U346">
        <f>VLOOKUP(D346,'Pop and Pop Den'!A:C,3,FALSE)</f>
        <v>504.3073</v>
      </c>
      <c r="V346">
        <f>VLOOKUP(D346,Unemployment!A:B,2,FALSE)</f>
        <v>3.8</v>
      </c>
      <c r="W346">
        <f>VLOOKUP(D346,Unemployment!H:J,2,FALSE)</f>
        <v>3.9</v>
      </c>
      <c r="X346">
        <f>VLOOKUP(D346,Unemployment!H:J,3,FALSE)</f>
        <v>5.0999999999999996</v>
      </c>
      <c r="Y346">
        <f t="shared" si="106"/>
        <v>1.2999999999999998</v>
      </c>
      <c r="Z346">
        <f t="shared" si="107"/>
        <v>1.1999999999999997</v>
      </c>
      <c r="AA346">
        <f>VLOOKUP(D346,MedianAge!A:B,2,FALSE)</f>
        <v>40.200000000000003</v>
      </c>
      <c r="AB346" s="6">
        <f>VLOOKUP(D346,StateActions!F:G,2,FALSE)</f>
        <v>43914</v>
      </c>
      <c r="AC346" s="6">
        <f>VLOOKUP(D346,StateActions!L:M,2,FALSE)</f>
        <v>43912</v>
      </c>
      <c r="AD346" s="6">
        <f>VLOOKUP(D346,StateActions!A:B,2,FALSE)</f>
        <v>43903</v>
      </c>
      <c r="AE346">
        <f t="shared" si="108"/>
        <v>-7</v>
      </c>
      <c r="AF346">
        <f t="shared" si="109"/>
        <v>-5</v>
      </c>
      <c r="AG346">
        <f t="shared" si="110"/>
        <v>4</v>
      </c>
      <c r="AH346" s="18">
        <f t="shared" si="111"/>
        <v>0.30769230769230771</v>
      </c>
      <c r="AI346" s="18">
        <f t="shared" si="112"/>
        <v>0.69230769230769229</v>
      </c>
      <c r="AJ346" s="20">
        <f t="shared" si="113"/>
        <v>0</v>
      </c>
      <c r="AK346" t="str">
        <f t="shared" si="114"/>
        <v>Include</v>
      </c>
      <c r="AL346" t="str">
        <f t="shared" si="115"/>
        <v>Less than 10 deaths</v>
      </c>
      <c r="AM346" s="6">
        <f>IFERROR(VLOOKUP(D346,DatesEachStateReach10Deaths!A:B,2,FALSE),AK346)</f>
        <v>43921</v>
      </c>
      <c r="AN346">
        <f t="shared" si="116"/>
        <v>-14</v>
      </c>
    </row>
    <row r="347" spans="1:40" x14ac:dyDescent="0.25">
      <c r="A347" t="str">
        <f t="shared" si="121"/>
        <v>43908Delaware</v>
      </c>
      <c r="B347" t="str">
        <f t="shared" si="104"/>
        <v>43908DE</v>
      </c>
      <c r="C347" s="6">
        <v>43908</v>
      </c>
      <c r="D347" t="s">
        <v>71</v>
      </c>
      <c r="E347" t="s">
        <v>14</v>
      </c>
      <c r="F347">
        <f>IFERROR(VLOOKUP(B347,CovidTracking!B:G,4,FALSE),0)</f>
        <v>25</v>
      </c>
      <c r="G347">
        <f>IFERROR(VLOOKUP(B347,CovidTracking!B:G,5,FALSE),0)</f>
        <v>36</v>
      </c>
      <c r="H347">
        <f t="shared" si="105"/>
        <v>61</v>
      </c>
      <c r="I347">
        <f>IFERROR(VLOOKUP(B347,CovidTracking!B:G,6,FALSE),0)</f>
        <v>0</v>
      </c>
      <c r="J347">
        <f t="shared" si="117"/>
        <v>9</v>
      </c>
      <c r="K347">
        <f t="shared" si="118"/>
        <v>0</v>
      </c>
      <c r="L347">
        <f t="shared" si="119"/>
        <v>9</v>
      </c>
      <c r="M347">
        <f t="shared" si="120"/>
        <v>0</v>
      </c>
      <c r="N347">
        <f>VLOOKUP(A347,Mobility!$A:$L,7,FALSE)</f>
        <v>-23</v>
      </c>
      <c r="O347">
        <f>VLOOKUP(A347,Mobility!$A:$L,8,FALSE)</f>
        <v>1</v>
      </c>
      <c r="P347">
        <f>VLOOKUP(A347,Mobility!$A:$L,9,FALSE)</f>
        <v>39</v>
      </c>
      <c r="Q347">
        <f>VLOOKUP(A347,Mobility!$A:$L,10,FALSE)</f>
        <v>-24</v>
      </c>
      <c r="R347">
        <f>VLOOKUP(A347,Mobility!$A:$L,11,FALSE)</f>
        <v>-30</v>
      </c>
      <c r="S347">
        <f>VLOOKUP(A347,Mobility!$A:$L,12,FALSE)</f>
        <v>12</v>
      </c>
      <c r="T347">
        <f>VLOOKUP(D347,'Pop and Pop Den'!A:C,2,FALSE)</f>
        <v>982895</v>
      </c>
      <c r="U347">
        <f>VLOOKUP(D347,'Pop and Pop Den'!A:C,3,FALSE)</f>
        <v>504.3073</v>
      </c>
      <c r="V347">
        <f>VLOOKUP(D347,Unemployment!A:B,2,FALSE)</f>
        <v>3.8</v>
      </c>
      <c r="W347">
        <f>VLOOKUP(D347,Unemployment!H:J,2,FALSE)</f>
        <v>3.9</v>
      </c>
      <c r="X347">
        <f>VLOOKUP(D347,Unemployment!H:J,3,FALSE)</f>
        <v>5.0999999999999996</v>
      </c>
      <c r="Y347">
        <f t="shared" si="106"/>
        <v>1.2999999999999998</v>
      </c>
      <c r="Z347">
        <f t="shared" si="107"/>
        <v>1.1999999999999997</v>
      </c>
      <c r="AA347">
        <f>VLOOKUP(D347,MedianAge!A:B,2,FALSE)</f>
        <v>40.200000000000003</v>
      </c>
      <c r="AB347" s="6">
        <f>VLOOKUP(D347,StateActions!F:G,2,FALSE)</f>
        <v>43914</v>
      </c>
      <c r="AC347" s="6">
        <f>VLOOKUP(D347,StateActions!L:M,2,FALSE)</f>
        <v>43912</v>
      </c>
      <c r="AD347" s="6">
        <f>VLOOKUP(D347,StateActions!A:B,2,FALSE)</f>
        <v>43903</v>
      </c>
      <c r="AE347">
        <f t="shared" si="108"/>
        <v>-6</v>
      </c>
      <c r="AF347">
        <f t="shared" si="109"/>
        <v>-4</v>
      </c>
      <c r="AG347">
        <f t="shared" si="110"/>
        <v>5</v>
      </c>
      <c r="AH347" s="18">
        <f t="shared" si="111"/>
        <v>0.4098360655737705</v>
      </c>
      <c r="AI347" s="18">
        <f t="shared" si="112"/>
        <v>0.5901639344262295</v>
      </c>
      <c r="AJ347" s="20">
        <f t="shared" si="113"/>
        <v>0</v>
      </c>
      <c r="AK347" t="str">
        <f t="shared" si="114"/>
        <v>Include</v>
      </c>
      <c r="AL347" t="str">
        <f t="shared" si="115"/>
        <v>Less than 10 deaths</v>
      </c>
      <c r="AM347" s="6">
        <f>IFERROR(VLOOKUP(D347,DatesEachStateReach10Deaths!A:B,2,FALSE),AK347)</f>
        <v>43921</v>
      </c>
      <c r="AN347">
        <f t="shared" si="116"/>
        <v>-13</v>
      </c>
    </row>
    <row r="348" spans="1:40" x14ac:dyDescent="0.25">
      <c r="A348" t="str">
        <f t="shared" si="121"/>
        <v>43909Delaware</v>
      </c>
      <c r="B348" t="str">
        <f t="shared" si="104"/>
        <v>43909DE</v>
      </c>
      <c r="C348" s="6">
        <v>43909</v>
      </c>
      <c r="D348" t="s">
        <v>71</v>
      </c>
      <c r="E348" t="s">
        <v>14</v>
      </c>
      <c r="F348">
        <f>IFERROR(VLOOKUP(B348,CovidTracking!B:G,4,FALSE),0)</f>
        <v>30</v>
      </c>
      <c r="G348">
        <f>IFERROR(VLOOKUP(B348,CovidTracking!B:G,5,FALSE),0)</f>
        <v>36</v>
      </c>
      <c r="H348">
        <f t="shared" si="105"/>
        <v>66</v>
      </c>
      <c r="I348">
        <f>IFERROR(VLOOKUP(B348,CovidTracking!B:G,6,FALSE),0)</f>
        <v>0</v>
      </c>
      <c r="J348">
        <f t="shared" si="117"/>
        <v>5</v>
      </c>
      <c r="K348">
        <f t="shared" si="118"/>
        <v>0</v>
      </c>
      <c r="L348">
        <f t="shared" si="119"/>
        <v>5</v>
      </c>
      <c r="M348">
        <f t="shared" si="120"/>
        <v>0</v>
      </c>
      <c r="N348">
        <f>VLOOKUP(A348,Mobility!$A:$L,7,FALSE)</f>
        <v>-26</v>
      </c>
      <c r="O348">
        <f>VLOOKUP(A348,Mobility!$A:$L,8,FALSE)</f>
        <v>0</v>
      </c>
      <c r="P348">
        <f>VLOOKUP(A348,Mobility!$A:$L,9,FALSE)</f>
        <v>13</v>
      </c>
      <c r="Q348">
        <f>VLOOKUP(A348,Mobility!$A:$L,10,FALSE)</f>
        <v>-39</v>
      </c>
      <c r="R348">
        <f>VLOOKUP(A348,Mobility!$A:$L,11,FALSE)</f>
        <v>-33</v>
      </c>
      <c r="S348">
        <f>VLOOKUP(A348,Mobility!$A:$L,12,FALSE)</f>
        <v>14</v>
      </c>
      <c r="T348">
        <f>VLOOKUP(D348,'Pop and Pop Den'!A:C,2,FALSE)</f>
        <v>982895</v>
      </c>
      <c r="U348">
        <f>VLOOKUP(D348,'Pop and Pop Den'!A:C,3,FALSE)</f>
        <v>504.3073</v>
      </c>
      <c r="V348">
        <f>VLOOKUP(D348,Unemployment!A:B,2,FALSE)</f>
        <v>3.8</v>
      </c>
      <c r="W348">
        <f>VLOOKUP(D348,Unemployment!H:J,2,FALSE)</f>
        <v>3.9</v>
      </c>
      <c r="X348">
        <f>VLOOKUP(D348,Unemployment!H:J,3,FALSE)</f>
        <v>5.0999999999999996</v>
      </c>
      <c r="Y348">
        <f t="shared" si="106"/>
        <v>1.2999999999999998</v>
      </c>
      <c r="Z348">
        <f t="shared" si="107"/>
        <v>1.1999999999999997</v>
      </c>
      <c r="AA348">
        <f>VLOOKUP(D348,MedianAge!A:B,2,FALSE)</f>
        <v>40.200000000000003</v>
      </c>
      <c r="AB348" s="6">
        <f>VLOOKUP(D348,StateActions!F:G,2,FALSE)</f>
        <v>43914</v>
      </c>
      <c r="AC348" s="6">
        <f>VLOOKUP(D348,StateActions!L:M,2,FALSE)</f>
        <v>43912</v>
      </c>
      <c r="AD348" s="6">
        <f>VLOOKUP(D348,StateActions!A:B,2,FALSE)</f>
        <v>43903</v>
      </c>
      <c r="AE348">
        <f t="shared" si="108"/>
        <v>-5</v>
      </c>
      <c r="AF348">
        <f t="shared" si="109"/>
        <v>-3</v>
      </c>
      <c r="AG348">
        <f t="shared" si="110"/>
        <v>6</v>
      </c>
      <c r="AH348" s="18">
        <f t="shared" si="111"/>
        <v>0.45454545454545453</v>
      </c>
      <c r="AI348" s="18">
        <f t="shared" si="112"/>
        <v>0.54545454545454541</v>
      </c>
      <c r="AJ348" s="20">
        <f t="shared" si="113"/>
        <v>0</v>
      </c>
      <c r="AK348" t="str">
        <f t="shared" si="114"/>
        <v>Include</v>
      </c>
      <c r="AL348" t="str">
        <f t="shared" si="115"/>
        <v>Less than 10 deaths</v>
      </c>
      <c r="AM348" s="6">
        <f>IFERROR(VLOOKUP(D348,DatesEachStateReach10Deaths!A:B,2,FALSE),AK348)</f>
        <v>43921</v>
      </c>
      <c r="AN348">
        <f t="shared" si="116"/>
        <v>-12</v>
      </c>
    </row>
    <row r="349" spans="1:40" x14ac:dyDescent="0.25">
      <c r="A349" t="str">
        <f t="shared" si="121"/>
        <v>43910Delaware</v>
      </c>
      <c r="B349" t="str">
        <f t="shared" si="104"/>
        <v>43910DE</v>
      </c>
      <c r="C349" s="6">
        <v>43910</v>
      </c>
      <c r="D349" t="s">
        <v>71</v>
      </c>
      <c r="E349" t="s">
        <v>14</v>
      </c>
      <c r="F349">
        <f>IFERROR(VLOOKUP(B349,CovidTracking!B:G,4,FALSE),0)</f>
        <v>38</v>
      </c>
      <c r="G349">
        <f>IFERROR(VLOOKUP(B349,CovidTracking!B:G,5,FALSE),0)</f>
        <v>36</v>
      </c>
      <c r="H349">
        <f t="shared" si="105"/>
        <v>74</v>
      </c>
      <c r="I349">
        <f>IFERROR(VLOOKUP(B349,CovidTracking!B:G,6,FALSE),0)</f>
        <v>0</v>
      </c>
      <c r="J349">
        <f t="shared" si="117"/>
        <v>8</v>
      </c>
      <c r="K349">
        <f t="shared" si="118"/>
        <v>0</v>
      </c>
      <c r="L349">
        <f t="shared" si="119"/>
        <v>8</v>
      </c>
      <c r="M349">
        <f t="shared" si="120"/>
        <v>0</v>
      </c>
      <c r="N349">
        <f>VLOOKUP(A349,Mobility!$A:$L,7,FALSE)</f>
        <v>-25</v>
      </c>
      <c r="O349">
        <f>VLOOKUP(A349,Mobility!$A:$L,8,FALSE)</f>
        <v>1</v>
      </c>
      <c r="P349">
        <f>VLOOKUP(A349,Mobility!$A:$L,9,FALSE)</f>
        <v>75</v>
      </c>
      <c r="Q349">
        <f>VLOOKUP(A349,Mobility!$A:$L,10,FALSE)</f>
        <v>-37</v>
      </c>
      <c r="R349">
        <f>VLOOKUP(A349,Mobility!$A:$L,11,FALSE)</f>
        <v>-34</v>
      </c>
      <c r="S349">
        <f>VLOOKUP(A349,Mobility!$A:$L,12,FALSE)</f>
        <v>15</v>
      </c>
      <c r="T349">
        <f>VLOOKUP(D349,'Pop and Pop Den'!A:C,2,FALSE)</f>
        <v>982895</v>
      </c>
      <c r="U349">
        <f>VLOOKUP(D349,'Pop and Pop Den'!A:C,3,FALSE)</f>
        <v>504.3073</v>
      </c>
      <c r="V349">
        <f>VLOOKUP(D349,Unemployment!A:B,2,FALSE)</f>
        <v>3.8</v>
      </c>
      <c r="W349">
        <f>VLOOKUP(D349,Unemployment!H:J,2,FALSE)</f>
        <v>3.9</v>
      </c>
      <c r="X349">
        <f>VLOOKUP(D349,Unemployment!H:J,3,FALSE)</f>
        <v>5.0999999999999996</v>
      </c>
      <c r="Y349">
        <f t="shared" si="106"/>
        <v>1.2999999999999998</v>
      </c>
      <c r="Z349">
        <f t="shared" si="107"/>
        <v>1.1999999999999997</v>
      </c>
      <c r="AA349">
        <f>VLOOKUP(D349,MedianAge!A:B,2,FALSE)</f>
        <v>40.200000000000003</v>
      </c>
      <c r="AB349" s="6">
        <f>VLOOKUP(D349,StateActions!F:G,2,FALSE)</f>
        <v>43914</v>
      </c>
      <c r="AC349" s="6">
        <f>VLOOKUP(D349,StateActions!L:M,2,FALSE)</f>
        <v>43912</v>
      </c>
      <c r="AD349" s="6">
        <f>VLOOKUP(D349,StateActions!A:B,2,FALSE)</f>
        <v>43903</v>
      </c>
      <c r="AE349">
        <f t="shared" si="108"/>
        <v>-4</v>
      </c>
      <c r="AF349">
        <f t="shared" si="109"/>
        <v>-2</v>
      </c>
      <c r="AG349">
        <f t="shared" si="110"/>
        <v>7</v>
      </c>
      <c r="AH349" s="18">
        <f t="shared" si="111"/>
        <v>0.51351351351351349</v>
      </c>
      <c r="AI349" s="18">
        <f t="shared" si="112"/>
        <v>0.48648648648648651</v>
      </c>
      <c r="AJ349" s="20">
        <f t="shared" si="113"/>
        <v>0</v>
      </c>
      <c r="AK349" t="str">
        <f t="shared" si="114"/>
        <v>Include</v>
      </c>
      <c r="AL349" t="str">
        <f t="shared" si="115"/>
        <v>Less than 10 deaths</v>
      </c>
      <c r="AM349" s="6">
        <f>IFERROR(VLOOKUP(D349,DatesEachStateReach10Deaths!A:B,2,FALSE),AK349)</f>
        <v>43921</v>
      </c>
      <c r="AN349">
        <f t="shared" si="116"/>
        <v>-11</v>
      </c>
    </row>
    <row r="350" spans="1:40" x14ac:dyDescent="0.25">
      <c r="A350" t="str">
        <f t="shared" si="121"/>
        <v>43911Delaware</v>
      </c>
      <c r="B350" t="str">
        <f t="shared" si="104"/>
        <v>43911DE</v>
      </c>
      <c r="C350" s="6">
        <v>43911</v>
      </c>
      <c r="D350" t="s">
        <v>71</v>
      </c>
      <c r="E350" t="s">
        <v>14</v>
      </c>
      <c r="F350">
        <f>IFERROR(VLOOKUP(B350,CovidTracking!B:G,4,FALSE),0)</f>
        <v>45</v>
      </c>
      <c r="G350">
        <f>IFERROR(VLOOKUP(B350,CovidTracking!B:G,5,FALSE),0)</f>
        <v>36</v>
      </c>
      <c r="H350">
        <f t="shared" si="105"/>
        <v>81</v>
      </c>
      <c r="I350">
        <f>IFERROR(VLOOKUP(B350,CovidTracking!B:G,6,FALSE),0)</f>
        <v>0</v>
      </c>
      <c r="J350">
        <f t="shared" si="117"/>
        <v>7</v>
      </c>
      <c r="K350">
        <f t="shared" si="118"/>
        <v>0</v>
      </c>
      <c r="L350">
        <f t="shared" si="119"/>
        <v>7</v>
      </c>
      <c r="M350">
        <f t="shared" si="120"/>
        <v>0</v>
      </c>
      <c r="N350">
        <f>VLOOKUP(A350,Mobility!$A:$L,7,FALSE)</f>
        <v>-34</v>
      </c>
      <c r="O350">
        <f>VLOOKUP(A350,Mobility!$A:$L,8,FALSE)</f>
        <v>-7</v>
      </c>
      <c r="P350">
        <f>VLOOKUP(A350,Mobility!$A:$L,9,FALSE)</f>
        <v>56</v>
      </c>
      <c r="Q350">
        <f>VLOOKUP(A350,Mobility!$A:$L,10,FALSE)</f>
        <v>-38</v>
      </c>
      <c r="R350">
        <f>VLOOKUP(A350,Mobility!$A:$L,11,FALSE)</f>
        <v>-21</v>
      </c>
      <c r="S350">
        <f>VLOOKUP(A350,Mobility!$A:$L,12,FALSE)</f>
        <v>11</v>
      </c>
      <c r="T350">
        <f>VLOOKUP(D350,'Pop and Pop Den'!A:C,2,FALSE)</f>
        <v>982895</v>
      </c>
      <c r="U350">
        <f>VLOOKUP(D350,'Pop and Pop Den'!A:C,3,FALSE)</f>
        <v>504.3073</v>
      </c>
      <c r="V350">
        <f>VLOOKUP(D350,Unemployment!A:B,2,FALSE)</f>
        <v>3.8</v>
      </c>
      <c r="W350">
        <f>VLOOKUP(D350,Unemployment!H:J,2,FALSE)</f>
        <v>3.9</v>
      </c>
      <c r="X350">
        <f>VLOOKUP(D350,Unemployment!H:J,3,FALSE)</f>
        <v>5.0999999999999996</v>
      </c>
      <c r="Y350">
        <f t="shared" si="106"/>
        <v>1.2999999999999998</v>
      </c>
      <c r="Z350">
        <f t="shared" si="107"/>
        <v>1.1999999999999997</v>
      </c>
      <c r="AA350">
        <f>VLOOKUP(D350,MedianAge!A:B,2,FALSE)</f>
        <v>40.200000000000003</v>
      </c>
      <c r="AB350" s="6">
        <f>VLOOKUP(D350,StateActions!F:G,2,FALSE)</f>
        <v>43914</v>
      </c>
      <c r="AC350" s="6">
        <f>VLOOKUP(D350,StateActions!L:M,2,FALSE)</f>
        <v>43912</v>
      </c>
      <c r="AD350" s="6">
        <f>VLOOKUP(D350,StateActions!A:B,2,FALSE)</f>
        <v>43903</v>
      </c>
      <c r="AE350">
        <f t="shared" si="108"/>
        <v>-3</v>
      </c>
      <c r="AF350">
        <f t="shared" si="109"/>
        <v>-1</v>
      </c>
      <c r="AG350">
        <f t="shared" si="110"/>
        <v>8</v>
      </c>
      <c r="AH350" s="18">
        <f t="shared" si="111"/>
        <v>0.55555555555555558</v>
      </c>
      <c r="AI350" s="18">
        <f t="shared" si="112"/>
        <v>0.44444444444444442</v>
      </c>
      <c r="AJ350" s="20">
        <f t="shared" si="113"/>
        <v>0</v>
      </c>
      <c r="AK350" t="str">
        <f t="shared" si="114"/>
        <v>Include</v>
      </c>
      <c r="AL350" t="str">
        <f t="shared" si="115"/>
        <v>Less than 10 deaths</v>
      </c>
      <c r="AM350" s="6">
        <f>IFERROR(VLOOKUP(D350,DatesEachStateReach10Deaths!A:B,2,FALSE),AK350)</f>
        <v>43921</v>
      </c>
      <c r="AN350">
        <f t="shared" si="116"/>
        <v>-10</v>
      </c>
    </row>
    <row r="351" spans="1:40" x14ac:dyDescent="0.25">
      <c r="A351" t="str">
        <f t="shared" si="121"/>
        <v>43912Delaware</v>
      </c>
      <c r="B351" t="str">
        <f t="shared" si="104"/>
        <v>43912DE</v>
      </c>
      <c r="C351" s="6">
        <v>43912</v>
      </c>
      <c r="D351" t="s">
        <v>71</v>
      </c>
      <c r="E351" t="s">
        <v>14</v>
      </c>
      <c r="F351">
        <f>IFERROR(VLOOKUP(B351,CovidTracking!B:G,4,FALSE),0)</f>
        <v>56</v>
      </c>
      <c r="G351">
        <f>IFERROR(VLOOKUP(B351,CovidTracking!B:G,5,FALSE),0)</f>
        <v>36</v>
      </c>
      <c r="H351">
        <f t="shared" si="105"/>
        <v>92</v>
      </c>
      <c r="I351">
        <f>IFERROR(VLOOKUP(B351,CovidTracking!B:G,6,FALSE),0)</f>
        <v>0</v>
      </c>
      <c r="J351">
        <f t="shared" si="117"/>
        <v>11</v>
      </c>
      <c r="K351">
        <f t="shared" si="118"/>
        <v>0</v>
      </c>
      <c r="L351">
        <f t="shared" si="119"/>
        <v>11</v>
      </c>
      <c r="M351">
        <f t="shared" si="120"/>
        <v>0</v>
      </c>
      <c r="N351">
        <f>VLOOKUP(A351,Mobility!$A:$L,7,FALSE)</f>
        <v>-38</v>
      </c>
      <c r="O351">
        <f>VLOOKUP(A351,Mobility!$A:$L,8,FALSE)</f>
        <v>-13</v>
      </c>
      <c r="P351">
        <f>VLOOKUP(A351,Mobility!$A:$L,9,FALSE)</f>
        <v>-5</v>
      </c>
      <c r="Q351">
        <f>VLOOKUP(A351,Mobility!$A:$L,10,FALSE)</f>
        <v>-53</v>
      </c>
      <c r="R351">
        <f>VLOOKUP(A351,Mobility!$A:$L,11,FALSE)</f>
        <v>-29</v>
      </c>
      <c r="S351">
        <f>VLOOKUP(A351,Mobility!$A:$L,12,FALSE)</f>
        <v>10</v>
      </c>
      <c r="T351">
        <f>VLOOKUP(D351,'Pop and Pop Den'!A:C,2,FALSE)</f>
        <v>982895</v>
      </c>
      <c r="U351">
        <f>VLOOKUP(D351,'Pop and Pop Den'!A:C,3,FALSE)</f>
        <v>504.3073</v>
      </c>
      <c r="V351">
        <f>VLOOKUP(D351,Unemployment!A:B,2,FALSE)</f>
        <v>3.8</v>
      </c>
      <c r="W351">
        <f>VLOOKUP(D351,Unemployment!H:J,2,FALSE)</f>
        <v>3.9</v>
      </c>
      <c r="X351">
        <f>VLOOKUP(D351,Unemployment!H:J,3,FALSE)</f>
        <v>5.0999999999999996</v>
      </c>
      <c r="Y351">
        <f t="shared" si="106"/>
        <v>1.2999999999999998</v>
      </c>
      <c r="Z351">
        <f t="shared" si="107"/>
        <v>1.1999999999999997</v>
      </c>
      <c r="AA351">
        <f>VLOOKUP(D351,MedianAge!A:B,2,FALSE)</f>
        <v>40.200000000000003</v>
      </c>
      <c r="AB351" s="6">
        <f>VLOOKUP(D351,StateActions!F:G,2,FALSE)</f>
        <v>43914</v>
      </c>
      <c r="AC351" s="6">
        <f>VLOOKUP(D351,StateActions!L:M,2,FALSE)</f>
        <v>43912</v>
      </c>
      <c r="AD351" s="6">
        <f>VLOOKUP(D351,StateActions!A:B,2,FALSE)</f>
        <v>43903</v>
      </c>
      <c r="AE351">
        <f t="shared" si="108"/>
        <v>-2</v>
      </c>
      <c r="AF351">
        <f t="shared" si="109"/>
        <v>0</v>
      </c>
      <c r="AG351">
        <f t="shared" si="110"/>
        <v>9</v>
      </c>
      <c r="AH351" s="18">
        <f t="shared" si="111"/>
        <v>0.60869565217391308</v>
      </c>
      <c r="AI351" s="18">
        <f t="shared" si="112"/>
        <v>0.39130434782608697</v>
      </c>
      <c r="AJ351" s="20">
        <f t="shared" si="113"/>
        <v>0</v>
      </c>
      <c r="AK351" t="str">
        <f t="shared" si="114"/>
        <v>Include</v>
      </c>
      <c r="AL351" t="str">
        <f t="shared" si="115"/>
        <v>Less than 10 deaths</v>
      </c>
      <c r="AM351" s="6">
        <f>IFERROR(VLOOKUP(D351,DatesEachStateReach10Deaths!A:B,2,FALSE),AK351)</f>
        <v>43921</v>
      </c>
      <c r="AN351">
        <f t="shared" si="116"/>
        <v>-9</v>
      </c>
    </row>
    <row r="352" spans="1:40" x14ac:dyDescent="0.25">
      <c r="A352" t="str">
        <f t="shared" si="121"/>
        <v>43913Delaware</v>
      </c>
      <c r="B352" t="str">
        <f t="shared" si="104"/>
        <v>43913DE</v>
      </c>
      <c r="C352" s="6">
        <v>43913</v>
      </c>
      <c r="D352" t="s">
        <v>71</v>
      </c>
      <c r="E352" t="s">
        <v>14</v>
      </c>
      <c r="F352">
        <f>IFERROR(VLOOKUP(B352,CovidTracking!B:G,4,FALSE),0)</f>
        <v>68</v>
      </c>
      <c r="G352">
        <f>IFERROR(VLOOKUP(B352,CovidTracking!B:G,5,FALSE),0)</f>
        <v>36</v>
      </c>
      <c r="H352">
        <f t="shared" si="105"/>
        <v>104</v>
      </c>
      <c r="I352">
        <f>IFERROR(VLOOKUP(B352,CovidTracking!B:G,6,FALSE),0)</f>
        <v>0</v>
      </c>
      <c r="J352">
        <f t="shared" si="117"/>
        <v>12</v>
      </c>
      <c r="K352">
        <f t="shared" si="118"/>
        <v>0</v>
      </c>
      <c r="L352">
        <f t="shared" si="119"/>
        <v>12</v>
      </c>
      <c r="M352">
        <f t="shared" si="120"/>
        <v>0</v>
      </c>
      <c r="N352">
        <f>VLOOKUP(A352,Mobility!$A:$L,7,FALSE)</f>
        <v>-31</v>
      </c>
      <c r="O352">
        <f>VLOOKUP(A352,Mobility!$A:$L,8,FALSE)</f>
        <v>-9</v>
      </c>
      <c r="P352">
        <f>VLOOKUP(A352,Mobility!$A:$L,9,FALSE)</f>
        <v>-46</v>
      </c>
      <c r="Q352">
        <f>VLOOKUP(A352,Mobility!$A:$L,10,FALSE)</f>
        <v>-50</v>
      </c>
      <c r="R352">
        <f>VLOOKUP(A352,Mobility!$A:$L,11,FALSE)</f>
        <v>-39</v>
      </c>
      <c r="S352">
        <f>VLOOKUP(A352,Mobility!$A:$L,12,FALSE)</f>
        <v>17</v>
      </c>
      <c r="T352">
        <f>VLOOKUP(D352,'Pop and Pop Den'!A:C,2,FALSE)</f>
        <v>982895</v>
      </c>
      <c r="U352">
        <f>VLOOKUP(D352,'Pop and Pop Den'!A:C,3,FALSE)</f>
        <v>504.3073</v>
      </c>
      <c r="V352">
        <f>VLOOKUP(D352,Unemployment!A:B,2,FALSE)</f>
        <v>3.8</v>
      </c>
      <c r="W352">
        <f>VLOOKUP(D352,Unemployment!H:J,2,FALSE)</f>
        <v>3.9</v>
      </c>
      <c r="X352">
        <f>VLOOKUP(D352,Unemployment!H:J,3,FALSE)</f>
        <v>5.0999999999999996</v>
      </c>
      <c r="Y352">
        <f t="shared" si="106"/>
        <v>1.2999999999999998</v>
      </c>
      <c r="Z352">
        <f t="shared" si="107"/>
        <v>1.1999999999999997</v>
      </c>
      <c r="AA352">
        <f>VLOOKUP(D352,MedianAge!A:B,2,FALSE)</f>
        <v>40.200000000000003</v>
      </c>
      <c r="AB352" s="6">
        <f>VLOOKUP(D352,StateActions!F:G,2,FALSE)</f>
        <v>43914</v>
      </c>
      <c r="AC352" s="6">
        <f>VLOOKUP(D352,StateActions!L:M,2,FALSE)</f>
        <v>43912</v>
      </c>
      <c r="AD352" s="6">
        <f>VLOOKUP(D352,StateActions!A:B,2,FALSE)</f>
        <v>43903</v>
      </c>
      <c r="AE352">
        <f t="shared" si="108"/>
        <v>-1</v>
      </c>
      <c r="AF352">
        <f t="shared" si="109"/>
        <v>1</v>
      </c>
      <c r="AG352">
        <f t="shared" si="110"/>
        <v>10</v>
      </c>
      <c r="AH352" s="18">
        <f t="shared" si="111"/>
        <v>0.65384615384615385</v>
      </c>
      <c r="AI352" s="18">
        <f t="shared" si="112"/>
        <v>0.34615384615384615</v>
      </c>
      <c r="AJ352" s="20">
        <f t="shared" si="113"/>
        <v>0</v>
      </c>
      <c r="AK352" t="str">
        <f t="shared" si="114"/>
        <v>Include</v>
      </c>
      <c r="AL352" t="str">
        <f t="shared" si="115"/>
        <v>Less than 10 deaths</v>
      </c>
      <c r="AM352" s="6">
        <f>IFERROR(VLOOKUP(D352,DatesEachStateReach10Deaths!A:B,2,FALSE),AK352)</f>
        <v>43921</v>
      </c>
      <c r="AN352">
        <f t="shared" si="116"/>
        <v>-8</v>
      </c>
    </row>
    <row r="353" spans="1:40" x14ac:dyDescent="0.25">
      <c r="A353" t="str">
        <f t="shared" si="121"/>
        <v>43914Delaware</v>
      </c>
      <c r="B353" t="str">
        <f t="shared" si="104"/>
        <v>43914DE</v>
      </c>
      <c r="C353" s="6">
        <v>43914</v>
      </c>
      <c r="D353" t="s">
        <v>71</v>
      </c>
      <c r="E353" t="s">
        <v>14</v>
      </c>
      <c r="F353">
        <f>IFERROR(VLOOKUP(B353,CovidTracking!B:G,4,FALSE),0)</f>
        <v>91</v>
      </c>
      <c r="G353">
        <f>IFERROR(VLOOKUP(B353,CovidTracking!B:G,5,FALSE),0)</f>
        <v>36</v>
      </c>
      <c r="H353">
        <f t="shared" si="105"/>
        <v>127</v>
      </c>
      <c r="I353">
        <f>IFERROR(VLOOKUP(B353,CovidTracking!B:G,6,FALSE),0)</f>
        <v>0</v>
      </c>
      <c r="J353">
        <f t="shared" si="117"/>
        <v>23</v>
      </c>
      <c r="K353">
        <f t="shared" si="118"/>
        <v>0</v>
      </c>
      <c r="L353">
        <f t="shared" si="119"/>
        <v>23</v>
      </c>
      <c r="M353">
        <f t="shared" si="120"/>
        <v>0</v>
      </c>
      <c r="N353">
        <f>VLOOKUP(A353,Mobility!$A:$L,7,FALSE)</f>
        <v>-42</v>
      </c>
      <c r="O353">
        <f>VLOOKUP(A353,Mobility!$A:$L,8,FALSE)</f>
        <v>-22</v>
      </c>
      <c r="P353">
        <f>VLOOKUP(A353,Mobility!$A:$L,9,FALSE)</f>
        <v>24</v>
      </c>
      <c r="Q353">
        <f>VLOOKUP(A353,Mobility!$A:$L,10,FALSE)</f>
        <v>-46</v>
      </c>
      <c r="R353">
        <f>VLOOKUP(A353,Mobility!$A:$L,11,FALSE)</f>
        <v>-44</v>
      </c>
      <c r="S353">
        <f>VLOOKUP(A353,Mobility!$A:$L,12,FALSE)</f>
        <v>18</v>
      </c>
      <c r="T353">
        <f>VLOOKUP(D353,'Pop and Pop Den'!A:C,2,FALSE)</f>
        <v>982895</v>
      </c>
      <c r="U353">
        <f>VLOOKUP(D353,'Pop and Pop Den'!A:C,3,FALSE)</f>
        <v>504.3073</v>
      </c>
      <c r="V353">
        <f>VLOOKUP(D353,Unemployment!A:B,2,FALSE)</f>
        <v>3.8</v>
      </c>
      <c r="W353">
        <f>VLOOKUP(D353,Unemployment!H:J,2,FALSE)</f>
        <v>3.9</v>
      </c>
      <c r="X353">
        <f>VLOOKUP(D353,Unemployment!H:J,3,FALSE)</f>
        <v>5.0999999999999996</v>
      </c>
      <c r="Y353">
        <f t="shared" si="106"/>
        <v>1.2999999999999998</v>
      </c>
      <c r="Z353">
        <f t="shared" si="107"/>
        <v>1.1999999999999997</v>
      </c>
      <c r="AA353">
        <f>VLOOKUP(D353,MedianAge!A:B,2,FALSE)</f>
        <v>40.200000000000003</v>
      </c>
      <c r="AB353" s="6">
        <f>VLOOKUP(D353,StateActions!F:G,2,FALSE)</f>
        <v>43914</v>
      </c>
      <c r="AC353" s="6">
        <f>VLOOKUP(D353,StateActions!L:M,2,FALSE)</f>
        <v>43912</v>
      </c>
      <c r="AD353" s="6">
        <f>VLOOKUP(D353,StateActions!A:B,2,FALSE)</f>
        <v>43903</v>
      </c>
      <c r="AE353">
        <f t="shared" si="108"/>
        <v>0</v>
      </c>
      <c r="AF353">
        <f t="shared" si="109"/>
        <v>2</v>
      </c>
      <c r="AG353">
        <f t="shared" si="110"/>
        <v>11</v>
      </c>
      <c r="AH353" s="18">
        <f t="shared" si="111"/>
        <v>0.71653543307086609</v>
      </c>
      <c r="AI353" s="18">
        <f t="shared" si="112"/>
        <v>0.28346456692913385</v>
      </c>
      <c r="AJ353" s="20">
        <f t="shared" si="113"/>
        <v>0</v>
      </c>
      <c r="AK353" t="str">
        <f t="shared" si="114"/>
        <v>Include</v>
      </c>
      <c r="AL353" t="str">
        <f t="shared" si="115"/>
        <v>Less than 10 deaths</v>
      </c>
      <c r="AM353" s="6">
        <f>IFERROR(VLOOKUP(D353,DatesEachStateReach10Deaths!A:B,2,FALSE),AK353)</f>
        <v>43921</v>
      </c>
      <c r="AN353">
        <f t="shared" si="116"/>
        <v>-7</v>
      </c>
    </row>
    <row r="354" spans="1:40" x14ac:dyDescent="0.25">
      <c r="A354" t="str">
        <f t="shared" si="121"/>
        <v>43915Delaware</v>
      </c>
      <c r="B354" t="str">
        <f t="shared" si="104"/>
        <v>43915DE</v>
      </c>
      <c r="C354" s="6">
        <v>43915</v>
      </c>
      <c r="D354" t="s">
        <v>71</v>
      </c>
      <c r="E354" t="s">
        <v>14</v>
      </c>
      <c r="F354">
        <f>IFERROR(VLOOKUP(B354,CovidTracking!B:G,4,FALSE),0)</f>
        <v>115</v>
      </c>
      <c r="G354">
        <f>IFERROR(VLOOKUP(B354,CovidTracking!B:G,5,FALSE),0)</f>
        <v>36</v>
      </c>
      <c r="H354">
        <f t="shared" si="105"/>
        <v>151</v>
      </c>
      <c r="I354">
        <f>IFERROR(VLOOKUP(B354,CovidTracking!B:G,6,FALSE),0)</f>
        <v>0</v>
      </c>
      <c r="J354">
        <f t="shared" si="117"/>
        <v>24</v>
      </c>
      <c r="K354">
        <f t="shared" si="118"/>
        <v>0</v>
      </c>
      <c r="L354">
        <f t="shared" si="119"/>
        <v>24</v>
      </c>
      <c r="M354">
        <f t="shared" si="120"/>
        <v>0</v>
      </c>
      <c r="N354">
        <f>VLOOKUP(A354,Mobility!$A:$L,7,FALSE)</f>
        <v>-47</v>
      </c>
      <c r="O354">
        <f>VLOOKUP(A354,Mobility!$A:$L,8,FALSE)</f>
        <v>-29</v>
      </c>
      <c r="P354">
        <f>VLOOKUP(A354,Mobility!$A:$L,9,FALSE)</f>
        <v>-44</v>
      </c>
      <c r="Q354">
        <f>VLOOKUP(A354,Mobility!$A:$L,10,FALSE)</f>
        <v>-50</v>
      </c>
      <c r="R354">
        <f>VLOOKUP(A354,Mobility!$A:$L,11,FALSE)</f>
        <v>-46</v>
      </c>
      <c r="S354">
        <f>VLOOKUP(A354,Mobility!$A:$L,12,FALSE)</f>
        <v>21</v>
      </c>
      <c r="T354">
        <f>VLOOKUP(D354,'Pop and Pop Den'!A:C,2,FALSE)</f>
        <v>982895</v>
      </c>
      <c r="U354">
        <f>VLOOKUP(D354,'Pop and Pop Den'!A:C,3,FALSE)</f>
        <v>504.3073</v>
      </c>
      <c r="V354">
        <f>VLOOKUP(D354,Unemployment!A:B,2,FALSE)</f>
        <v>3.8</v>
      </c>
      <c r="W354">
        <f>VLOOKUP(D354,Unemployment!H:J,2,FALSE)</f>
        <v>3.9</v>
      </c>
      <c r="X354">
        <f>VLOOKUP(D354,Unemployment!H:J,3,FALSE)</f>
        <v>5.0999999999999996</v>
      </c>
      <c r="Y354">
        <f t="shared" si="106"/>
        <v>1.2999999999999998</v>
      </c>
      <c r="Z354">
        <f t="shared" si="107"/>
        <v>1.1999999999999997</v>
      </c>
      <c r="AA354">
        <f>VLOOKUP(D354,MedianAge!A:B,2,FALSE)</f>
        <v>40.200000000000003</v>
      </c>
      <c r="AB354" s="6">
        <f>VLOOKUP(D354,StateActions!F:G,2,FALSE)</f>
        <v>43914</v>
      </c>
      <c r="AC354" s="6">
        <f>VLOOKUP(D354,StateActions!L:M,2,FALSE)</f>
        <v>43912</v>
      </c>
      <c r="AD354" s="6">
        <f>VLOOKUP(D354,StateActions!A:B,2,FALSE)</f>
        <v>43903</v>
      </c>
      <c r="AE354">
        <f t="shared" si="108"/>
        <v>1</v>
      </c>
      <c r="AF354">
        <f t="shared" si="109"/>
        <v>3</v>
      </c>
      <c r="AG354">
        <f t="shared" si="110"/>
        <v>12</v>
      </c>
      <c r="AH354" s="18">
        <f t="shared" si="111"/>
        <v>0.76158940397350994</v>
      </c>
      <c r="AI354" s="18">
        <f t="shared" si="112"/>
        <v>0.23841059602649006</v>
      </c>
      <c r="AJ354" s="20">
        <f t="shared" si="113"/>
        <v>0</v>
      </c>
      <c r="AK354" t="str">
        <f t="shared" si="114"/>
        <v>Include</v>
      </c>
      <c r="AL354" t="str">
        <f t="shared" si="115"/>
        <v>Less than 10 deaths</v>
      </c>
      <c r="AM354" s="6">
        <f>IFERROR(VLOOKUP(D354,DatesEachStateReach10Deaths!A:B,2,FALSE),AK354)</f>
        <v>43921</v>
      </c>
      <c r="AN354">
        <f t="shared" si="116"/>
        <v>-6</v>
      </c>
    </row>
    <row r="355" spans="1:40" x14ac:dyDescent="0.25">
      <c r="A355" t="str">
        <f t="shared" si="121"/>
        <v>43916Delaware</v>
      </c>
      <c r="B355" t="str">
        <f t="shared" si="104"/>
        <v>43916DE</v>
      </c>
      <c r="C355" s="6">
        <v>43916</v>
      </c>
      <c r="D355" t="s">
        <v>71</v>
      </c>
      <c r="E355" t="s">
        <v>14</v>
      </c>
      <c r="F355">
        <f>IFERROR(VLOOKUP(B355,CovidTracking!B:G,4,FALSE),0)</f>
        <v>130</v>
      </c>
      <c r="G355">
        <f>IFERROR(VLOOKUP(B355,CovidTracking!B:G,5,FALSE),0)</f>
        <v>36</v>
      </c>
      <c r="H355">
        <f t="shared" si="105"/>
        <v>166</v>
      </c>
      <c r="I355">
        <f>IFERROR(VLOOKUP(B355,CovidTracking!B:G,6,FALSE),0)</f>
        <v>1</v>
      </c>
      <c r="J355">
        <f t="shared" si="117"/>
        <v>15</v>
      </c>
      <c r="K355">
        <f t="shared" si="118"/>
        <v>0</v>
      </c>
      <c r="L355">
        <f t="shared" si="119"/>
        <v>15</v>
      </c>
      <c r="M355">
        <f t="shared" si="120"/>
        <v>1</v>
      </c>
      <c r="N355">
        <f>VLOOKUP(A355,Mobility!$A:$L,7,FALSE)</f>
        <v>-38</v>
      </c>
      <c r="O355">
        <f>VLOOKUP(A355,Mobility!$A:$L,8,FALSE)</f>
        <v>-18</v>
      </c>
      <c r="P355">
        <f>VLOOKUP(A355,Mobility!$A:$L,9,FALSE)</f>
        <v>51</v>
      </c>
      <c r="Q355">
        <f>VLOOKUP(A355,Mobility!$A:$L,10,FALSE)</f>
        <v>-41</v>
      </c>
      <c r="R355">
        <f>VLOOKUP(A355,Mobility!$A:$L,11,FALSE)</f>
        <v>-45</v>
      </c>
      <c r="S355">
        <f>VLOOKUP(A355,Mobility!$A:$L,12,FALSE)</f>
        <v>18</v>
      </c>
      <c r="T355">
        <f>VLOOKUP(D355,'Pop and Pop Den'!A:C,2,FALSE)</f>
        <v>982895</v>
      </c>
      <c r="U355">
        <f>VLOOKUP(D355,'Pop and Pop Den'!A:C,3,FALSE)</f>
        <v>504.3073</v>
      </c>
      <c r="V355">
        <f>VLOOKUP(D355,Unemployment!A:B,2,FALSE)</f>
        <v>3.8</v>
      </c>
      <c r="W355">
        <f>VLOOKUP(D355,Unemployment!H:J,2,FALSE)</f>
        <v>3.9</v>
      </c>
      <c r="X355">
        <f>VLOOKUP(D355,Unemployment!H:J,3,FALSE)</f>
        <v>5.0999999999999996</v>
      </c>
      <c r="Y355">
        <f t="shared" si="106"/>
        <v>1.2999999999999998</v>
      </c>
      <c r="Z355">
        <f t="shared" si="107"/>
        <v>1.1999999999999997</v>
      </c>
      <c r="AA355">
        <f>VLOOKUP(D355,MedianAge!A:B,2,FALSE)</f>
        <v>40.200000000000003</v>
      </c>
      <c r="AB355" s="6">
        <f>VLOOKUP(D355,StateActions!F:G,2,FALSE)</f>
        <v>43914</v>
      </c>
      <c r="AC355" s="6">
        <f>VLOOKUP(D355,StateActions!L:M,2,FALSE)</f>
        <v>43912</v>
      </c>
      <c r="AD355" s="6">
        <f>VLOOKUP(D355,StateActions!A:B,2,FALSE)</f>
        <v>43903</v>
      </c>
      <c r="AE355">
        <f t="shared" si="108"/>
        <v>2</v>
      </c>
      <c r="AF355">
        <f t="shared" si="109"/>
        <v>4</v>
      </c>
      <c r="AG355">
        <f t="shared" si="110"/>
        <v>13</v>
      </c>
      <c r="AH355" s="18">
        <f t="shared" si="111"/>
        <v>0.7831325301204819</v>
      </c>
      <c r="AI355" s="18">
        <f t="shared" si="112"/>
        <v>0.21686746987951808</v>
      </c>
      <c r="AJ355" s="20">
        <f t="shared" si="113"/>
        <v>6.024096385542169E-3</v>
      </c>
      <c r="AK355" t="str">
        <f t="shared" si="114"/>
        <v>Include</v>
      </c>
      <c r="AL355" t="str">
        <f t="shared" si="115"/>
        <v>Less than 10 deaths</v>
      </c>
      <c r="AM355" s="6">
        <f>IFERROR(VLOOKUP(D355,DatesEachStateReach10Deaths!A:B,2,FALSE),AK355)</f>
        <v>43921</v>
      </c>
      <c r="AN355">
        <f t="shared" si="116"/>
        <v>-5</v>
      </c>
    </row>
    <row r="356" spans="1:40" x14ac:dyDescent="0.25">
      <c r="A356" t="str">
        <f t="shared" si="121"/>
        <v>43917Delaware</v>
      </c>
      <c r="B356" t="str">
        <f t="shared" si="104"/>
        <v>43917DE</v>
      </c>
      <c r="C356" s="6">
        <v>43917</v>
      </c>
      <c r="D356" t="s">
        <v>71</v>
      </c>
      <c r="E356" t="s">
        <v>14</v>
      </c>
      <c r="F356">
        <f>IFERROR(VLOOKUP(B356,CovidTracking!B:G,4,FALSE),0)</f>
        <v>163</v>
      </c>
      <c r="G356">
        <f>IFERROR(VLOOKUP(B356,CovidTracking!B:G,5,FALSE),0)</f>
        <v>36</v>
      </c>
      <c r="H356">
        <f t="shared" si="105"/>
        <v>199</v>
      </c>
      <c r="I356">
        <f>IFERROR(VLOOKUP(B356,CovidTracking!B:G,6,FALSE),0)</f>
        <v>2</v>
      </c>
      <c r="J356">
        <f t="shared" si="117"/>
        <v>33</v>
      </c>
      <c r="K356">
        <f t="shared" si="118"/>
        <v>0</v>
      </c>
      <c r="L356">
        <f t="shared" si="119"/>
        <v>33</v>
      </c>
      <c r="M356">
        <f t="shared" si="120"/>
        <v>1</v>
      </c>
      <c r="N356">
        <f>VLOOKUP(A356,Mobility!$A:$L,7,FALSE)</f>
        <v>-40</v>
      </c>
      <c r="O356">
        <f>VLOOKUP(A356,Mobility!$A:$L,8,FALSE)</f>
        <v>-22</v>
      </c>
      <c r="P356">
        <f>VLOOKUP(A356,Mobility!$A:$L,9,FALSE)</f>
        <v>29</v>
      </c>
      <c r="Q356">
        <f>VLOOKUP(A356,Mobility!$A:$L,10,FALSE)</f>
        <v>-48</v>
      </c>
      <c r="R356">
        <f>VLOOKUP(A356,Mobility!$A:$L,11,FALSE)</f>
        <v>-44</v>
      </c>
      <c r="S356">
        <f>VLOOKUP(A356,Mobility!$A:$L,12,FALSE)</f>
        <v>20</v>
      </c>
      <c r="T356">
        <f>VLOOKUP(D356,'Pop and Pop Den'!A:C,2,FALSE)</f>
        <v>982895</v>
      </c>
      <c r="U356">
        <f>VLOOKUP(D356,'Pop and Pop Den'!A:C,3,FALSE)</f>
        <v>504.3073</v>
      </c>
      <c r="V356">
        <f>VLOOKUP(D356,Unemployment!A:B,2,FALSE)</f>
        <v>3.8</v>
      </c>
      <c r="W356">
        <f>VLOOKUP(D356,Unemployment!H:J,2,FALSE)</f>
        <v>3.9</v>
      </c>
      <c r="X356">
        <f>VLOOKUP(D356,Unemployment!H:J,3,FALSE)</f>
        <v>5.0999999999999996</v>
      </c>
      <c r="Y356">
        <f t="shared" si="106"/>
        <v>1.2999999999999998</v>
      </c>
      <c r="Z356">
        <f t="shared" si="107"/>
        <v>1.1999999999999997</v>
      </c>
      <c r="AA356">
        <f>VLOOKUP(D356,MedianAge!A:B,2,FALSE)</f>
        <v>40.200000000000003</v>
      </c>
      <c r="AB356" s="6">
        <f>VLOOKUP(D356,StateActions!F:G,2,FALSE)</f>
        <v>43914</v>
      </c>
      <c r="AC356" s="6">
        <f>VLOOKUP(D356,StateActions!L:M,2,FALSE)</f>
        <v>43912</v>
      </c>
      <c r="AD356" s="6">
        <f>VLOOKUP(D356,StateActions!A:B,2,FALSE)</f>
        <v>43903</v>
      </c>
      <c r="AE356">
        <f t="shared" si="108"/>
        <v>3</v>
      </c>
      <c r="AF356">
        <f t="shared" si="109"/>
        <v>5</v>
      </c>
      <c r="AG356">
        <f t="shared" si="110"/>
        <v>14</v>
      </c>
      <c r="AH356" s="18">
        <f t="shared" si="111"/>
        <v>0.81909547738693467</v>
      </c>
      <c r="AI356" s="18">
        <f t="shared" si="112"/>
        <v>0.18090452261306533</v>
      </c>
      <c r="AJ356" s="20">
        <f t="shared" si="113"/>
        <v>1.0050251256281407E-2</v>
      </c>
      <c r="AK356" t="str">
        <f t="shared" si="114"/>
        <v>Include</v>
      </c>
      <c r="AL356" t="str">
        <f t="shared" si="115"/>
        <v>Less than 10 deaths</v>
      </c>
      <c r="AM356" s="6">
        <f>IFERROR(VLOOKUP(D356,DatesEachStateReach10Deaths!A:B,2,FALSE),AK356)</f>
        <v>43921</v>
      </c>
      <c r="AN356">
        <f t="shared" si="116"/>
        <v>-4</v>
      </c>
    </row>
    <row r="357" spans="1:40" x14ac:dyDescent="0.25">
      <c r="A357" t="str">
        <f t="shared" si="121"/>
        <v>43918Delaware</v>
      </c>
      <c r="B357" t="str">
        <f t="shared" si="104"/>
        <v>43918DE</v>
      </c>
      <c r="C357" s="6">
        <v>43918</v>
      </c>
      <c r="D357" t="s">
        <v>71</v>
      </c>
      <c r="E357" t="s">
        <v>14</v>
      </c>
      <c r="F357">
        <f>IFERROR(VLOOKUP(B357,CovidTracking!B:G,4,FALSE),0)</f>
        <v>214</v>
      </c>
      <c r="G357">
        <f>IFERROR(VLOOKUP(B357,CovidTracking!B:G,5,FALSE),0)</f>
        <v>36</v>
      </c>
      <c r="H357">
        <f t="shared" si="105"/>
        <v>250</v>
      </c>
      <c r="I357">
        <f>IFERROR(VLOOKUP(B357,CovidTracking!B:G,6,FALSE),0)</f>
        <v>3</v>
      </c>
      <c r="J357">
        <f t="shared" si="117"/>
        <v>51</v>
      </c>
      <c r="K357">
        <f t="shared" si="118"/>
        <v>0</v>
      </c>
      <c r="L357">
        <f t="shared" si="119"/>
        <v>51</v>
      </c>
      <c r="M357">
        <f t="shared" si="120"/>
        <v>1</v>
      </c>
      <c r="N357">
        <f>VLOOKUP(A357,Mobility!$A:$L,7,FALSE)</f>
        <v>-51</v>
      </c>
      <c r="O357">
        <f>VLOOKUP(A357,Mobility!$A:$L,8,FALSE)</f>
        <v>-32</v>
      </c>
      <c r="P357">
        <f>VLOOKUP(A357,Mobility!$A:$L,9,FALSE)</f>
        <v>-45</v>
      </c>
      <c r="Q357">
        <f>VLOOKUP(A357,Mobility!$A:$L,10,FALSE)</f>
        <v>-55</v>
      </c>
      <c r="R357">
        <f>VLOOKUP(A357,Mobility!$A:$L,11,FALSE)</f>
        <v>-34</v>
      </c>
      <c r="S357">
        <f>VLOOKUP(A357,Mobility!$A:$L,12,FALSE)</f>
        <v>16</v>
      </c>
      <c r="T357">
        <f>VLOOKUP(D357,'Pop and Pop Den'!A:C,2,FALSE)</f>
        <v>982895</v>
      </c>
      <c r="U357">
        <f>VLOOKUP(D357,'Pop and Pop Den'!A:C,3,FALSE)</f>
        <v>504.3073</v>
      </c>
      <c r="V357">
        <f>VLOOKUP(D357,Unemployment!A:B,2,FALSE)</f>
        <v>3.8</v>
      </c>
      <c r="W357">
        <f>VLOOKUP(D357,Unemployment!H:J,2,FALSE)</f>
        <v>3.9</v>
      </c>
      <c r="X357">
        <f>VLOOKUP(D357,Unemployment!H:J,3,FALSE)</f>
        <v>5.0999999999999996</v>
      </c>
      <c r="Y357">
        <f t="shared" si="106"/>
        <v>1.2999999999999998</v>
      </c>
      <c r="Z357">
        <f t="shared" si="107"/>
        <v>1.1999999999999997</v>
      </c>
      <c r="AA357">
        <f>VLOOKUP(D357,MedianAge!A:B,2,FALSE)</f>
        <v>40.200000000000003</v>
      </c>
      <c r="AB357" s="6">
        <f>VLOOKUP(D357,StateActions!F:G,2,FALSE)</f>
        <v>43914</v>
      </c>
      <c r="AC357" s="6">
        <f>VLOOKUP(D357,StateActions!L:M,2,FALSE)</f>
        <v>43912</v>
      </c>
      <c r="AD357" s="6">
        <f>VLOOKUP(D357,StateActions!A:B,2,FALSE)</f>
        <v>43903</v>
      </c>
      <c r="AE357">
        <f t="shared" si="108"/>
        <v>4</v>
      </c>
      <c r="AF357">
        <f t="shared" si="109"/>
        <v>6</v>
      </c>
      <c r="AG357">
        <f t="shared" si="110"/>
        <v>15</v>
      </c>
      <c r="AH357" s="18">
        <f t="shared" si="111"/>
        <v>0.85599999999999998</v>
      </c>
      <c r="AI357" s="18">
        <f t="shared" si="112"/>
        <v>0.14399999999999999</v>
      </c>
      <c r="AJ357" s="20">
        <f t="shared" si="113"/>
        <v>1.2E-2</v>
      </c>
      <c r="AK357" t="str">
        <f t="shared" si="114"/>
        <v>Include</v>
      </c>
      <c r="AL357" t="str">
        <f t="shared" si="115"/>
        <v>Less than 10 deaths</v>
      </c>
      <c r="AM357" s="6">
        <f>IFERROR(VLOOKUP(D357,DatesEachStateReach10Deaths!A:B,2,FALSE),AK357)</f>
        <v>43921</v>
      </c>
      <c r="AN357">
        <f t="shared" si="116"/>
        <v>-3</v>
      </c>
    </row>
    <row r="358" spans="1:40" x14ac:dyDescent="0.25">
      <c r="A358" t="str">
        <f t="shared" si="121"/>
        <v>43919Delaware</v>
      </c>
      <c r="B358" t="str">
        <f t="shared" si="104"/>
        <v>43919DE</v>
      </c>
      <c r="C358" s="6">
        <v>43919</v>
      </c>
      <c r="D358" t="s">
        <v>71</v>
      </c>
      <c r="E358" t="s">
        <v>14</v>
      </c>
      <c r="F358">
        <f>IFERROR(VLOOKUP(B358,CovidTracking!B:G,4,FALSE),0)</f>
        <v>232</v>
      </c>
      <c r="G358">
        <f>IFERROR(VLOOKUP(B358,CovidTracking!B:G,5,FALSE),0)</f>
        <v>36</v>
      </c>
      <c r="H358">
        <f t="shared" si="105"/>
        <v>268</v>
      </c>
      <c r="I358">
        <f>IFERROR(VLOOKUP(B358,CovidTracking!B:G,6,FALSE),0)</f>
        <v>6</v>
      </c>
      <c r="J358">
        <f t="shared" si="117"/>
        <v>18</v>
      </c>
      <c r="K358">
        <f t="shared" si="118"/>
        <v>0</v>
      </c>
      <c r="L358">
        <f t="shared" si="119"/>
        <v>18</v>
      </c>
      <c r="M358">
        <f t="shared" si="120"/>
        <v>3</v>
      </c>
      <c r="N358">
        <f>VLOOKUP(A358,Mobility!$A:$L,7,FALSE)</f>
        <v>-47</v>
      </c>
      <c r="O358">
        <f>VLOOKUP(A358,Mobility!$A:$L,8,FALSE)</f>
        <v>-28</v>
      </c>
      <c r="P358">
        <f>VLOOKUP(A358,Mobility!$A:$L,9,FALSE)</f>
        <v>-6</v>
      </c>
      <c r="Q358">
        <f>VLOOKUP(A358,Mobility!$A:$L,10,FALSE)</f>
        <v>-57</v>
      </c>
      <c r="R358">
        <f>VLOOKUP(A358,Mobility!$A:$L,11,FALSE)</f>
        <v>-37</v>
      </c>
      <c r="S358">
        <f>VLOOKUP(A358,Mobility!$A:$L,12,FALSE)</f>
        <v>12</v>
      </c>
      <c r="T358">
        <f>VLOOKUP(D358,'Pop and Pop Den'!A:C,2,FALSE)</f>
        <v>982895</v>
      </c>
      <c r="U358">
        <f>VLOOKUP(D358,'Pop and Pop Den'!A:C,3,FALSE)</f>
        <v>504.3073</v>
      </c>
      <c r="V358">
        <f>VLOOKUP(D358,Unemployment!A:B,2,FALSE)</f>
        <v>3.8</v>
      </c>
      <c r="W358">
        <f>VLOOKUP(D358,Unemployment!H:J,2,FALSE)</f>
        <v>3.9</v>
      </c>
      <c r="X358">
        <f>VLOOKUP(D358,Unemployment!H:J,3,FALSE)</f>
        <v>5.0999999999999996</v>
      </c>
      <c r="Y358">
        <f t="shared" si="106"/>
        <v>1.2999999999999998</v>
      </c>
      <c r="Z358">
        <f t="shared" si="107"/>
        <v>1.1999999999999997</v>
      </c>
      <c r="AA358">
        <f>VLOOKUP(D358,MedianAge!A:B,2,FALSE)</f>
        <v>40.200000000000003</v>
      </c>
      <c r="AB358" s="6">
        <f>VLOOKUP(D358,StateActions!F:G,2,FALSE)</f>
        <v>43914</v>
      </c>
      <c r="AC358" s="6">
        <f>VLOOKUP(D358,StateActions!L:M,2,FALSE)</f>
        <v>43912</v>
      </c>
      <c r="AD358" s="6">
        <f>VLOOKUP(D358,StateActions!A:B,2,FALSE)</f>
        <v>43903</v>
      </c>
      <c r="AE358">
        <f t="shared" si="108"/>
        <v>5</v>
      </c>
      <c r="AF358">
        <f t="shared" si="109"/>
        <v>7</v>
      </c>
      <c r="AG358">
        <f t="shared" si="110"/>
        <v>16</v>
      </c>
      <c r="AH358" s="18">
        <f t="shared" si="111"/>
        <v>0.86567164179104472</v>
      </c>
      <c r="AI358" s="18">
        <f t="shared" si="112"/>
        <v>0.13432835820895522</v>
      </c>
      <c r="AJ358" s="20">
        <f t="shared" si="113"/>
        <v>2.2388059701492536E-2</v>
      </c>
      <c r="AK358" t="str">
        <f t="shared" si="114"/>
        <v>Include</v>
      </c>
      <c r="AL358" t="str">
        <f t="shared" si="115"/>
        <v>Less than 10 deaths</v>
      </c>
      <c r="AM358" s="6">
        <f>IFERROR(VLOOKUP(D358,DatesEachStateReach10Deaths!A:B,2,FALSE),AK358)</f>
        <v>43921</v>
      </c>
      <c r="AN358">
        <f t="shared" si="116"/>
        <v>-2</v>
      </c>
    </row>
    <row r="359" spans="1:40" x14ac:dyDescent="0.25">
      <c r="A359" t="str">
        <f t="shared" si="121"/>
        <v>43920Delaware</v>
      </c>
      <c r="B359" t="str">
        <f t="shared" si="104"/>
        <v>43920DE</v>
      </c>
      <c r="C359" s="6">
        <v>43920</v>
      </c>
      <c r="D359" t="s">
        <v>71</v>
      </c>
      <c r="E359" t="s">
        <v>14</v>
      </c>
      <c r="F359">
        <f>IFERROR(VLOOKUP(B359,CovidTracking!B:G,4,FALSE),0)</f>
        <v>264</v>
      </c>
      <c r="G359">
        <f>IFERROR(VLOOKUP(B359,CovidTracking!B:G,5,FALSE),0)</f>
        <v>2216</v>
      </c>
      <c r="H359">
        <f t="shared" si="105"/>
        <v>2480</v>
      </c>
      <c r="I359">
        <f>IFERROR(VLOOKUP(B359,CovidTracking!B:G,6,FALSE),0)</f>
        <v>6</v>
      </c>
      <c r="J359">
        <f t="shared" si="117"/>
        <v>32</v>
      </c>
      <c r="K359">
        <f t="shared" si="118"/>
        <v>2180</v>
      </c>
      <c r="L359">
        <f t="shared" si="119"/>
        <v>2212</v>
      </c>
      <c r="M359">
        <f t="shared" si="120"/>
        <v>0</v>
      </c>
      <c r="N359">
        <f>VLOOKUP(A359,Mobility!$A:$L,7,FALSE)</f>
        <v>-37</v>
      </c>
      <c r="O359">
        <f>VLOOKUP(A359,Mobility!$A:$L,8,FALSE)</f>
        <v>-23</v>
      </c>
      <c r="P359">
        <f>VLOOKUP(A359,Mobility!$A:$L,9,FALSE)</f>
        <v>12</v>
      </c>
      <c r="Q359">
        <f>VLOOKUP(A359,Mobility!$A:$L,10,FALSE)</f>
        <v>-47</v>
      </c>
      <c r="R359">
        <f>VLOOKUP(A359,Mobility!$A:$L,11,FALSE)</f>
        <v>-45</v>
      </c>
      <c r="S359">
        <f>VLOOKUP(A359,Mobility!$A:$L,12,FALSE)</f>
        <v>17</v>
      </c>
      <c r="T359">
        <f>VLOOKUP(D359,'Pop and Pop Den'!A:C,2,FALSE)</f>
        <v>982895</v>
      </c>
      <c r="U359">
        <f>VLOOKUP(D359,'Pop and Pop Den'!A:C,3,FALSE)</f>
        <v>504.3073</v>
      </c>
      <c r="V359">
        <f>VLOOKUP(D359,Unemployment!A:B,2,FALSE)</f>
        <v>3.8</v>
      </c>
      <c r="W359">
        <f>VLOOKUP(D359,Unemployment!H:J,2,FALSE)</f>
        <v>3.9</v>
      </c>
      <c r="X359">
        <f>VLOOKUP(D359,Unemployment!H:J,3,FALSE)</f>
        <v>5.0999999999999996</v>
      </c>
      <c r="Y359">
        <f t="shared" si="106"/>
        <v>1.2999999999999998</v>
      </c>
      <c r="Z359">
        <f t="shared" si="107"/>
        <v>1.1999999999999997</v>
      </c>
      <c r="AA359">
        <f>VLOOKUP(D359,MedianAge!A:B,2,FALSE)</f>
        <v>40.200000000000003</v>
      </c>
      <c r="AB359" s="6">
        <f>VLOOKUP(D359,StateActions!F:G,2,FALSE)</f>
        <v>43914</v>
      </c>
      <c r="AC359" s="6">
        <f>VLOOKUP(D359,StateActions!L:M,2,FALSE)</f>
        <v>43912</v>
      </c>
      <c r="AD359" s="6">
        <f>VLOOKUP(D359,StateActions!A:B,2,FALSE)</f>
        <v>43903</v>
      </c>
      <c r="AE359">
        <f t="shared" si="108"/>
        <v>6</v>
      </c>
      <c r="AF359">
        <f t="shared" si="109"/>
        <v>8</v>
      </c>
      <c r="AG359">
        <f t="shared" si="110"/>
        <v>17</v>
      </c>
      <c r="AH359" s="18">
        <f t="shared" si="111"/>
        <v>0.1064516129032258</v>
      </c>
      <c r="AI359" s="18">
        <f t="shared" si="112"/>
        <v>0.8935483870967742</v>
      </c>
      <c r="AJ359" s="20">
        <f t="shared" si="113"/>
        <v>2.4193548387096775E-3</v>
      </c>
      <c r="AK359" t="str">
        <f t="shared" si="114"/>
        <v>Include</v>
      </c>
      <c r="AL359" t="str">
        <f t="shared" si="115"/>
        <v>Less than 10 deaths</v>
      </c>
      <c r="AM359" s="6">
        <f>IFERROR(VLOOKUP(D359,DatesEachStateReach10Deaths!A:B,2,FALSE),AK359)</f>
        <v>43921</v>
      </c>
      <c r="AN359">
        <f t="shared" si="116"/>
        <v>-1</v>
      </c>
    </row>
    <row r="360" spans="1:40" x14ac:dyDescent="0.25">
      <c r="A360" t="str">
        <f t="shared" si="121"/>
        <v>43921Delaware</v>
      </c>
      <c r="B360" t="str">
        <f t="shared" si="104"/>
        <v>43921DE</v>
      </c>
      <c r="C360" s="6">
        <v>43921</v>
      </c>
      <c r="D360" t="s">
        <v>71</v>
      </c>
      <c r="E360" t="s">
        <v>14</v>
      </c>
      <c r="F360">
        <f>IFERROR(VLOOKUP(B360,CovidTracking!B:G,4,FALSE),0)</f>
        <v>319</v>
      </c>
      <c r="G360">
        <f>IFERROR(VLOOKUP(B360,CovidTracking!B:G,5,FALSE),0)</f>
        <v>3696</v>
      </c>
      <c r="H360">
        <f t="shared" si="105"/>
        <v>4015</v>
      </c>
      <c r="I360">
        <f>IFERROR(VLOOKUP(B360,CovidTracking!B:G,6,FALSE),0)</f>
        <v>10</v>
      </c>
      <c r="J360">
        <f t="shared" si="117"/>
        <v>55</v>
      </c>
      <c r="K360">
        <f t="shared" si="118"/>
        <v>1480</v>
      </c>
      <c r="L360">
        <f t="shared" si="119"/>
        <v>1535</v>
      </c>
      <c r="M360">
        <f t="shared" si="120"/>
        <v>4</v>
      </c>
      <c r="N360">
        <f>VLOOKUP(A360,Mobility!$A:$L,7,FALSE)</f>
        <v>-39</v>
      </c>
      <c r="O360">
        <f>VLOOKUP(A360,Mobility!$A:$L,8,FALSE)</f>
        <v>-23</v>
      </c>
      <c r="P360">
        <f>VLOOKUP(A360,Mobility!$A:$L,9,FALSE)</f>
        <v>-18</v>
      </c>
      <c r="Q360">
        <f>VLOOKUP(A360,Mobility!$A:$L,10,FALSE)</f>
        <v>-49</v>
      </c>
      <c r="R360">
        <f>VLOOKUP(A360,Mobility!$A:$L,11,FALSE)</f>
        <v>-47</v>
      </c>
      <c r="S360">
        <f>VLOOKUP(A360,Mobility!$A:$L,12,FALSE)</f>
        <v>20</v>
      </c>
      <c r="T360">
        <f>VLOOKUP(D360,'Pop and Pop Den'!A:C,2,FALSE)</f>
        <v>982895</v>
      </c>
      <c r="U360">
        <f>VLOOKUP(D360,'Pop and Pop Den'!A:C,3,FALSE)</f>
        <v>504.3073</v>
      </c>
      <c r="V360">
        <f>VLOOKUP(D360,Unemployment!A:B,2,FALSE)</f>
        <v>3.8</v>
      </c>
      <c r="W360">
        <f>VLOOKUP(D360,Unemployment!H:J,2,FALSE)</f>
        <v>3.9</v>
      </c>
      <c r="X360">
        <f>VLOOKUP(D360,Unemployment!H:J,3,FALSE)</f>
        <v>5.0999999999999996</v>
      </c>
      <c r="Y360">
        <f t="shared" si="106"/>
        <v>1.2999999999999998</v>
      </c>
      <c r="Z360">
        <f t="shared" si="107"/>
        <v>1.1999999999999997</v>
      </c>
      <c r="AA360">
        <f>VLOOKUP(D360,MedianAge!A:B,2,FALSE)</f>
        <v>40.200000000000003</v>
      </c>
      <c r="AB360" s="6">
        <f>VLOOKUP(D360,StateActions!F:G,2,FALSE)</f>
        <v>43914</v>
      </c>
      <c r="AC360" s="6">
        <f>VLOOKUP(D360,StateActions!L:M,2,FALSE)</f>
        <v>43912</v>
      </c>
      <c r="AD360" s="6">
        <f>VLOOKUP(D360,StateActions!A:B,2,FALSE)</f>
        <v>43903</v>
      </c>
      <c r="AE360">
        <f t="shared" si="108"/>
        <v>7</v>
      </c>
      <c r="AF360">
        <f t="shared" si="109"/>
        <v>9</v>
      </c>
      <c r="AG360">
        <f t="shared" si="110"/>
        <v>18</v>
      </c>
      <c r="AH360" s="18">
        <f t="shared" si="111"/>
        <v>7.9452054794520555E-2</v>
      </c>
      <c r="AI360" s="18">
        <f t="shared" si="112"/>
        <v>0.92054794520547945</v>
      </c>
      <c r="AJ360" s="20">
        <f t="shared" si="113"/>
        <v>2.4906600249066002E-3</v>
      </c>
      <c r="AK360" t="str">
        <f t="shared" si="114"/>
        <v>Include</v>
      </c>
      <c r="AL360" t="str">
        <f t="shared" si="115"/>
        <v>10 or more deaths</v>
      </c>
      <c r="AM360" s="6">
        <f>IFERROR(VLOOKUP(D360,DatesEachStateReach10Deaths!A:B,2,FALSE),AK360)</f>
        <v>43921</v>
      </c>
      <c r="AN360">
        <f t="shared" si="116"/>
        <v>0</v>
      </c>
    </row>
    <row r="361" spans="1:40" x14ac:dyDescent="0.25">
      <c r="A361" t="str">
        <f t="shared" si="121"/>
        <v>43922Delaware</v>
      </c>
      <c r="B361" t="str">
        <f t="shared" si="104"/>
        <v>43922DE</v>
      </c>
      <c r="C361" s="6">
        <v>43922</v>
      </c>
      <c r="D361" t="s">
        <v>71</v>
      </c>
      <c r="E361" t="s">
        <v>14</v>
      </c>
      <c r="F361">
        <f>IFERROR(VLOOKUP(B361,CovidTracking!B:G,4,FALSE),0)</f>
        <v>368</v>
      </c>
      <c r="G361">
        <f>IFERROR(VLOOKUP(B361,CovidTracking!B:G,5,FALSE),0)</f>
        <v>4015</v>
      </c>
      <c r="H361">
        <f t="shared" si="105"/>
        <v>4383</v>
      </c>
      <c r="I361">
        <f>IFERROR(VLOOKUP(B361,CovidTracking!B:G,6,FALSE),0)</f>
        <v>11</v>
      </c>
      <c r="J361">
        <f t="shared" si="117"/>
        <v>49</v>
      </c>
      <c r="K361">
        <f t="shared" si="118"/>
        <v>319</v>
      </c>
      <c r="L361">
        <f t="shared" si="119"/>
        <v>368</v>
      </c>
      <c r="M361">
        <f t="shared" si="120"/>
        <v>1</v>
      </c>
      <c r="N361">
        <f>VLOOKUP(A361,Mobility!$A:$L,7,FALSE)</f>
        <v>-36</v>
      </c>
      <c r="O361">
        <f>VLOOKUP(A361,Mobility!$A:$L,8,FALSE)</f>
        <v>-17</v>
      </c>
      <c r="P361">
        <f>VLOOKUP(A361,Mobility!$A:$L,9,FALSE)</f>
        <v>13</v>
      </c>
      <c r="Q361">
        <f>VLOOKUP(A361,Mobility!$A:$L,10,FALSE)</f>
        <v>-44</v>
      </c>
      <c r="R361">
        <f>VLOOKUP(A361,Mobility!$A:$L,11,FALSE)</f>
        <v>-47</v>
      </c>
      <c r="S361">
        <f>VLOOKUP(A361,Mobility!$A:$L,12,FALSE)</f>
        <v>19</v>
      </c>
      <c r="T361">
        <f>VLOOKUP(D361,'Pop and Pop Den'!A:C,2,FALSE)</f>
        <v>982895</v>
      </c>
      <c r="U361">
        <f>VLOOKUP(D361,'Pop and Pop Den'!A:C,3,FALSE)</f>
        <v>504.3073</v>
      </c>
      <c r="V361">
        <f>VLOOKUP(D361,Unemployment!A:B,2,FALSE)</f>
        <v>3.8</v>
      </c>
      <c r="W361">
        <f>VLOOKUP(D361,Unemployment!H:J,2,FALSE)</f>
        <v>3.9</v>
      </c>
      <c r="X361">
        <f>VLOOKUP(D361,Unemployment!H:J,3,FALSE)</f>
        <v>5.0999999999999996</v>
      </c>
      <c r="Y361">
        <f t="shared" si="106"/>
        <v>1.2999999999999998</v>
      </c>
      <c r="Z361">
        <f t="shared" si="107"/>
        <v>1.1999999999999997</v>
      </c>
      <c r="AA361">
        <f>VLOOKUP(D361,MedianAge!A:B,2,FALSE)</f>
        <v>40.200000000000003</v>
      </c>
      <c r="AB361" s="6">
        <f>VLOOKUP(D361,StateActions!F:G,2,FALSE)</f>
        <v>43914</v>
      </c>
      <c r="AC361" s="6">
        <f>VLOOKUP(D361,StateActions!L:M,2,FALSE)</f>
        <v>43912</v>
      </c>
      <c r="AD361" s="6">
        <f>VLOOKUP(D361,StateActions!A:B,2,FALSE)</f>
        <v>43903</v>
      </c>
      <c r="AE361">
        <f t="shared" si="108"/>
        <v>8</v>
      </c>
      <c r="AF361">
        <f t="shared" si="109"/>
        <v>10</v>
      </c>
      <c r="AG361">
        <f t="shared" si="110"/>
        <v>19</v>
      </c>
      <c r="AH361" s="18">
        <f t="shared" si="111"/>
        <v>8.3960757472051104E-2</v>
      </c>
      <c r="AI361" s="18">
        <f t="shared" si="112"/>
        <v>0.91603924252794888</v>
      </c>
      <c r="AJ361" s="20">
        <f t="shared" si="113"/>
        <v>2.5096965548710927E-3</v>
      </c>
      <c r="AK361" t="str">
        <f t="shared" si="114"/>
        <v>Include</v>
      </c>
      <c r="AL361" t="str">
        <f t="shared" si="115"/>
        <v>10 or more deaths</v>
      </c>
      <c r="AM361" s="6">
        <f>IFERROR(VLOOKUP(D361,DatesEachStateReach10Deaths!A:B,2,FALSE),AK361)</f>
        <v>43921</v>
      </c>
      <c r="AN361">
        <f t="shared" si="116"/>
        <v>1</v>
      </c>
    </row>
    <row r="362" spans="1:40" x14ac:dyDescent="0.25">
      <c r="A362" t="str">
        <f t="shared" si="121"/>
        <v>43923Delaware</v>
      </c>
      <c r="B362" t="str">
        <f t="shared" si="104"/>
        <v>43923DE</v>
      </c>
      <c r="C362" s="6">
        <v>43923</v>
      </c>
      <c r="D362" t="s">
        <v>71</v>
      </c>
      <c r="E362" t="s">
        <v>14</v>
      </c>
      <c r="F362">
        <f>IFERROR(VLOOKUP(B362,CovidTracking!B:G,4,FALSE),0)</f>
        <v>393</v>
      </c>
      <c r="G362">
        <f>IFERROR(VLOOKUP(B362,CovidTracking!B:G,5,FALSE),0)</f>
        <v>4566</v>
      </c>
      <c r="H362">
        <f t="shared" si="105"/>
        <v>4959</v>
      </c>
      <c r="I362">
        <f>IFERROR(VLOOKUP(B362,CovidTracking!B:G,6,FALSE),0)</f>
        <v>12</v>
      </c>
      <c r="J362">
        <f t="shared" si="117"/>
        <v>25</v>
      </c>
      <c r="K362">
        <f t="shared" si="118"/>
        <v>551</v>
      </c>
      <c r="L362">
        <f t="shared" si="119"/>
        <v>576</v>
      </c>
      <c r="M362">
        <f t="shared" si="120"/>
        <v>1</v>
      </c>
      <c r="N362">
        <f>VLOOKUP(A362,Mobility!$A:$L,7,FALSE)</f>
        <v>-37</v>
      </c>
      <c r="O362">
        <f>VLOOKUP(A362,Mobility!$A:$L,8,FALSE)</f>
        <v>-17</v>
      </c>
      <c r="P362">
        <f>VLOOKUP(A362,Mobility!$A:$L,9,FALSE)</f>
        <v>9</v>
      </c>
      <c r="Q362">
        <f>VLOOKUP(A362,Mobility!$A:$L,10,FALSE)</f>
        <v>-46</v>
      </c>
      <c r="R362">
        <f>VLOOKUP(A362,Mobility!$A:$L,11,FALSE)</f>
        <v>-48</v>
      </c>
      <c r="S362">
        <f>VLOOKUP(A362,Mobility!$A:$L,12,FALSE)</f>
        <v>20</v>
      </c>
      <c r="T362">
        <f>VLOOKUP(D362,'Pop and Pop Den'!A:C,2,FALSE)</f>
        <v>982895</v>
      </c>
      <c r="U362">
        <f>VLOOKUP(D362,'Pop and Pop Den'!A:C,3,FALSE)</f>
        <v>504.3073</v>
      </c>
      <c r="V362">
        <f>VLOOKUP(D362,Unemployment!A:B,2,FALSE)</f>
        <v>3.8</v>
      </c>
      <c r="W362">
        <f>VLOOKUP(D362,Unemployment!H:J,2,FALSE)</f>
        <v>3.9</v>
      </c>
      <c r="X362">
        <f>VLOOKUP(D362,Unemployment!H:J,3,FALSE)</f>
        <v>5.0999999999999996</v>
      </c>
      <c r="Y362">
        <f t="shared" si="106"/>
        <v>1.2999999999999998</v>
      </c>
      <c r="Z362">
        <f t="shared" si="107"/>
        <v>1.1999999999999997</v>
      </c>
      <c r="AA362">
        <f>VLOOKUP(D362,MedianAge!A:B,2,FALSE)</f>
        <v>40.200000000000003</v>
      </c>
      <c r="AB362" s="6">
        <f>VLOOKUP(D362,StateActions!F:G,2,FALSE)</f>
        <v>43914</v>
      </c>
      <c r="AC362" s="6">
        <f>VLOOKUP(D362,StateActions!L:M,2,FALSE)</f>
        <v>43912</v>
      </c>
      <c r="AD362" s="6">
        <f>VLOOKUP(D362,StateActions!A:B,2,FALSE)</f>
        <v>43903</v>
      </c>
      <c r="AE362">
        <f t="shared" si="108"/>
        <v>9</v>
      </c>
      <c r="AF362">
        <f t="shared" si="109"/>
        <v>11</v>
      </c>
      <c r="AG362">
        <f t="shared" si="110"/>
        <v>20</v>
      </c>
      <c r="AH362" s="18">
        <f t="shared" si="111"/>
        <v>7.9249848759830613E-2</v>
      </c>
      <c r="AI362" s="18">
        <f t="shared" si="112"/>
        <v>0.92075015124016935</v>
      </c>
      <c r="AJ362" s="20">
        <f t="shared" si="113"/>
        <v>2.4198427102238356E-3</v>
      </c>
      <c r="AK362" t="str">
        <f t="shared" si="114"/>
        <v>Include</v>
      </c>
      <c r="AL362" t="str">
        <f t="shared" si="115"/>
        <v>10 or more deaths</v>
      </c>
      <c r="AM362" s="6">
        <f>IFERROR(VLOOKUP(D362,DatesEachStateReach10Deaths!A:B,2,FALSE),AK362)</f>
        <v>43921</v>
      </c>
      <c r="AN362">
        <f t="shared" si="116"/>
        <v>2</v>
      </c>
    </row>
    <row r="363" spans="1:40" x14ac:dyDescent="0.25">
      <c r="A363" t="str">
        <f t="shared" si="121"/>
        <v>43924Delaware</v>
      </c>
      <c r="B363" t="str">
        <f t="shared" si="104"/>
        <v>43924DE</v>
      </c>
      <c r="C363" s="6">
        <v>43924</v>
      </c>
      <c r="D363" t="s">
        <v>71</v>
      </c>
      <c r="E363" t="s">
        <v>14</v>
      </c>
      <c r="F363">
        <f>IFERROR(VLOOKUP(B363,CovidTracking!B:G,4,FALSE),0)</f>
        <v>450</v>
      </c>
      <c r="G363">
        <f>IFERROR(VLOOKUP(B363,CovidTracking!B:G,5,FALSE),0)</f>
        <v>4995</v>
      </c>
      <c r="H363">
        <f t="shared" si="105"/>
        <v>5445</v>
      </c>
      <c r="I363">
        <f>IFERROR(VLOOKUP(B363,CovidTracking!B:G,6,FALSE),0)</f>
        <v>14</v>
      </c>
      <c r="J363">
        <f t="shared" si="117"/>
        <v>57</v>
      </c>
      <c r="K363">
        <f t="shared" si="118"/>
        <v>429</v>
      </c>
      <c r="L363">
        <f t="shared" si="119"/>
        <v>486</v>
      </c>
      <c r="M363">
        <f t="shared" si="120"/>
        <v>2</v>
      </c>
      <c r="N363">
        <f>VLOOKUP(A363,Mobility!$A:$L,7,FALSE)</f>
        <v>-40</v>
      </c>
      <c r="O363">
        <f>VLOOKUP(A363,Mobility!$A:$L,8,FALSE)</f>
        <v>-19</v>
      </c>
      <c r="P363">
        <f>VLOOKUP(A363,Mobility!$A:$L,9,FALSE)</f>
        <v>-15</v>
      </c>
      <c r="Q363">
        <f>VLOOKUP(A363,Mobility!$A:$L,10,FALSE)</f>
        <v>-52</v>
      </c>
      <c r="R363">
        <f>VLOOKUP(A363,Mobility!$A:$L,11,FALSE)</f>
        <v>-47</v>
      </c>
      <c r="S363">
        <f>VLOOKUP(A363,Mobility!$A:$L,12,FALSE)</f>
        <v>22</v>
      </c>
      <c r="T363">
        <f>VLOOKUP(D363,'Pop and Pop Den'!A:C,2,FALSE)</f>
        <v>982895</v>
      </c>
      <c r="U363">
        <f>VLOOKUP(D363,'Pop and Pop Den'!A:C,3,FALSE)</f>
        <v>504.3073</v>
      </c>
      <c r="V363">
        <f>VLOOKUP(D363,Unemployment!A:B,2,FALSE)</f>
        <v>3.8</v>
      </c>
      <c r="W363">
        <f>VLOOKUP(D363,Unemployment!H:J,2,FALSE)</f>
        <v>3.9</v>
      </c>
      <c r="X363">
        <f>VLOOKUP(D363,Unemployment!H:J,3,FALSE)</f>
        <v>5.0999999999999996</v>
      </c>
      <c r="Y363">
        <f t="shared" si="106"/>
        <v>1.2999999999999998</v>
      </c>
      <c r="Z363">
        <f t="shared" si="107"/>
        <v>1.1999999999999997</v>
      </c>
      <c r="AA363">
        <f>VLOOKUP(D363,MedianAge!A:B,2,FALSE)</f>
        <v>40.200000000000003</v>
      </c>
      <c r="AB363" s="6">
        <f>VLOOKUP(D363,StateActions!F:G,2,FALSE)</f>
        <v>43914</v>
      </c>
      <c r="AC363" s="6">
        <f>VLOOKUP(D363,StateActions!L:M,2,FALSE)</f>
        <v>43912</v>
      </c>
      <c r="AD363" s="6">
        <f>VLOOKUP(D363,StateActions!A:B,2,FALSE)</f>
        <v>43903</v>
      </c>
      <c r="AE363">
        <f t="shared" si="108"/>
        <v>10</v>
      </c>
      <c r="AF363">
        <f t="shared" si="109"/>
        <v>12</v>
      </c>
      <c r="AG363">
        <f t="shared" si="110"/>
        <v>21</v>
      </c>
      <c r="AH363" s="18">
        <f t="shared" si="111"/>
        <v>8.2644628099173556E-2</v>
      </c>
      <c r="AI363" s="18">
        <f t="shared" si="112"/>
        <v>0.9173553719008265</v>
      </c>
      <c r="AJ363" s="20">
        <f t="shared" si="113"/>
        <v>2.5711662075298437E-3</v>
      </c>
      <c r="AK363" t="str">
        <f t="shared" si="114"/>
        <v>Include</v>
      </c>
      <c r="AL363" t="str">
        <f t="shared" si="115"/>
        <v>10 or more deaths</v>
      </c>
      <c r="AM363" s="6">
        <f>IFERROR(VLOOKUP(D363,DatesEachStateReach10Deaths!A:B,2,FALSE),AK363)</f>
        <v>43921</v>
      </c>
      <c r="AN363">
        <f t="shared" si="116"/>
        <v>3</v>
      </c>
    </row>
    <row r="364" spans="1:40" x14ac:dyDescent="0.25">
      <c r="A364" t="str">
        <f t="shared" si="121"/>
        <v>43925Delaware</v>
      </c>
      <c r="B364" t="str">
        <f t="shared" si="104"/>
        <v>43925DE</v>
      </c>
      <c r="C364" s="6">
        <v>43925</v>
      </c>
      <c r="D364" t="s">
        <v>71</v>
      </c>
      <c r="E364" t="s">
        <v>14</v>
      </c>
      <c r="F364">
        <f>IFERROR(VLOOKUP(B364,CovidTracking!B:G,4,FALSE),0)</f>
        <v>593</v>
      </c>
      <c r="G364">
        <f>IFERROR(VLOOKUP(B364,CovidTracking!B:G,5,FALSE),0)</f>
        <v>5874</v>
      </c>
      <c r="H364">
        <f t="shared" si="105"/>
        <v>6467</v>
      </c>
      <c r="I364">
        <f>IFERROR(VLOOKUP(B364,CovidTracking!B:G,6,FALSE),0)</f>
        <v>14</v>
      </c>
      <c r="J364">
        <f t="shared" si="117"/>
        <v>143</v>
      </c>
      <c r="K364">
        <f t="shared" si="118"/>
        <v>879</v>
      </c>
      <c r="L364">
        <f t="shared" si="119"/>
        <v>1022</v>
      </c>
      <c r="M364">
        <f t="shared" si="120"/>
        <v>0</v>
      </c>
      <c r="N364">
        <f>VLOOKUP(A364,Mobility!$A:$L,7,FALSE)</f>
        <v>-47</v>
      </c>
      <c r="O364">
        <f>VLOOKUP(A364,Mobility!$A:$L,8,FALSE)</f>
        <v>-25</v>
      </c>
      <c r="P364">
        <f>VLOOKUP(A364,Mobility!$A:$L,9,FALSE)</f>
        <v>7</v>
      </c>
      <c r="Q364">
        <f>VLOOKUP(A364,Mobility!$A:$L,10,FALSE)</f>
        <v>-50</v>
      </c>
      <c r="R364">
        <f>VLOOKUP(A364,Mobility!$A:$L,11,FALSE)</f>
        <v>-36</v>
      </c>
      <c r="S364">
        <f>VLOOKUP(A364,Mobility!$A:$L,12,FALSE)</f>
        <v>15</v>
      </c>
      <c r="T364">
        <f>VLOOKUP(D364,'Pop and Pop Den'!A:C,2,FALSE)</f>
        <v>982895</v>
      </c>
      <c r="U364">
        <f>VLOOKUP(D364,'Pop and Pop Den'!A:C,3,FALSE)</f>
        <v>504.3073</v>
      </c>
      <c r="V364">
        <f>VLOOKUP(D364,Unemployment!A:B,2,FALSE)</f>
        <v>3.8</v>
      </c>
      <c r="W364">
        <f>VLOOKUP(D364,Unemployment!H:J,2,FALSE)</f>
        <v>3.9</v>
      </c>
      <c r="X364">
        <f>VLOOKUP(D364,Unemployment!H:J,3,FALSE)</f>
        <v>5.0999999999999996</v>
      </c>
      <c r="Y364">
        <f t="shared" si="106"/>
        <v>1.2999999999999998</v>
      </c>
      <c r="Z364">
        <f t="shared" si="107"/>
        <v>1.1999999999999997</v>
      </c>
      <c r="AA364">
        <f>VLOOKUP(D364,MedianAge!A:B,2,FALSE)</f>
        <v>40.200000000000003</v>
      </c>
      <c r="AB364" s="6">
        <f>VLOOKUP(D364,StateActions!F:G,2,FALSE)</f>
        <v>43914</v>
      </c>
      <c r="AC364" s="6">
        <f>VLOOKUP(D364,StateActions!L:M,2,FALSE)</f>
        <v>43912</v>
      </c>
      <c r="AD364" s="6">
        <f>VLOOKUP(D364,StateActions!A:B,2,FALSE)</f>
        <v>43903</v>
      </c>
      <c r="AE364">
        <f t="shared" si="108"/>
        <v>11</v>
      </c>
      <c r="AF364">
        <f t="shared" si="109"/>
        <v>13</v>
      </c>
      <c r="AG364">
        <f t="shared" si="110"/>
        <v>22</v>
      </c>
      <c r="AH364" s="18">
        <f t="shared" si="111"/>
        <v>9.1696304314210608E-2</v>
      </c>
      <c r="AI364" s="18">
        <f t="shared" si="112"/>
        <v>0.90830369568578939</v>
      </c>
      <c r="AJ364" s="20">
        <f t="shared" si="113"/>
        <v>2.1648368640791713E-3</v>
      </c>
      <c r="AK364" t="str">
        <f t="shared" si="114"/>
        <v>Include</v>
      </c>
      <c r="AL364" t="str">
        <f t="shared" si="115"/>
        <v>10 or more deaths</v>
      </c>
      <c r="AM364" s="6">
        <f>IFERROR(VLOOKUP(D364,DatesEachStateReach10Deaths!A:B,2,FALSE),AK364)</f>
        <v>43921</v>
      </c>
      <c r="AN364">
        <f t="shared" si="116"/>
        <v>4</v>
      </c>
    </row>
    <row r="365" spans="1:40" x14ac:dyDescent="0.25">
      <c r="A365" t="str">
        <f t="shared" si="121"/>
        <v>43926Delaware</v>
      </c>
      <c r="B365" t="str">
        <f t="shared" si="104"/>
        <v>43926DE</v>
      </c>
      <c r="C365" s="6">
        <v>43926</v>
      </c>
      <c r="D365" t="s">
        <v>71</v>
      </c>
      <c r="E365" t="s">
        <v>14</v>
      </c>
      <c r="F365">
        <f>IFERROR(VLOOKUP(B365,CovidTracking!B:G,4,FALSE),0)</f>
        <v>673</v>
      </c>
      <c r="G365">
        <f>IFERROR(VLOOKUP(B365,CovidTracking!B:G,5,FALSE),0)</f>
        <v>6321</v>
      </c>
      <c r="H365">
        <f t="shared" si="105"/>
        <v>6994</v>
      </c>
      <c r="I365">
        <f>IFERROR(VLOOKUP(B365,CovidTracking!B:G,6,FALSE),0)</f>
        <v>14</v>
      </c>
      <c r="J365">
        <f t="shared" si="117"/>
        <v>80</v>
      </c>
      <c r="K365">
        <f t="shared" si="118"/>
        <v>447</v>
      </c>
      <c r="L365">
        <f t="shared" si="119"/>
        <v>527</v>
      </c>
      <c r="M365">
        <f t="shared" si="120"/>
        <v>0</v>
      </c>
      <c r="N365">
        <f>VLOOKUP(A365,Mobility!$A:$L,7,FALSE)</f>
        <v>-47</v>
      </c>
      <c r="O365">
        <f>VLOOKUP(A365,Mobility!$A:$L,8,FALSE)</f>
        <v>-27</v>
      </c>
      <c r="P365">
        <f>VLOOKUP(A365,Mobility!$A:$L,9,FALSE)</f>
        <v>37</v>
      </c>
      <c r="Q365">
        <f>VLOOKUP(A365,Mobility!$A:$L,10,FALSE)</f>
        <v>-56</v>
      </c>
      <c r="R365">
        <f>VLOOKUP(A365,Mobility!$A:$L,11,FALSE)</f>
        <v>-39</v>
      </c>
      <c r="S365">
        <f>VLOOKUP(A365,Mobility!$A:$L,12,FALSE)</f>
        <v>12</v>
      </c>
      <c r="T365">
        <f>VLOOKUP(D365,'Pop and Pop Den'!A:C,2,FALSE)</f>
        <v>982895</v>
      </c>
      <c r="U365">
        <f>VLOOKUP(D365,'Pop and Pop Den'!A:C,3,FALSE)</f>
        <v>504.3073</v>
      </c>
      <c r="V365">
        <f>VLOOKUP(D365,Unemployment!A:B,2,FALSE)</f>
        <v>3.8</v>
      </c>
      <c r="W365">
        <f>VLOOKUP(D365,Unemployment!H:J,2,FALSE)</f>
        <v>3.9</v>
      </c>
      <c r="X365">
        <f>VLOOKUP(D365,Unemployment!H:J,3,FALSE)</f>
        <v>5.0999999999999996</v>
      </c>
      <c r="Y365">
        <f t="shared" si="106"/>
        <v>1.2999999999999998</v>
      </c>
      <c r="Z365">
        <f t="shared" si="107"/>
        <v>1.1999999999999997</v>
      </c>
      <c r="AA365">
        <f>VLOOKUP(D365,MedianAge!A:B,2,FALSE)</f>
        <v>40.200000000000003</v>
      </c>
      <c r="AB365" s="6">
        <f>VLOOKUP(D365,StateActions!F:G,2,FALSE)</f>
        <v>43914</v>
      </c>
      <c r="AC365" s="6">
        <f>VLOOKUP(D365,StateActions!L:M,2,FALSE)</f>
        <v>43912</v>
      </c>
      <c r="AD365" s="6">
        <f>VLOOKUP(D365,StateActions!A:B,2,FALSE)</f>
        <v>43903</v>
      </c>
      <c r="AE365">
        <f t="shared" si="108"/>
        <v>12</v>
      </c>
      <c r="AF365">
        <f t="shared" si="109"/>
        <v>14</v>
      </c>
      <c r="AG365">
        <f t="shared" si="110"/>
        <v>23</v>
      </c>
      <c r="AH365" s="18">
        <f t="shared" si="111"/>
        <v>9.6225336002287679E-2</v>
      </c>
      <c r="AI365" s="18">
        <f t="shared" si="112"/>
        <v>0.90377466399771234</v>
      </c>
      <c r="AJ365" s="20">
        <f t="shared" si="113"/>
        <v>2.0017157563625965E-3</v>
      </c>
      <c r="AK365" t="str">
        <f t="shared" si="114"/>
        <v>Include</v>
      </c>
      <c r="AL365" t="str">
        <f t="shared" si="115"/>
        <v>10 or more deaths</v>
      </c>
      <c r="AM365" s="6">
        <f>IFERROR(VLOOKUP(D365,DatesEachStateReach10Deaths!A:B,2,FALSE),AK365)</f>
        <v>43921</v>
      </c>
      <c r="AN365">
        <f t="shared" si="116"/>
        <v>5</v>
      </c>
    </row>
    <row r="366" spans="1:40" x14ac:dyDescent="0.25">
      <c r="A366" t="str">
        <f t="shared" si="121"/>
        <v>43927Delaware</v>
      </c>
      <c r="B366" t="str">
        <f t="shared" si="104"/>
        <v>43927DE</v>
      </c>
      <c r="C366" s="6">
        <v>43927</v>
      </c>
      <c r="D366" t="s">
        <v>71</v>
      </c>
      <c r="E366" t="s">
        <v>14</v>
      </c>
      <c r="F366">
        <f>IFERROR(VLOOKUP(B366,CovidTracking!B:G,4,FALSE),0)</f>
        <v>673</v>
      </c>
      <c r="G366">
        <f>IFERROR(VLOOKUP(B366,CovidTracking!B:G,5,FALSE),0)</f>
        <v>6321</v>
      </c>
      <c r="H366">
        <f t="shared" si="105"/>
        <v>6994</v>
      </c>
      <c r="I366">
        <f>IFERROR(VLOOKUP(B366,CovidTracking!B:G,6,FALSE),0)</f>
        <v>14</v>
      </c>
      <c r="J366">
        <f t="shared" si="117"/>
        <v>0</v>
      </c>
      <c r="K366">
        <f t="shared" si="118"/>
        <v>0</v>
      </c>
      <c r="L366">
        <f t="shared" si="119"/>
        <v>0</v>
      </c>
      <c r="M366">
        <f t="shared" si="120"/>
        <v>0</v>
      </c>
      <c r="N366">
        <f>VLOOKUP(A366,Mobility!$A:$L,7,FALSE)</f>
        <v>-37</v>
      </c>
      <c r="O366">
        <f>VLOOKUP(A366,Mobility!$A:$L,8,FALSE)</f>
        <v>-22</v>
      </c>
      <c r="P366">
        <f>VLOOKUP(A366,Mobility!$A:$L,9,FALSE)</f>
        <v>36</v>
      </c>
      <c r="Q366">
        <f>VLOOKUP(A366,Mobility!$A:$L,10,FALSE)</f>
        <v>-45</v>
      </c>
      <c r="R366">
        <f>VLOOKUP(A366,Mobility!$A:$L,11,FALSE)</f>
        <v>-47</v>
      </c>
      <c r="S366">
        <f>VLOOKUP(A366,Mobility!$A:$L,12,FALSE)</f>
        <v>18</v>
      </c>
      <c r="T366">
        <f>VLOOKUP(D366,'Pop and Pop Den'!A:C,2,FALSE)</f>
        <v>982895</v>
      </c>
      <c r="U366">
        <f>VLOOKUP(D366,'Pop and Pop Den'!A:C,3,FALSE)</f>
        <v>504.3073</v>
      </c>
      <c r="V366">
        <f>VLOOKUP(D366,Unemployment!A:B,2,FALSE)</f>
        <v>3.8</v>
      </c>
      <c r="W366">
        <f>VLOOKUP(D366,Unemployment!H:J,2,FALSE)</f>
        <v>3.9</v>
      </c>
      <c r="X366">
        <f>VLOOKUP(D366,Unemployment!H:J,3,FALSE)</f>
        <v>5.0999999999999996</v>
      </c>
      <c r="Y366">
        <f t="shared" si="106"/>
        <v>1.2999999999999998</v>
      </c>
      <c r="Z366">
        <f t="shared" si="107"/>
        <v>1.1999999999999997</v>
      </c>
      <c r="AA366">
        <f>VLOOKUP(D366,MedianAge!A:B,2,FALSE)</f>
        <v>40.200000000000003</v>
      </c>
      <c r="AB366" s="6">
        <f>VLOOKUP(D366,StateActions!F:G,2,FALSE)</f>
        <v>43914</v>
      </c>
      <c r="AC366" s="6">
        <f>VLOOKUP(D366,StateActions!L:M,2,FALSE)</f>
        <v>43912</v>
      </c>
      <c r="AD366" s="6">
        <f>VLOOKUP(D366,StateActions!A:B,2,FALSE)</f>
        <v>43903</v>
      </c>
      <c r="AE366">
        <f t="shared" si="108"/>
        <v>13</v>
      </c>
      <c r="AF366">
        <f t="shared" si="109"/>
        <v>15</v>
      </c>
      <c r="AG366">
        <f t="shared" si="110"/>
        <v>24</v>
      </c>
      <c r="AH366" s="18">
        <f t="shared" si="111"/>
        <v>9.6225336002287679E-2</v>
      </c>
      <c r="AI366" s="18">
        <f t="shared" si="112"/>
        <v>0.90377466399771234</v>
      </c>
      <c r="AJ366" s="20">
        <f t="shared" si="113"/>
        <v>2.0017157563625965E-3</v>
      </c>
      <c r="AK366" t="str">
        <f t="shared" si="114"/>
        <v>Include</v>
      </c>
      <c r="AL366" t="str">
        <f t="shared" si="115"/>
        <v>10 or more deaths</v>
      </c>
      <c r="AM366" s="6">
        <f>IFERROR(VLOOKUP(D366,DatesEachStateReach10Deaths!A:B,2,FALSE),AK366)</f>
        <v>43921</v>
      </c>
      <c r="AN366">
        <f t="shared" si="116"/>
        <v>6</v>
      </c>
    </row>
    <row r="367" spans="1:40" x14ac:dyDescent="0.25">
      <c r="A367" t="str">
        <f t="shared" si="121"/>
        <v>43928Delaware</v>
      </c>
      <c r="B367" t="str">
        <f t="shared" si="104"/>
        <v>43928DE</v>
      </c>
      <c r="C367" s="6">
        <v>43928</v>
      </c>
      <c r="D367" t="s">
        <v>71</v>
      </c>
      <c r="E367" t="s">
        <v>14</v>
      </c>
      <c r="F367">
        <f>IFERROR(VLOOKUP(B367,CovidTracking!B:G,4,FALSE),0)</f>
        <v>928</v>
      </c>
      <c r="G367">
        <f>IFERROR(VLOOKUP(B367,CovidTracking!B:G,5,FALSE),0)</f>
        <v>7628</v>
      </c>
      <c r="H367">
        <f t="shared" si="105"/>
        <v>8556</v>
      </c>
      <c r="I367">
        <f>IFERROR(VLOOKUP(B367,CovidTracking!B:G,6,FALSE),0)</f>
        <v>16</v>
      </c>
      <c r="J367">
        <f t="shared" si="117"/>
        <v>255</v>
      </c>
      <c r="K367">
        <f t="shared" si="118"/>
        <v>1307</v>
      </c>
      <c r="L367">
        <f t="shared" si="119"/>
        <v>1562</v>
      </c>
      <c r="M367">
        <f t="shared" si="120"/>
        <v>2</v>
      </c>
      <c r="N367">
        <f>VLOOKUP(A367,Mobility!$A:$L,7,FALSE)</f>
        <v>-39</v>
      </c>
      <c r="O367">
        <f>VLOOKUP(A367,Mobility!$A:$L,8,FALSE)</f>
        <v>-21</v>
      </c>
      <c r="P367">
        <f>VLOOKUP(A367,Mobility!$A:$L,9,FALSE)</f>
        <v>15</v>
      </c>
      <c r="Q367">
        <f>VLOOKUP(A367,Mobility!$A:$L,10,FALSE)</f>
        <v>-49</v>
      </c>
      <c r="R367">
        <f>VLOOKUP(A367,Mobility!$A:$L,11,FALSE)</f>
        <v>-49</v>
      </c>
      <c r="S367">
        <f>VLOOKUP(A367,Mobility!$A:$L,12,FALSE)</f>
        <v>20</v>
      </c>
      <c r="T367">
        <f>VLOOKUP(D367,'Pop and Pop Den'!A:C,2,FALSE)</f>
        <v>982895</v>
      </c>
      <c r="U367">
        <f>VLOOKUP(D367,'Pop and Pop Den'!A:C,3,FALSE)</f>
        <v>504.3073</v>
      </c>
      <c r="V367">
        <f>VLOOKUP(D367,Unemployment!A:B,2,FALSE)</f>
        <v>3.8</v>
      </c>
      <c r="W367">
        <f>VLOOKUP(D367,Unemployment!H:J,2,FALSE)</f>
        <v>3.9</v>
      </c>
      <c r="X367">
        <f>VLOOKUP(D367,Unemployment!H:J,3,FALSE)</f>
        <v>5.0999999999999996</v>
      </c>
      <c r="Y367">
        <f t="shared" si="106"/>
        <v>1.2999999999999998</v>
      </c>
      <c r="Z367">
        <f t="shared" si="107"/>
        <v>1.1999999999999997</v>
      </c>
      <c r="AA367">
        <f>VLOOKUP(D367,MedianAge!A:B,2,FALSE)</f>
        <v>40.200000000000003</v>
      </c>
      <c r="AB367" s="6">
        <f>VLOOKUP(D367,StateActions!F:G,2,FALSE)</f>
        <v>43914</v>
      </c>
      <c r="AC367" s="6">
        <f>VLOOKUP(D367,StateActions!L:M,2,FALSE)</f>
        <v>43912</v>
      </c>
      <c r="AD367" s="6">
        <f>VLOOKUP(D367,StateActions!A:B,2,FALSE)</f>
        <v>43903</v>
      </c>
      <c r="AE367">
        <f t="shared" si="108"/>
        <v>14</v>
      </c>
      <c r="AF367">
        <f t="shared" si="109"/>
        <v>16</v>
      </c>
      <c r="AG367">
        <f t="shared" si="110"/>
        <v>25</v>
      </c>
      <c r="AH367" s="18">
        <f t="shared" si="111"/>
        <v>0.10846189808321646</v>
      </c>
      <c r="AI367" s="18">
        <f t="shared" si="112"/>
        <v>0.89153810191678351</v>
      </c>
      <c r="AJ367" s="20">
        <f t="shared" si="113"/>
        <v>1.8700327255726976E-3</v>
      </c>
      <c r="AK367" t="str">
        <f t="shared" si="114"/>
        <v>Include</v>
      </c>
      <c r="AL367" t="str">
        <f t="shared" si="115"/>
        <v>10 or more deaths</v>
      </c>
      <c r="AM367" s="6">
        <f>IFERROR(VLOOKUP(D367,DatesEachStateReach10Deaths!A:B,2,FALSE),AK367)</f>
        <v>43921</v>
      </c>
      <c r="AN367">
        <f t="shared" si="116"/>
        <v>7</v>
      </c>
    </row>
    <row r="368" spans="1:40" x14ac:dyDescent="0.25">
      <c r="A368" t="str">
        <f t="shared" si="121"/>
        <v>43929Delaware</v>
      </c>
      <c r="B368" t="str">
        <f t="shared" si="104"/>
        <v>43929DE</v>
      </c>
      <c r="C368" s="6">
        <v>43929</v>
      </c>
      <c r="D368" t="s">
        <v>71</v>
      </c>
      <c r="E368" t="s">
        <v>14</v>
      </c>
      <c r="F368">
        <f>IFERROR(VLOOKUP(B368,CovidTracking!B:G,4,FALSE),0)</f>
        <v>928</v>
      </c>
      <c r="G368">
        <f>IFERROR(VLOOKUP(B368,CovidTracking!B:G,5,FALSE),0)</f>
        <v>7628</v>
      </c>
      <c r="H368">
        <f t="shared" si="105"/>
        <v>8556</v>
      </c>
      <c r="I368">
        <f>IFERROR(VLOOKUP(B368,CovidTracking!B:G,6,FALSE),0)</f>
        <v>16</v>
      </c>
      <c r="J368">
        <f t="shared" si="117"/>
        <v>0</v>
      </c>
      <c r="K368">
        <f t="shared" si="118"/>
        <v>0</v>
      </c>
      <c r="L368">
        <f t="shared" si="119"/>
        <v>0</v>
      </c>
      <c r="M368">
        <f t="shared" si="120"/>
        <v>0</v>
      </c>
      <c r="N368">
        <f>VLOOKUP(A368,Mobility!$A:$L,7,FALSE)</f>
        <v>-38</v>
      </c>
      <c r="O368">
        <f>VLOOKUP(A368,Mobility!$A:$L,8,FALSE)</f>
        <v>-19</v>
      </c>
      <c r="P368">
        <f>VLOOKUP(A368,Mobility!$A:$L,9,FALSE)</f>
        <v>36</v>
      </c>
      <c r="Q368">
        <f>VLOOKUP(A368,Mobility!$A:$L,10,FALSE)</f>
        <v>-44</v>
      </c>
      <c r="R368">
        <f>VLOOKUP(A368,Mobility!$A:$L,11,FALSE)</f>
        <v>-50</v>
      </c>
      <c r="S368">
        <f>VLOOKUP(A368,Mobility!$A:$L,12,FALSE)</f>
        <v>20</v>
      </c>
      <c r="T368">
        <f>VLOOKUP(D368,'Pop and Pop Den'!A:C,2,FALSE)</f>
        <v>982895</v>
      </c>
      <c r="U368">
        <f>VLOOKUP(D368,'Pop and Pop Den'!A:C,3,FALSE)</f>
        <v>504.3073</v>
      </c>
      <c r="V368">
        <f>VLOOKUP(D368,Unemployment!A:B,2,FALSE)</f>
        <v>3.8</v>
      </c>
      <c r="W368">
        <f>VLOOKUP(D368,Unemployment!H:J,2,FALSE)</f>
        <v>3.9</v>
      </c>
      <c r="X368">
        <f>VLOOKUP(D368,Unemployment!H:J,3,FALSE)</f>
        <v>5.0999999999999996</v>
      </c>
      <c r="Y368">
        <f t="shared" si="106"/>
        <v>1.2999999999999998</v>
      </c>
      <c r="Z368">
        <f t="shared" si="107"/>
        <v>1.1999999999999997</v>
      </c>
      <c r="AA368">
        <f>VLOOKUP(D368,MedianAge!A:B,2,FALSE)</f>
        <v>40.200000000000003</v>
      </c>
      <c r="AB368" s="6">
        <f>VLOOKUP(D368,StateActions!F:G,2,FALSE)</f>
        <v>43914</v>
      </c>
      <c r="AC368" s="6">
        <f>VLOOKUP(D368,StateActions!L:M,2,FALSE)</f>
        <v>43912</v>
      </c>
      <c r="AD368" s="6">
        <f>VLOOKUP(D368,StateActions!A:B,2,FALSE)</f>
        <v>43903</v>
      </c>
      <c r="AE368">
        <f t="shared" si="108"/>
        <v>15</v>
      </c>
      <c r="AF368">
        <f t="shared" si="109"/>
        <v>17</v>
      </c>
      <c r="AG368">
        <f t="shared" si="110"/>
        <v>26</v>
      </c>
      <c r="AH368" s="18">
        <f t="shared" si="111"/>
        <v>0.10846189808321646</v>
      </c>
      <c r="AI368" s="18">
        <f t="shared" si="112"/>
        <v>0.89153810191678351</v>
      </c>
      <c r="AJ368" s="20">
        <f t="shared" si="113"/>
        <v>1.8700327255726976E-3</v>
      </c>
      <c r="AK368" t="str">
        <f t="shared" si="114"/>
        <v>Include</v>
      </c>
      <c r="AL368" t="str">
        <f t="shared" si="115"/>
        <v>10 or more deaths</v>
      </c>
      <c r="AM368" s="6">
        <f>IFERROR(VLOOKUP(D368,DatesEachStateReach10Deaths!A:B,2,FALSE),AK368)</f>
        <v>43921</v>
      </c>
      <c r="AN368">
        <f t="shared" si="116"/>
        <v>8</v>
      </c>
    </row>
    <row r="369" spans="1:40" x14ac:dyDescent="0.25">
      <c r="A369" t="str">
        <f t="shared" si="121"/>
        <v>43930Delaware</v>
      </c>
      <c r="B369" t="str">
        <f t="shared" si="104"/>
        <v>43930DE</v>
      </c>
      <c r="C369" s="6">
        <v>43930</v>
      </c>
      <c r="D369" t="s">
        <v>71</v>
      </c>
      <c r="E369" t="s">
        <v>14</v>
      </c>
      <c r="F369">
        <f>IFERROR(VLOOKUP(B369,CovidTracking!B:G,4,FALSE),0)</f>
        <v>1207</v>
      </c>
      <c r="G369">
        <f>IFERROR(VLOOKUP(B369,CovidTracking!B:G,5,FALSE),0)</f>
        <v>8683</v>
      </c>
      <c r="H369">
        <f t="shared" si="105"/>
        <v>9890</v>
      </c>
      <c r="I369">
        <f>IFERROR(VLOOKUP(B369,CovidTracking!B:G,6,FALSE),0)</f>
        <v>23</v>
      </c>
      <c r="J369">
        <f t="shared" si="117"/>
        <v>279</v>
      </c>
      <c r="K369">
        <f t="shared" si="118"/>
        <v>1055</v>
      </c>
      <c r="L369">
        <f t="shared" si="119"/>
        <v>1334</v>
      </c>
      <c r="M369">
        <f t="shared" si="120"/>
        <v>7</v>
      </c>
      <c r="N369">
        <f>VLOOKUP(A369,Mobility!$A:$L,7,FALSE)</f>
        <v>-39</v>
      </c>
      <c r="O369">
        <f>VLOOKUP(A369,Mobility!$A:$L,8,FALSE)</f>
        <v>-19</v>
      </c>
      <c r="P369">
        <f>VLOOKUP(A369,Mobility!$A:$L,9,FALSE)</f>
        <v>-13</v>
      </c>
      <c r="Q369">
        <f>VLOOKUP(A369,Mobility!$A:$L,10,FALSE)</f>
        <v>-52</v>
      </c>
      <c r="R369">
        <f>VLOOKUP(A369,Mobility!$A:$L,11,FALSE)</f>
        <v>-51</v>
      </c>
      <c r="S369">
        <f>VLOOKUP(A369,Mobility!$A:$L,12,FALSE)</f>
        <v>21</v>
      </c>
      <c r="T369">
        <f>VLOOKUP(D369,'Pop and Pop Den'!A:C,2,FALSE)</f>
        <v>982895</v>
      </c>
      <c r="U369">
        <f>VLOOKUP(D369,'Pop and Pop Den'!A:C,3,FALSE)</f>
        <v>504.3073</v>
      </c>
      <c r="V369">
        <f>VLOOKUP(D369,Unemployment!A:B,2,FALSE)</f>
        <v>3.8</v>
      </c>
      <c r="W369">
        <f>VLOOKUP(D369,Unemployment!H:J,2,FALSE)</f>
        <v>3.9</v>
      </c>
      <c r="X369">
        <f>VLOOKUP(D369,Unemployment!H:J,3,FALSE)</f>
        <v>5.0999999999999996</v>
      </c>
      <c r="Y369">
        <f t="shared" si="106"/>
        <v>1.2999999999999998</v>
      </c>
      <c r="Z369">
        <f t="shared" si="107"/>
        <v>1.1999999999999997</v>
      </c>
      <c r="AA369">
        <f>VLOOKUP(D369,MedianAge!A:B,2,FALSE)</f>
        <v>40.200000000000003</v>
      </c>
      <c r="AB369" s="6">
        <f>VLOOKUP(D369,StateActions!F:G,2,FALSE)</f>
        <v>43914</v>
      </c>
      <c r="AC369" s="6">
        <f>VLOOKUP(D369,StateActions!L:M,2,FALSE)</f>
        <v>43912</v>
      </c>
      <c r="AD369" s="6">
        <f>VLOOKUP(D369,StateActions!A:B,2,FALSE)</f>
        <v>43903</v>
      </c>
      <c r="AE369">
        <f t="shared" si="108"/>
        <v>16</v>
      </c>
      <c r="AF369">
        <f t="shared" si="109"/>
        <v>18</v>
      </c>
      <c r="AG369">
        <f t="shared" si="110"/>
        <v>27</v>
      </c>
      <c r="AH369" s="18">
        <f t="shared" si="111"/>
        <v>0.12204246713852376</v>
      </c>
      <c r="AI369" s="18">
        <f t="shared" si="112"/>
        <v>0.87795753286147626</v>
      </c>
      <c r="AJ369" s="20">
        <f t="shared" si="113"/>
        <v>2.3255813953488372E-3</v>
      </c>
      <c r="AK369" t="str">
        <f t="shared" si="114"/>
        <v>Include</v>
      </c>
      <c r="AL369" t="str">
        <f t="shared" si="115"/>
        <v>10 or more deaths</v>
      </c>
      <c r="AM369" s="6">
        <f>IFERROR(VLOOKUP(D369,DatesEachStateReach10Deaths!A:B,2,FALSE),AK369)</f>
        <v>43921</v>
      </c>
      <c r="AN369">
        <f t="shared" si="116"/>
        <v>9</v>
      </c>
    </row>
    <row r="370" spans="1:40" x14ac:dyDescent="0.25">
      <c r="A370" t="str">
        <f t="shared" si="121"/>
        <v>43931Delaware</v>
      </c>
      <c r="B370" t="str">
        <f t="shared" si="104"/>
        <v>43931DE</v>
      </c>
      <c r="C370" s="6">
        <v>43931</v>
      </c>
      <c r="D370" t="s">
        <v>71</v>
      </c>
      <c r="E370" t="s">
        <v>14</v>
      </c>
      <c r="F370">
        <f>IFERROR(VLOOKUP(B370,CovidTracking!B:G,4,FALSE),0)</f>
        <v>1326</v>
      </c>
      <c r="G370">
        <f>IFERROR(VLOOKUP(B370,CovidTracking!B:G,5,FALSE),0)</f>
        <v>10415</v>
      </c>
      <c r="H370">
        <f t="shared" si="105"/>
        <v>11741</v>
      </c>
      <c r="I370">
        <f>IFERROR(VLOOKUP(B370,CovidTracking!B:G,6,FALSE),0)</f>
        <v>23</v>
      </c>
      <c r="J370">
        <f t="shared" si="117"/>
        <v>119</v>
      </c>
      <c r="K370">
        <f t="shared" si="118"/>
        <v>1732</v>
      </c>
      <c r="L370">
        <f t="shared" si="119"/>
        <v>1851</v>
      </c>
      <c r="M370">
        <f t="shared" si="120"/>
        <v>0</v>
      </c>
      <c r="N370">
        <f>VLOOKUP(A370,Mobility!$A:$L,7,FALSE)</f>
        <v>-42</v>
      </c>
      <c r="O370">
        <f>VLOOKUP(A370,Mobility!$A:$L,8,FALSE)</f>
        <v>-21</v>
      </c>
      <c r="P370">
        <f>VLOOKUP(A370,Mobility!$A:$L,9,FALSE)</f>
        <v>-33</v>
      </c>
      <c r="Q370">
        <f>VLOOKUP(A370,Mobility!$A:$L,10,FALSE)</f>
        <v>-58</v>
      </c>
      <c r="R370">
        <f>VLOOKUP(A370,Mobility!$A:$L,11,FALSE)</f>
        <v>-57</v>
      </c>
      <c r="S370">
        <f>VLOOKUP(A370,Mobility!$A:$L,12,FALSE)</f>
        <v>25</v>
      </c>
      <c r="T370">
        <f>VLOOKUP(D370,'Pop and Pop Den'!A:C,2,FALSE)</f>
        <v>982895</v>
      </c>
      <c r="U370">
        <f>VLOOKUP(D370,'Pop and Pop Den'!A:C,3,FALSE)</f>
        <v>504.3073</v>
      </c>
      <c r="V370">
        <f>VLOOKUP(D370,Unemployment!A:B,2,FALSE)</f>
        <v>3.8</v>
      </c>
      <c r="W370">
        <f>VLOOKUP(D370,Unemployment!H:J,2,FALSE)</f>
        <v>3.9</v>
      </c>
      <c r="X370">
        <f>VLOOKUP(D370,Unemployment!H:J,3,FALSE)</f>
        <v>5.0999999999999996</v>
      </c>
      <c r="Y370">
        <f t="shared" si="106"/>
        <v>1.2999999999999998</v>
      </c>
      <c r="Z370">
        <f t="shared" si="107"/>
        <v>1.1999999999999997</v>
      </c>
      <c r="AA370">
        <f>VLOOKUP(D370,MedianAge!A:B,2,FALSE)</f>
        <v>40.200000000000003</v>
      </c>
      <c r="AB370" s="6">
        <f>VLOOKUP(D370,StateActions!F:G,2,FALSE)</f>
        <v>43914</v>
      </c>
      <c r="AC370" s="6">
        <f>VLOOKUP(D370,StateActions!L:M,2,FALSE)</f>
        <v>43912</v>
      </c>
      <c r="AD370" s="6">
        <f>VLOOKUP(D370,StateActions!A:B,2,FALSE)</f>
        <v>43903</v>
      </c>
      <c r="AE370">
        <f t="shared" si="108"/>
        <v>17</v>
      </c>
      <c r="AF370">
        <f t="shared" si="109"/>
        <v>19</v>
      </c>
      <c r="AG370">
        <f t="shared" si="110"/>
        <v>28</v>
      </c>
      <c r="AH370" s="18">
        <f t="shared" si="111"/>
        <v>0.11293756920194191</v>
      </c>
      <c r="AI370" s="18">
        <f t="shared" si="112"/>
        <v>0.88706243079805813</v>
      </c>
      <c r="AJ370" s="20">
        <f t="shared" si="113"/>
        <v>1.958947278766715E-3</v>
      </c>
      <c r="AK370" t="str">
        <f t="shared" si="114"/>
        <v>Include</v>
      </c>
      <c r="AL370" t="str">
        <f t="shared" si="115"/>
        <v>10 or more deaths</v>
      </c>
      <c r="AM370" s="6">
        <f>IFERROR(VLOOKUP(D370,DatesEachStateReach10Deaths!A:B,2,FALSE),AK370)</f>
        <v>43921</v>
      </c>
      <c r="AN370">
        <f t="shared" si="116"/>
        <v>10</v>
      </c>
    </row>
    <row r="371" spans="1:40" x14ac:dyDescent="0.25">
      <c r="A371" t="str">
        <f t="shared" si="121"/>
        <v>43891Florida</v>
      </c>
      <c r="B371" t="str">
        <f t="shared" si="104"/>
        <v>43891FL</v>
      </c>
      <c r="C371" s="6">
        <v>43891</v>
      </c>
      <c r="D371" t="s">
        <v>72</v>
      </c>
      <c r="E371" t="s">
        <v>15</v>
      </c>
      <c r="F371">
        <f>IFERROR(VLOOKUP(B371,CovidTracking!B:G,4,FALSE),0)</f>
        <v>0</v>
      </c>
      <c r="G371">
        <f>IFERROR(VLOOKUP(B371,CovidTracking!B:G,5,FALSE),0)</f>
        <v>0</v>
      </c>
      <c r="H371">
        <f t="shared" si="105"/>
        <v>0</v>
      </c>
      <c r="I371">
        <f>IFERROR(VLOOKUP(B371,CovidTracking!B:G,6,FALSE),0)</f>
        <v>0</v>
      </c>
      <c r="J371">
        <f>F371</f>
        <v>0</v>
      </c>
      <c r="K371">
        <f>G371</f>
        <v>0</v>
      </c>
      <c r="L371">
        <f>H371</f>
        <v>0</v>
      </c>
      <c r="M371">
        <f>I371</f>
        <v>0</v>
      </c>
      <c r="N371">
        <f>VLOOKUP(A371,Mobility!$A:$L,7,FALSE)</f>
        <v>8</v>
      </c>
      <c r="O371">
        <f>VLOOKUP(A371,Mobility!$A:$L,8,FALSE)</f>
        <v>7</v>
      </c>
      <c r="P371">
        <f>VLOOKUP(A371,Mobility!$A:$L,9,FALSE)</f>
        <v>10</v>
      </c>
      <c r="Q371">
        <f>VLOOKUP(A371,Mobility!$A:$L,10,FALSE)</f>
        <v>7</v>
      </c>
      <c r="R371">
        <f>VLOOKUP(A371,Mobility!$A:$L,11,FALSE)</f>
        <v>1</v>
      </c>
      <c r="S371">
        <f>VLOOKUP(A371,Mobility!$A:$L,12,FALSE)</f>
        <v>-1</v>
      </c>
      <c r="T371">
        <f>VLOOKUP(D371,'Pop and Pop Den'!A:C,2,FALSE)</f>
        <v>21992985</v>
      </c>
      <c r="U371">
        <f>VLOOKUP(D371,'Pop and Pop Den'!A:C,3,FALSE)</f>
        <v>410.12560000000002</v>
      </c>
      <c r="V371">
        <f>VLOOKUP(D371,Unemployment!A:B,2,FALSE)</f>
        <v>3.1</v>
      </c>
      <c r="W371">
        <f>VLOOKUP(D371,Unemployment!H:J,2,FALSE)</f>
        <v>2.8</v>
      </c>
      <c r="X371">
        <f>VLOOKUP(D371,Unemployment!H:J,3,FALSE)</f>
        <v>4.3</v>
      </c>
      <c r="Y371">
        <f t="shared" si="106"/>
        <v>1.1999999999999997</v>
      </c>
      <c r="Z371">
        <f t="shared" si="107"/>
        <v>1.5</v>
      </c>
      <c r="AA371">
        <f>VLOOKUP(D371,MedianAge!A:B,2,FALSE)</f>
        <v>41.9</v>
      </c>
      <c r="AB371" s="6">
        <f>VLOOKUP(D371,StateActions!F:G,2,FALSE)</f>
        <v>43924</v>
      </c>
      <c r="AC371" s="6">
        <f>VLOOKUP(D371,StateActions!L:M,2,FALSE)</f>
        <v>43924</v>
      </c>
      <c r="AD371" s="6">
        <f>VLOOKUP(D371,StateActions!A:B,2,FALSE)</f>
        <v>43907</v>
      </c>
      <c r="AE371">
        <f t="shared" si="108"/>
        <v>-33</v>
      </c>
      <c r="AF371">
        <f t="shared" si="109"/>
        <v>-33</v>
      </c>
      <c r="AG371">
        <f t="shared" si="110"/>
        <v>-16</v>
      </c>
      <c r="AH371" s="18">
        <f t="shared" si="111"/>
        <v>0</v>
      </c>
      <c r="AI371" s="18">
        <f t="shared" si="112"/>
        <v>0</v>
      </c>
      <c r="AJ371" s="20">
        <f t="shared" si="113"/>
        <v>0</v>
      </c>
      <c r="AK371" t="str">
        <f t="shared" si="114"/>
        <v>Include</v>
      </c>
      <c r="AL371" t="str">
        <f t="shared" si="115"/>
        <v>Less than 10 deaths</v>
      </c>
      <c r="AM371" s="6">
        <f>IFERROR(VLOOKUP(D371,DatesEachStateReach10Deaths!A:B,2,FALSE),AK371)</f>
        <v>43910</v>
      </c>
      <c r="AN371">
        <f t="shared" si="116"/>
        <v>-19</v>
      </c>
    </row>
    <row r="372" spans="1:40" x14ac:dyDescent="0.25">
      <c r="A372" t="str">
        <f t="shared" si="121"/>
        <v>43892Florida</v>
      </c>
      <c r="B372" t="str">
        <f t="shared" si="104"/>
        <v>43892FL</v>
      </c>
      <c r="C372" s="6">
        <v>43892</v>
      </c>
      <c r="D372" t="s">
        <v>72</v>
      </c>
      <c r="E372" t="s">
        <v>15</v>
      </c>
      <c r="F372">
        <f>IFERROR(VLOOKUP(B372,CovidTracking!B:G,4,FALSE),0)</f>
        <v>0</v>
      </c>
      <c r="G372">
        <f>IFERROR(VLOOKUP(B372,CovidTracking!B:G,5,FALSE),0)</f>
        <v>0</v>
      </c>
      <c r="H372">
        <f t="shared" si="105"/>
        <v>0</v>
      </c>
      <c r="I372">
        <f>IFERROR(VLOOKUP(B372,CovidTracking!B:G,6,FALSE),0)</f>
        <v>0</v>
      </c>
      <c r="J372">
        <f t="shared" ref="J372:J411" si="122">F372-F371</f>
        <v>0</v>
      </c>
      <c r="K372">
        <f t="shared" ref="K372:K411" si="123">G372-G371</f>
        <v>0</v>
      </c>
      <c r="L372">
        <f t="shared" ref="L372:L411" si="124">H372-H371</f>
        <v>0</v>
      </c>
      <c r="M372">
        <f t="shared" ref="M372:M411" si="125">I372-I371</f>
        <v>0</v>
      </c>
      <c r="N372">
        <f>VLOOKUP(A372,Mobility!$A:$L,7,FALSE)</f>
        <v>7</v>
      </c>
      <c r="O372">
        <f>VLOOKUP(A372,Mobility!$A:$L,8,FALSE)</f>
        <v>7</v>
      </c>
      <c r="P372">
        <f>VLOOKUP(A372,Mobility!$A:$L,9,FALSE)</f>
        <v>8</v>
      </c>
      <c r="Q372">
        <f>VLOOKUP(A372,Mobility!$A:$L,10,FALSE)</f>
        <v>3</v>
      </c>
      <c r="R372">
        <f>VLOOKUP(A372,Mobility!$A:$L,11,FALSE)</f>
        <v>1</v>
      </c>
      <c r="S372">
        <f>VLOOKUP(A372,Mobility!$A:$L,12,FALSE)</f>
        <v>0</v>
      </c>
      <c r="T372">
        <f>VLOOKUP(D372,'Pop and Pop Den'!A:C,2,FALSE)</f>
        <v>21992985</v>
      </c>
      <c r="U372">
        <f>VLOOKUP(D372,'Pop and Pop Den'!A:C,3,FALSE)</f>
        <v>410.12560000000002</v>
      </c>
      <c r="V372">
        <f>VLOOKUP(D372,Unemployment!A:B,2,FALSE)</f>
        <v>3.1</v>
      </c>
      <c r="W372">
        <f>VLOOKUP(D372,Unemployment!H:J,2,FALSE)</f>
        <v>2.8</v>
      </c>
      <c r="X372">
        <f>VLOOKUP(D372,Unemployment!H:J,3,FALSE)</f>
        <v>4.3</v>
      </c>
      <c r="Y372">
        <f t="shared" si="106"/>
        <v>1.1999999999999997</v>
      </c>
      <c r="Z372">
        <f t="shared" si="107"/>
        <v>1.5</v>
      </c>
      <c r="AA372">
        <f>VLOOKUP(D372,MedianAge!A:B,2,FALSE)</f>
        <v>41.9</v>
      </c>
      <c r="AB372" s="6">
        <f>VLOOKUP(D372,StateActions!F:G,2,FALSE)</f>
        <v>43924</v>
      </c>
      <c r="AC372" s="6">
        <f>VLOOKUP(D372,StateActions!L:M,2,FALSE)</f>
        <v>43924</v>
      </c>
      <c r="AD372" s="6">
        <f>VLOOKUP(D372,StateActions!A:B,2,FALSE)</f>
        <v>43907</v>
      </c>
      <c r="AE372">
        <f t="shared" si="108"/>
        <v>-32</v>
      </c>
      <c r="AF372">
        <f t="shared" si="109"/>
        <v>-32</v>
      </c>
      <c r="AG372">
        <f t="shared" si="110"/>
        <v>-15</v>
      </c>
      <c r="AH372" s="18">
        <f t="shared" si="111"/>
        <v>0</v>
      </c>
      <c r="AI372" s="18">
        <f t="shared" si="112"/>
        <v>0</v>
      </c>
      <c r="AJ372" s="20">
        <f t="shared" si="113"/>
        <v>0</v>
      </c>
      <c r="AK372" t="str">
        <f t="shared" si="114"/>
        <v>Include</v>
      </c>
      <c r="AL372" t="str">
        <f t="shared" si="115"/>
        <v>Less than 10 deaths</v>
      </c>
      <c r="AM372" s="6">
        <f>IFERROR(VLOOKUP(D372,DatesEachStateReach10Deaths!A:B,2,FALSE),AK372)</f>
        <v>43910</v>
      </c>
      <c r="AN372">
        <f t="shared" si="116"/>
        <v>-18</v>
      </c>
    </row>
    <row r="373" spans="1:40" x14ac:dyDescent="0.25">
      <c r="A373" t="str">
        <f t="shared" si="121"/>
        <v>43893Florida</v>
      </c>
      <c r="B373" t="str">
        <f t="shared" si="104"/>
        <v>43893FL</v>
      </c>
      <c r="C373" s="6">
        <v>43893</v>
      </c>
      <c r="D373" t="s">
        <v>72</v>
      </c>
      <c r="E373" t="s">
        <v>15</v>
      </c>
      <c r="F373">
        <f>IFERROR(VLOOKUP(B373,CovidTracking!B:G,4,FALSE),0)</f>
        <v>0</v>
      </c>
      <c r="G373">
        <f>IFERROR(VLOOKUP(B373,CovidTracking!B:G,5,FALSE),0)</f>
        <v>0</v>
      </c>
      <c r="H373">
        <f t="shared" si="105"/>
        <v>0</v>
      </c>
      <c r="I373">
        <f>IFERROR(VLOOKUP(B373,CovidTracking!B:G,6,FALSE),0)</f>
        <v>0</v>
      </c>
      <c r="J373">
        <f t="shared" si="122"/>
        <v>0</v>
      </c>
      <c r="K373">
        <f t="shared" si="123"/>
        <v>0</v>
      </c>
      <c r="L373">
        <f t="shared" si="124"/>
        <v>0</v>
      </c>
      <c r="M373">
        <f t="shared" si="125"/>
        <v>0</v>
      </c>
      <c r="N373">
        <f>VLOOKUP(A373,Mobility!$A:$L,7,FALSE)</f>
        <v>8</v>
      </c>
      <c r="O373">
        <f>VLOOKUP(A373,Mobility!$A:$L,8,FALSE)</f>
        <v>10</v>
      </c>
      <c r="P373">
        <f>VLOOKUP(A373,Mobility!$A:$L,9,FALSE)</f>
        <v>10</v>
      </c>
      <c r="Q373">
        <f>VLOOKUP(A373,Mobility!$A:$L,10,FALSE)</f>
        <v>3</v>
      </c>
      <c r="R373">
        <f>VLOOKUP(A373,Mobility!$A:$L,11,FALSE)</f>
        <v>2</v>
      </c>
      <c r="S373">
        <f>VLOOKUP(A373,Mobility!$A:$L,12,FALSE)</f>
        <v>0</v>
      </c>
      <c r="T373">
        <f>VLOOKUP(D373,'Pop and Pop Den'!A:C,2,FALSE)</f>
        <v>21992985</v>
      </c>
      <c r="U373">
        <f>VLOOKUP(D373,'Pop and Pop Den'!A:C,3,FALSE)</f>
        <v>410.12560000000002</v>
      </c>
      <c r="V373">
        <f>VLOOKUP(D373,Unemployment!A:B,2,FALSE)</f>
        <v>3.1</v>
      </c>
      <c r="W373">
        <f>VLOOKUP(D373,Unemployment!H:J,2,FALSE)</f>
        <v>2.8</v>
      </c>
      <c r="X373">
        <f>VLOOKUP(D373,Unemployment!H:J,3,FALSE)</f>
        <v>4.3</v>
      </c>
      <c r="Y373">
        <f t="shared" si="106"/>
        <v>1.1999999999999997</v>
      </c>
      <c r="Z373">
        <f t="shared" si="107"/>
        <v>1.5</v>
      </c>
      <c r="AA373">
        <f>VLOOKUP(D373,MedianAge!A:B,2,FALSE)</f>
        <v>41.9</v>
      </c>
      <c r="AB373" s="6">
        <f>VLOOKUP(D373,StateActions!F:G,2,FALSE)</f>
        <v>43924</v>
      </c>
      <c r="AC373" s="6">
        <f>VLOOKUP(D373,StateActions!L:M,2,FALSE)</f>
        <v>43924</v>
      </c>
      <c r="AD373" s="6">
        <f>VLOOKUP(D373,StateActions!A:B,2,FALSE)</f>
        <v>43907</v>
      </c>
      <c r="AE373">
        <f t="shared" si="108"/>
        <v>-31</v>
      </c>
      <c r="AF373">
        <f t="shared" si="109"/>
        <v>-31</v>
      </c>
      <c r="AG373">
        <f t="shared" si="110"/>
        <v>-14</v>
      </c>
      <c r="AH373" s="18">
        <f t="shared" si="111"/>
        <v>0</v>
      </c>
      <c r="AI373" s="18">
        <f t="shared" si="112"/>
        <v>0</v>
      </c>
      <c r="AJ373" s="20">
        <f t="shared" si="113"/>
        <v>0</v>
      </c>
      <c r="AK373" t="str">
        <f t="shared" si="114"/>
        <v>Include</v>
      </c>
      <c r="AL373" t="str">
        <f t="shared" si="115"/>
        <v>Less than 10 deaths</v>
      </c>
      <c r="AM373" s="6">
        <f>IFERROR(VLOOKUP(D373,DatesEachStateReach10Deaths!A:B,2,FALSE),AK373)</f>
        <v>43910</v>
      </c>
      <c r="AN373">
        <f t="shared" si="116"/>
        <v>-17</v>
      </c>
    </row>
    <row r="374" spans="1:40" x14ac:dyDescent="0.25">
      <c r="A374" t="str">
        <f t="shared" si="121"/>
        <v>43894Florida</v>
      </c>
      <c r="B374" t="str">
        <f t="shared" si="104"/>
        <v>43894FL</v>
      </c>
      <c r="C374" s="6">
        <v>43894</v>
      </c>
      <c r="D374" t="s">
        <v>72</v>
      </c>
      <c r="E374" t="s">
        <v>15</v>
      </c>
      <c r="F374">
        <f>IFERROR(VLOOKUP(B374,CovidTracking!B:G,4,FALSE),0)</f>
        <v>2</v>
      </c>
      <c r="G374">
        <f>IFERROR(VLOOKUP(B374,CovidTracking!B:G,5,FALSE),0)</f>
        <v>24</v>
      </c>
      <c r="H374">
        <f t="shared" si="105"/>
        <v>26</v>
      </c>
      <c r="I374">
        <f>IFERROR(VLOOKUP(B374,CovidTracking!B:G,6,FALSE),0)</f>
        <v>0</v>
      </c>
      <c r="J374">
        <f t="shared" si="122"/>
        <v>2</v>
      </c>
      <c r="K374">
        <f t="shared" si="123"/>
        <v>24</v>
      </c>
      <c r="L374">
        <f t="shared" si="124"/>
        <v>26</v>
      </c>
      <c r="M374">
        <f t="shared" si="125"/>
        <v>0</v>
      </c>
      <c r="N374">
        <f>VLOOKUP(A374,Mobility!$A:$L,7,FALSE)</f>
        <v>6</v>
      </c>
      <c r="O374">
        <f>VLOOKUP(A374,Mobility!$A:$L,8,FALSE)</f>
        <v>6</v>
      </c>
      <c r="P374">
        <f>VLOOKUP(A374,Mobility!$A:$L,9,FALSE)</f>
        <v>14</v>
      </c>
      <c r="Q374">
        <f>VLOOKUP(A374,Mobility!$A:$L,10,FALSE)</f>
        <v>1</v>
      </c>
      <c r="R374">
        <f>VLOOKUP(A374,Mobility!$A:$L,11,FALSE)</f>
        <v>1</v>
      </c>
      <c r="S374">
        <f>VLOOKUP(A374,Mobility!$A:$L,12,FALSE)</f>
        <v>0</v>
      </c>
      <c r="T374">
        <f>VLOOKUP(D374,'Pop and Pop Den'!A:C,2,FALSE)</f>
        <v>21992985</v>
      </c>
      <c r="U374">
        <f>VLOOKUP(D374,'Pop and Pop Den'!A:C,3,FALSE)</f>
        <v>410.12560000000002</v>
      </c>
      <c r="V374">
        <f>VLOOKUP(D374,Unemployment!A:B,2,FALSE)</f>
        <v>3.1</v>
      </c>
      <c r="W374">
        <f>VLOOKUP(D374,Unemployment!H:J,2,FALSE)</f>
        <v>2.8</v>
      </c>
      <c r="X374">
        <f>VLOOKUP(D374,Unemployment!H:J,3,FALSE)</f>
        <v>4.3</v>
      </c>
      <c r="Y374">
        <f t="shared" si="106"/>
        <v>1.1999999999999997</v>
      </c>
      <c r="Z374">
        <f t="shared" si="107"/>
        <v>1.5</v>
      </c>
      <c r="AA374">
        <f>VLOOKUP(D374,MedianAge!A:B,2,FALSE)</f>
        <v>41.9</v>
      </c>
      <c r="AB374" s="6">
        <f>VLOOKUP(D374,StateActions!F:G,2,FALSE)</f>
        <v>43924</v>
      </c>
      <c r="AC374" s="6">
        <f>VLOOKUP(D374,StateActions!L:M,2,FALSE)</f>
        <v>43924</v>
      </c>
      <c r="AD374" s="6">
        <f>VLOOKUP(D374,StateActions!A:B,2,FALSE)</f>
        <v>43907</v>
      </c>
      <c r="AE374">
        <f t="shared" si="108"/>
        <v>-30</v>
      </c>
      <c r="AF374">
        <f t="shared" si="109"/>
        <v>-30</v>
      </c>
      <c r="AG374">
        <f t="shared" si="110"/>
        <v>-13</v>
      </c>
      <c r="AH374" s="18">
        <f t="shared" si="111"/>
        <v>7.6923076923076927E-2</v>
      </c>
      <c r="AI374" s="18">
        <f t="shared" si="112"/>
        <v>0.92307692307692313</v>
      </c>
      <c r="AJ374" s="20">
        <f t="shared" si="113"/>
        <v>0</v>
      </c>
      <c r="AK374" t="str">
        <f t="shared" si="114"/>
        <v>Include</v>
      </c>
      <c r="AL374" t="str">
        <f t="shared" si="115"/>
        <v>Less than 10 deaths</v>
      </c>
      <c r="AM374" s="6">
        <f>IFERROR(VLOOKUP(D374,DatesEachStateReach10Deaths!A:B,2,FALSE),AK374)</f>
        <v>43910</v>
      </c>
      <c r="AN374">
        <f t="shared" si="116"/>
        <v>-16</v>
      </c>
    </row>
    <row r="375" spans="1:40" x14ac:dyDescent="0.25">
      <c r="A375" t="str">
        <f t="shared" si="121"/>
        <v>43895Florida</v>
      </c>
      <c r="B375" t="str">
        <f t="shared" si="104"/>
        <v>43895FL</v>
      </c>
      <c r="C375" s="6">
        <v>43895</v>
      </c>
      <c r="D375" t="s">
        <v>72</v>
      </c>
      <c r="E375" t="s">
        <v>15</v>
      </c>
      <c r="F375">
        <f>IFERROR(VLOOKUP(B375,CovidTracking!B:G,4,FALSE),0)</f>
        <v>9</v>
      </c>
      <c r="G375">
        <f>IFERROR(VLOOKUP(B375,CovidTracking!B:G,5,FALSE),0)</f>
        <v>31</v>
      </c>
      <c r="H375">
        <f t="shared" si="105"/>
        <v>40</v>
      </c>
      <c r="I375">
        <f>IFERROR(VLOOKUP(B375,CovidTracking!B:G,6,FALSE),0)</f>
        <v>0</v>
      </c>
      <c r="J375">
        <f t="shared" si="122"/>
        <v>7</v>
      </c>
      <c r="K375">
        <f t="shared" si="123"/>
        <v>7</v>
      </c>
      <c r="L375">
        <f t="shared" si="124"/>
        <v>14</v>
      </c>
      <c r="M375">
        <f t="shared" si="125"/>
        <v>0</v>
      </c>
      <c r="N375">
        <f>VLOOKUP(A375,Mobility!$A:$L,7,FALSE)</f>
        <v>5</v>
      </c>
      <c r="O375">
        <f>VLOOKUP(A375,Mobility!$A:$L,8,FALSE)</f>
        <v>5</v>
      </c>
      <c r="P375">
        <f>VLOOKUP(A375,Mobility!$A:$L,9,FALSE)</f>
        <v>8</v>
      </c>
      <c r="Q375">
        <f>VLOOKUP(A375,Mobility!$A:$L,10,FALSE)</f>
        <v>2</v>
      </c>
      <c r="R375">
        <f>VLOOKUP(A375,Mobility!$A:$L,11,FALSE)</f>
        <v>1</v>
      </c>
      <c r="S375">
        <f>VLOOKUP(A375,Mobility!$A:$L,12,FALSE)</f>
        <v>0</v>
      </c>
      <c r="T375">
        <f>VLOOKUP(D375,'Pop and Pop Den'!A:C,2,FALSE)</f>
        <v>21992985</v>
      </c>
      <c r="U375">
        <f>VLOOKUP(D375,'Pop and Pop Den'!A:C,3,FALSE)</f>
        <v>410.12560000000002</v>
      </c>
      <c r="V375">
        <f>VLOOKUP(D375,Unemployment!A:B,2,FALSE)</f>
        <v>3.1</v>
      </c>
      <c r="W375">
        <f>VLOOKUP(D375,Unemployment!H:J,2,FALSE)</f>
        <v>2.8</v>
      </c>
      <c r="X375">
        <f>VLOOKUP(D375,Unemployment!H:J,3,FALSE)</f>
        <v>4.3</v>
      </c>
      <c r="Y375">
        <f t="shared" si="106"/>
        <v>1.1999999999999997</v>
      </c>
      <c r="Z375">
        <f t="shared" si="107"/>
        <v>1.5</v>
      </c>
      <c r="AA375">
        <f>VLOOKUP(D375,MedianAge!A:B,2,FALSE)</f>
        <v>41.9</v>
      </c>
      <c r="AB375" s="6">
        <f>VLOOKUP(D375,StateActions!F:G,2,FALSE)</f>
        <v>43924</v>
      </c>
      <c r="AC375" s="6">
        <f>VLOOKUP(D375,StateActions!L:M,2,FALSE)</f>
        <v>43924</v>
      </c>
      <c r="AD375" s="6">
        <f>VLOOKUP(D375,StateActions!A:B,2,FALSE)</f>
        <v>43907</v>
      </c>
      <c r="AE375">
        <f t="shared" si="108"/>
        <v>-29</v>
      </c>
      <c r="AF375">
        <f t="shared" si="109"/>
        <v>-29</v>
      </c>
      <c r="AG375">
        <f t="shared" si="110"/>
        <v>-12</v>
      </c>
      <c r="AH375" s="18">
        <f t="shared" si="111"/>
        <v>0.22500000000000001</v>
      </c>
      <c r="AI375" s="18">
        <f t="shared" si="112"/>
        <v>0.77500000000000002</v>
      </c>
      <c r="AJ375" s="20">
        <f t="shared" si="113"/>
        <v>0</v>
      </c>
      <c r="AK375" t="str">
        <f t="shared" si="114"/>
        <v>Include</v>
      </c>
      <c r="AL375" t="str">
        <f t="shared" si="115"/>
        <v>Less than 10 deaths</v>
      </c>
      <c r="AM375" s="6">
        <f>IFERROR(VLOOKUP(D375,DatesEachStateReach10Deaths!A:B,2,FALSE),AK375)</f>
        <v>43910</v>
      </c>
      <c r="AN375">
        <f t="shared" si="116"/>
        <v>-15</v>
      </c>
    </row>
    <row r="376" spans="1:40" x14ac:dyDescent="0.25">
      <c r="A376" t="str">
        <f t="shared" si="121"/>
        <v>43896Florida</v>
      </c>
      <c r="B376" t="str">
        <f t="shared" si="104"/>
        <v>43896FL</v>
      </c>
      <c r="C376" s="6">
        <v>43896</v>
      </c>
      <c r="D376" t="s">
        <v>72</v>
      </c>
      <c r="E376" t="s">
        <v>15</v>
      </c>
      <c r="F376">
        <f>IFERROR(VLOOKUP(B376,CovidTracking!B:G,4,FALSE),0)</f>
        <v>9</v>
      </c>
      <c r="G376">
        <f>IFERROR(VLOOKUP(B376,CovidTracking!B:G,5,FALSE),0)</f>
        <v>55</v>
      </c>
      <c r="H376">
        <f t="shared" si="105"/>
        <v>64</v>
      </c>
      <c r="I376">
        <f>IFERROR(VLOOKUP(B376,CovidTracking!B:G,6,FALSE),0)</f>
        <v>0</v>
      </c>
      <c r="J376">
        <f t="shared" si="122"/>
        <v>0</v>
      </c>
      <c r="K376">
        <f t="shared" si="123"/>
        <v>24</v>
      </c>
      <c r="L376">
        <f t="shared" si="124"/>
        <v>24</v>
      </c>
      <c r="M376">
        <f t="shared" si="125"/>
        <v>0</v>
      </c>
      <c r="N376">
        <f>VLOOKUP(A376,Mobility!$A:$L,7,FALSE)</f>
        <v>3</v>
      </c>
      <c r="O376">
        <f>VLOOKUP(A376,Mobility!$A:$L,8,FALSE)</f>
        <v>3</v>
      </c>
      <c r="P376">
        <f>VLOOKUP(A376,Mobility!$A:$L,9,FALSE)</f>
        <v>9</v>
      </c>
      <c r="Q376">
        <f>VLOOKUP(A376,Mobility!$A:$L,10,FALSE)</f>
        <v>-1</v>
      </c>
      <c r="R376">
        <f>VLOOKUP(A376,Mobility!$A:$L,11,FALSE)</f>
        <v>1</v>
      </c>
      <c r="S376">
        <f>VLOOKUP(A376,Mobility!$A:$L,12,FALSE)</f>
        <v>0</v>
      </c>
      <c r="T376">
        <f>VLOOKUP(D376,'Pop and Pop Den'!A:C,2,FALSE)</f>
        <v>21992985</v>
      </c>
      <c r="U376">
        <f>VLOOKUP(D376,'Pop and Pop Den'!A:C,3,FALSE)</f>
        <v>410.12560000000002</v>
      </c>
      <c r="V376">
        <f>VLOOKUP(D376,Unemployment!A:B,2,FALSE)</f>
        <v>3.1</v>
      </c>
      <c r="W376">
        <f>VLOOKUP(D376,Unemployment!H:J,2,FALSE)</f>
        <v>2.8</v>
      </c>
      <c r="X376">
        <f>VLOOKUP(D376,Unemployment!H:J,3,FALSE)</f>
        <v>4.3</v>
      </c>
      <c r="Y376">
        <f t="shared" si="106"/>
        <v>1.1999999999999997</v>
      </c>
      <c r="Z376">
        <f t="shared" si="107"/>
        <v>1.5</v>
      </c>
      <c r="AA376">
        <f>VLOOKUP(D376,MedianAge!A:B,2,FALSE)</f>
        <v>41.9</v>
      </c>
      <c r="AB376" s="6">
        <f>VLOOKUP(D376,StateActions!F:G,2,FALSE)</f>
        <v>43924</v>
      </c>
      <c r="AC376" s="6">
        <f>VLOOKUP(D376,StateActions!L:M,2,FALSE)</f>
        <v>43924</v>
      </c>
      <c r="AD376" s="6">
        <f>VLOOKUP(D376,StateActions!A:B,2,FALSE)</f>
        <v>43907</v>
      </c>
      <c r="AE376">
        <f t="shared" si="108"/>
        <v>-28</v>
      </c>
      <c r="AF376">
        <f t="shared" si="109"/>
        <v>-28</v>
      </c>
      <c r="AG376">
        <f t="shared" si="110"/>
        <v>-11</v>
      </c>
      <c r="AH376" s="18">
        <f t="shared" si="111"/>
        <v>0.140625</v>
      </c>
      <c r="AI376" s="18">
        <f t="shared" si="112"/>
        <v>0.859375</v>
      </c>
      <c r="AJ376" s="20">
        <f t="shared" si="113"/>
        <v>0</v>
      </c>
      <c r="AK376" t="str">
        <f t="shared" si="114"/>
        <v>Include</v>
      </c>
      <c r="AL376" t="str">
        <f t="shared" si="115"/>
        <v>Less than 10 deaths</v>
      </c>
      <c r="AM376" s="6">
        <f>IFERROR(VLOOKUP(D376,DatesEachStateReach10Deaths!A:B,2,FALSE),AK376)</f>
        <v>43910</v>
      </c>
      <c r="AN376">
        <f t="shared" si="116"/>
        <v>-14</v>
      </c>
    </row>
    <row r="377" spans="1:40" x14ac:dyDescent="0.25">
      <c r="A377" t="str">
        <f t="shared" si="121"/>
        <v>43897Florida</v>
      </c>
      <c r="B377" t="str">
        <f t="shared" si="104"/>
        <v>43897FL</v>
      </c>
      <c r="C377" s="6">
        <v>43897</v>
      </c>
      <c r="D377" t="s">
        <v>72</v>
      </c>
      <c r="E377" t="s">
        <v>15</v>
      </c>
      <c r="F377">
        <f>IFERROR(VLOOKUP(B377,CovidTracking!B:G,4,FALSE),0)</f>
        <v>14</v>
      </c>
      <c r="G377">
        <f>IFERROR(VLOOKUP(B377,CovidTracking!B:G,5,FALSE),0)</f>
        <v>100</v>
      </c>
      <c r="H377">
        <f t="shared" si="105"/>
        <v>114</v>
      </c>
      <c r="I377">
        <f>IFERROR(VLOOKUP(B377,CovidTracking!B:G,6,FALSE),0)</f>
        <v>0</v>
      </c>
      <c r="J377">
        <f t="shared" si="122"/>
        <v>5</v>
      </c>
      <c r="K377">
        <f t="shared" si="123"/>
        <v>45</v>
      </c>
      <c r="L377">
        <f t="shared" si="124"/>
        <v>50</v>
      </c>
      <c r="M377">
        <f t="shared" si="125"/>
        <v>0</v>
      </c>
      <c r="N377">
        <f>VLOOKUP(A377,Mobility!$A:$L,7,FALSE)</f>
        <v>4</v>
      </c>
      <c r="O377">
        <f>VLOOKUP(A377,Mobility!$A:$L,8,FALSE)</f>
        <v>3</v>
      </c>
      <c r="P377">
        <f>VLOOKUP(A377,Mobility!$A:$L,9,FALSE)</f>
        <v>13</v>
      </c>
      <c r="Q377">
        <f>VLOOKUP(A377,Mobility!$A:$L,10,FALSE)</f>
        <v>2</v>
      </c>
      <c r="R377">
        <f>VLOOKUP(A377,Mobility!$A:$L,11,FALSE)</f>
        <v>2</v>
      </c>
      <c r="S377">
        <f>VLOOKUP(A377,Mobility!$A:$L,12,FALSE)</f>
        <v>-1</v>
      </c>
      <c r="T377">
        <f>VLOOKUP(D377,'Pop and Pop Den'!A:C,2,FALSE)</f>
        <v>21992985</v>
      </c>
      <c r="U377">
        <f>VLOOKUP(D377,'Pop and Pop Den'!A:C,3,FALSE)</f>
        <v>410.12560000000002</v>
      </c>
      <c r="V377">
        <f>VLOOKUP(D377,Unemployment!A:B,2,FALSE)</f>
        <v>3.1</v>
      </c>
      <c r="W377">
        <f>VLOOKUP(D377,Unemployment!H:J,2,FALSE)</f>
        <v>2.8</v>
      </c>
      <c r="X377">
        <f>VLOOKUP(D377,Unemployment!H:J,3,FALSE)</f>
        <v>4.3</v>
      </c>
      <c r="Y377">
        <f t="shared" si="106"/>
        <v>1.1999999999999997</v>
      </c>
      <c r="Z377">
        <f t="shared" si="107"/>
        <v>1.5</v>
      </c>
      <c r="AA377">
        <f>VLOOKUP(D377,MedianAge!A:B,2,FALSE)</f>
        <v>41.9</v>
      </c>
      <c r="AB377" s="6">
        <f>VLOOKUP(D377,StateActions!F:G,2,FALSE)</f>
        <v>43924</v>
      </c>
      <c r="AC377" s="6">
        <f>VLOOKUP(D377,StateActions!L:M,2,FALSE)</f>
        <v>43924</v>
      </c>
      <c r="AD377" s="6">
        <f>VLOOKUP(D377,StateActions!A:B,2,FALSE)</f>
        <v>43907</v>
      </c>
      <c r="AE377">
        <f t="shared" si="108"/>
        <v>-27</v>
      </c>
      <c r="AF377">
        <f t="shared" si="109"/>
        <v>-27</v>
      </c>
      <c r="AG377">
        <f t="shared" si="110"/>
        <v>-10</v>
      </c>
      <c r="AH377" s="18">
        <f t="shared" si="111"/>
        <v>0.12280701754385964</v>
      </c>
      <c r="AI377" s="18">
        <f t="shared" si="112"/>
        <v>0.8771929824561403</v>
      </c>
      <c r="AJ377" s="20">
        <f t="shared" si="113"/>
        <v>0</v>
      </c>
      <c r="AK377" t="str">
        <f t="shared" si="114"/>
        <v>Include</v>
      </c>
      <c r="AL377" t="str">
        <f t="shared" si="115"/>
        <v>Less than 10 deaths</v>
      </c>
      <c r="AM377" s="6">
        <f>IFERROR(VLOOKUP(D377,DatesEachStateReach10Deaths!A:B,2,FALSE),AK377)</f>
        <v>43910</v>
      </c>
      <c r="AN377">
        <f t="shared" si="116"/>
        <v>-13</v>
      </c>
    </row>
    <row r="378" spans="1:40" x14ac:dyDescent="0.25">
      <c r="A378" t="str">
        <f t="shared" si="121"/>
        <v>43898Florida</v>
      </c>
      <c r="B378" t="str">
        <f t="shared" si="104"/>
        <v>43898FL</v>
      </c>
      <c r="C378" s="6">
        <v>43898</v>
      </c>
      <c r="D378" t="s">
        <v>72</v>
      </c>
      <c r="E378" t="s">
        <v>15</v>
      </c>
      <c r="F378">
        <f>IFERROR(VLOOKUP(B378,CovidTracking!B:G,4,FALSE),0)</f>
        <v>17</v>
      </c>
      <c r="G378">
        <f>IFERROR(VLOOKUP(B378,CovidTracking!B:G,5,FALSE),0)</f>
        <v>118</v>
      </c>
      <c r="H378">
        <f t="shared" si="105"/>
        <v>135</v>
      </c>
      <c r="I378">
        <f>IFERROR(VLOOKUP(B378,CovidTracking!B:G,6,FALSE),0)</f>
        <v>0</v>
      </c>
      <c r="J378">
        <f t="shared" si="122"/>
        <v>3</v>
      </c>
      <c r="K378">
        <f t="shared" si="123"/>
        <v>18</v>
      </c>
      <c r="L378">
        <f t="shared" si="124"/>
        <v>21</v>
      </c>
      <c r="M378">
        <f t="shared" si="125"/>
        <v>0</v>
      </c>
      <c r="N378">
        <f>VLOOKUP(A378,Mobility!$A:$L,7,FALSE)</f>
        <v>4</v>
      </c>
      <c r="O378">
        <f>VLOOKUP(A378,Mobility!$A:$L,8,FALSE)</f>
        <v>3</v>
      </c>
      <c r="P378">
        <f>VLOOKUP(A378,Mobility!$A:$L,9,FALSE)</f>
        <v>-1</v>
      </c>
      <c r="Q378">
        <f>VLOOKUP(A378,Mobility!$A:$L,10,FALSE)</f>
        <v>1</v>
      </c>
      <c r="R378">
        <f>VLOOKUP(A378,Mobility!$A:$L,11,FALSE)</f>
        <v>0</v>
      </c>
      <c r="S378">
        <f>VLOOKUP(A378,Mobility!$A:$L,12,FALSE)</f>
        <v>1</v>
      </c>
      <c r="T378">
        <f>VLOOKUP(D378,'Pop and Pop Den'!A:C,2,FALSE)</f>
        <v>21992985</v>
      </c>
      <c r="U378">
        <f>VLOOKUP(D378,'Pop and Pop Den'!A:C,3,FALSE)</f>
        <v>410.12560000000002</v>
      </c>
      <c r="V378">
        <f>VLOOKUP(D378,Unemployment!A:B,2,FALSE)</f>
        <v>3.1</v>
      </c>
      <c r="W378">
        <f>VLOOKUP(D378,Unemployment!H:J,2,FALSE)</f>
        <v>2.8</v>
      </c>
      <c r="X378">
        <f>VLOOKUP(D378,Unemployment!H:J,3,FALSE)</f>
        <v>4.3</v>
      </c>
      <c r="Y378">
        <f t="shared" si="106"/>
        <v>1.1999999999999997</v>
      </c>
      <c r="Z378">
        <f t="shared" si="107"/>
        <v>1.5</v>
      </c>
      <c r="AA378">
        <f>VLOOKUP(D378,MedianAge!A:B,2,FALSE)</f>
        <v>41.9</v>
      </c>
      <c r="AB378" s="6">
        <f>VLOOKUP(D378,StateActions!F:G,2,FALSE)</f>
        <v>43924</v>
      </c>
      <c r="AC378" s="6">
        <f>VLOOKUP(D378,StateActions!L:M,2,FALSE)</f>
        <v>43924</v>
      </c>
      <c r="AD378" s="6">
        <f>VLOOKUP(D378,StateActions!A:B,2,FALSE)</f>
        <v>43907</v>
      </c>
      <c r="AE378">
        <f t="shared" si="108"/>
        <v>-26</v>
      </c>
      <c r="AF378">
        <f t="shared" si="109"/>
        <v>-26</v>
      </c>
      <c r="AG378">
        <f t="shared" si="110"/>
        <v>-9</v>
      </c>
      <c r="AH378" s="18">
        <f t="shared" si="111"/>
        <v>0.12592592592592591</v>
      </c>
      <c r="AI378" s="18">
        <f t="shared" si="112"/>
        <v>0.87407407407407411</v>
      </c>
      <c r="AJ378" s="20">
        <f t="shared" si="113"/>
        <v>0</v>
      </c>
      <c r="AK378" t="str">
        <f t="shared" si="114"/>
        <v>Include</v>
      </c>
      <c r="AL378" t="str">
        <f t="shared" si="115"/>
        <v>Less than 10 deaths</v>
      </c>
      <c r="AM378" s="6">
        <f>IFERROR(VLOOKUP(D378,DatesEachStateReach10Deaths!A:B,2,FALSE),AK378)</f>
        <v>43910</v>
      </c>
      <c r="AN378">
        <f t="shared" si="116"/>
        <v>-12</v>
      </c>
    </row>
    <row r="379" spans="1:40" x14ac:dyDescent="0.25">
      <c r="A379" t="str">
        <f t="shared" si="121"/>
        <v>43899Florida</v>
      </c>
      <c r="B379" t="str">
        <f t="shared" si="104"/>
        <v>43899FL</v>
      </c>
      <c r="C379" s="6">
        <v>43899</v>
      </c>
      <c r="D379" t="s">
        <v>72</v>
      </c>
      <c r="E379" t="s">
        <v>15</v>
      </c>
      <c r="F379">
        <f>IFERROR(VLOOKUP(B379,CovidTracking!B:G,4,FALSE),0)</f>
        <v>18</v>
      </c>
      <c r="G379">
        <f>IFERROR(VLOOKUP(B379,CovidTracking!B:G,5,FALSE),0)</f>
        <v>140</v>
      </c>
      <c r="H379">
        <f t="shared" si="105"/>
        <v>158</v>
      </c>
      <c r="I379">
        <f>IFERROR(VLOOKUP(B379,CovidTracking!B:G,6,FALSE),0)</f>
        <v>0</v>
      </c>
      <c r="J379">
        <f t="shared" si="122"/>
        <v>1</v>
      </c>
      <c r="K379">
        <f t="shared" si="123"/>
        <v>22</v>
      </c>
      <c r="L379">
        <f t="shared" si="124"/>
        <v>23</v>
      </c>
      <c r="M379">
        <f t="shared" si="125"/>
        <v>0</v>
      </c>
      <c r="N379">
        <f>VLOOKUP(A379,Mobility!$A:$L,7,FALSE)</f>
        <v>5</v>
      </c>
      <c r="O379">
        <f>VLOOKUP(A379,Mobility!$A:$L,8,FALSE)</f>
        <v>5</v>
      </c>
      <c r="P379">
        <f>VLOOKUP(A379,Mobility!$A:$L,9,FALSE)</f>
        <v>6</v>
      </c>
      <c r="Q379">
        <f>VLOOKUP(A379,Mobility!$A:$L,10,FALSE)</f>
        <v>-1</v>
      </c>
      <c r="R379">
        <f>VLOOKUP(A379,Mobility!$A:$L,11,FALSE)</f>
        <v>0</v>
      </c>
      <c r="S379">
        <f>VLOOKUP(A379,Mobility!$A:$L,12,FALSE)</f>
        <v>0</v>
      </c>
      <c r="T379">
        <f>VLOOKUP(D379,'Pop and Pop Den'!A:C,2,FALSE)</f>
        <v>21992985</v>
      </c>
      <c r="U379">
        <f>VLOOKUP(D379,'Pop and Pop Den'!A:C,3,FALSE)</f>
        <v>410.12560000000002</v>
      </c>
      <c r="V379">
        <f>VLOOKUP(D379,Unemployment!A:B,2,FALSE)</f>
        <v>3.1</v>
      </c>
      <c r="W379">
        <f>VLOOKUP(D379,Unemployment!H:J,2,FALSE)</f>
        <v>2.8</v>
      </c>
      <c r="X379">
        <f>VLOOKUP(D379,Unemployment!H:J,3,FALSE)</f>
        <v>4.3</v>
      </c>
      <c r="Y379">
        <f t="shared" si="106"/>
        <v>1.1999999999999997</v>
      </c>
      <c r="Z379">
        <f t="shared" si="107"/>
        <v>1.5</v>
      </c>
      <c r="AA379">
        <f>VLOOKUP(D379,MedianAge!A:B,2,FALSE)</f>
        <v>41.9</v>
      </c>
      <c r="AB379" s="6">
        <f>VLOOKUP(D379,StateActions!F:G,2,FALSE)</f>
        <v>43924</v>
      </c>
      <c r="AC379" s="6">
        <f>VLOOKUP(D379,StateActions!L:M,2,FALSE)</f>
        <v>43924</v>
      </c>
      <c r="AD379" s="6">
        <f>VLOOKUP(D379,StateActions!A:B,2,FALSE)</f>
        <v>43907</v>
      </c>
      <c r="AE379">
        <f t="shared" si="108"/>
        <v>-25</v>
      </c>
      <c r="AF379">
        <f t="shared" si="109"/>
        <v>-25</v>
      </c>
      <c r="AG379">
        <f t="shared" si="110"/>
        <v>-8</v>
      </c>
      <c r="AH379" s="18">
        <f t="shared" si="111"/>
        <v>0.11392405063291139</v>
      </c>
      <c r="AI379" s="18">
        <f t="shared" si="112"/>
        <v>0.88607594936708856</v>
      </c>
      <c r="AJ379" s="20">
        <f t="shared" si="113"/>
        <v>0</v>
      </c>
      <c r="AK379" t="str">
        <f t="shared" si="114"/>
        <v>Include</v>
      </c>
      <c r="AL379" t="str">
        <f t="shared" si="115"/>
        <v>Less than 10 deaths</v>
      </c>
      <c r="AM379" s="6">
        <f>IFERROR(VLOOKUP(D379,DatesEachStateReach10Deaths!A:B,2,FALSE),AK379)</f>
        <v>43910</v>
      </c>
      <c r="AN379">
        <f t="shared" si="116"/>
        <v>-11</v>
      </c>
    </row>
    <row r="380" spans="1:40" x14ac:dyDescent="0.25">
      <c r="A380" t="str">
        <f t="shared" si="121"/>
        <v>43900Florida</v>
      </c>
      <c r="B380" t="str">
        <f t="shared" si="104"/>
        <v>43900FL</v>
      </c>
      <c r="C380" s="6">
        <v>43900</v>
      </c>
      <c r="D380" t="s">
        <v>72</v>
      </c>
      <c r="E380" t="s">
        <v>15</v>
      </c>
      <c r="F380">
        <f>IFERROR(VLOOKUP(B380,CovidTracking!B:G,4,FALSE),0)</f>
        <v>19</v>
      </c>
      <c r="G380">
        <f>IFERROR(VLOOKUP(B380,CovidTracking!B:G,5,FALSE),0)</f>
        <v>222</v>
      </c>
      <c r="H380">
        <f t="shared" si="105"/>
        <v>241</v>
      </c>
      <c r="I380">
        <f>IFERROR(VLOOKUP(B380,CovidTracking!B:G,6,FALSE),0)</f>
        <v>0</v>
      </c>
      <c r="J380">
        <f t="shared" si="122"/>
        <v>1</v>
      </c>
      <c r="K380">
        <f t="shared" si="123"/>
        <v>82</v>
      </c>
      <c r="L380">
        <f t="shared" si="124"/>
        <v>83</v>
      </c>
      <c r="M380">
        <f t="shared" si="125"/>
        <v>0</v>
      </c>
      <c r="N380">
        <f>VLOOKUP(A380,Mobility!$A:$L,7,FALSE)</f>
        <v>5</v>
      </c>
      <c r="O380">
        <f>VLOOKUP(A380,Mobility!$A:$L,8,FALSE)</f>
        <v>6</v>
      </c>
      <c r="P380">
        <f>VLOOKUP(A380,Mobility!$A:$L,9,FALSE)</f>
        <v>11</v>
      </c>
      <c r="Q380">
        <f>VLOOKUP(A380,Mobility!$A:$L,10,FALSE)</f>
        <v>1</v>
      </c>
      <c r="R380">
        <f>VLOOKUP(A380,Mobility!$A:$L,11,FALSE)</f>
        <v>0</v>
      </c>
      <c r="S380">
        <f>VLOOKUP(A380,Mobility!$A:$L,12,FALSE)</f>
        <v>0</v>
      </c>
      <c r="T380">
        <f>VLOOKUP(D380,'Pop and Pop Den'!A:C,2,FALSE)</f>
        <v>21992985</v>
      </c>
      <c r="U380">
        <f>VLOOKUP(D380,'Pop and Pop Den'!A:C,3,FALSE)</f>
        <v>410.12560000000002</v>
      </c>
      <c r="V380">
        <f>VLOOKUP(D380,Unemployment!A:B,2,FALSE)</f>
        <v>3.1</v>
      </c>
      <c r="W380">
        <f>VLOOKUP(D380,Unemployment!H:J,2,FALSE)</f>
        <v>2.8</v>
      </c>
      <c r="X380">
        <f>VLOOKUP(D380,Unemployment!H:J,3,FALSE)</f>
        <v>4.3</v>
      </c>
      <c r="Y380">
        <f t="shared" si="106"/>
        <v>1.1999999999999997</v>
      </c>
      <c r="Z380">
        <f t="shared" si="107"/>
        <v>1.5</v>
      </c>
      <c r="AA380">
        <f>VLOOKUP(D380,MedianAge!A:B,2,FALSE)</f>
        <v>41.9</v>
      </c>
      <c r="AB380" s="6">
        <f>VLOOKUP(D380,StateActions!F:G,2,FALSE)</f>
        <v>43924</v>
      </c>
      <c r="AC380" s="6">
        <f>VLOOKUP(D380,StateActions!L:M,2,FALSE)</f>
        <v>43924</v>
      </c>
      <c r="AD380" s="6">
        <f>VLOOKUP(D380,StateActions!A:B,2,FALSE)</f>
        <v>43907</v>
      </c>
      <c r="AE380">
        <f t="shared" si="108"/>
        <v>-24</v>
      </c>
      <c r="AF380">
        <f t="shared" si="109"/>
        <v>-24</v>
      </c>
      <c r="AG380">
        <f t="shared" si="110"/>
        <v>-7</v>
      </c>
      <c r="AH380" s="18">
        <f t="shared" si="111"/>
        <v>7.8838174273858919E-2</v>
      </c>
      <c r="AI380" s="18">
        <f t="shared" si="112"/>
        <v>0.92116182572614103</v>
      </c>
      <c r="AJ380" s="20">
        <f t="shared" si="113"/>
        <v>0</v>
      </c>
      <c r="AK380" t="str">
        <f t="shared" si="114"/>
        <v>Include</v>
      </c>
      <c r="AL380" t="str">
        <f t="shared" si="115"/>
        <v>Less than 10 deaths</v>
      </c>
      <c r="AM380" s="6">
        <f>IFERROR(VLOOKUP(D380,DatesEachStateReach10Deaths!A:B,2,FALSE),AK380)</f>
        <v>43910</v>
      </c>
      <c r="AN380">
        <f t="shared" si="116"/>
        <v>-10</v>
      </c>
    </row>
    <row r="381" spans="1:40" x14ac:dyDescent="0.25">
      <c r="A381" t="str">
        <f t="shared" si="121"/>
        <v>43901Florida</v>
      </c>
      <c r="B381" t="str">
        <f t="shared" si="104"/>
        <v>43901FL</v>
      </c>
      <c r="C381" s="6">
        <v>43901</v>
      </c>
      <c r="D381" t="s">
        <v>72</v>
      </c>
      <c r="E381" t="s">
        <v>15</v>
      </c>
      <c r="F381">
        <f>IFERROR(VLOOKUP(B381,CovidTracking!B:G,4,FALSE),0)</f>
        <v>28</v>
      </c>
      <c r="G381">
        <f>IFERROR(VLOOKUP(B381,CovidTracking!B:G,5,FALSE),0)</f>
        <v>301</v>
      </c>
      <c r="H381">
        <f t="shared" si="105"/>
        <v>329</v>
      </c>
      <c r="I381">
        <f>IFERROR(VLOOKUP(B381,CovidTracking!B:G,6,FALSE),0)</f>
        <v>2</v>
      </c>
      <c r="J381">
        <f t="shared" si="122"/>
        <v>9</v>
      </c>
      <c r="K381">
        <f t="shared" si="123"/>
        <v>79</v>
      </c>
      <c r="L381">
        <f t="shared" si="124"/>
        <v>88</v>
      </c>
      <c r="M381">
        <f t="shared" si="125"/>
        <v>2</v>
      </c>
      <c r="N381">
        <f>VLOOKUP(A381,Mobility!$A:$L,7,FALSE)</f>
        <v>6</v>
      </c>
      <c r="O381">
        <f>VLOOKUP(A381,Mobility!$A:$L,8,FALSE)</f>
        <v>7</v>
      </c>
      <c r="P381">
        <f>VLOOKUP(A381,Mobility!$A:$L,9,FALSE)</f>
        <v>20</v>
      </c>
      <c r="Q381">
        <f>VLOOKUP(A381,Mobility!$A:$L,10,FALSE)</f>
        <v>-1</v>
      </c>
      <c r="R381">
        <f>VLOOKUP(A381,Mobility!$A:$L,11,FALSE)</f>
        <v>0</v>
      </c>
      <c r="S381">
        <f>VLOOKUP(A381,Mobility!$A:$L,12,FALSE)</f>
        <v>0</v>
      </c>
      <c r="T381">
        <f>VLOOKUP(D381,'Pop and Pop Den'!A:C,2,FALSE)</f>
        <v>21992985</v>
      </c>
      <c r="U381">
        <f>VLOOKUP(D381,'Pop and Pop Den'!A:C,3,FALSE)</f>
        <v>410.12560000000002</v>
      </c>
      <c r="V381">
        <f>VLOOKUP(D381,Unemployment!A:B,2,FALSE)</f>
        <v>3.1</v>
      </c>
      <c r="W381">
        <f>VLOOKUP(D381,Unemployment!H:J,2,FALSE)</f>
        <v>2.8</v>
      </c>
      <c r="X381">
        <f>VLOOKUP(D381,Unemployment!H:J,3,FALSE)</f>
        <v>4.3</v>
      </c>
      <c r="Y381">
        <f t="shared" si="106"/>
        <v>1.1999999999999997</v>
      </c>
      <c r="Z381">
        <f t="shared" si="107"/>
        <v>1.5</v>
      </c>
      <c r="AA381">
        <f>VLOOKUP(D381,MedianAge!A:B,2,FALSE)</f>
        <v>41.9</v>
      </c>
      <c r="AB381" s="6">
        <f>VLOOKUP(D381,StateActions!F:G,2,FALSE)</f>
        <v>43924</v>
      </c>
      <c r="AC381" s="6">
        <f>VLOOKUP(D381,StateActions!L:M,2,FALSE)</f>
        <v>43924</v>
      </c>
      <c r="AD381" s="6">
        <f>VLOOKUP(D381,StateActions!A:B,2,FALSE)</f>
        <v>43907</v>
      </c>
      <c r="AE381">
        <f t="shared" si="108"/>
        <v>-23</v>
      </c>
      <c r="AF381">
        <f t="shared" si="109"/>
        <v>-23</v>
      </c>
      <c r="AG381">
        <f t="shared" si="110"/>
        <v>-6</v>
      </c>
      <c r="AH381" s="18">
        <f t="shared" si="111"/>
        <v>8.5106382978723402E-2</v>
      </c>
      <c r="AI381" s="18">
        <f t="shared" si="112"/>
        <v>0.91489361702127658</v>
      </c>
      <c r="AJ381" s="20">
        <f t="shared" si="113"/>
        <v>6.0790273556231003E-3</v>
      </c>
      <c r="AK381" t="str">
        <f t="shared" si="114"/>
        <v>Include</v>
      </c>
      <c r="AL381" t="str">
        <f t="shared" si="115"/>
        <v>Less than 10 deaths</v>
      </c>
      <c r="AM381" s="6">
        <f>IFERROR(VLOOKUP(D381,DatesEachStateReach10Deaths!A:B,2,FALSE),AK381)</f>
        <v>43910</v>
      </c>
      <c r="AN381">
        <f t="shared" si="116"/>
        <v>-9</v>
      </c>
    </row>
    <row r="382" spans="1:40" x14ac:dyDescent="0.25">
      <c r="A382" t="str">
        <f t="shared" si="121"/>
        <v>43902Florida</v>
      </c>
      <c r="B382" t="str">
        <f t="shared" si="104"/>
        <v>43902FL</v>
      </c>
      <c r="C382" s="6">
        <v>43902</v>
      </c>
      <c r="D382" t="s">
        <v>72</v>
      </c>
      <c r="E382" t="s">
        <v>15</v>
      </c>
      <c r="F382">
        <f>IFERROR(VLOOKUP(B382,CovidTracking!B:G,4,FALSE),0)</f>
        <v>32</v>
      </c>
      <c r="G382">
        <f>IFERROR(VLOOKUP(B382,CovidTracking!B:G,5,FALSE),0)</f>
        <v>301</v>
      </c>
      <c r="H382">
        <f t="shared" si="105"/>
        <v>333</v>
      </c>
      <c r="I382">
        <f>IFERROR(VLOOKUP(B382,CovidTracking!B:G,6,FALSE),0)</f>
        <v>2</v>
      </c>
      <c r="J382">
        <f t="shared" si="122"/>
        <v>4</v>
      </c>
      <c r="K382">
        <f t="shared" si="123"/>
        <v>0</v>
      </c>
      <c r="L382">
        <f t="shared" si="124"/>
        <v>4</v>
      </c>
      <c r="M382">
        <f t="shared" si="125"/>
        <v>0</v>
      </c>
      <c r="N382">
        <f>VLOOKUP(A382,Mobility!$A:$L,7,FALSE)</f>
        <v>5</v>
      </c>
      <c r="O382">
        <f>VLOOKUP(A382,Mobility!$A:$L,8,FALSE)</f>
        <v>17</v>
      </c>
      <c r="P382">
        <f>VLOOKUP(A382,Mobility!$A:$L,9,FALSE)</f>
        <v>17</v>
      </c>
      <c r="Q382">
        <f>VLOOKUP(A382,Mobility!$A:$L,10,FALSE)</f>
        <v>-2</v>
      </c>
      <c r="R382">
        <f>VLOOKUP(A382,Mobility!$A:$L,11,FALSE)</f>
        <v>-1</v>
      </c>
      <c r="S382">
        <f>VLOOKUP(A382,Mobility!$A:$L,12,FALSE)</f>
        <v>0</v>
      </c>
      <c r="T382">
        <f>VLOOKUP(D382,'Pop and Pop Den'!A:C,2,FALSE)</f>
        <v>21992985</v>
      </c>
      <c r="U382">
        <f>VLOOKUP(D382,'Pop and Pop Den'!A:C,3,FALSE)</f>
        <v>410.12560000000002</v>
      </c>
      <c r="V382">
        <f>VLOOKUP(D382,Unemployment!A:B,2,FALSE)</f>
        <v>3.1</v>
      </c>
      <c r="W382">
        <f>VLOOKUP(D382,Unemployment!H:J,2,FALSE)</f>
        <v>2.8</v>
      </c>
      <c r="X382">
        <f>VLOOKUP(D382,Unemployment!H:J,3,FALSE)</f>
        <v>4.3</v>
      </c>
      <c r="Y382">
        <f t="shared" si="106"/>
        <v>1.1999999999999997</v>
      </c>
      <c r="Z382">
        <f t="shared" si="107"/>
        <v>1.5</v>
      </c>
      <c r="AA382">
        <f>VLOOKUP(D382,MedianAge!A:B,2,FALSE)</f>
        <v>41.9</v>
      </c>
      <c r="AB382" s="6">
        <f>VLOOKUP(D382,StateActions!F:G,2,FALSE)</f>
        <v>43924</v>
      </c>
      <c r="AC382" s="6">
        <f>VLOOKUP(D382,StateActions!L:M,2,FALSE)</f>
        <v>43924</v>
      </c>
      <c r="AD382" s="6">
        <f>VLOOKUP(D382,StateActions!A:B,2,FALSE)</f>
        <v>43907</v>
      </c>
      <c r="AE382">
        <f t="shared" si="108"/>
        <v>-22</v>
      </c>
      <c r="AF382">
        <f t="shared" si="109"/>
        <v>-22</v>
      </c>
      <c r="AG382">
        <f t="shared" si="110"/>
        <v>-5</v>
      </c>
      <c r="AH382" s="18">
        <f t="shared" si="111"/>
        <v>9.6096096096096095E-2</v>
      </c>
      <c r="AI382" s="18">
        <f t="shared" si="112"/>
        <v>0.90390390390390385</v>
      </c>
      <c r="AJ382" s="20">
        <f t="shared" si="113"/>
        <v>6.006006006006006E-3</v>
      </c>
      <c r="AK382" t="str">
        <f t="shared" si="114"/>
        <v>Include</v>
      </c>
      <c r="AL382" t="str">
        <f t="shared" si="115"/>
        <v>Less than 10 deaths</v>
      </c>
      <c r="AM382" s="6">
        <f>IFERROR(VLOOKUP(D382,DatesEachStateReach10Deaths!A:B,2,FALSE),AK382)</f>
        <v>43910</v>
      </c>
      <c r="AN382">
        <f t="shared" si="116"/>
        <v>-8</v>
      </c>
    </row>
    <row r="383" spans="1:40" x14ac:dyDescent="0.25">
      <c r="A383" t="str">
        <f t="shared" si="121"/>
        <v>43903Florida</v>
      </c>
      <c r="B383" t="str">
        <f t="shared" si="104"/>
        <v>43903FL</v>
      </c>
      <c r="C383" s="6">
        <v>43903</v>
      </c>
      <c r="D383" t="s">
        <v>72</v>
      </c>
      <c r="E383" t="s">
        <v>15</v>
      </c>
      <c r="F383">
        <f>IFERROR(VLOOKUP(B383,CovidTracking!B:G,4,FALSE),0)</f>
        <v>50</v>
      </c>
      <c r="G383">
        <f>IFERROR(VLOOKUP(B383,CovidTracking!B:G,5,FALSE),0)</f>
        <v>478</v>
      </c>
      <c r="H383">
        <f t="shared" si="105"/>
        <v>528</v>
      </c>
      <c r="I383">
        <f>IFERROR(VLOOKUP(B383,CovidTracking!B:G,6,FALSE),0)</f>
        <v>2</v>
      </c>
      <c r="J383">
        <f t="shared" si="122"/>
        <v>18</v>
      </c>
      <c r="K383">
        <f t="shared" si="123"/>
        <v>177</v>
      </c>
      <c r="L383">
        <f t="shared" si="124"/>
        <v>195</v>
      </c>
      <c r="M383">
        <f t="shared" si="125"/>
        <v>0</v>
      </c>
      <c r="N383">
        <f>VLOOKUP(A383,Mobility!$A:$L,7,FALSE)</f>
        <v>1</v>
      </c>
      <c r="O383">
        <f>VLOOKUP(A383,Mobility!$A:$L,8,FALSE)</f>
        <v>22</v>
      </c>
      <c r="P383">
        <f>VLOOKUP(A383,Mobility!$A:$L,9,FALSE)</f>
        <v>14</v>
      </c>
      <c r="Q383">
        <f>VLOOKUP(A383,Mobility!$A:$L,10,FALSE)</f>
        <v>-8</v>
      </c>
      <c r="R383">
        <f>VLOOKUP(A383,Mobility!$A:$L,11,FALSE)</f>
        <v>-5</v>
      </c>
      <c r="S383">
        <f>VLOOKUP(A383,Mobility!$A:$L,12,FALSE)</f>
        <v>2</v>
      </c>
      <c r="T383">
        <f>VLOOKUP(D383,'Pop and Pop Den'!A:C,2,FALSE)</f>
        <v>21992985</v>
      </c>
      <c r="U383">
        <f>VLOOKUP(D383,'Pop and Pop Den'!A:C,3,FALSE)</f>
        <v>410.12560000000002</v>
      </c>
      <c r="V383">
        <f>VLOOKUP(D383,Unemployment!A:B,2,FALSE)</f>
        <v>3.1</v>
      </c>
      <c r="W383">
        <f>VLOOKUP(D383,Unemployment!H:J,2,FALSE)</f>
        <v>2.8</v>
      </c>
      <c r="X383">
        <f>VLOOKUP(D383,Unemployment!H:J,3,FALSE)</f>
        <v>4.3</v>
      </c>
      <c r="Y383">
        <f t="shared" si="106"/>
        <v>1.1999999999999997</v>
      </c>
      <c r="Z383">
        <f t="shared" si="107"/>
        <v>1.5</v>
      </c>
      <c r="AA383">
        <f>VLOOKUP(D383,MedianAge!A:B,2,FALSE)</f>
        <v>41.9</v>
      </c>
      <c r="AB383" s="6">
        <f>VLOOKUP(D383,StateActions!F:G,2,FALSE)</f>
        <v>43924</v>
      </c>
      <c r="AC383" s="6">
        <f>VLOOKUP(D383,StateActions!L:M,2,FALSE)</f>
        <v>43924</v>
      </c>
      <c r="AD383" s="6">
        <f>VLOOKUP(D383,StateActions!A:B,2,FALSE)</f>
        <v>43907</v>
      </c>
      <c r="AE383">
        <f t="shared" si="108"/>
        <v>-21</v>
      </c>
      <c r="AF383">
        <f t="shared" si="109"/>
        <v>-21</v>
      </c>
      <c r="AG383">
        <f t="shared" si="110"/>
        <v>-4</v>
      </c>
      <c r="AH383" s="18">
        <f t="shared" si="111"/>
        <v>9.4696969696969696E-2</v>
      </c>
      <c r="AI383" s="18">
        <f t="shared" si="112"/>
        <v>0.90530303030303028</v>
      </c>
      <c r="AJ383" s="20">
        <f t="shared" si="113"/>
        <v>3.787878787878788E-3</v>
      </c>
      <c r="AK383" t="str">
        <f t="shared" si="114"/>
        <v>Include</v>
      </c>
      <c r="AL383" t="str">
        <f t="shared" si="115"/>
        <v>Less than 10 deaths</v>
      </c>
      <c r="AM383" s="6">
        <f>IFERROR(VLOOKUP(D383,DatesEachStateReach10Deaths!A:B,2,FALSE),AK383)</f>
        <v>43910</v>
      </c>
      <c r="AN383">
        <f t="shared" si="116"/>
        <v>-7</v>
      </c>
    </row>
    <row r="384" spans="1:40" x14ac:dyDescent="0.25">
      <c r="A384" t="str">
        <f t="shared" si="121"/>
        <v>43904Florida</v>
      </c>
      <c r="B384" t="str">
        <f t="shared" si="104"/>
        <v>43904FL</v>
      </c>
      <c r="C384" s="6">
        <v>43904</v>
      </c>
      <c r="D384" t="s">
        <v>72</v>
      </c>
      <c r="E384" t="s">
        <v>15</v>
      </c>
      <c r="F384">
        <f>IFERROR(VLOOKUP(B384,CovidTracking!B:G,4,FALSE),0)</f>
        <v>77</v>
      </c>
      <c r="G384">
        <f>IFERROR(VLOOKUP(B384,CovidTracking!B:G,5,FALSE),0)</f>
        <v>478</v>
      </c>
      <c r="H384">
        <f t="shared" si="105"/>
        <v>555</v>
      </c>
      <c r="I384">
        <f>IFERROR(VLOOKUP(B384,CovidTracking!B:G,6,FALSE),0)</f>
        <v>3</v>
      </c>
      <c r="J384">
        <f t="shared" si="122"/>
        <v>27</v>
      </c>
      <c r="K384">
        <f t="shared" si="123"/>
        <v>0</v>
      </c>
      <c r="L384">
        <f t="shared" si="124"/>
        <v>27</v>
      </c>
      <c r="M384">
        <f t="shared" si="125"/>
        <v>1</v>
      </c>
      <c r="N384">
        <f>VLOOKUP(A384,Mobility!$A:$L,7,FALSE)</f>
        <v>-6</v>
      </c>
      <c r="O384">
        <f>VLOOKUP(A384,Mobility!$A:$L,8,FALSE)</f>
        <v>16</v>
      </c>
      <c r="P384">
        <f>VLOOKUP(A384,Mobility!$A:$L,9,FALSE)</f>
        <v>8</v>
      </c>
      <c r="Q384">
        <f>VLOOKUP(A384,Mobility!$A:$L,10,FALSE)</f>
        <v>-10</v>
      </c>
      <c r="R384">
        <f>VLOOKUP(A384,Mobility!$A:$L,11,FALSE)</f>
        <v>-1</v>
      </c>
      <c r="S384">
        <f>VLOOKUP(A384,Mobility!$A:$L,12,FALSE)</f>
        <v>2</v>
      </c>
      <c r="T384">
        <f>VLOOKUP(D384,'Pop and Pop Den'!A:C,2,FALSE)</f>
        <v>21992985</v>
      </c>
      <c r="U384">
        <f>VLOOKUP(D384,'Pop and Pop Den'!A:C,3,FALSE)</f>
        <v>410.12560000000002</v>
      </c>
      <c r="V384">
        <f>VLOOKUP(D384,Unemployment!A:B,2,FALSE)</f>
        <v>3.1</v>
      </c>
      <c r="W384">
        <f>VLOOKUP(D384,Unemployment!H:J,2,FALSE)</f>
        <v>2.8</v>
      </c>
      <c r="X384">
        <f>VLOOKUP(D384,Unemployment!H:J,3,FALSE)</f>
        <v>4.3</v>
      </c>
      <c r="Y384">
        <f t="shared" si="106"/>
        <v>1.1999999999999997</v>
      </c>
      <c r="Z384">
        <f t="shared" si="107"/>
        <v>1.5</v>
      </c>
      <c r="AA384">
        <f>VLOOKUP(D384,MedianAge!A:B,2,FALSE)</f>
        <v>41.9</v>
      </c>
      <c r="AB384" s="6">
        <f>VLOOKUP(D384,StateActions!F:G,2,FALSE)</f>
        <v>43924</v>
      </c>
      <c r="AC384" s="6">
        <f>VLOOKUP(D384,StateActions!L:M,2,FALSE)</f>
        <v>43924</v>
      </c>
      <c r="AD384" s="6">
        <f>VLOOKUP(D384,StateActions!A:B,2,FALSE)</f>
        <v>43907</v>
      </c>
      <c r="AE384">
        <f t="shared" si="108"/>
        <v>-20</v>
      </c>
      <c r="AF384">
        <f t="shared" si="109"/>
        <v>-20</v>
      </c>
      <c r="AG384">
        <f t="shared" si="110"/>
        <v>-3</v>
      </c>
      <c r="AH384" s="18">
        <f t="shared" si="111"/>
        <v>0.13873873873873874</v>
      </c>
      <c r="AI384" s="18">
        <f t="shared" si="112"/>
        <v>0.86126126126126124</v>
      </c>
      <c r="AJ384" s="20">
        <f t="shared" si="113"/>
        <v>5.4054054054054057E-3</v>
      </c>
      <c r="AK384" t="str">
        <f t="shared" si="114"/>
        <v>Include</v>
      </c>
      <c r="AL384" t="str">
        <f t="shared" si="115"/>
        <v>Less than 10 deaths</v>
      </c>
      <c r="AM384" s="6">
        <f>IFERROR(VLOOKUP(D384,DatesEachStateReach10Deaths!A:B,2,FALSE),AK384)</f>
        <v>43910</v>
      </c>
      <c r="AN384">
        <f t="shared" si="116"/>
        <v>-6</v>
      </c>
    </row>
    <row r="385" spans="1:40" x14ac:dyDescent="0.25">
      <c r="A385" t="str">
        <f t="shared" si="121"/>
        <v>43905Florida</v>
      </c>
      <c r="B385" t="str">
        <f t="shared" si="104"/>
        <v>43905FL</v>
      </c>
      <c r="C385" s="6">
        <v>43905</v>
      </c>
      <c r="D385" t="s">
        <v>72</v>
      </c>
      <c r="E385" t="s">
        <v>15</v>
      </c>
      <c r="F385">
        <f>IFERROR(VLOOKUP(B385,CovidTracking!B:G,4,FALSE),0)</f>
        <v>116</v>
      </c>
      <c r="G385">
        <f>IFERROR(VLOOKUP(B385,CovidTracking!B:G,5,FALSE),0)</f>
        <v>678</v>
      </c>
      <c r="H385">
        <f t="shared" si="105"/>
        <v>794</v>
      </c>
      <c r="I385">
        <f>IFERROR(VLOOKUP(B385,CovidTracking!B:G,6,FALSE),0)</f>
        <v>4</v>
      </c>
      <c r="J385">
        <f t="shared" si="122"/>
        <v>39</v>
      </c>
      <c r="K385">
        <f t="shared" si="123"/>
        <v>200</v>
      </c>
      <c r="L385">
        <f t="shared" si="124"/>
        <v>239</v>
      </c>
      <c r="M385">
        <f t="shared" si="125"/>
        <v>1</v>
      </c>
      <c r="N385">
        <f>VLOOKUP(A385,Mobility!$A:$L,7,FALSE)</f>
        <v>-9</v>
      </c>
      <c r="O385">
        <f>VLOOKUP(A385,Mobility!$A:$L,8,FALSE)</f>
        <v>9</v>
      </c>
      <c r="P385">
        <f>VLOOKUP(A385,Mobility!$A:$L,9,FALSE)</f>
        <v>12</v>
      </c>
      <c r="Q385">
        <f>VLOOKUP(A385,Mobility!$A:$L,10,FALSE)</f>
        <v>-13</v>
      </c>
      <c r="R385">
        <f>VLOOKUP(A385,Mobility!$A:$L,11,FALSE)</f>
        <v>-6</v>
      </c>
      <c r="S385">
        <f>VLOOKUP(A385,Mobility!$A:$L,12,FALSE)</f>
        <v>3</v>
      </c>
      <c r="T385">
        <f>VLOOKUP(D385,'Pop and Pop Den'!A:C,2,FALSE)</f>
        <v>21992985</v>
      </c>
      <c r="U385">
        <f>VLOOKUP(D385,'Pop and Pop Den'!A:C,3,FALSE)</f>
        <v>410.12560000000002</v>
      </c>
      <c r="V385">
        <f>VLOOKUP(D385,Unemployment!A:B,2,FALSE)</f>
        <v>3.1</v>
      </c>
      <c r="W385">
        <f>VLOOKUP(D385,Unemployment!H:J,2,FALSE)</f>
        <v>2.8</v>
      </c>
      <c r="X385">
        <f>VLOOKUP(D385,Unemployment!H:J,3,FALSE)</f>
        <v>4.3</v>
      </c>
      <c r="Y385">
        <f t="shared" si="106"/>
        <v>1.1999999999999997</v>
      </c>
      <c r="Z385">
        <f t="shared" si="107"/>
        <v>1.5</v>
      </c>
      <c r="AA385">
        <f>VLOOKUP(D385,MedianAge!A:B,2,FALSE)</f>
        <v>41.9</v>
      </c>
      <c r="AB385" s="6">
        <f>VLOOKUP(D385,StateActions!F:G,2,FALSE)</f>
        <v>43924</v>
      </c>
      <c r="AC385" s="6">
        <f>VLOOKUP(D385,StateActions!L:M,2,FALSE)</f>
        <v>43924</v>
      </c>
      <c r="AD385" s="6">
        <f>VLOOKUP(D385,StateActions!A:B,2,FALSE)</f>
        <v>43907</v>
      </c>
      <c r="AE385">
        <f t="shared" si="108"/>
        <v>-19</v>
      </c>
      <c r="AF385">
        <f t="shared" si="109"/>
        <v>-19</v>
      </c>
      <c r="AG385">
        <f t="shared" si="110"/>
        <v>-2</v>
      </c>
      <c r="AH385" s="18">
        <f t="shared" si="111"/>
        <v>0.14609571788413098</v>
      </c>
      <c r="AI385" s="18">
        <f t="shared" si="112"/>
        <v>0.853904282115869</v>
      </c>
      <c r="AJ385" s="20">
        <f t="shared" si="113"/>
        <v>5.0377833753148613E-3</v>
      </c>
      <c r="AK385" t="str">
        <f t="shared" si="114"/>
        <v>Include</v>
      </c>
      <c r="AL385" t="str">
        <f t="shared" si="115"/>
        <v>Less than 10 deaths</v>
      </c>
      <c r="AM385" s="6">
        <f>IFERROR(VLOOKUP(D385,DatesEachStateReach10Deaths!A:B,2,FALSE),AK385)</f>
        <v>43910</v>
      </c>
      <c r="AN385">
        <f t="shared" si="116"/>
        <v>-5</v>
      </c>
    </row>
    <row r="386" spans="1:40" x14ac:dyDescent="0.25">
      <c r="A386" t="str">
        <f t="shared" si="121"/>
        <v>43906Florida</v>
      </c>
      <c r="B386" t="str">
        <f t="shared" ref="B386:B449" si="126">C386&amp;E386</f>
        <v>43906FL</v>
      </c>
      <c r="C386" s="6">
        <v>43906</v>
      </c>
      <c r="D386" t="s">
        <v>72</v>
      </c>
      <c r="E386" t="s">
        <v>15</v>
      </c>
      <c r="F386">
        <f>IFERROR(VLOOKUP(B386,CovidTracking!B:G,4,FALSE),0)</f>
        <v>141</v>
      </c>
      <c r="G386">
        <f>IFERROR(VLOOKUP(B386,CovidTracking!B:G,5,FALSE),0)</f>
        <v>684</v>
      </c>
      <c r="H386">
        <f t="shared" ref="H386:H449" si="127">F386+G386</f>
        <v>825</v>
      </c>
      <c r="I386">
        <f>IFERROR(VLOOKUP(B386,CovidTracking!B:G,6,FALSE),0)</f>
        <v>4</v>
      </c>
      <c r="J386">
        <f t="shared" si="122"/>
        <v>25</v>
      </c>
      <c r="K386">
        <f t="shared" si="123"/>
        <v>6</v>
      </c>
      <c r="L386">
        <f t="shared" si="124"/>
        <v>31</v>
      </c>
      <c r="M386">
        <f t="shared" si="125"/>
        <v>0</v>
      </c>
      <c r="N386">
        <f>VLOOKUP(A386,Mobility!$A:$L,7,FALSE)</f>
        <v>-6</v>
      </c>
      <c r="O386">
        <f>VLOOKUP(A386,Mobility!$A:$L,8,FALSE)</f>
        <v>14</v>
      </c>
      <c r="P386">
        <f>VLOOKUP(A386,Mobility!$A:$L,9,FALSE)</f>
        <v>0</v>
      </c>
      <c r="Q386">
        <f>VLOOKUP(A386,Mobility!$A:$L,10,FALSE)</f>
        <v>-16</v>
      </c>
      <c r="R386">
        <f>VLOOKUP(A386,Mobility!$A:$L,11,FALSE)</f>
        <v>-18</v>
      </c>
      <c r="S386">
        <f>VLOOKUP(A386,Mobility!$A:$L,12,FALSE)</f>
        <v>6</v>
      </c>
      <c r="T386">
        <f>VLOOKUP(D386,'Pop and Pop Den'!A:C,2,FALSE)</f>
        <v>21992985</v>
      </c>
      <c r="U386">
        <f>VLOOKUP(D386,'Pop and Pop Den'!A:C,3,FALSE)</f>
        <v>410.12560000000002</v>
      </c>
      <c r="V386">
        <f>VLOOKUP(D386,Unemployment!A:B,2,FALSE)</f>
        <v>3.1</v>
      </c>
      <c r="W386">
        <f>VLOOKUP(D386,Unemployment!H:J,2,FALSE)</f>
        <v>2.8</v>
      </c>
      <c r="X386">
        <f>VLOOKUP(D386,Unemployment!H:J,3,FALSE)</f>
        <v>4.3</v>
      </c>
      <c r="Y386">
        <f t="shared" si="106"/>
        <v>1.1999999999999997</v>
      </c>
      <c r="Z386">
        <f t="shared" si="107"/>
        <v>1.5</v>
      </c>
      <c r="AA386">
        <f>VLOOKUP(D386,MedianAge!A:B,2,FALSE)</f>
        <v>41.9</v>
      </c>
      <c r="AB386" s="6">
        <f>VLOOKUP(D386,StateActions!F:G,2,FALSE)</f>
        <v>43924</v>
      </c>
      <c r="AC386" s="6">
        <f>VLOOKUP(D386,StateActions!L:M,2,FALSE)</f>
        <v>43924</v>
      </c>
      <c r="AD386" s="6">
        <f>VLOOKUP(D386,StateActions!A:B,2,FALSE)</f>
        <v>43907</v>
      </c>
      <c r="AE386">
        <f t="shared" si="108"/>
        <v>-18</v>
      </c>
      <c r="AF386">
        <f t="shared" si="109"/>
        <v>-18</v>
      </c>
      <c r="AG386">
        <f t="shared" si="110"/>
        <v>-1</v>
      </c>
      <c r="AH386" s="18">
        <f t="shared" si="111"/>
        <v>0.1709090909090909</v>
      </c>
      <c r="AI386" s="18">
        <f t="shared" si="112"/>
        <v>0.8290909090909091</v>
      </c>
      <c r="AJ386" s="20">
        <f t="shared" si="113"/>
        <v>4.8484848484848485E-3</v>
      </c>
      <c r="AK386" t="str">
        <f t="shared" si="114"/>
        <v>Include</v>
      </c>
      <c r="AL386" t="str">
        <f t="shared" si="115"/>
        <v>Less than 10 deaths</v>
      </c>
      <c r="AM386" s="6">
        <f>IFERROR(VLOOKUP(D386,DatesEachStateReach10Deaths!A:B,2,FALSE),AK386)</f>
        <v>43910</v>
      </c>
      <c r="AN386">
        <f t="shared" si="116"/>
        <v>-4</v>
      </c>
    </row>
    <row r="387" spans="1:40" x14ac:dyDescent="0.25">
      <c r="A387" t="str">
        <f t="shared" si="121"/>
        <v>43907Florida</v>
      </c>
      <c r="B387" t="str">
        <f t="shared" si="126"/>
        <v>43907FL</v>
      </c>
      <c r="C387" s="6">
        <v>43907</v>
      </c>
      <c r="D387" t="s">
        <v>72</v>
      </c>
      <c r="E387" t="s">
        <v>15</v>
      </c>
      <c r="F387">
        <f>IFERROR(VLOOKUP(B387,CovidTracking!B:G,4,FALSE),0)</f>
        <v>186</v>
      </c>
      <c r="G387">
        <f>IFERROR(VLOOKUP(B387,CovidTracking!B:G,5,FALSE),0)</f>
        <v>940</v>
      </c>
      <c r="H387">
        <f t="shared" si="127"/>
        <v>1126</v>
      </c>
      <c r="I387">
        <f>IFERROR(VLOOKUP(B387,CovidTracking!B:G,6,FALSE),0)</f>
        <v>6</v>
      </c>
      <c r="J387">
        <f t="shared" si="122"/>
        <v>45</v>
      </c>
      <c r="K387">
        <f t="shared" si="123"/>
        <v>256</v>
      </c>
      <c r="L387">
        <f t="shared" si="124"/>
        <v>301</v>
      </c>
      <c r="M387">
        <f t="shared" si="125"/>
        <v>2</v>
      </c>
      <c r="N387">
        <f>VLOOKUP(A387,Mobility!$A:$L,7,FALSE)</f>
        <v>-11</v>
      </c>
      <c r="O387">
        <f>VLOOKUP(A387,Mobility!$A:$L,8,FALSE)</f>
        <v>14</v>
      </c>
      <c r="P387">
        <f>VLOOKUP(A387,Mobility!$A:$L,9,FALSE)</f>
        <v>1</v>
      </c>
      <c r="Q387">
        <f>VLOOKUP(A387,Mobility!$A:$L,10,FALSE)</f>
        <v>-18</v>
      </c>
      <c r="R387">
        <f>VLOOKUP(A387,Mobility!$A:$L,11,FALSE)</f>
        <v>-22</v>
      </c>
      <c r="S387">
        <f>VLOOKUP(A387,Mobility!$A:$L,12,FALSE)</f>
        <v>8</v>
      </c>
      <c r="T387">
        <f>VLOOKUP(D387,'Pop and Pop Den'!A:C,2,FALSE)</f>
        <v>21992985</v>
      </c>
      <c r="U387">
        <f>VLOOKUP(D387,'Pop and Pop Den'!A:C,3,FALSE)</f>
        <v>410.12560000000002</v>
      </c>
      <c r="V387">
        <f>VLOOKUP(D387,Unemployment!A:B,2,FALSE)</f>
        <v>3.1</v>
      </c>
      <c r="W387">
        <f>VLOOKUP(D387,Unemployment!H:J,2,FALSE)</f>
        <v>2.8</v>
      </c>
      <c r="X387">
        <f>VLOOKUP(D387,Unemployment!H:J,3,FALSE)</f>
        <v>4.3</v>
      </c>
      <c r="Y387">
        <f t="shared" ref="Y387:Y450" si="128">X387-V387</f>
        <v>1.1999999999999997</v>
      </c>
      <c r="Z387">
        <f t="shared" ref="Z387:Z450" si="129">X387-W387</f>
        <v>1.5</v>
      </c>
      <c r="AA387">
        <f>VLOOKUP(D387,MedianAge!A:B,2,FALSE)</f>
        <v>41.9</v>
      </c>
      <c r="AB387" s="6">
        <f>VLOOKUP(D387,StateActions!F:G,2,FALSE)</f>
        <v>43924</v>
      </c>
      <c r="AC387" s="6">
        <f>VLOOKUP(D387,StateActions!L:M,2,FALSE)</f>
        <v>43924</v>
      </c>
      <c r="AD387" s="6">
        <f>VLOOKUP(D387,StateActions!A:B,2,FALSE)</f>
        <v>43907</v>
      </c>
      <c r="AE387">
        <f t="shared" ref="AE387:AE450" si="130">C387-AB387</f>
        <v>-17</v>
      </c>
      <c r="AF387">
        <f t="shared" ref="AF387:AF450" si="131">C387-AC387</f>
        <v>-17</v>
      </c>
      <c r="AG387">
        <f t="shared" ref="AG387:AG450" si="132">C387-AD387</f>
        <v>0</v>
      </c>
      <c r="AH387" s="18">
        <f t="shared" ref="AH387:AH450" si="133">IFERROR(F387/H387,0)</f>
        <v>0.16518650088809947</v>
      </c>
      <c r="AI387" s="18">
        <f t="shared" ref="AI387:AI450" si="134">IFERROR(G387/H387,0)</f>
        <v>0.8348134991119005</v>
      </c>
      <c r="AJ387" s="20">
        <f t="shared" ref="AJ387:AJ450" si="135">IFERROR(I387/H387,0)</f>
        <v>5.3285968028419185E-3</v>
      </c>
      <c r="AK387" t="str">
        <f t="shared" ref="AK387:AK450" si="136">IF(SUMIFS(M:M,D:D,D387)&lt;10,"Exclude less than 10 Deaths","Include")</f>
        <v>Include</v>
      </c>
      <c r="AL387" t="str">
        <f t="shared" ref="AL387:AL450" si="137">IF(I387&gt;9,"10 or more deaths","Less than 10 deaths")</f>
        <v>Less than 10 deaths</v>
      </c>
      <c r="AM387" s="6">
        <f>IFERROR(VLOOKUP(D387,DatesEachStateReach10Deaths!A:B,2,FALSE),AK387)</f>
        <v>43910</v>
      </c>
      <c r="AN387">
        <f t="shared" ref="AN387:AN450" si="138">IFERROR(C387-AM387,AK387)</f>
        <v>-3</v>
      </c>
    </row>
    <row r="388" spans="1:40" x14ac:dyDescent="0.25">
      <c r="A388" t="str">
        <f t="shared" si="121"/>
        <v>43908Florida</v>
      </c>
      <c r="B388" t="str">
        <f t="shared" si="126"/>
        <v>43908FL</v>
      </c>
      <c r="C388" s="6">
        <v>43908</v>
      </c>
      <c r="D388" t="s">
        <v>72</v>
      </c>
      <c r="E388" t="s">
        <v>15</v>
      </c>
      <c r="F388">
        <f>IFERROR(VLOOKUP(B388,CovidTracking!B:G,4,FALSE),0)</f>
        <v>314</v>
      </c>
      <c r="G388">
        <f>IFERROR(VLOOKUP(B388,CovidTracking!B:G,5,FALSE),0)</f>
        <v>1225</v>
      </c>
      <c r="H388">
        <f t="shared" si="127"/>
        <v>1539</v>
      </c>
      <c r="I388">
        <f>IFERROR(VLOOKUP(B388,CovidTracking!B:G,6,FALSE),0)</f>
        <v>7</v>
      </c>
      <c r="J388">
        <f t="shared" si="122"/>
        <v>128</v>
      </c>
      <c r="K388">
        <f t="shared" si="123"/>
        <v>285</v>
      </c>
      <c r="L388">
        <f t="shared" si="124"/>
        <v>413</v>
      </c>
      <c r="M388">
        <f t="shared" si="125"/>
        <v>1</v>
      </c>
      <c r="N388">
        <f>VLOOKUP(A388,Mobility!$A:$L,7,FALSE)</f>
        <v>-19</v>
      </c>
      <c r="O388">
        <f>VLOOKUP(A388,Mobility!$A:$L,8,FALSE)</f>
        <v>7</v>
      </c>
      <c r="P388">
        <f>VLOOKUP(A388,Mobility!$A:$L,9,FALSE)</f>
        <v>0</v>
      </c>
      <c r="Q388">
        <f>VLOOKUP(A388,Mobility!$A:$L,10,FALSE)</f>
        <v>-26</v>
      </c>
      <c r="R388">
        <f>VLOOKUP(A388,Mobility!$A:$L,11,FALSE)</f>
        <v>-26</v>
      </c>
      <c r="S388">
        <f>VLOOKUP(A388,Mobility!$A:$L,12,FALSE)</f>
        <v>10</v>
      </c>
      <c r="T388">
        <f>VLOOKUP(D388,'Pop and Pop Den'!A:C,2,FALSE)</f>
        <v>21992985</v>
      </c>
      <c r="U388">
        <f>VLOOKUP(D388,'Pop and Pop Den'!A:C,3,FALSE)</f>
        <v>410.12560000000002</v>
      </c>
      <c r="V388">
        <f>VLOOKUP(D388,Unemployment!A:B,2,FALSE)</f>
        <v>3.1</v>
      </c>
      <c r="W388">
        <f>VLOOKUP(D388,Unemployment!H:J,2,FALSE)</f>
        <v>2.8</v>
      </c>
      <c r="X388">
        <f>VLOOKUP(D388,Unemployment!H:J,3,FALSE)</f>
        <v>4.3</v>
      </c>
      <c r="Y388">
        <f t="shared" si="128"/>
        <v>1.1999999999999997</v>
      </c>
      <c r="Z388">
        <f t="shared" si="129"/>
        <v>1.5</v>
      </c>
      <c r="AA388">
        <f>VLOOKUP(D388,MedianAge!A:B,2,FALSE)</f>
        <v>41.9</v>
      </c>
      <c r="AB388" s="6">
        <f>VLOOKUP(D388,StateActions!F:G,2,FALSE)</f>
        <v>43924</v>
      </c>
      <c r="AC388" s="6">
        <f>VLOOKUP(D388,StateActions!L:M,2,FALSE)</f>
        <v>43924</v>
      </c>
      <c r="AD388" s="6">
        <f>VLOOKUP(D388,StateActions!A:B,2,FALSE)</f>
        <v>43907</v>
      </c>
      <c r="AE388">
        <f t="shared" si="130"/>
        <v>-16</v>
      </c>
      <c r="AF388">
        <f t="shared" si="131"/>
        <v>-16</v>
      </c>
      <c r="AG388">
        <f t="shared" si="132"/>
        <v>1</v>
      </c>
      <c r="AH388" s="18">
        <f t="shared" si="133"/>
        <v>0.20402858999350226</v>
      </c>
      <c r="AI388" s="18">
        <f t="shared" si="134"/>
        <v>0.79597141000649774</v>
      </c>
      <c r="AJ388" s="20">
        <f t="shared" si="135"/>
        <v>4.5484080571799868E-3</v>
      </c>
      <c r="AK388" t="str">
        <f t="shared" si="136"/>
        <v>Include</v>
      </c>
      <c r="AL388" t="str">
        <f t="shared" si="137"/>
        <v>Less than 10 deaths</v>
      </c>
      <c r="AM388" s="6">
        <f>IFERROR(VLOOKUP(D388,DatesEachStateReach10Deaths!A:B,2,FALSE),AK388)</f>
        <v>43910</v>
      </c>
      <c r="AN388">
        <f t="shared" si="138"/>
        <v>-2</v>
      </c>
    </row>
    <row r="389" spans="1:40" x14ac:dyDescent="0.25">
      <c r="A389" t="str">
        <f t="shared" si="121"/>
        <v>43909Florida</v>
      </c>
      <c r="B389" t="str">
        <f t="shared" si="126"/>
        <v>43909FL</v>
      </c>
      <c r="C389" s="6">
        <v>43909</v>
      </c>
      <c r="D389" t="s">
        <v>72</v>
      </c>
      <c r="E389" t="s">
        <v>15</v>
      </c>
      <c r="F389">
        <f>IFERROR(VLOOKUP(B389,CovidTracking!B:G,4,FALSE),0)</f>
        <v>390</v>
      </c>
      <c r="G389">
        <f>IFERROR(VLOOKUP(B389,CovidTracking!B:G,5,FALSE),0)</f>
        <v>1533</v>
      </c>
      <c r="H389">
        <f t="shared" si="127"/>
        <v>1923</v>
      </c>
      <c r="I389">
        <f>IFERROR(VLOOKUP(B389,CovidTracking!B:G,6,FALSE),0)</f>
        <v>8</v>
      </c>
      <c r="J389">
        <f t="shared" si="122"/>
        <v>76</v>
      </c>
      <c r="K389">
        <f t="shared" si="123"/>
        <v>308</v>
      </c>
      <c r="L389">
        <f t="shared" si="124"/>
        <v>384</v>
      </c>
      <c r="M389">
        <f t="shared" si="125"/>
        <v>1</v>
      </c>
      <c r="N389">
        <f>VLOOKUP(A389,Mobility!$A:$L,7,FALSE)</f>
        <v>-23</v>
      </c>
      <c r="O389">
        <f>VLOOKUP(A389,Mobility!$A:$L,8,FALSE)</f>
        <v>6</v>
      </c>
      <c r="P389">
        <f>VLOOKUP(A389,Mobility!$A:$L,9,FALSE)</f>
        <v>-7</v>
      </c>
      <c r="Q389">
        <f>VLOOKUP(A389,Mobility!$A:$L,10,FALSE)</f>
        <v>-33</v>
      </c>
      <c r="R389">
        <f>VLOOKUP(A389,Mobility!$A:$L,11,FALSE)</f>
        <v>-29</v>
      </c>
      <c r="S389">
        <f>VLOOKUP(A389,Mobility!$A:$L,12,FALSE)</f>
        <v>12</v>
      </c>
      <c r="T389">
        <f>VLOOKUP(D389,'Pop and Pop Den'!A:C,2,FALSE)</f>
        <v>21992985</v>
      </c>
      <c r="U389">
        <f>VLOOKUP(D389,'Pop and Pop Den'!A:C,3,FALSE)</f>
        <v>410.12560000000002</v>
      </c>
      <c r="V389">
        <f>VLOOKUP(D389,Unemployment!A:B,2,FALSE)</f>
        <v>3.1</v>
      </c>
      <c r="W389">
        <f>VLOOKUP(D389,Unemployment!H:J,2,FALSE)</f>
        <v>2.8</v>
      </c>
      <c r="X389">
        <f>VLOOKUP(D389,Unemployment!H:J,3,FALSE)</f>
        <v>4.3</v>
      </c>
      <c r="Y389">
        <f t="shared" si="128"/>
        <v>1.1999999999999997</v>
      </c>
      <c r="Z389">
        <f t="shared" si="129"/>
        <v>1.5</v>
      </c>
      <c r="AA389">
        <f>VLOOKUP(D389,MedianAge!A:B,2,FALSE)</f>
        <v>41.9</v>
      </c>
      <c r="AB389" s="6">
        <f>VLOOKUP(D389,StateActions!F:G,2,FALSE)</f>
        <v>43924</v>
      </c>
      <c r="AC389" s="6">
        <f>VLOOKUP(D389,StateActions!L:M,2,FALSE)</f>
        <v>43924</v>
      </c>
      <c r="AD389" s="6">
        <f>VLOOKUP(D389,StateActions!A:B,2,FALSE)</f>
        <v>43907</v>
      </c>
      <c r="AE389">
        <f t="shared" si="130"/>
        <v>-15</v>
      </c>
      <c r="AF389">
        <f t="shared" si="131"/>
        <v>-15</v>
      </c>
      <c r="AG389">
        <f t="shared" si="132"/>
        <v>2</v>
      </c>
      <c r="AH389" s="18">
        <f t="shared" si="133"/>
        <v>0.20280811232449297</v>
      </c>
      <c r="AI389" s="18">
        <f t="shared" si="134"/>
        <v>0.79719188767550697</v>
      </c>
      <c r="AJ389" s="20">
        <f t="shared" si="135"/>
        <v>4.1601664066562667E-3</v>
      </c>
      <c r="AK389" t="str">
        <f t="shared" si="136"/>
        <v>Include</v>
      </c>
      <c r="AL389" t="str">
        <f t="shared" si="137"/>
        <v>Less than 10 deaths</v>
      </c>
      <c r="AM389" s="6">
        <f>IFERROR(VLOOKUP(D389,DatesEachStateReach10Deaths!A:B,2,FALSE),AK389)</f>
        <v>43910</v>
      </c>
      <c r="AN389">
        <f t="shared" si="138"/>
        <v>-1</v>
      </c>
    </row>
    <row r="390" spans="1:40" x14ac:dyDescent="0.25">
      <c r="A390" t="str">
        <f t="shared" si="121"/>
        <v>43910Florida</v>
      </c>
      <c r="B390" t="str">
        <f t="shared" si="126"/>
        <v>43910FL</v>
      </c>
      <c r="C390" s="6">
        <v>43910</v>
      </c>
      <c r="D390" t="s">
        <v>72</v>
      </c>
      <c r="E390" t="s">
        <v>15</v>
      </c>
      <c r="F390">
        <f>IFERROR(VLOOKUP(B390,CovidTracking!B:G,4,FALSE),0)</f>
        <v>520</v>
      </c>
      <c r="G390">
        <f>IFERROR(VLOOKUP(B390,CovidTracking!B:G,5,FALSE),0)</f>
        <v>1870</v>
      </c>
      <c r="H390">
        <f t="shared" si="127"/>
        <v>2390</v>
      </c>
      <c r="I390">
        <f>IFERROR(VLOOKUP(B390,CovidTracking!B:G,6,FALSE),0)</f>
        <v>10</v>
      </c>
      <c r="J390">
        <f t="shared" si="122"/>
        <v>130</v>
      </c>
      <c r="K390">
        <f t="shared" si="123"/>
        <v>337</v>
      </c>
      <c r="L390">
        <f t="shared" si="124"/>
        <v>467</v>
      </c>
      <c r="M390">
        <f t="shared" si="125"/>
        <v>2</v>
      </c>
      <c r="N390">
        <f>VLOOKUP(A390,Mobility!$A:$L,7,FALSE)</f>
        <v>-29</v>
      </c>
      <c r="O390">
        <f>VLOOKUP(A390,Mobility!$A:$L,8,FALSE)</f>
        <v>6</v>
      </c>
      <c r="P390">
        <f>VLOOKUP(A390,Mobility!$A:$L,9,FALSE)</f>
        <v>-15</v>
      </c>
      <c r="Q390">
        <f>VLOOKUP(A390,Mobility!$A:$L,10,FALSE)</f>
        <v>-38</v>
      </c>
      <c r="R390">
        <f>VLOOKUP(A390,Mobility!$A:$L,11,FALSE)</f>
        <v>-31</v>
      </c>
      <c r="S390">
        <f>VLOOKUP(A390,Mobility!$A:$L,12,FALSE)</f>
        <v>14</v>
      </c>
      <c r="T390">
        <f>VLOOKUP(D390,'Pop and Pop Den'!A:C,2,FALSE)</f>
        <v>21992985</v>
      </c>
      <c r="U390">
        <f>VLOOKUP(D390,'Pop and Pop Den'!A:C,3,FALSE)</f>
        <v>410.12560000000002</v>
      </c>
      <c r="V390">
        <f>VLOOKUP(D390,Unemployment!A:B,2,FALSE)</f>
        <v>3.1</v>
      </c>
      <c r="W390">
        <f>VLOOKUP(D390,Unemployment!H:J,2,FALSE)</f>
        <v>2.8</v>
      </c>
      <c r="X390">
        <f>VLOOKUP(D390,Unemployment!H:J,3,FALSE)</f>
        <v>4.3</v>
      </c>
      <c r="Y390">
        <f t="shared" si="128"/>
        <v>1.1999999999999997</v>
      </c>
      <c r="Z390">
        <f t="shared" si="129"/>
        <v>1.5</v>
      </c>
      <c r="AA390">
        <f>VLOOKUP(D390,MedianAge!A:B,2,FALSE)</f>
        <v>41.9</v>
      </c>
      <c r="AB390" s="6">
        <f>VLOOKUP(D390,StateActions!F:G,2,FALSE)</f>
        <v>43924</v>
      </c>
      <c r="AC390" s="6">
        <f>VLOOKUP(D390,StateActions!L:M,2,FALSE)</f>
        <v>43924</v>
      </c>
      <c r="AD390" s="6">
        <f>VLOOKUP(D390,StateActions!A:B,2,FALSE)</f>
        <v>43907</v>
      </c>
      <c r="AE390">
        <f t="shared" si="130"/>
        <v>-14</v>
      </c>
      <c r="AF390">
        <f t="shared" si="131"/>
        <v>-14</v>
      </c>
      <c r="AG390">
        <f t="shared" si="132"/>
        <v>3</v>
      </c>
      <c r="AH390" s="18">
        <f t="shared" si="133"/>
        <v>0.21757322175732219</v>
      </c>
      <c r="AI390" s="18">
        <f t="shared" si="134"/>
        <v>0.78242677824267781</v>
      </c>
      <c r="AJ390" s="20">
        <f t="shared" si="135"/>
        <v>4.1841004184100415E-3</v>
      </c>
      <c r="AK390" t="str">
        <f t="shared" si="136"/>
        <v>Include</v>
      </c>
      <c r="AL390" t="str">
        <f t="shared" si="137"/>
        <v>10 or more deaths</v>
      </c>
      <c r="AM390" s="6">
        <f>IFERROR(VLOOKUP(D390,DatesEachStateReach10Deaths!A:B,2,FALSE),AK390)</f>
        <v>43910</v>
      </c>
      <c r="AN390">
        <f t="shared" si="138"/>
        <v>0</v>
      </c>
    </row>
    <row r="391" spans="1:40" x14ac:dyDescent="0.25">
      <c r="A391" t="str">
        <f t="shared" si="121"/>
        <v>43911Florida</v>
      </c>
      <c r="B391" t="str">
        <f t="shared" si="126"/>
        <v>43911FL</v>
      </c>
      <c r="C391" s="6">
        <v>43911</v>
      </c>
      <c r="D391" t="s">
        <v>72</v>
      </c>
      <c r="E391" t="s">
        <v>15</v>
      </c>
      <c r="F391">
        <f>IFERROR(VLOOKUP(B391,CovidTracking!B:G,4,FALSE),0)</f>
        <v>658</v>
      </c>
      <c r="G391">
        <f>IFERROR(VLOOKUP(B391,CovidTracking!B:G,5,FALSE),0)</f>
        <v>6579</v>
      </c>
      <c r="H391">
        <f t="shared" si="127"/>
        <v>7237</v>
      </c>
      <c r="I391">
        <f>IFERROR(VLOOKUP(B391,CovidTracking!B:G,6,FALSE),0)</f>
        <v>12</v>
      </c>
      <c r="J391">
        <f t="shared" si="122"/>
        <v>138</v>
      </c>
      <c r="K391">
        <f t="shared" si="123"/>
        <v>4709</v>
      </c>
      <c r="L391">
        <f t="shared" si="124"/>
        <v>4847</v>
      </c>
      <c r="M391">
        <f t="shared" si="125"/>
        <v>2</v>
      </c>
      <c r="N391">
        <f>VLOOKUP(A391,Mobility!$A:$L,7,FALSE)</f>
        <v>-39</v>
      </c>
      <c r="O391">
        <f>VLOOKUP(A391,Mobility!$A:$L,8,FALSE)</f>
        <v>-3</v>
      </c>
      <c r="P391">
        <f>VLOOKUP(A391,Mobility!$A:$L,9,FALSE)</f>
        <v>-33</v>
      </c>
      <c r="Q391">
        <f>VLOOKUP(A391,Mobility!$A:$L,10,FALSE)</f>
        <v>-42</v>
      </c>
      <c r="R391">
        <f>VLOOKUP(A391,Mobility!$A:$L,11,FALSE)</f>
        <v>-26</v>
      </c>
      <c r="S391">
        <f>VLOOKUP(A391,Mobility!$A:$L,12,FALSE)</f>
        <v>11</v>
      </c>
      <c r="T391">
        <f>VLOOKUP(D391,'Pop and Pop Den'!A:C,2,FALSE)</f>
        <v>21992985</v>
      </c>
      <c r="U391">
        <f>VLOOKUP(D391,'Pop and Pop Den'!A:C,3,FALSE)</f>
        <v>410.12560000000002</v>
      </c>
      <c r="V391">
        <f>VLOOKUP(D391,Unemployment!A:B,2,FALSE)</f>
        <v>3.1</v>
      </c>
      <c r="W391">
        <f>VLOOKUP(D391,Unemployment!H:J,2,FALSE)</f>
        <v>2.8</v>
      </c>
      <c r="X391">
        <f>VLOOKUP(D391,Unemployment!H:J,3,FALSE)</f>
        <v>4.3</v>
      </c>
      <c r="Y391">
        <f t="shared" si="128"/>
        <v>1.1999999999999997</v>
      </c>
      <c r="Z391">
        <f t="shared" si="129"/>
        <v>1.5</v>
      </c>
      <c r="AA391">
        <f>VLOOKUP(D391,MedianAge!A:B,2,FALSE)</f>
        <v>41.9</v>
      </c>
      <c r="AB391" s="6">
        <f>VLOOKUP(D391,StateActions!F:G,2,FALSE)</f>
        <v>43924</v>
      </c>
      <c r="AC391" s="6">
        <f>VLOOKUP(D391,StateActions!L:M,2,FALSE)</f>
        <v>43924</v>
      </c>
      <c r="AD391" s="6">
        <f>VLOOKUP(D391,StateActions!A:B,2,FALSE)</f>
        <v>43907</v>
      </c>
      <c r="AE391">
        <f t="shared" si="130"/>
        <v>-13</v>
      </c>
      <c r="AF391">
        <f t="shared" si="131"/>
        <v>-13</v>
      </c>
      <c r="AG391">
        <f t="shared" si="132"/>
        <v>4</v>
      </c>
      <c r="AH391" s="18">
        <f t="shared" si="133"/>
        <v>9.0921652618488322E-2</v>
      </c>
      <c r="AI391" s="18">
        <f t="shared" si="134"/>
        <v>0.90907834738151172</v>
      </c>
      <c r="AJ391" s="20">
        <f t="shared" si="135"/>
        <v>1.6581456404587537E-3</v>
      </c>
      <c r="AK391" t="str">
        <f t="shared" si="136"/>
        <v>Include</v>
      </c>
      <c r="AL391" t="str">
        <f t="shared" si="137"/>
        <v>10 or more deaths</v>
      </c>
      <c r="AM391" s="6">
        <f>IFERROR(VLOOKUP(D391,DatesEachStateReach10Deaths!A:B,2,FALSE),AK391)</f>
        <v>43910</v>
      </c>
      <c r="AN391">
        <f t="shared" si="138"/>
        <v>1</v>
      </c>
    </row>
    <row r="392" spans="1:40" x14ac:dyDescent="0.25">
      <c r="A392" t="str">
        <f t="shared" si="121"/>
        <v>43912Florida</v>
      </c>
      <c r="B392" t="str">
        <f t="shared" si="126"/>
        <v>43912FL</v>
      </c>
      <c r="C392" s="6">
        <v>43912</v>
      </c>
      <c r="D392" t="s">
        <v>72</v>
      </c>
      <c r="E392" t="s">
        <v>15</v>
      </c>
      <c r="F392">
        <f>IFERROR(VLOOKUP(B392,CovidTracking!B:G,4,FALSE),0)</f>
        <v>830</v>
      </c>
      <c r="G392">
        <f>IFERROR(VLOOKUP(B392,CovidTracking!B:G,5,FALSE),0)</f>
        <v>7990</v>
      </c>
      <c r="H392">
        <f t="shared" si="127"/>
        <v>8820</v>
      </c>
      <c r="I392">
        <f>IFERROR(VLOOKUP(B392,CovidTracking!B:G,6,FALSE),0)</f>
        <v>13</v>
      </c>
      <c r="J392">
        <f t="shared" si="122"/>
        <v>172</v>
      </c>
      <c r="K392">
        <f t="shared" si="123"/>
        <v>1411</v>
      </c>
      <c r="L392">
        <f t="shared" si="124"/>
        <v>1583</v>
      </c>
      <c r="M392">
        <f t="shared" si="125"/>
        <v>1</v>
      </c>
      <c r="N392">
        <f>VLOOKUP(A392,Mobility!$A:$L,7,FALSE)</f>
        <v>-43</v>
      </c>
      <c r="O392">
        <f>VLOOKUP(A392,Mobility!$A:$L,8,FALSE)</f>
        <v>-12</v>
      </c>
      <c r="P392">
        <f>VLOOKUP(A392,Mobility!$A:$L,9,FALSE)</f>
        <v>-33</v>
      </c>
      <c r="Q392">
        <f>VLOOKUP(A392,Mobility!$A:$L,10,FALSE)</f>
        <v>-49</v>
      </c>
      <c r="R392">
        <f>VLOOKUP(A392,Mobility!$A:$L,11,FALSE)</f>
        <v>-33</v>
      </c>
      <c r="S392">
        <f>VLOOKUP(A392,Mobility!$A:$L,12,FALSE)</f>
        <v>11</v>
      </c>
      <c r="T392">
        <f>VLOOKUP(D392,'Pop and Pop Den'!A:C,2,FALSE)</f>
        <v>21992985</v>
      </c>
      <c r="U392">
        <f>VLOOKUP(D392,'Pop and Pop Den'!A:C,3,FALSE)</f>
        <v>410.12560000000002</v>
      </c>
      <c r="V392">
        <f>VLOOKUP(D392,Unemployment!A:B,2,FALSE)</f>
        <v>3.1</v>
      </c>
      <c r="W392">
        <f>VLOOKUP(D392,Unemployment!H:J,2,FALSE)</f>
        <v>2.8</v>
      </c>
      <c r="X392">
        <f>VLOOKUP(D392,Unemployment!H:J,3,FALSE)</f>
        <v>4.3</v>
      </c>
      <c r="Y392">
        <f t="shared" si="128"/>
        <v>1.1999999999999997</v>
      </c>
      <c r="Z392">
        <f t="shared" si="129"/>
        <v>1.5</v>
      </c>
      <c r="AA392">
        <f>VLOOKUP(D392,MedianAge!A:B,2,FALSE)</f>
        <v>41.9</v>
      </c>
      <c r="AB392" s="6">
        <f>VLOOKUP(D392,StateActions!F:G,2,FALSE)</f>
        <v>43924</v>
      </c>
      <c r="AC392" s="6">
        <f>VLOOKUP(D392,StateActions!L:M,2,FALSE)</f>
        <v>43924</v>
      </c>
      <c r="AD392" s="6">
        <f>VLOOKUP(D392,StateActions!A:B,2,FALSE)</f>
        <v>43907</v>
      </c>
      <c r="AE392">
        <f t="shared" si="130"/>
        <v>-12</v>
      </c>
      <c r="AF392">
        <f t="shared" si="131"/>
        <v>-12</v>
      </c>
      <c r="AG392">
        <f t="shared" si="132"/>
        <v>5</v>
      </c>
      <c r="AH392" s="18">
        <f t="shared" si="133"/>
        <v>9.4104308390022678E-2</v>
      </c>
      <c r="AI392" s="18">
        <f t="shared" si="134"/>
        <v>0.90589569160997729</v>
      </c>
      <c r="AJ392" s="20">
        <f t="shared" si="135"/>
        <v>1.4739229024943311E-3</v>
      </c>
      <c r="AK392" t="str">
        <f t="shared" si="136"/>
        <v>Include</v>
      </c>
      <c r="AL392" t="str">
        <f t="shared" si="137"/>
        <v>10 or more deaths</v>
      </c>
      <c r="AM392" s="6">
        <f>IFERROR(VLOOKUP(D392,DatesEachStateReach10Deaths!A:B,2,FALSE),AK392)</f>
        <v>43910</v>
      </c>
      <c r="AN392">
        <f t="shared" si="138"/>
        <v>2</v>
      </c>
    </row>
    <row r="393" spans="1:40" x14ac:dyDescent="0.25">
      <c r="A393" t="str">
        <f t="shared" si="121"/>
        <v>43913Florida</v>
      </c>
      <c r="B393" t="str">
        <f t="shared" si="126"/>
        <v>43913FL</v>
      </c>
      <c r="C393" s="6">
        <v>43913</v>
      </c>
      <c r="D393" t="s">
        <v>72</v>
      </c>
      <c r="E393" t="s">
        <v>15</v>
      </c>
      <c r="F393">
        <f>IFERROR(VLOOKUP(B393,CovidTracking!B:G,4,FALSE),0)</f>
        <v>1171</v>
      </c>
      <c r="G393">
        <f>IFERROR(VLOOKUP(B393,CovidTracking!B:G,5,FALSE),0)</f>
        <v>11063</v>
      </c>
      <c r="H393">
        <f t="shared" si="127"/>
        <v>12234</v>
      </c>
      <c r="I393">
        <f>IFERROR(VLOOKUP(B393,CovidTracking!B:G,6,FALSE),0)</f>
        <v>14</v>
      </c>
      <c r="J393">
        <f t="shared" si="122"/>
        <v>341</v>
      </c>
      <c r="K393">
        <f t="shared" si="123"/>
        <v>3073</v>
      </c>
      <c r="L393">
        <f t="shared" si="124"/>
        <v>3414</v>
      </c>
      <c r="M393">
        <f t="shared" si="125"/>
        <v>1</v>
      </c>
      <c r="N393">
        <f>VLOOKUP(A393,Mobility!$A:$L,7,FALSE)</f>
        <v>-37</v>
      </c>
      <c r="O393">
        <f>VLOOKUP(A393,Mobility!$A:$L,8,FALSE)</f>
        <v>-12</v>
      </c>
      <c r="P393">
        <f>VLOOKUP(A393,Mobility!$A:$L,9,FALSE)</f>
        <v>-33</v>
      </c>
      <c r="Q393">
        <f>VLOOKUP(A393,Mobility!$A:$L,10,FALSE)</f>
        <v>-46</v>
      </c>
      <c r="R393">
        <f>VLOOKUP(A393,Mobility!$A:$L,11,FALSE)</f>
        <v>-36</v>
      </c>
      <c r="S393">
        <f>VLOOKUP(A393,Mobility!$A:$L,12,FALSE)</f>
        <v>15</v>
      </c>
      <c r="T393">
        <f>VLOOKUP(D393,'Pop and Pop Den'!A:C,2,FALSE)</f>
        <v>21992985</v>
      </c>
      <c r="U393">
        <f>VLOOKUP(D393,'Pop and Pop Den'!A:C,3,FALSE)</f>
        <v>410.12560000000002</v>
      </c>
      <c r="V393">
        <f>VLOOKUP(D393,Unemployment!A:B,2,FALSE)</f>
        <v>3.1</v>
      </c>
      <c r="W393">
        <f>VLOOKUP(D393,Unemployment!H:J,2,FALSE)</f>
        <v>2.8</v>
      </c>
      <c r="X393">
        <f>VLOOKUP(D393,Unemployment!H:J,3,FALSE)</f>
        <v>4.3</v>
      </c>
      <c r="Y393">
        <f t="shared" si="128"/>
        <v>1.1999999999999997</v>
      </c>
      <c r="Z393">
        <f t="shared" si="129"/>
        <v>1.5</v>
      </c>
      <c r="AA393">
        <f>VLOOKUP(D393,MedianAge!A:B,2,FALSE)</f>
        <v>41.9</v>
      </c>
      <c r="AB393" s="6">
        <f>VLOOKUP(D393,StateActions!F:G,2,FALSE)</f>
        <v>43924</v>
      </c>
      <c r="AC393" s="6">
        <f>VLOOKUP(D393,StateActions!L:M,2,FALSE)</f>
        <v>43924</v>
      </c>
      <c r="AD393" s="6">
        <f>VLOOKUP(D393,StateActions!A:B,2,FALSE)</f>
        <v>43907</v>
      </c>
      <c r="AE393">
        <f t="shared" si="130"/>
        <v>-11</v>
      </c>
      <c r="AF393">
        <f t="shared" si="131"/>
        <v>-11</v>
      </c>
      <c r="AG393">
        <f t="shared" si="132"/>
        <v>6</v>
      </c>
      <c r="AH393" s="18">
        <f t="shared" si="133"/>
        <v>9.5716854667320578E-2</v>
      </c>
      <c r="AI393" s="18">
        <f t="shared" si="134"/>
        <v>0.90428314533267939</v>
      </c>
      <c r="AJ393" s="20">
        <f t="shared" si="135"/>
        <v>1.1443518064410659E-3</v>
      </c>
      <c r="AK393" t="str">
        <f t="shared" si="136"/>
        <v>Include</v>
      </c>
      <c r="AL393" t="str">
        <f t="shared" si="137"/>
        <v>10 or more deaths</v>
      </c>
      <c r="AM393" s="6">
        <f>IFERROR(VLOOKUP(D393,DatesEachStateReach10Deaths!A:B,2,FALSE),AK393)</f>
        <v>43910</v>
      </c>
      <c r="AN393">
        <f t="shared" si="138"/>
        <v>3</v>
      </c>
    </row>
    <row r="394" spans="1:40" x14ac:dyDescent="0.25">
      <c r="A394" t="str">
        <f t="shared" si="121"/>
        <v>43914Florida</v>
      </c>
      <c r="B394" t="str">
        <f t="shared" si="126"/>
        <v>43914FL</v>
      </c>
      <c r="C394" s="6">
        <v>43914</v>
      </c>
      <c r="D394" t="s">
        <v>72</v>
      </c>
      <c r="E394" t="s">
        <v>15</v>
      </c>
      <c r="F394">
        <f>IFERROR(VLOOKUP(B394,CovidTracking!B:G,4,FALSE),0)</f>
        <v>1412</v>
      </c>
      <c r="G394">
        <f>IFERROR(VLOOKUP(B394,CovidTracking!B:G,5,FALSE),0)</f>
        <v>13127</v>
      </c>
      <c r="H394">
        <f t="shared" si="127"/>
        <v>14539</v>
      </c>
      <c r="I394">
        <f>IFERROR(VLOOKUP(B394,CovidTracking!B:G,6,FALSE),0)</f>
        <v>18</v>
      </c>
      <c r="J394">
        <f t="shared" si="122"/>
        <v>241</v>
      </c>
      <c r="K394">
        <f t="shared" si="123"/>
        <v>2064</v>
      </c>
      <c r="L394">
        <f t="shared" si="124"/>
        <v>2305</v>
      </c>
      <c r="M394">
        <f t="shared" si="125"/>
        <v>4</v>
      </c>
      <c r="N394">
        <f>VLOOKUP(A394,Mobility!$A:$L,7,FALSE)</f>
        <v>-38</v>
      </c>
      <c r="O394">
        <f>VLOOKUP(A394,Mobility!$A:$L,8,FALSE)</f>
        <v>-12</v>
      </c>
      <c r="P394">
        <f>VLOOKUP(A394,Mobility!$A:$L,9,FALSE)</f>
        <v>-33</v>
      </c>
      <c r="Q394">
        <f>VLOOKUP(A394,Mobility!$A:$L,10,FALSE)</f>
        <v>-46</v>
      </c>
      <c r="R394">
        <f>VLOOKUP(A394,Mobility!$A:$L,11,FALSE)</f>
        <v>-39</v>
      </c>
      <c r="S394">
        <f>VLOOKUP(A394,Mobility!$A:$L,12,FALSE)</f>
        <v>16</v>
      </c>
      <c r="T394">
        <f>VLOOKUP(D394,'Pop and Pop Den'!A:C,2,FALSE)</f>
        <v>21992985</v>
      </c>
      <c r="U394">
        <f>VLOOKUP(D394,'Pop and Pop Den'!A:C,3,FALSE)</f>
        <v>410.12560000000002</v>
      </c>
      <c r="V394">
        <f>VLOOKUP(D394,Unemployment!A:B,2,FALSE)</f>
        <v>3.1</v>
      </c>
      <c r="W394">
        <f>VLOOKUP(D394,Unemployment!H:J,2,FALSE)</f>
        <v>2.8</v>
      </c>
      <c r="X394">
        <f>VLOOKUP(D394,Unemployment!H:J,3,FALSE)</f>
        <v>4.3</v>
      </c>
      <c r="Y394">
        <f t="shared" si="128"/>
        <v>1.1999999999999997</v>
      </c>
      <c r="Z394">
        <f t="shared" si="129"/>
        <v>1.5</v>
      </c>
      <c r="AA394">
        <f>VLOOKUP(D394,MedianAge!A:B,2,FALSE)</f>
        <v>41.9</v>
      </c>
      <c r="AB394" s="6">
        <f>VLOOKUP(D394,StateActions!F:G,2,FALSE)</f>
        <v>43924</v>
      </c>
      <c r="AC394" s="6">
        <f>VLOOKUP(D394,StateActions!L:M,2,FALSE)</f>
        <v>43924</v>
      </c>
      <c r="AD394" s="6">
        <f>VLOOKUP(D394,StateActions!A:B,2,FALSE)</f>
        <v>43907</v>
      </c>
      <c r="AE394">
        <f t="shared" si="130"/>
        <v>-10</v>
      </c>
      <c r="AF394">
        <f t="shared" si="131"/>
        <v>-10</v>
      </c>
      <c r="AG394">
        <f t="shared" si="132"/>
        <v>7</v>
      </c>
      <c r="AH394" s="18">
        <f t="shared" si="133"/>
        <v>9.7118096155168851E-2</v>
      </c>
      <c r="AI394" s="18">
        <f t="shared" si="134"/>
        <v>0.90288190384483114</v>
      </c>
      <c r="AJ394" s="20">
        <f t="shared" si="135"/>
        <v>1.2380493844143339E-3</v>
      </c>
      <c r="AK394" t="str">
        <f t="shared" si="136"/>
        <v>Include</v>
      </c>
      <c r="AL394" t="str">
        <f t="shared" si="137"/>
        <v>10 or more deaths</v>
      </c>
      <c r="AM394" s="6">
        <f>IFERROR(VLOOKUP(D394,DatesEachStateReach10Deaths!A:B,2,FALSE),AK394)</f>
        <v>43910</v>
      </c>
      <c r="AN394">
        <f t="shared" si="138"/>
        <v>4</v>
      </c>
    </row>
    <row r="395" spans="1:40" x14ac:dyDescent="0.25">
      <c r="A395" t="str">
        <f t="shared" si="121"/>
        <v>43915Florida</v>
      </c>
      <c r="B395" t="str">
        <f t="shared" si="126"/>
        <v>43915FL</v>
      </c>
      <c r="C395" s="6">
        <v>43915</v>
      </c>
      <c r="D395" t="s">
        <v>72</v>
      </c>
      <c r="E395" t="s">
        <v>15</v>
      </c>
      <c r="F395">
        <f>IFERROR(VLOOKUP(B395,CovidTracking!B:G,4,FALSE),0)</f>
        <v>1682</v>
      </c>
      <c r="G395">
        <f>IFERROR(VLOOKUP(B395,CovidTracking!B:G,5,FALSE),0)</f>
        <v>15374</v>
      </c>
      <c r="H395">
        <f t="shared" si="127"/>
        <v>17056</v>
      </c>
      <c r="I395">
        <f>IFERROR(VLOOKUP(B395,CovidTracking!B:G,6,FALSE),0)</f>
        <v>22</v>
      </c>
      <c r="J395">
        <f t="shared" si="122"/>
        <v>270</v>
      </c>
      <c r="K395">
        <f t="shared" si="123"/>
        <v>2247</v>
      </c>
      <c r="L395">
        <f t="shared" si="124"/>
        <v>2517</v>
      </c>
      <c r="M395">
        <f t="shared" si="125"/>
        <v>4</v>
      </c>
      <c r="N395">
        <f>VLOOKUP(A395,Mobility!$A:$L,7,FALSE)</f>
        <v>-38</v>
      </c>
      <c r="O395">
        <f>VLOOKUP(A395,Mobility!$A:$L,8,FALSE)</f>
        <v>-13</v>
      </c>
      <c r="P395">
        <f>VLOOKUP(A395,Mobility!$A:$L,9,FALSE)</f>
        <v>-33</v>
      </c>
      <c r="Q395">
        <f>VLOOKUP(A395,Mobility!$A:$L,10,FALSE)</f>
        <v>-48</v>
      </c>
      <c r="R395">
        <f>VLOOKUP(A395,Mobility!$A:$L,11,FALSE)</f>
        <v>-40</v>
      </c>
      <c r="S395">
        <f>VLOOKUP(A395,Mobility!$A:$L,12,FALSE)</f>
        <v>17</v>
      </c>
      <c r="T395">
        <f>VLOOKUP(D395,'Pop and Pop Den'!A:C,2,FALSE)</f>
        <v>21992985</v>
      </c>
      <c r="U395">
        <f>VLOOKUP(D395,'Pop and Pop Den'!A:C,3,FALSE)</f>
        <v>410.12560000000002</v>
      </c>
      <c r="V395">
        <f>VLOOKUP(D395,Unemployment!A:B,2,FALSE)</f>
        <v>3.1</v>
      </c>
      <c r="W395">
        <f>VLOOKUP(D395,Unemployment!H:J,2,FALSE)</f>
        <v>2.8</v>
      </c>
      <c r="X395">
        <f>VLOOKUP(D395,Unemployment!H:J,3,FALSE)</f>
        <v>4.3</v>
      </c>
      <c r="Y395">
        <f t="shared" si="128"/>
        <v>1.1999999999999997</v>
      </c>
      <c r="Z395">
        <f t="shared" si="129"/>
        <v>1.5</v>
      </c>
      <c r="AA395">
        <f>VLOOKUP(D395,MedianAge!A:B,2,FALSE)</f>
        <v>41.9</v>
      </c>
      <c r="AB395" s="6">
        <f>VLOOKUP(D395,StateActions!F:G,2,FALSE)</f>
        <v>43924</v>
      </c>
      <c r="AC395" s="6">
        <f>VLOOKUP(D395,StateActions!L:M,2,FALSE)</f>
        <v>43924</v>
      </c>
      <c r="AD395" s="6">
        <f>VLOOKUP(D395,StateActions!A:B,2,FALSE)</f>
        <v>43907</v>
      </c>
      <c r="AE395">
        <f t="shared" si="130"/>
        <v>-9</v>
      </c>
      <c r="AF395">
        <f t="shared" si="131"/>
        <v>-9</v>
      </c>
      <c r="AG395">
        <f t="shared" si="132"/>
        <v>8</v>
      </c>
      <c r="AH395" s="18">
        <f t="shared" si="133"/>
        <v>9.8616322701688561E-2</v>
      </c>
      <c r="AI395" s="18">
        <f t="shared" si="134"/>
        <v>0.90138367729831148</v>
      </c>
      <c r="AJ395" s="20">
        <f t="shared" si="135"/>
        <v>1.2898686679174483E-3</v>
      </c>
      <c r="AK395" t="str">
        <f t="shared" si="136"/>
        <v>Include</v>
      </c>
      <c r="AL395" t="str">
        <f t="shared" si="137"/>
        <v>10 or more deaths</v>
      </c>
      <c r="AM395" s="6">
        <f>IFERROR(VLOOKUP(D395,DatesEachStateReach10Deaths!A:B,2,FALSE),AK395)</f>
        <v>43910</v>
      </c>
      <c r="AN395">
        <f t="shared" si="138"/>
        <v>5</v>
      </c>
    </row>
    <row r="396" spans="1:40" x14ac:dyDescent="0.25">
      <c r="A396" t="str">
        <f t="shared" si="121"/>
        <v>43916Florida</v>
      </c>
      <c r="B396" t="str">
        <f t="shared" si="126"/>
        <v>43916FL</v>
      </c>
      <c r="C396" s="6">
        <v>43916</v>
      </c>
      <c r="D396" t="s">
        <v>72</v>
      </c>
      <c r="E396" t="s">
        <v>15</v>
      </c>
      <c r="F396">
        <f>IFERROR(VLOOKUP(B396,CovidTracking!B:G,4,FALSE),0)</f>
        <v>2355</v>
      </c>
      <c r="G396">
        <f>IFERROR(VLOOKUP(B396,CovidTracking!B:G,5,FALSE),0)</f>
        <v>23741</v>
      </c>
      <c r="H396">
        <f t="shared" si="127"/>
        <v>26096</v>
      </c>
      <c r="I396">
        <f>IFERROR(VLOOKUP(B396,CovidTracking!B:G,6,FALSE),0)</f>
        <v>28</v>
      </c>
      <c r="J396">
        <f t="shared" si="122"/>
        <v>673</v>
      </c>
      <c r="K396">
        <f t="shared" si="123"/>
        <v>8367</v>
      </c>
      <c r="L396">
        <f t="shared" si="124"/>
        <v>9040</v>
      </c>
      <c r="M396">
        <f t="shared" si="125"/>
        <v>6</v>
      </c>
      <c r="N396">
        <f>VLOOKUP(A396,Mobility!$A:$L,7,FALSE)</f>
        <v>-40</v>
      </c>
      <c r="O396">
        <f>VLOOKUP(A396,Mobility!$A:$L,8,FALSE)</f>
        <v>-14</v>
      </c>
      <c r="P396">
        <f>VLOOKUP(A396,Mobility!$A:$L,9,FALSE)</f>
        <v>-34</v>
      </c>
      <c r="Q396">
        <f>VLOOKUP(A396,Mobility!$A:$L,10,FALSE)</f>
        <v>-51</v>
      </c>
      <c r="R396">
        <f>VLOOKUP(A396,Mobility!$A:$L,11,FALSE)</f>
        <v>-42</v>
      </c>
      <c r="S396">
        <f>VLOOKUP(A396,Mobility!$A:$L,12,FALSE)</f>
        <v>18</v>
      </c>
      <c r="T396">
        <f>VLOOKUP(D396,'Pop and Pop Den'!A:C,2,FALSE)</f>
        <v>21992985</v>
      </c>
      <c r="U396">
        <f>VLOOKUP(D396,'Pop and Pop Den'!A:C,3,FALSE)</f>
        <v>410.12560000000002</v>
      </c>
      <c r="V396">
        <f>VLOOKUP(D396,Unemployment!A:B,2,FALSE)</f>
        <v>3.1</v>
      </c>
      <c r="W396">
        <f>VLOOKUP(D396,Unemployment!H:J,2,FALSE)</f>
        <v>2.8</v>
      </c>
      <c r="X396">
        <f>VLOOKUP(D396,Unemployment!H:J,3,FALSE)</f>
        <v>4.3</v>
      </c>
      <c r="Y396">
        <f t="shared" si="128"/>
        <v>1.1999999999999997</v>
      </c>
      <c r="Z396">
        <f t="shared" si="129"/>
        <v>1.5</v>
      </c>
      <c r="AA396">
        <f>VLOOKUP(D396,MedianAge!A:B,2,FALSE)</f>
        <v>41.9</v>
      </c>
      <c r="AB396" s="6">
        <f>VLOOKUP(D396,StateActions!F:G,2,FALSE)</f>
        <v>43924</v>
      </c>
      <c r="AC396" s="6">
        <f>VLOOKUP(D396,StateActions!L:M,2,FALSE)</f>
        <v>43924</v>
      </c>
      <c r="AD396" s="6">
        <f>VLOOKUP(D396,StateActions!A:B,2,FALSE)</f>
        <v>43907</v>
      </c>
      <c r="AE396">
        <f t="shared" si="130"/>
        <v>-8</v>
      </c>
      <c r="AF396">
        <f t="shared" si="131"/>
        <v>-8</v>
      </c>
      <c r="AG396">
        <f t="shared" si="132"/>
        <v>9</v>
      </c>
      <c r="AH396" s="18">
        <f t="shared" si="133"/>
        <v>9.0243715511955855E-2</v>
      </c>
      <c r="AI396" s="18">
        <f t="shared" si="134"/>
        <v>0.90975628448804413</v>
      </c>
      <c r="AJ396" s="20">
        <f t="shared" si="135"/>
        <v>1.0729613733905579E-3</v>
      </c>
      <c r="AK396" t="str">
        <f t="shared" si="136"/>
        <v>Include</v>
      </c>
      <c r="AL396" t="str">
        <f t="shared" si="137"/>
        <v>10 or more deaths</v>
      </c>
      <c r="AM396" s="6">
        <f>IFERROR(VLOOKUP(D396,DatesEachStateReach10Deaths!A:B,2,FALSE),AK396)</f>
        <v>43910</v>
      </c>
      <c r="AN396">
        <f t="shared" si="138"/>
        <v>6</v>
      </c>
    </row>
    <row r="397" spans="1:40" x14ac:dyDescent="0.25">
      <c r="A397" t="str">
        <f t="shared" si="121"/>
        <v>43917Florida</v>
      </c>
      <c r="B397" t="str">
        <f t="shared" si="126"/>
        <v>43917FL</v>
      </c>
      <c r="C397" s="6">
        <v>43917</v>
      </c>
      <c r="D397" t="s">
        <v>72</v>
      </c>
      <c r="E397" t="s">
        <v>15</v>
      </c>
      <c r="F397">
        <f>IFERROR(VLOOKUP(B397,CovidTracking!B:G,4,FALSE),0)</f>
        <v>2765</v>
      </c>
      <c r="G397">
        <f>IFERROR(VLOOKUP(B397,CovidTracking!B:G,5,FALSE),0)</f>
        <v>28186</v>
      </c>
      <c r="H397">
        <f t="shared" si="127"/>
        <v>30951</v>
      </c>
      <c r="I397">
        <f>IFERROR(VLOOKUP(B397,CovidTracking!B:G,6,FALSE),0)</f>
        <v>34</v>
      </c>
      <c r="J397">
        <f t="shared" si="122"/>
        <v>410</v>
      </c>
      <c r="K397">
        <f t="shared" si="123"/>
        <v>4445</v>
      </c>
      <c r="L397">
        <f t="shared" si="124"/>
        <v>4855</v>
      </c>
      <c r="M397">
        <f t="shared" si="125"/>
        <v>6</v>
      </c>
      <c r="N397">
        <f>VLOOKUP(A397,Mobility!$A:$L,7,FALSE)</f>
        <v>-44</v>
      </c>
      <c r="O397">
        <f>VLOOKUP(A397,Mobility!$A:$L,8,FALSE)</f>
        <v>-17</v>
      </c>
      <c r="P397">
        <f>VLOOKUP(A397,Mobility!$A:$L,9,FALSE)</f>
        <v>-38</v>
      </c>
      <c r="Q397">
        <f>VLOOKUP(A397,Mobility!$A:$L,10,FALSE)</f>
        <v>-55</v>
      </c>
      <c r="R397">
        <f>VLOOKUP(A397,Mobility!$A:$L,11,FALSE)</f>
        <v>-43</v>
      </c>
      <c r="S397">
        <f>VLOOKUP(A397,Mobility!$A:$L,12,FALSE)</f>
        <v>20</v>
      </c>
      <c r="T397">
        <f>VLOOKUP(D397,'Pop and Pop Den'!A:C,2,FALSE)</f>
        <v>21992985</v>
      </c>
      <c r="U397">
        <f>VLOOKUP(D397,'Pop and Pop Den'!A:C,3,FALSE)</f>
        <v>410.12560000000002</v>
      </c>
      <c r="V397">
        <f>VLOOKUP(D397,Unemployment!A:B,2,FALSE)</f>
        <v>3.1</v>
      </c>
      <c r="W397">
        <f>VLOOKUP(D397,Unemployment!H:J,2,FALSE)</f>
        <v>2.8</v>
      </c>
      <c r="X397">
        <f>VLOOKUP(D397,Unemployment!H:J,3,FALSE)</f>
        <v>4.3</v>
      </c>
      <c r="Y397">
        <f t="shared" si="128"/>
        <v>1.1999999999999997</v>
      </c>
      <c r="Z397">
        <f t="shared" si="129"/>
        <v>1.5</v>
      </c>
      <c r="AA397">
        <f>VLOOKUP(D397,MedianAge!A:B,2,FALSE)</f>
        <v>41.9</v>
      </c>
      <c r="AB397" s="6">
        <f>VLOOKUP(D397,StateActions!F:G,2,FALSE)</f>
        <v>43924</v>
      </c>
      <c r="AC397" s="6">
        <f>VLOOKUP(D397,StateActions!L:M,2,FALSE)</f>
        <v>43924</v>
      </c>
      <c r="AD397" s="6">
        <f>VLOOKUP(D397,StateActions!A:B,2,FALSE)</f>
        <v>43907</v>
      </c>
      <c r="AE397">
        <f t="shared" si="130"/>
        <v>-7</v>
      </c>
      <c r="AF397">
        <f t="shared" si="131"/>
        <v>-7</v>
      </c>
      <c r="AG397">
        <f t="shared" si="132"/>
        <v>10</v>
      </c>
      <c r="AH397" s="18">
        <f t="shared" si="133"/>
        <v>8.9334754935220181E-2</v>
      </c>
      <c r="AI397" s="18">
        <f t="shared" si="134"/>
        <v>0.91066524506477986</v>
      </c>
      <c r="AJ397" s="20">
        <f t="shared" si="135"/>
        <v>1.0985105489321832E-3</v>
      </c>
      <c r="AK397" t="str">
        <f t="shared" si="136"/>
        <v>Include</v>
      </c>
      <c r="AL397" t="str">
        <f t="shared" si="137"/>
        <v>10 or more deaths</v>
      </c>
      <c r="AM397" s="6">
        <f>IFERROR(VLOOKUP(D397,DatesEachStateReach10Deaths!A:B,2,FALSE),AK397)</f>
        <v>43910</v>
      </c>
      <c r="AN397">
        <f t="shared" si="138"/>
        <v>7</v>
      </c>
    </row>
    <row r="398" spans="1:40" x14ac:dyDescent="0.25">
      <c r="A398" t="str">
        <f t="shared" si="121"/>
        <v>43918Florida</v>
      </c>
      <c r="B398" t="str">
        <f t="shared" si="126"/>
        <v>43918FL</v>
      </c>
      <c r="C398" s="6">
        <v>43918</v>
      </c>
      <c r="D398" t="s">
        <v>72</v>
      </c>
      <c r="E398" t="s">
        <v>15</v>
      </c>
      <c r="F398">
        <f>IFERROR(VLOOKUP(B398,CovidTracking!B:G,4,FALSE),0)</f>
        <v>3763</v>
      </c>
      <c r="G398">
        <f>IFERROR(VLOOKUP(B398,CovidTracking!B:G,5,FALSE),0)</f>
        <v>35366</v>
      </c>
      <c r="H398">
        <f t="shared" si="127"/>
        <v>39129</v>
      </c>
      <c r="I398">
        <f>IFERROR(VLOOKUP(B398,CovidTracking!B:G,6,FALSE),0)</f>
        <v>54</v>
      </c>
      <c r="J398">
        <f t="shared" si="122"/>
        <v>998</v>
      </c>
      <c r="K398">
        <f t="shared" si="123"/>
        <v>7180</v>
      </c>
      <c r="L398">
        <f t="shared" si="124"/>
        <v>8178</v>
      </c>
      <c r="M398">
        <f t="shared" si="125"/>
        <v>20</v>
      </c>
      <c r="N398">
        <f>VLOOKUP(A398,Mobility!$A:$L,7,FALSE)</f>
        <v>-49</v>
      </c>
      <c r="O398">
        <f>VLOOKUP(A398,Mobility!$A:$L,8,FALSE)</f>
        <v>-23</v>
      </c>
      <c r="P398">
        <f>VLOOKUP(A398,Mobility!$A:$L,9,FALSE)</f>
        <v>-48</v>
      </c>
      <c r="Q398">
        <f>VLOOKUP(A398,Mobility!$A:$L,10,FALSE)</f>
        <v>-59</v>
      </c>
      <c r="R398">
        <f>VLOOKUP(A398,Mobility!$A:$L,11,FALSE)</f>
        <v>-36</v>
      </c>
      <c r="S398">
        <f>VLOOKUP(A398,Mobility!$A:$L,12,FALSE)</f>
        <v>14</v>
      </c>
      <c r="T398">
        <f>VLOOKUP(D398,'Pop and Pop Den'!A:C,2,FALSE)</f>
        <v>21992985</v>
      </c>
      <c r="U398">
        <f>VLOOKUP(D398,'Pop and Pop Den'!A:C,3,FALSE)</f>
        <v>410.12560000000002</v>
      </c>
      <c r="V398">
        <f>VLOOKUP(D398,Unemployment!A:B,2,FALSE)</f>
        <v>3.1</v>
      </c>
      <c r="W398">
        <f>VLOOKUP(D398,Unemployment!H:J,2,FALSE)</f>
        <v>2.8</v>
      </c>
      <c r="X398">
        <f>VLOOKUP(D398,Unemployment!H:J,3,FALSE)</f>
        <v>4.3</v>
      </c>
      <c r="Y398">
        <f t="shared" si="128"/>
        <v>1.1999999999999997</v>
      </c>
      <c r="Z398">
        <f t="shared" si="129"/>
        <v>1.5</v>
      </c>
      <c r="AA398">
        <f>VLOOKUP(D398,MedianAge!A:B,2,FALSE)</f>
        <v>41.9</v>
      </c>
      <c r="AB398" s="6">
        <f>VLOOKUP(D398,StateActions!F:G,2,FALSE)</f>
        <v>43924</v>
      </c>
      <c r="AC398" s="6">
        <f>VLOOKUP(D398,StateActions!L:M,2,FALSE)</f>
        <v>43924</v>
      </c>
      <c r="AD398" s="6">
        <f>VLOOKUP(D398,StateActions!A:B,2,FALSE)</f>
        <v>43907</v>
      </c>
      <c r="AE398">
        <f t="shared" si="130"/>
        <v>-6</v>
      </c>
      <c r="AF398">
        <f t="shared" si="131"/>
        <v>-6</v>
      </c>
      <c r="AG398">
        <f t="shared" si="132"/>
        <v>11</v>
      </c>
      <c r="AH398" s="18">
        <f t="shared" si="133"/>
        <v>9.6169081755219918E-2</v>
      </c>
      <c r="AI398" s="18">
        <f t="shared" si="134"/>
        <v>0.90383091824478012</v>
      </c>
      <c r="AJ398" s="20">
        <f t="shared" si="135"/>
        <v>1.3800506018554013E-3</v>
      </c>
      <c r="AK398" t="str">
        <f t="shared" si="136"/>
        <v>Include</v>
      </c>
      <c r="AL398" t="str">
        <f t="shared" si="137"/>
        <v>10 or more deaths</v>
      </c>
      <c r="AM398" s="6">
        <f>IFERROR(VLOOKUP(D398,DatesEachStateReach10Deaths!A:B,2,FALSE),AK398)</f>
        <v>43910</v>
      </c>
      <c r="AN398">
        <f t="shared" si="138"/>
        <v>8</v>
      </c>
    </row>
    <row r="399" spans="1:40" x14ac:dyDescent="0.25">
      <c r="A399" t="str">
        <f t="shared" si="121"/>
        <v>43919Florida</v>
      </c>
      <c r="B399" t="str">
        <f t="shared" si="126"/>
        <v>43919FL</v>
      </c>
      <c r="C399" s="6">
        <v>43919</v>
      </c>
      <c r="D399" t="s">
        <v>72</v>
      </c>
      <c r="E399" t="s">
        <v>15</v>
      </c>
      <c r="F399">
        <f>IFERROR(VLOOKUP(B399,CovidTracking!B:G,4,FALSE),0)</f>
        <v>4246</v>
      </c>
      <c r="G399">
        <f>IFERROR(VLOOKUP(B399,CovidTracking!B:G,5,FALSE),0)</f>
        <v>39070</v>
      </c>
      <c r="H399">
        <f t="shared" si="127"/>
        <v>43316</v>
      </c>
      <c r="I399">
        <f>IFERROR(VLOOKUP(B399,CovidTracking!B:G,6,FALSE),0)</f>
        <v>56</v>
      </c>
      <c r="J399">
        <f t="shared" si="122"/>
        <v>483</v>
      </c>
      <c r="K399">
        <f t="shared" si="123"/>
        <v>3704</v>
      </c>
      <c r="L399">
        <f t="shared" si="124"/>
        <v>4187</v>
      </c>
      <c r="M399">
        <f t="shared" si="125"/>
        <v>2</v>
      </c>
      <c r="N399">
        <f>VLOOKUP(A399,Mobility!$A:$L,7,FALSE)</f>
        <v>-50</v>
      </c>
      <c r="O399">
        <f>VLOOKUP(A399,Mobility!$A:$L,8,FALSE)</f>
        <v>-26</v>
      </c>
      <c r="P399">
        <f>VLOOKUP(A399,Mobility!$A:$L,9,FALSE)</f>
        <v>-48</v>
      </c>
      <c r="Q399">
        <f>VLOOKUP(A399,Mobility!$A:$L,10,FALSE)</f>
        <v>-63</v>
      </c>
      <c r="R399">
        <f>VLOOKUP(A399,Mobility!$A:$L,11,FALSE)</f>
        <v>-41</v>
      </c>
      <c r="S399">
        <f>VLOOKUP(A399,Mobility!$A:$L,12,FALSE)</f>
        <v>13</v>
      </c>
      <c r="T399">
        <f>VLOOKUP(D399,'Pop and Pop Den'!A:C,2,FALSE)</f>
        <v>21992985</v>
      </c>
      <c r="U399">
        <f>VLOOKUP(D399,'Pop and Pop Den'!A:C,3,FALSE)</f>
        <v>410.12560000000002</v>
      </c>
      <c r="V399">
        <f>VLOOKUP(D399,Unemployment!A:B,2,FALSE)</f>
        <v>3.1</v>
      </c>
      <c r="W399">
        <f>VLOOKUP(D399,Unemployment!H:J,2,FALSE)</f>
        <v>2.8</v>
      </c>
      <c r="X399">
        <f>VLOOKUP(D399,Unemployment!H:J,3,FALSE)</f>
        <v>4.3</v>
      </c>
      <c r="Y399">
        <f t="shared" si="128"/>
        <v>1.1999999999999997</v>
      </c>
      <c r="Z399">
        <f t="shared" si="129"/>
        <v>1.5</v>
      </c>
      <c r="AA399">
        <f>VLOOKUP(D399,MedianAge!A:B,2,FALSE)</f>
        <v>41.9</v>
      </c>
      <c r="AB399" s="6">
        <f>VLOOKUP(D399,StateActions!F:G,2,FALSE)</f>
        <v>43924</v>
      </c>
      <c r="AC399" s="6">
        <f>VLOOKUP(D399,StateActions!L:M,2,FALSE)</f>
        <v>43924</v>
      </c>
      <c r="AD399" s="6">
        <f>VLOOKUP(D399,StateActions!A:B,2,FALSE)</f>
        <v>43907</v>
      </c>
      <c r="AE399">
        <f t="shared" si="130"/>
        <v>-5</v>
      </c>
      <c r="AF399">
        <f t="shared" si="131"/>
        <v>-5</v>
      </c>
      <c r="AG399">
        <f t="shared" si="132"/>
        <v>12</v>
      </c>
      <c r="AH399" s="18">
        <f t="shared" si="133"/>
        <v>9.8023824914581212E-2</v>
      </c>
      <c r="AI399" s="18">
        <f t="shared" si="134"/>
        <v>0.90197617508541883</v>
      </c>
      <c r="AJ399" s="20">
        <f t="shared" si="135"/>
        <v>1.2928248222365869E-3</v>
      </c>
      <c r="AK399" t="str">
        <f t="shared" si="136"/>
        <v>Include</v>
      </c>
      <c r="AL399" t="str">
        <f t="shared" si="137"/>
        <v>10 or more deaths</v>
      </c>
      <c r="AM399" s="6">
        <f>IFERROR(VLOOKUP(D399,DatesEachStateReach10Deaths!A:B,2,FALSE),AK399)</f>
        <v>43910</v>
      </c>
      <c r="AN399">
        <f t="shared" si="138"/>
        <v>9</v>
      </c>
    </row>
    <row r="400" spans="1:40" x14ac:dyDescent="0.25">
      <c r="A400" t="str">
        <f t="shared" si="121"/>
        <v>43920Florida</v>
      </c>
      <c r="B400" t="str">
        <f t="shared" si="126"/>
        <v>43920FL</v>
      </c>
      <c r="C400" s="6">
        <v>43920</v>
      </c>
      <c r="D400" t="s">
        <v>72</v>
      </c>
      <c r="E400" t="s">
        <v>15</v>
      </c>
      <c r="F400">
        <f>IFERROR(VLOOKUP(B400,CovidTracking!B:G,4,FALSE),0)</f>
        <v>5473</v>
      </c>
      <c r="G400">
        <f>IFERROR(VLOOKUP(B400,CovidTracking!B:G,5,FALSE),0)</f>
        <v>48225</v>
      </c>
      <c r="H400">
        <f t="shared" si="127"/>
        <v>53698</v>
      </c>
      <c r="I400">
        <f>IFERROR(VLOOKUP(B400,CovidTracking!B:G,6,FALSE),0)</f>
        <v>63</v>
      </c>
      <c r="J400">
        <f t="shared" si="122"/>
        <v>1227</v>
      </c>
      <c r="K400">
        <f t="shared" si="123"/>
        <v>9155</v>
      </c>
      <c r="L400">
        <f t="shared" si="124"/>
        <v>10382</v>
      </c>
      <c r="M400">
        <f t="shared" si="125"/>
        <v>7</v>
      </c>
      <c r="N400">
        <f>VLOOKUP(A400,Mobility!$A:$L,7,FALSE)</f>
        <v>-42</v>
      </c>
      <c r="O400">
        <f>VLOOKUP(A400,Mobility!$A:$L,8,FALSE)</f>
        <v>-22</v>
      </c>
      <c r="P400">
        <f>VLOOKUP(A400,Mobility!$A:$L,9,FALSE)</f>
        <v>-42</v>
      </c>
      <c r="Q400">
        <f>VLOOKUP(A400,Mobility!$A:$L,10,FALSE)</f>
        <v>-55</v>
      </c>
      <c r="R400">
        <f>VLOOKUP(A400,Mobility!$A:$L,11,FALSE)</f>
        <v>-43</v>
      </c>
      <c r="S400">
        <f>VLOOKUP(A400,Mobility!$A:$L,12,FALSE)</f>
        <v>17</v>
      </c>
      <c r="T400">
        <f>VLOOKUP(D400,'Pop and Pop Den'!A:C,2,FALSE)</f>
        <v>21992985</v>
      </c>
      <c r="U400">
        <f>VLOOKUP(D400,'Pop and Pop Den'!A:C,3,FALSE)</f>
        <v>410.12560000000002</v>
      </c>
      <c r="V400">
        <f>VLOOKUP(D400,Unemployment!A:B,2,FALSE)</f>
        <v>3.1</v>
      </c>
      <c r="W400">
        <f>VLOOKUP(D400,Unemployment!H:J,2,FALSE)</f>
        <v>2.8</v>
      </c>
      <c r="X400">
        <f>VLOOKUP(D400,Unemployment!H:J,3,FALSE)</f>
        <v>4.3</v>
      </c>
      <c r="Y400">
        <f t="shared" si="128"/>
        <v>1.1999999999999997</v>
      </c>
      <c r="Z400">
        <f t="shared" si="129"/>
        <v>1.5</v>
      </c>
      <c r="AA400">
        <f>VLOOKUP(D400,MedianAge!A:B,2,FALSE)</f>
        <v>41.9</v>
      </c>
      <c r="AB400" s="6">
        <f>VLOOKUP(D400,StateActions!F:G,2,FALSE)</f>
        <v>43924</v>
      </c>
      <c r="AC400" s="6">
        <f>VLOOKUP(D400,StateActions!L:M,2,FALSE)</f>
        <v>43924</v>
      </c>
      <c r="AD400" s="6">
        <f>VLOOKUP(D400,StateActions!A:B,2,FALSE)</f>
        <v>43907</v>
      </c>
      <c r="AE400">
        <f t="shared" si="130"/>
        <v>-4</v>
      </c>
      <c r="AF400">
        <f t="shared" si="131"/>
        <v>-4</v>
      </c>
      <c r="AG400">
        <f t="shared" si="132"/>
        <v>13</v>
      </c>
      <c r="AH400" s="18">
        <f t="shared" si="133"/>
        <v>0.10192185928712429</v>
      </c>
      <c r="AI400" s="18">
        <f t="shared" si="134"/>
        <v>0.89807814071287573</v>
      </c>
      <c r="AJ400" s="20">
        <f t="shared" si="135"/>
        <v>1.1732280531863385E-3</v>
      </c>
      <c r="AK400" t="str">
        <f t="shared" si="136"/>
        <v>Include</v>
      </c>
      <c r="AL400" t="str">
        <f t="shared" si="137"/>
        <v>10 or more deaths</v>
      </c>
      <c r="AM400" s="6">
        <f>IFERROR(VLOOKUP(D400,DatesEachStateReach10Deaths!A:B,2,FALSE),AK400)</f>
        <v>43910</v>
      </c>
      <c r="AN400">
        <f t="shared" si="138"/>
        <v>10</v>
      </c>
    </row>
    <row r="401" spans="1:40" x14ac:dyDescent="0.25">
      <c r="A401" t="str">
        <f t="shared" si="121"/>
        <v>43921Florida</v>
      </c>
      <c r="B401" t="str">
        <f t="shared" si="126"/>
        <v>43921FL</v>
      </c>
      <c r="C401" s="6">
        <v>43921</v>
      </c>
      <c r="D401" t="s">
        <v>72</v>
      </c>
      <c r="E401" t="s">
        <v>15</v>
      </c>
      <c r="F401">
        <f>IFERROR(VLOOKUP(B401,CovidTracking!B:G,4,FALSE),0)</f>
        <v>6338</v>
      </c>
      <c r="G401">
        <f>IFERROR(VLOOKUP(B401,CovidTracking!B:G,5,FALSE),0)</f>
        <v>54285</v>
      </c>
      <c r="H401">
        <f t="shared" si="127"/>
        <v>60623</v>
      </c>
      <c r="I401">
        <f>IFERROR(VLOOKUP(B401,CovidTracking!B:G,6,FALSE),0)</f>
        <v>77</v>
      </c>
      <c r="J401">
        <f t="shared" si="122"/>
        <v>865</v>
      </c>
      <c r="K401">
        <f t="shared" si="123"/>
        <v>6060</v>
      </c>
      <c r="L401">
        <f t="shared" si="124"/>
        <v>6925</v>
      </c>
      <c r="M401">
        <f t="shared" si="125"/>
        <v>14</v>
      </c>
      <c r="N401">
        <f>VLOOKUP(A401,Mobility!$A:$L,7,FALSE)</f>
        <v>-42</v>
      </c>
      <c r="O401">
        <f>VLOOKUP(A401,Mobility!$A:$L,8,FALSE)</f>
        <v>-20</v>
      </c>
      <c r="P401">
        <f>VLOOKUP(A401,Mobility!$A:$L,9,FALSE)</f>
        <v>-46</v>
      </c>
      <c r="Q401">
        <f>VLOOKUP(A401,Mobility!$A:$L,10,FALSE)</f>
        <v>-52</v>
      </c>
      <c r="R401">
        <f>VLOOKUP(A401,Mobility!$A:$L,11,FALSE)</f>
        <v>-45</v>
      </c>
      <c r="S401">
        <f>VLOOKUP(A401,Mobility!$A:$L,12,FALSE)</f>
        <v>19</v>
      </c>
      <c r="T401">
        <f>VLOOKUP(D401,'Pop and Pop Den'!A:C,2,FALSE)</f>
        <v>21992985</v>
      </c>
      <c r="U401">
        <f>VLOOKUP(D401,'Pop and Pop Den'!A:C,3,FALSE)</f>
        <v>410.12560000000002</v>
      </c>
      <c r="V401">
        <f>VLOOKUP(D401,Unemployment!A:B,2,FALSE)</f>
        <v>3.1</v>
      </c>
      <c r="W401">
        <f>VLOOKUP(D401,Unemployment!H:J,2,FALSE)</f>
        <v>2.8</v>
      </c>
      <c r="X401">
        <f>VLOOKUP(D401,Unemployment!H:J,3,FALSE)</f>
        <v>4.3</v>
      </c>
      <c r="Y401">
        <f t="shared" si="128"/>
        <v>1.1999999999999997</v>
      </c>
      <c r="Z401">
        <f t="shared" si="129"/>
        <v>1.5</v>
      </c>
      <c r="AA401">
        <f>VLOOKUP(D401,MedianAge!A:B,2,FALSE)</f>
        <v>41.9</v>
      </c>
      <c r="AB401" s="6">
        <f>VLOOKUP(D401,StateActions!F:G,2,FALSE)</f>
        <v>43924</v>
      </c>
      <c r="AC401" s="6">
        <f>VLOOKUP(D401,StateActions!L:M,2,FALSE)</f>
        <v>43924</v>
      </c>
      <c r="AD401" s="6">
        <f>VLOOKUP(D401,StateActions!A:B,2,FALSE)</f>
        <v>43907</v>
      </c>
      <c r="AE401">
        <f t="shared" si="130"/>
        <v>-3</v>
      </c>
      <c r="AF401">
        <f t="shared" si="131"/>
        <v>-3</v>
      </c>
      <c r="AG401">
        <f t="shared" si="132"/>
        <v>14</v>
      </c>
      <c r="AH401" s="18">
        <f t="shared" si="133"/>
        <v>0.10454777889579862</v>
      </c>
      <c r="AI401" s="18">
        <f t="shared" si="134"/>
        <v>0.89545222110420142</v>
      </c>
      <c r="AJ401" s="20">
        <f t="shared" si="135"/>
        <v>1.2701449944740445E-3</v>
      </c>
      <c r="AK401" t="str">
        <f t="shared" si="136"/>
        <v>Include</v>
      </c>
      <c r="AL401" t="str">
        <f t="shared" si="137"/>
        <v>10 or more deaths</v>
      </c>
      <c r="AM401" s="6">
        <f>IFERROR(VLOOKUP(D401,DatesEachStateReach10Deaths!A:B,2,FALSE),AK401)</f>
        <v>43910</v>
      </c>
      <c r="AN401">
        <f t="shared" si="138"/>
        <v>11</v>
      </c>
    </row>
    <row r="402" spans="1:40" x14ac:dyDescent="0.25">
      <c r="A402" t="str">
        <f t="shared" si="121"/>
        <v>43922Florida</v>
      </c>
      <c r="B402" t="str">
        <f t="shared" si="126"/>
        <v>43922FL</v>
      </c>
      <c r="C402" s="6">
        <v>43922</v>
      </c>
      <c r="D402" t="s">
        <v>72</v>
      </c>
      <c r="E402" t="s">
        <v>15</v>
      </c>
      <c r="F402">
        <f>IFERROR(VLOOKUP(B402,CovidTracking!B:G,4,FALSE),0)</f>
        <v>6955</v>
      </c>
      <c r="G402">
        <f>IFERROR(VLOOKUP(B402,CovidTracking!B:G,5,FALSE),0)</f>
        <v>59529</v>
      </c>
      <c r="H402">
        <f t="shared" si="127"/>
        <v>66484</v>
      </c>
      <c r="I402">
        <f>IFERROR(VLOOKUP(B402,CovidTracking!B:G,6,FALSE),0)</f>
        <v>87</v>
      </c>
      <c r="J402">
        <f t="shared" si="122"/>
        <v>617</v>
      </c>
      <c r="K402">
        <f t="shared" si="123"/>
        <v>5244</v>
      </c>
      <c r="L402">
        <f t="shared" si="124"/>
        <v>5861</v>
      </c>
      <c r="M402">
        <f t="shared" si="125"/>
        <v>10</v>
      </c>
      <c r="N402">
        <f>VLOOKUP(A402,Mobility!$A:$L,7,FALSE)</f>
        <v>-37</v>
      </c>
      <c r="O402">
        <f>VLOOKUP(A402,Mobility!$A:$L,8,FALSE)</f>
        <v>-11</v>
      </c>
      <c r="P402">
        <f>VLOOKUP(A402,Mobility!$A:$L,9,FALSE)</f>
        <v>-41</v>
      </c>
      <c r="Q402">
        <f>VLOOKUP(A402,Mobility!$A:$L,10,FALSE)</f>
        <v>-53</v>
      </c>
      <c r="R402">
        <f>VLOOKUP(A402,Mobility!$A:$L,11,FALSE)</f>
        <v>-45</v>
      </c>
      <c r="S402">
        <f>VLOOKUP(A402,Mobility!$A:$L,12,FALSE)</f>
        <v>18</v>
      </c>
      <c r="T402">
        <f>VLOOKUP(D402,'Pop and Pop Den'!A:C,2,FALSE)</f>
        <v>21992985</v>
      </c>
      <c r="U402">
        <f>VLOOKUP(D402,'Pop and Pop Den'!A:C,3,FALSE)</f>
        <v>410.12560000000002</v>
      </c>
      <c r="V402">
        <f>VLOOKUP(D402,Unemployment!A:B,2,FALSE)</f>
        <v>3.1</v>
      </c>
      <c r="W402">
        <f>VLOOKUP(D402,Unemployment!H:J,2,FALSE)</f>
        <v>2.8</v>
      </c>
      <c r="X402">
        <f>VLOOKUP(D402,Unemployment!H:J,3,FALSE)</f>
        <v>4.3</v>
      </c>
      <c r="Y402">
        <f t="shared" si="128"/>
        <v>1.1999999999999997</v>
      </c>
      <c r="Z402">
        <f t="shared" si="129"/>
        <v>1.5</v>
      </c>
      <c r="AA402">
        <f>VLOOKUP(D402,MedianAge!A:B,2,FALSE)</f>
        <v>41.9</v>
      </c>
      <c r="AB402" s="6">
        <f>VLOOKUP(D402,StateActions!F:G,2,FALSE)</f>
        <v>43924</v>
      </c>
      <c r="AC402" s="6">
        <f>VLOOKUP(D402,StateActions!L:M,2,FALSE)</f>
        <v>43924</v>
      </c>
      <c r="AD402" s="6">
        <f>VLOOKUP(D402,StateActions!A:B,2,FALSE)</f>
        <v>43907</v>
      </c>
      <c r="AE402">
        <f t="shared" si="130"/>
        <v>-2</v>
      </c>
      <c r="AF402">
        <f t="shared" si="131"/>
        <v>-2</v>
      </c>
      <c r="AG402">
        <f t="shared" si="132"/>
        <v>15</v>
      </c>
      <c r="AH402" s="18">
        <f t="shared" si="133"/>
        <v>0.10461163588231755</v>
      </c>
      <c r="AI402" s="18">
        <f t="shared" si="134"/>
        <v>0.89538836411768241</v>
      </c>
      <c r="AJ402" s="20">
        <f t="shared" si="135"/>
        <v>1.3085855243366825E-3</v>
      </c>
      <c r="AK402" t="str">
        <f t="shared" si="136"/>
        <v>Include</v>
      </c>
      <c r="AL402" t="str">
        <f t="shared" si="137"/>
        <v>10 or more deaths</v>
      </c>
      <c r="AM402" s="6">
        <f>IFERROR(VLOOKUP(D402,DatesEachStateReach10Deaths!A:B,2,FALSE),AK402)</f>
        <v>43910</v>
      </c>
      <c r="AN402">
        <f t="shared" si="138"/>
        <v>12</v>
      </c>
    </row>
    <row r="403" spans="1:40" x14ac:dyDescent="0.25">
      <c r="A403" t="str">
        <f t="shared" si="121"/>
        <v>43923Florida</v>
      </c>
      <c r="B403" t="str">
        <f t="shared" si="126"/>
        <v>43923FL</v>
      </c>
      <c r="C403" s="6">
        <v>43923</v>
      </c>
      <c r="D403" t="s">
        <v>72</v>
      </c>
      <c r="E403" t="s">
        <v>15</v>
      </c>
      <c r="F403">
        <f>IFERROR(VLOOKUP(B403,CovidTracking!B:G,4,FALSE),0)</f>
        <v>8010</v>
      </c>
      <c r="G403">
        <f>IFERROR(VLOOKUP(B403,CovidTracking!B:G,5,FALSE),0)</f>
        <v>69286</v>
      </c>
      <c r="H403">
        <f t="shared" si="127"/>
        <v>77296</v>
      </c>
      <c r="I403">
        <f>IFERROR(VLOOKUP(B403,CovidTracking!B:G,6,FALSE),0)</f>
        <v>128</v>
      </c>
      <c r="J403">
        <f t="shared" si="122"/>
        <v>1055</v>
      </c>
      <c r="K403">
        <f t="shared" si="123"/>
        <v>9757</v>
      </c>
      <c r="L403">
        <f t="shared" si="124"/>
        <v>10812</v>
      </c>
      <c r="M403">
        <f t="shared" si="125"/>
        <v>41</v>
      </c>
      <c r="N403">
        <f>VLOOKUP(A403,Mobility!$A:$L,7,FALSE)</f>
        <v>-39</v>
      </c>
      <c r="O403">
        <f>VLOOKUP(A403,Mobility!$A:$L,8,FALSE)</f>
        <v>-11</v>
      </c>
      <c r="P403">
        <f>VLOOKUP(A403,Mobility!$A:$L,9,FALSE)</f>
        <v>-42</v>
      </c>
      <c r="Q403">
        <f>VLOOKUP(A403,Mobility!$A:$L,10,FALSE)</f>
        <v>-55</v>
      </c>
      <c r="R403">
        <f>VLOOKUP(A403,Mobility!$A:$L,11,FALSE)</f>
        <v>-46</v>
      </c>
      <c r="S403">
        <f>VLOOKUP(A403,Mobility!$A:$L,12,FALSE)</f>
        <v>19</v>
      </c>
      <c r="T403">
        <f>VLOOKUP(D403,'Pop and Pop Den'!A:C,2,FALSE)</f>
        <v>21992985</v>
      </c>
      <c r="U403">
        <f>VLOOKUP(D403,'Pop and Pop Den'!A:C,3,FALSE)</f>
        <v>410.12560000000002</v>
      </c>
      <c r="V403">
        <f>VLOOKUP(D403,Unemployment!A:B,2,FALSE)</f>
        <v>3.1</v>
      </c>
      <c r="W403">
        <f>VLOOKUP(D403,Unemployment!H:J,2,FALSE)</f>
        <v>2.8</v>
      </c>
      <c r="X403">
        <f>VLOOKUP(D403,Unemployment!H:J,3,FALSE)</f>
        <v>4.3</v>
      </c>
      <c r="Y403">
        <f t="shared" si="128"/>
        <v>1.1999999999999997</v>
      </c>
      <c r="Z403">
        <f t="shared" si="129"/>
        <v>1.5</v>
      </c>
      <c r="AA403">
        <f>VLOOKUP(D403,MedianAge!A:B,2,FALSE)</f>
        <v>41.9</v>
      </c>
      <c r="AB403" s="6">
        <f>VLOOKUP(D403,StateActions!F:G,2,FALSE)</f>
        <v>43924</v>
      </c>
      <c r="AC403" s="6">
        <f>VLOOKUP(D403,StateActions!L:M,2,FALSE)</f>
        <v>43924</v>
      </c>
      <c r="AD403" s="6">
        <f>VLOOKUP(D403,StateActions!A:B,2,FALSE)</f>
        <v>43907</v>
      </c>
      <c r="AE403">
        <f t="shared" si="130"/>
        <v>-1</v>
      </c>
      <c r="AF403">
        <f t="shared" si="131"/>
        <v>-1</v>
      </c>
      <c r="AG403">
        <f t="shared" si="132"/>
        <v>16</v>
      </c>
      <c r="AH403" s="18">
        <f t="shared" si="133"/>
        <v>0.10362761333057338</v>
      </c>
      <c r="AI403" s="18">
        <f t="shared" si="134"/>
        <v>0.89637238666942665</v>
      </c>
      <c r="AJ403" s="20">
        <f t="shared" si="135"/>
        <v>1.6559718484785758E-3</v>
      </c>
      <c r="AK403" t="str">
        <f t="shared" si="136"/>
        <v>Include</v>
      </c>
      <c r="AL403" t="str">
        <f t="shared" si="137"/>
        <v>10 or more deaths</v>
      </c>
      <c r="AM403" s="6">
        <f>IFERROR(VLOOKUP(D403,DatesEachStateReach10Deaths!A:B,2,FALSE),AK403)</f>
        <v>43910</v>
      </c>
      <c r="AN403">
        <f t="shared" si="138"/>
        <v>13</v>
      </c>
    </row>
    <row r="404" spans="1:40" x14ac:dyDescent="0.25">
      <c r="A404" t="str">
        <f t="shared" si="121"/>
        <v>43924Florida</v>
      </c>
      <c r="B404" t="str">
        <f t="shared" si="126"/>
        <v>43924FL</v>
      </c>
      <c r="C404" s="6">
        <v>43924</v>
      </c>
      <c r="D404" t="s">
        <v>72</v>
      </c>
      <c r="E404" t="s">
        <v>15</v>
      </c>
      <c r="F404">
        <f>IFERROR(VLOOKUP(B404,CovidTracking!B:G,4,FALSE),0)</f>
        <v>9585</v>
      </c>
      <c r="G404">
        <f>IFERROR(VLOOKUP(B404,CovidTracking!B:G,5,FALSE),0)</f>
        <v>82137</v>
      </c>
      <c r="H404">
        <f t="shared" si="127"/>
        <v>91722</v>
      </c>
      <c r="I404">
        <f>IFERROR(VLOOKUP(B404,CovidTracking!B:G,6,FALSE),0)</f>
        <v>163</v>
      </c>
      <c r="J404">
        <f t="shared" si="122"/>
        <v>1575</v>
      </c>
      <c r="K404">
        <f t="shared" si="123"/>
        <v>12851</v>
      </c>
      <c r="L404">
        <f t="shared" si="124"/>
        <v>14426</v>
      </c>
      <c r="M404">
        <f t="shared" si="125"/>
        <v>35</v>
      </c>
      <c r="N404">
        <f>VLOOKUP(A404,Mobility!$A:$L,7,FALSE)</f>
        <v>-47</v>
      </c>
      <c r="O404">
        <f>VLOOKUP(A404,Mobility!$A:$L,8,FALSE)</f>
        <v>-19</v>
      </c>
      <c r="P404">
        <f>VLOOKUP(A404,Mobility!$A:$L,9,FALSE)</f>
        <v>-49</v>
      </c>
      <c r="Q404">
        <f>VLOOKUP(A404,Mobility!$A:$L,10,FALSE)</f>
        <v>-59</v>
      </c>
      <c r="R404">
        <f>VLOOKUP(A404,Mobility!$A:$L,11,FALSE)</f>
        <v>-48</v>
      </c>
      <c r="S404">
        <f>VLOOKUP(A404,Mobility!$A:$L,12,FALSE)</f>
        <v>22</v>
      </c>
      <c r="T404">
        <f>VLOOKUP(D404,'Pop and Pop Den'!A:C,2,FALSE)</f>
        <v>21992985</v>
      </c>
      <c r="U404">
        <f>VLOOKUP(D404,'Pop and Pop Den'!A:C,3,FALSE)</f>
        <v>410.12560000000002</v>
      </c>
      <c r="V404">
        <f>VLOOKUP(D404,Unemployment!A:B,2,FALSE)</f>
        <v>3.1</v>
      </c>
      <c r="W404">
        <f>VLOOKUP(D404,Unemployment!H:J,2,FALSE)</f>
        <v>2.8</v>
      </c>
      <c r="X404">
        <f>VLOOKUP(D404,Unemployment!H:J,3,FALSE)</f>
        <v>4.3</v>
      </c>
      <c r="Y404">
        <f t="shared" si="128"/>
        <v>1.1999999999999997</v>
      </c>
      <c r="Z404">
        <f t="shared" si="129"/>
        <v>1.5</v>
      </c>
      <c r="AA404">
        <f>VLOOKUP(D404,MedianAge!A:B,2,FALSE)</f>
        <v>41.9</v>
      </c>
      <c r="AB404" s="6">
        <f>VLOOKUP(D404,StateActions!F:G,2,FALSE)</f>
        <v>43924</v>
      </c>
      <c r="AC404" s="6">
        <f>VLOOKUP(D404,StateActions!L:M,2,FALSE)</f>
        <v>43924</v>
      </c>
      <c r="AD404" s="6">
        <f>VLOOKUP(D404,StateActions!A:B,2,FALSE)</f>
        <v>43907</v>
      </c>
      <c r="AE404">
        <f t="shared" si="130"/>
        <v>0</v>
      </c>
      <c r="AF404">
        <f t="shared" si="131"/>
        <v>0</v>
      </c>
      <c r="AG404">
        <f t="shared" si="132"/>
        <v>17</v>
      </c>
      <c r="AH404" s="18">
        <f t="shared" si="133"/>
        <v>0.10450055602799764</v>
      </c>
      <c r="AI404" s="18">
        <f t="shared" si="134"/>
        <v>0.89549944397200232</v>
      </c>
      <c r="AJ404" s="20">
        <f t="shared" si="135"/>
        <v>1.777109090512636E-3</v>
      </c>
      <c r="AK404" t="str">
        <f t="shared" si="136"/>
        <v>Include</v>
      </c>
      <c r="AL404" t="str">
        <f t="shared" si="137"/>
        <v>10 or more deaths</v>
      </c>
      <c r="AM404" s="6">
        <f>IFERROR(VLOOKUP(D404,DatesEachStateReach10Deaths!A:B,2,FALSE),AK404)</f>
        <v>43910</v>
      </c>
      <c r="AN404">
        <f t="shared" si="138"/>
        <v>14</v>
      </c>
    </row>
    <row r="405" spans="1:40" x14ac:dyDescent="0.25">
      <c r="A405" t="str">
        <f t="shared" si="121"/>
        <v>43925Florida</v>
      </c>
      <c r="B405" t="str">
        <f t="shared" si="126"/>
        <v>43925FL</v>
      </c>
      <c r="C405" s="6">
        <v>43925</v>
      </c>
      <c r="D405" t="s">
        <v>72</v>
      </c>
      <c r="E405" t="s">
        <v>15</v>
      </c>
      <c r="F405">
        <f>IFERROR(VLOOKUP(B405,CovidTracking!B:G,4,FALSE),0)</f>
        <v>11111</v>
      </c>
      <c r="G405">
        <f>IFERROR(VLOOKUP(B405,CovidTracking!B:G,5,FALSE),0)</f>
        <v>90956</v>
      </c>
      <c r="H405">
        <f t="shared" si="127"/>
        <v>102067</v>
      </c>
      <c r="I405">
        <f>IFERROR(VLOOKUP(B405,CovidTracking!B:G,6,FALSE),0)</f>
        <v>191</v>
      </c>
      <c r="J405">
        <f t="shared" si="122"/>
        <v>1526</v>
      </c>
      <c r="K405">
        <f t="shared" si="123"/>
        <v>8819</v>
      </c>
      <c r="L405">
        <f t="shared" si="124"/>
        <v>10345</v>
      </c>
      <c r="M405">
        <f t="shared" si="125"/>
        <v>28</v>
      </c>
      <c r="N405">
        <f>VLOOKUP(A405,Mobility!$A:$L,7,FALSE)</f>
        <v>-53</v>
      </c>
      <c r="O405">
        <f>VLOOKUP(A405,Mobility!$A:$L,8,FALSE)</f>
        <v>-25</v>
      </c>
      <c r="P405">
        <f>VLOOKUP(A405,Mobility!$A:$L,9,FALSE)</f>
        <v>-57</v>
      </c>
      <c r="Q405">
        <f>VLOOKUP(A405,Mobility!$A:$L,10,FALSE)</f>
        <v>-64</v>
      </c>
      <c r="R405">
        <f>VLOOKUP(A405,Mobility!$A:$L,11,FALSE)</f>
        <v>-40</v>
      </c>
      <c r="S405">
        <f>VLOOKUP(A405,Mobility!$A:$L,12,FALSE)</f>
        <v>16</v>
      </c>
      <c r="T405">
        <f>VLOOKUP(D405,'Pop and Pop Den'!A:C,2,FALSE)</f>
        <v>21992985</v>
      </c>
      <c r="U405">
        <f>VLOOKUP(D405,'Pop and Pop Den'!A:C,3,FALSE)</f>
        <v>410.12560000000002</v>
      </c>
      <c r="V405">
        <f>VLOOKUP(D405,Unemployment!A:B,2,FALSE)</f>
        <v>3.1</v>
      </c>
      <c r="W405">
        <f>VLOOKUP(D405,Unemployment!H:J,2,FALSE)</f>
        <v>2.8</v>
      </c>
      <c r="X405">
        <f>VLOOKUP(D405,Unemployment!H:J,3,FALSE)</f>
        <v>4.3</v>
      </c>
      <c r="Y405">
        <f t="shared" si="128"/>
        <v>1.1999999999999997</v>
      </c>
      <c r="Z405">
        <f t="shared" si="129"/>
        <v>1.5</v>
      </c>
      <c r="AA405">
        <f>VLOOKUP(D405,MedianAge!A:B,2,FALSE)</f>
        <v>41.9</v>
      </c>
      <c r="AB405" s="6">
        <f>VLOOKUP(D405,StateActions!F:G,2,FALSE)</f>
        <v>43924</v>
      </c>
      <c r="AC405" s="6">
        <f>VLOOKUP(D405,StateActions!L:M,2,FALSE)</f>
        <v>43924</v>
      </c>
      <c r="AD405" s="6">
        <f>VLOOKUP(D405,StateActions!A:B,2,FALSE)</f>
        <v>43907</v>
      </c>
      <c r="AE405">
        <f t="shared" si="130"/>
        <v>1</v>
      </c>
      <c r="AF405">
        <f t="shared" si="131"/>
        <v>1</v>
      </c>
      <c r="AG405">
        <f t="shared" si="132"/>
        <v>18</v>
      </c>
      <c r="AH405" s="18">
        <f t="shared" si="133"/>
        <v>0.10885986655824116</v>
      </c>
      <c r="AI405" s="18">
        <f t="shared" si="134"/>
        <v>0.8911401334417588</v>
      </c>
      <c r="AJ405" s="20">
        <f t="shared" si="135"/>
        <v>1.8713198193343588E-3</v>
      </c>
      <c r="AK405" t="str">
        <f t="shared" si="136"/>
        <v>Include</v>
      </c>
      <c r="AL405" t="str">
        <f t="shared" si="137"/>
        <v>10 or more deaths</v>
      </c>
      <c r="AM405" s="6">
        <f>IFERROR(VLOOKUP(D405,DatesEachStateReach10Deaths!A:B,2,FALSE),AK405)</f>
        <v>43910</v>
      </c>
      <c r="AN405">
        <f t="shared" si="138"/>
        <v>15</v>
      </c>
    </row>
    <row r="406" spans="1:40" x14ac:dyDescent="0.25">
      <c r="A406" t="str">
        <f t="shared" si="121"/>
        <v>43926Florida</v>
      </c>
      <c r="B406" t="str">
        <f t="shared" si="126"/>
        <v>43926FL</v>
      </c>
      <c r="C406" s="6">
        <v>43926</v>
      </c>
      <c r="D406" t="s">
        <v>72</v>
      </c>
      <c r="E406" t="s">
        <v>15</v>
      </c>
      <c r="F406">
        <f>IFERROR(VLOOKUP(B406,CovidTracking!B:G,4,FALSE),0)</f>
        <v>12151</v>
      </c>
      <c r="G406">
        <f>IFERROR(VLOOKUP(B406,CovidTracking!B:G,5,FALSE),0)</f>
        <v>101253</v>
      </c>
      <c r="H406">
        <f t="shared" si="127"/>
        <v>113404</v>
      </c>
      <c r="I406">
        <f>IFERROR(VLOOKUP(B406,CovidTracking!B:G,6,FALSE),0)</f>
        <v>218</v>
      </c>
      <c r="J406">
        <f t="shared" si="122"/>
        <v>1040</v>
      </c>
      <c r="K406">
        <f t="shared" si="123"/>
        <v>10297</v>
      </c>
      <c r="L406">
        <f t="shared" si="124"/>
        <v>11337</v>
      </c>
      <c r="M406">
        <f t="shared" si="125"/>
        <v>27</v>
      </c>
      <c r="N406">
        <f>VLOOKUP(A406,Mobility!$A:$L,7,FALSE)</f>
        <v>-57</v>
      </c>
      <c r="O406">
        <f>VLOOKUP(A406,Mobility!$A:$L,8,FALSE)</f>
        <v>-33</v>
      </c>
      <c r="P406">
        <f>VLOOKUP(A406,Mobility!$A:$L,9,FALSE)</f>
        <v>-70</v>
      </c>
      <c r="Q406">
        <f>VLOOKUP(A406,Mobility!$A:$L,10,FALSE)</f>
        <v>-70</v>
      </c>
      <c r="R406">
        <f>VLOOKUP(A406,Mobility!$A:$L,11,FALSE)</f>
        <v>-45</v>
      </c>
      <c r="S406">
        <f>VLOOKUP(A406,Mobility!$A:$L,12,FALSE)</f>
        <v>15</v>
      </c>
      <c r="T406">
        <f>VLOOKUP(D406,'Pop and Pop Den'!A:C,2,FALSE)</f>
        <v>21992985</v>
      </c>
      <c r="U406">
        <f>VLOOKUP(D406,'Pop and Pop Den'!A:C,3,FALSE)</f>
        <v>410.12560000000002</v>
      </c>
      <c r="V406">
        <f>VLOOKUP(D406,Unemployment!A:B,2,FALSE)</f>
        <v>3.1</v>
      </c>
      <c r="W406">
        <f>VLOOKUP(D406,Unemployment!H:J,2,FALSE)</f>
        <v>2.8</v>
      </c>
      <c r="X406">
        <f>VLOOKUP(D406,Unemployment!H:J,3,FALSE)</f>
        <v>4.3</v>
      </c>
      <c r="Y406">
        <f t="shared" si="128"/>
        <v>1.1999999999999997</v>
      </c>
      <c r="Z406">
        <f t="shared" si="129"/>
        <v>1.5</v>
      </c>
      <c r="AA406">
        <f>VLOOKUP(D406,MedianAge!A:B,2,FALSE)</f>
        <v>41.9</v>
      </c>
      <c r="AB406" s="6">
        <f>VLOOKUP(D406,StateActions!F:G,2,FALSE)</f>
        <v>43924</v>
      </c>
      <c r="AC406" s="6">
        <f>VLOOKUP(D406,StateActions!L:M,2,FALSE)</f>
        <v>43924</v>
      </c>
      <c r="AD406" s="6">
        <f>VLOOKUP(D406,StateActions!A:B,2,FALSE)</f>
        <v>43907</v>
      </c>
      <c r="AE406">
        <f t="shared" si="130"/>
        <v>2</v>
      </c>
      <c r="AF406">
        <f t="shared" si="131"/>
        <v>2</v>
      </c>
      <c r="AG406">
        <f t="shared" si="132"/>
        <v>19</v>
      </c>
      <c r="AH406" s="18">
        <f t="shared" si="133"/>
        <v>0.10714789601777715</v>
      </c>
      <c r="AI406" s="18">
        <f t="shared" si="134"/>
        <v>0.89285210398222281</v>
      </c>
      <c r="AJ406" s="20">
        <f t="shared" si="135"/>
        <v>1.9223307819829988E-3</v>
      </c>
      <c r="AK406" t="str">
        <f t="shared" si="136"/>
        <v>Include</v>
      </c>
      <c r="AL406" t="str">
        <f t="shared" si="137"/>
        <v>10 or more deaths</v>
      </c>
      <c r="AM406" s="6">
        <f>IFERROR(VLOOKUP(D406,DatesEachStateReach10Deaths!A:B,2,FALSE),AK406)</f>
        <v>43910</v>
      </c>
      <c r="AN406">
        <f t="shared" si="138"/>
        <v>16</v>
      </c>
    </row>
    <row r="407" spans="1:40" x14ac:dyDescent="0.25">
      <c r="A407" t="str">
        <f t="shared" si="121"/>
        <v>43927Florida</v>
      </c>
      <c r="B407" t="str">
        <f t="shared" si="126"/>
        <v>43927FL</v>
      </c>
      <c r="C407" s="6">
        <v>43927</v>
      </c>
      <c r="D407" t="s">
        <v>72</v>
      </c>
      <c r="E407" t="s">
        <v>15</v>
      </c>
      <c r="F407">
        <f>IFERROR(VLOOKUP(B407,CovidTracking!B:G,4,FALSE),0)</f>
        <v>13324</v>
      </c>
      <c r="G407">
        <f>IFERROR(VLOOKUP(B407,CovidTracking!B:G,5,FALSE),0)</f>
        <v>109950</v>
      </c>
      <c r="H407">
        <f t="shared" si="127"/>
        <v>123274</v>
      </c>
      <c r="I407">
        <f>IFERROR(VLOOKUP(B407,CovidTracking!B:G,6,FALSE),0)</f>
        <v>236</v>
      </c>
      <c r="J407">
        <f t="shared" si="122"/>
        <v>1173</v>
      </c>
      <c r="K407">
        <f t="shared" si="123"/>
        <v>8697</v>
      </c>
      <c r="L407">
        <f t="shared" si="124"/>
        <v>9870</v>
      </c>
      <c r="M407">
        <f t="shared" si="125"/>
        <v>18</v>
      </c>
      <c r="N407">
        <f>VLOOKUP(A407,Mobility!$A:$L,7,FALSE)</f>
        <v>-47</v>
      </c>
      <c r="O407">
        <f>VLOOKUP(A407,Mobility!$A:$L,8,FALSE)</f>
        <v>-25</v>
      </c>
      <c r="P407">
        <f>VLOOKUP(A407,Mobility!$A:$L,9,FALSE)</f>
        <v>-50</v>
      </c>
      <c r="Q407">
        <f>VLOOKUP(A407,Mobility!$A:$L,10,FALSE)</f>
        <v>-59</v>
      </c>
      <c r="R407">
        <f>VLOOKUP(A407,Mobility!$A:$L,11,FALSE)</f>
        <v>-48</v>
      </c>
      <c r="S407">
        <f>VLOOKUP(A407,Mobility!$A:$L,12,FALSE)</f>
        <v>19</v>
      </c>
      <c r="T407">
        <f>VLOOKUP(D407,'Pop and Pop Den'!A:C,2,FALSE)</f>
        <v>21992985</v>
      </c>
      <c r="U407">
        <f>VLOOKUP(D407,'Pop and Pop Den'!A:C,3,FALSE)</f>
        <v>410.12560000000002</v>
      </c>
      <c r="V407">
        <f>VLOOKUP(D407,Unemployment!A:B,2,FALSE)</f>
        <v>3.1</v>
      </c>
      <c r="W407">
        <f>VLOOKUP(D407,Unemployment!H:J,2,FALSE)</f>
        <v>2.8</v>
      </c>
      <c r="X407">
        <f>VLOOKUP(D407,Unemployment!H:J,3,FALSE)</f>
        <v>4.3</v>
      </c>
      <c r="Y407">
        <f t="shared" si="128"/>
        <v>1.1999999999999997</v>
      </c>
      <c r="Z407">
        <f t="shared" si="129"/>
        <v>1.5</v>
      </c>
      <c r="AA407">
        <f>VLOOKUP(D407,MedianAge!A:B,2,FALSE)</f>
        <v>41.9</v>
      </c>
      <c r="AB407" s="6">
        <f>VLOOKUP(D407,StateActions!F:G,2,FALSE)</f>
        <v>43924</v>
      </c>
      <c r="AC407" s="6">
        <f>VLOOKUP(D407,StateActions!L:M,2,FALSE)</f>
        <v>43924</v>
      </c>
      <c r="AD407" s="6">
        <f>VLOOKUP(D407,StateActions!A:B,2,FALSE)</f>
        <v>43907</v>
      </c>
      <c r="AE407">
        <f t="shared" si="130"/>
        <v>3</v>
      </c>
      <c r="AF407">
        <f t="shared" si="131"/>
        <v>3</v>
      </c>
      <c r="AG407">
        <f t="shared" si="132"/>
        <v>20</v>
      </c>
      <c r="AH407" s="18">
        <f t="shared" si="133"/>
        <v>0.10808442980677191</v>
      </c>
      <c r="AI407" s="18">
        <f t="shared" si="134"/>
        <v>0.89191557019322809</v>
      </c>
      <c r="AJ407" s="20">
        <f t="shared" si="135"/>
        <v>1.9144345117380794E-3</v>
      </c>
      <c r="AK407" t="str">
        <f t="shared" si="136"/>
        <v>Include</v>
      </c>
      <c r="AL407" t="str">
        <f t="shared" si="137"/>
        <v>10 or more deaths</v>
      </c>
      <c r="AM407" s="6">
        <f>IFERROR(VLOOKUP(D407,DatesEachStateReach10Deaths!A:B,2,FALSE),AK407)</f>
        <v>43910</v>
      </c>
      <c r="AN407">
        <f t="shared" si="138"/>
        <v>17</v>
      </c>
    </row>
    <row r="408" spans="1:40" x14ac:dyDescent="0.25">
      <c r="A408" t="str">
        <f t="shared" si="121"/>
        <v>43928Florida</v>
      </c>
      <c r="B408" t="str">
        <f t="shared" si="126"/>
        <v>43928FL</v>
      </c>
      <c r="C408" s="6">
        <v>43928</v>
      </c>
      <c r="D408" t="s">
        <v>72</v>
      </c>
      <c r="E408" t="s">
        <v>15</v>
      </c>
      <c r="F408">
        <f>IFERROR(VLOOKUP(B408,CovidTracking!B:G,4,FALSE),0)</f>
        <v>14747</v>
      </c>
      <c r="G408">
        <f>IFERROR(VLOOKUP(B408,CovidTracking!B:G,5,FALSE),0)</f>
        <v>123415</v>
      </c>
      <c r="H408">
        <f t="shared" si="127"/>
        <v>138162</v>
      </c>
      <c r="I408">
        <f>IFERROR(VLOOKUP(B408,CovidTracking!B:G,6,FALSE),0)</f>
        <v>296</v>
      </c>
      <c r="J408">
        <f t="shared" si="122"/>
        <v>1423</v>
      </c>
      <c r="K408">
        <f t="shared" si="123"/>
        <v>13465</v>
      </c>
      <c r="L408">
        <f t="shared" si="124"/>
        <v>14888</v>
      </c>
      <c r="M408">
        <f t="shared" si="125"/>
        <v>60</v>
      </c>
      <c r="N408">
        <f>VLOOKUP(A408,Mobility!$A:$L,7,FALSE)</f>
        <v>-46</v>
      </c>
      <c r="O408">
        <f>VLOOKUP(A408,Mobility!$A:$L,8,FALSE)</f>
        <v>-23</v>
      </c>
      <c r="P408">
        <f>VLOOKUP(A408,Mobility!$A:$L,9,FALSE)</f>
        <v>-46</v>
      </c>
      <c r="Q408">
        <f>VLOOKUP(A408,Mobility!$A:$L,10,FALSE)</f>
        <v>-56</v>
      </c>
      <c r="R408">
        <f>VLOOKUP(A408,Mobility!$A:$L,11,FALSE)</f>
        <v>-49</v>
      </c>
      <c r="S408">
        <f>VLOOKUP(A408,Mobility!$A:$L,12,FALSE)</f>
        <v>20</v>
      </c>
      <c r="T408">
        <f>VLOOKUP(D408,'Pop and Pop Den'!A:C,2,FALSE)</f>
        <v>21992985</v>
      </c>
      <c r="U408">
        <f>VLOOKUP(D408,'Pop and Pop Den'!A:C,3,FALSE)</f>
        <v>410.12560000000002</v>
      </c>
      <c r="V408">
        <f>VLOOKUP(D408,Unemployment!A:B,2,FALSE)</f>
        <v>3.1</v>
      </c>
      <c r="W408">
        <f>VLOOKUP(D408,Unemployment!H:J,2,FALSE)</f>
        <v>2.8</v>
      </c>
      <c r="X408">
        <f>VLOOKUP(D408,Unemployment!H:J,3,FALSE)</f>
        <v>4.3</v>
      </c>
      <c r="Y408">
        <f t="shared" si="128"/>
        <v>1.1999999999999997</v>
      </c>
      <c r="Z408">
        <f t="shared" si="129"/>
        <v>1.5</v>
      </c>
      <c r="AA408">
        <f>VLOOKUP(D408,MedianAge!A:B,2,FALSE)</f>
        <v>41.9</v>
      </c>
      <c r="AB408" s="6">
        <f>VLOOKUP(D408,StateActions!F:G,2,FALSE)</f>
        <v>43924</v>
      </c>
      <c r="AC408" s="6">
        <f>VLOOKUP(D408,StateActions!L:M,2,FALSE)</f>
        <v>43924</v>
      </c>
      <c r="AD408" s="6">
        <f>VLOOKUP(D408,StateActions!A:B,2,FALSE)</f>
        <v>43907</v>
      </c>
      <c r="AE408">
        <f t="shared" si="130"/>
        <v>4</v>
      </c>
      <c r="AF408">
        <f t="shared" si="131"/>
        <v>4</v>
      </c>
      <c r="AG408">
        <f t="shared" si="132"/>
        <v>21</v>
      </c>
      <c r="AH408" s="18">
        <f t="shared" si="133"/>
        <v>0.10673701886191572</v>
      </c>
      <c r="AI408" s="18">
        <f t="shared" si="134"/>
        <v>0.89326298113808433</v>
      </c>
      <c r="AJ408" s="20">
        <f t="shared" si="135"/>
        <v>2.1424125302181496E-3</v>
      </c>
      <c r="AK408" t="str">
        <f t="shared" si="136"/>
        <v>Include</v>
      </c>
      <c r="AL408" t="str">
        <f t="shared" si="137"/>
        <v>10 or more deaths</v>
      </c>
      <c r="AM408" s="6">
        <f>IFERROR(VLOOKUP(D408,DatesEachStateReach10Deaths!A:B,2,FALSE),AK408)</f>
        <v>43910</v>
      </c>
      <c r="AN408">
        <f t="shared" si="138"/>
        <v>18</v>
      </c>
    </row>
    <row r="409" spans="1:40" x14ac:dyDescent="0.25">
      <c r="A409" t="str">
        <f t="shared" si="121"/>
        <v>43929Florida</v>
      </c>
      <c r="B409" t="str">
        <f t="shared" si="126"/>
        <v>43929FL</v>
      </c>
      <c r="C409" s="6">
        <v>43929</v>
      </c>
      <c r="D409" t="s">
        <v>72</v>
      </c>
      <c r="E409" t="s">
        <v>15</v>
      </c>
      <c r="F409">
        <f>IFERROR(VLOOKUP(B409,CovidTracking!B:G,4,FALSE),0)</f>
        <v>15455</v>
      </c>
      <c r="G409">
        <f>IFERROR(VLOOKUP(B409,CovidTracking!B:G,5,FALSE),0)</f>
        <v>127679</v>
      </c>
      <c r="H409">
        <f t="shared" si="127"/>
        <v>143134</v>
      </c>
      <c r="I409">
        <f>IFERROR(VLOOKUP(B409,CovidTracking!B:G,6,FALSE),0)</f>
        <v>309</v>
      </c>
      <c r="J409">
        <f t="shared" si="122"/>
        <v>708</v>
      </c>
      <c r="K409">
        <f t="shared" si="123"/>
        <v>4264</v>
      </c>
      <c r="L409">
        <f t="shared" si="124"/>
        <v>4972</v>
      </c>
      <c r="M409">
        <f t="shared" si="125"/>
        <v>13</v>
      </c>
      <c r="N409">
        <f>VLOOKUP(A409,Mobility!$A:$L,7,FALSE)</f>
        <v>-46</v>
      </c>
      <c r="O409">
        <f>VLOOKUP(A409,Mobility!$A:$L,8,FALSE)</f>
        <v>-23</v>
      </c>
      <c r="P409">
        <f>VLOOKUP(A409,Mobility!$A:$L,9,FALSE)</f>
        <v>-45</v>
      </c>
      <c r="Q409">
        <f>VLOOKUP(A409,Mobility!$A:$L,10,FALSE)</f>
        <v>-57</v>
      </c>
      <c r="R409">
        <f>VLOOKUP(A409,Mobility!$A:$L,11,FALSE)</f>
        <v>-49</v>
      </c>
      <c r="S409">
        <f>VLOOKUP(A409,Mobility!$A:$L,12,FALSE)</f>
        <v>20</v>
      </c>
      <c r="T409">
        <f>VLOOKUP(D409,'Pop and Pop Den'!A:C,2,FALSE)</f>
        <v>21992985</v>
      </c>
      <c r="U409">
        <f>VLOOKUP(D409,'Pop and Pop Den'!A:C,3,FALSE)</f>
        <v>410.12560000000002</v>
      </c>
      <c r="V409">
        <f>VLOOKUP(D409,Unemployment!A:B,2,FALSE)</f>
        <v>3.1</v>
      </c>
      <c r="W409">
        <f>VLOOKUP(D409,Unemployment!H:J,2,FALSE)</f>
        <v>2.8</v>
      </c>
      <c r="X409">
        <f>VLOOKUP(D409,Unemployment!H:J,3,FALSE)</f>
        <v>4.3</v>
      </c>
      <c r="Y409">
        <f t="shared" si="128"/>
        <v>1.1999999999999997</v>
      </c>
      <c r="Z409">
        <f t="shared" si="129"/>
        <v>1.5</v>
      </c>
      <c r="AA409">
        <f>VLOOKUP(D409,MedianAge!A:B,2,FALSE)</f>
        <v>41.9</v>
      </c>
      <c r="AB409" s="6">
        <f>VLOOKUP(D409,StateActions!F:G,2,FALSE)</f>
        <v>43924</v>
      </c>
      <c r="AC409" s="6">
        <f>VLOOKUP(D409,StateActions!L:M,2,FALSE)</f>
        <v>43924</v>
      </c>
      <c r="AD409" s="6">
        <f>VLOOKUP(D409,StateActions!A:B,2,FALSE)</f>
        <v>43907</v>
      </c>
      <c r="AE409">
        <f t="shared" si="130"/>
        <v>5</v>
      </c>
      <c r="AF409">
        <f t="shared" si="131"/>
        <v>5</v>
      </c>
      <c r="AG409">
        <f t="shared" si="132"/>
        <v>22</v>
      </c>
      <c r="AH409" s="18">
        <f t="shared" si="133"/>
        <v>0.10797574301004653</v>
      </c>
      <c r="AI409" s="18">
        <f t="shared" si="134"/>
        <v>0.89202425698995347</v>
      </c>
      <c r="AJ409" s="20">
        <f t="shared" si="135"/>
        <v>2.1588162141769249E-3</v>
      </c>
      <c r="AK409" t="str">
        <f t="shared" si="136"/>
        <v>Include</v>
      </c>
      <c r="AL409" t="str">
        <f t="shared" si="137"/>
        <v>10 or more deaths</v>
      </c>
      <c r="AM409" s="6">
        <f>IFERROR(VLOOKUP(D409,DatesEachStateReach10Deaths!A:B,2,FALSE),AK409)</f>
        <v>43910</v>
      </c>
      <c r="AN409">
        <f t="shared" si="138"/>
        <v>19</v>
      </c>
    </row>
    <row r="410" spans="1:40" x14ac:dyDescent="0.25">
      <c r="A410" t="str">
        <f t="shared" ref="A410:A432" si="139">C410&amp;D410</f>
        <v>43930Florida</v>
      </c>
      <c r="B410" t="str">
        <f t="shared" si="126"/>
        <v>43930FL</v>
      </c>
      <c r="C410" s="6">
        <v>43930</v>
      </c>
      <c r="D410" t="s">
        <v>72</v>
      </c>
      <c r="E410" t="s">
        <v>15</v>
      </c>
      <c r="F410">
        <f>IFERROR(VLOOKUP(B410,CovidTracking!B:G,4,FALSE),0)</f>
        <v>16364</v>
      </c>
      <c r="G410">
        <f>IFERROR(VLOOKUP(B410,CovidTracking!B:G,5,FALSE),0)</f>
        <v>136185</v>
      </c>
      <c r="H410">
        <f t="shared" si="127"/>
        <v>152549</v>
      </c>
      <c r="I410">
        <f>IFERROR(VLOOKUP(B410,CovidTracking!B:G,6,FALSE),0)</f>
        <v>354</v>
      </c>
      <c r="J410">
        <f t="shared" si="122"/>
        <v>909</v>
      </c>
      <c r="K410">
        <f t="shared" si="123"/>
        <v>8506</v>
      </c>
      <c r="L410">
        <f t="shared" si="124"/>
        <v>9415</v>
      </c>
      <c r="M410">
        <f t="shared" si="125"/>
        <v>45</v>
      </c>
      <c r="N410">
        <f>VLOOKUP(A410,Mobility!$A:$L,7,FALSE)</f>
        <v>-46</v>
      </c>
      <c r="O410">
        <f>VLOOKUP(A410,Mobility!$A:$L,8,FALSE)</f>
        <v>-21</v>
      </c>
      <c r="P410">
        <f>VLOOKUP(A410,Mobility!$A:$L,9,FALSE)</f>
        <v>-46</v>
      </c>
      <c r="Q410">
        <f>VLOOKUP(A410,Mobility!$A:$L,10,FALSE)</f>
        <v>-58</v>
      </c>
      <c r="R410">
        <f>VLOOKUP(A410,Mobility!$A:$L,11,FALSE)</f>
        <v>-50</v>
      </c>
      <c r="S410">
        <f>VLOOKUP(A410,Mobility!$A:$L,12,FALSE)</f>
        <v>21</v>
      </c>
      <c r="T410">
        <f>VLOOKUP(D410,'Pop and Pop Den'!A:C,2,FALSE)</f>
        <v>21992985</v>
      </c>
      <c r="U410">
        <f>VLOOKUP(D410,'Pop and Pop Den'!A:C,3,FALSE)</f>
        <v>410.12560000000002</v>
      </c>
      <c r="V410">
        <f>VLOOKUP(D410,Unemployment!A:B,2,FALSE)</f>
        <v>3.1</v>
      </c>
      <c r="W410">
        <f>VLOOKUP(D410,Unemployment!H:J,2,FALSE)</f>
        <v>2.8</v>
      </c>
      <c r="X410">
        <f>VLOOKUP(D410,Unemployment!H:J,3,FALSE)</f>
        <v>4.3</v>
      </c>
      <c r="Y410">
        <f t="shared" si="128"/>
        <v>1.1999999999999997</v>
      </c>
      <c r="Z410">
        <f t="shared" si="129"/>
        <v>1.5</v>
      </c>
      <c r="AA410">
        <f>VLOOKUP(D410,MedianAge!A:B,2,FALSE)</f>
        <v>41.9</v>
      </c>
      <c r="AB410" s="6">
        <f>VLOOKUP(D410,StateActions!F:G,2,FALSE)</f>
        <v>43924</v>
      </c>
      <c r="AC410" s="6">
        <f>VLOOKUP(D410,StateActions!L:M,2,FALSE)</f>
        <v>43924</v>
      </c>
      <c r="AD410" s="6">
        <f>VLOOKUP(D410,StateActions!A:B,2,FALSE)</f>
        <v>43907</v>
      </c>
      <c r="AE410">
        <f t="shared" si="130"/>
        <v>6</v>
      </c>
      <c r="AF410">
        <f t="shared" si="131"/>
        <v>6</v>
      </c>
      <c r="AG410">
        <f t="shared" si="132"/>
        <v>23</v>
      </c>
      <c r="AH410" s="18">
        <f t="shared" si="133"/>
        <v>0.10727045080597054</v>
      </c>
      <c r="AI410" s="18">
        <f t="shared" si="134"/>
        <v>0.89272954919402947</v>
      </c>
      <c r="AJ410" s="20">
        <f t="shared" si="135"/>
        <v>2.3205658509724745E-3</v>
      </c>
      <c r="AK410" t="str">
        <f t="shared" si="136"/>
        <v>Include</v>
      </c>
      <c r="AL410" t="str">
        <f t="shared" si="137"/>
        <v>10 or more deaths</v>
      </c>
      <c r="AM410" s="6">
        <f>IFERROR(VLOOKUP(D410,DatesEachStateReach10Deaths!A:B,2,FALSE),AK410)</f>
        <v>43910</v>
      </c>
      <c r="AN410">
        <f t="shared" si="138"/>
        <v>20</v>
      </c>
    </row>
    <row r="411" spans="1:40" x14ac:dyDescent="0.25">
      <c r="A411" t="str">
        <f t="shared" si="139"/>
        <v>43931Florida</v>
      </c>
      <c r="B411" t="str">
        <f t="shared" si="126"/>
        <v>43931FL</v>
      </c>
      <c r="C411" s="6">
        <v>43931</v>
      </c>
      <c r="D411" t="s">
        <v>72</v>
      </c>
      <c r="E411" t="s">
        <v>15</v>
      </c>
      <c r="F411">
        <f>IFERROR(VLOOKUP(B411,CovidTracking!B:G,4,FALSE),0)</f>
        <v>17531</v>
      </c>
      <c r="G411">
        <f>IFERROR(VLOOKUP(B411,CovidTracking!B:G,5,FALSE),0)</f>
        <v>145299</v>
      </c>
      <c r="H411">
        <f t="shared" si="127"/>
        <v>162830</v>
      </c>
      <c r="I411">
        <f>IFERROR(VLOOKUP(B411,CovidTracking!B:G,6,FALSE),0)</f>
        <v>390</v>
      </c>
      <c r="J411">
        <f t="shared" si="122"/>
        <v>1167</v>
      </c>
      <c r="K411">
        <f t="shared" si="123"/>
        <v>9114</v>
      </c>
      <c r="L411">
        <f t="shared" si="124"/>
        <v>10281</v>
      </c>
      <c r="M411">
        <f t="shared" si="125"/>
        <v>36</v>
      </c>
      <c r="N411">
        <f>VLOOKUP(A411,Mobility!$A:$L,7,FALSE)</f>
        <v>-47</v>
      </c>
      <c r="O411">
        <f>VLOOKUP(A411,Mobility!$A:$L,8,FALSE)</f>
        <v>-20</v>
      </c>
      <c r="P411">
        <f>VLOOKUP(A411,Mobility!$A:$L,9,FALSE)</f>
        <v>-48</v>
      </c>
      <c r="Q411">
        <f>VLOOKUP(A411,Mobility!$A:$L,10,FALSE)</f>
        <v>-61</v>
      </c>
      <c r="R411">
        <f>VLOOKUP(A411,Mobility!$A:$L,11,FALSE)</f>
        <v>-53</v>
      </c>
      <c r="S411">
        <f>VLOOKUP(A411,Mobility!$A:$L,12,FALSE)</f>
        <v>23</v>
      </c>
      <c r="T411">
        <f>VLOOKUP(D411,'Pop and Pop Den'!A:C,2,FALSE)</f>
        <v>21992985</v>
      </c>
      <c r="U411">
        <f>VLOOKUP(D411,'Pop and Pop Den'!A:C,3,FALSE)</f>
        <v>410.12560000000002</v>
      </c>
      <c r="V411">
        <f>VLOOKUP(D411,Unemployment!A:B,2,FALSE)</f>
        <v>3.1</v>
      </c>
      <c r="W411">
        <f>VLOOKUP(D411,Unemployment!H:J,2,FALSE)</f>
        <v>2.8</v>
      </c>
      <c r="X411">
        <f>VLOOKUP(D411,Unemployment!H:J,3,FALSE)</f>
        <v>4.3</v>
      </c>
      <c r="Y411">
        <f t="shared" si="128"/>
        <v>1.1999999999999997</v>
      </c>
      <c r="Z411">
        <f t="shared" si="129"/>
        <v>1.5</v>
      </c>
      <c r="AA411">
        <f>VLOOKUP(D411,MedianAge!A:B,2,FALSE)</f>
        <v>41.9</v>
      </c>
      <c r="AB411" s="6">
        <f>VLOOKUP(D411,StateActions!F:G,2,FALSE)</f>
        <v>43924</v>
      </c>
      <c r="AC411" s="6">
        <f>VLOOKUP(D411,StateActions!L:M,2,FALSE)</f>
        <v>43924</v>
      </c>
      <c r="AD411" s="6">
        <f>VLOOKUP(D411,StateActions!A:B,2,FALSE)</f>
        <v>43907</v>
      </c>
      <c r="AE411">
        <f t="shared" si="130"/>
        <v>7</v>
      </c>
      <c r="AF411">
        <f t="shared" si="131"/>
        <v>7</v>
      </c>
      <c r="AG411">
        <f t="shared" si="132"/>
        <v>24</v>
      </c>
      <c r="AH411" s="18">
        <f t="shared" si="133"/>
        <v>0.10766443530062028</v>
      </c>
      <c r="AI411" s="18">
        <f t="shared" si="134"/>
        <v>0.89233556469937969</v>
      </c>
      <c r="AJ411" s="20">
        <f t="shared" si="135"/>
        <v>2.3951360314438371E-3</v>
      </c>
      <c r="AK411" t="str">
        <f t="shared" si="136"/>
        <v>Include</v>
      </c>
      <c r="AL411" t="str">
        <f t="shared" si="137"/>
        <v>10 or more deaths</v>
      </c>
      <c r="AM411" s="6">
        <f>IFERROR(VLOOKUP(D411,DatesEachStateReach10Deaths!A:B,2,FALSE),AK411)</f>
        <v>43910</v>
      </c>
      <c r="AN411">
        <f t="shared" si="138"/>
        <v>21</v>
      </c>
    </row>
    <row r="412" spans="1:40" x14ac:dyDescent="0.25">
      <c r="A412" t="str">
        <f t="shared" si="139"/>
        <v>43891Georgia</v>
      </c>
      <c r="B412" t="str">
        <f t="shared" si="126"/>
        <v>43891GA</v>
      </c>
      <c r="C412" s="6">
        <v>43891</v>
      </c>
      <c r="D412" t="s">
        <v>73</v>
      </c>
      <c r="E412" t="s">
        <v>16</v>
      </c>
      <c r="F412">
        <f>IFERROR(VLOOKUP(B412,CovidTracking!B:G,4,FALSE),0)</f>
        <v>0</v>
      </c>
      <c r="G412">
        <f>IFERROR(VLOOKUP(B412,CovidTracking!B:G,5,FALSE),0)</f>
        <v>0</v>
      </c>
      <c r="H412">
        <f t="shared" si="127"/>
        <v>0</v>
      </c>
      <c r="I412">
        <f>IFERROR(VLOOKUP(B412,CovidTracking!B:G,6,FALSE),0)</f>
        <v>0</v>
      </c>
      <c r="J412">
        <f>F412</f>
        <v>0</v>
      </c>
      <c r="K412">
        <f>G412</f>
        <v>0</v>
      </c>
      <c r="L412">
        <f>H412</f>
        <v>0</v>
      </c>
      <c r="M412">
        <f>I412</f>
        <v>0</v>
      </c>
      <c r="N412">
        <f>VLOOKUP(A412,Mobility!$A:$L,7,FALSE)</f>
        <v>13</v>
      </c>
      <c r="O412">
        <f>VLOOKUP(A412,Mobility!$A:$L,8,FALSE)</f>
        <v>7</v>
      </c>
      <c r="P412">
        <f>VLOOKUP(A412,Mobility!$A:$L,9,FALSE)</f>
        <v>49</v>
      </c>
      <c r="Q412">
        <f>VLOOKUP(A412,Mobility!$A:$L,10,FALSE)</f>
        <v>8</v>
      </c>
      <c r="R412">
        <f>VLOOKUP(A412,Mobility!$A:$L,11,FALSE)</f>
        <v>2</v>
      </c>
      <c r="S412">
        <f>VLOOKUP(A412,Mobility!$A:$L,12,FALSE)</f>
        <v>-2</v>
      </c>
      <c r="T412">
        <f>VLOOKUP(D412,'Pop and Pop Den'!A:C,2,FALSE)</f>
        <v>10736059</v>
      </c>
      <c r="U412">
        <f>VLOOKUP(D412,'Pop and Pop Den'!A:C,3,FALSE)</f>
        <v>186.67189999999999</v>
      </c>
      <c r="V412">
        <f>VLOOKUP(D412,Unemployment!A:B,2,FALSE)</f>
        <v>3.4</v>
      </c>
      <c r="W412">
        <f>VLOOKUP(D412,Unemployment!H:J,2,FALSE)</f>
        <v>3.1</v>
      </c>
      <c r="X412">
        <f>VLOOKUP(D412,Unemployment!H:J,3,FALSE)</f>
        <v>4.2</v>
      </c>
      <c r="Y412">
        <f t="shared" si="128"/>
        <v>0.80000000000000027</v>
      </c>
      <c r="Z412">
        <f t="shared" si="129"/>
        <v>1.1000000000000001</v>
      </c>
      <c r="AA412">
        <f>VLOOKUP(D412,MedianAge!A:B,2,FALSE)</f>
        <v>36.5</v>
      </c>
      <c r="AB412" s="6">
        <f>VLOOKUP(D412,StateActions!F:G,2,FALSE)</f>
        <v>43924</v>
      </c>
      <c r="AC412" s="6">
        <f>VLOOKUP(D412,StateActions!L:M,2,FALSE)</f>
        <v>43914</v>
      </c>
      <c r="AD412" s="6">
        <f>VLOOKUP(D412,StateActions!A:B,2,FALSE)</f>
        <v>43906</v>
      </c>
      <c r="AE412">
        <f t="shared" si="130"/>
        <v>-33</v>
      </c>
      <c r="AF412">
        <f t="shared" si="131"/>
        <v>-23</v>
      </c>
      <c r="AG412">
        <f t="shared" si="132"/>
        <v>-15</v>
      </c>
      <c r="AH412" s="18">
        <f t="shared" si="133"/>
        <v>0</v>
      </c>
      <c r="AI412" s="18">
        <f t="shared" si="134"/>
        <v>0</v>
      </c>
      <c r="AJ412" s="20">
        <f t="shared" si="135"/>
        <v>0</v>
      </c>
      <c r="AK412" t="str">
        <f t="shared" si="136"/>
        <v>Include</v>
      </c>
      <c r="AL412" t="str">
        <f t="shared" si="137"/>
        <v>Less than 10 deaths</v>
      </c>
      <c r="AM412" s="6">
        <f>IFERROR(VLOOKUP(D412,DatesEachStateReach10Deaths!A:B,2,FALSE),AK412)</f>
        <v>43909</v>
      </c>
      <c r="AN412">
        <f t="shared" si="138"/>
        <v>-18</v>
      </c>
    </row>
    <row r="413" spans="1:40" x14ac:dyDescent="0.25">
      <c r="A413" t="str">
        <f t="shared" si="139"/>
        <v>43892Georgia</v>
      </c>
      <c r="B413" t="str">
        <f t="shared" si="126"/>
        <v>43892GA</v>
      </c>
      <c r="C413" s="6">
        <v>43892</v>
      </c>
      <c r="D413" t="s">
        <v>73</v>
      </c>
      <c r="E413" t="s">
        <v>16</v>
      </c>
      <c r="F413">
        <f>IFERROR(VLOOKUP(B413,CovidTracking!B:G,4,FALSE),0)</f>
        <v>0</v>
      </c>
      <c r="G413">
        <f>IFERROR(VLOOKUP(B413,CovidTracking!B:G,5,FALSE),0)</f>
        <v>0</v>
      </c>
      <c r="H413">
        <f t="shared" si="127"/>
        <v>0</v>
      </c>
      <c r="I413">
        <f>IFERROR(VLOOKUP(B413,CovidTracking!B:G,6,FALSE),0)</f>
        <v>0</v>
      </c>
      <c r="J413">
        <f t="shared" ref="J413:J452" si="140">F413-F412</f>
        <v>0</v>
      </c>
      <c r="K413">
        <f t="shared" ref="K413:K452" si="141">G413-G412</f>
        <v>0</v>
      </c>
      <c r="L413">
        <f t="shared" ref="L413:L452" si="142">H413-H412</f>
        <v>0</v>
      </c>
      <c r="M413">
        <f t="shared" ref="M413:M452" si="143">I413-I412</f>
        <v>0</v>
      </c>
      <c r="N413">
        <f>VLOOKUP(A413,Mobility!$A:$L,7,FALSE)</f>
        <v>4</v>
      </c>
      <c r="O413">
        <f>VLOOKUP(A413,Mobility!$A:$L,8,FALSE)</f>
        <v>3</v>
      </c>
      <c r="P413">
        <f>VLOOKUP(A413,Mobility!$A:$L,9,FALSE)</f>
        <v>-9</v>
      </c>
      <c r="Q413">
        <f>VLOOKUP(A413,Mobility!$A:$L,10,FALSE)</f>
        <v>0</v>
      </c>
      <c r="R413">
        <f>VLOOKUP(A413,Mobility!$A:$L,11,FALSE)</f>
        <v>2</v>
      </c>
      <c r="S413">
        <f>VLOOKUP(A413,Mobility!$A:$L,12,FALSE)</f>
        <v>0</v>
      </c>
      <c r="T413">
        <f>VLOOKUP(D413,'Pop and Pop Den'!A:C,2,FALSE)</f>
        <v>10736059</v>
      </c>
      <c r="U413">
        <f>VLOOKUP(D413,'Pop and Pop Den'!A:C,3,FALSE)</f>
        <v>186.67189999999999</v>
      </c>
      <c r="V413">
        <f>VLOOKUP(D413,Unemployment!A:B,2,FALSE)</f>
        <v>3.4</v>
      </c>
      <c r="W413">
        <f>VLOOKUP(D413,Unemployment!H:J,2,FALSE)</f>
        <v>3.1</v>
      </c>
      <c r="X413">
        <f>VLOOKUP(D413,Unemployment!H:J,3,FALSE)</f>
        <v>4.2</v>
      </c>
      <c r="Y413">
        <f t="shared" si="128"/>
        <v>0.80000000000000027</v>
      </c>
      <c r="Z413">
        <f t="shared" si="129"/>
        <v>1.1000000000000001</v>
      </c>
      <c r="AA413">
        <f>VLOOKUP(D413,MedianAge!A:B,2,FALSE)</f>
        <v>36.5</v>
      </c>
      <c r="AB413" s="6">
        <f>VLOOKUP(D413,StateActions!F:G,2,FALSE)</f>
        <v>43924</v>
      </c>
      <c r="AC413" s="6">
        <f>VLOOKUP(D413,StateActions!L:M,2,FALSE)</f>
        <v>43914</v>
      </c>
      <c r="AD413" s="6">
        <f>VLOOKUP(D413,StateActions!A:B,2,FALSE)</f>
        <v>43906</v>
      </c>
      <c r="AE413">
        <f t="shared" si="130"/>
        <v>-32</v>
      </c>
      <c r="AF413">
        <f t="shared" si="131"/>
        <v>-22</v>
      </c>
      <c r="AG413">
        <f t="shared" si="132"/>
        <v>-14</v>
      </c>
      <c r="AH413" s="18">
        <f t="shared" si="133"/>
        <v>0</v>
      </c>
      <c r="AI413" s="18">
        <f t="shared" si="134"/>
        <v>0</v>
      </c>
      <c r="AJ413" s="20">
        <f t="shared" si="135"/>
        <v>0</v>
      </c>
      <c r="AK413" t="str">
        <f t="shared" si="136"/>
        <v>Include</v>
      </c>
      <c r="AL413" t="str">
        <f t="shared" si="137"/>
        <v>Less than 10 deaths</v>
      </c>
      <c r="AM413" s="6">
        <f>IFERROR(VLOOKUP(D413,DatesEachStateReach10Deaths!A:B,2,FALSE),AK413)</f>
        <v>43909</v>
      </c>
      <c r="AN413">
        <f t="shared" si="138"/>
        <v>-17</v>
      </c>
    </row>
    <row r="414" spans="1:40" x14ac:dyDescent="0.25">
      <c r="A414" t="str">
        <f t="shared" si="139"/>
        <v>43893Georgia</v>
      </c>
      <c r="B414" t="str">
        <f t="shared" si="126"/>
        <v>43893GA</v>
      </c>
      <c r="C414" s="6">
        <v>43893</v>
      </c>
      <c r="D414" t="s">
        <v>73</v>
      </c>
      <c r="E414" t="s">
        <v>16</v>
      </c>
      <c r="F414">
        <f>IFERROR(VLOOKUP(B414,CovidTracking!B:G,4,FALSE),0)</f>
        <v>0</v>
      </c>
      <c r="G414">
        <f>IFERROR(VLOOKUP(B414,CovidTracking!B:G,5,FALSE),0)</f>
        <v>0</v>
      </c>
      <c r="H414">
        <f t="shared" si="127"/>
        <v>0</v>
      </c>
      <c r="I414">
        <f>IFERROR(VLOOKUP(B414,CovidTracking!B:G,6,FALSE),0)</f>
        <v>0</v>
      </c>
      <c r="J414">
        <f t="shared" si="140"/>
        <v>0</v>
      </c>
      <c r="K414">
        <f t="shared" si="141"/>
        <v>0</v>
      </c>
      <c r="L414">
        <f t="shared" si="142"/>
        <v>0</v>
      </c>
      <c r="M414">
        <f t="shared" si="143"/>
        <v>0</v>
      </c>
      <c r="N414">
        <f>VLOOKUP(A414,Mobility!$A:$L,7,FALSE)</f>
        <v>10</v>
      </c>
      <c r="O414">
        <f>VLOOKUP(A414,Mobility!$A:$L,8,FALSE)</f>
        <v>11</v>
      </c>
      <c r="P414">
        <f>VLOOKUP(A414,Mobility!$A:$L,9,FALSE)</f>
        <v>0</v>
      </c>
      <c r="Q414">
        <f>VLOOKUP(A414,Mobility!$A:$L,10,FALSE)</f>
        <v>0</v>
      </c>
      <c r="R414">
        <f>VLOOKUP(A414,Mobility!$A:$L,11,FALSE)</f>
        <v>1</v>
      </c>
      <c r="S414">
        <f>VLOOKUP(A414,Mobility!$A:$L,12,FALSE)</f>
        <v>0</v>
      </c>
      <c r="T414">
        <f>VLOOKUP(D414,'Pop and Pop Den'!A:C,2,FALSE)</f>
        <v>10736059</v>
      </c>
      <c r="U414">
        <f>VLOOKUP(D414,'Pop and Pop Den'!A:C,3,FALSE)</f>
        <v>186.67189999999999</v>
      </c>
      <c r="V414">
        <f>VLOOKUP(D414,Unemployment!A:B,2,FALSE)</f>
        <v>3.4</v>
      </c>
      <c r="W414">
        <f>VLOOKUP(D414,Unemployment!H:J,2,FALSE)</f>
        <v>3.1</v>
      </c>
      <c r="X414">
        <f>VLOOKUP(D414,Unemployment!H:J,3,FALSE)</f>
        <v>4.2</v>
      </c>
      <c r="Y414">
        <f t="shared" si="128"/>
        <v>0.80000000000000027</v>
      </c>
      <c r="Z414">
        <f t="shared" si="129"/>
        <v>1.1000000000000001</v>
      </c>
      <c r="AA414">
        <f>VLOOKUP(D414,MedianAge!A:B,2,FALSE)</f>
        <v>36.5</v>
      </c>
      <c r="AB414" s="6">
        <f>VLOOKUP(D414,StateActions!F:G,2,FALSE)</f>
        <v>43924</v>
      </c>
      <c r="AC414" s="6">
        <f>VLOOKUP(D414,StateActions!L:M,2,FALSE)</f>
        <v>43914</v>
      </c>
      <c r="AD414" s="6">
        <f>VLOOKUP(D414,StateActions!A:B,2,FALSE)</f>
        <v>43906</v>
      </c>
      <c r="AE414">
        <f t="shared" si="130"/>
        <v>-31</v>
      </c>
      <c r="AF414">
        <f t="shared" si="131"/>
        <v>-21</v>
      </c>
      <c r="AG414">
        <f t="shared" si="132"/>
        <v>-13</v>
      </c>
      <c r="AH414" s="18">
        <f t="shared" si="133"/>
        <v>0</v>
      </c>
      <c r="AI414" s="18">
        <f t="shared" si="134"/>
        <v>0</v>
      </c>
      <c r="AJ414" s="20">
        <f t="shared" si="135"/>
        <v>0</v>
      </c>
      <c r="AK414" t="str">
        <f t="shared" si="136"/>
        <v>Include</v>
      </c>
      <c r="AL414" t="str">
        <f t="shared" si="137"/>
        <v>Less than 10 deaths</v>
      </c>
      <c r="AM414" s="6">
        <f>IFERROR(VLOOKUP(D414,DatesEachStateReach10Deaths!A:B,2,FALSE),AK414)</f>
        <v>43909</v>
      </c>
      <c r="AN414">
        <f t="shared" si="138"/>
        <v>-16</v>
      </c>
    </row>
    <row r="415" spans="1:40" x14ac:dyDescent="0.25">
      <c r="A415" t="str">
        <f t="shared" si="139"/>
        <v>43894Georgia</v>
      </c>
      <c r="B415" t="str">
        <f t="shared" si="126"/>
        <v>43894GA</v>
      </c>
      <c r="C415" s="6">
        <v>43894</v>
      </c>
      <c r="D415" t="s">
        <v>73</v>
      </c>
      <c r="E415" t="s">
        <v>16</v>
      </c>
      <c r="F415">
        <f>IFERROR(VLOOKUP(B415,CovidTracking!B:G,4,FALSE),0)</f>
        <v>2</v>
      </c>
      <c r="G415">
        <f>IFERROR(VLOOKUP(B415,CovidTracking!B:G,5,FALSE),0)</f>
        <v>0</v>
      </c>
      <c r="H415">
        <f t="shared" si="127"/>
        <v>2</v>
      </c>
      <c r="I415">
        <f>IFERROR(VLOOKUP(B415,CovidTracking!B:G,6,FALSE),0)</f>
        <v>0</v>
      </c>
      <c r="J415">
        <f t="shared" si="140"/>
        <v>2</v>
      </c>
      <c r="K415">
        <f t="shared" si="141"/>
        <v>0</v>
      </c>
      <c r="L415">
        <f t="shared" si="142"/>
        <v>2</v>
      </c>
      <c r="M415">
        <f t="shared" si="143"/>
        <v>0</v>
      </c>
      <c r="N415">
        <f>VLOOKUP(A415,Mobility!$A:$L,7,FALSE)</f>
        <v>3</v>
      </c>
      <c r="O415">
        <f>VLOOKUP(A415,Mobility!$A:$L,8,FALSE)</f>
        <v>0</v>
      </c>
      <c r="P415">
        <f>VLOOKUP(A415,Mobility!$A:$L,9,FALSE)</f>
        <v>-19</v>
      </c>
      <c r="Q415">
        <f>VLOOKUP(A415,Mobility!$A:$L,10,FALSE)</f>
        <v>-2</v>
      </c>
      <c r="R415">
        <f>VLOOKUP(A415,Mobility!$A:$L,11,FALSE)</f>
        <v>0</v>
      </c>
      <c r="S415">
        <f>VLOOKUP(A415,Mobility!$A:$L,12,FALSE)</f>
        <v>1</v>
      </c>
      <c r="T415">
        <f>VLOOKUP(D415,'Pop and Pop Den'!A:C,2,FALSE)</f>
        <v>10736059</v>
      </c>
      <c r="U415">
        <f>VLOOKUP(D415,'Pop and Pop Den'!A:C,3,FALSE)</f>
        <v>186.67189999999999</v>
      </c>
      <c r="V415">
        <f>VLOOKUP(D415,Unemployment!A:B,2,FALSE)</f>
        <v>3.4</v>
      </c>
      <c r="W415">
        <f>VLOOKUP(D415,Unemployment!H:J,2,FALSE)</f>
        <v>3.1</v>
      </c>
      <c r="X415">
        <f>VLOOKUP(D415,Unemployment!H:J,3,FALSE)</f>
        <v>4.2</v>
      </c>
      <c r="Y415">
        <f t="shared" si="128"/>
        <v>0.80000000000000027</v>
      </c>
      <c r="Z415">
        <f t="shared" si="129"/>
        <v>1.1000000000000001</v>
      </c>
      <c r="AA415">
        <f>VLOOKUP(D415,MedianAge!A:B,2,FALSE)</f>
        <v>36.5</v>
      </c>
      <c r="AB415" s="6">
        <f>VLOOKUP(D415,StateActions!F:G,2,FALSE)</f>
        <v>43924</v>
      </c>
      <c r="AC415" s="6">
        <f>VLOOKUP(D415,StateActions!L:M,2,FALSE)</f>
        <v>43914</v>
      </c>
      <c r="AD415" s="6">
        <f>VLOOKUP(D415,StateActions!A:B,2,FALSE)</f>
        <v>43906</v>
      </c>
      <c r="AE415">
        <f t="shared" si="130"/>
        <v>-30</v>
      </c>
      <c r="AF415">
        <f t="shared" si="131"/>
        <v>-20</v>
      </c>
      <c r="AG415">
        <f t="shared" si="132"/>
        <v>-12</v>
      </c>
      <c r="AH415" s="18">
        <f t="shared" si="133"/>
        <v>1</v>
      </c>
      <c r="AI415" s="18">
        <f t="shared" si="134"/>
        <v>0</v>
      </c>
      <c r="AJ415" s="20">
        <f t="shared" si="135"/>
        <v>0</v>
      </c>
      <c r="AK415" t="str">
        <f t="shared" si="136"/>
        <v>Include</v>
      </c>
      <c r="AL415" t="str">
        <f t="shared" si="137"/>
        <v>Less than 10 deaths</v>
      </c>
      <c r="AM415" s="6">
        <f>IFERROR(VLOOKUP(D415,DatesEachStateReach10Deaths!A:B,2,FALSE),AK415)</f>
        <v>43909</v>
      </c>
      <c r="AN415">
        <f t="shared" si="138"/>
        <v>-15</v>
      </c>
    </row>
    <row r="416" spans="1:40" x14ac:dyDescent="0.25">
      <c r="A416" t="str">
        <f t="shared" si="139"/>
        <v>43895Georgia</v>
      </c>
      <c r="B416" t="str">
        <f t="shared" si="126"/>
        <v>43895GA</v>
      </c>
      <c r="C416" s="6">
        <v>43895</v>
      </c>
      <c r="D416" t="s">
        <v>73</v>
      </c>
      <c r="E416" t="s">
        <v>16</v>
      </c>
      <c r="F416">
        <f>IFERROR(VLOOKUP(B416,CovidTracking!B:G,4,FALSE),0)</f>
        <v>2</v>
      </c>
      <c r="G416">
        <f>IFERROR(VLOOKUP(B416,CovidTracking!B:G,5,FALSE),0)</f>
        <v>0</v>
      </c>
      <c r="H416">
        <f t="shared" si="127"/>
        <v>2</v>
      </c>
      <c r="I416">
        <f>IFERROR(VLOOKUP(B416,CovidTracking!B:G,6,FALSE),0)</f>
        <v>0</v>
      </c>
      <c r="J416">
        <f t="shared" si="140"/>
        <v>0</v>
      </c>
      <c r="K416">
        <f t="shared" si="141"/>
        <v>0</v>
      </c>
      <c r="L416">
        <f t="shared" si="142"/>
        <v>0</v>
      </c>
      <c r="M416">
        <f t="shared" si="143"/>
        <v>0</v>
      </c>
      <c r="N416">
        <f>VLOOKUP(A416,Mobility!$A:$L,7,FALSE)</f>
        <v>1</v>
      </c>
      <c r="O416">
        <f>VLOOKUP(A416,Mobility!$A:$L,8,FALSE)</f>
        <v>0</v>
      </c>
      <c r="P416">
        <f>VLOOKUP(A416,Mobility!$A:$L,9,FALSE)</f>
        <v>-30</v>
      </c>
      <c r="Q416">
        <f>VLOOKUP(A416,Mobility!$A:$L,10,FALSE)</f>
        <v>-1</v>
      </c>
      <c r="R416">
        <f>VLOOKUP(A416,Mobility!$A:$L,11,FALSE)</f>
        <v>-1</v>
      </c>
      <c r="S416">
        <f>VLOOKUP(A416,Mobility!$A:$L,12,FALSE)</f>
        <v>2</v>
      </c>
      <c r="T416">
        <f>VLOOKUP(D416,'Pop and Pop Den'!A:C,2,FALSE)</f>
        <v>10736059</v>
      </c>
      <c r="U416">
        <f>VLOOKUP(D416,'Pop and Pop Den'!A:C,3,FALSE)</f>
        <v>186.67189999999999</v>
      </c>
      <c r="V416">
        <f>VLOOKUP(D416,Unemployment!A:B,2,FALSE)</f>
        <v>3.4</v>
      </c>
      <c r="W416">
        <f>VLOOKUP(D416,Unemployment!H:J,2,FALSE)</f>
        <v>3.1</v>
      </c>
      <c r="X416">
        <f>VLOOKUP(D416,Unemployment!H:J,3,FALSE)</f>
        <v>4.2</v>
      </c>
      <c r="Y416">
        <f t="shared" si="128"/>
        <v>0.80000000000000027</v>
      </c>
      <c r="Z416">
        <f t="shared" si="129"/>
        <v>1.1000000000000001</v>
      </c>
      <c r="AA416">
        <f>VLOOKUP(D416,MedianAge!A:B,2,FALSE)</f>
        <v>36.5</v>
      </c>
      <c r="AB416" s="6">
        <f>VLOOKUP(D416,StateActions!F:G,2,FALSE)</f>
        <v>43924</v>
      </c>
      <c r="AC416" s="6">
        <f>VLOOKUP(D416,StateActions!L:M,2,FALSE)</f>
        <v>43914</v>
      </c>
      <c r="AD416" s="6">
        <f>VLOOKUP(D416,StateActions!A:B,2,FALSE)</f>
        <v>43906</v>
      </c>
      <c r="AE416">
        <f t="shared" si="130"/>
        <v>-29</v>
      </c>
      <c r="AF416">
        <f t="shared" si="131"/>
        <v>-19</v>
      </c>
      <c r="AG416">
        <f t="shared" si="132"/>
        <v>-11</v>
      </c>
      <c r="AH416" s="18">
        <f t="shared" si="133"/>
        <v>1</v>
      </c>
      <c r="AI416" s="18">
        <f t="shared" si="134"/>
        <v>0</v>
      </c>
      <c r="AJ416" s="20">
        <f t="shared" si="135"/>
        <v>0</v>
      </c>
      <c r="AK416" t="str">
        <f t="shared" si="136"/>
        <v>Include</v>
      </c>
      <c r="AL416" t="str">
        <f t="shared" si="137"/>
        <v>Less than 10 deaths</v>
      </c>
      <c r="AM416" s="6">
        <f>IFERROR(VLOOKUP(D416,DatesEachStateReach10Deaths!A:B,2,FALSE),AK416)</f>
        <v>43909</v>
      </c>
      <c r="AN416">
        <f t="shared" si="138"/>
        <v>-14</v>
      </c>
    </row>
    <row r="417" spans="1:40" x14ac:dyDescent="0.25">
      <c r="A417" t="str">
        <f t="shared" si="139"/>
        <v>43896Georgia</v>
      </c>
      <c r="B417" t="str">
        <f t="shared" si="126"/>
        <v>43896GA</v>
      </c>
      <c r="C417" s="6">
        <v>43896</v>
      </c>
      <c r="D417" t="s">
        <v>73</v>
      </c>
      <c r="E417" t="s">
        <v>16</v>
      </c>
      <c r="F417">
        <f>IFERROR(VLOOKUP(B417,CovidTracking!B:G,4,FALSE),0)</f>
        <v>2</v>
      </c>
      <c r="G417">
        <f>IFERROR(VLOOKUP(B417,CovidTracking!B:G,5,FALSE),0)</f>
        <v>0</v>
      </c>
      <c r="H417">
        <f t="shared" si="127"/>
        <v>2</v>
      </c>
      <c r="I417">
        <f>IFERROR(VLOOKUP(B417,CovidTracking!B:G,6,FALSE),0)</f>
        <v>0</v>
      </c>
      <c r="J417">
        <f t="shared" si="140"/>
        <v>0</v>
      </c>
      <c r="K417">
        <f t="shared" si="141"/>
        <v>0</v>
      </c>
      <c r="L417">
        <f t="shared" si="142"/>
        <v>0</v>
      </c>
      <c r="M417">
        <f t="shared" si="143"/>
        <v>0</v>
      </c>
      <c r="N417">
        <f>VLOOKUP(A417,Mobility!$A:$L,7,FALSE)</f>
        <v>7</v>
      </c>
      <c r="O417">
        <f>VLOOKUP(A417,Mobility!$A:$L,8,FALSE)</f>
        <v>3</v>
      </c>
      <c r="P417">
        <f>VLOOKUP(A417,Mobility!$A:$L,9,FALSE)</f>
        <v>44</v>
      </c>
      <c r="Q417">
        <f>VLOOKUP(A417,Mobility!$A:$L,10,FALSE)</f>
        <v>5</v>
      </c>
      <c r="R417">
        <f>VLOOKUP(A417,Mobility!$A:$L,11,FALSE)</f>
        <v>1</v>
      </c>
      <c r="S417">
        <f>VLOOKUP(A417,Mobility!$A:$L,12,FALSE)</f>
        <v>-2</v>
      </c>
      <c r="T417">
        <f>VLOOKUP(D417,'Pop and Pop Den'!A:C,2,FALSE)</f>
        <v>10736059</v>
      </c>
      <c r="U417">
        <f>VLOOKUP(D417,'Pop and Pop Den'!A:C,3,FALSE)</f>
        <v>186.67189999999999</v>
      </c>
      <c r="V417">
        <f>VLOOKUP(D417,Unemployment!A:B,2,FALSE)</f>
        <v>3.4</v>
      </c>
      <c r="W417">
        <f>VLOOKUP(D417,Unemployment!H:J,2,FALSE)</f>
        <v>3.1</v>
      </c>
      <c r="X417">
        <f>VLOOKUP(D417,Unemployment!H:J,3,FALSE)</f>
        <v>4.2</v>
      </c>
      <c r="Y417">
        <f t="shared" si="128"/>
        <v>0.80000000000000027</v>
      </c>
      <c r="Z417">
        <f t="shared" si="129"/>
        <v>1.1000000000000001</v>
      </c>
      <c r="AA417">
        <f>VLOOKUP(D417,MedianAge!A:B,2,FALSE)</f>
        <v>36.5</v>
      </c>
      <c r="AB417" s="6">
        <f>VLOOKUP(D417,StateActions!F:G,2,FALSE)</f>
        <v>43924</v>
      </c>
      <c r="AC417" s="6">
        <f>VLOOKUP(D417,StateActions!L:M,2,FALSE)</f>
        <v>43914</v>
      </c>
      <c r="AD417" s="6">
        <f>VLOOKUP(D417,StateActions!A:B,2,FALSE)</f>
        <v>43906</v>
      </c>
      <c r="AE417">
        <f t="shared" si="130"/>
        <v>-28</v>
      </c>
      <c r="AF417">
        <f t="shared" si="131"/>
        <v>-18</v>
      </c>
      <c r="AG417">
        <f t="shared" si="132"/>
        <v>-10</v>
      </c>
      <c r="AH417" s="18">
        <f t="shared" si="133"/>
        <v>1</v>
      </c>
      <c r="AI417" s="18">
        <f t="shared" si="134"/>
        <v>0</v>
      </c>
      <c r="AJ417" s="20">
        <f t="shared" si="135"/>
        <v>0</v>
      </c>
      <c r="AK417" t="str">
        <f t="shared" si="136"/>
        <v>Include</v>
      </c>
      <c r="AL417" t="str">
        <f t="shared" si="137"/>
        <v>Less than 10 deaths</v>
      </c>
      <c r="AM417" s="6">
        <f>IFERROR(VLOOKUP(D417,DatesEachStateReach10Deaths!A:B,2,FALSE),AK417)</f>
        <v>43909</v>
      </c>
      <c r="AN417">
        <f t="shared" si="138"/>
        <v>-13</v>
      </c>
    </row>
    <row r="418" spans="1:40" x14ac:dyDescent="0.25">
      <c r="A418" t="str">
        <f t="shared" si="139"/>
        <v>43897Georgia</v>
      </c>
      <c r="B418" t="str">
        <f t="shared" si="126"/>
        <v>43897GA</v>
      </c>
      <c r="C418" s="6">
        <v>43897</v>
      </c>
      <c r="D418" t="s">
        <v>73</v>
      </c>
      <c r="E418" t="s">
        <v>16</v>
      </c>
      <c r="F418">
        <f>IFERROR(VLOOKUP(B418,CovidTracking!B:G,4,FALSE),0)</f>
        <v>6</v>
      </c>
      <c r="G418">
        <f>IFERROR(VLOOKUP(B418,CovidTracking!B:G,5,FALSE),0)</f>
        <v>0</v>
      </c>
      <c r="H418">
        <f t="shared" si="127"/>
        <v>6</v>
      </c>
      <c r="I418">
        <f>IFERROR(VLOOKUP(B418,CovidTracking!B:G,6,FALSE),0)</f>
        <v>0</v>
      </c>
      <c r="J418">
        <f t="shared" si="140"/>
        <v>4</v>
      </c>
      <c r="K418">
        <f t="shared" si="141"/>
        <v>0</v>
      </c>
      <c r="L418">
        <f t="shared" si="142"/>
        <v>4</v>
      </c>
      <c r="M418">
        <f t="shared" si="143"/>
        <v>0</v>
      </c>
      <c r="N418">
        <f>VLOOKUP(A418,Mobility!$A:$L,7,FALSE)</f>
        <v>10</v>
      </c>
      <c r="O418">
        <f>VLOOKUP(A418,Mobility!$A:$L,8,FALSE)</f>
        <v>5</v>
      </c>
      <c r="P418">
        <f>VLOOKUP(A418,Mobility!$A:$L,9,FALSE)</f>
        <v>79</v>
      </c>
      <c r="Q418">
        <f>VLOOKUP(A418,Mobility!$A:$L,10,FALSE)</f>
        <v>9</v>
      </c>
      <c r="R418">
        <f>VLOOKUP(A418,Mobility!$A:$L,11,FALSE)</f>
        <v>5</v>
      </c>
      <c r="S418">
        <f>VLOOKUP(A418,Mobility!$A:$L,12,FALSE)</f>
        <v>-2</v>
      </c>
      <c r="T418">
        <f>VLOOKUP(D418,'Pop and Pop Den'!A:C,2,FALSE)</f>
        <v>10736059</v>
      </c>
      <c r="U418">
        <f>VLOOKUP(D418,'Pop and Pop Den'!A:C,3,FALSE)</f>
        <v>186.67189999999999</v>
      </c>
      <c r="V418">
        <f>VLOOKUP(D418,Unemployment!A:B,2,FALSE)</f>
        <v>3.4</v>
      </c>
      <c r="W418">
        <f>VLOOKUP(D418,Unemployment!H:J,2,FALSE)</f>
        <v>3.1</v>
      </c>
      <c r="X418">
        <f>VLOOKUP(D418,Unemployment!H:J,3,FALSE)</f>
        <v>4.2</v>
      </c>
      <c r="Y418">
        <f t="shared" si="128"/>
        <v>0.80000000000000027</v>
      </c>
      <c r="Z418">
        <f t="shared" si="129"/>
        <v>1.1000000000000001</v>
      </c>
      <c r="AA418">
        <f>VLOOKUP(D418,MedianAge!A:B,2,FALSE)</f>
        <v>36.5</v>
      </c>
      <c r="AB418" s="6">
        <f>VLOOKUP(D418,StateActions!F:G,2,FALSE)</f>
        <v>43924</v>
      </c>
      <c r="AC418" s="6">
        <f>VLOOKUP(D418,StateActions!L:M,2,FALSE)</f>
        <v>43914</v>
      </c>
      <c r="AD418" s="6">
        <f>VLOOKUP(D418,StateActions!A:B,2,FALSE)</f>
        <v>43906</v>
      </c>
      <c r="AE418">
        <f t="shared" si="130"/>
        <v>-27</v>
      </c>
      <c r="AF418">
        <f t="shared" si="131"/>
        <v>-17</v>
      </c>
      <c r="AG418">
        <f t="shared" si="132"/>
        <v>-9</v>
      </c>
      <c r="AH418" s="18">
        <f t="shared" si="133"/>
        <v>1</v>
      </c>
      <c r="AI418" s="18">
        <f t="shared" si="134"/>
        <v>0</v>
      </c>
      <c r="AJ418" s="20">
        <f t="shared" si="135"/>
        <v>0</v>
      </c>
      <c r="AK418" t="str">
        <f t="shared" si="136"/>
        <v>Include</v>
      </c>
      <c r="AL418" t="str">
        <f t="shared" si="137"/>
        <v>Less than 10 deaths</v>
      </c>
      <c r="AM418" s="6">
        <f>IFERROR(VLOOKUP(D418,DatesEachStateReach10Deaths!A:B,2,FALSE),AK418)</f>
        <v>43909</v>
      </c>
      <c r="AN418">
        <f t="shared" si="138"/>
        <v>-12</v>
      </c>
    </row>
    <row r="419" spans="1:40" x14ac:dyDescent="0.25">
      <c r="A419" t="str">
        <f t="shared" si="139"/>
        <v>43898Georgia</v>
      </c>
      <c r="B419" t="str">
        <f t="shared" si="126"/>
        <v>43898GA</v>
      </c>
      <c r="C419" s="6">
        <v>43898</v>
      </c>
      <c r="D419" t="s">
        <v>73</v>
      </c>
      <c r="E419" t="s">
        <v>16</v>
      </c>
      <c r="F419">
        <f>IFERROR(VLOOKUP(B419,CovidTracking!B:G,4,FALSE),0)</f>
        <v>7</v>
      </c>
      <c r="G419">
        <f>IFERROR(VLOOKUP(B419,CovidTracking!B:G,5,FALSE),0)</f>
        <v>0</v>
      </c>
      <c r="H419">
        <f t="shared" si="127"/>
        <v>7</v>
      </c>
      <c r="I419">
        <f>IFERROR(VLOOKUP(B419,CovidTracking!B:G,6,FALSE),0)</f>
        <v>0</v>
      </c>
      <c r="J419">
        <f t="shared" si="140"/>
        <v>1</v>
      </c>
      <c r="K419">
        <f t="shared" si="141"/>
        <v>0</v>
      </c>
      <c r="L419">
        <f t="shared" si="142"/>
        <v>1</v>
      </c>
      <c r="M419">
        <f t="shared" si="143"/>
        <v>0</v>
      </c>
      <c r="N419">
        <f>VLOOKUP(A419,Mobility!$A:$L,7,FALSE)</f>
        <v>8</v>
      </c>
      <c r="O419">
        <f>VLOOKUP(A419,Mobility!$A:$L,8,FALSE)</f>
        <v>4</v>
      </c>
      <c r="P419">
        <f>VLOOKUP(A419,Mobility!$A:$L,9,FALSE)</f>
        <v>57</v>
      </c>
      <c r="Q419">
        <f>VLOOKUP(A419,Mobility!$A:$L,10,FALSE)</f>
        <v>4</v>
      </c>
      <c r="R419">
        <f>VLOOKUP(A419,Mobility!$A:$L,11,FALSE)</f>
        <v>1</v>
      </c>
      <c r="S419">
        <f>VLOOKUP(A419,Mobility!$A:$L,12,FALSE)</f>
        <v>-1</v>
      </c>
      <c r="T419">
        <f>VLOOKUP(D419,'Pop and Pop Den'!A:C,2,FALSE)</f>
        <v>10736059</v>
      </c>
      <c r="U419">
        <f>VLOOKUP(D419,'Pop and Pop Den'!A:C,3,FALSE)</f>
        <v>186.67189999999999</v>
      </c>
      <c r="V419">
        <f>VLOOKUP(D419,Unemployment!A:B,2,FALSE)</f>
        <v>3.4</v>
      </c>
      <c r="W419">
        <f>VLOOKUP(D419,Unemployment!H:J,2,FALSE)</f>
        <v>3.1</v>
      </c>
      <c r="X419">
        <f>VLOOKUP(D419,Unemployment!H:J,3,FALSE)</f>
        <v>4.2</v>
      </c>
      <c r="Y419">
        <f t="shared" si="128"/>
        <v>0.80000000000000027</v>
      </c>
      <c r="Z419">
        <f t="shared" si="129"/>
        <v>1.1000000000000001</v>
      </c>
      <c r="AA419">
        <f>VLOOKUP(D419,MedianAge!A:B,2,FALSE)</f>
        <v>36.5</v>
      </c>
      <c r="AB419" s="6">
        <f>VLOOKUP(D419,StateActions!F:G,2,FALSE)</f>
        <v>43924</v>
      </c>
      <c r="AC419" s="6">
        <f>VLOOKUP(D419,StateActions!L:M,2,FALSE)</f>
        <v>43914</v>
      </c>
      <c r="AD419" s="6">
        <f>VLOOKUP(D419,StateActions!A:B,2,FALSE)</f>
        <v>43906</v>
      </c>
      <c r="AE419">
        <f t="shared" si="130"/>
        <v>-26</v>
      </c>
      <c r="AF419">
        <f t="shared" si="131"/>
        <v>-16</v>
      </c>
      <c r="AG419">
        <f t="shared" si="132"/>
        <v>-8</v>
      </c>
      <c r="AH419" s="18">
        <f>IFERROR(F419/H419,0)</f>
        <v>1</v>
      </c>
      <c r="AI419" s="18">
        <f t="shared" si="134"/>
        <v>0</v>
      </c>
      <c r="AJ419" s="20">
        <f t="shared" si="135"/>
        <v>0</v>
      </c>
      <c r="AK419" t="str">
        <f t="shared" si="136"/>
        <v>Include</v>
      </c>
      <c r="AL419" t="str">
        <f t="shared" si="137"/>
        <v>Less than 10 deaths</v>
      </c>
      <c r="AM419" s="6">
        <f>IFERROR(VLOOKUP(D419,DatesEachStateReach10Deaths!A:B,2,FALSE),AK419)</f>
        <v>43909</v>
      </c>
      <c r="AN419">
        <f t="shared" si="138"/>
        <v>-11</v>
      </c>
    </row>
    <row r="420" spans="1:40" x14ac:dyDescent="0.25">
      <c r="A420" t="str">
        <f t="shared" si="139"/>
        <v>43899Georgia</v>
      </c>
      <c r="B420" t="str">
        <f t="shared" si="126"/>
        <v>43899GA</v>
      </c>
      <c r="C420" s="6">
        <v>43899</v>
      </c>
      <c r="D420" t="s">
        <v>73</v>
      </c>
      <c r="E420" t="s">
        <v>16</v>
      </c>
      <c r="F420">
        <f>IFERROR(VLOOKUP(B420,CovidTracking!B:G,4,FALSE),0)</f>
        <v>12</v>
      </c>
      <c r="G420">
        <f>IFERROR(VLOOKUP(B420,CovidTracking!B:G,5,FALSE),0)</f>
        <v>0</v>
      </c>
      <c r="H420">
        <f t="shared" si="127"/>
        <v>12</v>
      </c>
      <c r="I420">
        <f>IFERROR(VLOOKUP(B420,CovidTracking!B:G,6,FALSE),0)</f>
        <v>0</v>
      </c>
      <c r="J420">
        <f t="shared" si="140"/>
        <v>5</v>
      </c>
      <c r="K420">
        <f t="shared" si="141"/>
        <v>0</v>
      </c>
      <c r="L420">
        <f t="shared" si="142"/>
        <v>5</v>
      </c>
      <c r="M420">
        <f t="shared" si="143"/>
        <v>0</v>
      </c>
      <c r="N420">
        <f>VLOOKUP(A420,Mobility!$A:$L,7,FALSE)</f>
        <v>7</v>
      </c>
      <c r="O420">
        <f>VLOOKUP(A420,Mobility!$A:$L,8,FALSE)</f>
        <v>8</v>
      </c>
      <c r="P420">
        <f>VLOOKUP(A420,Mobility!$A:$L,9,FALSE)</f>
        <v>53</v>
      </c>
      <c r="Q420">
        <f>VLOOKUP(A420,Mobility!$A:$L,10,FALSE)</f>
        <v>0</v>
      </c>
      <c r="R420">
        <f>VLOOKUP(A420,Mobility!$A:$L,11,FALSE)</f>
        <v>2</v>
      </c>
      <c r="S420">
        <f>VLOOKUP(A420,Mobility!$A:$L,12,FALSE)</f>
        <v>-1</v>
      </c>
      <c r="T420">
        <f>VLOOKUP(D420,'Pop and Pop Den'!A:C,2,FALSE)</f>
        <v>10736059</v>
      </c>
      <c r="U420">
        <f>VLOOKUP(D420,'Pop and Pop Den'!A:C,3,FALSE)</f>
        <v>186.67189999999999</v>
      </c>
      <c r="V420">
        <f>VLOOKUP(D420,Unemployment!A:B,2,FALSE)</f>
        <v>3.4</v>
      </c>
      <c r="W420">
        <f>VLOOKUP(D420,Unemployment!H:J,2,FALSE)</f>
        <v>3.1</v>
      </c>
      <c r="X420">
        <f>VLOOKUP(D420,Unemployment!H:J,3,FALSE)</f>
        <v>4.2</v>
      </c>
      <c r="Y420">
        <f t="shared" si="128"/>
        <v>0.80000000000000027</v>
      </c>
      <c r="Z420">
        <f t="shared" si="129"/>
        <v>1.1000000000000001</v>
      </c>
      <c r="AA420">
        <f>VLOOKUP(D420,MedianAge!A:B,2,FALSE)</f>
        <v>36.5</v>
      </c>
      <c r="AB420" s="6">
        <f>VLOOKUP(D420,StateActions!F:G,2,FALSE)</f>
        <v>43924</v>
      </c>
      <c r="AC420" s="6">
        <f>VLOOKUP(D420,StateActions!L:M,2,FALSE)</f>
        <v>43914</v>
      </c>
      <c r="AD420" s="6">
        <f>VLOOKUP(D420,StateActions!A:B,2,FALSE)</f>
        <v>43906</v>
      </c>
      <c r="AE420">
        <f t="shared" si="130"/>
        <v>-25</v>
      </c>
      <c r="AF420">
        <f t="shared" si="131"/>
        <v>-15</v>
      </c>
      <c r="AG420">
        <f t="shared" si="132"/>
        <v>-7</v>
      </c>
      <c r="AH420" s="18">
        <f t="shared" si="133"/>
        <v>1</v>
      </c>
      <c r="AI420" s="18">
        <f t="shared" si="134"/>
        <v>0</v>
      </c>
      <c r="AJ420" s="20">
        <f t="shared" si="135"/>
        <v>0</v>
      </c>
      <c r="AK420" t="str">
        <f t="shared" si="136"/>
        <v>Include</v>
      </c>
      <c r="AL420" t="str">
        <f t="shared" si="137"/>
        <v>Less than 10 deaths</v>
      </c>
      <c r="AM420" s="6">
        <f>IFERROR(VLOOKUP(D420,DatesEachStateReach10Deaths!A:B,2,FALSE),AK420)</f>
        <v>43909</v>
      </c>
      <c r="AN420">
        <f t="shared" si="138"/>
        <v>-10</v>
      </c>
    </row>
    <row r="421" spans="1:40" x14ac:dyDescent="0.25">
      <c r="A421" t="str">
        <f t="shared" si="139"/>
        <v>43900Georgia</v>
      </c>
      <c r="B421" t="str">
        <f t="shared" si="126"/>
        <v>43900GA</v>
      </c>
      <c r="C421" s="6">
        <v>43900</v>
      </c>
      <c r="D421" t="s">
        <v>73</v>
      </c>
      <c r="E421" t="s">
        <v>16</v>
      </c>
      <c r="F421">
        <f>IFERROR(VLOOKUP(B421,CovidTracking!B:G,4,FALSE),0)</f>
        <v>17</v>
      </c>
      <c r="G421">
        <f>IFERROR(VLOOKUP(B421,CovidTracking!B:G,5,FALSE),0)</f>
        <v>0</v>
      </c>
      <c r="H421">
        <f t="shared" si="127"/>
        <v>17</v>
      </c>
      <c r="I421">
        <f>IFERROR(VLOOKUP(B421,CovidTracking!B:G,6,FALSE),0)</f>
        <v>0</v>
      </c>
      <c r="J421">
        <f t="shared" si="140"/>
        <v>5</v>
      </c>
      <c r="K421">
        <f t="shared" si="141"/>
        <v>0</v>
      </c>
      <c r="L421">
        <f t="shared" si="142"/>
        <v>5</v>
      </c>
      <c r="M421">
        <f t="shared" si="143"/>
        <v>0</v>
      </c>
      <c r="N421">
        <f>VLOOKUP(A421,Mobility!$A:$L,7,FALSE)</f>
        <v>5</v>
      </c>
      <c r="O421">
        <f>VLOOKUP(A421,Mobility!$A:$L,8,FALSE)</f>
        <v>8</v>
      </c>
      <c r="P421">
        <f>VLOOKUP(A421,Mobility!$A:$L,9,FALSE)</f>
        <v>18</v>
      </c>
      <c r="Q421">
        <f>VLOOKUP(A421,Mobility!$A:$L,10,FALSE)</f>
        <v>-3</v>
      </c>
      <c r="R421">
        <f>VLOOKUP(A421,Mobility!$A:$L,11,FALSE)</f>
        <v>-1</v>
      </c>
      <c r="S421">
        <f>VLOOKUP(A421,Mobility!$A:$L,12,FALSE)</f>
        <v>1</v>
      </c>
      <c r="T421">
        <f>VLOOKUP(D421,'Pop and Pop Den'!A:C,2,FALSE)</f>
        <v>10736059</v>
      </c>
      <c r="U421">
        <f>VLOOKUP(D421,'Pop and Pop Den'!A:C,3,FALSE)</f>
        <v>186.67189999999999</v>
      </c>
      <c r="V421">
        <f>VLOOKUP(D421,Unemployment!A:B,2,FALSE)</f>
        <v>3.4</v>
      </c>
      <c r="W421">
        <f>VLOOKUP(D421,Unemployment!H:J,2,FALSE)</f>
        <v>3.1</v>
      </c>
      <c r="X421">
        <f>VLOOKUP(D421,Unemployment!H:J,3,FALSE)</f>
        <v>4.2</v>
      </c>
      <c r="Y421">
        <f t="shared" si="128"/>
        <v>0.80000000000000027</v>
      </c>
      <c r="Z421">
        <f t="shared" si="129"/>
        <v>1.1000000000000001</v>
      </c>
      <c r="AA421">
        <f>VLOOKUP(D421,MedianAge!A:B,2,FALSE)</f>
        <v>36.5</v>
      </c>
      <c r="AB421" s="6">
        <f>VLOOKUP(D421,StateActions!F:G,2,FALSE)</f>
        <v>43924</v>
      </c>
      <c r="AC421" s="6">
        <f>VLOOKUP(D421,StateActions!L:M,2,FALSE)</f>
        <v>43914</v>
      </c>
      <c r="AD421" s="6">
        <f>VLOOKUP(D421,StateActions!A:B,2,FALSE)</f>
        <v>43906</v>
      </c>
      <c r="AE421">
        <f t="shared" si="130"/>
        <v>-24</v>
      </c>
      <c r="AF421">
        <f t="shared" si="131"/>
        <v>-14</v>
      </c>
      <c r="AG421">
        <f t="shared" si="132"/>
        <v>-6</v>
      </c>
      <c r="AH421" s="18">
        <f t="shared" si="133"/>
        <v>1</v>
      </c>
      <c r="AI421" s="18">
        <f t="shared" si="134"/>
        <v>0</v>
      </c>
      <c r="AJ421" s="20">
        <f t="shared" si="135"/>
        <v>0</v>
      </c>
      <c r="AK421" t="str">
        <f t="shared" si="136"/>
        <v>Include</v>
      </c>
      <c r="AL421" t="str">
        <f t="shared" si="137"/>
        <v>Less than 10 deaths</v>
      </c>
      <c r="AM421" s="6">
        <f>IFERROR(VLOOKUP(D421,DatesEachStateReach10Deaths!A:B,2,FALSE),AK421)</f>
        <v>43909</v>
      </c>
      <c r="AN421">
        <f t="shared" si="138"/>
        <v>-9</v>
      </c>
    </row>
    <row r="422" spans="1:40" x14ac:dyDescent="0.25">
      <c r="A422" t="str">
        <f t="shared" si="139"/>
        <v>43901Georgia</v>
      </c>
      <c r="B422" t="str">
        <f t="shared" si="126"/>
        <v>43901GA</v>
      </c>
      <c r="C422" s="6">
        <v>43901</v>
      </c>
      <c r="D422" t="s">
        <v>73</v>
      </c>
      <c r="E422" t="s">
        <v>16</v>
      </c>
      <c r="F422">
        <f>IFERROR(VLOOKUP(B422,CovidTracking!B:G,4,FALSE),0)</f>
        <v>22</v>
      </c>
      <c r="G422">
        <f>IFERROR(VLOOKUP(B422,CovidTracking!B:G,5,FALSE),0)</f>
        <v>0</v>
      </c>
      <c r="H422">
        <f t="shared" si="127"/>
        <v>22</v>
      </c>
      <c r="I422">
        <f>IFERROR(VLOOKUP(B422,CovidTracking!B:G,6,FALSE),0)</f>
        <v>0</v>
      </c>
      <c r="J422">
        <f t="shared" si="140"/>
        <v>5</v>
      </c>
      <c r="K422">
        <f t="shared" si="141"/>
        <v>0</v>
      </c>
      <c r="L422">
        <f t="shared" si="142"/>
        <v>5</v>
      </c>
      <c r="M422">
        <f t="shared" si="143"/>
        <v>0</v>
      </c>
      <c r="N422">
        <f>VLOOKUP(A422,Mobility!$A:$L,7,FALSE)</f>
        <v>6</v>
      </c>
      <c r="O422">
        <f>VLOOKUP(A422,Mobility!$A:$L,8,FALSE)</f>
        <v>7</v>
      </c>
      <c r="P422">
        <f>VLOOKUP(A422,Mobility!$A:$L,9,FALSE)</f>
        <v>38</v>
      </c>
      <c r="Q422">
        <f>VLOOKUP(A422,Mobility!$A:$L,10,FALSE)</f>
        <v>0</v>
      </c>
      <c r="R422">
        <f>VLOOKUP(A422,Mobility!$A:$L,11,FALSE)</f>
        <v>-1</v>
      </c>
      <c r="S422">
        <f>VLOOKUP(A422,Mobility!$A:$L,12,FALSE)</f>
        <v>0</v>
      </c>
      <c r="T422">
        <f>VLOOKUP(D422,'Pop and Pop Den'!A:C,2,FALSE)</f>
        <v>10736059</v>
      </c>
      <c r="U422">
        <f>VLOOKUP(D422,'Pop and Pop Den'!A:C,3,FALSE)</f>
        <v>186.67189999999999</v>
      </c>
      <c r="V422">
        <f>VLOOKUP(D422,Unemployment!A:B,2,FALSE)</f>
        <v>3.4</v>
      </c>
      <c r="W422">
        <f>VLOOKUP(D422,Unemployment!H:J,2,FALSE)</f>
        <v>3.1</v>
      </c>
      <c r="X422">
        <f>VLOOKUP(D422,Unemployment!H:J,3,FALSE)</f>
        <v>4.2</v>
      </c>
      <c r="Y422">
        <f t="shared" si="128"/>
        <v>0.80000000000000027</v>
      </c>
      <c r="Z422">
        <f t="shared" si="129"/>
        <v>1.1000000000000001</v>
      </c>
      <c r="AA422">
        <f>VLOOKUP(D422,MedianAge!A:B,2,FALSE)</f>
        <v>36.5</v>
      </c>
      <c r="AB422" s="6">
        <f>VLOOKUP(D422,StateActions!F:G,2,FALSE)</f>
        <v>43924</v>
      </c>
      <c r="AC422" s="6">
        <f>VLOOKUP(D422,StateActions!L:M,2,FALSE)</f>
        <v>43914</v>
      </c>
      <c r="AD422" s="6">
        <f>VLOOKUP(D422,StateActions!A:B,2,FALSE)</f>
        <v>43906</v>
      </c>
      <c r="AE422">
        <f t="shared" si="130"/>
        <v>-23</v>
      </c>
      <c r="AF422">
        <f t="shared" si="131"/>
        <v>-13</v>
      </c>
      <c r="AG422">
        <f t="shared" si="132"/>
        <v>-5</v>
      </c>
      <c r="AH422" s="18">
        <f t="shared" si="133"/>
        <v>1</v>
      </c>
      <c r="AI422" s="18">
        <f t="shared" si="134"/>
        <v>0</v>
      </c>
      <c r="AJ422" s="20">
        <f t="shared" si="135"/>
        <v>0</v>
      </c>
      <c r="AK422" t="str">
        <f t="shared" si="136"/>
        <v>Include</v>
      </c>
      <c r="AL422" t="str">
        <f t="shared" si="137"/>
        <v>Less than 10 deaths</v>
      </c>
      <c r="AM422" s="6">
        <f>IFERROR(VLOOKUP(D422,DatesEachStateReach10Deaths!A:B,2,FALSE),AK422)</f>
        <v>43909</v>
      </c>
      <c r="AN422">
        <f t="shared" si="138"/>
        <v>-8</v>
      </c>
    </row>
    <row r="423" spans="1:40" x14ac:dyDescent="0.25">
      <c r="A423" t="str">
        <f t="shared" si="139"/>
        <v>43902Georgia</v>
      </c>
      <c r="B423" t="str">
        <f t="shared" si="126"/>
        <v>43902GA</v>
      </c>
      <c r="C423" s="6">
        <v>43902</v>
      </c>
      <c r="D423" t="s">
        <v>73</v>
      </c>
      <c r="E423" t="s">
        <v>16</v>
      </c>
      <c r="F423">
        <f>IFERROR(VLOOKUP(B423,CovidTracking!B:G,4,FALSE),0)</f>
        <v>31</v>
      </c>
      <c r="G423">
        <f>IFERROR(VLOOKUP(B423,CovidTracking!B:G,5,FALSE),0)</f>
        <v>0</v>
      </c>
      <c r="H423">
        <f t="shared" si="127"/>
        <v>31</v>
      </c>
      <c r="I423">
        <f>IFERROR(VLOOKUP(B423,CovidTracking!B:G,6,FALSE),0)</f>
        <v>0</v>
      </c>
      <c r="J423">
        <f t="shared" si="140"/>
        <v>9</v>
      </c>
      <c r="K423">
        <f t="shared" si="141"/>
        <v>0</v>
      </c>
      <c r="L423">
        <f t="shared" si="142"/>
        <v>9</v>
      </c>
      <c r="M423">
        <f t="shared" si="143"/>
        <v>0</v>
      </c>
      <c r="N423">
        <f>VLOOKUP(A423,Mobility!$A:$L,7,FALSE)</f>
        <v>8</v>
      </c>
      <c r="O423">
        <f>VLOOKUP(A423,Mobility!$A:$L,8,FALSE)</f>
        <v>24</v>
      </c>
      <c r="P423">
        <f>VLOOKUP(A423,Mobility!$A:$L,9,FALSE)</f>
        <v>23</v>
      </c>
      <c r="Q423">
        <f>VLOOKUP(A423,Mobility!$A:$L,10,FALSE)</f>
        <v>-2</v>
      </c>
      <c r="R423">
        <f>VLOOKUP(A423,Mobility!$A:$L,11,FALSE)</f>
        <v>-1</v>
      </c>
      <c r="S423">
        <f>VLOOKUP(A423,Mobility!$A:$L,12,FALSE)</f>
        <v>0</v>
      </c>
      <c r="T423">
        <f>VLOOKUP(D423,'Pop and Pop Den'!A:C,2,FALSE)</f>
        <v>10736059</v>
      </c>
      <c r="U423">
        <f>VLOOKUP(D423,'Pop and Pop Den'!A:C,3,FALSE)</f>
        <v>186.67189999999999</v>
      </c>
      <c r="V423">
        <f>VLOOKUP(D423,Unemployment!A:B,2,FALSE)</f>
        <v>3.4</v>
      </c>
      <c r="W423">
        <f>VLOOKUP(D423,Unemployment!H:J,2,FALSE)</f>
        <v>3.1</v>
      </c>
      <c r="X423">
        <f>VLOOKUP(D423,Unemployment!H:J,3,FALSE)</f>
        <v>4.2</v>
      </c>
      <c r="Y423">
        <f t="shared" si="128"/>
        <v>0.80000000000000027</v>
      </c>
      <c r="Z423">
        <f t="shared" si="129"/>
        <v>1.1000000000000001</v>
      </c>
      <c r="AA423">
        <f>VLOOKUP(D423,MedianAge!A:B,2,FALSE)</f>
        <v>36.5</v>
      </c>
      <c r="AB423" s="6">
        <f>VLOOKUP(D423,StateActions!F:G,2,FALSE)</f>
        <v>43924</v>
      </c>
      <c r="AC423" s="6">
        <f>VLOOKUP(D423,StateActions!L:M,2,FALSE)</f>
        <v>43914</v>
      </c>
      <c r="AD423" s="6">
        <f>VLOOKUP(D423,StateActions!A:B,2,FALSE)</f>
        <v>43906</v>
      </c>
      <c r="AE423">
        <f t="shared" si="130"/>
        <v>-22</v>
      </c>
      <c r="AF423">
        <f t="shared" si="131"/>
        <v>-12</v>
      </c>
      <c r="AG423">
        <f t="shared" si="132"/>
        <v>-4</v>
      </c>
      <c r="AH423" s="18">
        <f t="shared" si="133"/>
        <v>1</v>
      </c>
      <c r="AI423" s="18">
        <f t="shared" si="134"/>
        <v>0</v>
      </c>
      <c r="AJ423" s="20">
        <f t="shared" si="135"/>
        <v>0</v>
      </c>
      <c r="AK423" t="str">
        <f t="shared" si="136"/>
        <v>Include</v>
      </c>
      <c r="AL423" t="str">
        <f t="shared" si="137"/>
        <v>Less than 10 deaths</v>
      </c>
      <c r="AM423" s="6">
        <f>IFERROR(VLOOKUP(D423,DatesEachStateReach10Deaths!A:B,2,FALSE),AK423)</f>
        <v>43909</v>
      </c>
      <c r="AN423">
        <f t="shared" si="138"/>
        <v>-7</v>
      </c>
    </row>
    <row r="424" spans="1:40" x14ac:dyDescent="0.25">
      <c r="A424" t="str">
        <f t="shared" si="139"/>
        <v>43903Georgia</v>
      </c>
      <c r="B424" t="str">
        <f t="shared" si="126"/>
        <v>43903GA</v>
      </c>
      <c r="C424" s="6">
        <v>43903</v>
      </c>
      <c r="D424" t="s">
        <v>73</v>
      </c>
      <c r="E424" t="s">
        <v>16</v>
      </c>
      <c r="F424">
        <f>IFERROR(VLOOKUP(B424,CovidTracking!B:G,4,FALSE),0)</f>
        <v>42</v>
      </c>
      <c r="G424">
        <f>IFERROR(VLOOKUP(B424,CovidTracking!B:G,5,FALSE),0)</f>
        <v>0</v>
      </c>
      <c r="H424">
        <f t="shared" si="127"/>
        <v>42</v>
      </c>
      <c r="I424">
        <f>IFERROR(VLOOKUP(B424,CovidTracking!B:G,6,FALSE),0)</f>
        <v>1</v>
      </c>
      <c r="J424">
        <f t="shared" si="140"/>
        <v>11</v>
      </c>
      <c r="K424">
        <f t="shared" si="141"/>
        <v>0</v>
      </c>
      <c r="L424">
        <f t="shared" si="142"/>
        <v>11</v>
      </c>
      <c r="M424">
        <f t="shared" si="143"/>
        <v>1</v>
      </c>
      <c r="N424">
        <f>VLOOKUP(A424,Mobility!$A:$L,7,FALSE)</f>
        <v>3</v>
      </c>
      <c r="O424">
        <f>VLOOKUP(A424,Mobility!$A:$L,8,FALSE)</f>
        <v>33</v>
      </c>
      <c r="P424">
        <f>VLOOKUP(A424,Mobility!$A:$L,9,FALSE)</f>
        <v>39</v>
      </c>
      <c r="Q424">
        <f>VLOOKUP(A424,Mobility!$A:$L,10,FALSE)</f>
        <v>-5</v>
      </c>
      <c r="R424">
        <f>VLOOKUP(A424,Mobility!$A:$L,11,FALSE)</f>
        <v>-8</v>
      </c>
      <c r="S424">
        <f>VLOOKUP(A424,Mobility!$A:$L,12,FALSE)</f>
        <v>1</v>
      </c>
      <c r="T424">
        <f>VLOOKUP(D424,'Pop and Pop Den'!A:C,2,FALSE)</f>
        <v>10736059</v>
      </c>
      <c r="U424">
        <f>VLOOKUP(D424,'Pop and Pop Den'!A:C,3,FALSE)</f>
        <v>186.67189999999999</v>
      </c>
      <c r="V424">
        <f>VLOOKUP(D424,Unemployment!A:B,2,FALSE)</f>
        <v>3.4</v>
      </c>
      <c r="W424">
        <f>VLOOKUP(D424,Unemployment!H:J,2,FALSE)</f>
        <v>3.1</v>
      </c>
      <c r="X424">
        <f>VLOOKUP(D424,Unemployment!H:J,3,FALSE)</f>
        <v>4.2</v>
      </c>
      <c r="Y424">
        <f t="shared" si="128"/>
        <v>0.80000000000000027</v>
      </c>
      <c r="Z424">
        <f t="shared" si="129"/>
        <v>1.1000000000000001</v>
      </c>
      <c r="AA424">
        <f>VLOOKUP(D424,MedianAge!A:B,2,FALSE)</f>
        <v>36.5</v>
      </c>
      <c r="AB424" s="6">
        <f>VLOOKUP(D424,StateActions!F:G,2,FALSE)</f>
        <v>43924</v>
      </c>
      <c r="AC424" s="6">
        <f>VLOOKUP(D424,StateActions!L:M,2,FALSE)</f>
        <v>43914</v>
      </c>
      <c r="AD424" s="6">
        <f>VLOOKUP(D424,StateActions!A:B,2,FALSE)</f>
        <v>43906</v>
      </c>
      <c r="AE424">
        <f t="shared" si="130"/>
        <v>-21</v>
      </c>
      <c r="AF424">
        <f t="shared" si="131"/>
        <v>-11</v>
      </c>
      <c r="AG424">
        <f t="shared" si="132"/>
        <v>-3</v>
      </c>
      <c r="AH424" s="18">
        <f t="shared" si="133"/>
        <v>1</v>
      </c>
      <c r="AI424" s="18">
        <f t="shared" si="134"/>
        <v>0</v>
      </c>
      <c r="AJ424" s="20">
        <f t="shared" si="135"/>
        <v>2.3809523809523808E-2</v>
      </c>
      <c r="AK424" t="str">
        <f t="shared" si="136"/>
        <v>Include</v>
      </c>
      <c r="AL424" t="str">
        <f t="shared" si="137"/>
        <v>Less than 10 deaths</v>
      </c>
      <c r="AM424" s="6">
        <f>IFERROR(VLOOKUP(D424,DatesEachStateReach10Deaths!A:B,2,FALSE),AK424)</f>
        <v>43909</v>
      </c>
      <c r="AN424">
        <f t="shared" si="138"/>
        <v>-6</v>
      </c>
    </row>
    <row r="425" spans="1:40" x14ac:dyDescent="0.25">
      <c r="A425" t="str">
        <f t="shared" si="139"/>
        <v>43904Georgia</v>
      </c>
      <c r="B425" t="str">
        <f t="shared" si="126"/>
        <v>43904GA</v>
      </c>
      <c r="C425" s="6">
        <v>43904</v>
      </c>
      <c r="D425" t="s">
        <v>73</v>
      </c>
      <c r="E425" t="s">
        <v>16</v>
      </c>
      <c r="F425">
        <f>IFERROR(VLOOKUP(B425,CovidTracking!B:G,4,FALSE),0)</f>
        <v>66</v>
      </c>
      <c r="G425">
        <f>IFERROR(VLOOKUP(B425,CovidTracking!B:G,5,FALSE),0)</f>
        <v>0</v>
      </c>
      <c r="H425">
        <f t="shared" si="127"/>
        <v>66</v>
      </c>
      <c r="I425">
        <f>IFERROR(VLOOKUP(B425,CovidTracking!B:G,6,FALSE),0)</f>
        <v>1</v>
      </c>
      <c r="J425">
        <f t="shared" si="140"/>
        <v>24</v>
      </c>
      <c r="K425">
        <f t="shared" si="141"/>
        <v>0</v>
      </c>
      <c r="L425">
        <f t="shared" si="142"/>
        <v>24</v>
      </c>
      <c r="M425">
        <f t="shared" si="143"/>
        <v>0</v>
      </c>
      <c r="N425">
        <f>VLOOKUP(A425,Mobility!$A:$L,7,FALSE)</f>
        <v>-4</v>
      </c>
      <c r="O425">
        <f>VLOOKUP(A425,Mobility!$A:$L,8,FALSE)</f>
        <v>17</v>
      </c>
      <c r="P425">
        <f>VLOOKUP(A425,Mobility!$A:$L,9,FALSE)</f>
        <v>50</v>
      </c>
      <c r="Q425">
        <f>VLOOKUP(A425,Mobility!$A:$L,10,FALSE)</f>
        <v>-4</v>
      </c>
      <c r="R425">
        <f>VLOOKUP(A425,Mobility!$A:$L,11,FALSE)</f>
        <v>0</v>
      </c>
      <c r="S425">
        <f>VLOOKUP(A425,Mobility!$A:$L,12,FALSE)</f>
        <v>2</v>
      </c>
      <c r="T425">
        <f>VLOOKUP(D425,'Pop and Pop Den'!A:C,2,FALSE)</f>
        <v>10736059</v>
      </c>
      <c r="U425">
        <f>VLOOKUP(D425,'Pop and Pop Den'!A:C,3,FALSE)</f>
        <v>186.67189999999999</v>
      </c>
      <c r="V425">
        <f>VLOOKUP(D425,Unemployment!A:B,2,FALSE)</f>
        <v>3.4</v>
      </c>
      <c r="W425">
        <f>VLOOKUP(D425,Unemployment!H:J,2,FALSE)</f>
        <v>3.1</v>
      </c>
      <c r="X425">
        <f>VLOOKUP(D425,Unemployment!H:J,3,FALSE)</f>
        <v>4.2</v>
      </c>
      <c r="Y425">
        <f t="shared" si="128"/>
        <v>0.80000000000000027</v>
      </c>
      <c r="Z425">
        <f t="shared" si="129"/>
        <v>1.1000000000000001</v>
      </c>
      <c r="AA425">
        <f>VLOOKUP(D425,MedianAge!A:B,2,FALSE)</f>
        <v>36.5</v>
      </c>
      <c r="AB425" s="6">
        <f>VLOOKUP(D425,StateActions!F:G,2,FALSE)</f>
        <v>43924</v>
      </c>
      <c r="AC425" s="6">
        <f>VLOOKUP(D425,StateActions!L:M,2,FALSE)</f>
        <v>43914</v>
      </c>
      <c r="AD425" s="6">
        <f>VLOOKUP(D425,StateActions!A:B,2,FALSE)</f>
        <v>43906</v>
      </c>
      <c r="AE425">
        <f t="shared" si="130"/>
        <v>-20</v>
      </c>
      <c r="AF425">
        <f t="shared" si="131"/>
        <v>-10</v>
      </c>
      <c r="AG425">
        <f t="shared" si="132"/>
        <v>-2</v>
      </c>
      <c r="AH425" s="18">
        <f t="shared" si="133"/>
        <v>1</v>
      </c>
      <c r="AI425" s="18">
        <f t="shared" si="134"/>
        <v>0</v>
      </c>
      <c r="AJ425" s="20">
        <f t="shared" si="135"/>
        <v>1.5151515151515152E-2</v>
      </c>
      <c r="AK425" t="str">
        <f t="shared" si="136"/>
        <v>Include</v>
      </c>
      <c r="AL425" t="str">
        <f t="shared" si="137"/>
        <v>Less than 10 deaths</v>
      </c>
      <c r="AM425" s="6">
        <f>IFERROR(VLOOKUP(D425,DatesEachStateReach10Deaths!A:B,2,FALSE),AK425)</f>
        <v>43909</v>
      </c>
      <c r="AN425">
        <f t="shared" si="138"/>
        <v>-5</v>
      </c>
    </row>
    <row r="426" spans="1:40" x14ac:dyDescent="0.25">
      <c r="A426" t="str">
        <f t="shared" si="139"/>
        <v>43905Georgia</v>
      </c>
      <c r="B426" t="str">
        <f t="shared" si="126"/>
        <v>43905GA</v>
      </c>
      <c r="C426" s="6">
        <v>43905</v>
      </c>
      <c r="D426" t="s">
        <v>73</v>
      </c>
      <c r="E426" t="s">
        <v>16</v>
      </c>
      <c r="F426">
        <f>IFERROR(VLOOKUP(B426,CovidTracking!B:G,4,FALSE),0)</f>
        <v>99</v>
      </c>
      <c r="G426">
        <f>IFERROR(VLOOKUP(B426,CovidTracking!B:G,5,FALSE),0)</f>
        <v>0</v>
      </c>
      <c r="H426">
        <f t="shared" si="127"/>
        <v>99</v>
      </c>
      <c r="I426">
        <f>IFERROR(VLOOKUP(B426,CovidTracking!B:G,6,FALSE),0)</f>
        <v>1</v>
      </c>
      <c r="J426">
        <f t="shared" si="140"/>
        <v>33</v>
      </c>
      <c r="K426">
        <f t="shared" si="141"/>
        <v>0</v>
      </c>
      <c r="L426">
        <f t="shared" si="142"/>
        <v>33</v>
      </c>
      <c r="M426">
        <f t="shared" si="143"/>
        <v>0</v>
      </c>
      <c r="N426">
        <f>VLOOKUP(A426,Mobility!$A:$L,7,FALSE)</f>
        <v>-12</v>
      </c>
      <c r="O426">
        <f>VLOOKUP(A426,Mobility!$A:$L,8,FALSE)</f>
        <v>8</v>
      </c>
      <c r="P426">
        <f>VLOOKUP(A426,Mobility!$A:$L,9,FALSE)</f>
        <v>2</v>
      </c>
      <c r="Q426">
        <f>VLOOKUP(A426,Mobility!$A:$L,10,FALSE)</f>
        <v>-13</v>
      </c>
      <c r="R426">
        <f>VLOOKUP(A426,Mobility!$A:$L,11,FALSE)</f>
        <v>-9</v>
      </c>
      <c r="S426">
        <f>VLOOKUP(A426,Mobility!$A:$L,12,FALSE)</f>
        <v>3</v>
      </c>
      <c r="T426">
        <f>VLOOKUP(D426,'Pop and Pop Den'!A:C,2,FALSE)</f>
        <v>10736059</v>
      </c>
      <c r="U426">
        <f>VLOOKUP(D426,'Pop and Pop Den'!A:C,3,FALSE)</f>
        <v>186.67189999999999</v>
      </c>
      <c r="V426">
        <f>VLOOKUP(D426,Unemployment!A:B,2,FALSE)</f>
        <v>3.4</v>
      </c>
      <c r="W426">
        <f>VLOOKUP(D426,Unemployment!H:J,2,FALSE)</f>
        <v>3.1</v>
      </c>
      <c r="X426">
        <f>VLOOKUP(D426,Unemployment!H:J,3,FALSE)</f>
        <v>4.2</v>
      </c>
      <c r="Y426">
        <f t="shared" si="128"/>
        <v>0.80000000000000027</v>
      </c>
      <c r="Z426">
        <f t="shared" si="129"/>
        <v>1.1000000000000001</v>
      </c>
      <c r="AA426">
        <f>VLOOKUP(D426,MedianAge!A:B,2,FALSE)</f>
        <v>36.5</v>
      </c>
      <c r="AB426" s="6">
        <f>VLOOKUP(D426,StateActions!F:G,2,FALSE)</f>
        <v>43924</v>
      </c>
      <c r="AC426" s="6">
        <f>VLOOKUP(D426,StateActions!L:M,2,FALSE)</f>
        <v>43914</v>
      </c>
      <c r="AD426" s="6">
        <f>VLOOKUP(D426,StateActions!A:B,2,FALSE)</f>
        <v>43906</v>
      </c>
      <c r="AE426">
        <f t="shared" si="130"/>
        <v>-19</v>
      </c>
      <c r="AF426">
        <f t="shared" si="131"/>
        <v>-9</v>
      </c>
      <c r="AG426">
        <f t="shared" si="132"/>
        <v>-1</v>
      </c>
      <c r="AH426" s="18">
        <f t="shared" si="133"/>
        <v>1</v>
      </c>
      <c r="AI426" s="18">
        <f t="shared" si="134"/>
        <v>0</v>
      </c>
      <c r="AJ426" s="20">
        <f t="shared" si="135"/>
        <v>1.0101010101010102E-2</v>
      </c>
      <c r="AK426" t="str">
        <f t="shared" si="136"/>
        <v>Include</v>
      </c>
      <c r="AL426" t="str">
        <f t="shared" si="137"/>
        <v>Less than 10 deaths</v>
      </c>
      <c r="AM426" s="6">
        <f>IFERROR(VLOOKUP(D426,DatesEachStateReach10Deaths!A:B,2,FALSE),AK426)</f>
        <v>43909</v>
      </c>
      <c r="AN426">
        <f t="shared" si="138"/>
        <v>-4</v>
      </c>
    </row>
    <row r="427" spans="1:40" x14ac:dyDescent="0.25">
      <c r="A427" t="str">
        <f t="shared" si="139"/>
        <v>43906Georgia</v>
      </c>
      <c r="B427" t="str">
        <f t="shared" si="126"/>
        <v>43906GA</v>
      </c>
      <c r="C427" s="6">
        <v>43906</v>
      </c>
      <c r="D427" t="s">
        <v>73</v>
      </c>
      <c r="E427" t="s">
        <v>16</v>
      </c>
      <c r="F427">
        <f>IFERROR(VLOOKUP(B427,CovidTracking!B:G,4,FALSE),0)</f>
        <v>121</v>
      </c>
      <c r="G427">
        <f>IFERROR(VLOOKUP(B427,CovidTracking!B:G,5,FALSE),0)</f>
        <v>0</v>
      </c>
      <c r="H427">
        <f t="shared" si="127"/>
        <v>121</v>
      </c>
      <c r="I427">
        <f>IFERROR(VLOOKUP(B427,CovidTracking!B:G,6,FALSE),0)</f>
        <v>1</v>
      </c>
      <c r="J427">
        <f t="shared" si="140"/>
        <v>22</v>
      </c>
      <c r="K427">
        <f t="shared" si="141"/>
        <v>0</v>
      </c>
      <c r="L427">
        <f t="shared" si="142"/>
        <v>22</v>
      </c>
      <c r="M427">
        <f t="shared" si="143"/>
        <v>0</v>
      </c>
      <c r="N427">
        <f>VLOOKUP(A427,Mobility!$A:$L,7,FALSE)</f>
        <v>-8</v>
      </c>
      <c r="O427">
        <f>VLOOKUP(A427,Mobility!$A:$L,8,FALSE)</f>
        <v>18</v>
      </c>
      <c r="P427">
        <f>VLOOKUP(A427,Mobility!$A:$L,9,FALSE)</f>
        <v>-4</v>
      </c>
      <c r="Q427">
        <f>VLOOKUP(A427,Mobility!$A:$L,10,FALSE)</f>
        <v>-20</v>
      </c>
      <c r="R427">
        <f>VLOOKUP(A427,Mobility!$A:$L,11,FALSE)</f>
        <v>-20</v>
      </c>
      <c r="S427">
        <f>VLOOKUP(A427,Mobility!$A:$L,12,FALSE)</f>
        <v>7</v>
      </c>
      <c r="T427">
        <f>VLOOKUP(D427,'Pop and Pop Den'!A:C,2,FALSE)</f>
        <v>10736059</v>
      </c>
      <c r="U427">
        <f>VLOOKUP(D427,'Pop and Pop Den'!A:C,3,FALSE)</f>
        <v>186.67189999999999</v>
      </c>
      <c r="V427">
        <f>VLOOKUP(D427,Unemployment!A:B,2,FALSE)</f>
        <v>3.4</v>
      </c>
      <c r="W427">
        <f>VLOOKUP(D427,Unemployment!H:J,2,FALSE)</f>
        <v>3.1</v>
      </c>
      <c r="X427">
        <f>VLOOKUP(D427,Unemployment!H:J,3,FALSE)</f>
        <v>4.2</v>
      </c>
      <c r="Y427">
        <f t="shared" si="128"/>
        <v>0.80000000000000027</v>
      </c>
      <c r="Z427">
        <f t="shared" si="129"/>
        <v>1.1000000000000001</v>
      </c>
      <c r="AA427">
        <f>VLOOKUP(D427,MedianAge!A:B,2,FALSE)</f>
        <v>36.5</v>
      </c>
      <c r="AB427" s="6">
        <f>VLOOKUP(D427,StateActions!F:G,2,FALSE)</f>
        <v>43924</v>
      </c>
      <c r="AC427" s="6">
        <f>VLOOKUP(D427,StateActions!L:M,2,FALSE)</f>
        <v>43914</v>
      </c>
      <c r="AD427" s="6">
        <f>VLOOKUP(D427,StateActions!A:B,2,FALSE)</f>
        <v>43906</v>
      </c>
      <c r="AE427">
        <f t="shared" si="130"/>
        <v>-18</v>
      </c>
      <c r="AF427">
        <f t="shared" si="131"/>
        <v>-8</v>
      </c>
      <c r="AG427">
        <f t="shared" si="132"/>
        <v>0</v>
      </c>
      <c r="AH427" s="18">
        <f t="shared" si="133"/>
        <v>1</v>
      </c>
      <c r="AI427" s="18">
        <f t="shared" si="134"/>
        <v>0</v>
      </c>
      <c r="AJ427" s="20">
        <f t="shared" si="135"/>
        <v>8.2644628099173556E-3</v>
      </c>
      <c r="AK427" t="str">
        <f t="shared" si="136"/>
        <v>Include</v>
      </c>
      <c r="AL427" t="str">
        <f t="shared" si="137"/>
        <v>Less than 10 deaths</v>
      </c>
      <c r="AM427" s="6">
        <f>IFERROR(VLOOKUP(D427,DatesEachStateReach10Deaths!A:B,2,FALSE),AK427)</f>
        <v>43909</v>
      </c>
      <c r="AN427">
        <f t="shared" si="138"/>
        <v>-3</v>
      </c>
    </row>
    <row r="428" spans="1:40" x14ac:dyDescent="0.25">
      <c r="A428" t="str">
        <f t="shared" si="139"/>
        <v>43907Georgia</v>
      </c>
      <c r="B428" t="str">
        <f t="shared" si="126"/>
        <v>43907GA</v>
      </c>
      <c r="C428" s="6">
        <v>43907</v>
      </c>
      <c r="D428" t="s">
        <v>73</v>
      </c>
      <c r="E428" t="s">
        <v>16</v>
      </c>
      <c r="F428">
        <f>IFERROR(VLOOKUP(B428,CovidTracking!B:G,4,FALSE),0)</f>
        <v>146</v>
      </c>
      <c r="G428">
        <f>IFERROR(VLOOKUP(B428,CovidTracking!B:G,5,FALSE),0)</f>
        <v>0</v>
      </c>
      <c r="H428">
        <f t="shared" si="127"/>
        <v>146</v>
      </c>
      <c r="I428">
        <f>IFERROR(VLOOKUP(B428,CovidTracking!B:G,6,FALSE),0)</f>
        <v>1</v>
      </c>
      <c r="J428">
        <f t="shared" si="140"/>
        <v>25</v>
      </c>
      <c r="K428">
        <f t="shared" si="141"/>
        <v>0</v>
      </c>
      <c r="L428">
        <f t="shared" si="142"/>
        <v>25</v>
      </c>
      <c r="M428">
        <f t="shared" si="143"/>
        <v>0</v>
      </c>
      <c r="N428">
        <f>VLOOKUP(A428,Mobility!$A:$L,7,FALSE)</f>
        <v>-14</v>
      </c>
      <c r="O428">
        <f>VLOOKUP(A428,Mobility!$A:$L,8,FALSE)</f>
        <v>13</v>
      </c>
      <c r="P428">
        <f>VLOOKUP(A428,Mobility!$A:$L,9,FALSE)</f>
        <v>12</v>
      </c>
      <c r="Q428">
        <f>VLOOKUP(A428,Mobility!$A:$L,10,FALSE)</f>
        <v>-21</v>
      </c>
      <c r="R428">
        <f>VLOOKUP(A428,Mobility!$A:$L,11,FALSE)</f>
        <v>-25</v>
      </c>
      <c r="S428">
        <f>VLOOKUP(A428,Mobility!$A:$L,12,FALSE)</f>
        <v>11</v>
      </c>
      <c r="T428">
        <f>VLOOKUP(D428,'Pop and Pop Den'!A:C,2,FALSE)</f>
        <v>10736059</v>
      </c>
      <c r="U428">
        <f>VLOOKUP(D428,'Pop and Pop Den'!A:C,3,FALSE)</f>
        <v>186.67189999999999</v>
      </c>
      <c r="V428">
        <f>VLOOKUP(D428,Unemployment!A:B,2,FALSE)</f>
        <v>3.4</v>
      </c>
      <c r="W428">
        <f>VLOOKUP(D428,Unemployment!H:J,2,FALSE)</f>
        <v>3.1</v>
      </c>
      <c r="X428">
        <f>VLOOKUP(D428,Unemployment!H:J,3,FALSE)</f>
        <v>4.2</v>
      </c>
      <c r="Y428">
        <f t="shared" si="128"/>
        <v>0.80000000000000027</v>
      </c>
      <c r="Z428">
        <f t="shared" si="129"/>
        <v>1.1000000000000001</v>
      </c>
      <c r="AA428">
        <f>VLOOKUP(D428,MedianAge!A:B,2,FALSE)</f>
        <v>36.5</v>
      </c>
      <c r="AB428" s="6">
        <f>VLOOKUP(D428,StateActions!F:G,2,FALSE)</f>
        <v>43924</v>
      </c>
      <c r="AC428" s="6">
        <f>VLOOKUP(D428,StateActions!L:M,2,FALSE)</f>
        <v>43914</v>
      </c>
      <c r="AD428" s="6">
        <f>VLOOKUP(D428,StateActions!A:B,2,FALSE)</f>
        <v>43906</v>
      </c>
      <c r="AE428">
        <f t="shared" si="130"/>
        <v>-17</v>
      </c>
      <c r="AF428">
        <f t="shared" si="131"/>
        <v>-7</v>
      </c>
      <c r="AG428">
        <f t="shared" si="132"/>
        <v>1</v>
      </c>
      <c r="AH428" s="18">
        <f t="shared" si="133"/>
        <v>1</v>
      </c>
      <c r="AI428" s="18">
        <f t="shared" si="134"/>
        <v>0</v>
      </c>
      <c r="AJ428" s="20">
        <f t="shared" si="135"/>
        <v>6.8493150684931503E-3</v>
      </c>
      <c r="AK428" t="str">
        <f t="shared" si="136"/>
        <v>Include</v>
      </c>
      <c r="AL428" t="str">
        <f t="shared" si="137"/>
        <v>Less than 10 deaths</v>
      </c>
      <c r="AM428" s="6">
        <f>IFERROR(VLOOKUP(D428,DatesEachStateReach10Deaths!A:B,2,FALSE),AK428)</f>
        <v>43909</v>
      </c>
      <c r="AN428">
        <f t="shared" si="138"/>
        <v>-2</v>
      </c>
    </row>
    <row r="429" spans="1:40" x14ac:dyDescent="0.25">
      <c r="A429" t="str">
        <f t="shared" si="139"/>
        <v>43908Georgia</v>
      </c>
      <c r="B429" t="str">
        <f t="shared" si="126"/>
        <v>43908GA</v>
      </c>
      <c r="C429" s="6">
        <v>43908</v>
      </c>
      <c r="D429" t="s">
        <v>73</v>
      </c>
      <c r="E429" t="s">
        <v>16</v>
      </c>
      <c r="F429">
        <f>IFERROR(VLOOKUP(B429,CovidTracking!B:G,4,FALSE),0)</f>
        <v>197</v>
      </c>
      <c r="G429">
        <f>IFERROR(VLOOKUP(B429,CovidTracking!B:G,5,FALSE),0)</f>
        <v>1311</v>
      </c>
      <c r="H429">
        <f t="shared" si="127"/>
        <v>1508</v>
      </c>
      <c r="I429">
        <f>IFERROR(VLOOKUP(B429,CovidTracking!B:G,6,FALSE),0)</f>
        <v>1</v>
      </c>
      <c r="J429">
        <f t="shared" si="140"/>
        <v>51</v>
      </c>
      <c r="K429">
        <f t="shared" si="141"/>
        <v>1311</v>
      </c>
      <c r="L429">
        <f t="shared" si="142"/>
        <v>1362</v>
      </c>
      <c r="M429">
        <f t="shared" si="143"/>
        <v>0</v>
      </c>
      <c r="N429">
        <f>VLOOKUP(A429,Mobility!$A:$L,7,FALSE)</f>
        <v>-18</v>
      </c>
      <c r="O429">
        <f>VLOOKUP(A429,Mobility!$A:$L,8,FALSE)</f>
        <v>7</v>
      </c>
      <c r="P429">
        <f>VLOOKUP(A429,Mobility!$A:$L,9,FALSE)</f>
        <v>24</v>
      </c>
      <c r="Q429">
        <f>VLOOKUP(A429,Mobility!$A:$L,10,FALSE)</f>
        <v>-24</v>
      </c>
      <c r="R429">
        <f>VLOOKUP(A429,Mobility!$A:$L,11,FALSE)</f>
        <v>-29</v>
      </c>
      <c r="S429">
        <f>VLOOKUP(A429,Mobility!$A:$L,12,FALSE)</f>
        <v>12</v>
      </c>
      <c r="T429">
        <f>VLOOKUP(D429,'Pop and Pop Den'!A:C,2,FALSE)</f>
        <v>10736059</v>
      </c>
      <c r="U429">
        <f>VLOOKUP(D429,'Pop and Pop Den'!A:C,3,FALSE)</f>
        <v>186.67189999999999</v>
      </c>
      <c r="V429">
        <f>VLOOKUP(D429,Unemployment!A:B,2,FALSE)</f>
        <v>3.4</v>
      </c>
      <c r="W429">
        <f>VLOOKUP(D429,Unemployment!H:J,2,FALSE)</f>
        <v>3.1</v>
      </c>
      <c r="X429">
        <f>VLOOKUP(D429,Unemployment!H:J,3,FALSE)</f>
        <v>4.2</v>
      </c>
      <c r="Y429">
        <f t="shared" si="128"/>
        <v>0.80000000000000027</v>
      </c>
      <c r="Z429">
        <f t="shared" si="129"/>
        <v>1.1000000000000001</v>
      </c>
      <c r="AA429">
        <f>VLOOKUP(D429,MedianAge!A:B,2,FALSE)</f>
        <v>36.5</v>
      </c>
      <c r="AB429" s="6">
        <f>VLOOKUP(D429,StateActions!F:G,2,FALSE)</f>
        <v>43924</v>
      </c>
      <c r="AC429" s="6">
        <f>VLOOKUP(D429,StateActions!L:M,2,FALSE)</f>
        <v>43914</v>
      </c>
      <c r="AD429" s="6">
        <f>VLOOKUP(D429,StateActions!A:B,2,FALSE)</f>
        <v>43906</v>
      </c>
      <c r="AE429">
        <f t="shared" si="130"/>
        <v>-16</v>
      </c>
      <c r="AF429">
        <f t="shared" si="131"/>
        <v>-6</v>
      </c>
      <c r="AG429">
        <f t="shared" si="132"/>
        <v>2</v>
      </c>
      <c r="AH429" s="18">
        <f t="shared" si="133"/>
        <v>0.13063660477453581</v>
      </c>
      <c r="AI429" s="18">
        <f t="shared" si="134"/>
        <v>0.86936339522546424</v>
      </c>
      <c r="AJ429" s="20">
        <f t="shared" si="135"/>
        <v>6.6312997347480103E-4</v>
      </c>
      <c r="AK429" t="str">
        <f t="shared" si="136"/>
        <v>Include</v>
      </c>
      <c r="AL429" t="str">
        <f t="shared" si="137"/>
        <v>Less than 10 deaths</v>
      </c>
      <c r="AM429" s="6">
        <f>IFERROR(VLOOKUP(D429,DatesEachStateReach10Deaths!A:B,2,FALSE),AK429)</f>
        <v>43909</v>
      </c>
      <c r="AN429">
        <f t="shared" si="138"/>
        <v>-1</v>
      </c>
    </row>
    <row r="430" spans="1:40" x14ac:dyDescent="0.25">
      <c r="A430" t="str">
        <f t="shared" si="139"/>
        <v>43909Georgia</v>
      </c>
      <c r="B430" t="str">
        <f t="shared" si="126"/>
        <v>43909GA</v>
      </c>
      <c r="C430" s="6">
        <v>43909</v>
      </c>
      <c r="D430" t="s">
        <v>73</v>
      </c>
      <c r="E430" t="s">
        <v>16</v>
      </c>
      <c r="F430">
        <f>IFERROR(VLOOKUP(B430,CovidTracking!B:G,4,FALSE),0)</f>
        <v>287</v>
      </c>
      <c r="G430">
        <f>IFERROR(VLOOKUP(B430,CovidTracking!B:G,5,FALSE),0)</f>
        <v>1544</v>
      </c>
      <c r="H430">
        <f t="shared" si="127"/>
        <v>1831</v>
      </c>
      <c r="I430">
        <f>IFERROR(VLOOKUP(B430,CovidTracking!B:G,6,FALSE),0)</f>
        <v>10</v>
      </c>
      <c r="J430">
        <f t="shared" si="140"/>
        <v>90</v>
      </c>
      <c r="K430">
        <f t="shared" si="141"/>
        <v>233</v>
      </c>
      <c r="L430">
        <f t="shared" si="142"/>
        <v>323</v>
      </c>
      <c r="M430">
        <f t="shared" si="143"/>
        <v>9</v>
      </c>
      <c r="N430">
        <f>VLOOKUP(A430,Mobility!$A:$L,7,FALSE)</f>
        <v>-21</v>
      </c>
      <c r="O430">
        <f>VLOOKUP(A430,Mobility!$A:$L,8,FALSE)</f>
        <v>10</v>
      </c>
      <c r="P430">
        <f>VLOOKUP(A430,Mobility!$A:$L,9,FALSE)</f>
        <v>27</v>
      </c>
      <c r="Q430">
        <f>VLOOKUP(A430,Mobility!$A:$L,10,FALSE)</f>
        <v>-29</v>
      </c>
      <c r="R430">
        <f>VLOOKUP(A430,Mobility!$A:$L,11,FALSE)</f>
        <v>-31</v>
      </c>
      <c r="S430">
        <f>VLOOKUP(A430,Mobility!$A:$L,12,FALSE)</f>
        <v>13</v>
      </c>
      <c r="T430">
        <f>VLOOKUP(D430,'Pop and Pop Den'!A:C,2,FALSE)</f>
        <v>10736059</v>
      </c>
      <c r="U430">
        <f>VLOOKUP(D430,'Pop and Pop Den'!A:C,3,FALSE)</f>
        <v>186.67189999999999</v>
      </c>
      <c r="V430">
        <f>VLOOKUP(D430,Unemployment!A:B,2,FALSE)</f>
        <v>3.4</v>
      </c>
      <c r="W430">
        <f>VLOOKUP(D430,Unemployment!H:J,2,FALSE)</f>
        <v>3.1</v>
      </c>
      <c r="X430">
        <f>VLOOKUP(D430,Unemployment!H:J,3,FALSE)</f>
        <v>4.2</v>
      </c>
      <c r="Y430">
        <f t="shared" si="128"/>
        <v>0.80000000000000027</v>
      </c>
      <c r="Z430">
        <f t="shared" si="129"/>
        <v>1.1000000000000001</v>
      </c>
      <c r="AA430">
        <f>VLOOKUP(D430,MedianAge!A:B,2,FALSE)</f>
        <v>36.5</v>
      </c>
      <c r="AB430" s="6">
        <f>VLOOKUP(D430,StateActions!F:G,2,FALSE)</f>
        <v>43924</v>
      </c>
      <c r="AC430" s="6">
        <f>VLOOKUP(D430,StateActions!L:M,2,FALSE)</f>
        <v>43914</v>
      </c>
      <c r="AD430" s="6">
        <f>VLOOKUP(D430,StateActions!A:B,2,FALSE)</f>
        <v>43906</v>
      </c>
      <c r="AE430">
        <f t="shared" si="130"/>
        <v>-15</v>
      </c>
      <c r="AF430">
        <f t="shared" si="131"/>
        <v>-5</v>
      </c>
      <c r="AG430">
        <f t="shared" si="132"/>
        <v>3</v>
      </c>
      <c r="AH430" s="18">
        <f t="shared" si="133"/>
        <v>0.15674494811578371</v>
      </c>
      <c r="AI430" s="18">
        <f t="shared" si="134"/>
        <v>0.84325505188421623</v>
      </c>
      <c r="AJ430" s="20">
        <f t="shared" si="135"/>
        <v>5.4614964500273077E-3</v>
      </c>
      <c r="AK430" t="str">
        <f t="shared" si="136"/>
        <v>Include</v>
      </c>
      <c r="AL430" t="str">
        <f t="shared" si="137"/>
        <v>10 or more deaths</v>
      </c>
      <c r="AM430" s="6">
        <f>IFERROR(VLOOKUP(D430,DatesEachStateReach10Deaths!A:B,2,FALSE),AK430)</f>
        <v>43909</v>
      </c>
      <c r="AN430">
        <f t="shared" si="138"/>
        <v>0</v>
      </c>
    </row>
    <row r="431" spans="1:40" x14ac:dyDescent="0.25">
      <c r="A431" t="str">
        <f t="shared" si="139"/>
        <v>43910Georgia</v>
      </c>
      <c r="B431" t="str">
        <f t="shared" si="126"/>
        <v>43910GA</v>
      </c>
      <c r="C431" s="6">
        <v>43910</v>
      </c>
      <c r="D431" t="s">
        <v>73</v>
      </c>
      <c r="E431" t="s">
        <v>16</v>
      </c>
      <c r="F431">
        <f>IFERROR(VLOOKUP(B431,CovidTracking!B:G,4,FALSE),0)</f>
        <v>420</v>
      </c>
      <c r="G431">
        <f>IFERROR(VLOOKUP(B431,CovidTracking!B:G,5,FALSE),0)</f>
        <v>1966</v>
      </c>
      <c r="H431">
        <f t="shared" si="127"/>
        <v>2386</v>
      </c>
      <c r="I431">
        <f>IFERROR(VLOOKUP(B431,CovidTracking!B:G,6,FALSE),0)</f>
        <v>13</v>
      </c>
      <c r="J431">
        <f t="shared" si="140"/>
        <v>133</v>
      </c>
      <c r="K431">
        <f t="shared" si="141"/>
        <v>422</v>
      </c>
      <c r="L431">
        <f t="shared" si="142"/>
        <v>555</v>
      </c>
      <c r="M431">
        <f t="shared" si="143"/>
        <v>3</v>
      </c>
      <c r="N431">
        <f>VLOOKUP(A431,Mobility!$A:$L,7,FALSE)</f>
        <v>-24</v>
      </c>
      <c r="O431">
        <f>VLOOKUP(A431,Mobility!$A:$L,8,FALSE)</f>
        <v>8</v>
      </c>
      <c r="P431">
        <f>VLOOKUP(A431,Mobility!$A:$L,9,FALSE)</f>
        <v>46</v>
      </c>
      <c r="Q431">
        <f>VLOOKUP(A431,Mobility!$A:$L,10,FALSE)</f>
        <v>-30</v>
      </c>
      <c r="R431">
        <f>VLOOKUP(A431,Mobility!$A:$L,11,FALSE)</f>
        <v>-32</v>
      </c>
      <c r="S431">
        <f>VLOOKUP(A431,Mobility!$A:$L,12,FALSE)</f>
        <v>13</v>
      </c>
      <c r="T431">
        <f>VLOOKUP(D431,'Pop and Pop Den'!A:C,2,FALSE)</f>
        <v>10736059</v>
      </c>
      <c r="U431">
        <f>VLOOKUP(D431,'Pop and Pop Den'!A:C,3,FALSE)</f>
        <v>186.67189999999999</v>
      </c>
      <c r="V431">
        <f>VLOOKUP(D431,Unemployment!A:B,2,FALSE)</f>
        <v>3.4</v>
      </c>
      <c r="W431">
        <f>VLOOKUP(D431,Unemployment!H:J,2,FALSE)</f>
        <v>3.1</v>
      </c>
      <c r="X431">
        <f>VLOOKUP(D431,Unemployment!H:J,3,FALSE)</f>
        <v>4.2</v>
      </c>
      <c r="Y431">
        <f t="shared" si="128"/>
        <v>0.80000000000000027</v>
      </c>
      <c r="Z431">
        <f t="shared" si="129"/>
        <v>1.1000000000000001</v>
      </c>
      <c r="AA431">
        <f>VLOOKUP(D431,MedianAge!A:B,2,FALSE)</f>
        <v>36.5</v>
      </c>
      <c r="AB431" s="6">
        <f>VLOOKUP(D431,StateActions!F:G,2,FALSE)</f>
        <v>43924</v>
      </c>
      <c r="AC431" s="6">
        <f>VLOOKUP(D431,StateActions!L:M,2,FALSE)</f>
        <v>43914</v>
      </c>
      <c r="AD431" s="6">
        <f>VLOOKUP(D431,StateActions!A:B,2,FALSE)</f>
        <v>43906</v>
      </c>
      <c r="AE431">
        <f t="shared" si="130"/>
        <v>-14</v>
      </c>
      <c r="AF431">
        <f t="shared" si="131"/>
        <v>-4</v>
      </c>
      <c r="AG431">
        <f t="shared" si="132"/>
        <v>4</v>
      </c>
      <c r="AH431" s="18">
        <f t="shared" si="133"/>
        <v>0.17602682313495391</v>
      </c>
      <c r="AI431" s="18">
        <f t="shared" si="134"/>
        <v>0.82397317686504612</v>
      </c>
      <c r="AJ431" s="20">
        <f t="shared" si="135"/>
        <v>5.4484492875104774E-3</v>
      </c>
      <c r="AK431" t="str">
        <f t="shared" si="136"/>
        <v>Include</v>
      </c>
      <c r="AL431" t="str">
        <f t="shared" si="137"/>
        <v>10 or more deaths</v>
      </c>
      <c r="AM431" s="6">
        <f>IFERROR(VLOOKUP(D431,DatesEachStateReach10Deaths!A:B,2,FALSE),AK431)</f>
        <v>43909</v>
      </c>
      <c r="AN431">
        <f t="shared" si="138"/>
        <v>1</v>
      </c>
    </row>
    <row r="432" spans="1:40" x14ac:dyDescent="0.25">
      <c r="A432" t="str">
        <f t="shared" si="139"/>
        <v>43911Georgia</v>
      </c>
      <c r="B432" t="str">
        <f t="shared" si="126"/>
        <v>43911GA</v>
      </c>
      <c r="C432" s="6">
        <v>43911</v>
      </c>
      <c r="D432" t="s">
        <v>73</v>
      </c>
      <c r="E432" t="s">
        <v>16</v>
      </c>
      <c r="F432">
        <f>IFERROR(VLOOKUP(B432,CovidTracking!B:G,4,FALSE),0)</f>
        <v>507</v>
      </c>
      <c r="G432">
        <f>IFERROR(VLOOKUP(B432,CovidTracking!B:G,5,FALSE),0)</f>
        <v>2557</v>
      </c>
      <c r="H432">
        <f t="shared" si="127"/>
        <v>3064</v>
      </c>
      <c r="I432">
        <f>IFERROR(VLOOKUP(B432,CovidTracking!B:G,6,FALSE),0)</f>
        <v>14</v>
      </c>
      <c r="J432">
        <f t="shared" si="140"/>
        <v>87</v>
      </c>
      <c r="K432">
        <f t="shared" si="141"/>
        <v>591</v>
      </c>
      <c r="L432">
        <f t="shared" si="142"/>
        <v>678</v>
      </c>
      <c r="M432">
        <f t="shared" si="143"/>
        <v>1</v>
      </c>
      <c r="N432">
        <f>VLOOKUP(A432,Mobility!$A:$L,7,FALSE)</f>
        <v>-31</v>
      </c>
      <c r="O432">
        <f>VLOOKUP(A432,Mobility!$A:$L,8,FALSE)</f>
        <v>4</v>
      </c>
      <c r="P432">
        <f>VLOOKUP(A432,Mobility!$A:$L,9,FALSE)</f>
        <v>33</v>
      </c>
      <c r="Q432">
        <f>VLOOKUP(A432,Mobility!$A:$L,10,FALSE)</f>
        <v>-27</v>
      </c>
      <c r="R432">
        <f>VLOOKUP(A432,Mobility!$A:$L,11,FALSE)</f>
        <v>-18</v>
      </c>
      <c r="S432">
        <f>VLOOKUP(A432,Mobility!$A:$L,12,FALSE)</f>
        <v>9</v>
      </c>
      <c r="T432">
        <f>VLOOKUP(D432,'Pop and Pop Den'!A:C,2,FALSE)</f>
        <v>10736059</v>
      </c>
      <c r="U432">
        <f>VLOOKUP(D432,'Pop and Pop Den'!A:C,3,FALSE)</f>
        <v>186.67189999999999</v>
      </c>
      <c r="V432">
        <f>VLOOKUP(D432,Unemployment!A:B,2,FALSE)</f>
        <v>3.4</v>
      </c>
      <c r="W432">
        <f>VLOOKUP(D432,Unemployment!H:J,2,FALSE)</f>
        <v>3.1</v>
      </c>
      <c r="X432">
        <f>VLOOKUP(D432,Unemployment!H:J,3,FALSE)</f>
        <v>4.2</v>
      </c>
      <c r="Y432">
        <f t="shared" si="128"/>
        <v>0.80000000000000027</v>
      </c>
      <c r="Z432">
        <f t="shared" si="129"/>
        <v>1.1000000000000001</v>
      </c>
      <c r="AA432">
        <f>VLOOKUP(D432,MedianAge!A:B,2,FALSE)</f>
        <v>36.5</v>
      </c>
      <c r="AB432" s="6">
        <f>VLOOKUP(D432,StateActions!F:G,2,FALSE)</f>
        <v>43924</v>
      </c>
      <c r="AC432" s="6">
        <f>VLOOKUP(D432,StateActions!L:M,2,FALSE)</f>
        <v>43914</v>
      </c>
      <c r="AD432" s="6">
        <f>VLOOKUP(D432,StateActions!A:B,2,FALSE)</f>
        <v>43906</v>
      </c>
      <c r="AE432">
        <f t="shared" si="130"/>
        <v>-13</v>
      </c>
      <c r="AF432">
        <f t="shared" si="131"/>
        <v>-3</v>
      </c>
      <c r="AG432">
        <f t="shared" si="132"/>
        <v>5</v>
      </c>
      <c r="AH432" s="18">
        <f t="shared" si="133"/>
        <v>0.16546997389033943</v>
      </c>
      <c r="AI432" s="18">
        <f t="shared" si="134"/>
        <v>0.83453002610966054</v>
      </c>
      <c r="AJ432" s="20">
        <f t="shared" si="135"/>
        <v>4.5691906005221935E-3</v>
      </c>
      <c r="AK432" t="str">
        <f t="shared" si="136"/>
        <v>Include</v>
      </c>
      <c r="AL432" t="str">
        <f t="shared" si="137"/>
        <v>10 or more deaths</v>
      </c>
      <c r="AM432" s="6">
        <f>IFERROR(VLOOKUP(D432,DatesEachStateReach10Deaths!A:B,2,FALSE),AK432)</f>
        <v>43909</v>
      </c>
      <c r="AN432">
        <f t="shared" si="138"/>
        <v>2</v>
      </c>
    </row>
    <row r="433" spans="1:40" x14ac:dyDescent="0.25">
      <c r="A433" t="str">
        <f t="shared" ref="A433:A455" si="144">C433&amp;D433</f>
        <v>43912Georgia</v>
      </c>
      <c r="B433" t="str">
        <f t="shared" si="126"/>
        <v>43912GA</v>
      </c>
      <c r="C433" s="6">
        <v>43912</v>
      </c>
      <c r="D433" t="s">
        <v>73</v>
      </c>
      <c r="E433" t="s">
        <v>16</v>
      </c>
      <c r="F433">
        <f>IFERROR(VLOOKUP(B433,CovidTracking!B:G,4,FALSE),0)</f>
        <v>600</v>
      </c>
      <c r="G433">
        <f>IFERROR(VLOOKUP(B433,CovidTracking!B:G,5,FALSE),0)</f>
        <v>3420</v>
      </c>
      <c r="H433">
        <f t="shared" si="127"/>
        <v>4020</v>
      </c>
      <c r="I433">
        <f>IFERROR(VLOOKUP(B433,CovidTracking!B:G,6,FALSE),0)</f>
        <v>23</v>
      </c>
      <c r="J433">
        <f t="shared" si="140"/>
        <v>93</v>
      </c>
      <c r="K433">
        <f t="shared" si="141"/>
        <v>863</v>
      </c>
      <c r="L433">
        <f t="shared" si="142"/>
        <v>956</v>
      </c>
      <c r="M433">
        <f t="shared" si="143"/>
        <v>9</v>
      </c>
      <c r="N433">
        <f>VLOOKUP(A433,Mobility!$A:$L,7,FALSE)</f>
        <v>-39</v>
      </c>
      <c r="O433">
        <f>VLOOKUP(A433,Mobility!$A:$L,8,FALSE)</f>
        <v>-10</v>
      </c>
      <c r="P433">
        <f>VLOOKUP(A433,Mobility!$A:$L,9,FALSE)</f>
        <v>-18</v>
      </c>
      <c r="Q433">
        <f>VLOOKUP(A433,Mobility!$A:$L,10,FALSE)</f>
        <v>-42</v>
      </c>
      <c r="R433">
        <f>VLOOKUP(A433,Mobility!$A:$L,11,FALSE)</f>
        <v>-29</v>
      </c>
      <c r="S433">
        <f>VLOOKUP(A433,Mobility!$A:$L,12,FALSE)</f>
        <v>10</v>
      </c>
      <c r="T433">
        <f>VLOOKUP(D433,'Pop and Pop Den'!A:C,2,FALSE)</f>
        <v>10736059</v>
      </c>
      <c r="U433">
        <f>VLOOKUP(D433,'Pop and Pop Den'!A:C,3,FALSE)</f>
        <v>186.67189999999999</v>
      </c>
      <c r="V433">
        <f>VLOOKUP(D433,Unemployment!A:B,2,FALSE)</f>
        <v>3.4</v>
      </c>
      <c r="W433">
        <f>VLOOKUP(D433,Unemployment!H:J,2,FALSE)</f>
        <v>3.1</v>
      </c>
      <c r="X433">
        <f>VLOOKUP(D433,Unemployment!H:J,3,FALSE)</f>
        <v>4.2</v>
      </c>
      <c r="Y433">
        <f t="shared" si="128"/>
        <v>0.80000000000000027</v>
      </c>
      <c r="Z433">
        <f t="shared" si="129"/>
        <v>1.1000000000000001</v>
      </c>
      <c r="AA433">
        <f>VLOOKUP(D433,MedianAge!A:B,2,FALSE)</f>
        <v>36.5</v>
      </c>
      <c r="AB433" s="6">
        <f>VLOOKUP(D433,StateActions!F:G,2,FALSE)</f>
        <v>43924</v>
      </c>
      <c r="AC433" s="6">
        <f>VLOOKUP(D433,StateActions!L:M,2,FALSE)</f>
        <v>43914</v>
      </c>
      <c r="AD433" s="6">
        <f>VLOOKUP(D433,StateActions!A:B,2,FALSE)</f>
        <v>43906</v>
      </c>
      <c r="AE433">
        <f t="shared" si="130"/>
        <v>-12</v>
      </c>
      <c r="AF433">
        <f t="shared" si="131"/>
        <v>-2</v>
      </c>
      <c r="AG433">
        <f t="shared" si="132"/>
        <v>6</v>
      </c>
      <c r="AH433" s="18">
        <f t="shared" si="133"/>
        <v>0.14925373134328357</v>
      </c>
      <c r="AI433" s="18">
        <f t="shared" si="134"/>
        <v>0.85074626865671643</v>
      </c>
      <c r="AJ433" s="20">
        <f t="shared" si="135"/>
        <v>5.7213930348258705E-3</v>
      </c>
      <c r="AK433" t="str">
        <f t="shared" si="136"/>
        <v>Include</v>
      </c>
      <c r="AL433" t="str">
        <f t="shared" si="137"/>
        <v>10 or more deaths</v>
      </c>
      <c r="AM433" s="6">
        <f>IFERROR(VLOOKUP(D433,DatesEachStateReach10Deaths!A:B,2,FALSE),AK433)</f>
        <v>43909</v>
      </c>
      <c r="AN433">
        <f t="shared" si="138"/>
        <v>3</v>
      </c>
    </row>
    <row r="434" spans="1:40" x14ac:dyDescent="0.25">
      <c r="A434" t="str">
        <f t="shared" si="144"/>
        <v>43913Georgia</v>
      </c>
      <c r="B434" t="str">
        <f t="shared" si="126"/>
        <v>43913GA</v>
      </c>
      <c r="C434" s="6">
        <v>43913</v>
      </c>
      <c r="D434" t="s">
        <v>73</v>
      </c>
      <c r="E434" t="s">
        <v>16</v>
      </c>
      <c r="F434">
        <f>IFERROR(VLOOKUP(B434,CovidTracking!B:G,4,FALSE),0)</f>
        <v>772</v>
      </c>
      <c r="G434">
        <f>IFERROR(VLOOKUP(B434,CovidTracking!B:G,5,FALSE),0)</f>
        <v>4297</v>
      </c>
      <c r="H434">
        <f t="shared" si="127"/>
        <v>5069</v>
      </c>
      <c r="I434">
        <f>IFERROR(VLOOKUP(B434,CovidTracking!B:G,6,FALSE),0)</f>
        <v>25</v>
      </c>
      <c r="J434">
        <f t="shared" si="140"/>
        <v>172</v>
      </c>
      <c r="K434">
        <f t="shared" si="141"/>
        <v>877</v>
      </c>
      <c r="L434">
        <f t="shared" si="142"/>
        <v>1049</v>
      </c>
      <c r="M434">
        <f t="shared" si="143"/>
        <v>2</v>
      </c>
      <c r="N434">
        <f>VLOOKUP(A434,Mobility!$A:$L,7,FALSE)</f>
        <v>-35</v>
      </c>
      <c r="O434">
        <f>VLOOKUP(A434,Mobility!$A:$L,8,FALSE)</f>
        <v>-6</v>
      </c>
      <c r="P434">
        <f>VLOOKUP(A434,Mobility!$A:$L,9,FALSE)</f>
        <v>-40</v>
      </c>
      <c r="Q434">
        <f>VLOOKUP(A434,Mobility!$A:$L,10,FALSE)</f>
        <v>-43</v>
      </c>
      <c r="R434">
        <f>VLOOKUP(A434,Mobility!$A:$L,11,FALSE)</f>
        <v>-38</v>
      </c>
      <c r="S434">
        <f>VLOOKUP(A434,Mobility!$A:$L,12,FALSE)</f>
        <v>16</v>
      </c>
      <c r="T434">
        <f>VLOOKUP(D434,'Pop and Pop Den'!A:C,2,FALSE)</f>
        <v>10736059</v>
      </c>
      <c r="U434">
        <f>VLOOKUP(D434,'Pop and Pop Den'!A:C,3,FALSE)</f>
        <v>186.67189999999999</v>
      </c>
      <c r="V434">
        <f>VLOOKUP(D434,Unemployment!A:B,2,FALSE)</f>
        <v>3.4</v>
      </c>
      <c r="W434">
        <f>VLOOKUP(D434,Unemployment!H:J,2,FALSE)</f>
        <v>3.1</v>
      </c>
      <c r="X434">
        <f>VLOOKUP(D434,Unemployment!H:J,3,FALSE)</f>
        <v>4.2</v>
      </c>
      <c r="Y434">
        <f t="shared" si="128"/>
        <v>0.80000000000000027</v>
      </c>
      <c r="Z434">
        <f t="shared" si="129"/>
        <v>1.1000000000000001</v>
      </c>
      <c r="AA434">
        <f>VLOOKUP(D434,MedianAge!A:B,2,FALSE)</f>
        <v>36.5</v>
      </c>
      <c r="AB434" s="6">
        <f>VLOOKUP(D434,StateActions!F:G,2,FALSE)</f>
        <v>43924</v>
      </c>
      <c r="AC434" s="6">
        <f>VLOOKUP(D434,StateActions!L:M,2,FALSE)</f>
        <v>43914</v>
      </c>
      <c r="AD434" s="6">
        <f>VLOOKUP(D434,StateActions!A:B,2,FALSE)</f>
        <v>43906</v>
      </c>
      <c r="AE434">
        <f t="shared" si="130"/>
        <v>-11</v>
      </c>
      <c r="AF434">
        <f t="shared" si="131"/>
        <v>-1</v>
      </c>
      <c r="AG434">
        <f t="shared" si="132"/>
        <v>7</v>
      </c>
      <c r="AH434" s="18">
        <f t="shared" si="133"/>
        <v>0.152298283685145</v>
      </c>
      <c r="AI434" s="18">
        <f t="shared" si="134"/>
        <v>0.84770171631485502</v>
      </c>
      <c r="AJ434" s="20">
        <f t="shared" si="135"/>
        <v>4.9319392385085816E-3</v>
      </c>
      <c r="AK434" t="str">
        <f t="shared" si="136"/>
        <v>Include</v>
      </c>
      <c r="AL434" t="str">
        <f t="shared" si="137"/>
        <v>10 or more deaths</v>
      </c>
      <c r="AM434" s="6">
        <f>IFERROR(VLOOKUP(D434,DatesEachStateReach10Deaths!A:B,2,FALSE),AK434)</f>
        <v>43909</v>
      </c>
      <c r="AN434">
        <f t="shared" si="138"/>
        <v>4</v>
      </c>
    </row>
    <row r="435" spans="1:40" x14ac:dyDescent="0.25">
      <c r="A435" t="str">
        <f t="shared" si="144"/>
        <v>43914Georgia</v>
      </c>
      <c r="B435" t="str">
        <f t="shared" si="126"/>
        <v>43914GA</v>
      </c>
      <c r="C435" s="6">
        <v>43914</v>
      </c>
      <c r="D435" t="s">
        <v>73</v>
      </c>
      <c r="E435" t="s">
        <v>16</v>
      </c>
      <c r="F435">
        <f>IFERROR(VLOOKUP(B435,CovidTracking!B:G,4,FALSE),0)</f>
        <v>1026</v>
      </c>
      <c r="G435">
        <f>IFERROR(VLOOKUP(B435,CovidTracking!B:G,5,FALSE),0)</f>
        <v>4458</v>
      </c>
      <c r="H435">
        <f t="shared" si="127"/>
        <v>5484</v>
      </c>
      <c r="I435">
        <f>IFERROR(VLOOKUP(B435,CovidTracking!B:G,6,FALSE),0)</f>
        <v>32</v>
      </c>
      <c r="J435">
        <f t="shared" si="140"/>
        <v>254</v>
      </c>
      <c r="K435">
        <f t="shared" si="141"/>
        <v>161</v>
      </c>
      <c r="L435">
        <f t="shared" si="142"/>
        <v>415</v>
      </c>
      <c r="M435">
        <f t="shared" si="143"/>
        <v>7</v>
      </c>
      <c r="N435">
        <f>VLOOKUP(A435,Mobility!$A:$L,7,FALSE)</f>
        <v>-35</v>
      </c>
      <c r="O435">
        <f>VLOOKUP(A435,Mobility!$A:$L,8,FALSE)</f>
        <v>-6</v>
      </c>
      <c r="P435">
        <f>VLOOKUP(A435,Mobility!$A:$L,9,FALSE)</f>
        <v>-23</v>
      </c>
      <c r="Q435">
        <f>VLOOKUP(A435,Mobility!$A:$L,10,FALSE)</f>
        <v>-40</v>
      </c>
      <c r="R435">
        <f>VLOOKUP(A435,Mobility!$A:$L,11,FALSE)</f>
        <v>-41</v>
      </c>
      <c r="S435">
        <f>VLOOKUP(A435,Mobility!$A:$L,12,FALSE)</f>
        <v>18</v>
      </c>
      <c r="T435">
        <f>VLOOKUP(D435,'Pop and Pop Den'!A:C,2,FALSE)</f>
        <v>10736059</v>
      </c>
      <c r="U435">
        <f>VLOOKUP(D435,'Pop and Pop Den'!A:C,3,FALSE)</f>
        <v>186.67189999999999</v>
      </c>
      <c r="V435">
        <f>VLOOKUP(D435,Unemployment!A:B,2,FALSE)</f>
        <v>3.4</v>
      </c>
      <c r="W435">
        <f>VLOOKUP(D435,Unemployment!H:J,2,FALSE)</f>
        <v>3.1</v>
      </c>
      <c r="X435">
        <f>VLOOKUP(D435,Unemployment!H:J,3,FALSE)</f>
        <v>4.2</v>
      </c>
      <c r="Y435">
        <f t="shared" si="128"/>
        <v>0.80000000000000027</v>
      </c>
      <c r="Z435">
        <f t="shared" si="129"/>
        <v>1.1000000000000001</v>
      </c>
      <c r="AA435">
        <f>VLOOKUP(D435,MedianAge!A:B,2,FALSE)</f>
        <v>36.5</v>
      </c>
      <c r="AB435" s="6">
        <f>VLOOKUP(D435,StateActions!F:G,2,FALSE)</f>
        <v>43924</v>
      </c>
      <c r="AC435" s="6">
        <f>VLOOKUP(D435,StateActions!L:M,2,FALSE)</f>
        <v>43914</v>
      </c>
      <c r="AD435" s="6">
        <f>VLOOKUP(D435,StateActions!A:B,2,FALSE)</f>
        <v>43906</v>
      </c>
      <c r="AE435">
        <f t="shared" si="130"/>
        <v>-10</v>
      </c>
      <c r="AF435">
        <f t="shared" si="131"/>
        <v>0</v>
      </c>
      <c r="AG435">
        <f t="shared" si="132"/>
        <v>8</v>
      </c>
      <c r="AH435" s="18">
        <f t="shared" si="133"/>
        <v>0.18708971553610504</v>
      </c>
      <c r="AI435" s="18">
        <f t="shared" si="134"/>
        <v>0.81291028446389502</v>
      </c>
      <c r="AJ435" s="20">
        <f t="shared" si="135"/>
        <v>5.8351568198395333E-3</v>
      </c>
      <c r="AK435" t="str">
        <f t="shared" si="136"/>
        <v>Include</v>
      </c>
      <c r="AL435" t="str">
        <f t="shared" si="137"/>
        <v>10 or more deaths</v>
      </c>
      <c r="AM435" s="6">
        <f>IFERROR(VLOOKUP(D435,DatesEachStateReach10Deaths!A:B,2,FALSE),AK435)</f>
        <v>43909</v>
      </c>
      <c r="AN435">
        <f t="shared" si="138"/>
        <v>5</v>
      </c>
    </row>
    <row r="436" spans="1:40" x14ac:dyDescent="0.25">
      <c r="A436" t="str">
        <f t="shared" si="144"/>
        <v>43915Georgia</v>
      </c>
      <c r="B436" t="str">
        <f t="shared" si="126"/>
        <v>43915GA</v>
      </c>
      <c r="C436" s="6">
        <v>43915</v>
      </c>
      <c r="D436" t="s">
        <v>73</v>
      </c>
      <c r="E436" t="s">
        <v>16</v>
      </c>
      <c r="F436">
        <f>IFERROR(VLOOKUP(B436,CovidTracking!B:G,4,FALSE),0)</f>
        <v>1247</v>
      </c>
      <c r="G436">
        <f>IFERROR(VLOOKUP(B436,CovidTracking!B:G,5,FALSE),0)</f>
        <v>4932</v>
      </c>
      <c r="H436">
        <f t="shared" si="127"/>
        <v>6179</v>
      </c>
      <c r="I436">
        <f>IFERROR(VLOOKUP(B436,CovidTracking!B:G,6,FALSE),0)</f>
        <v>40</v>
      </c>
      <c r="J436">
        <f t="shared" si="140"/>
        <v>221</v>
      </c>
      <c r="K436">
        <f t="shared" si="141"/>
        <v>474</v>
      </c>
      <c r="L436">
        <f t="shared" si="142"/>
        <v>695</v>
      </c>
      <c r="M436">
        <f t="shared" si="143"/>
        <v>8</v>
      </c>
      <c r="N436">
        <f>VLOOKUP(A436,Mobility!$A:$L,7,FALSE)</f>
        <v>-33</v>
      </c>
      <c r="O436">
        <f>VLOOKUP(A436,Mobility!$A:$L,8,FALSE)</f>
        <v>-8</v>
      </c>
      <c r="P436">
        <f>VLOOKUP(A436,Mobility!$A:$L,9,FALSE)</f>
        <v>19</v>
      </c>
      <c r="Q436">
        <f>VLOOKUP(A436,Mobility!$A:$L,10,FALSE)</f>
        <v>-39</v>
      </c>
      <c r="R436">
        <f>VLOOKUP(A436,Mobility!$A:$L,11,FALSE)</f>
        <v>-42</v>
      </c>
      <c r="S436">
        <f>VLOOKUP(A436,Mobility!$A:$L,12,FALSE)</f>
        <v>17</v>
      </c>
      <c r="T436">
        <f>VLOOKUP(D436,'Pop and Pop Den'!A:C,2,FALSE)</f>
        <v>10736059</v>
      </c>
      <c r="U436">
        <f>VLOOKUP(D436,'Pop and Pop Den'!A:C,3,FALSE)</f>
        <v>186.67189999999999</v>
      </c>
      <c r="V436">
        <f>VLOOKUP(D436,Unemployment!A:B,2,FALSE)</f>
        <v>3.4</v>
      </c>
      <c r="W436">
        <f>VLOOKUP(D436,Unemployment!H:J,2,FALSE)</f>
        <v>3.1</v>
      </c>
      <c r="X436">
        <f>VLOOKUP(D436,Unemployment!H:J,3,FALSE)</f>
        <v>4.2</v>
      </c>
      <c r="Y436">
        <f t="shared" si="128"/>
        <v>0.80000000000000027</v>
      </c>
      <c r="Z436">
        <f t="shared" si="129"/>
        <v>1.1000000000000001</v>
      </c>
      <c r="AA436">
        <f>VLOOKUP(D436,MedianAge!A:B,2,FALSE)</f>
        <v>36.5</v>
      </c>
      <c r="AB436" s="6">
        <f>VLOOKUP(D436,StateActions!F:G,2,FALSE)</f>
        <v>43924</v>
      </c>
      <c r="AC436" s="6">
        <f>VLOOKUP(D436,StateActions!L:M,2,FALSE)</f>
        <v>43914</v>
      </c>
      <c r="AD436" s="6">
        <f>VLOOKUP(D436,StateActions!A:B,2,FALSE)</f>
        <v>43906</v>
      </c>
      <c r="AE436">
        <f t="shared" si="130"/>
        <v>-9</v>
      </c>
      <c r="AF436">
        <f t="shared" si="131"/>
        <v>1</v>
      </c>
      <c r="AG436">
        <f t="shared" si="132"/>
        <v>9</v>
      </c>
      <c r="AH436" s="18">
        <f t="shared" si="133"/>
        <v>0.20181259103414792</v>
      </c>
      <c r="AI436" s="18">
        <f t="shared" si="134"/>
        <v>0.79818740896585205</v>
      </c>
      <c r="AJ436" s="20">
        <f t="shared" si="135"/>
        <v>6.4735394076711446E-3</v>
      </c>
      <c r="AK436" t="str">
        <f t="shared" si="136"/>
        <v>Include</v>
      </c>
      <c r="AL436" t="str">
        <f t="shared" si="137"/>
        <v>10 or more deaths</v>
      </c>
      <c r="AM436" s="6">
        <f>IFERROR(VLOOKUP(D436,DatesEachStateReach10Deaths!A:B,2,FALSE),AK436)</f>
        <v>43909</v>
      </c>
      <c r="AN436">
        <f t="shared" si="138"/>
        <v>6</v>
      </c>
    </row>
    <row r="437" spans="1:40" x14ac:dyDescent="0.25">
      <c r="A437" t="str">
        <f t="shared" si="144"/>
        <v>43916Georgia</v>
      </c>
      <c r="B437" t="str">
        <f t="shared" si="126"/>
        <v>43916GA</v>
      </c>
      <c r="C437" s="6">
        <v>43916</v>
      </c>
      <c r="D437" t="s">
        <v>73</v>
      </c>
      <c r="E437" t="s">
        <v>16</v>
      </c>
      <c r="F437">
        <f>IFERROR(VLOOKUP(B437,CovidTracking!B:G,4,FALSE),0)</f>
        <v>1525</v>
      </c>
      <c r="G437">
        <f>IFERROR(VLOOKUP(B437,CovidTracking!B:G,5,FALSE),0)</f>
        <v>7401</v>
      </c>
      <c r="H437">
        <f t="shared" si="127"/>
        <v>8926</v>
      </c>
      <c r="I437">
        <f>IFERROR(VLOOKUP(B437,CovidTracking!B:G,6,FALSE),0)</f>
        <v>48</v>
      </c>
      <c r="J437">
        <f t="shared" si="140"/>
        <v>278</v>
      </c>
      <c r="K437">
        <f t="shared" si="141"/>
        <v>2469</v>
      </c>
      <c r="L437">
        <f t="shared" si="142"/>
        <v>2747</v>
      </c>
      <c r="M437">
        <f t="shared" si="143"/>
        <v>8</v>
      </c>
      <c r="N437">
        <f>VLOOKUP(A437,Mobility!$A:$L,7,FALSE)</f>
        <v>-34</v>
      </c>
      <c r="O437">
        <f>VLOOKUP(A437,Mobility!$A:$L,8,FALSE)</f>
        <v>-8</v>
      </c>
      <c r="P437">
        <f>VLOOKUP(A437,Mobility!$A:$L,9,FALSE)</f>
        <v>3</v>
      </c>
      <c r="Q437">
        <f>VLOOKUP(A437,Mobility!$A:$L,10,FALSE)</f>
        <v>-43</v>
      </c>
      <c r="R437">
        <f>VLOOKUP(A437,Mobility!$A:$L,11,FALSE)</f>
        <v>-43</v>
      </c>
      <c r="S437">
        <f>VLOOKUP(A437,Mobility!$A:$L,12,FALSE)</f>
        <v>18</v>
      </c>
      <c r="T437">
        <f>VLOOKUP(D437,'Pop and Pop Den'!A:C,2,FALSE)</f>
        <v>10736059</v>
      </c>
      <c r="U437">
        <f>VLOOKUP(D437,'Pop and Pop Den'!A:C,3,FALSE)</f>
        <v>186.67189999999999</v>
      </c>
      <c r="V437">
        <f>VLOOKUP(D437,Unemployment!A:B,2,FALSE)</f>
        <v>3.4</v>
      </c>
      <c r="W437">
        <f>VLOOKUP(D437,Unemployment!H:J,2,FALSE)</f>
        <v>3.1</v>
      </c>
      <c r="X437">
        <f>VLOOKUP(D437,Unemployment!H:J,3,FALSE)</f>
        <v>4.2</v>
      </c>
      <c r="Y437">
        <f t="shared" si="128"/>
        <v>0.80000000000000027</v>
      </c>
      <c r="Z437">
        <f t="shared" si="129"/>
        <v>1.1000000000000001</v>
      </c>
      <c r="AA437">
        <f>VLOOKUP(D437,MedianAge!A:B,2,FALSE)</f>
        <v>36.5</v>
      </c>
      <c r="AB437" s="6">
        <f>VLOOKUP(D437,StateActions!F:G,2,FALSE)</f>
        <v>43924</v>
      </c>
      <c r="AC437" s="6">
        <f>VLOOKUP(D437,StateActions!L:M,2,FALSE)</f>
        <v>43914</v>
      </c>
      <c r="AD437" s="6">
        <f>VLOOKUP(D437,StateActions!A:B,2,FALSE)</f>
        <v>43906</v>
      </c>
      <c r="AE437">
        <f t="shared" si="130"/>
        <v>-8</v>
      </c>
      <c r="AF437">
        <f t="shared" si="131"/>
        <v>2</v>
      </c>
      <c r="AG437">
        <f t="shared" si="132"/>
        <v>10</v>
      </c>
      <c r="AH437" s="18">
        <f t="shared" si="133"/>
        <v>0.17084920457091643</v>
      </c>
      <c r="AI437" s="18">
        <f t="shared" si="134"/>
        <v>0.82915079542908354</v>
      </c>
      <c r="AJ437" s="20">
        <f t="shared" si="135"/>
        <v>5.3775487340354021E-3</v>
      </c>
      <c r="AK437" t="str">
        <f t="shared" si="136"/>
        <v>Include</v>
      </c>
      <c r="AL437" t="str">
        <f t="shared" si="137"/>
        <v>10 or more deaths</v>
      </c>
      <c r="AM437" s="6">
        <f>IFERROR(VLOOKUP(D437,DatesEachStateReach10Deaths!A:B,2,FALSE),AK437)</f>
        <v>43909</v>
      </c>
      <c r="AN437">
        <f t="shared" si="138"/>
        <v>7</v>
      </c>
    </row>
    <row r="438" spans="1:40" x14ac:dyDescent="0.25">
      <c r="A438" t="str">
        <f t="shared" si="144"/>
        <v>43917Georgia</v>
      </c>
      <c r="B438" t="str">
        <f t="shared" si="126"/>
        <v>43917GA</v>
      </c>
      <c r="C438" s="6">
        <v>43917</v>
      </c>
      <c r="D438" t="s">
        <v>73</v>
      </c>
      <c r="E438" t="s">
        <v>16</v>
      </c>
      <c r="F438">
        <f>IFERROR(VLOOKUP(B438,CovidTracking!B:G,4,FALSE),0)</f>
        <v>2001</v>
      </c>
      <c r="G438">
        <f>IFERROR(VLOOKUP(B438,CovidTracking!B:G,5,FALSE),0)</f>
        <v>7864</v>
      </c>
      <c r="H438">
        <f t="shared" si="127"/>
        <v>9865</v>
      </c>
      <c r="I438">
        <f>IFERROR(VLOOKUP(B438,CovidTracking!B:G,6,FALSE),0)</f>
        <v>64</v>
      </c>
      <c r="J438">
        <f t="shared" si="140"/>
        <v>476</v>
      </c>
      <c r="K438">
        <f t="shared" si="141"/>
        <v>463</v>
      </c>
      <c r="L438">
        <f t="shared" si="142"/>
        <v>939</v>
      </c>
      <c r="M438">
        <f t="shared" si="143"/>
        <v>16</v>
      </c>
      <c r="N438">
        <f>VLOOKUP(A438,Mobility!$A:$L,7,FALSE)</f>
        <v>-35</v>
      </c>
      <c r="O438">
        <f>VLOOKUP(A438,Mobility!$A:$L,8,FALSE)</f>
        <v>-9</v>
      </c>
      <c r="P438">
        <f>VLOOKUP(A438,Mobility!$A:$L,9,FALSE)</f>
        <v>33</v>
      </c>
      <c r="Q438">
        <f>VLOOKUP(A438,Mobility!$A:$L,10,FALSE)</f>
        <v>-45</v>
      </c>
      <c r="R438">
        <f>VLOOKUP(A438,Mobility!$A:$L,11,FALSE)</f>
        <v>-42</v>
      </c>
      <c r="S438">
        <f>VLOOKUP(A438,Mobility!$A:$L,12,FALSE)</f>
        <v>18</v>
      </c>
      <c r="T438">
        <f>VLOOKUP(D438,'Pop and Pop Den'!A:C,2,FALSE)</f>
        <v>10736059</v>
      </c>
      <c r="U438">
        <f>VLOOKUP(D438,'Pop and Pop Den'!A:C,3,FALSE)</f>
        <v>186.67189999999999</v>
      </c>
      <c r="V438">
        <f>VLOOKUP(D438,Unemployment!A:B,2,FALSE)</f>
        <v>3.4</v>
      </c>
      <c r="W438">
        <f>VLOOKUP(D438,Unemployment!H:J,2,FALSE)</f>
        <v>3.1</v>
      </c>
      <c r="X438">
        <f>VLOOKUP(D438,Unemployment!H:J,3,FALSE)</f>
        <v>4.2</v>
      </c>
      <c r="Y438">
        <f t="shared" si="128"/>
        <v>0.80000000000000027</v>
      </c>
      <c r="Z438">
        <f t="shared" si="129"/>
        <v>1.1000000000000001</v>
      </c>
      <c r="AA438">
        <f>VLOOKUP(D438,MedianAge!A:B,2,FALSE)</f>
        <v>36.5</v>
      </c>
      <c r="AB438" s="6">
        <f>VLOOKUP(D438,StateActions!F:G,2,FALSE)</f>
        <v>43924</v>
      </c>
      <c r="AC438" s="6">
        <f>VLOOKUP(D438,StateActions!L:M,2,FALSE)</f>
        <v>43914</v>
      </c>
      <c r="AD438" s="6">
        <f>VLOOKUP(D438,StateActions!A:B,2,FALSE)</f>
        <v>43906</v>
      </c>
      <c r="AE438">
        <f t="shared" si="130"/>
        <v>-7</v>
      </c>
      <c r="AF438">
        <f t="shared" si="131"/>
        <v>3</v>
      </c>
      <c r="AG438">
        <f t="shared" si="132"/>
        <v>11</v>
      </c>
      <c r="AH438" s="18">
        <f t="shared" si="133"/>
        <v>0.20283831728332488</v>
      </c>
      <c r="AI438" s="18">
        <f t="shared" si="134"/>
        <v>0.79716168271667509</v>
      </c>
      <c r="AJ438" s="20">
        <f t="shared" si="135"/>
        <v>6.4875823618854534E-3</v>
      </c>
      <c r="AK438" t="str">
        <f t="shared" si="136"/>
        <v>Include</v>
      </c>
      <c r="AL438" t="str">
        <f t="shared" si="137"/>
        <v>10 or more deaths</v>
      </c>
      <c r="AM438" s="6">
        <f>IFERROR(VLOOKUP(D438,DatesEachStateReach10Deaths!A:B,2,FALSE),AK438)</f>
        <v>43909</v>
      </c>
      <c r="AN438">
        <f t="shared" si="138"/>
        <v>8</v>
      </c>
    </row>
    <row r="439" spans="1:40" x14ac:dyDescent="0.25">
      <c r="A439" t="str">
        <f t="shared" si="144"/>
        <v>43918Georgia</v>
      </c>
      <c r="B439" t="str">
        <f t="shared" si="126"/>
        <v>43918GA</v>
      </c>
      <c r="C439" s="6">
        <v>43918</v>
      </c>
      <c r="D439" t="s">
        <v>73</v>
      </c>
      <c r="E439" t="s">
        <v>16</v>
      </c>
      <c r="F439">
        <f>IFERROR(VLOOKUP(B439,CovidTracking!B:G,4,FALSE),0)</f>
        <v>2366</v>
      </c>
      <c r="G439">
        <f>IFERROR(VLOOKUP(B439,CovidTracking!B:G,5,FALSE),0)</f>
        <v>8685</v>
      </c>
      <c r="H439">
        <f t="shared" si="127"/>
        <v>11051</v>
      </c>
      <c r="I439">
        <f>IFERROR(VLOOKUP(B439,CovidTracking!B:G,6,FALSE),0)</f>
        <v>69</v>
      </c>
      <c r="J439">
        <f t="shared" si="140"/>
        <v>365</v>
      </c>
      <c r="K439">
        <f t="shared" si="141"/>
        <v>821</v>
      </c>
      <c r="L439">
        <f t="shared" si="142"/>
        <v>1186</v>
      </c>
      <c r="M439">
        <f t="shared" si="143"/>
        <v>5</v>
      </c>
      <c r="N439">
        <f>VLOOKUP(A439,Mobility!$A:$L,7,FALSE)</f>
        <v>-39</v>
      </c>
      <c r="O439">
        <f>VLOOKUP(A439,Mobility!$A:$L,8,FALSE)</f>
        <v>-10</v>
      </c>
      <c r="P439">
        <f>VLOOKUP(A439,Mobility!$A:$L,9,FALSE)</f>
        <v>14</v>
      </c>
      <c r="Q439">
        <f>VLOOKUP(A439,Mobility!$A:$L,10,FALSE)</f>
        <v>-43</v>
      </c>
      <c r="R439">
        <f>VLOOKUP(A439,Mobility!$A:$L,11,FALSE)</f>
        <v>-28</v>
      </c>
      <c r="S439">
        <f>VLOOKUP(A439,Mobility!$A:$L,12,FALSE)</f>
        <v>12</v>
      </c>
      <c r="T439">
        <f>VLOOKUP(D439,'Pop and Pop Den'!A:C,2,FALSE)</f>
        <v>10736059</v>
      </c>
      <c r="U439">
        <f>VLOOKUP(D439,'Pop and Pop Den'!A:C,3,FALSE)</f>
        <v>186.67189999999999</v>
      </c>
      <c r="V439">
        <f>VLOOKUP(D439,Unemployment!A:B,2,FALSE)</f>
        <v>3.4</v>
      </c>
      <c r="W439">
        <f>VLOOKUP(D439,Unemployment!H:J,2,FALSE)</f>
        <v>3.1</v>
      </c>
      <c r="X439">
        <f>VLOOKUP(D439,Unemployment!H:J,3,FALSE)</f>
        <v>4.2</v>
      </c>
      <c r="Y439">
        <f t="shared" si="128"/>
        <v>0.80000000000000027</v>
      </c>
      <c r="Z439">
        <f t="shared" si="129"/>
        <v>1.1000000000000001</v>
      </c>
      <c r="AA439">
        <f>VLOOKUP(D439,MedianAge!A:B,2,FALSE)</f>
        <v>36.5</v>
      </c>
      <c r="AB439" s="6">
        <f>VLOOKUP(D439,StateActions!F:G,2,FALSE)</f>
        <v>43924</v>
      </c>
      <c r="AC439" s="6">
        <f>VLOOKUP(D439,StateActions!L:M,2,FALSE)</f>
        <v>43914</v>
      </c>
      <c r="AD439" s="6">
        <f>VLOOKUP(D439,StateActions!A:B,2,FALSE)</f>
        <v>43906</v>
      </c>
      <c r="AE439">
        <f t="shared" si="130"/>
        <v>-6</v>
      </c>
      <c r="AF439">
        <f t="shared" si="131"/>
        <v>4</v>
      </c>
      <c r="AG439">
        <f t="shared" si="132"/>
        <v>12</v>
      </c>
      <c r="AH439" s="18">
        <f t="shared" si="133"/>
        <v>0.21409827164962447</v>
      </c>
      <c r="AI439" s="18">
        <f t="shared" si="134"/>
        <v>0.78590172835037553</v>
      </c>
      <c r="AJ439" s="20">
        <f t="shared" si="135"/>
        <v>6.2437788435435711E-3</v>
      </c>
      <c r="AK439" t="str">
        <f t="shared" si="136"/>
        <v>Include</v>
      </c>
      <c r="AL439" t="str">
        <f t="shared" si="137"/>
        <v>10 or more deaths</v>
      </c>
      <c r="AM439" s="6">
        <f>IFERROR(VLOOKUP(D439,DatesEachStateReach10Deaths!A:B,2,FALSE),AK439)</f>
        <v>43909</v>
      </c>
      <c r="AN439">
        <f t="shared" si="138"/>
        <v>9</v>
      </c>
    </row>
    <row r="440" spans="1:40" x14ac:dyDescent="0.25">
      <c r="A440" t="str">
        <f t="shared" si="144"/>
        <v>43919Georgia</v>
      </c>
      <c r="B440" t="str">
        <f t="shared" si="126"/>
        <v>43919GA</v>
      </c>
      <c r="C440" s="6">
        <v>43919</v>
      </c>
      <c r="D440" t="s">
        <v>73</v>
      </c>
      <c r="E440" t="s">
        <v>16</v>
      </c>
      <c r="F440">
        <f>IFERROR(VLOOKUP(B440,CovidTracking!B:G,4,FALSE),0)</f>
        <v>2651</v>
      </c>
      <c r="G440">
        <f>IFERROR(VLOOKUP(B440,CovidTracking!B:G,5,FALSE),0)</f>
        <v>9913</v>
      </c>
      <c r="H440">
        <f t="shared" si="127"/>
        <v>12564</v>
      </c>
      <c r="I440">
        <f>IFERROR(VLOOKUP(B440,CovidTracking!B:G,6,FALSE),0)</f>
        <v>80</v>
      </c>
      <c r="J440">
        <f t="shared" si="140"/>
        <v>285</v>
      </c>
      <c r="K440">
        <f t="shared" si="141"/>
        <v>1228</v>
      </c>
      <c r="L440">
        <f t="shared" si="142"/>
        <v>1513</v>
      </c>
      <c r="M440">
        <f t="shared" si="143"/>
        <v>11</v>
      </c>
      <c r="N440">
        <f>VLOOKUP(A440,Mobility!$A:$L,7,FALSE)</f>
        <v>-42</v>
      </c>
      <c r="O440">
        <f>VLOOKUP(A440,Mobility!$A:$L,8,FALSE)</f>
        <v>-17</v>
      </c>
      <c r="P440">
        <f>VLOOKUP(A440,Mobility!$A:$L,9,FALSE)</f>
        <v>-2</v>
      </c>
      <c r="Q440">
        <f>VLOOKUP(A440,Mobility!$A:$L,10,FALSE)</f>
        <v>-52</v>
      </c>
      <c r="R440">
        <f>VLOOKUP(A440,Mobility!$A:$L,11,FALSE)</f>
        <v>-37</v>
      </c>
      <c r="S440">
        <f>VLOOKUP(A440,Mobility!$A:$L,12,FALSE)</f>
        <v>11</v>
      </c>
      <c r="T440">
        <f>VLOOKUP(D440,'Pop and Pop Den'!A:C,2,FALSE)</f>
        <v>10736059</v>
      </c>
      <c r="U440">
        <f>VLOOKUP(D440,'Pop and Pop Den'!A:C,3,FALSE)</f>
        <v>186.67189999999999</v>
      </c>
      <c r="V440">
        <f>VLOOKUP(D440,Unemployment!A:B,2,FALSE)</f>
        <v>3.4</v>
      </c>
      <c r="W440">
        <f>VLOOKUP(D440,Unemployment!H:J,2,FALSE)</f>
        <v>3.1</v>
      </c>
      <c r="X440">
        <f>VLOOKUP(D440,Unemployment!H:J,3,FALSE)</f>
        <v>4.2</v>
      </c>
      <c r="Y440">
        <f t="shared" si="128"/>
        <v>0.80000000000000027</v>
      </c>
      <c r="Z440">
        <f t="shared" si="129"/>
        <v>1.1000000000000001</v>
      </c>
      <c r="AA440">
        <f>VLOOKUP(D440,MedianAge!A:B,2,FALSE)</f>
        <v>36.5</v>
      </c>
      <c r="AB440" s="6">
        <f>VLOOKUP(D440,StateActions!F:G,2,FALSE)</f>
        <v>43924</v>
      </c>
      <c r="AC440" s="6">
        <f>VLOOKUP(D440,StateActions!L:M,2,FALSE)</f>
        <v>43914</v>
      </c>
      <c r="AD440" s="6">
        <f>VLOOKUP(D440,StateActions!A:B,2,FALSE)</f>
        <v>43906</v>
      </c>
      <c r="AE440">
        <f t="shared" si="130"/>
        <v>-5</v>
      </c>
      <c r="AF440">
        <f t="shared" si="131"/>
        <v>5</v>
      </c>
      <c r="AG440">
        <f t="shared" si="132"/>
        <v>13</v>
      </c>
      <c r="AH440" s="18">
        <f t="shared" si="133"/>
        <v>0.21099968163005411</v>
      </c>
      <c r="AI440" s="18">
        <f t="shared" si="134"/>
        <v>0.78900031836994589</v>
      </c>
      <c r="AJ440" s="20">
        <f t="shared" si="135"/>
        <v>6.3673989175421844E-3</v>
      </c>
      <c r="AK440" t="str">
        <f t="shared" si="136"/>
        <v>Include</v>
      </c>
      <c r="AL440" t="str">
        <f t="shared" si="137"/>
        <v>10 or more deaths</v>
      </c>
      <c r="AM440" s="6">
        <f>IFERROR(VLOOKUP(D440,DatesEachStateReach10Deaths!A:B,2,FALSE),AK440)</f>
        <v>43909</v>
      </c>
      <c r="AN440">
        <f t="shared" si="138"/>
        <v>10</v>
      </c>
    </row>
    <row r="441" spans="1:40" x14ac:dyDescent="0.25">
      <c r="A441" t="str">
        <f t="shared" si="144"/>
        <v>43920Georgia</v>
      </c>
      <c r="B441" t="str">
        <f t="shared" si="126"/>
        <v>43920GA</v>
      </c>
      <c r="C441" s="6">
        <v>43920</v>
      </c>
      <c r="D441" t="s">
        <v>73</v>
      </c>
      <c r="E441" t="s">
        <v>16</v>
      </c>
      <c r="F441">
        <f>IFERROR(VLOOKUP(B441,CovidTracking!B:G,4,FALSE),0)</f>
        <v>2809</v>
      </c>
      <c r="G441">
        <f>IFERROR(VLOOKUP(B441,CovidTracking!B:G,5,FALSE),0)</f>
        <v>9915</v>
      </c>
      <c r="H441">
        <f t="shared" si="127"/>
        <v>12724</v>
      </c>
      <c r="I441">
        <f>IFERROR(VLOOKUP(B441,CovidTracking!B:G,6,FALSE),0)</f>
        <v>87</v>
      </c>
      <c r="J441">
        <f t="shared" si="140"/>
        <v>158</v>
      </c>
      <c r="K441">
        <f t="shared" si="141"/>
        <v>2</v>
      </c>
      <c r="L441">
        <f t="shared" si="142"/>
        <v>160</v>
      </c>
      <c r="M441">
        <f t="shared" si="143"/>
        <v>7</v>
      </c>
      <c r="N441">
        <f>VLOOKUP(A441,Mobility!$A:$L,7,FALSE)</f>
        <v>-34</v>
      </c>
      <c r="O441">
        <f>VLOOKUP(A441,Mobility!$A:$L,8,FALSE)</f>
        <v>-10</v>
      </c>
      <c r="P441">
        <f>VLOOKUP(A441,Mobility!$A:$L,9,FALSE)</f>
        <v>2</v>
      </c>
      <c r="Q441">
        <f>VLOOKUP(A441,Mobility!$A:$L,10,FALSE)</f>
        <v>-47</v>
      </c>
      <c r="R441">
        <f>VLOOKUP(A441,Mobility!$A:$L,11,FALSE)</f>
        <v>-44</v>
      </c>
      <c r="S441">
        <f>VLOOKUP(A441,Mobility!$A:$L,12,FALSE)</f>
        <v>16</v>
      </c>
      <c r="T441">
        <f>VLOOKUP(D441,'Pop and Pop Den'!A:C,2,FALSE)</f>
        <v>10736059</v>
      </c>
      <c r="U441">
        <f>VLOOKUP(D441,'Pop and Pop Den'!A:C,3,FALSE)</f>
        <v>186.67189999999999</v>
      </c>
      <c r="V441">
        <f>VLOOKUP(D441,Unemployment!A:B,2,FALSE)</f>
        <v>3.4</v>
      </c>
      <c r="W441">
        <f>VLOOKUP(D441,Unemployment!H:J,2,FALSE)</f>
        <v>3.1</v>
      </c>
      <c r="X441">
        <f>VLOOKUP(D441,Unemployment!H:J,3,FALSE)</f>
        <v>4.2</v>
      </c>
      <c r="Y441">
        <f t="shared" si="128"/>
        <v>0.80000000000000027</v>
      </c>
      <c r="Z441">
        <f t="shared" si="129"/>
        <v>1.1000000000000001</v>
      </c>
      <c r="AA441">
        <f>VLOOKUP(D441,MedianAge!A:B,2,FALSE)</f>
        <v>36.5</v>
      </c>
      <c r="AB441" s="6">
        <f>VLOOKUP(D441,StateActions!F:G,2,FALSE)</f>
        <v>43924</v>
      </c>
      <c r="AC441" s="6">
        <f>VLOOKUP(D441,StateActions!L:M,2,FALSE)</f>
        <v>43914</v>
      </c>
      <c r="AD441" s="6">
        <f>VLOOKUP(D441,StateActions!A:B,2,FALSE)</f>
        <v>43906</v>
      </c>
      <c r="AE441">
        <f t="shared" si="130"/>
        <v>-4</v>
      </c>
      <c r="AF441">
        <f t="shared" si="131"/>
        <v>6</v>
      </c>
      <c r="AG441">
        <f t="shared" si="132"/>
        <v>14</v>
      </c>
      <c r="AH441" s="18">
        <f t="shared" si="133"/>
        <v>0.2207639107198994</v>
      </c>
      <c r="AI441" s="18">
        <f t="shared" si="134"/>
        <v>0.77923608928010057</v>
      </c>
      <c r="AJ441" s="20">
        <f t="shared" si="135"/>
        <v>6.8374724929267522E-3</v>
      </c>
      <c r="AK441" t="str">
        <f t="shared" si="136"/>
        <v>Include</v>
      </c>
      <c r="AL441" t="str">
        <f t="shared" si="137"/>
        <v>10 or more deaths</v>
      </c>
      <c r="AM441" s="6">
        <f>IFERROR(VLOOKUP(D441,DatesEachStateReach10Deaths!A:B,2,FALSE),AK441)</f>
        <v>43909</v>
      </c>
      <c r="AN441">
        <f t="shared" si="138"/>
        <v>11</v>
      </c>
    </row>
    <row r="442" spans="1:40" x14ac:dyDescent="0.25">
      <c r="A442" t="str">
        <f t="shared" si="144"/>
        <v>43921Georgia</v>
      </c>
      <c r="B442" t="str">
        <f t="shared" si="126"/>
        <v>43921GA</v>
      </c>
      <c r="C442" s="6">
        <v>43921</v>
      </c>
      <c r="D442" t="s">
        <v>73</v>
      </c>
      <c r="E442" t="s">
        <v>16</v>
      </c>
      <c r="F442">
        <f>IFERROR(VLOOKUP(B442,CovidTracking!B:G,4,FALSE),0)</f>
        <v>3929</v>
      </c>
      <c r="G442">
        <f>IFERROR(VLOOKUP(B442,CovidTracking!B:G,5,FALSE),0)</f>
        <v>12252</v>
      </c>
      <c r="H442">
        <f t="shared" si="127"/>
        <v>16181</v>
      </c>
      <c r="I442">
        <f>IFERROR(VLOOKUP(B442,CovidTracking!B:G,6,FALSE),0)</f>
        <v>111</v>
      </c>
      <c r="J442">
        <f t="shared" si="140"/>
        <v>1120</v>
      </c>
      <c r="K442">
        <f t="shared" si="141"/>
        <v>2337</v>
      </c>
      <c r="L442">
        <f t="shared" si="142"/>
        <v>3457</v>
      </c>
      <c r="M442">
        <f t="shared" si="143"/>
        <v>24</v>
      </c>
      <c r="N442">
        <f>VLOOKUP(A442,Mobility!$A:$L,7,FALSE)</f>
        <v>-37</v>
      </c>
      <c r="O442">
        <f>VLOOKUP(A442,Mobility!$A:$L,8,FALSE)</f>
        <v>-11</v>
      </c>
      <c r="P442">
        <f>VLOOKUP(A442,Mobility!$A:$L,9,FALSE)</f>
        <v>-36</v>
      </c>
      <c r="Q442">
        <f>VLOOKUP(A442,Mobility!$A:$L,10,FALSE)</f>
        <v>-46</v>
      </c>
      <c r="R442">
        <f>VLOOKUP(A442,Mobility!$A:$L,11,FALSE)</f>
        <v>-47</v>
      </c>
      <c r="S442">
        <f>VLOOKUP(A442,Mobility!$A:$L,12,FALSE)</f>
        <v>20</v>
      </c>
      <c r="T442">
        <f>VLOOKUP(D442,'Pop and Pop Den'!A:C,2,FALSE)</f>
        <v>10736059</v>
      </c>
      <c r="U442">
        <f>VLOOKUP(D442,'Pop and Pop Den'!A:C,3,FALSE)</f>
        <v>186.67189999999999</v>
      </c>
      <c r="V442">
        <f>VLOOKUP(D442,Unemployment!A:B,2,FALSE)</f>
        <v>3.4</v>
      </c>
      <c r="W442">
        <f>VLOOKUP(D442,Unemployment!H:J,2,FALSE)</f>
        <v>3.1</v>
      </c>
      <c r="X442">
        <f>VLOOKUP(D442,Unemployment!H:J,3,FALSE)</f>
        <v>4.2</v>
      </c>
      <c r="Y442">
        <f t="shared" si="128"/>
        <v>0.80000000000000027</v>
      </c>
      <c r="Z442">
        <f t="shared" si="129"/>
        <v>1.1000000000000001</v>
      </c>
      <c r="AA442">
        <f>VLOOKUP(D442,MedianAge!A:B,2,FALSE)</f>
        <v>36.5</v>
      </c>
      <c r="AB442" s="6">
        <f>VLOOKUP(D442,StateActions!F:G,2,FALSE)</f>
        <v>43924</v>
      </c>
      <c r="AC442" s="6">
        <f>VLOOKUP(D442,StateActions!L:M,2,FALSE)</f>
        <v>43914</v>
      </c>
      <c r="AD442" s="6">
        <f>VLOOKUP(D442,StateActions!A:B,2,FALSE)</f>
        <v>43906</v>
      </c>
      <c r="AE442">
        <f t="shared" si="130"/>
        <v>-3</v>
      </c>
      <c r="AF442">
        <f t="shared" si="131"/>
        <v>7</v>
      </c>
      <c r="AG442">
        <f t="shared" si="132"/>
        <v>15</v>
      </c>
      <c r="AH442" s="18">
        <f t="shared" si="133"/>
        <v>0.24281564798220134</v>
      </c>
      <c r="AI442" s="18">
        <f t="shared" si="134"/>
        <v>0.75718435201779866</v>
      </c>
      <c r="AJ442" s="20">
        <f t="shared" si="135"/>
        <v>6.8598974105432298E-3</v>
      </c>
      <c r="AK442" t="str">
        <f t="shared" si="136"/>
        <v>Include</v>
      </c>
      <c r="AL442" t="str">
        <f t="shared" si="137"/>
        <v>10 or more deaths</v>
      </c>
      <c r="AM442" s="6">
        <f>IFERROR(VLOOKUP(D442,DatesEachStateReach10Deaths!A:B,2,FALSE),AK442)</f>
        <v>43909</v>
      </c>
      <c r="AN442">
        <f t="shared" si="138"/>
        <v>12</v>
      </c>
    </row>
    <row r="443" spans="1:40" x14ac:dyDescent="0.25">
      <c r="A443" t="str">
        <f t="shared" si="144"/>
        <v>43922Georgia</v>
      </c>
      <c r="B443" t="str">
        <f t="shared" si="126"/>
        <v>43922GA</v>
      </c>
      <c r="C443" s="6">
        <v>43922</v>
      </c>
      <c r="D443" t="s">
        <v>73</v>
      </c>
      <c r="E443" t="s">
        <v>16</v>
      </c>
      <c r="F443">
        <f>IFERROR(VLOOKUP(B443,CovidTracking!B:G,4,FALSE),0)</f>
        <v>4638</v>
      </c>
      <c r="G443">
        <f>IFERROR(VLOOKUP(B443,CovidTracking!B:G,5,FALSE),0)</f>
        <v>15688</v>
      </c>
      <c r="H443">
        <f t="shared" si="127"/>
        <v>20326</v>
      </c>
      <c r="I443">
        <f>IFERROR(VLOOKUP(B443,CovidTracking!B:G,6,FALSE),0)</f>
        <v>139</v>
      </c>
      <c r="J443">
        <f t="shared" si="140"/>
        <v>709</v>
      </c>
      <c r="K443">
        <f t="shared" si="141"/>
        <v>3436</v>
      </c>
      <c r="L443">
        <f t="shared" si="142"/>
        <v>4145</v>
      </c>
      <c r="M443">
        <f t="shared" si="143"/>
        <v>28</v>
      </c>
      <c r="N443">
        <f>VLOOKUP(A443,Mobility!$A:$L,7,FALSE)</f>
        <v>-30</v>
      </c>
      <c r="O443">
        <f>VLOOKUP(A443,Mobility!$A:$L,8,FALSE)</f>
        <v>1</v>
      </c>
      <c r="P443">
        <f>VLOOKUP(A443,Mobility!$A:$L,9,FALSE)</f>
        <v>-5</v>
      </c>
      <c r="Q443">
        <f>VLOOKUP(A443,Mobility!$A:$L,10,FALSE)</f>
        <v>-44</v>
      </c>
      <c r="R443">
        <f>VLOOKUP(A443,Mobility!$A:$L,11,FALSE)</f>
        <v>-47</v>
      </c>
      <c r="S443">
        <f>VLOOKUP(A443,Mobility!$A:$L,12,FALSE)</f>
        <v>18</v>
      </c>
      <c r="T443">
        <f>VLOOKUP(D443,'Pop and Pop Den'!A:C,2,FALSE)</f>
        <v>10736059</v>
      </c>
      <c r="U443">
        <f>VLOOKUP(D443,'Pop and Pop Den'!A:C,3,FALSE)</f>
        <v>186.67189999999999</v>
      </c>
      <c r="V443">
        <f>VLOOKUP(D443,Unemployment!A:B,2,FALSE)</f>
        <v>3.4</v>
      </c>
      <c r="W443">
        <f>VLOOKUP(D443,Unemployment!H:J,2,FALSE)</f>
        <v>3.1</v>
      </c>
      <c r="X443">
        <f>VLOOKUP(D443,Unemployment!H:J,3,FALSE)</f>
        <v>4.2</v>
      </c>
      <c r="Y443">
        <f t="shared" si="128"/>
        <v>0.80000000000000027</v>
      </c>
      <c r="Z443">
        <f t="shared" si="129"/>
        <v>1.1000000000000001</v>
      </c>
      <c r="AA443">
        <f>VLOOKUP(D443,MedianAge!A:B,2,FALSE)</f>
        <v>36.5</v>
      </c>
      <c r="AB443" s="6">
        <f>VLOOKUP(D443,StateActions!F:G,2,FALSE)</f>
        <v>43924</v>
      </c>
      <c r="AC443" s="6">
        <f>VLOOKUP(D443,StateActions!L:M,2,FALSE)</f>
        <v>43914</v>
      </c>
      <c r="AD443" s="6">
        <f>VLOOKUP(D443,StateActions!A:B,2,FALSE)</f>
        <v>43906</v>
      </c>
      <c r="AE443">
        <f t="shared" si="130"/>
        <v>-2</v>
      </c>
      <c r="AF443">
        <f t="shared" si="131"/>
        <v>8</v>
      </c>
      <c r="AG443">
        <f t="shared" si="132"/>
        <v>16</v>
      </c>
      <c r="AH443" s="18">
        <f t="shared" si="133"/>
        <v>0.22818065531831153</v>
      </c>
      <c r="AI443" s="18">
        <f t="shared" si="134"/>
        <v>0.77181934468168845</v>
      </c>
      <c r="AJ443" s="20">
        <f t="shared" si="135"/>
        <v>6.838531929548362E-3</v>
      </c>
      <c r="AK443" t="str">
        <f t="shared" si="136"/>
        <v>Include</v>
      </c>
      <c r="AL443" t="str">
        <f t="shared" si="137"/>
        <v>10 or more deaths</v>
      </c>
      <c r="AM443" s="6">
        <f>IFERROR(VLOOKUP(D443,DatesEachStateReach10Deaths!A:B,2,FALSE),AK443)</f>
        <v>43909</v>
      </c>
      <c r="AN443">
        <f t="shared" si="138"/>
        <v>13</v>
      </c>
    </row>
    <row r="444" spans="1:40" x14ac:dyDescent="0.25">
      <c r="A444" t="str">
        <f t="shared" si="144"/>
        <v>43923Georgia</v>
      </c>
      <c r="B444" t="str">
        <f t="shared" si="126"/>
        <v>43923GA</v>
      </c>
      <c r="C444" s="6">
        <v>43923</v>
      </c>
      <c r="D444" t="s">
        <v>73</v>
      </c>
      <c r="E444" t="s">
        <v>16</v>
      </c>
      <c r="F444">
        <f>IFERROR(VLOOKUP(B444,CovidTracking!B:G,4,FALSE),0)</f>
        <v>5348</v>
      </c>
      <c r="G444">
        <f>IFERROR(VLOOKUP(B444,CovidTracking!B:G,5,FALSE),0)</f>
        <v>17609</v>
      </c>
      <c r="H444">
        <f t="shared" si="127"/>
        <v>22957</v>
      </c>
      <c r="I444">
        <f>IFERROR(VLOOKUP(B444,CovidTracking!B:G,6,FALSE),0)</f>
        <v>163</v>
      </c>
      <c r="J444">
        <f t="shared" si="140"/>
        <v>710</v>
      </c>
      <c r="K444">
        <f t="shared" si="141"/>
        <v>1921</v>
      </c>
      <c r="L444">
        <f t="shared" si="142"/>
        <v>2631</v>
      </c>
      <c r="M444">
        <f t="shared" si="143"/>
        <v>24</v>
      </c>
      <c r="N444">
        <f>VLOOKUP(A444,Mobility!$A:$L,7,FALSE)</f>
        <v>-29</v>
      </c>
      <c r="O444">
        <f>VLOOKUP(A444,Mobility!$A:$L,8,FALSE)</f>
        <v>11</v>
      </c>
      <c r="P444">
        <f>VLOOKUP(A444,Mobility!$A:$L,9,FALSE)</f>
        <v>-15</v>
      </c>
      <c r="Q444">
        <f>VLOOKUP(A444,Mobility!$A:$L,10,FALSE)</f>
        <v>-46</v>
      </c>
      <c r="R444">
        <f>VLOOKUP(A444,Mobility!$A:$L,11,FALSE)</f>
        <v>-47</v>
      </c>
      <c r="S444">
        <f>VLOOKUP(A444,Mobility!$A:$L,12,FALSE)</f>
        <v>19</v>
      </c>
      <c r="T444">
        <f>VLOOKUP(D444,'Pop and Pop Den'!A:C,2,FALSE)</f>
        <v>10736059</v>
      </c>
      <c r="U444">
        <f>VLOOKUP(D444,'Pop and Pop Den'!A:C,3,FALSE)</f>
        <v>186.67189999999999</v>
      </c>
      <c r="V444">
        <f>VLOOKUP(D444,Unemployment!A:B,2,FALSE)</f>
        <v>3.4</v>
      </c>
      <c r="W444">
        <f>VLOOKUP(D444,Unemployment!H:J,2,FALSE)</f>
        <v>3.1</v>
      </c>
      <c r="X444">
        <f>VLOOKUP(D444,Unemployment!H:J,3,FALSE)</f>
        <v>4.2</v>
      </c>
      <c r="Y444">
        <f t="shared" si="128"/>
        <v>0.80000000000000027</v>
      </c>
      <c r="Z444">
        <f t="shared" si="129"/>
        <v>1.1000000000000001</v>
      </c>
      <c r="AA444">
        <f>VLOOKUP(D444,MedianAge!A:B,2,FALSE)</f>
        <v>36.5</v>
      </c>
      <c r="AB444" s="6">
        <f>VLOOKUP(D444,StateActions!F:G,2,FALSE)</f>
        <v>43924</v>
      </c>
      <c r="AC444" s="6">
        <f>VLOOKUP(D444,StateActions!L:M,2,FALSE)</f>
        <v>43914</v>
      </c>
      <c r="AD444" s="6">
        <f>VLOOKUP(D444,StateActions!A:B,2,FALSE)</f>
        <v>43906</v>
      </c>
      <c r="AE444">
        <f t="shared" si="130"/>
        <v>-1</v>
      </c>
      <c r="AF444">
        <f t="shared" si="131"/>
        <v>9</v>
      </c>
      <c r="AG444">
        <f t="shared" si="132"/>
        <v>17</v>
      </c>
      <c r="AH444" s="18">
        <f t="shared" si="133"/>
        <v>0.2329572679357059</v>
      </c>
      <c r="AI444" s="18">
        <f t="shared" si="134"/>
        <v>0.76704273206429407</v>
      </c>
      <c r="AJ444" s="20">
        <f t="shared" si="135"/>
        <v>7.1002308664024046E-3</v>
      </c>
      <c r="AK444" t="str">
        <f t="shared" si="136"/>
        <v>Include</v>
      </c>
      <c r="AL444" t="str">
        <f t="shared" si="137"/>
        <v>10 or more deaths</v>
      </c>
      <c r="AM444" s="6">
        <f>IFERROR(VLOOKUP(D444,DatesEachStateReach10Deaths!A:B,2,FALSE),AK444)</f>
        <v>43909</v>
      </c>
      <c r="AN444">
        <f t="shared" si="138"/>
        <v>14</v>
      </c>
    </row>
    <row r="445" spans="1:40" x14ac:dyDescent="0.25">
      <c r="A445" t="str">
        <f t="shared" si="144"/>
        <v>43924Georgia</v>
      </c>
      <c r="B445" t="str">
        <f t="shared" si="126"/>
        <v>43924GA</v>
      </c>
      <c r="C445" s="6">
        <v>43924</v>
      </c>
      <c r="D445" t="s">
        <v>73</v>
      </c>
      <c r="E445" t="s">
        <v>16</v>
      </c>
      <c r="F445">
        <f>IFERROR(VLOOKUP(B445,CovidTracking!B:G,4,FALSE),0)</f>
        <v>5831</v>
      </c>
      <c r="G445">
        <f>IFERROR(VLOOKUP(B445,CovidTracking!B:G,5,FALSE),0)</f>
        <v>19434</v>
      </c>
      <c r="H445">
        <f t="shared" si="127"/>
        <v>25265</v>
      </c>
      <c r="I445">
        <f>IFERROR(VLOOKUP(B445,CovidTracking!B:G,6,FALSE),0)</f>
        <v>184</v>
      </c>
      <c r="J445">
        <f t="shared" si="140"/>
        <v>483</v>
      </c>
      <c r="K445">
        <f t="shared" si="141"/>
        <v>1825</v>
      </c>
      <c r="L445">
        <f t="shared" si="142"/>
        <v>2308</v>
      </c>
      <c r="M445">
        <f t="shared" si="143"/>
        <v>21</v>
      </c>
      <c r="N445">
        <f>VLOOKUP(A445,Mobility!$A:$L,7,FALSE)</f>
        <v>-37</v>
      </c>
      <c r="O445">
        <f>VLOOKUP(A445,Mobility!$A:$L,8,FALSE)</f>
        <v>0</v>
      </c>
      <c r="P445">
        <f>VLOOKUP(A445,Mobility!$A:$L,9,FALSE)</f>
        <v>4</v>
      </c>
      <c r="Q445">
        <f>VLOOKUP(A445,Mobility!$A:$L,10,FALSE)</f>
        <v>-50</v>
      </c>
      <c r="R445">
        <f>VLOOKUP(A445,Mobility!$A:$L,11,FALSE)</f>
        <v>-48</v>
      </c>
      <c r="S445">
        <f>VLOOKUP(A445,Mobility!$A:$L,12,FALSE)</f>
        <v>20</v>
      </c>
      <c r="T445">
        <f>VLOOKUP(D445,'Pop and Pop Den'!A:C,2,FALSE)</f>
        <v>10736059</v>
      </c>
      <c r="U445">
        <f>VLOOKUP(D445,'Pop and Pop Den'!A:C,3,FALSE)</f>
        <v>186.67189999999999</v>
      </c>
      <c r="V445">
        <f>VLOOKUP(D445,Unemployment!A:B,2,FALSE)</f>
        <v>3.4</v>
      </c>
      <c r="W445">
        <f>VLOOKUP(D445,Unemployment!H:J,2,FALSE)</f>
        <v>3.1</v>
      </c>
      <c r="X445">
        <f>VLOOKUP(D445,Unemployment!H:J,3,FALSE)</f>
        <v>4.2</v>
      </c>
      <c r="Y445">
        <f t="shared" si="128"/>
        <v>0.80000000000000027</v>
      </c>
      <c r="Z445">
        <f t="shared" si="129"/>
        <v>1.1000000000000001</v>
      </c>
      <c r="AA445">
        <f>VLOOKUP(D445,MedianAge!A:B,2,FALSE)</f>
        <v>36.5</v>
      </c>
      <c r="AB445" s="6">
        <f>VLOOKUP(D445,StateActions!F:G,2,FALSE)</f>
        <v>43924</v>
      </c>
      <c r="AC445" s="6">
        <f>VLOOKUP(D445,StateActions!L:M,2,FALSE)</f>
        <v>43914</v>
      </c>
      <c r="AD445" s="6">
        <f>VLOOKUP(D445,StateActions!A:B,2,FALSE)</f>
        <v>43906</v>
      </c>
      <c r="AE445">
        <f t="shared" si="130"/>
        <v>0</v>
      </c>
      <c r="AF445">
        <f t="shared" si="131"/>
        <v>10</v>
      </c>
      <c r="AG445">
        <f t="shared" si="132"/>
        <v>18</v>
      </c>
      <c r="AH445" s="18">
        <f t="shared" si="133"/>
        <v>0.23079358796754404</v>
      </c>
      <c r="AI445" s="18">
        <f t="shared" si="134"/>
        <v>0.76920641203245599</v>
      </c>
      <c r="AJ445" s="20">
        <f t="shared" si="135"/>
        <v>7.2828022956659411E-3</v>
      </c>
      <c r="AK445" t="str">
        <f t="shared" si="136"/>
        <v>Include</v>
      </c>
      <c r="AL445" t="str">
        <f t="shared" si="137"/>
        <v>10 or more deaths</v>
      </c>
      <c r="AM445" s="6">
        <f>IFERROR(VLOOKUP(D445,DatesEachStateReach10Deaths!A:B,2,FALSE),AK445)</f>
        <v>43909</v>
      </c>
      <c r="AN445">
        <f t="shared" si="138"/>
        <v>15</v>
      </c>
    </row>
    <row r="446" spans="1:40" x14ac:dyDescent="0.25">
      <c r="A446" t="str">
        <f t="shared" si="144"/>
        <v>43925Georgia</v>
      </c>
      <c r="B446" t="str">
        <f t="shared" si="126"/>
        <v>43925GA</v>
      </c>
      <c r="C446" s="6">
        <v>43925</v>
      </c>
      <c r="D446" t="s">
        <v>73</v>
      </c>
      <c r="E446" t="s">
        <v>16</v>
      </c>
      <c r="F446">
        <f>IFERROR(VLOOKUP(B446,CovidTracking!B:G,4,FALSE),0)</f>
        <v>6160</v>
      </c>
      <c r="G446">
        <f>IFERROR(VLOOKUP(B446,CovidTracking!B:G,5,FALSE),0)</f>
        <v>20134</v>
      </c>
      <c r="H446">
        <f t="shared" si="127"/>
        <v>26294</v>
      </c>
      <c r="I446">
        <f>IFERROR(VLOOKUP(B446,CovidTracking!B:G,6,FALSE),0)</f>
        <v>201</v>
      </c>
      <c r="J446">
        <f t="shared" si="140"/>
        <v>329</v>
      </c>
      <c r="K446">
        <f t="shared" si="141"/>
        <v>700</v>
      </c>
      <c r="L446">
        <f t="shared" si="142"/>
        <v>1029</v>
      </c>
      <c r="M446">
        <f t="shared" si="143"/>
        <v>17</v>
      </c>
      <c r="N446">
        <f>VLOOKUP(A446,Mobility!$A:$L,7,FALSE)</f>
        <v>-50</v>
      </c>
      <c r="O446">
        <f>VLOOKUP(A446,Mobility!$A:$L,8,FALSE)</f>
        <v>-18</v>
      </c>
      <c r="P446">
        <f>VLOOKUP(A446,Mobility!$A:$L,9,FALSE)</f>
        <v>-18</v>
      </c>
      <c r="Q446">
        <f>VLOOKUP(A446,Mobility!$A:$L,10,FALSE)</f>
        <v>-53</v>
      </c>
      <c r="R446">
        <f>VLOOKUP(A446,Mobility!$A:$L,11,FALSE)</f>
        <v>-36</v>
      </c>
      <c r="S446">
        <f>VLOOKUP(A446,Mobility!$A:$L,12,FALSE)</f>
        <v>16</v>
      </c>
      <c r="T446">
        <f>VLOOKUP(D446,'Pop and Pop Den'!A:C,2,FALSE)</f>
        <v>10736059</v>
      </c>
      <c r="U446">
        <f>VLOOKUP(D446,'Pop and Pop Den'!A:C,3,FALSE)</f>
        <v>186.67189999999999</v>
      </c>
      <c r="V446">
        <f>VLOOKUP(D446,Unemployment!A:B,2,FALSE)</f>
        <v>3.4</v>
      </c>
      <c r="W446">
        <f>VLOOKUP(D446,Unemployment!H:J,2,FALSE)</f>
        <v>3.1</v>
      </c>
      <c r="X446">
        <f>VLOOKUP(D446,Unemployment!H:J,3,FALSE)</f>
        <v>4.2</v>
      </c>
      <c r="Y446">
        <f t="shared" si="128"/>
        <v>0.80000000000000027</v>
      </c>
      <c r="Z446">
        <f t="shared" si="129"/>
        <v>1.1000000000000001</v>
      </c>
      <c r="AA446">
        <f>VLOOKUP(D446,MedianAge!A:B,2,FALSE)</f>
        <v>36.5</v>
      </c>
      <c r="AB446" s="6">
        <f>VLOOKUP(D446,StateActions!F:G,2,FALSE)</f>
        <v>43924</v>
      </c>
      <c r="AC446" s="6">
        <f>VLOOKUP(D446,StateActions!L:M,2,FALSE)</f>
        <v>43914</v>
      </c>
      <c r="AD446" s="6">
        <f>VLOOKUP(D446,StateActions!A:B,2,FALSE)</f>
        <v>43906</v>
      </c>
      <c r="AE446">
        <f t="shared" si="130"/>
        <v>1</v>
      </c>
      <c r="AF446">
        <f t="shared" si="131"/>
        <v>11</v>
      </c>
      <c r="AG446">
        <f t="shared" si="132"/>
        <v>19</v>
      </c>
      <c r="AH446" s="18">
        <f t="shared" si="133"/>
        <v>0.23427397885449153</v>
      </c>
      <c r="AI446" s="18">
        <f t="shared" si="134"/>
        <v>0.76572602114550847</v>
      </c>
      <c r="AJ446" s="20">
        <f t="shared" si="135"/>
        <v>7.644329504829999E-3</v>
      </c>
      <c r="AK446" t="str">
        <f t="shared" si="136"/>
        <v>Include</v>
      </c>
      <c r="AL446" t="str">
        <f t="shared" si="137"/>
        <v>10 or more deaths</v>
      </c>
      <c r="AM446" s="6">
        <f>IFERROR(VLOOKUP(D446,DatesEachStateReach10Deaths!A:B,2,FALSE),AK446)</f>
        <v>43909</v>
      </c>
      <c r="AN446">
        <f t="shared" si="138"/>
        <v>16</v>
      </c>
    </row>
    <row r="447" spans="1:40" x14ac:dyDescent="0.25">
      <c r="A447" t="str">
        <f t="shared" si="144"/>
        <v>43926Georgia</v>
      </c>
      <c r="B447" t="str">
        <f t="shared" si="126"/>
        <v>43926GA</v>
      </c>
      <c r="C447" s="6">
        <v>43926</v>
      </c>
      <c r="D447" t="s">
        <v>73</v>
      </c>
      <c r="E447" t="s">
        <v>16</v>
      </c>
      <c r="F447">
        <f>IFERROR(VLOOKUP(B447,CovidTracking!B:G,4,FALSE),0)</f>
        <v>6647</v>
      </c>
      <c r="G447">
        <f>IFERROR(VLOOKUP(B447,CovidTracking!B:G,5,FALSE),0)</f>
        <v>21185</v>
      </c>
      <c r="H447">
        <f t="shared" si="127"/>
        <v>27832</v>
      </c>
      <c r="I447">
        <f>IFERROR(VLOOKUP(B447,CovidTracking!B:G,6,FALSE),0)</f>
        <v>211</v>
      </c>
      <c r="J447">
        <f t="shared" si="140"/>
        <v>487</v>
      </c>
      <c r="K447">
        <f t="shared" si="141"/>
        <v>1051</v>
      </c>
      <c r="L447">
        <f t="shared" si="142"/>
        <v>1538</v>
      </c>
      <c r="M447">
        <f t="shared" si="143"/>
        <v>10</v>
      </c>
      <c r="N447">
        <f>VLOOKUP(A447,Mobility!$A:$L,7,FALSE)</f>
        <v>-50</v>
      </c>
      <c r="O447">
        <f>VLOOKUP(A447,Mobility!$A:$L,8,FALSE)</f>
        <v>-22</v>
      </c>
      <c r="P447">
        <f>VLOOKUP(A447,Mobility!$A:$L,9,FALSE)</f>
        <v>-13</v>
      </c>
      <c r="Q447">
        <f>VLOOKUP(A447,Mobility!$A:$L,10,FALSE)</f>
        <v>-59</v>
      </c>
      <c r="R447">
        <f>VLOOKUP(A447,Mobility!$A:$L,11,FALSE)</f>
        <v>-42</v>
      </c>
      <c r="S447">
        <f>VLOOKUP(A447,Mobility!$A:$L,12,FALSE)</f>
        <v>13</v>
      </c>
      <c r="T447">
        <f>VLOOKUP(D447,'Pop and Pop Den'!A:C,2,FALSE)</f>
        <v>10736059</v>
      </c>
      <c r="U447">
        <f>VLOOKUP(D447,'Pop and Pop Den'!A:C,3,FALSE)</f>
        <v>186.67189999999999</v>
      </c>
      <c r="V447">
        <f>VLOOKUP(D447,Unemployment!A:B,2,FALSE)</f>
        <v>3.4</v>
      </c>
      <c r="W447">
        <f>VLOOKUP(D447,Unemployment!H:J,2,FALSE)</f>
        <v>3.1</v>
      </c>
      <c r="X447">
        <f>VLOOKUP(D447,Unemployment!H:J,3,FALSE)</f>
        <v>4.2</v>
      </c>
      <c r="Y447">
        <f t="shared" si="128"/>
        <v>0.80000000000000027</v>
      </c>
      <c r="Z447">
        <f t="shared" si="129"/>
        <v>1.1000000000000001</v>
      </c>
      <c r="AA447">
        <f>VLOOKUP(D447,MedianAge!A:B,2,FALSE)</f>
        <v>36.5</v>
      </c>
      <c r="AB447" s="6">
        <f>VLOOKUP(D447,StateActions!F:G,2,FALSE)</f>
        <v>43924</v>
      </c>
      <c r="AC447" s="6">
        <f>VLOOKUP(D447,StateActions!L:M,2,FALSE)</f>
        <v>43914</v>
      </c>
      <c r="AD447" s="6">
        <f>VLOOKUP(D447,StateActions!A:B,2,FALSE)</f>
        <v>43906</v>
      </c>
      <c r="AE447">
        <f t="shared" si="130"/>
        <v>2</v>
      </c>
      <c r="AF447">
        <f t="shared" si="131"/>
        <v>12</v>
      </c>
      <c r="AG447">
        <f t="shared" si="132"/>
        <v>20</v>
      </c>
      <c r="AH447" s="18">
        <f t="shared" si="133"/>
        <v>0.23882581201494682</v>
      </c>
      <c r="AI447" s="18">
        <f t="shared" si="134"/>
        <v>0.76117418798505321</v>
      </c>
      <c r="AJ447" s="20">
        <f t="shared" si="135"/>
        <v>7.5812014946823802E-3</v>
      </c>
      <c r="AK447" t="str">
        <f t="shared" si="136"/>
        <v>Include</v>
      </c>
      <c r="AL447" t="str">
        <f t="shared" si="137"/>
        <v>10 or more deaths</v>
      </c>
      <c r="AM447" s="6">
        <f>IFERROR(VLOOKUP(D447,DatesEachStateReach10Deaths!A:B,2,FALSE),AK447)</f>
        <v>43909</v>
      </c>
      <c r="AN447">
        <f t="shared" si="138"/>
        <v>17</v>
      </c>
    </row>
    <row r="448" spans="1:40" x14ac:dyDescent="0.25">
      <c r="A448" t="str">
        <f t="shared" si="144"/>
        <v>43927Georgia</v>
      </c>
      <c r="B448" t="str">
        <f t="shared" si="126"/>
        <v>43927GA</v>
      </c>
      <c r="C448" s="6">
        <v>43927</v>
      </c>
      <c r="D448" t="s">
        <v>73</v>
      </c>
      <c r="E448" t="s">
        <v>16</v>
      </c>
      <c r="F448">
        <f>IFERROR(VLOOKUP(B448,CovidTracking!B:G,4,FALSE),0)</f>
        <v>7314</v>
      </c>
      <c r="G448">
        <f>IFERROR(VLOOKUP(B448,CovidTracking!B:G,5,FALSE),0)</f>
        <v>23960</v>
      </c>
      <c r="H448">
        <f t="shared" si="127"/>
        <v>31274</v>
      </c>
      <c r="I448">
        <f>IFERROR(VLOOKUP(B448,CovidTracking!B:G,6,FALSE),0)</f>
        <v>229</v>
      </c>
      <c r="J448">
        <f t="shared" si="140"/>
        <v>667</v>
      </c>
      <c r="K448">
        <f t="shared" si="141"/>
        <v>2775</v>
      </c>
      <c r="L448">
        <f t="shared" si="142"/>
        <v>3442</v>
      </c>
      <c r="M448">
        <f t="shared" si="143"/>
        <v>18</v>
      </c>
      <c r="N448">
        <f>VLOOKUP(A448,Mobility!$A:$L,7,FALSE)</f>
        <v>-40</v>
      </c>
      <c r="O448">
        <f>VLOOKUP(A448,Mobility!$A:$L,8,FALSE)</f>
        <v>-15</v>
      </c>
      <c r="P448">
        <f>VLOOKUP(A448,Mobility!$A:$L,9,FALSE)</f>
        <v>-3</v>
      </c>
      <c r="Q448">
        <f>VLOOKUP(A448,Mobility!$A:$L,10,FALSE)</f>
        <v>-52</v>
      </c>
      <c r="R448">
        <f>VLOOKUP(A448,Mobility!$A:$L,11,FALSE)</f>
        <v>-50</v>
      </c>
      <c r="S448">
        <f>VLOOKUP(A448,Mobility!$A:$L,12,FALSE)</f>
        <v>19</v>
      </c>
      <c r="T448">
        <f>VLOOKUP(D448,'Pop and Pop Den'!A:C,2,FALSE)</f>
        <v>10736059</v>
      </c>
      <c r="U448">
        <f>VLOOKUP(D448,'Pop and Pop Den'!A:C,3,FALSE)</f>
        <v>186.67189999999999</v>
      </c>
      <c r="V448">
        <f>VLOOKUP(D448,Unemployment!A:B,2,FALSE)</f>
        <v>3.4</v>
      </c>
      <c r="W448">
        <f>VLOOKUP(D448,Unemployment!H:J,2,FALSE)</f>
        <v>3.1</v>
      </c>
      <c r="X448">
        <f>VLOOKUP(D448,Unemployment!H:J,3,FALSE)</f>
        <v>4.2</v>
      </c>
      <c r="Y448">
        <f t="shared" si="128"/>
        <v>0.80000000000000027</v>
      </c>
      <c r="Z448">
        <f t="shared" si="129"/>
        <v>1.1000000000000001</v>
      </c>
      <c r="AA448">
        <f>VLOOKUP(D448,MedianAge!A:B,2,FALSE)</f>
        <v>36.5</v>
      </c>
      <c r="AB448" s="6">
        <f>VLOOKUP(D448,StateActions!F:G,2,FALSE)</f>
        <v>43924</v>
      </c>
      <c r="AC448" s="6">
        <f>VLOOKUP(D448,StateActions!L:M,2,FALSE)</f>
        <v>43914</v>
      </c>
      <c r="AD448" s="6">
        <f>VLOOKUP(D448,StateActions!A:B,2,FALSE)</f>
        <v>43906</v>
      </c>
      <c r="AE448">
        <f t="shared" si="130"/>
        <v>3</v>
      </c>
      <c r="AF448">
        <f t="shared" si="131"/>
        <v>13</v>
      </c>
      <c r="AG448">
        <f t="shared" si="132"/>
        <v>21</v>
      </c>
      <c r="AH448" s="18">
        <f t="shared" si="133"/>
        <v>0.23386838907718871</v>
      </c>
      <c r="AI448" s="18">
        <f t="shared" si="134"/>
        <v>0.76613161092281123</v>
      </c>
      <c r="AJ448" s="20">
        <f t="shared" si="135"/>
        <v>7.322376414913347E-3</v>
      </c>
      <c r="AK448" t="str">
        <f t="shared" si="136"/>
        <v>Include</v>
      </c>
      <c r="AL448" t="str">
        <f t="shared" si="137"/>
        <v>10 or more deaths</v>
      </c>
      <c r="AM448" s="6">
        <f>IFERROR(VLOOKUP(D448,DatesEachStateReach10Deaths!A:B,2,FALSE),AK448)</f>
        <v>43909</v>
      </c>
      <c r="AN448">
        <f t="shared" si="138"/>
        <v>18</v>
      </c>
    </row>
    <row r="449" spans="1:40" x14ac:dyDescent="0.25">
      <c r="A449" t="str">
        <f t="shared" si="144"/>
        <v>43928Georgia</v>
      </c>
      <c r="B449" t="str">
        <f t="shared" si="126"/>
        <v>43928GA</v>
      </c>
      <c r="C449" s="6">
        <v>43928</v>
      </c>
      <c r="D449" t="s">
        <v>73</v>
      </c>
      <c r="E449" t="s">
        <v>16</v>
      </c>
      <c r="F449">
        <f>IFERROR(VLOOKUP(B449,CovidTracking!B:G,4,FALSE),0)</f>
        <v>8818</v>
      </c>
      <c r="G449">
        <f>IFERROR(VLOOKUP(B449,CovidTracking!B:G,5,FALSE),0)</f>
        <v>24895</v>
      </c>
      <c r="H449">
        <f t="shared" si="127"/>
        <v>33713</v>
      </c>
      <c r="I449">
        <f>IFERROR(VLOOKUP(B449,CovidTracking!B:G,6,FALSE),0)</f>
        <v>329</v>
      </c>
      <c r="J449">
        <f t="shared" si="140"/>
        <v>1504</v>
      </c>
      <c r="K449">
        <f t="shared" si="141"/>
        <v>935</v>
      </c>
      <c r="L449">
        <f t="shared" si="142"/>
        <v>2439</v>
      </c>
      <c r="M449">
        <f t="shared" si="143"/>
        <v>100</v>
      </c>
      <c r="N449">
        <f>VLOOKUP(A449,Mobility!$A:$L,7,FALSE)</f>
        <v>-40</v>
      </c>
      <c r="O449">
        <f>VLOOKUP(A449,Mobility!$A:$L,8,FALSE)</f>
        <v>-14</v>
      </c>
      <c r="P449">
        <f>VLOOKUP(A449,Mobility!$A:$L,9,FALSE)</f>
        <v>-18</v>
      </c>
      <c r="Q449">
        <f>VLOOKUP(A449,Mobility!$A:$L,10,FALSE)</f>
        <v>-50</v>
      </c>
      <c r="R449">
        <f>VLOOKUP(A449,Mobility!$A:$L,11,FALSE)</f>
        <v>-51</v>
      </c>
      <c r="S449">
        <f>VLOOKUP(A449,Mobility!$A:$L,12,FALSE)</f>
        <v>21</v>
      </c>
      <c r="T449">
        <f>VLOOKUP(D449,'Pop and Pop Den'!A:C,2,FALSE)</f>
        <v>10736059</v>
      </c>
      <c r="U449">
        <f>VLOOKUP(D449,'Pop and Pop Den'!A:C,3,FALSE)</f>
        <v>186.67189999999999</v>
      </c>
      <c r="V449">
        <f>VLOOKUP(D449,Unemployment!A:B,2,FALSE)</f>
        <v>3.4</v>
      </c>
      <c r="W449">
        <f>VLOOKUP(D449,Unemployment!H:J,2,FALSE)</f>
        <v>3.1</v>
      </c>
      <c r="X449">
        <f>VLOOKUP(D449,Unemployment!H:J,3,FALSE)</f>
        <v>4.2</v>
      </c>
      <c r="Y449">
        <f t="shared" si="128"/>
        <v>0.80000000000000027</v>
      </c>
      <c r="Z449">
        <f t="shared" si="129"/>
        <v>1.1000000000000001</v>
      </c>
      <c r="AA449">
        <f>VLOOKUP(D449,MedianAge!A:B,2,FALSE)</f>
        <v>36.5</v>
      </c>
      <c r="AB449" s="6">
        <f>VLOOKUP(D449,StateActions!F:G,2,FALSE)</f>
        <v>43924</v>
      </c>
      <c r="AC449" s="6">
        <f>VLOOKUP(D449,StateActions!L:M,2,FALSE)</f>
        <v>43914</v>
      </c>
      <c r="AD449" s="6">
        <f>VLOOKUP(D449,StateActions!A:B,2,FALSE)</f>
        <v>43906</v>
      </c>
      <c r="AE449">
        <f t="shared" si="130"/>
        <v>4</v>
      </c>
      <c r="AF449">
        <f t="shared" si="131"/>
        <v>14</v>
      </c>
      <c r="AG449">
        <f t="shared" si="132"/>
        <v>22</v>
      </c>
      <c r="AH449" s="18">
        <f t="shared" si="133"/>
        <v>0.26156082223474625</v>
      </c>
      <c r="AI449" s="18">
        <f t="shared" si="134"/>
        <v>0.73843917776525381</v>
      </c>
      <c r="AJ449" s="20">
        <f t="shared" si="135"/>
        <v>9.7588467356805979E-3</v>
      </c>
      <c r="AK449" t="str">
        <f t="shared" si="136"/>
        <v>Include</v>
      </c>
      <c r="AL449" t="str">
        <f t="shared" si="137"/>
        <v>10 or more deaths</v>
      </c>
      <c r="AM449" s="6">
        <f>IFERROR(VLOOKUP(D449,DatesEachStateReach10Deaths!A:B,2,FALSE),AK449)</f>
        <v>43909</v>
      </c>
      <c r="AN449">
        <f t="shared" si="138"/>
        <v>19</v>
      </c>
    </row>
    <row r="450" spans="1:40" x14ac:dyDescent="0.25">
      <c r="A450" t="str">
        <f t="shared" si="144"/>
        <v>43929Georgia</v>
      </c>
      <c r="B450" t="str">
        <f t="shared" ref="B450:B513" si="145">C450&amp;E450</f>
        <v>43929GA</v>
      </c>
      <c r="C450" s="6">
        <v>43929</v>
      </c>
      <c r="D450" t="s">
        <v>73</v>
      </c>
      <c r="E450" t="s">
        <v>16</v>
      </c>
      <c r="F450">
        <f>IFERROR(VLOOKUP(B450,CovidTracking!B:G,4,FALSE),0)</f>
        <v>9901</v>
      </c>
      <c r="G450">
        <f>IFERROR(VLOOKUP(B450,CovidTracking!B:G,5,FALSE),0)</f>
        <v>28886</v>
      </c>
      <c r="H450">
        <f t="shared" ref="H450:H513" si="146">F450+G450</f>
        <v>38787</v>
      </c>
      <c r="I450">
        <f>IFERROR(VLOOKUP(B450,CovidTracking!B:G,6,FALSE),0)</f>
        <v>362</v>
      </c>
      <c r="J450">
        <f t="shared" si="140"/>
        <v>1083</v>
      </c>
      <c r="K450">
        <f t="shared" si="141"/>
        <v>3991</v>
      </c>
      <c r="L450">
        <f t="shared" si="142"/>
        <v>5074</v>
      </c>
      <c r="M450">
        <f t="shared" si="143"/>
        <v>33</v>
      </c>
      <c r="N450">
        <f>VLOOKUP(A450,Mobility!$A:$L,7,FALSE)</f>
        <v>-39</v>
      </c>
      <c r="O450">
        <f>VLOOKUP(A450,Mobility!$A:$L,8,FALSE)</f>
        <v>-14</v>
      </c>
      <c r="P450">
        <f>VLOOKUP(A450,Mobility!$A:$L,9,FALSE)</f>
        <v>-6</v>
      </c>
      <c r="Q450">
        <f>VLOOKUP(A450,Mobility!$A:$L,10,FALSE)</f>
        <v>-49</v>
      </c>
      <c r="R450">
        <f>VLOOKUP(A450,Mobility!$A:$L,11,FALSE)</f>
        <v>-52</v>
      </c>
      <c r="S450">
        <f>VLOOKUP(A450,Mobility!$A:$L,12,FALSE)</f>
        <v>20</v>
      </c>
      <c r="T450">
        <f>VLOOKUP(D450,'Pop and Pop Den'!A:C,2,FALSE)</f>
        <v>10736059</v>
      </c>
      <c r="U450">
        <f>VLOOKUP(D450,'Pop and Pop Den'!A:C,3,FALSE)</f>
        <v>186.67189999999999</v>
      </c>
      <c r="V450">
        <f>VLOOKUP(D450,Unemployment!A:B,2,FALSE)</f>
        <v>3.4</v>
      </c>
      <c r="W450">
        <f>VLOOKUP(D450,Unemployment!H:J,2,FALSE)</f>
        <v>3.1</v>
      </c>
      <c r="X450">
        <f>VLOOKUP(D450,Unemployment!H:J,3,FALSE)</f>
        <v>4.2</v>
      </c>
      <c r="Y450">
        <f t="shared" si="128"/>
        <v>0.80000000000000027</v>
      </c>
      <c r="Z450">
        <f t="shared" si="129"/>
        <v>1.1000000000000001</v>
      </c>
      <c r="AA450">
        <f>VLOOKUP(D450,MedianAge!A:B,2,FALSE)</f>
        <v>36.5</v>
      </c>
      <c r="AB450" s="6">
        <f>VLOOKUP(D450,StateActions!F:G,2,FALSE)</f>
        <v>43924</v>
      </c>
      <c r="AC450" s="6">
        <f>VLOOKUP(D450,StateActions!L:M,2,FALSE)</f>
        <v>43914</v>
      </c>
      <c r="AD450" s="6">
        <f>VLOOKUP(D450,StateActions!A:B,2,FALSE)</f>
        <v>43906</v>
      </c>
      <c r="AE450">
        <f t="shared" si="130"/>
        <v>5</v>
      </c>
      <c r="AF450">
        <f t="shared" si="131"/>
        <v>15</v>
      </c>
      <c r="AG450">
        <f t="shared" si="132"/>
        <v>23</v>
      </c>
      <c r="AH450" s="18">
        <f t="shared" si="133"/>
        <v>0.2552659396189445</v>
      </c>
      <c r="AI450" s="18">
        <f t="shared" si="134"/>
        <v>0.7447340603810555</v>
      </c>
      <c r="AJ450" s="20">
        <f t="shared" si="135"/>
        <v>9.3330239513238974E-3</v>
      </c>
      <c r="AK450" t="str">
        <f t="shared" si="136"/>
        <v>Include</v>
      </c>
      <c r="AL450" t="str">
        <f t="shared" si="137"/>
        <v>10 or more deaths</v>
      </c>
      <c r="AM450" s="6">
        <f>IFERROR(VLOOKUP(D450,DatesEachStateReach10Deaths!A:B,2,FALSE),AK450)</f>
        <v>43909</v>
      </c>
      <c r="AN450">
        <f t="shared" si="138"/>
        <v>20</v>
      </c>
    </row>
    <row r="451" spans="1:40" x14ac:dyDescent="0.25">
      <c r="A451" t="str">
        <f t="shared" si="144"/>
        <v>43930Georgia</v>
      </c>
      <c r="B451" t="str">
        <f t="shared" si="145"/>
        <v>43930GA</v>
      </c>
      <c r="C451" s="6">
        <v>43930</v>
      </c>
      <c r="D451" t="s">
        <v>73</v>
      </c>
      <c r="E451" t="s">
        <v>16</v>
      </c>
      <c r="F451">
        <f>IFERROR(VLOOKUP(B451,CovidTracking!B:G,4,FALSE),0)</f>
        <v>10566</v>
      </c>
      <c r="G451">
        <f>IFERROR(VLOOKUP(B451,CovidTracking!B:G,5,FALSE),0)</f>
        <v>30519</v>
      </c>
      <c r="H451">
        <f t="shared" si="146"/>
        <v>41085</v>
      </c>
      <c r="I451">
        <f>IFERROR(VLOOKUP(B451,CovidTracking!B:G,6,FALSE),0)</f>
        <v>379</v>
      </c>
      <c r="J451">
        <f t="shared" si="140"/>
        <v>665</v>
      </c>
      <c r="K451">
        <f t="shared" si="141"/>
        <v>1633</v>
      </c>
      <c r="L451">
        <f t="shared" si="142"/>
        <v>2298</v>
      </c>
      <c r="M451">
        <f t="shared" si="143"/>
        <v>17</v>
      </c>
      <c r="N451">
        <f>VLOOKUP(A451,Mobility!$A:$L,7,FALSE)</f>
        <v>-37</v>
      </c>
      <c r="O451">
        <f>VLOOKUP(A451,Mobility!$A:$L,8,FALSE)</f>
        <v>-10</v>
      </c>
      <c r="P451">
        <f>VLOOKUP(A451,Mobility!$A:$L,9,FALSE)</f>
        <v>-10</v>
      </c>
      <c r="Q451">
        <f>VLOOKUP(A451,Mobility!$A:$L,10,FALSE)</f>
        <v>-51</v>
      </c>
      <c r="R451">
        <f>VLOOKUP(A451,Mobility!$A:$L,11,FALSE)</f>
        <v>-51</v>
      </c>
      <c r="S451">
        <f>VLOOKUP(A451,Mobility!$A:$L,12,FALSE)</f>
        <v>21</v>
      </c>
      <c r="T451">
        <f>VLOOKUP(D451,'Pop and Pop Den'!A:C,2,FALSE)</f>
        <v>10736059</v>
      </c>
      <c r="U451">
        <f>VLOOKUP(D451,'Pop and Pop Den'!A:C,3,FALSE)</f>
        <v>186.67189999999999</v>
      </c>
      <c r="V451">
        <f>VLOOKUP(D451,Unemployment!A:B,2,FALSE)</f>
        <v>3.4</v>
      </c>
      <c r="W451">
        <f>VLOOKUP(D451,Unemployment!H:J,2,FALSE)</f>
        <v>3.1</v>
      </c>
      <c r="X451">
        <f>VLOOKUP(D451,Unemployment!H:J,3,FALSE)</f>
        <v>4.2</v>
      </c>
      <c r="Y451">
        <f t="shared" ref="Y451:Y514" si="147">X451-V451</f>
        <v>0.80000000000000027</v>
      </c>
      <c r="Z451">
        <f t="shared" ref="Z451:Z514" si="148">X451-W451</f>
        <v>1.1000000000000001</v>
      </c>
      <c r="AA451">
        <f>VLOOKUP(D451,MedianAge!A:B,2,FALSE)</f>
        <v>36.5</v>
      </c>
      <c r="AB451" s="6">
        <f>VLOOKUP(D451,StateActions!F:G,2,FALSE)</f>
        <v>43924</v>
      </c>
      <c r="AC451" s="6">
        <f>VLOOKUP(D451,StateActions!L:M,2,FALSE)</f>
        <v>43914</v>
      </c>
      <c r="AD451" s="6">
        <f>VLOOKUP(D451,StateActions!A:B,2,FALSE)</f>
        <v>43906</v>
      </c>
      <c r="AE451">
        <f t="shared" ref="AE451:AE514" si="149">C451-AB451</f>
        <v>6</v>
      </c>
      <c r="AF451">
        <f t="shared" ref="AF451:AF514" si="150">C451-AC451</f>
        <v>16</v>
      </c>
      <c r="AG451">
        <f t="shared" ref="AG451:AG514" si="151">C451-AD451</f>
        <v>24</v>
      </c>
      <c r="AH451" s="18">
        <f t="shared" ref="AH451:AH514" si="152">IFERROR(F451/H451,0)</f>
        <v>0.25717415115005476</v>
      </c>
      <c r="AI451" s="18">
        <f t="shared" ref="AI451:AI514" si="153">IFERROR(G451/H451,0)</f>
        <v>0.74282584884994518</v>
      </c>
      <c r="AJ451" s="20">
        <f t="shared" ref="AJ451:AJ514" si="154">IFERROR(I451/H451,0)</f>
        <v>9.2247778994766945E-3</v>
      </c>
      <c r="AK451" t="str">
        <f t="shared" ref="AK451:AK514" si="155">IF(SUMIFS(M:M,D:D,D451)&lt;10,"Exclude less than 10 Deaths","Include")</f>
        <v>Include</v>
      </c>
      <c r="AL451" t="str">
        <f t="shared" ref="AL451:AL514" si="156">IF(I451&gt;9,"10 or more deaths","Less than 10 deaths")</f>
        <v>10 or more deaths</v>
      </c>
      <c r="AM451" s="6">
        <f>IFERROR(VLOOKUP(D451,DatesEachStateReach10Deaths!A:B,2,FALSE),AK451)</f>
        <v>43909</v>
      </c>
      <c r="AN451">
        <f t="shared" ref="AN451:AN514" si="157">IFERROR(C451-AM451,AK451)</f>
        <v>21</v>
      </c>
    </row>
    <row r="452" spans="1:40" x14ac:dyDescent="0.25">
      <c r="A452" t="str">
        <f t="shared" si="144"/>
        <v>43931Georgia</v>
      </c>
      <c r="B452" t="str">
        <f t="shared" si="145"/>
        <v>43931GA</v>
      </c>
      <c r="C452" s="6">
        <v>43931</v>
      </c>
      <c r="D452" t="s">
        <v>73</v>
      </c>
      <c r="E452" t="s">
        <v>16</v>
      </c>
      <c r="F452">
        <f>IFERROR(VLOOKUP(B452,CovidTracking!B:G,4,FALSE),0)</f>
        <v>11483</v>
      </c>
      <c r="G452">
        <f>IFERROR(VLOOKUP(B452,CovidTracking!B:G,5,FALSE),0)</f>
        <v>34664</v>
      </c>
      <c r="H452">
        <f t="shared" si="146"/>
        <v>46147</v>
      </c>
      <c r="I452">
        <f>IFERROR(VLOOKUP(B452,CovidTracking!B:G,6,FALSE),0)</f>
        <v>416</v>
      </c>
      <c r="J452">
        <f t="shared" si="140"/>
        <v>917</v>
      </c>
      <c r="K452">
        <f t="shared" si="141"/>
        <v>4145</v>
      </c>
      <c r="L452">
        <f t="shared" si="142"/>
        <v>5062</v>
      </c>
      <c r="M452">
        <f t="shared" si="143"/>
        <v>37</v>
      </c>
      <c r="N452">
        <f>VLOOKUP(A452,Mobility!$A:$L,7,FALSE)</f>
        <v>-37</v>
      </c>
      <c r="O452">
        <f>VLOOKUP(A452,Mobility!$A:$L,8,FALSE)</f>
        <v>-9</v>
      </c>
      <c r="P452">
        <f>VLOOKUP(A452,Mobility!$A:$L,9,FALSE)</f>
        <v>13</v>
      </c>
      <c r="Q452">
        <f>VLOOKUP(A452,Mobility!$A:$L,10,FALSE)</f>
        <v>-53</v>
      </c>
      <c r="R452">
        <f>VLOOKUP(A452,Mobility!$A:$L,11,FALSE)</f>
        <v>-54</v>
      </c>
      <c r="S452">
        <f>VLOOKUP(A452,Mobility!$A:$L,12,FALSE)</f>
        <v>22</v>
      </c>
      <c r="T452">
        <f>VLOOKUP(D452,'Pop and Pop Den'!A:C,2,FALSE)</f>
        <v>10736059</v>
      </c>
      <c r="U452">
        <f>VLOOKUP(D452,'Pop and Pop Den'!A:C,3,FALSE)</f>
        <v>186.67189999999999</v>
      </c>
      <c r="V452">
        <f>VLOOKUP(D452,Unemployment!A:B,2,FALSE)</f>
        <v>3.4</v>
      </c>
      <c r="W452">
        <f>VLOOKUP(D452,Unemployment!H:J,2,FALSE)</f>
        <v>3.1</v>
      </c>
      <c r="X452">
        <f>VLOOKUP(D452,Unemployment!H:J,3,FALSE)</f>
        <v>4.2</v>
      </c>
      <c r="Y452">
        <f t="shared" si="147"/>
        <v>0.80000000000000027</v>
      </c>
      <c r="Z452">
        <f t="shared" si="148"/>
        <v>1.1000000000000001</v>
      </c>
      <c r="AA452">
        <f>VLOOKUP(D452,MedianAge!A:B,2,FALSE)</f>
        <v>36.5</v>
      </c>
      <c r="AB452" s="6">
        <f>VLOOKUP(D452,StateActions!F:G,2,FALSE)</f>
        <v>43924</v>
      </c>
      <c r="AC452" s="6">
        <f>VLOOKUP(D452,StateActions!L:M,2,FALSE)</f>
        <v>43914</v>
      </c>
      <c r="AD452" s="6">
        <f>VLOOKUP(D452,StateActions!A:B,2,FALSE)</f>
        <v>43906</v>
      </c>
      <c r="AE452">
        <f t="shared" si="149"/>
        <v>7</v>
      </c>
      <c r="AF452">
        <f t="shared" si="150"/>
        <v>17</v>
      </c>
      <c r="AG452">
        <f t="shared" si="151"/>
        <v>25</v>
      </c>
      <c r="AH452" s="18">
        <f t="shared" si="152"/>
        <v>0.24883524389451103</v>
      </c>
      <c r="AI452" s="18">
        <f t="shared" si="153"/>
        <v>0.75116475610548894</v>
      </c>
      <c r="AJ452" s="20">
        <f t="shared" si="154"/>
        <v>9.0146705094589028E-3</v>
      </c>
      <c r="AK452" t="str">
        <f t="shared" si="155"/>
        <v>Include</v>
      </c>
      <c r="AL452" t="str">
        <f t="shared" si="156"/>
        <v>10 or more deaths</v>
      </c>
      <c r="AM452" s="6">
        <f>IFERROR(VLOOKUP(D452,DatesEachStateReach10Deaths!A:B,2,FALSE),AK452)</f>
        <v>43909</v>
      </c>
      <c r="AN452">
        <f t="shared" si="157"/>
        <v>22</v>
      </c>
    </row>
    <row r="453" spans="1:40" x14ac:dyDescent="0.25">
      <c r="A453" t="str">
        <f t="shared" si="144"/>
        <v>43891Hawaii</v>
      </c>
      <c r="B453" t="str">
        <f t="shared" si="145"/>
        <v>43891HI</v>
      </c>
      <c r="C453" s="6">
        <v>43891</v>
      </c>
      <c r="D453" t="s">
        <v>74</v>
      </c>
      <c r="E453" t="s">
        <v>18</v>
      </c>
      <c r="F453">
        <f>IFERROR(VLOOKUP(B453,CovidTracking!B:G,4,FALSE),0)</f>
        <v>0</v>
      </c>
      <c r="G453">
        <f>IFERROR(VLOOKUP(B453,CovidTracking!B:G,5,FALSE),0)</f>
        <v>0</v>
      </c>
      <c r="H453">
        <f t="shared" si="146"/>
        <v>0</v>
      </c>
      <c r="I453">
        <f>IFERROR(VLOOKUP(B453,CovidTracking!B:G,6,FALSE),0)</f>
        <v>0</v>
      </c>
      <c r="J453">
        <f>F453</f>
        <v>0</v>
      </c>
      <c r="K453">
        <f>G453</f>
        <v>0</v>
      </c>
      <c r="L453">
        <f>H453</f>
        <v>0</v>
      </c>
      <c r="M453">
        <f>I453</f>
        <v>0</v>
      </c>
      <c r="N453">
        <f>VLOOKUP(A453,Mobility!$A:$L,7,FALSE)</f>
        <v>2</v>
      </c>
      <c r="O453">
        <f>VLOOKUP(A453,Mobility!$A:$L,8,FALSE)</f>
        <v>2</v>
      </c>
      <c r="P453">
        <f>VLOOKUP(A453,Mobility!$A:$L,9,FALSE)</f>
        <v>-7</v>
      </c>
      <c r="Q453">
        <f>VLOOKUP(A453,Mobility!$A:$L,10,FALSE)</f>
        <v>0</v>
      </c>
      <c r="R453">
        <f>VLOOKUP(A453,Mobility!$A:$L,11,FALSE)</f>
        <v>1</v>
      </c>
      <c r="S453">
        <f>VLOOKUP(A453,Mobility!$A:$L,12,FALSE)</f>
        <v>1</v>
      </c>
      <c r="T453">
        <f>VLOOKUP(D453,'Pop and Pop Den'!A:C,2,FALSE)</f>
        <v>1412687</v>
      </c>
      <c r="U453">
        <f>VLOOKUP(D453,'Pop and Pop Den'!A:C,3,FALSE)</f>
        <v>219.9419</v>
      </c>
      <c r="V453">
        <f>VLOOKUP(D453,Unemployment!A:B,2,FALSE)</f>
        <v>2.7</v>
      </c>
      <c r="W453">
        <f>VLOOKUP(D453,Unemployment!H:J,2,FALSE)</f>
        <v>2.7</v>
      </c>
      <c r="X453">
        <f>VLOOKUP(D453,Unemployment!H:J,3,FALSE)</f>
        <v>2.6</v>
      </c>
      <c r="Y453">
        <f t="shared" si="147"/>
        <v>-0.10000000000000009</v>
      </c>
      <c r="Z453">
        <f t="shared" si="148"/>
        <v>-0.10000000000000009</v>
      </c>
      <c r="AA453">
        <f>VLOOKUP(D453,MedianAge!A:B,2,FALSE)</f>
        <v>38.9</v>
      </c>
      <c r="AB453" s="6">
        <f>VLOOKUP(D453,StateActions!F:G,2,FALSE)</f>
        <v>43915</v>
      </c>
      <c r="AC453" s="6">
        <f>VLOOKUP(D453,StateActions!L:M,2,FALSE)</f>
        <v>43913</v>
      </c>
      <c r="AD453" s="6">
        <f>VLOOKUP(D453,StateActions!A:B,2,FALSE)</f>
        <v>43905</v>
      </c>
      <c r="AE453">
        <f t="shared" si="149"/>
        <v>-24</v>
      </c>
      <c r="AF453">
        <f t="shared" si="150"/>
        <v>-22</v>
      </c>
      <c r="AG453">
        <f t="shared" si="151"/>
        <v>-14</v>
      </c>
      <c r="AH453" s="18">
        <f t="shared" si="152"/>
        <v>0</v>
      </c>
      <c r="AI453" s="18">
        <f t="shared" si="153"/>
        <v>0</v>
      </c>
      <c r="AJ453" s="20">
        <f t="shared" si="154"/>
        <v>0</v>
      </c>
      <c r="AK453" t="str">
        <f t="shared" si="155"/>
        <v>Exclude less than 10 Deaths</v>
      </c>
      <c r="AL453" t="str">
        <f t="shared" si="156"/>
        <v>Less than 10 deaths</v>
      </c>
      <c r="AM453" s="6" t="str">
        <f>IFERROR(VLOOKUP(D453,DatesEachStateReach10Deaths!A:B,2,FALSE),AK453)</f>
        <v>Exclude less than 10 Deaths</v>
      </c>
      <c r="AN453" t="str">
        <f t="shared" si="157"/>
        <v>Exclude less than 10 Deaths</v>
      </c>
    </row>
    <row r="454" spans="1:40" x14ac:dyDescent="0.25">
      <c r="A454" t="str">
        <f t="shared" si="144"/>
        <v>43892Hawaii</v>
      </c>
      <c r="B454" t="str">
        <f t="shared" si="145"/>
        <v>43892HI</v>
      </c>
      <c r="C454" s="6">
        <v>43892</v>
      </c>
      <c r="D454" t="s">
        <v>74</v>
      </c>
      <c r="E454" t="s">
        <v>18</v>
      </c>
      <c r="F454">
        <f>IFERROR(VLOOKUP(B454,CovidTracking!B:G,4,FALSE),0)</f>
        <v>0</v>
      </c>
      <c r="G454">
        <f>IFERROR(VLOOKUP(B454,CovidTracking!B:G,5,FALSE),0)</f>
        <v>0</v>
      </c>
      <c r="H454">
        <f t="shared" si="146"/>
        <v>0</v>
      </c>
      <c r="I454">
        <f>IFERROR(VLOOKUP(B454,CovidTracking!B:G,6,FALSE),0)</f>
        <v>0</v>
      </c>
      <c r="J454">
        <f t="shared" ref="J454:J493" si="158">F454-F453</f>
        <v>0</v>
      </c>
      <c r="K454">
        <f t="shared" ref="K454:K493" si="159">G454-G453</f>
        <v>0</v>
      </c>
      <c r="L454">
        <f t="shared" ref="L454:L493" si="160">H454-H453</f>
        <v>0</v>
      </c>
      <c r="M454">
        <f t="shared" ref="M454:M493" si="161">I454-I453</f>
        <v>0</v>
      </c>
      <c r="N454">
        <f>VLOOKUP(A454,Mobility!$A:$L,7,FALSE)</f>
        <v>0</v>
      </c>
      <c r="O454">
        <f>VLOOKUP(A454,Mobility!$A:$L,8,FALSE)</f>
        <v>1</v>
      </c>
      <c r="P454">
        <f>VLOOKUP(A454,Mobility!$A:$L,9,FALSE)</f>
        <v>-7</v>
      </c>
      <c r="Q454">
        <f>VLOOKUP(A454,Mobility!$A:$L,10,FALSE)</f>
        <v>-2</v>
      </c>
      <c r="R454">
        <f>VLOOKUP(A454,Mobility!$A:$L,11,FALSE)</f>
        <v>2</v>
      </c>
      <c r="S454">
        <f>VLOOKUP(A454,Mobility!$A:$L,12,FALSE)</f>
        <v>0</v>
      </c>
      <c r="T454">
        <f>VLOOKUP(D454,'Pop and Pop Den'!A:C,2,FALSE)</f>
        <v>1412687</v>
      </c>
      <c r="U454">
        <f>VLOOKUP(D454,'Pop and Pop Den'!A:C,3,FALSE)</f>
        <v>219.9419</v>
      </c>
      <c r="V454">
        <f>VLOOKUP(D454,Unemployment!A:B,2,FALSE)</f>
        <v>2.7</v>
      </c>
      <c r="W454">
        <f>VLOOKUP(D454,Unemployment!H:J,2,FALSE)</f>
        <v>2.7</v>
      </c>
      <c r="X454">
        <f>VLOOKUP(D454,Unemployment!H:J,3,FALSE)</f>
        <v>2.6</v>
      </c>
      <c r="Y454">
        <f t="shared" si="147"/>
        <v>-0.10000000000000009</v>
      </c>
      <c r="Z454">
        <f t="shared" si="148"/>
        <v>-0.10000000000000009</v>
      </c>
      <c r="AA454">
        <f>VLOOKUP(D454,MedianAge!A:B,2,FALSE)</f>
        <v>38.9</v>
      </c>
      <c r="AB454" s="6">
        <f>VLOOKUP(D454,StateActions!F:G,2,FALSE)</f>
        <v>43915</v>
      </c>
      <c r="AC454" s="6">
        <f>VLOOKUP(D454,StateActions!L:M,2,FALSE)</f>
        <v>43913</v>
      </c>
      <c r="AD454" s="6">
        <f>VLOOKUP(D454,StateActions!A:B,2,FALSE)</f>
        <v>43905</v>
      </c>
      <c r="AE454">
        <f t="shared" si="149"/>
        <v>-23</v>
      </c>
      <c r="AF454">
        <f t="shared" si="150"/>
        <v>-21</v>
      </c>
      <c r="AG454">
        <f t="shared" si="151"/>
        <v>-13</v>
      </c>
      <c r="AH454" s="18">
        <f t="shared" si="152"/>
        <v>0</v>
      </c>
      <c r="AI454" s="18">
        <f t="shared" si="153"/>
        <v>0</v>
      </c>
      <c r="AJ454" s="20">
        <f t="shared" si="154"/>
        <v>0</v>
      </c>
      <c r="AK454" t="str">
        <f t="shared" si="155"/>
        <v>Exclude less than 10 Deaths</v>
      </c>
      <c r="AL454" t="str">
        <f t="shared" si="156"/>
        <v>Less than 10 deaths</v>
      </c>
      <c r="AM454" s="6" t="str">
        <f>IFERROR(VLOOKUP(D454,DatesEachStateReach10Deaths!A:B,2,FALSE),AK454)</f>
        <v>Exclude less than 10 Deaths</v>
      </c>
      <c r="AN454" t="str">
        <f t="shared" si="157"/>
        <v>Exclude less than 10 Deaths</v>
      </c>
    </row>
    <row r="455" spans="1:40" x14ac:dyDescent="0.25">
      <c r="A455" t="str">
        <f t="shared" si="144"/>
        <v>43893Hawaii</v>
      </c>
      <c r="B455" t="str">
        <f t="shared" si="145"/>
        <v>43893HI</v>
      </c>
      <c r="C455" s="6">
        <v>43893</v>
      </c>
      <c r="D455" t="s">
        <v>74</v>
      </c>
      <c r="E455" t="s">
        <v>18</v>
      </c>
      <c r="F455">
        <f>IFERROR(VLOOKUP(B455,CovidTracking!B:G,4,FALSE),0)</f>
        <v>0</v>
      </c>
      <c r="G455">
        <f>IFERROR(VLOOKUP(B455,CovidTracking!B:G,5,FALSE),0)</f>
        <v>0</v>
      </c>
      <c r="H455">
        <f t="shared" si="146"/>
        <v>0</v>
      </c>
      <c r="I455">
        <f>IFERROR(VLOOKUP(B455,CovidTracking!B:G,6,FALSE),0)</f>
        <v>0</v>
      </c>
      <c r="J455">
        <f t="shared" si="158"/>
        <v>0</v>
      </c>
      <c r="K455">
        <f t="shared" si="159"/>
        <v>0</v>
      </c>
      <c r="L455">
        <f t="shared" si="160"/>
        <v>0</v>
      </c>
      <c r="M455">
        <f t="shared" si="161"/>
        <v>0</v>
      </c>
      <c r="N455">
        <f>VLOOKUP(A455,Mobility!$A:$L,7,FALSE)</f>
        <v>1</v>
      </c>
      <c r="O455">
        <f>VLOOKUP(A455,Mobility!$A:$L,8,FALSE)</f>
        <v>5</v>
      </c>
      <c r="P455">
        <f>VLOOKUP(A455,Mobility!$A:$L,9,FALSE)</f>
        <v>0</v>
      </c>
      <c r="Q455">
        <f>VLOOKUP(A455,Mobility!$A:$L,10,FALSE)</f>
        <v>-3</v>
      </c>
      <c r="R455">
        <f>VLOOKUP(A455,Mobility!$A:$L,11,FALSE)</f>
        <v>1</v>
      </c>
      <c r="S455">
        <f>VLOOKUP(A455,Mobility!$A:$L,12,FALSE)</f>
        <v>0</v>
      </c>
      <c r="T455">
        <f>VLOOKUP(D455,'Pop and Pop Den'!A:C,2,FALSE)</f>
        <v>1412687</v>
      </c>
      <c r="U455">
        <f>VLOOKUP(D455,'Pop and Pop Den'!A:C,3,FALSE)</f>
        <v>219.9419</v>
      </c>
      <c r="V455">
        <f>VLOOKUP(D455,Unemployment!A:B,2,FALSE)</f>
        <v>2.7</v>
      </c>
      <c r="W455">
        <f>VLOOKUP(D455,Unemployment!H:J,2,FALSE)</f>
        <v>2.7</v>
      </c>
      <c r="X455">
        <f>VLOOKUP(D455,Unemployment!H:J,3,FALSE)</f>
        <v>2.6</v>
      </c>
      <c r="Y455">
        <f t="shared" si="147"/>
        <v>-0.10000000000000009</v>
      </c>
      <c r="Z455">
        <f t="shared" si="148"/>
        <v>-0.10000000000000009</v>
      </c>
      <c r="AA455">
        <f>VLOOKUP(D455,MedianAge!A:B,2,FALSE)</f>
        <v>38.9</v>
      </c>
      <c r="AB455" s="6">
        <f>VLOOKUP(D455,StateActions!F:G,2,FALSE)</f>
        <v>43915</v>
      </c>
      <c r="AC455" s="6">
        <f>VLOOKUP(D455,StateActions!L:M,2,FALSE)</f>
        <v>43913</v>
      </c>
      <c r="AD455" s="6">
        <f>VLOOKUP(D455,StateActions!A:B,2,FALSE)</f>
        <v>43905</v>
      </c>
      <c r="AE455">
        <f t="shared" si="149"/>
        <v>-22</v>
      </c>
      <c r="AF455">
        <f t="shared" si="150"/>
        <v>-20</v>
      </c>
      <c r="AG455">
        <f t="shared" si="151"/>
        <v>-12</v>
      </c>
      <c r="AH455" s="18">
        <f t="shared" si="152"/>
        <v>0</v>
      </c>
      <c r="AI455" s="18">
        <f t="shared" si="153"/>
        <v>0</v>
      </c>
      <c r="AJ455" s="20">
        <f t="shared" si="154"/>
        <v>0</v>
      </c>
      <c r="AK455" t="str">
        <f t="shared" si="155"/>
        <v>Exclude less than 10 Deaths</v>
      </c>
      <c r="AL455" t="str">
        <f t="shared" si="156"/>
        <v>Less than 10 deaths</v>
      </c>
      <c r="AM455" s="6" t="str">
        <f>IFERROR(VLOOKUP(D455,DatesEachStateReach10Deaths!A:B,2,FALSE),AK455)</f>
        <v>Exclude less than 10 Deaths</v>
      </c>
      <c r="AN455" t="str">
        <f t="shared" si="157"/>
        <v>Exclude less than 10 Deaths</v>
      </c>
    </row>
    <row r="456" spans="1:40" x14ac:dyDescent="0.25">
      <c r="A456" t="str">
        <f t="shared" ref="A456:A519" si="162">C456&amp;D456</f>
        <v>43894Hawaii</v>
      </c>
      <c r="B456" t="str">
        <f t="shared" si="145"/>
        <v>43894HI</v>
      </c>
      <c r="C456" s="6">
        <v>43894</v>
      </c>
      <c r="D456" t="s">
        <v>74</v>
      </c>
      <c r="E456" t="s">
        <v>18</v>
      </c>
      <c r="F456">
        <f>IFERROR(VLOOKUP(B456,CovidTracking!B:G,4,FALSE),0)</f>
        <v>0</v>
      </c>
      <c r="G456">
        <f>IFERROR(VLOOKUP(B456,CovidTracking!B:G,5,FALSE),0)</f>
        <v>0</v>
      </c>
      <c r="H456">
        <f t="shared" si="146"/>
        <v>0</v>
      </c>
      <c r="I456">
        <f>IFERROR(VLOOKUP(B456,CovidTracking!B:G,6,FALSE),0)</f>
        <v>0</v>
      </c>
      <c r="J456">
        <f t="shared" si="158"/>
        <v>0</v>
      </c>
      <c r="K456">
        <f t="shared" si="159"/>
        <v>0</v>
      </c>
      <c r="L456">
        <f t="shared" si="160"/>
        <v>0</v>
      </c>
      <c r="M456">
        <f t="shared" si="161"/>
        <v>0</v>
      </c>
      <c r="N456">
        <f>VLOOKUP(A456,Mobility!$A:$L,7,FALSE)</f>
        <v>-1</v>
      </c>
      <c r="O456">
        <f>VLOOKUP(A456,Mobility!$A:$L,8,FALSE)</f>
        <v>1</v>
      </c>
      <c r="P456">
        <f>VLOOKUP(A456,Mobility!$A:$L,9,FALSE)</f>
        <v>7</v>
      </c>
      <c r="Q456">
        <f>VLOOKUP(A456,Mobility!$A:$L,10,FALSE)</f>
        <v>-6</v>
      </c>
      <c r="R456">
        <f>VLOOKUP(A456,Mobility!$A:$L,11,FALSE)</f>
        <v>1</v>
      </c>
      <c r="S456">
        <f>VLOOKUP(A456,Mobility!$A:$L,12,FALSE)</f>
        <v>0</v>
      </c>
      <c r="T456">
        <f>VLOOKUP(D456,'Pop and Pop Den'!A:C,2,FALSE)</f>
        <v>1412687</v>
      </c>
      <c r="U456">
        <f>VLOOKUP(D456,'Pop and Pop Den'!A:C,3,FALSE)</f>
        <v>219.9419</v>
      </c>
      <c r="V456">
        <f>VLOOKUP(D456,Unemployment!A:B,2,FALSE)</f>
        <v>2.7</v>
      </c>
      <c r="W456">
        <f>VLOOKUP(D456,Unemployment!H:J,2,FALSE)</f>
        <v>2.7</v>
      </c>
      <c r="X456">
        <f>VLOOKUP(D456,Unemployment!H:J,3,FALSE)</f>
        <v>2.6</v>
      </c>
      <c r="Y456">
        <f t="shared" si="147"/>
        <v>-0.10000000000000009</v>
      </c>
      <c r="Z456">
        <f t="shared" si="148"/>
        <v>-0.10000000000000009</v>
      </c>
      <c r="AA456">
        <f>VLOOKUP(D456,MedianAge!A:B,2,FALSE)</f>
        <v>38.9</v>
      </c>
      <c r="AB456" s="6">
        <f>VLOOKUP(D456,StateActions!F:G,2,FALSE)</f>
        <v>43915</v>
      </c>
      <c r="AC456" s="6">
        <f>VLOOKUP(D456,StateActions!L:M,2,FALSE)</f>
        <v>43913</v>
      </c>
      <c r="AD456" s="6">
        <f>VLOOKUP(D456,StateActions!A:B,2,FALSE)</f>
        <v>43905</v>
      </c>
      <c r="AE456">
        <f t="shared" si="149"/>
        <v>-21</v>
      </c>
      <c r="AF456">
        <f t="shared" si="150"/>
        <v>-19</v>
      </c>
      <c r="AG456">
        <f t="shared" si="151"/>
        <v>-11</v>
      </c>
      <c r="AH456" s="18">
        <f t="shared" si="152"/>
        <v>0</v>
      </c>
      <c r="AI456" s="18">
        <f t="shared" si="153"/>
        <v>0</v>
      </c>
      <c r="AJ456" s="20">
        <f t="shared" si="154"/>
        <v>0</v>
      </c>
      <c r="AK456" t="str">
        <f t="shared" si="155"/>
        <v>Exclude less than 10 Deaths</v>
      </c>
      <c r="AL456" t="str">
        <f t="shared" si="156"/>
        <v>Less than 10 deaths</v>
      </c>
      <c r="AM456" s="6" t="str">
        <f>IFERROR(VLOOKUP(D456,DatesEachStateReach10Deaths!A:B,2,FALSE),AK456)</f>
        <v>Exclude less than 10 Deaths</v>
      </c>
      <c r="AN456" t="str">
        <f t="shared" si="157"/>
        <v>Exclude less than 10 Deaths</v>
      </c>
    </row>
    <row r="457" spans="1:40" x14ac:dyDescent="0.25">
      <c r="A457" t="str">
        <f t="shared" si="162"/>
        <v>43895Hawaii</v>
      </c>
      <c r="B457" t="str">
        <f t="shared" si="145"/>
        <v>43895HI</v>
      </c>
      <c r="C457" s="6">
        <v>43895</v>
      </c>
      <c r="D457" t="s">
        <v>74</v>
      </c>
      <c r="E457" t="s">
        <v>18</v>
      </c>
      <c r="F457">
        <f>IFERROR(VLOOKUP(B457,CovidTracking!B:G,4,FALSE),0)</f>
        <v>0</v>
      </c>
      <c r="G457">
        <f>IFERROR(VLOOKUP(B457,CovidTracking!B:G,5,FALSE),0)</f>
        <v>0</v>
      </c>
      <c r="H457">
        <f t="shared" si="146"/>
        <v>0</v>
      </c>
      <c r="I457">
        <f>IFERROR(VLOOKUP(B457,CovidTracking!B:G,6,FALSE),0)</f>
        <v>0</v>
      </c>
      <c r="J457">
        <f t="shared" si="158"/>
        <v>0</v>
      </c>
      <c r="K457">
        <f t="shared" si="159"/>
        <v>0</v>
      </c>
      <c r="L457">
        <f t="shared" si="160"/>
        <v>0</v>
      </c>
      <c r="M457">
        <f t="shared" si="161"/>
        <v>0</v>
      </c>
      <c r="N457">
        <f>VLOOKUP(A457,Mobility!$A:$L,7,FALSE)</f>
        <v>1</v>
      </c>
      <c r="O457">
        <f>VLOOKUP(A457,Mobility!$A:$L,8,FALSE)</f>
        <v>6</v>
      </c>
      <c r="P457">
        <f>VLOOKUP(A457,Mobility!$A:$L,9,FALSE)</f>
        <v>-1</v>
      </c>
      <c r="Q457">
        <f>VLOOKUP(A457,Mobility!$A:$L,10,FALSE)</f>
        <v>-4</v>
      </c>
      <c r="R457">
        <f>VLOOKUP(A457,Mobility!$A:$L,11,FALSE)</f>
        <v>1</v>
      </c>
      <c r="S457">
        <f>VLOOKUP(A457,Mobility!$A:$L,12,FALSE)</f>
        <v>0</v>
      </c>
      <c r="T457">
        <f>VLOOKUP(D457,'Pop and Pop Den'!A:C,2,FALSE)</f>
        <v>1412687</v>
      </c>
      <c r="U457">
        <f>VLOOKUP(D457,'Pop and Pop Den'!A:C,3,FALSE)</f>
        <v>219.9419</v>
      </c>
      <c r="V457">
        <f>VLOOKUP(D457,Unemployment!A:B,2,FALSE)</f>
        <v>2.7</v>
      </c>
      <c r="W457">
        <f>VLOOKUP(D457,Unemployment!H:J,2,FALSE)</f>
        <v>2.7</v>
      </c>
      <c r="X457">
        <f>VLOOKUP(D457,Unemployment!H:J,3,FALSE)</f>
        <v>2.6</v>
      </c>
      <c r="Y457">
        <f t="shared" si="147"/>
        <v>-0.10000000000000009</v>
      </c>
      <c r="Z457">
        <f t="shared" si="148"/>
        <v>-0.10000000000000009</v>
      </c>
      <c r="AA457">
        <f>VLOOKUP(D457,MedianAge!A:B,2,FALSE)</f>
        <v>38.9</v>
      </c>
      <c r="AB457" s="6">
        <f>VLOOKUP(D457,StateActions!F:G,2,FALSE)</f>
        <v>43915</v>
      </c>
      <c r="AC457" s="6">
        <f>VLOOKUP(D457,StateActions!L:M,2,FALSE)</f>
        <v>43913</v>
      </c>
      <c r="AD457" s="6">
        <f>VLOOKUP(D457,StateActions!A:B,2,FALSE)</f>
        <v>43905</v>
      </c>
      <c r="AE457">
        <f t="shared" si="149"/>
        <v>-20</v>
      </c>
      <c r="AF457">
        <f t="shared" si="150"/>
        <v>-18</v>
      </c>
      <c r="AG457">
        <f t="shared" si="151"/>
        <v>-10</v>
      </c>
      <c r="AH457" s="18">
        <f t="shared" si="152"/>
        <v>0</v>
      </c>
      <c r="AI457" s="18">
        <f t="shared" si="153"/>
        <v>0</v>
      </c>
      <c r="AJ457" s="20">
        <f t="shared" si="154"/>
        <v>0</v>
      </c>
      <c r="AK457" t="str">
        <f t="shared" si="155"/>
        <v>Exclude less than 10 Deaths</v>
      </c>
      <c r="AL457" t="str">
        <f t="shared" si="156"/>
        <v>Less than 10 deaths</v>
      </c>
      <c r="AM457" s="6" t="str">
        <f>IFERROR(VLOOKUP(D457,DatesEachStateReach10Deaths!A:B,2,FALSE),AK457)</f>
        <v>Exclude less than 10 Deaths</v>
      </c>
      <c r="AN457" t="str">
        <f t="shared" si="157"/>
        <v>Exclude less than 10 Deaths</v>
      </c>
    </row>
    <row r="458" spans="1:40" x14ac:dyDescent="0.25">
      <c r="A458" t="str">
        <f t="shared" si="162"/>
        <v>43896Hawaii</v>
      </c>
      <c r="B458" t="str">
        <f t="shared" si="145"/>
        <v>43896HI</v>
      </c>
      <c r="C458" s="6">
        <v>43896</v>
      </c>
      <c r="D458" t="s">
        <v>74</v>
      </c>
      <c r="E458" t="s">
        <v>18</v>
      </c>
      <c r="F458">
        <f>IFERROR(VLOOKUP(B458,CovidTracking!B:G,4,FALSE),0)</f>
        <v>0</v>
      </c>
      <c r="G458">
        <f>IFERROR(VLOOKUP(B458,CovidTracking!B:G,5,FALSE),0)</f>
        <v>0</v>
      </c>
      <c r="H458">
        <f t="shared" si="146"/>
        <v>0</v>
      </c>
      <c r="I458">
        <f>IFERROR(VLOOKUP(B458,CovidTracking!B:G,6,FALSE),0)</f>
        <v>0</v>
      </c>
      <c r="J458">
        <f t="shared" si="158"/>
        <v>0</v>
      </c>
      <c r="K458">
        <f t="shared" si="159"/>
        <v>0</v>
      </c>
      <c r="L458">
        <f t="shared" si="160"/>
        <v>0</v>
      </c>
      <c r="M458">
        <f t="shared" si="161"/>
        <v>0</v>
      </c>
      <c r="N458">
        <f>VLOOKUP(A458,Mobility!$A:$L,7,FALSE)</f>
        <v>-1</v>
      </c>
      <c r="O458">
        <f>VLOOKUP(A458,Mobility!$A:$L,8,FALSE)</f>
        <v>1</v>
      </c>
      <c r="P458">
        <f>VLOOKUP(A458,Mobility!$A:$L,9,FALSE)</f>
        <v>-8</v>
      </c>
      <c r="Q458">
        <f>VLOOKUP(A458,Mobility!$A:$L,10,FALSE)</f>
        <v>-3</v>
      </c>
      <c r="R458">
        <f>VLOOKUP(A458,Mobility!$A:$L,11,FALSE)</f>
        <v>2</v>
      </c>
      <c r="S458">
        <f>VLOOKUP(A458,Mobility!$A:$L,12,FALSE)</f>
        <v>0</v>
      </c>
      <c r="T458">
        <f>VLOOKUP(D458,'Pop and Pop Den'!A:C,2,FALSE)</f>
        <v>1412687</v>
      </c>
      <c r="U458">
        <f>VLOOKUP(D458,'Pop and Pop Den'!A:C,3,FALSE)</f>
        <v>219.9419</v>
      </c>
      <c r="V458">
        <f>VLOOKUP(D458,Unemployment!A:B,2,FALSE)</f>
        <v>2.7</v>
      </c>
      <c r="W458">
        <f>VLOOKUP(D458,Unemployment!H:J,2,FALSE)</f>
        <v>2.7</v>
      </c>
      <c r="X458">
        <f>VLOOKUP(D458,Unemployment!H:J,3,FALSE)</f>
        <v>2.6</v>
      </c>
      <c r="Y458">
        <f t="shared" si="147"/>
        <v>-0.10000000000000009</v>
      </c>
      <c r="Z458">
        <f t="shared" si="148"/>
        <v>-0.10000000000000009</v>
      </c>
      <c r="AA458">
        <f>VLOOKUP(D458,MedianAge!A:B,2,FALSE)</f>
        <v>38.9</v>
      </c>
      <c r="AB458" s="6">
        <f>VLOOKUP(D458,StateActions!F:G,2,FALSE)</f>
        <v>43915</v>
      </c>
      <c r="AC458" s="6">
        <f>VLOOKUP(D458,StateActions!L:M,2,FALSE)</f>
        <v>43913</v>
      </c>
      <c r="AD458" s="6">
        <f>VLOOKUP(D458,StateActions!A:B,2,FALSE)</f>
        <v>43905</v>
      </c>
      <c r="AE458">
        <f t="shared" si="149"/>
        <v>-19</v>
      </c>
      <c r="AF458">
        <f t="shared" si="150"/>
        <v>-17</v>
      </c>
      <c r="AG458">
        <f t="shared" si="151"/>
        <v>-9</v>
      </c>
      <c r="AH458" s="18">
        <f t="shared" si="152"/>
        <v>0</v>
      </c>
      <c r="AI458" s="18">
        <f t="shared" si="153"/>
        <v>0</v>
      </c>
      <c r="AJ458" s="20">
        <f t="shared" si="154"/>
        <v>0</v>
      </c>
      <c r="AK458" t="str">
        <f t="shared" si="155"/>
        <v>Exclude less than 10 Deaths</v>
      </c>
      <c r="AL458" t="str">
        <f t="shared" si="156"/>
        <v>Less than 10 deaths</v>
      </c>
      <c r="AM458" s="6" t="str">
        <f>IFERROR(VLOOKUP(D458,DatesEachStateReach10Deaths!A:B,2,FALSE),AK458)</f>
        <v>Exclude less than 10 Deaths</v>
      </c>
      <c r="AN458" t="str">
        <f t="shared" si="157"/>
        <v>Exclude less than 10 Deaths</v>
      </c>
    </row>
    <row r="459" spans="1:40" x14ac:dyDescent="0.25">
      <c r="A459" t="str">
        <f t="shared" si="162"/>
        <v>43897Hawaii</v>
      </c>
      <c r="B459" t="str">
        <f t="shared" si="145"/>
        <v>43897HI</v>
      </c>
      <c r="C459" s="6">
        <v>43897</v>
      </c>
      <c r="D459" t="s">
        <v>74</v>
      </c>
      <c r="E459" t="s">
        <v>18</v>
      </c>
      <c r="F459">
        <f>IFERROR(VLOOKUP(B459,CovidTracking!B:G,4,FALSE),0)</f>
        <v>1</v>
      </c>
      <c r="G459">
        <f>IFERROR(VLOOKUP(B459,CovidTracking!B:G,5,FALSE),0)</f>
        <v>0</v>
      </c>
      <c r="H459">
        <f t="shared" si="146"/>
        <v>1</v>
      </c>
      <c r="I459">
        <f>IFERROR(VLOOKUP(B459,CovidTracking!B:G,6,FALSE),0)</f>
        <v>0</v>
      </c>
      <c r="J459">
        <f t="shared" si="158"/>
        <v>1</v>
      </c>
      <c r="K459">
        <f t="shared" si="159"/>
        <v>0</v>
      </c>
      <c r="L459">
        <f t="shared" si="160"/>
        <v>1</v>
      </c>
      <c r="M459">
        <f t="shared" si="161"/>
        <v>0</v>
      </c>
      <c r="N459">
        <f>VLOOKUP(A459,Mobility!$A:$L,7,FALSE)</f>
        <v>0</v>
      </c>
      <c r="O459">
        <f>VLOOKUP(A459,Mobility!$A:$L,8,FALSE)</f>
        <v>4</v>
      </c>
      <c r="P459">
        <f>VLOOKUP(A459,Mobility!$A:$L,9,FALSE)</f>
        <v>4</v>
      </c>
      <c r="Q459">
        <f>VLOOKUP(A459,Mobility!$A:$L,10,FALSE)</f>
        <v>-4</v>
      </c>
      <c r="R459">
        <f>VLOOKUP(A459,Mobility!$A:$L,11,FALSE)</f>
        <v>1</v>
      </c>
      <c r="S459">
        <f>VLOOKUP(A459,Mobility!$A:$L,12,FALSE)</f>
        <v>0</v>
      </c>
      <c r="T459">
        <f>VLOOKUP(D459,'Pop and Pop Den'!A:C,2,FALSE)</f>
        <v>1412687</v>
      </c>
      <c r="U459">
        <f>VLOOKUP(D459,'Pop and Pop Den'!A:C,3,FALSE)</f>
        <v>219.9419</v>
      </c>
      <c r="V459">
        <f>VLOOKUP(D459,Unemployment!A:B,2,FALSE)</f>
        <v>2.7</v>
      </c>
      <c r="W459">
        <f>VLOOKUP(D459,Unemployment!H:J,2,FALSE)</f>
        <v>2.7</v>
      </c>
      <c r="X459">
        <f>VLOOKUP(D459,Unemployment!H:J,3,FALSE)</f>
        <v>2.6</v>
      </c>
      <c r="Y459">
        <f t="shared" si="147"/>
        <v>-0.10000000000000009</v>
      </c>
      <c r="Z459">
        <f t="shared" si="148"/>
        <v>-0.10000000000000009</v>
      </c>
      <c r="AA459">
        <f>VLOOKUP(D459,MedianAge!A:B,2,FALSE)</f>
        <v>38.9</v>
      </c>
      <c r="AB459" s="6">
        <f>VLOOKUP(D459,StateActions!F:G,2,FALSE)</f>
        <v>43915</v>
      </c>
      <c r="AC459" s="6">
        <f>VLOOKUP(D459,StateActions!L:M,2,FALSE)</f>
        <v>43913</v>
      </c>
      <c r="AD459" s="6">
        <f>VLOOKUP(D459,StateActions!A:B,2,FALSE)</f>
        <v>43905</v>
      </c>
      <c r="AE459">
        <f t="shared" si="149"/>
        <v>-18</v>
      </c>
      <c r="AF459">
        <f t="shared" si="150"/>
        <v>-16</v>
      </c>
      <c r="AG459">
        <f t="shared" si="151"/>
        <v>-8</v>
      </c>
      <c r="AH459" s="18">
        <f t="shared" si="152"/>
        <v>1</v>
      </c>
      <c r="AI459" s="18">
        <f t="shared" si="153"/>
        <v>0</v>
      </c>
      <c r="AJ459" s="20">
        <f t="shared" si="154"/>
        <v>0</v>
      </c>
      <c r="AK459" t="str">
        <f t="shared" si="155"/>
        <v>Exclude less than 10 Deaths</v>
      </c>
      <c r="AL459" t="str">
        <f t="shared" si="156"/>
        <v>Less than 10 deaths</v>
      </c>
      <c r="AM459" s="6" t="str">
        <f>IFERROR(VLOOKUP(D459,DatesEachStateReach10Deaths!A:B,2,FALSE),AK459)</f>
        <v>Exclude less than 10 Deaths</v>
      </c>
      <c r="AN459" t="str">
        <f t="shared" si="157"/>
        <v>Exclude less than 10 Deaths</v>
      </c>
    </row>
    <row r="460" spans="1:40" x14ac:dyDescent="0.25">
      <c r="A460" t="str">
        <f t="shared" si="162"/>
        <v>43898Hawaii</v>
      </c>
      <c r="B460" t="str">
        <f t="shared" si="145"/>
        <v>43898HI</v>
      </c>
      <c r="C460" s="6">
        <v>43898</v>
      </c>
      <c r="D460" t="s">
        <v>74</v>
      </c>
      <c r="E460" t="s">
        <v>18</v>
      </c>
      <c r="F460">
        <f>IFERROR(VLOOKUP(B460,CovidTracking!B:G,4,FALSE),0)</f>
        <v>1</v>
      </c>
      <c r="G460">
        <f>IFERROR(VLOOKUP(B460,CovidTracking!B:G,5,FALSE),0)</f>
        <v>0</v>
      </c>
      <c r="H460">
        <f t="shared" si="146"/>
        <v>1</v>
      </c>
      <c r="I460">
        <f>IFERROR(VLOOKUP(B460,CovidTracking!B:G,6,FALSE),0)</f>
        <v>0</v>
      </c>
      <c r="J460">
        <f t="shared" si="158"/>
        <v>0</v>
      </c>
      <c r="K460">
        <f t="shared" si="159"/>
        <v>0</v>
      </c>
      <c r="L460">
        <f t="shared" si="160"/>
        <v>0</v>
      </c>
      <c r="M460">
        <f t="shared" si="161"/>
        <v>0</v>
      </c>
      <c r="N460">
        <f>VLOOKUP(A460,Mobility!$A:$L,7,FALSE)</f>
        <v>0</v>
      </c>
      <c r="O460">
        <f>VLOOKUP(A460,Mobility!$A:$L,8,FALSE)</f>
        <v>2</v>
      </c>
      <c r="P460">
        <f>VLOOKUP(A460,Mobility!$A:$L,9,FALSE)</f>
        <v>3</v>
      </c>
      <c r="Q460">
        <f>VLOOKUP(A460,Mobility!$A:$L,10,FALSE)</f>
        <v>-2</v>
      </c>
      <c r="R460">
        <f>VLOOKUP(A460,Mobility!$A:$L,11,FALSE)</f>
        <v>1</v>
      </c>
      <c r="S460">
        <f>VLOOKUP(A460,Mobility!$A:$L,12,FALSE)</f>
        <v>1</v>
      </c>
      <c r="T460">
        <f>VLOOKUP(D460,'Pop and Pop Den'!A:C,2,FALSE)</f>
        <v>1412687</v>
      </c>
      <c r="U460">
        <f>VLOOKUP(D460,'Pop and Pop Den'!A:C,3,FALSE)</f>
        <v>219.9419</v>
      </c>
      <c r="V460">
        <f>VLOOKUP(D460,Unemployment!A:B,2,FALSE)</f>
        <v>2.7</v>
      </c>
      <c r="W460">
        <f>VLOOKUP(D460,Unemployment!H:J,2,FALSE)</f>
        <v>2.7</v>
      </c>
      <c r="X460">
        <f>VLOOKUP(D460,Unemployment!H:J,3,FALSE)</f>
        <v>2.6</v>
      </c>
      <c r="Y460">
        <f t="shared" si="147"/>
        <v>-0.10000000000000009</v>
      </c>
      <c r="Z460">
        <f t="shared" si="148"/>
        <v>-0.10000000000000009</v>
      </c>
      <c r="AA460">
        <f>VLOOKUP(D460,MedianAge!A:B,2,FALSE)</f>
        <v>38.9</v>
      </c>
      <c r="AB460" s="6">
        <f>VLOOKUP(D460,StateActions!F:G,2,FALSE)</f>
        <v>43915</v>
      </c>
      <c r="AC460" s="6">
        <f>VLOOKUP(D460,StateActions!L:M,2,FALSE)</f>
        <v>43913</v>
      </c>
      <c r="AD460" s="6">
        <f>VLOOKUP(D460,StateActions!A:B,2,FALSE)</f>
        <v>43905</v>
      </c>
      <c r="AE460">
        <f t="shared" si="149"/>
        <v>-17</v>
      </c>
      <c r="AF460">
        <f t="shared" si="150"/>
        <v>-15</v>
      </c>
      <c r="AG460">
        <f t="shared" si="151"/>
        <v>-7</v>
      </c>
      <c r="AH460" s="18">
        <f t="shared" si="152"/>
        <v>1</v>
      </c>
      <c r="AI460" s="18">
        <f t="shared" si="153"/>
        <v>0</v>
      </c>
      <c r="AJ460" s="20">
        <f t="shared" si="154"/>
        <v>0</v>
      </c>
      <c r="AK460" t="str">
        <f t="shared" si="155"/>
        <v>Exclude less than 10 Deaths</v>
      </c>
      <c r="AL460" t="str">
        <f t="shared" si="156"/>
        <v>Less than 10 deaths</v>
      </c>
      <c r="AM460" s="6" t="str">
        <f>IFERROR(VLOOKUP(D460,DatesEachStateReach10Deaths!A:B,2,FALSE),AK460)</f>
        <v>Exclude less than 10 Deaths</v>
      </c>
      <c r="AN460" t="str">
        <f t="shared" si="157"/>
        <v>Exclude less than 10 Deaths</v>
      </c>
    </row>
    <row r="461" spans="1:40" x14ac:dyDescent="0.25">
      <c r="A461" t="str">
        <f t="shared" si="162"/>
        <v>43899Hawaii</v>
      </c>
      <c r="B461" t="str">
        <f t="shared" si="145"/>
        <v>43899HI</v>
      </c>
      <c r="C461" s="6">
        <v>43899</v>
      </c>
      <c r="D461" t="s">
        <v>74</v>
      </c>
      <c r="E461" t="s">
        <v>18</v>
      </c>
      <c r="F461">
        <f>IFERROR(VLOOKUP(B461,CovidTracking!B:G,4,FALSE),0)</f>
        <v>2</v>
      </c>
      <c r="G461">
        <f>IFERROR(VLOOKUP(B461,CovidTracking!B:G,5,FALSE),0)</f>
        <v>0</v>
      </c>
      <c r="H461">
        <f t="shared" si="146"/>
        <v>2</v>
      </c>
      <c r="I461">
        <f>IFERROR(VLOOKUP(B461,CovidTracking!B:G,6,FALSE),0)</f>
        <v>0</v>
      </c>
      <c r="J461">
        <f t="shared" si="158"/>
        <v>1</v>
      </c>
      <c r="K461">
        <f t="shared" si="159"/>
        <v>0</v>
      </c>
      <c r="L461">
        <f t="shared" si="160"/>
        <v>1</v>
      </c>
      <c r="M461">
        <f t="shared" si="161"/>
        <v>0</v>
      </c>
      <c r="N461">
        <f>VLOOKUP(A461,Mobility!$A:$L,7,FALSE)</f>
        <v>-2</v>
      </c>
      <c r="O461">
        <f>VLOOKUP(A461,Mobility!$A:$L,8,FALSE)</f>
        <v>1</v>
      </c>
      <c r="P461">
        <f>VLOOKUP(A461,Mobility!$A:$L,9,FALSE)</f>
        <v>-6</v>
      </c>
      <c r="Q461">
        <f>VLOOKUP(A461,Mobility!$A:$L,10,FALSE)</f>
        <v>-3</v>
      </c>
      <c r="R461">
        <f>VLOOKUP(A461,Mobility!$A:$L,11,FALSE)</f>
        <v>1</v>
      </c>
      <c r="S461">
        <f>VLOOKUP(A461,Mobility!$A:$L,12,FALSE)</f>
        <v>1</v>
      </c>
      <c r="T461">
        <f>VLOOKUP(D461,'Pop and Pop Den'!A:C,2,FALSE)</f>
        <v>1412687</v>
      </c>
      <c r="U461">
        <f>VLOOKUP(D461,'Pop and Pop Den'!A:C,3,FALSE)</f>
        <v>219.9419</v>
      </c>
      <c r="V461">
        <f>VLOOKUP(D461,Unemployment!A:B,2,FALSE)</f>
        <v>2.7</v>
      </c>
      <c r="W461">
        <f>VLOOKUP(D461,Unemployment!H:J,2,FALSE)</f>
        <v>2.7</v>
      </c>
      <c r="X461">
        <f>VLOOKUP(D461,Unemployment!H:J,3,FALSE)</f>
        <v>2.6</v>
      </c>
      <c r="Y461">
        <f t="shared" si="147"/>
        <v>-0.10000000000000009</v>
      </c>
      <c r="Z461">
        <f t="shared" si="148"/>
        <v>-0.10000000000000009</v>
      </c>
      <c r="AA461">
        <f>VLOOKUP(D461,MedianAge!A:B,2,FALSE)</f>
        <v>38.9</v>
      </c>
      <c r="AB461" s="6">
        <f>VLOOKUP(D461,StateActions!F:G,2,FALSE)</f>
        <v>43915</v>
      </c>
      <c r="AC461" s="6">
        <f>VLOOKUP(D461,StateActions!L:M,2,FALSE)</f>
        <v>43913</v>
      </c>
      <c r="AD461" s="6">
        <f>VLOOKUP(D461,StateActions!A:B,2,FALSE)</f>
        <v>43905</v>
      </c>
      <c r="AE461">
        <f t="shared" si="149"/>
        <v>-16</v>
      </c>
      <c r="AF461">
        <f t="shared" si="150"/>
        <v>-14</v>
      </c>
      <c r="AG461">
        <f t="shared" si="151"/>
        <v>-6</v>
      </c>
      <c r="AH461" s="18">
        <f t="shared" si="152"/>
        <v>1</v>
      </c>
      <c r="AI461" s="18">
        <f t="shared" si="153"/>
        <v>0</v>
      </c>
      <c r="AJ461" s="20">
        <f t="shared" si="154"/>
        <v>0</v>
      </c>
      <c r="AK461" t="str">
        <f t="shared" si="155"/>
        <v>Exclude less than 10 Deaths</v>
      </c>
      <c r="AL461" t="str">
        <f t="shared" si="156"/>
        <v>Less than 10 deaths</v>
      </c>
      <c r="AM461" s="6" t="str">
        <f>IFERROR(VLOOKUP(D461,DatesEachStateReach10Deaths!A:B,2,FALSE),AK461)</f>
        <v>Exclude less than 10 Deaths</v>
      </c>
      <c r="AN461" t="str">
        <f t="shared" si="157"/>
        <v>Exclude less than 10 Deaths</v>
      </c>
    </row>
    <row r="462" spans="1:40" x14ac:dyDescent="0.25">
      <c r="A462" t="str">
        <f t="shared" si="162"/>
        <v>43900Hawaii</v>
      </c>
      <c r="B462" t="str">
        <f t="shared" si="145"/>
        <v>43900HI</v>
      </c>
      <c r="C462" s="6">
        <v>43900</v>
      </c>
      <c r="D462" t="s">
        <v>74</v>
      </c>
      <c r="E462" t="s">
        <v>18</v>
      </c>
      <c r="F462">
        <f>IFERROR(VLOOKUP(B462,CovidTracking!B:G,4,FALSE),0)</f>
        <v>2</v>
      </c>
      <c r="G462">
        <f>IFERROR(VLOOKUP(B462,CovidTracking!B:G,5,FALSE),0)</f>
        <v>0</v>
      </c>
      <c r="H462">
        <f t="shared" si="146"/>
        <v>2</v>
      </c>
      <c r="I462">
        <f>IFERROR(VLOOKUP(B462,CovidTracking!B:G,6,FALSE),0)</f>
        <v>0</v>
      </c>
      <c r="J462">
        <f t="shared" si="158"/>
        <v>0</v>
      </c>
      <c r="K462">
        <f t="shared" si="159"/>
        <v>0</v>
      </c>
      <c r="L462">
        <f t="shared" si="160"/>
        <v>0</v>
      </c>
      <c r="M462">
        <f t="shared" si="161"/>
        <v>0</v>
      </c>
      <c r="N462">
        <f>VLOOKUP(A462,Mobility!$A:$L,7,FALSE)</f>
        <v>-2</v>
      </c>
      <c r="O462">
        <f>VLOOKUP(A462,Mobility!$A:$L,8,FALSE)</f>
        <v>0</v>
      </c>
      <c r="P462">
        <f>VLOOKUP(A462,Mobility!$A:$L,9,FALSE)</f>
        <v>1</v>
      </c>
      <c r="Q462">
        <f>VLOOKUP(A462,Mobility!$A:$L,10,FALSE)</f>
        <v>-4</v>
      </c>
      <c r="R462">
        <f>VLOOKUP(A462,Mobility!$A:$L,11,FALSE)</f>
        <v>0</v>
      </c>
      <c r="S462">
        <f>VLOOKUP(A462,Mobility!$A:$L,12,FALSE)</f>
        <v>1</v>
      </c>
      <c r="T462">
        <f>VLOOKUP(D462,'Pop and Pop Den'!A:C,2,FALSE)</f>
        <v>1412687</v>
      </c>
      <c r="U462">
        <f>VLOOKUP(D462,'Pop and Pop Den'!A:C,3,FALSE)</f>
        <v>219.9419</v>
      </c>
      <c r="V462">
        <f>VLOOKUP(D462,Unemployment!A:B,2,FALSE)</f>
        <v>2.7</v>
      </c>
      <c r="W462">
        <f>VLOOKUP(D462,Unemployment!H:J,2,FALSE)</f>
        <v>2.7</v>
      </c>
      <c r="X462">
        <f>VLOOKUP(D462,Unemployment!H:J,3,FALSE)</f>
        <v>2.6</v>
      </c>
      <c r="Y462">
        <f t="shared" si="147"/>
        <v>-0.10000000000000009</v>
      </c>
      <c r="Z462">
        <f t="shared" si="148"/>
        <v>-0.10000000000000009</v>
      </c>
      <c r="AA462">
        <f>VLOOKUP(D462,MedianAge!A:B,2,FALSE)</f>
        <v>38.9</v>
      </c>
      <c r="AB462" s="6">
        <f>VLOOKUP(D462,StateActions!F:G,2,FALSE)</f>
        <v>43915</v>
      </c>
      <c r="AC462" s="6">
        <f>VLOOKUP(D462,StateActions!L:M,2,FALSE)</f>
        <v>43913</v>
      </c>
      <c r="AD462" s="6">
        <f>VLOOKUP(D462,StateActions!A:B,2,FALSE)</f>
        <v>43905</v>
      </c>
      <c r="AE462">
        <f t="shared" si="149"/>
        <v>-15</v>
      </c>
      <c r="AF462">
        <f t="shared" si="150"/>
        <v>-13</v>
      </c>
      <c r="AG462">
        <f t="shared" si="151"/>
        <v>-5</v>
      </c>
      <c r="AH462" s="18">
        <f t="shared" si="152"/>
        <v>1</v>
      </c>
      <c r="AI462" s="18">
        <f t="shared" si="153"/>
        <v>0</v>
      </c>
      <c r="AJ462" s="20">
        <f t="shared" si="154"/>
        <v>0</v>
      </c>
      <c r="AK462" t="str">
        <f t="shared" si="155"/>
        <v>Exclude less than 10 Deaths</v>
      </c>
      <c r="AL462" t="str">
        <f t="shared" si="156"/>
        <v>Less than 10 deaths</v>
      </c>
      <c r="AM462" s="6" t="str">
        <f>IFERROR(VLOOKUP(D462,DatesEachStateReach10Deaths!A:B,2,FALSE),AK462)</f>
        <v>Exclude less than 10 Deaths</v>
      </c>
      <c r="AN462" t="str">
        <f t="shared" si="157"/>
        <v>Exclude less than 10 Deaths</v>
      </c>
    </row>
    <row r="463" spans="1:40" x14ac:dyDescent="0.25">
      <c r="A463" t="str">
        <f t="shared" si="162"/>
        <v>43901Hawaii</v>
      </c>
      <c r="B463" t="str">
        <f t="shared" si="145"/>
        <v>43901HI</v>
      </c>
      <c r="C463" s="6">
        <v>43901</v>
      </c>
      <c r="D463" t="s">
        <v>74</v>
      </c>
      <c r="E463" t="s">
        <v>18</v>
      </c>
      <c r="F463">
        <f>IFERROR(VLOOKUP(B463,CovidTracking!B:G,4,FALSE),0)</f>
        <v>2</v>
      </c>
      <c r="G463">
        <f>IFERROR(VLOOKUP(B463,CovidTracking!B:G,5,FALSE),0)</f>
        <v>0</v>
      </c>
      <c r="H463">
        <f t="shared" si="146"/>
        <v>2</v>
      </c>
      <c r="I463">
        <f>IFERROR(VLOOKUP(B463,CovidTracking!B:G,6,FALSE),0)</f>
        <v>0</v>
      </c>
      <c r="J463">
        <f t="shared" si="158"/>
        <v>0</v>
      </c>
      <c r="K463">
        <f t="shared" si="159"/>
        <v>0</v>
      </c>
      <c r="L463">
        <f t="shared" si="160"/>
        <v>0</v>
      </c>
      <c r="M463">
        <f t="shared" si="161"/>
        <v>0</v>
      </c>
      <c r="N463">
        <f>VLOOKUP(A463,Mobility!$A:$L,7,FALSE)</f>
        <v>-2</v>
      </c>
      <c r="O463">
        <f>VLOOKUP(A463,Mobility!$A:$L,8,FALSE)</f>
        <v>1</v>
      </c>
      <c r="P463">
        <f>VLOOKUP(A463,Mobility!$A:$L,9,FALSE)</f>
        <v>4</v>
      </c>
      <c r="Q463">
        <f>VLOOKUP(A463,Mobility!$A:$L,10,FALSE)</f>
        <v>-6</v>
      </c>
      <c r="R463">
        <f>VLOOKUP(A463,Mobility!$A:$L,11,FALSE)</f>
        <v>0</v>
      </c>
      <c r="S463">
        <f>VLOOKUP(A463,Mobility!$A:$L,12,FALSE)</f>
        <v>1</v>
      </c>
      <c r="T463">
        <f>VLOOKUP(D463,'Pop and Pop Den'!A:C,2,FALSE)</f>
        <v>1412687</v>
      </c>
      <c r="U463">
        <f>VLOOKUP(D463,'Pop and Pop Den'!A:C,3,FALSE)</f>
        <v>219.9419</v>
      </c>
      <c r="V463">
        <f>VLOOKUP(D463,Unemployment!A:B,2,FALSE)</f>
        <v>2.7</v>
      </c>
      <c r="W463">
        <f>VLOOKUP(D463,Unemployment!H:J,2,FALSE)</f>
        <v>2.7</v>
      </c>
      <c r="X463">
        <f>VLOOKUP(D463,Unemployment!H:J,3,FALSE)</f>
        <v>2.6</v>
      </c>
      <c r="Y463">
        <f t="shared" si="147"/>
        <v>-0.10000000000000009</v>
      </c>
      <c r="Z463">
        <f t="shared" si="148"/>
        <v>-0.10000000000000009</v>
      </c>
      <c r="AA463">
        <f>VLOOKUP(D463,MedianAge!A:B,2,FALSE)</f>
        <v>38.9</v>
      </c>
      <c r="AB463" s="6">
        <f>VLOOKUP(D463,StateActions!F:G,2,FALSE)</f>
        <v>43915</v>
      </c>
      <c r="AC463" s="6">
        <f>VLOOKUP(D463,StateActions!L:M,2,FALSE)</f>
        <v>43913</v>
      </c>
      <c r="AD463" s="6">
        <f>VLOOKUP(D463,StateActions!A:B,2,FALSE)</f>
        <v>43905</v>
      </c>
      <c r="AE463">
        <f t="shared" si="149"/>
        <v>-14</v>
      </c>
      <c r="AF463">
        <f t="shared" si="150"/>
        <v>-12</v>
      </c>
      <c r="AG463">
        <f t="shared" si="151"/>
        <v>-4</v>
      </c>
      <c r="AH463" s="18">
        <f t="shared" si="152"/>
        <v>1</v>
      </c>
      <c r="AI463" s="18">
        <f t="shared" si="153"/>
        <v>0</v>
      </c>
      <c r="AJ463" s="20">
        <f t="shared" si="154"/>
        <v>0</v>
      </c>
      <c r="AK463" t="str">
        <f t="shared" si="155"/>
        <v>Exclude less than 10 Deaths</v>
      </c>
      <c r="AL463" t="str">
        <f t="shared" si="156"/>
        <v>Less than 10 deaths</v>
      </c>
      <c r="AM463" s="6" t="str">
        <f>IFERROR(VLOOKUP(D463,DatesEachStateReach10Deaths!A:B,2,FALSE),AK463)</f>
        <v>Exclude less than 10 Deaths</v>
      </c>
      <c r="AN463" t="str">
        <f t="shared" si="157"/>
        <v>Exclude less than 10 Deaths</v>
      </c>
    </row>
    <row r="464" spans="1:40" x14ac:dyDescent="0.25">
      <c r="A464" t="str">
        <f t="shared" si="162"/>
        <v>43902Hawaii</v>
      </c>
      <c r="B464" t="str">
        <f t="shared" si="145"/>
        <v>43902HI</v>
      </c>
      <c r="C464" s="6">
        <v>43902</v>
      </c>
      <c r="D464" t="s">
        <v>74</v>
      </c>
      <c r="E464" t="s">
        <v>18</v>
      </c>
      <c r="F464">
        <f>IFERROR(VLOOKUP(B464,CovidTracking!B:G,4,FALSE),0)</f>
        <v>2</v>
      </c>
      <c r="G464">
        <f>IFERROR(VLOOKUP(B464,CovidTracking!B:G,5,FALSE),0)</f>
        <v>0</v>
      </c>
      <c r="H464">
        <f t="shared" si="146"/>
        <v>2</v>
      </c>
      <c r="I464">
        <f>IFERROR(VLOOKUP(B464,CovidTracking!B:G,6,FALSE),0)</f>
        <v>0</v>
      </c>
      <c r="J464">
        <f t="shared" si="158"/>
        <v>0</v>
      </c>
      <c r="K464">
        <f t="shared" si="159"/>
        <v>0</v>
      </c>
      <c r="L464">
        <f t="shared" si="160"/>
        <v>0</v>
      </c>
      <c r="M464">
        <f t="shared" si="161"/>
        <v>0</v>
      </c>
      <c r="N464">
        <f>VLOOKUP(A464,Mobility!$A:$L,7,FALSE)</f>
        <v>-2</v>
      </c>
      <c r="O464">
        <f>VLOOKUP(A464,Mobility!$A:$L,8,FALSE)</f>
        <v>5</v>
      </c>
      <c r="P464">
        <f>VLOOKUP(A464,Mobility!$A:$L,9,FALSE)</f>
        <v>-12</v>
      </c>
      <c r="Q464">
        <f>VLOOKUP(A464,Mobility!$A:$L,10,FALSE)</f>
        <v>-9</v>
      </c>
      <c r="R464">
        <f>VLOOKUP(A464,Mobility!$A:$L,11,FALSE)</f>
        <v>-1</v>
      </c>
      <c r="S464">
        <f>VLOOKUP(A464,Mobility!$A:$L,12,FALSE)</f>
        <v>2</v>
      </c>
      <c r="T464">
        <f>VLOOKUP(D464,'Pop and Pop Den'!A:C,2,FALSE)</f>
        <v>1412687</v>
      </c>
      <c r="U464">
        <f>VLOOKUP(D464,'Pop and Pop Den'!A:C,3,FALSE)</f>
        <v>219.9419</v>
      </c>
      <c r="V464">
        <f>VLOOKUP(D464,Unemployment!A:B,2,FALSE)</f>
        <v>2.7</v>
      </c>
      <c r="W464">
        <f>VLOOKUP(D464,Unemployment!H:J,2,FALSE)</f>
        <v>2.7</v>
      </c>
      <c r="X464">
        <f>VLOOKUP(D464,Unemployment!H:J,3,FALSE)</f>
        <v>2.6</v>
      </c>
      <c r="Y464">
        <f t="shared" si="147"/>
        <v>-0.10000000000000009</v>
      </c>
      <c r="Z464">
        <f t="shared" si="148"/>
        <v>-0.10000000000000009</v>
      </c>
      <c r="AA464">
        <f>VLOOKUP(D464,MedianAge!A:B,2,FALSE)</f>
        <v>38.9</v>
      </c>
      <c r="AB464" s="6">
        <f>VLOOKUP(D464,StateActions!F:G,2,FALSE)</f>
        <v>43915</v>
      </c>
      <c r="AC464" s="6">
        <f>VLOOKUP(D464,StateActions!L:M,2,FALSE)</f>
        <v>43913</v>
      </c>
      <c r="AD464" s="6">
        <f>VLOOKUP(D464,StateActions!A:B,2,FALSE)</f>
        <v>43905</v>
      </c>
      <c r="AE464">
        <f t="shared" si="149"/>
        <v>-13</v>
      </c>
      <c r="AF464">
        <f t="shared" si="150"/>
        <v>-11</v>
      </c>
      <c r="AG464">
        <f t="shared" si="151"/>
        <v>-3</v>
      </c>
      <c r="AH464" s="18">
        <f t="shared" si="152"/>
        <v>1</v>
      </c>
      <c r="AI464" s="18">
        <f t="shared" si="153"/>
        <v>0</v>
      </c>
      <c r="AJ464" s="20">
        <f t="shared" si="154"/>
        <v>0</v>
      </c>
      <c r="AK464" t="str">
        <f t="shared" si="155"/>
        <v>Exclude less than 10 Deaths</v>
      </c>
      <c r="AL464" t="str">
        <f t="shared" si="156"/>
        <v>Less than 10 deaths</v>
      </c>
      <c r="AM464" s="6" t="str">
        <f>IFERROR(VLOOKUP(D464,DatesEachStateReach10Deaths!A:B,2,FALSE),AK464)</f>
        <v>Exclude less than 10 Deaths</v>
      </c>
      <c r="AN464" t="str">
        <f t="shared" si="157"/>
        <v>Exclude less than 10 Deaths</v>
      </c>
    </row>
    <row r="465" spans="1:40" x14ac:dyDescent="0.25">
      <c r="A465" t="str">
        <f t="shared" si="162"/>
        <v>43903Hawaii</v>
      </c>
      <c r="B465" t="str">
        <f t="shared" si="145"/>
        <v>43903HI</v>
      </c>
      <c r="C465" s="6">
        <v>43903</v>
      </c>
      <c r="D465" t="s">
        <v>74</v>
      </c>
      <c r="E465" t="s">
        <v>18</v>
      </c>
      <c r="F465">
        <f>IFERROR(VLOOKUP(B465,CovidTracking!B:G,4,FALSE),0)</f>
        <v>2</v>
      </c>
      <c r="G465">
        <f>IFERROR(VLOOKUP(B465,CovidTracking!B:G,5,FALSE),0)</f>
        <v>0</v>
      </c>
      <c r="H465">
        <f t="shared" si="146"/>
        <v>2</v>
      </c>
      <c r="I465">
        <f>IFERROR(VLOOKUP(B465,CovidTracking!B:G,6,FALSE),0)</f>
        <v>0</v>
      </c>
      <c r="J465">
        <f t="shared" si="158"/>
        <v>0</v>
      </c>
      <c r="K465">
        <f t="shared" si="159"/>
        <v>0</v>
      </c>
      <c r="L465">
        <f t="shared" si="160"/>
        <v>0</v>
      </c>
      <c r="M465">
        <f t="shared" si="161"/>
        <v>0</v>
      </c>
      <c r="N465">
        <f>VLOOKUP(A465,Mobility!$A:$L,7,FALSE)</f>
        <v>-4</v>
      </c>
      <c r="O465">
        <f>VLOOKUP(A465,Mobility!$A:$L,8,FALSE)</f>
        <v>9</v>
      </c>
      <c r="P465">
        <f>VLOOKUP(A465,Mobility!$A:$L,9,FALSE)</f>
        <v>-8</v>
      </c>
      <c r="Q465">
        <f>VLOOKUP(A465,Mobility!$A:$L,10,FALSE)</f>
        <v>-8</v>
      </c>
      <c r="R465">
        <f>VLOOKUP(A465,Mobility!$A:$L,11,FALSE)</f>
        <v>-1</v>
      </c>
      <c r="S465">
        <f>VLOOKUP(A465,Mobility!$A:$L,12,FALSE)</f>
        <v>2</v>
      </c>
      <c r="T465">
        <f>VLOOKUP(D465,'Pop and Pop Den'!A:C,2,FALSE)</f>
        <v>1412687</v>
      </c>
      <c r="U465">
        <f>VLOOKUP(D465,'Pop and Pop Den'!A:C,3,FALSE)</f>
        <v>219.9419</v>
      </c>
      <c r="V465">
        <f>VLOOKUP(D465,Unemployment!A:B,2,FALSE)</f>
        <v>2.7</v>
      </c>
      <c r="W465">
        <f>VLOOKUP(D465,Unemployment!H:J,2,FALSE)</f>
        <v>2.7</v>
      </c>
      <c r="X465">
        <f>VLOOKUP(D465,Unemployment!H:J,3,FALSE)</f>
        <v>2.6</v>
      </c>
      <c r="Y465">
        <f t="shared" si="147"/>
        <v>-0.10000000000000009</v>
      </c>
      <c r="Z465">
        <f t="shared" si="148"/>
        <v>-0.10000000000000009</v>
      </c>
      <c r="AA465">
        <f>VLOOKUP(D465,MedianAge!A:B,2,FALSE)</f>
        <v>38.9</v>
      </c>
      <c r="AB465" s="6">
        <f>VLOOKUP(D465,StateActions!F:G,2,FALSE)</f>
        <v>43915</v>
      </c>
      <c r="AC465" s="6">
        <f>VLOOKUP(D465,StateActions!L:M,2,FALSE)</f>
        <v>43913</v>
      </c>
      <c r="AD465" s="6">
        <f>VLOOKUP(D465,StateActions!A:B,2,FALSE)</f>
        <v>43905</v>
      </c>
      <c r="AE465">
        <f t="shared" si="149"/>
        <v>-12</v>
      </c>
      <c r="AF465">
        <f t="shared" si="150"/>
        <v>-10</v>
      </c>
      <c r="AG465">
        <f t="shared" si="151"/>
        <v>-2</v>
      </c>
      <c r="AH465" s="18">
        <f t="shared" si="152"/>
        <v>1</v>
      </c>
      <c r="AI465" s="18">
        <f t="shared" si="153"/>
        <v>0</v>
      </c>
      <c r="AJ465" s="20">
        <f t="shared" si="154"/>
        <v>0</v>
      </c>
      <c r="AK465" t="str">
        <f t="shared" si="155"/>
        <v>Exclude less than 10 Deaths</v>
      </c>
      <c r="AL465" t="str">
        <f t="shared" si="156"/>
        <v>Less than 10 deaths</v>
      </c>
      <c r="AM465" s="6" t="str">
        <f>IFERROR(VLOOKUP(D465,DatesEachStateReach10Deaths!A:B,2,FALSE),AK465)</f>
        <v>Exclude less than 10 Deaths</v>
      </c>
      <c r="AN465" t="str">
        <f t="shared" si="157"/>
        <v>Exclude less than 10 Deaths</v>
      </c>
    </row>
    <row r="466" spans="1:40" x14ac:dyDescent="0.25">
      <c r="A466" t="str">
        <f t="shared" si="162"/>
        <v>43904Hawaii</v>
      </c>
      <c r="B466" t="str">
        <f t="shared" si="145"/>
        <v>43904HI</v>
      </c>
      <c r="C466" s="6">
        <v>43904</v>
      </c>
      <c r="D466" t="s">
        <v>74</v>
      </c>
      <c r="E466" t="s">
        <v>18</v>
      </c>
      <c r="F466">
        <f>IFERROR(VLOOKUP(B466,CovidTracking!B:G,4,FALSE),0)</f>
        <v>2</v>
      </c>
      <c r="G466">
        <f>IFERROR(VLOOKUP(B466,CovidTracking!B:G,5,FALSE),0)</f>
        <v>0</v>
      </c>
      <c r="H466">
        <f t="shared" si="146"/>
        <v>2</v>
      </c>
      <c r="I466">
        <f>IFERROR(VLOOKUP(B466,CovidTracking!B:G,6,FALSE),0)</f>
        <v>0</v>
      </c>
      <c r="J466">
        <f t="shared" si="158"/>
        <v>0</v>
      </c>
      <c r="K466">
        <f t="shared" si="159"/>
        <v>0</v>
      </c>
      <c r="L466">
        <f t="shared" si="160"/>
        <v>0</v>
      </c>
      <c r="M466">
        <f t="shared" si="161"/>
        <v>0</v>
      </c>
      <c r="N466">
        <f>VLOOKUP(A466,Mobility!$A:$L,7,FALSE)</f>
        <v>-6</v>
      </c>
      <c r="O466">
        <f>VLOOKUP(A466,Mobility!$A:$L,8,FALSE)</f>
        <v>6</v>
      </c>
      <c r="P466">
        <f>VLOOKUP(A466,Mobility!$A:$L,9,FALSE)</f>
        <v>2</v>
      </c>
      <c r="Q466">
        <f>VLOOKUP(A466,Mobility!$A:$L,10,FALSE)</f>
        <v>-9</v>
      </c>
      <c r="R466">
        <f>VLOOKUP(A466,Mobility!$A:$L,11,FALSE)</f>
        <v>-4</v>
      </c>
      <c r="S466">
        <f>VLOOKUP(A466,Mobility!$A:$L,12,FALSE)</f>
        <v>2</v>
      </c>
      <c r="T466">
        <f>VLOOKUP(D466,'Pop and Pop Den'!A:C,2,FALSE)</f>
        <v>1412687</v>
      </c>
      <c r="U466">
        <f>VLOOKUP(D466,'Pop and Pop Den'!A:C,3,FALSE)</f>
        <v>219.9419</v>
      </c>
      <c r="V466">
        <f>VLOOKUP(D466,Unemployment!A:B,2,FALSE)</f>
        <v>2.7</v>
      </c>
      <c r="W466">
        <f>VLOOKUP(D466,Unemployment!H:J,2,FALSE)</f>
        <v>2.7</v>
      </c>
      <c r="X466">
        <f>VLOOKUP(D466,Unemployment!H:J,3,FALSE)</f>
        <v>2.6</v>
      </c>
      <c r="Y466">
        <f t="shared" si="147"/>
        <v>-0.10000000000000009</v>
      </c>
      <c r="Z466">
        <f t="shared" si="148"/>
        <v>-0.10000000000000009</v>
      </c>
      <c r="AA466">
        <f>VLOOKUP(D466,MedianAge!A:B,2,FALSE)</f>
        <v>38.9</v>
      </c>
      <c r="AB466" s="6">
        <f>VLOOKUP(D466,StateActions!F:G,2,FALSE)</f>
        <v>43915</v>
      </c>
      <c r="AC466" s="6">
        <f>VLOOKUP(D466,StateActions!L:M,2,FALSE)</f>
        <v>43913</v>
      </c>
      <c r="AD466" s="6">
        <f>VLOOKUP(D466,StateActions!A:B,2,FALSE)</f>
        <v>43905</v>
      </c>
      <c r="AE466">
        <f t="shared" si="149"/>
        <v>-11</v>
      </c>
      <c r="AF466">
        <f t="shared" si="150"/>
        <v>-9</v>
      </c>
      <c r="AG466">
        <f t="shared" si="151"/>
        <v>-1</v>
      </c>
      <c r="AH466" s="18">
        <f t="shared" si="152"/>
        <v>1</v>
      </c>
      <c r="AI466" s="18">
        <f t="shared" si="153"/>
        <v>0</v>
      </c>
      <c r="AJ466" s="20">
        <f t="shared" si="154"/>
        <v>0</v>
      </c>
      <c r="AK466" t="str">
        <f t="shared" si="155"/>
        <v>Exclude less than 10 Deaths</v>
      </c>
      <c r="AL466" t="str">
        <f t="shared" si="156"/>
        <v>Less than 10 deaths</v>
      </c>
      <c r="AM466" s="6" t="str">
        <f>IFERROR(VLOOKUP(D466,DatesEachStateReach10Deaths!A:B,2,FALSE),AK466)</f>
        <v>Exclude less than 10 Deaths</v>
      </c>
      <c r="AN466" t="str">
        <f t="shared" si="157"/>
        <v>Exclude less than 10 Deaths</v>
      </c>
    </row>
    <row r="467" spans="1:40" x14ac:dyDescent="0.25">
      <c r="A467" t="str">
        <f t="shared" si="162"/>
        <v>43905Hawaii</v>
      </c>
      <c r="B467" t="str">
        <f t="shared" si="145"/>
        <v>43905HI</v>
      </c>
      <c r="C467" s="6">
        <v>43905</v>
      </c>
      <c r="D467" t="s">
        <v>74</v>
      </c>
      <c r="E467" t="s">
        <v>18</v>
      </c>
      <c r="F467">
        <f>IFERROR(VLOOKUP(B467,CovidTracking!B:G,4,FALSE),0)</f>
        <v>2</v>
      </c>
      <c r="G467">
        <f>IFERROR(VLOOKUP(B467,CovidTracking!B:G,5,FALSE),0)</f>
        <v>0</v>
      </c>
      <c r="H467">
        <f t="shared" si="146"/>
        <v>2</v>
      </c>
      <c r="I467">
        <f>IFERROR(VLOOKUP(B467,CovidTracking!B:G,6,FALSE),0)</f>
        <v>0</v>
      </c>
      <c r="J467">
        <f t="shared" si="158"/>
        <v>0</v>
      </c>
      <c r="K467">
        <f t="shared" si="159"/>
        <v>0</v>
      </c>
      <c r="L467">
        <f t="shared" si="160"/>
        <v>0</v>
      </c>
      <c r="M467">
        <f t="shared" si="161"/>
        <v>0</v>
      </c>
      <c r="N467">
        <f>VLOOKUP(A467,Mobility!$A:$L,7,FALSE)</f>
        <v>-8</v>
      </c>
      <c r="O467">
        <f>VLOOKUP(A467,Mobility!$A:$L,8,FALSE)</f>
        <v>5</v>
      </c>
      <c r="P467">
        <f>VLOOKUP(A467,Mobility!$A:$L,9,FALSE)</f>
        <v>-7</v>
      </c>
      <c r="Q467">
        <f>VLOOKUP(A467,Mobility!$A:$L,10,FALSE)</f>
        <v>-11</v>
      </c>
      <c r="R467">
        <f>VLOOKUP(A467,Mobility!$A:$L,11,FALSE)</f>
        <v>-5</v>
      </c>
      <c r="S467">
        <f>VLOOKUP(A467,Mobility!$A:$L,12,FALSE)</f>
        <v>3</v>
      </c>
      <c r="T467">
        <f>VLOOKUP(D467,'Pop and Pop Den'!A:C,2,FALSE)</f>
        <v>1412687</v>
      </c>
      <c r="U467">
        <f>VLOOKUP(D467,'Pop and Pop Den'!A:C,3,FALSE)</f>
        <v>219.9419</v>
      </c>
      <c r="V467">
        <f>VLOOKUP(D467,Unemployment!A:B,2,FALSE)</f>
        <v>2.7</v>
      </c>
      <c r="W467">
        <f>VLOOKUP(D467,Unemployment!H:J,2,FALSE)</f>
        <v>2.7</v>
      </c>
      <c r="X467">
        <f>VLOOKUP(D467,Unemployment!H:J,3,FALSE)</f>
        <v>2.6</v>
      </c>
      <c r="Y467">
        <f t="shared" si="147"/>
        <v>-0.10000000000000009</v>
      </c>
      <c r="Z467">
        <f t="shared" si="148"/>
        <v>-0.10000000000000009</v>
      </c>
      <c r="AA467">
        <f>VLOOKUP(D467,MedianAge!A:B,2,FALSE)</f>
        <v>38.9</v>
      </c>
      <c r="AB467" s="6">
        <f>VLOOKUP(D467,StateActions!F:G,2,FALSE)</f>
        <v>43915</v>
      </c>
      <c r="AC467" s="6">
        <f>VLOOKUP(D467,StateActions!L:M,2,FALSE)</f>
        <v>43913</v>
      </c>
      <c r="AD467" s="6">
        <f>VLOOKUP(D467,StateActions!A:B,2,FALSE)</f>
        <v>43905</v>
      </c>
      <c r="AE467">
        <f t="shared" si="149"/>
        <v>-10</v>
      </c>
      <c r="AF467">
        <f t="shared" si="150"/>
        <v>-8</v>
      </c>
      <c r="AG467">
        <f t="shared" si="151"/>
        <v>0</v>
      </c>
      <c r="AH467" s="18">
        <f t="shared" si="152"/>
        <v>1</v>
      </c>
      <c r="AI467" s="18">
        <f t="shared" si="153"/>
        <v>0</v>
      </c>
      <c r="AJ467" s="20">
        <f t="shared" si="154"/>
        <v>0</v>
      </c>
      <c r="AK467" t="str">
        <f t="shared" si="155"/>
        <v>Exclude less than 10 Deaths</v>
      </c>
      <c r="AL467" t="str">
        <f t="shared" si="156"/>
        <v>Less than 10 deaths</v>
      </c>
      <c r="AM467" s="6" t="str">
        <f>IFERROR(VLOOKUP(D467,DatesEachStateReach10Deaths!A:B,2,FALSE),AK467)</f>
        <v>Exclude less than 10 Deaths</v>
      </c>
      <c r="AN467" t="str">
        <f t="shared" si="157"/>
        <v>Exclude less than 10 Deaths</v>
      </c>
    </row>
    <row r="468" spans="1:40" x14ac:dyDescent="0.25">
      <c r="A468" t="str">
        <f t="shared" si="162"/>
        <v>43906Hawaii</v>
      </c>
      <c r="B468" t="str">
        <f t="shared" si="145"/>
        <v>43906HI</v>
      </c>
      <c r="C468" s="6">
        <v>43906</v>
      </c>
      <c r="D468" t="s">
        <v>74</v>
      </c>
      <c r="E468" t="s">
        <v>18</v>
      </c>
      <c r="F468">
        <f>IFERROR(VLOOKUP(B468,CovidTracking!B:G,4,FALSE),0)</f>
        <v>7</v>
      </c>
      <c r="G468">
        <f>IFERROR(VLOOKUP(B468,CovidTracking!B:G,5,FALSE),0)</f>
        <v>0</v>
      </c>
      <c r="H468">
        <f t="shared" si="146"/>
        <v>7</v>
      </c>
      <c r="I468">
        <f>IFERROR(VLOOKUP(B468,CovidTracking!B:G,6,FALSE),0)</f>
        <v>0</v>
      </c>
      <c r="J468">
        <f t="shared" si="158"/>
        <v>5</v>
      </c>
      <c r="K468">
        <f t="shared" si="159"/>
        <v>0</v>
      </c>
      <c r="L468">
        <f t="shared" si="160"/>
        <v>5</v>
      </c>
      <c r="M468">
        <f t="shared" si="161"/>
        <v>0</v>
      </c>
      <c r="N468">
        <f>VLOOKUP(A468,Mobility!$A:$L,7,FALSE)</f>
        <v>-10</v>
      </c>
      <c r="O468">
        <f>VLOOKUP(A468,Mobility!$A:$L,8,FALSE)</f>
        <v>7</v>
      </c>
      <c r="P468">
        <f>VLOOKUP(A468,Mobility!$A:$L,9,FALSE)</f>
        <v>-34</v>
      </c>
      <c r="Q468">
        <f>VLOOKUP(A468,Mobility!$A:$L,10,FALSE)</f>
        <v>-15</v>
      </c>
      <c r="R468">
        <f>VLOOKUP(A468,Mobility!$A:$L,11,FALSE)</f>
        <v>-17</v>
      </c>
      <c r="S468">
        <f>VLOOKUP(A468,Mobility!$A:$L,12,FALSE)</f>
        <v>7</v>
      </c>
      <c r="T468">
        <f>VLOOKUP(D468,'Pop and Pop Den'!A:C,2,FALSE)</f>
        <v>1412687</v>
      </c>
      <c r="U468">
        <f>VLOOKUP(D468,'Pop and Pop Den'!A:C,3,FALSE)</f>
        <v>219.9419</v>
      </c>
      <c r="V468">
        <f>VLOOKUP(D468,Unemployment!A:B,2,FALSE)</f>
        <v>2.7</v>
      </c>
      <c r="W468">
        <f>VLOOKUP(D468,Unemployment!H:J,2,FALSE)</f>
        <v>2.7</v>
      </c>
      <c r="X468">
        <f>VLOOKUP(D468,Unemployment!H:J,3,FALSE)</f>
        <v>2.6</v>
      </c>
      <c r="Y468">
        <f t="shared" si="147"/>
        <v>-0.10000000000000009</v>
      </c>
      <c r="Z468">
        <f t="shared" si="148"/>
        <v>-0.10000000000000009</v>
      </c>
      <c r="AA468">
        <f>VLOOKUP(D468,MedianAge!A:B,2,FALSE)</f>
        <v>38.9</v>
      </c>
      <c r="AB468" s="6">
        <f>VLOOKUP(D468,StateActions!F:G,2,FALSE)</f>
        <v>43915</v>
      </c>
      <c r="AC468" s="6">
        <f>VLOOKUP(D468,StateActions!L:M,2,FALSE)</f>
        <v>43913</v>
      </c>
      <c r="AD468" s="6">
        <f>VLOOKUP(D468,StateActions!A:B,2,FALSE)</f>
        <v>43905</v>
      </c>
      <c r="AE468">
        <f t="shared" si="149"/>
        <v>-9</v>
      </c>
      <c r="AF468">
        <f t="shared" si="150"/>
        <v>-7</v>
      </c>
      <c r="AG468">
        <f t="shared" si="151"/>
        <v>1</v>
      </c>
      <c r="AH468" s="18">
        <f t="shared" si="152"/>
        <v>1</v>
      </c>
      <c r="AI468" s="18">
        <f t="shared" si="153"/>
        <v>0</v>
      </c>
      <c r="AJ468" s="20">
        <f t="shared" si="154"/>
        <v>0</v>
      </c>
      <c r="AK468" t="str">
        <f t="shared" si="155"/>
        <v>Exclude less than 10 Deaths</v>
      </c>
      <c r="AL468" t="str">
        <f t="shared" si="156"/>
        <v>Less than 10 deaths</v>
      </c>
      <c r="AM468" s="6" t="str">
        <f>IFERROR(VLOOKUP(D468,DatesEachStateReach10Deaths!A:B,2,FALSE),AK468)</f>
        <v>Exclude less than 10 Deaths</v>
      </c>
      <c r="AN468" t="str">
        <f t="shared" si="157"/>
        <v>Exclude less than 10 Deaths</v>
      </c>
    </row>
    <row r="469" spans="1:40" x14ac:dyDescent="0.25">
      <c r="A469" t="str">
        <f t="shared" si="162"/>
        <v>43907Hawaii</v>
      </c>
      <c r="B469" t="str">
        <f t="shared" si="145"/>
        <v>43907HI</v>
      </c>
      <c r="C469" s="6">
        <v>43907</v>
      </c>
      <c r="D469" t="s">
        <v>74</v>
      </c>
      <c r="E469" t="s">
        <v>18</v>
      </c>
      <c r="F469">
        <f>IFERROR(VLOOKUP(B469,CovidTracking!B:G,4,FALSE),0)</f>
        <v>10</v>
      </c>
      <c r="G469">
        <f>IFERROR(VLOOKUP(B469,CovidTracking!B:G,5,FALSE),0)</f>
        <v>0</v>
      </c>
      <c r="H469">
        <f t="shared" si="146"/>
        <v>10</v>
      </c>
      <c r="I469">
        <f>IFERROR(VLOOKUP(B469,CovidTracking!B:G,6,FALSE),0)</f>
        <v>0</v>
      </c>
      <c r="J469">
        <f t="shared" si="158"/>
        <v>3</v>
      </c>
      <c r="K469">
        <f t="shared" si="159"/>
        <v>0</v>
      </c>
      <c r="L469">
        <f t="shared" si="160"/>
        <v>3</v>
      </c>
      <c r="M469">
        <f t="shared" si="161"/>
        <v>0</v>
      </c>
      <c r="N469">
        <f>VLOOKUP(A469,Mobility!$A:$L,7,FALSE)</f>
        <v>-18</v>
      </c>
      <c r="O469">
        <f>VLOOKUP(A469,Mobility!$A:$L,8,FALSE)</f>
        <v>1</v>
      </c>
      <c r="P469">
        <f>VLOOKUP(A469,Mobility!$A:$L,9,FALSE)</f>
        <v>-43</v>
      </c>
      <c r="Q469">
        <f>VLOOKUP(A469,Mobility!$A:$L,10,FALSE)</f>
        <v>-22</v>
      </c>
      <c r="R469">
        <f>VLOOKUP(A469,Mobility!$A:$L,11,FALSE)</f>
        <v>-23</v>
      </c>
      <c r="S469">
        <f>VLOOKUP(A469,Mobility!$A:$L,12,FALSE)</f>
        <v>12</v>
      </c>
      <c r="T469">
        <f>VLOOKUP(D469,'Pop and Pop Den'!A:C,2,FALSE)</f>
        <v>1412687</v>
      </c>
      <c r="U469">
        <f>VLOOKUP(D469,'Pop and Pop Den'!A:C,3,FALSE)</f>
        <v>219.9419</v>
      </c>
      <c r="V469">
        <f>VLOOKUP(D469,Unemployment!A:B,2,FALSE)</f>
        <v>2.7</v>
      </c>
      <c r="W469">
        <f>VLOOKUP(D469,Unemployment!H:J,2,FALSE)</f>
        <v>2.7</v>
      </c>
      <c r="X469">
        <f>VLOOKUP(D469,Unemployment!H:J,3,FALSE)</f>
        <v>2.6</v>
      </c>
      <c r="Y469">
        <f t="shared" si="147"/>
        <v>-0.10000000000000009</v>
      </c>
      <c r="Z469">
        <f t="shared" si="148"/>
        <v>-0.10000000000000009</v>
      </c>
      <c r="AA469">
        <f>VLOOKUP(D469,MedianAge!A:B,2,FALSE)</f>
        <v>38.9</v>
      </c>
      <c r="AB469" s="6">
        <f>VLOOKUP(D469,StateActions!F:G,2,FALSE)</f>
        <v>43915</v>
      </c>
      <c r="AC469" s="6">
        <f>VLOOKUP(D469,StateActions!L:M,2,FALSE)</f>
        <v>43913</v>
      </c>
      <c r="AD469" s="6">
        <f>VLOOKUP(D469,StateActions!A:B,2,FALSE)</f>
        <v>43905</v>
      </c>
      <c r="AE469">
        <f t="shared" si="149"/>
        <v>-8</v>
      </c>
      <c r="AF469">
        <f t="shared" si="150"/>
        <v>-6</v>
      </c>
      <c r="AG469">
        <f t="shared" si="151"/>
        <v>2</v>
      </c>
      <c r="AH469" s="18">
        <f t="shared" si="152"/>
        <v>1</v>
      </c>
      <c r="AI469" s="18">
        <f t="shared" si="153"/>
        <v>0</v>
      </c>
      <c r="AJ469" s="20">
        <f t="shared" si="154"/>
        <v>0</v>
      </c>
      <c r="AK469" t="str">
        <f t="shared" si="155"/>
        <v>Exclude less than 10 Deaths</v>
      </c>
      <c r="AL469" t="str">
        <f t="shared" si="156"/>
        <v>Less than 10 deaths</v>
      </c>
      <c r="AM469" s="6" t="str">
        <f>IFERROR(VLOOKUP(D469,DatesEachStateReach10Deaths!A:B,2,FALSE),AK469)</f>
        <v>Exclude less than 10 Deaths</v>
      </c>
      <c r="AN469" t="str">
        <f t="shared" si="157"/>
        <v>Exclude less than 10 Deaths</v>
      </c>
    </row>
    <row r="470" spans="1:40" x14ac:dyDescent="0.25">
      <c r="A470" t="str">
        <f t="shared" si="162"/>
        <v>43908Hawaii</v>
      </c>
      <c r="B470" t="str">
        <f t="shared" si="145"/>
        <v>43908HI</v>
      </c>
      <c r="C470" s="6">
        <v>43908</v>
      </c>
      <c r="D470" t="s">
        <v>74</v>
      </c>
      <c r="E470" t="s">
        <v>18</v>
      </c>
      <c r="F470">
        <f>IFERROR(VLOOKUP(B470,CovidTracking!B:G,4,FALSE),0)</f>
        <v>14</v>
      </c>
      <c r="G470">
        <f>IFERROR(VLOOKUP(B470,CovidTracking!B:G,5,FALSE),0)</f>
        <v>93</v>
      </c>
      <c r="H470">
        <f t="shared" si="146"/>
        <v>107</v>
      </c>
      <c r="I470">
        <f>IFERROR(VLOOKUP(B470,CovidTracking!B:G,6,FALSE),0)</f>
        <v>0</v>
      </c>
      <c r="J470">
        <f t="shared" si="158"/>
        <v>4</v>
      </c>
      <c r="K470">
        <f t="shared" si="159"/>
        <v>93</v>
      </c>
      <c r="L470">
        <f t="shared" si="160"/>
        <v>97</v>
      </c>
      <c r="M470">
        <f t="shared" si="161"/>
        <v>0</v>
      </c>
      <c r="N470">
        <f>VLOOKUP(A470,Mobility!$A:$L,7,FALSE)</f>
        <v>-20</v>
      </c>
      <c r="O470">
        <f>VLOOKUP(A470,Mobility!$A:$L,8,FALSE)</f>
        <v>0</v>
      </c>
      <c r="P470">
        <f>VLOOKUP(A470,Mobility!$A:$L,9,FALSE)</f>
        <v>-23</v>
      </c>
      <c r="Q470">
        <f>VLOOKUP(A470,Mobility!$A:$L,10,FALSE)</f>
        <v>-27</v>
      </c>
      <c r="R470">
        <f>VLOOKUP(A470,Mobility!$A:$L,11,FALSE)</f>
        <v>-25</v>
      </c>
      <c r="S470">
        <f>VLOOKUP(A470,Mobility!$A:$L,12,FALSE)</f>
        <v>12</v>
      </c>
      <c r="T470">
        <f>VLOOKUP(D470,'Pop and Pop Den'!A:C,2,FALSE)</f>
        <v>1412687</v>
      </c>
      <c r="U470">
        <f>VLOOKUP(D470,'Pop and Pop Den'!A:C,3,FALSE)</f>
        <v>219.9419</v>
      </c>
      <c r="V470">
        <f>VLOOKUP(D470,Unemployment!A:B,2,FALSE)</f>
        <v>2.7</v>
      </c>
      <c r="W470">
        <f>VLOOKUP(D470,Unemployment!H:J,2,FALSE)</f>
        <v>2.7</v>
      </c>
      <c r="X470">
        <f>VLOOKUP(D470,Unemployment!H:J,3,FALSE)</f>
        <v>2.6</v>
      </c>
      <c r="Y470">
        <f t="shared" si="147"/>
        <v>-0.10000000000000009</v>
      </c>
      <c r="Z470">
        <f t="shared" si="148"/>
        <v>-0.10000000000000009</v>
      </c>
      <c r="AA470">
        <f>VLOOKUP(D470,MedianAge!A:B,2,FALSE)</f>
        <v>38.9</v>
      </c>
      <c r="AB470" s="6">
        <f>VLOOKUP(D470,StateActions!F:G,2,FALSE)</f>
        <v>43915</v>
      </c>
      <c r="AC470" s="6">
        <f>VLOOKUP(D470,StateActions!L:M,2,FALSE)</f>
        <v>43913</v>
      </c>
      <c r="AD470" s="6">
        <f>VLOOKUP(D470,StateActions!A:B,2,FALSE)</f>
        <v>43905</v>
      </c>
      <c r="AE470">
        <f t="shared" si="149"/>
        <v>-7</v>
      </c>
      <c r="AF470">
        <f t="shared" si="150"/>
        <v>-5</v>
      </c>
      <c r="AG470">
        <f t="shared" si="151"/>
        <v>3</v>
      </c>
      <c r="AH470" s="18">
        <f t="shared" si="152"/>
        <v>0.13084112149532709</v>
      </c>
      <c r="AI470" s="18">
        <f t="shared" si="153"/>
        <v>0.86915887850467288</v>
      </c>
      <c r="AJ470" s="20">
        <f t="shared" si="154"/>
        <v>0</v>
      </c>
      <c r="AK470" t="str">
        <f t="shared" si="155"/>
        <v>Exclude less than 10 Deaths</v>
      </c>
      <c r="AL470" t="str">
        <f t="shared" si="156"/>
        <v>Less than 10 deaths</v>
      </c>
      <c r="AM470" s="6" t="str">
        <f>IFERROR(VLOOKUP(D470,DatesEachStateReach10Deaths!A:B,2,FALSE),AK470)</f>
        <v>Exclude less than 10 Deaths</v>
      </c>
      <c r="AN470" t="str">
        <f t="shared" si="157"/>
        <v>Exclude less than 10 Deaths</v>
      </c>
    </row>
    <row r="471" spans="1:40" x14ac:dyDescent="0.25">
      <c r="A471" t="str">
        <f t="shared" si="162"/>
        <v>43909Hawaii</v>
      </c>
      <c r="B471" t="str">
        <f t="shared" si="145"/>
        <v>43909HI</v>
      </c>
      <c r="C471" s="6">
        <v>43909</v>
      </c>
      <c r="D471" t="s">
        <v>74</v>
      </c>
      <c r="E471" t="s">
        <v>18</v>
      </c>
      <c r="F471">
        <f>IFERROR(VLOOKUP(B471,CovidTracking!B:G,4,FALSE),0)</f>
        <v>16</v>
      </c>
      <c r="G471">
        <f>IFERROR(VLOOKUP(B471,CovidTracking!B:G,5,FALSE),0)</f>
        <v>93</v>
      </c>
      <c r="H471">
        <f t="shared" si="146"/>
        <v>109</v>
      </c>
      <c r="I471">
        <f>IFERROR(VLOOKUP(B471,CovidTracking!B:G,6,FALSE),0)</f>
        <v>0</v>
      </c>
      <c r="J471">
        <f t="shared" si="158"/>
        <v>2</v>
      </c>
      <c r="K471">
        <f t="shared" si="159"/>
        <v>0</v>
      </c>
      <c r="L471">
        <f t="shared" si="160"/>
        <v>2</v>
      </c>
      <c r="M471">
        <f t="shared" si="161"/>
        <v>0</v>
      </c>
      <c r="N471">
        <f>VLOOKUP(A471,Mobility!$A:$L,7,FALSE)</f>
        <v>-23</v>
      </c>
      <c r="O471">
        <f>VLOOKUP(A471,Mobility!$A:$L,8,FALSE)</f>
        <v>-2</v>
      </c>
      <c r="P471">
        <f>VLOOKUP(A471,Mobility!$A:$L,9,FALSE)</f>
        <v>-31</v>
      </c>
      <c r="Q471">
        <f>VLOOKUP(A471,Mobility!$A:$L,10,FALSE)</f>
        <v>-31</v>
      </c>
      <c r="R471">
        <f>VLOOKUP(A471,Mobility!$A:$L,11,FALSE)</f>
        <v>-28</v>
      </c>
      <c r="S471">
        <f>VLOOKUP(A471,Mobility!$A:$L,12,FALSE)</f>
        <v>14</v>
      </c>
      <c r="T471">
        <f>VLOOKUP(D471,'Pop and Pop Den'!A:C,2,FALSE)</f>
        <v>1412687</v>
      </c>
      <c r="U471">
        <f>VLOOKUP(D471,'Pop and Pop Den'!A:C,3,FALSE)</f>
        <v>219.9419</v>
      </c>
      <c r="V471">
        <f>VLOOKUP(D471,Unemployment!A:B,2,FALSE)</f>
        <v>2.7</v>
      </c>
      <c r="W471">
        <f>VLOOKUP(D471,Unemployment!H:J,2,FALSE)</f>
        <v>2.7</v>
      </c>
      <c r="X471">
        <f>VLOOKUP(D471,Unemployment!H:J,3,FALSE)</f>
        <v>2.6</v>
      </c>
      <c r="Y471">
        <f t="shared" si="147"/>
        <v>-0.10000000000000009</v>
      </c>
      <c r="Z471">
        <f t="shared" si="148"/>
        <v>-0.10000000000000009</v>
      </c>
      <c r="AA471">
        <f>VLOOKUP(D471,MedianAge!A:B,2,FALSE)</f>
        <v>38.9</v>
      </c>
      <c r="AB471" s="6">
        <f>VLOOKUP(D471,StateActions!F:G,2,FALSE)</f>
        <v>43915</v>
      </c>
      <c r="AC471" s="6">
        <f>VLOOKUP(D471,StateActions!L:M,2,FALSE)</f>
        <v>43913</v>
      </c>
      <c r="AD471" s="6">
        <f>VLOOKUP(D471,StateActions!A:B,2,FALSE)</f>
        <v>43905</v>
      </c>
      <c r="AE471">
        <f t="shared" si="149"/>
        <v>-6</v>
      </c>
      <c r="AF471">
        <f t="shared" si="150"/>
        <v>-4</v>
      </c>
      <c r="AG471">
        <f t="shared" si="151"/>
        <v>4</v>
      </c>
      <c r="AH471" s="18">
        <f t="shared" si="152"/>
        <v>0.14678899082568808</v>
      </c>
      <c r="AI471" s="18">
        <f t="shared" si="153"/>
        <v>0.85321100917431192</v>
      </c>
      <c r="AJ471" s="20">
        <f t="shared" si="154"/>
        <v>0</v>
      </c>
      <c r="AK471" t="str">
        <f t="shared" si="155"/>
        <v>Exclude less than 10 Deaths</v>
      </c>
      <c r="AL471" t="str">
        <f t="shared" si="156"/>
        <v>Less than 10 deaths</v>
      </c>
      <c r="AM471" s="6" t="str">
        <f>IFERROR(VLOOKUP(D471,DatesEachStateReach10Deaths!A:B,2,FALSE),AK471)</f>
        <v>Exclude less than 10 Deaths</v>
      </c>
      <c r="AN471" t="str">
        <f t="shared" si="157"/>
        <v>Exclude less than 10 Deaths</v>
      </c>
    </row>
    <row r="472" spans="1:40" x14ac:dyDescent="0.25">
      <c r="A472" t="str">
        <f t="shared" si="162"/>
        <v>43910Hawaii</v>
      </c>
      <c r="B472" t="str">
        <f t="shared" si="145"/>
        <v>43910HI</v>
      </c>
      <c r="C472" s="6">
        <v>43910</v>
      </c>
      <c r="D472" t="s">
        <v>74</v>
      </c>
      <c r="E472" t="s">
        <v>18</v>
      </c>
      <c r="F472">
        <f>IFERROR(VLOOKUP(B472,CovidTracking!B:G,4,FALSE),0)</f>
        <v>26</v>
      </c>
      <c r="G472">
        <f>IFERROR(VLOOKUP(B472,CovidTracking!B:G,5,FALSE),0)</f>
        <v>124</v>
      </c>
      <c r="H472">
        <f t="shared" si="146"/>
        <v>150</v>
      </c>
      <c r="I472">
        <f>IFERROR(VLOOKUP(B472,CovidTracking!B:G,6,FALSE),0)</f>
        <v>0</v>
      </c>
      <c r="J472">
        <f t="shared" si="158"/>
        <v>10</v>
      </c>
      <c r="K472">
        <f t="shared" si="159"/>
        <v>31</v>
      </c>
      <c r="L472">
        <f t="shared" si="160"/>
        <v>41</v>
      </c>
      <c r="M472">
        <f t="shared" si="161"/>
        <v>0</v>
      </c>
      <c r="N472">
        <f>VLOOKUP(A472,Mobility!$A:$L,7,FALSE)</f>
        <v>-31</v>
      </c>
      <c r="O472">
        <f>VLOOKUP(A472,Mobility!$A:$L,8,FALSE)</f>
        <v>-5</v>
      </c>
      <c r="P472">
        <f>VLOOKUP(A472,Mobility!$A:$L,9,FALSE)</f>
        <v>-29</v>
      </c>
      <c r="Q472">
        <f>VLOOKUP(A472,Mobility!$A:$L,10,FALSE)</f>
        <v>-34</v>
      </c>
      <c r="R472">
        <f>VLOOKUP(A472,Mobility!$A:$L,11,FALSE)</f>
        <v>-31</v>
      </c>
      <c r="S472">
        <f>VLOOKUP(A472,Mobility!$A:$L,12,FALSE)</f>
        <v>16</v>
      </c>
      <c r="T472">
        <f>VLOOKUP(D472,'Pop and Pop Den'!A:C,2,FALSE)</f>
        <v>1412687</v>
      </c>
      <c r="U472">
        <f>VLOOKUP(D472,'Pop and Pop Den'!A:C,3,FALSE)</f>
        <v>219.9419</v>
      </c>
      <c r="V472">
        <f>VLOOKUP(D472,Unemployment!A:B,2,FALSE)</f>
        <v>2.7</v>
      </c>
      <c r="W472">
        <f>VLOOKUP(D472,Unemployment!H:J,2,FALSE)</f>
        <v>2.7</v>
      </c>
      <c r="X472">
        <f>VLOOKUP(D472,Unemployment!H:J,3,FALSE)</f>
        <v>2.6</v>
      </c>
      <c r="Y472">
        <f t="shared" si="147"/>
        <v>-0.10000000000000009</v>
      </c>
      <c r="Z472">
        <f t="shared" si="148"/>
        <v>-0.10000000000000009</v>
      </c>
      <c r="AA472">
        <f>VLOOKUP(D472,MedianAge!A:B,2,FALSE)</f>
        <v>38.9</v>
      </c>
      <c r="AB472" s="6">
        <f>VLOOKUP(D472,StateActions!F:G,2,FALSE)</f>
        <v>43915</v>
      </c>
      <c r="AC472" s="6">
        <f>VLOOKUP(D472,StateActions!L:M,2,FALSE)</f>
        <v>43913</v>
      </c>
      <c r="AD472" s="6">
        <f>VLOOKUP(D472,StateActions!A:B,2,FALSE)</f>
        <v>43905</v>
      </c>
      <c r="AE472">
        <f t="shared" si="149"/>
        <v>-5</v>
      </c>
      <c r="AF472">
        <f t="shared" si="150"/>
        <v>-3</v>
      </c>
      <c r="AG472">
        <f t="shared" si="151"/>
        <v>5</v>
      </c>
      <c r="AH472" s="18">
        <f t="shared" si="152"/>
        <v>0.17333333333333334</v>
      </c>
      <c r="AI472" s="18">
        <f t="shared" si="153"/>
        <v>0.82666666666666666</v>
      </c>
      <c r="AJ472" s="20">
        <f t="shared" si="154"/>
        <v>0</v>
      </c>
      <c r="AK472" t="str">
        <f t="shared" si="155"/>
        <v>Exclude less than 10 Deaths</v>
      </c>
      <c r="AL472" t="str">
        <f t="shared" si="156"/>
        <v>Less than 10 deaths</v>
      </c>
      <c r="AM472" s="6" t="str">
        <f>IFERROR(VLOOKUP(D472,DatesEachStateReach10Deaths!A:B,2,FALSE),AK472)</f>
        <v>Exclude less than 10 Deaths</v>
      </c>
      <c r="AN472" t="str">
        <f t="shared" si="157"/>
        <v>Exclude less than 10 Deaths</v>
      </c>
    </row>
    <row r="473" spans="1:40" x14ac:dyDescent="0.25">
      <c r="A473" t="str">
        <f t="shared" si="162"/>
        <v>43911Hawaii</v>
      </c>
      <c r="B473" t="str">
        <f t="shared" si="145"/>
        <v>43911HI</v>
      </c>
      <c r="C473" s="6">
        <v>43911</v>
      </c>
      <c r="D473" t="s">
        <v>74</v>
      </c>
      <c r="E473" t="s">
        <v>18</v>
      </c>
      <c r="F473">
        <f>IFERROR(VLOOKUP(B473,CovidTracking!B:G,4,FALSE),0)</f>
        <v>37</v>
      </c>
      <c r="G473">
        <f>IFERROR(VLOOKUP(B473,CovidTracking!B:G,5,FALSE),0)</f>
        <v>124</v>
      </c>
      <c r="H473">
        <f t="shared" si="146"/>
        <v>161</v>
      </c>
      <c r="I473">
        <f>IFERROR(VLOOKUP(B473,CovidTracking!B:G,6,FALSE),0)</f>
        <v>0</v>
      </c>
      <c r="J473">
        <f t="shared" si="158"/>
        <v>11</v>
      </c>
      <c r="K473">
        <f t="shared" si="159"/>
        <v>0</v>
      </c>
      <c r="L473">
        <f t="shared" si="160"/>
        <v>11</v>
      </c>
      <c r="M473">
        <f t="shared" si="161"/>
        <v>0</v>
      </c>
      <c r="N473">
        <f>VLOOKUP(A473,Mobility!$A:$L,7,FALSE)</f>
        <v>-40</v>
      </c>
      <c r="O473">
        <f>VLOOKUP(A473,Mobility!$A:$L,8,FALSE)</f>
        <v>-14</v>
      </c>
      <c r="P473">
        <f>VLOOKUP(A473,Mobility!$A:$L,9,FALSE)</f>
        <v>-38</v>
      </c>
      <c r="Q473">
        <f>VLOOKUP(A473,Mobility!$A:$L,10,FALSE)</f>
        <v>-40</v>
      </c>
      <c r="R473">
        <f>VLOOKUP(A473,Mobility!$A:$L,11,FALSE)</f>
        <v>-27</v>
      </c>
      <c r="S473">
        <f>VLOOKUP(A473,Mobility!$A:$L,12,FALSE)</f>
        <v>12</v>
      </c>
      <c r="T473">
        <f>VLOOKUP(D473,'Pop and Pop Den'!A:C,2,FALSE)</f>
        <v>1412687</v>
      </c>
      <c r="U473">
        <f>VLOOKUP(D473,'Pop and Pop Den'!A:C,3,FALSE)</f>
        <v>219.9419</v>
      </c>
      <c r="V473">
        <f>VLOOKUP(D473,Unemployment!A:B,2,FALSE)</f>
        <v>2.7</v>
      </c>
      <c r="W473">
        <f>VLOOKUP(D473,Unemployment!H:J,2,FALSE)</f>
        <v>2.7</v>
      </c>
      <c r="X473">
        <f>VLOOKUP(D473,Unemployment!H:J,3,FALSE)</f>
        <v>2.6</v>
      </c>
      <c r="Y473">
        <f t="shared" si="147"/>
        <v>-0.10000000000000009</v>
      </c>
      <c r="Z473">
        <f t="shared" si="148"/>
        <v>-0.10000000000000009</v>
      </c>
      <c r="AA473">
        <f>VLOOKUP(D473,MedianAge!A:B,2,FALSE)</f>
        <v>38.9</v>
      </c>
      <c r="AB473" s="6">
        <f>VLOOKUP(D473,StateActions!F:G,2,FALSE)</f>
        <v>43915</v>
      </c>
      <c r="AC473" s="6">
        <f>VLOOKUP(D473,StateActions!L:M,2,FALSE)</f>
        <v>43913</v>
      </c>
      <c r="AD473" s="6">
        <f>VLOOKUP(D473,StateActions!A:B,2,FALSE)</f>
        <v>43905</v>
      </c>
      <c r="AE473">
        <f t="shared" si="149"/>
        <v>-4</v>
      </c>
      <c r="AF473">
        <f t="shared" si="150"/>
        <v>-2</v>
      </c>
      <c r="AG473">
        <f t="shared" si="151"/>
        <v>6</v>
      </c>
      <c r="AH473" s="18">
        <f t="shared" si="152"/>
        <v>0.22981366459627328</v>
      </c>
      <c r="AI473" s="18">
        <f t="shared" si="153"/>
        <v>0.77018633540372672</v>
      </c>
      <c r="AJ473" s="20">
        <f t="shared" si="154"/>
        <v>0</v>
      </c>
      <c r="AK473" t="str">
        <f t="shared" si="155"/>
        <v>Exclude less than 10 Deaths</v>
      </c>
      <c r="AL473" t="str">
        <f t="shared" si="156"/>
        <v>Less than 10 deaths</v>
      </c>
      <c r="AM473" s="6" t="str">
        <f>IFERROR(VLOOKUP(D473,DatesEachStateReach10Deaths!A:B,2,FALSE),AK473)</f>
        <v>Exclude less than 10 Deaths</v>
      </c>
      <c r="AN473" t="str">
        <f t="shared" si="157"/>
        <v>Exclude less than 10 Deaths</v>
      </c>
    </row>
    <row r="474" spans="1:40" x14ac:dyDescent="0.25">
      <c r="A474" t="str">
        <f t="shared" si="162"/>
        <v>43912Hawaii</v>
      </c>
      <c r="B474" t="str">
        <f t="shared" si="145"/>
        <v>43912HI</v>
      </c>
      <c r="C474" s="6">
        <v>43912</v>
      </c>
      <c r="D474" t="s">
        <v>74</v>
      </c>
      <c r="E474" t="s">
        <v>18</v>
      </c>
      <c r="F474">
        <f>IFERROR(VLOOKUP(B474,CovidTracking!B:G,4,FALSE),0)</f>
        <v>48</v>
      </c>
      <c r="G474">
        <f>IFERROR(VLOOKUP(B474,CovidTracking!B:G,5,FALSE),0)</f>
        <v>263</v>
      </c>
      <c r="H474">
        <f t="shared" si="146"/>
        <v>311</v>
      </c>
      <c r="I474">
        <f>IFERROR(VLOOKUP(B474,CovidTracking!B:G,6,FALSE),0)</f>
        <v>0</v>
      </c>
      <c r="J474">
        <f t="shared" si="158"/>
        <v>11</v>
      </c>
      <c r="K474">
        <f t="shared" si="159"/>
        <v>139</v>
      </c>
      <c r="L474">
        <f t="shared" si="160"/>
        <v>150</v>
      </c>
      <c r="M474">
        <f t="shared" si="161"/>
        <v>0</v>
      </c>
      <c r="N474">
        <f>VLOOKUP(A474,Mobility!$A:$L,7,FALSE)</f>
        <v>-42</v>
      </c>
      <c r="O474">
        <f>VLOOKUP(A474,Mobility!$A:$L,8,FALSE)</f>
        <v>-16</v>
      </c>
      <c r="P474">
        <f>VLOOKUP(A474,Mobility!$A:$L,9,FALSE)</f>
        <v>-43</v>
      </c>
      <c r="Q474">
        <f>VLOOKUP(A474,Mobility!$A:$L,10,FALSE)</f>
        <v>-43</v>
      </c>
      <c r="R474">
        <f>VLOOKUP(A474,Mobility!$A:$L,11,FALSE)</f>
        <v>-30</v>
      </c>
      <c r="S474">
        <f>VLOOKUP(A474,Mobility!$A:$L,12,FALSE)</f>
        <v>11</v>
      </c>
      <c r="T474">
        <f>VLOOKUP(D474,'Pop and Pop Den'!A:C,2,FALSE)</f>
        <v>1412687</v>
      </c>
      <c r="U474">
        <f>VLOOKUP(D474,'Pop and Pop Den'!A:C,3,FALSE)</f>
        <v>219.9419</v>
      </c>
      <c r="V474">
        <f>VLOOKUP(D474,Unemployment!A:B,2,FALSE)</f>
        <v>2.7</v>
      </c>
      <c r="W474">
        <f>VLOOKUP(D474,Unemployment!H:J,2,FALSE)</f>
        <v>2.7</v>
      </c>
      <c r="X474">
        <f>VLOOKUP(D474,Unemployment!H:J,3,FALSE)</f>
        <v>2.6</v>
      </c>
      <c r="Y474">
        <f t="shared" si="147"/>
        <v>-0.10000000000000009</v>
      </c>
      <c r="Z474">
        <f t="shared" si="148"/>
        <v>-0.10000000000000009</v>
      </c>
      <c r="AA474">
        <f>VLOOKUP(D474,MedianAge!A:B,2,FALSE)</f>
        <v>38.9</v>
      </c>
      <c r="AB474" s="6">
        <f>VLOOKUP(D474,StateActions!F:G,2,FALSE)</f>
        <v>43915</v>
      </c>
      <c r="AC474" s="6">
        <f>VLOOKUP(D474,StateActions!L:M,2,FALSE)</f>
        <v>43913</v>
      </c>
      <c r="AD474" s="6">
        <f>VLOOKUP(D474,StateActions!A:B,2,FALSE)</f>
        <v>43905</v>
      </c>
      <c r="AE474">
        <f t="shared" si="149"/>
        <v>-3</v>
      </c>
      <c r="AF474">
        <f t="shared" si="150"/>
        <v>-1</v>
      </c>
      <c r="AG474">
        <f t="shared" si="151"/>
        <v>7</v>
      </c>
      <c r="AH474" s="18">
        <f t="shared" si="152"/>
        <v>0.15434083601286175</v>
      </c>
      <c r="AI474" s="18">
        <f t="shared" si="153"/>
        <v>0.84565916398713825</v>
      </c>
      <c r="AJ474" s="20">
        <f t="shared" si="154"/>
        <v>0</v>
      </c>
      <c r="AK474" t="str">
        <f t="shared" si="155"/>
        <v>Exclude less than 10 Deaths</v>
      </c>
      <c r="AL474" t="str">
        <f t="shared" si="156"/>
        <v>Less than 10 deaths</v>
      </c>
      <c r="AM474" s="6" t="str">
        <f>IFERROR(VLOOKUP(D474,DatesEachStateReach10Deaths!A:B,2,FALSE),AK474)</f>
        <v>Exclude less than 10 Deaths</v>
      </c>
      <c r="AN474" t="str">
        <f t="shared" si="157"/>
        <v>Exclude less than 10 Deaths</v>
      </c>
    </row>
    <row r="475" spans="1:40" x14ac:dyDescent="0.25">
      <c r="A475" t="str">
        <f t="shared" si="162"/>
        <v>43913Hawaii</v>
      </c>
      <c r="B475" t="str">
        <f t="shared" si="145"/>
        <v>43913HI</v>
      </c>
      <c r="C475" s="6">
        <v>43913</v>
      </c>
      <c r="D475" t="s">
        <v>74</v>
      </c>
      <c r="E475" t="s">
        <v>18</v>
      </c>
      <c r="F475">
        <f>IFERROR(VLOOKUP(B475,CovidTracking!B:G,4,FALSE),0)</f>
        <v>56</v>
      </c>
      <c r="G475">
        <f>IFERROR(VLOOKUP(B475,CovidTracking!B:G,5,FALSE),0)</f>
        <v>2955</v>
      </c>
      <c r="H475">
        <f t="shared" si="146"/>
        <v>3011</v>
      </c>
      <c r="I475">
        <f>IFERROR(VLOOKUP(B475,CovidTracking!B:G,6,FALSE),0)</f>
        <v>0</v>
      </c>
      <c r="J475">
        <f t="shared" si="158"/>
        <v>8</v>
      </c>
      <c r="K475">
        <f t="shared" si="159"/>
        <v>2692</v>
      </c>
      <c r="L475">
        <f t="shared" si="160"/>
        <v>2700</v>
      </c>
      <c r="M475">
        <f t="shared" si="161"/>
        <v>0</v>
      </c>
      <c r="N475">
        <f>VLOOKUP(A475,Mobility!$A:$L,7,FALSE)</f>
        <v>-38</v>
      </c>
      <c r="O475">
        <f>VLOOKUP(A475,Mobility!$A:$L,8,FALSE)</f>
        <v>-15</v>
      </c>
      <c r="P475">
        <f>VLOOKUP(A475,Mobility!$A:$L,9,FALSE)</f>
        <v>-59</v>
      </c>
      <c r="Q475">
        <f>VLOOKUP(A475,Mobility!$A:$L,10,FALSE)</f>
        <v>-44</v>
      </c>
      <c r="R475">
        <f>VLOOKUP(A475,Mobility!$A:$L,11,FALSE)</f>
        <v>-35</v>
      </c>
      <c r="S475">
        <f>VLOOKUP(A475,Mobility!$A:$L,12,FALSE)</f>
        <v>16</v>
      </c>
      <c r="T475">
        <f>VLOOKUP(D475,'Pop and Pop Den'!A:C,2,FALSE)</f>
        <v>1412687</v>
      </c>
      <c r="U475">
        <f>VLOOKUP(D475,'Pop and Pop Den'!A:C,3,FALSE)</f>
        <v>219.9419</v>
      </c>
      <c r="V475">
        <f>VLOOKUP(D475,Unemployment!A:B,2,FALSE)</f>
        <v>2.7</v>
      </c>
      <c r="W475">
        <f>VLOOKUP(D475,Unemployment!H:J,2,FALSE)</f>
        <v>2.7</v>
      </c>
      <c r="X475">
        <f>VLOOKUP(D475,Unemployment!H:J,3,FALSE)</f>
        <v>2.6</v>
      </c>
      <c r="Y475">
        <f t="shared" si="147"/>
        <v>-0.10000000000000009</v>
      </c>
      <c r="Z475">
        <f t="shared" si="148"/>
        <v>-0.10000000000000009</v>
      </c>
      <c r="AA475">
        <f>VLOOKUP(D475,MedianAge!A:B,2,FALSE)</f>
        <v>38.9</v>
      </c>
      <c r="AB475" s="6">
        <f>VLOOKUP(D475,StateActions!F:G,2,FALSE)</f>
        <v>43915</v>
      </c>
      <c r="AC475" s="6">
        <f>VLOOKUP(D475,StateActions!L:M,2,FALSE)</f>
        <v>43913</v>
      </c>
      <c r="AD475" s="6">
        <f>VLOOKUP(D475,StateActions!A:B,2,FALSE)</f>
        <v>43905</v>
      </c>
      <c r="AE475">
        <f t="shared" si="149"/>
        <v>-2</v>
      </c>
      <c r="AF475">
        <f t="shared" si="150"/>
        <v>0</v>
      </c>
      <c r="AG475">
        <f t="shared" si="151"/>
        <v>8</v>
      </c>
      <c r="AH475" s="18">
        <f t="shared" si="152"/>
        <v>1.8598472268349386E-2</v>
      </c>
      <c r="AI475" s="18">
        <f t="shared" si="153"/>
        <v>0.98140152773165057</v>
      </c>
      <c r="AJ475" s="20">
        <f t="shared" si="154"/>
        <v>0</v>
      </c>
      <c r="AK475" t="str">
        <f t="shared" si="155"/>
        <v>Exclude less than 10 Deaths</v>
      </c>
      <c r="AL475" t="str">
        <f t="shared" si="156"/>
        <v>Less than 10 deaths</v>
      </c>
      <c r="AM475" s="6" t="str">
        <f>IFERROR(VLOOKUP(D475,DatesEachStateReach10Deaths!A:B,2,FALSE),AK475)</f>
        <v>Exclude less than 10 Deaths</v>
      </c>
      <c r="AN475" t="str">
        <f t="shared" si="157"/>
        <v>Exclude less than 10 Deaths</v>
      </c>
    </row>
    <row r="476" spans="1:40" x14ac:dyDescent="0.25">
      <c r="A476" t="str">
        <f t="shared" si="162"/>
        <v>43914Hawaii</v>
      </c>
      <c r="B476" t="str">
        <f t="shared" si="145"/>
        <v>43914HI</v>
      </c>
      <c r="C476" s="6">
        <v>43914</v>
      </c>
      <c r="D476" t="s">
        <v>74</v>
      </c>
      <c r="E476" t="s">
        <v>18</v>
      </c>
      <c r="F476">
        <f>IFERROR(VLOOKUP(B476,CovidTracking!B:G,4,FALSE),0)</f>
        <v>77</v>
      </c>
      <c r="G476">
        <f>IFERROR(VLOOKUP(B476,CovidTracking!B:G,5,FALSE),0)</f>
        <v>3589</v>
      </c>
      <c r="H476">
        <f t="shared" si="146"/>
        <v>3666</v>
      </c>
      <c r="I476">
        <f>IFERROR(VLOOKUP(B476,CovidTracking!B:G,6,FALSE),0)</f>
        <v>0</v>
      </c>
      <c r="J476">
        <f t="shared" si="158"/>
        <v>21</v>
      </c>
      <c r="K476">
        <f t="shared" si="159"/>
        <v>634</v>
      </c>
      <c r="L476">
        <f t="shared" si="160"/>
        <v>655</v>
      </c>
      <c r="M476">
        <f t="shared" si="161"/>
        <v>0</v>
      </c>
      <c r="N476">
        <f>VLOOKUP(A476,Mobility!$A:$L,7,FALSE)</f>
        <v>-45</v>
      </c>
      <c r="O476">
        <f>VLOOKUP(A476,Mobility!$A:$L,8,FALSE)</f>
        <v>-22</v>
      </c>
      <c r="P476">
        <f>VLOOKUP(A476,Mobility!$A:$L,9,FALSE)</f>
        <v>-62</v>
      </c>
      <c r="Q476">
        <f>VLOOKUP(A476,Mobility!$A:$L,10,FALSE)</f>
        <v>-50</v>
      </c>
      <c r="R476">
        <f>VLOOKUP(A476,Mobility!$A:$L,11,FALSE)</f>
        <v>-42</v>
      </c>
      <c r="S476">
        <f>VLOOKUP(A476,Mobility!$A:$L,12,FALSE)</f>
        <v>20</v>
      </c>
      <c r="T476">
        <f>VLOOKUP(D476,'Pop and Pop Den'!A:C,2,FALSE)</f>
        <v>1412687</v>
      </c>
      <c r="U476">
        <f>VLOOKUP(D476,'Pop and Pop Den'!A:C,3,FALSE)</f>
        <v>219.9419</v>
      </c>
      <c r="V476">
        <f>VLOOKUP(D476,Unemployment!A:B,2,FALSE)</f>
        <v>2.7</v>
      </c>
      <c r="W476">
        <f>VLOOKUP(D476,Unemployment!H:J,2,FALSE)</f>
        <v>2.7</v>
      </c>
      <c r="X476">
        <f>VLOOKUP(D476,Unemployment!H:J,3,FALSE)</f>
        <v>2.6</v>
      </c>
      <c r="Y476">
        <f t="shared" si="147"/>
        <v>-0.10000000000000009</v>
      </c>
      <c r="Z476">
        <f t="shared" si="148"/>
        <v>-0.10000000000000009</v>
      </c>
      <c r="AA476">
        <f>VLOOKUP(D476,MedianAge!A:B,2,FALSE)</f>
        <v>38.9</v>
      </c>
      <c r="AB476" s="6">
        <f>VLOOKUP(D476,StateActions!F:G,2,FALSE)</f>
        <v>43915</v>
      </c>
      <c r="AC476" s="6">
        <f>VLOOKUP(D476,StateActions!L:M,2,FALSE)</f>
        <v>43913</v>
      </c>
      <c r="AD476" s="6">
        <f>VLOOKUP(D476,StateActions!A:B,2,FALSE)</f>
        <v>43905</v>
      </c>
      <c r="AE476">
        <f t="shared" si="149"/>
        <v>-1</v>
      </c>
      <c r="AF476">
        <f t="shared" si="150"/>
        <v>1</v>
      </c>
      <c r="AG476">
        <f t="shared" si="151"/>
        <v>9</v>
      </c>
      <c r="AH476" s="18">
        <f t="shared" si="152"/>
        <v>2.1003818876159302E-2</v>
      </c>
      <c r="AI476" s="18">
        <f t="shared" si="153"/>
        <v>0.97899618112384068</v>
      </c>
      <c r="AJ476" s="20">
        <f t="shared" si="154"/>
        <v>0</v>
      </c>
      <c r="AK476" t="str">
        <f t="shared" si="155"/>
        <v>Exclude less than 10 Deaths</v>
      </c>
      <c r="AL476" t="str">
        <f t="shared" si="156"/>
        <v>Less than 10 deaths</v>
      </c>
      <c r="AM476" s="6" t="str">
        <f>IFERROR(VLOOKUP(D476,DatesEachStateReach10Deaths!A:B,2,FALSE),AK476)</f>
        <v>Exclude less than 10 Deaths</v>
      </c>
      <c r="AN476" t="str">
        <f t="shared" si="157"/>
        <v>Exclude less than 10 Deaths</v>
      </c>
    </row>
    <row r="477" spans="1:40" x14ac:dyDescent="0.25">
      <c r="A477" t="str">
        <f t="shared" si="162"/>
        <v>43915Hawaii</v>
      </c>
      <c r="B477" t="str">
        <f t="shared" si="145"/>
        <v>43915HI</v>
      </c>
      <c r="C477" s="6">
        <v>43915</v>
      </c>
      <c r="D477" t="s">
        <v>74</v>
      </c>
      <c r="E477" t="s">
        <v>18</v>
      </c>
      <c r="F477">
        <f>IFERROR(VLOOKUP(B477,CovidTracking!B:G,4,FALSE),0)</f>
        <v>90</v>
      </c>
      <c r="G477">
        <f>IFERROR(VLOOKUP(B477,CovidTracking!B:G,5,FALSE),0)</f>
        <v>4357</v>
      </c>
      <c r="H477">
        <f t="shared" si="146"/>
        <v>4447</v>
      </c>
      <c r="I477">
        <f>IFERROR(VLOOKUP(B477,CovidTracking!B:G,6,FALSE),0)</f>
        <v>0</v>
      </c>
      <c r="J477">
        <f t="shared" si="158"/>
        <v>13</v>
      </c>
      <c r="K477">
        <f t="shared" si="159"/>
        <v>768</v>
      </c>
      <c r="L477">
        <f t="shared" si="160"/>
        <v>781</v>
      </c>
      <c r="M477">
        <f t="shared" si="161"/>
        <v>0</v>
      </c>
      <c r="N477">
        <f>VLOOKUP(A477,Mobility!$A:$L,7,FALSE)</f>
        <v>-50</v>
      </c>
      <c r="O477">
        <f>VLOOKUP(A477,Mobility!$A:$L,8,FALSE)</f>
        <v>-30</v>
      </c>
      <c r="P477">
        <f>VLOOKUP(A477,Mobility!$A:$L,9,FALSE)</f>
        <v>-65</v>
      </c>
      <c r="Q477">
        <f>VLOOKUP(A477,Mobility!$A:$L,10,FALSE)</f>
        <v>-56</v>
      </c>
      <c r="R477">
        <f>VLOOKUP(A477,Mobility!$A:$L,11,FALSE)</f>
        <v>-46</v>
      </c>
      <c r="S477">
        <f>VLOOKUP(A477,Mobility!$A:$L,12,FALSE)</f>
        <v>22</v>
      </c>
      <c r="T477">
        <f>VLOOKUP(D477,'Pop and Pop Den'!A:C,2,FALSE)</f>
        <v>1412687</v>
      </c>
      <c r="U477">
        <f>VLOOKUP(D477,'Pop and Pop Den'!A:C,3,FALSE)</f>
        <v>219.9419</v>
      </c>
      <c r="V477">
        <f>VLOOKUP(D477,Unemployment!A:B,2,FALSE)</f>
        <v>2.7</v>
      </c>
      <c r="W477">
        <f>VLOOKUP(D477,Unemployment!H:J,2,FALSE)</f>
        <v>2.7</v>
      </c>
      <c r="X477">
        <f>VLOOKUP(D477,Unemployment!H:J,3,FALSE)</f>
        <v>2.6</v>
      </c>
      <c r="Y477">
        <f t="shared" si="147"/>
        <v>-0.10000000000000009</v>
      </c>
      <c r="Z477">
        <f t="shared" si="148"/>
        <v>-0.10000000000000009</v>
      </c>
      <c r="AA477">
        <f>VLOOKUP(D477,MedianAge!A:B,2,FALSE)</f>
        <v>38.9</v>
      </c>
      <c r="AB477" s="6">
        <f>VLOOKUP(D477,StateActions!F:G,2,FALSE)</f>
        <v>43915</v>
      </c>
      <c r="AC477" s="6">
        <f>VLOOKUP(D477,StateActions!L:M,2,FALSE)</f>
        <v>43913</v>
      </c>
      <c r="AD477" s="6">
        <f>VLOOKUP(D477,StateActions!A:B,2,FALSE)</f>
        <v>43905</v>
      </c>
      <c r="AE477">
        <f t="shared" si="149"/>
        <v>0</v>
      </c>
      <c r="AF477">
        <f t="shared" si="150"/>
        <v>2</v>
      </c>
      <c r="AG477">
        <f t="shared" si="151"/>
        <v>10</v>
      </c>
      <c r="AH477" s="18">
        <f t="shared" si="152"/>
        <v>2.0238362941308749E-2</v>
      </c>
      <c r="AI477" s="18">
        <f t="shared" si="153"/>
        <v>0.97976163705869124</v>
      </c>
      <c r="AJ477" s="20">
        <f t="shared" si="154"/>
        <v>0</v>
      </c>
      <c r="AK477" t="str">
        <f t="shared" si="155"/>
        <v>Exclude less than 10 Deaths</v>
      </c>
      <c r="AL477" t="str">
        <f t="shared" si="156"/>
        <v>Less than 10 deaths</v>
      </c>
      <c r="AM477" s="6" t="str">
        <f>IFERROR(VLOOKUP(D477,DatesEachStateReach10Deaths!A:B,2,FALSE),AK477)</f>
        <v>Exclude less than 10 Deaths</v>
      </c>
      <c r="AN477" t="str">
        <f t="shared" si="157"/>
        <v>Exclude less than 10 Deaths</v>
      </c>
    </row>
    <row r="478" spans="1:40" x14ac:dyDescent="0.25">
      <c r="A478" t="str">
        <f t="shared" si="162"/>
        <v>43916Hawaii</v>
      </c>
      <c r="B478" t="str">
        <f t="shared" si="145"/>
        <v>43916HI</v>
      </c>
      <c r="C478" s="6">
        <v>43916</v>
      </c>
      <c r="D478" t="s">
        <v>74</v>
      </c>
      <c r="E478" t="s">
        <v>18</v>
      </c>
      <c r="F478">
        <f>IFERROR(VLOOKUP(B478,CovidTracking!B:G,4,FALSE),0)</f>
        <v>95</v>
      </c>
      <c r="G478">
        <f>IFERROR(VLOOKUP(B478,CovidTracking!B:G,5,FALSE),0)</f>
        <v>4357</v>
      </c>
      <c r="H478">
        <f t="shared" si="146"/>
        <v>4452</v>
      </c>
      <c r="I478">
        <f>IFERROR(VLOOKUP(B478,CovidTracking!B:G,6,FALSE),0)</f>
        <v>0</v>
      </c>
      <c r="J478">
        <f t="shared" si="158"/>
        <v>5</v>
      </c>
      <c r="K478">
        <f t="shared" si="159"/>
        <v>0</v>
      </c>
      <c r="L478">
        <f t="shared" si="160"/>
        <v>5</v>
      </c>
      <c r="M478">
        <f t="shared" si="161"/>
        <v>0</v>
      </c>
      <c r="N478">
        <f>VLOOKUP(A478,Mobility!$A:$L,7,FALSE)</f>
        <v>-51</v>
      </c>
      <c r="O478">
        <f>VLOOKUP(A478,Mobility!$A:$L,8,FALSE)</f>
        <v>-32</v>
      </c>
      <c r="P478">
        <f>VLOOKUP(A478,Mobility!$A:$L,9,FALSE)</f>
        <v>-69</v>
      </c>
      <c r="Q478">
        <f>VLOOKUP(A478,Mobility!$A:$L,10,FALSE)</f>
        <v>-66</v>
      </c>
      <c r="R478">
        <f>VLOOKUP(A478,Mobility!$A:$L,11,FALSE)</f>
        <v>-53</v>
      </c>
      <c r="S478">
        <f>VLOOKUP(A478,Mobility!$A:$L,12,FALSE)</f>
        <v>25</v>
      </c>
      <c r="T478">
        <f>VLOOKUP(D478,'Pop and Pop Den'!A:C,2,FALSE)</f>
        <v>1412687</v>
      </c>
      <c r="U478">
        <f>VLOOKUP(D478,'Pop and Pop Den'!A:C,3,FALSE)</f>
        <v>219.9419</v>
      </c>
      <c r="V478">
        <f>VLOOKUP(D478,Unemployment!A:B,2,FALSE)</f>
        <v>2.7</v>
      </c>
      <c r="W478">
        <f>VLOOKUP(D478,Unemployment!H:J,2,FALSE)</f>
        <v>2.7</v>
      </c>
      <c r="X478">
        <f>VLOOKUP(D478,Unemployment!H:J,3,FALSE)</f>
        <v>2.6</v>
      </c>
      <c r="Y478">
        <f t="shared" si="147"/>
        <v>-0.10000000000000009</v>
      </c>
      <c r="Z478">
        <f t="shared" si="148"/>
        <v>-0.10000000000000009</v>
      </c>
      <c r="AA478">
        <f>VLOOKUP(D478,MedianAge!A:B,2,FALSE)</f>
        <v>38.9</v>
      </c>
      <c r="AB478" s="6">
        <f>VLOOKUP(D478,StateActions!F:G,2,FALSE)</f>
        <v>43915</v>
      </c>
      <c r="AC478" s="6">
        <f>VLOOKUP(D478,StateActions!L:M,2,FALSE)</f>
        <v>43913</v>
      </c>
      <c r="AD478" s="6">
        <f>VLOOKUP(D478,StateActions!A:B,2,FALSE)</f>
        <v>43905</v>
      </c>
      <c r="AE478">
        <f t="shared" si="149"/>
        <v>1</v>
      </c>
      <c r="AF478">
        <f t="shared" si="150"/>
        <v>3</v>
      </c>
      <c r="AG478">
        <f t="shared" si="151"/>
        <v>11</v>
      </c>
      <c r="AH478" s="18">
        <f t="shared" si="152"/>
        <v>2.1338724168912849E-2</v>
      </c>
      <c r="AI478" s="18">
        <f t="shared" si="153"/>
        <v>0.9786612758310872</v>
      </c>
      <c r="AJ478" s="20">
        <f t="shared" si="154"/>
        <v>0</v>
      </c>
      <c r="AK478" t="str">
        <f t="shared" si="155"/>
        <v>Exclude less than 10 Deaths</v>
      </c>
      <c r="AL478" t="str">
        <f t="shared" si="156"/>
        <v>Less than 10 deaths</v>
      </c>
      <c r="AM478" s="6" t="str">
        <f>IFERROR(VLOOKUP(D478,DatesEachStateReach10Deaths!A:B,2,FALSE),AK478)</f>
        <v>Exclude less than 10 Deaths</v>
      </c>
      <c r="AN478" t="str">
        <f t="shared" si="157"/>
        <v>Exclude less than 10 Deaths</v>
      </c>
    </row>
    <row r="479" spans="1:40" x14ac:dyDescent="0.25">
      <c r="A479" t="str">
        <f t="shared" si="162"/>
        <v>43917Hawaii</v>
      </c>
      <c r="B479" t="str">
        <f t="shared" si="145"/>
        <v>43917HI</v>
      </c>
      <c r="C479" s="6">
        <v>43917</v>
      </c>
      <c r="D479" t="s">
        <v>74</v>
      </c>
      <c r="E479" t="s">
        <v>18</v>
      </c>
      <c r="F479">
        <f>IFERROR(VLOOKUP(B479,CovidTracking!B:G,4,FALSE),0)</f>
        <v>106</v>
      </c>
      <c r="G479">
        <f>IFERROR(VLOOKUP(B479,CovidTracking!B:G,5,FALSE),0)</f>
        <v>4357</v>
      </c>
      <c r="H479">
        <f t="shared" si="146"/>
        <v>4463</v>
      </c>
      <c r="I479">
        <f>IFERROR(VLOOKUP(B479,CovidTracking!B:G,6,FALSE),0)</f>
        <v>0</v>
      </c>
      <c r="J479">
        <f t="shared" si="158"/>
        <v>11</v>
      </c>
      <c r="K479">
        <f t="shared" si="159"/>
        <v>0</v>
      </c>
      <c r="L479">
        <f t="shared" si="160"/>
        <v>11</v>
      </c>
      <c r="M479">
        <f t="shared" si="161"/>
        <v>0</v>
      </c>
      <c r="N479">
        <f>VLOOKUP(A479,Mobility!$A:$L,7,FALSE)</f>
        <v>-52</v>
      </c>
      <c r="O479">
        <f>VLOOKUP(A479,Mobility!$A:$L,8,FALSE)</f>
        <v>-32</v>
      </c>
      <c r="P479">
        <f>VLOOKUP(A479,Mobility!$A:$L,9,FALSE)</f>
        <v>-69</v>
      </c>
      <c r="Q479">
        <f>VLOOKUP(A479,Mobility!$A:$L,10,FALSE)</f>
        <v>-66</v>
      </c>
      <c r="R479">
        <f>VLOOKUP(A479,Mobility!$A:$L,11,FALSE)</f>
        <v>-46</v>
      </c>
      <c r="S479">
        <f>VLOOKUP(A479,Mobility!$A:$L,12,FALSE)</f>
        <v>25</v>
      </c>
      <c r="T479">
        <f>VLOOKUP(D479,'Pop and Pop Den'!A:C,2,FALSE)</f>
        <v>1412687</v>
      </c>
      <c r="U479">
        <f>VLOOKUP(D479,'Pop and Pop Den'!A:C,3,FALSE)</f>
        <v>219.9419</v>
      </c>
      <c r="V479">
        <f>VLOOKUP(D479,Unemployment!A:B,2,FALSE)</f>
        <v>2.7</v>
      </c>
      <c r="W479">
        <f>VLOOKUP(D479,Unemployment!H:J,2,FALSE)</f>
        <v>2.7</v>
      </c>
      <c r="X479">
        <f>VLOOKUP(D479,Unemployment!H:J,3,FALSE)</f>
        <v>2.6</v>
      </c>
      <c r="Y479">
        <f t="shared" si="147"/>
        <v>-0.10000000000000009</v>
      </c>
      <c r="Z479">
        <f t="shared" si="148"/>
        <v>-0.10000000000000009</v>
      </c>
      <c r="AA479">
        <f>VLOOKUP(D479,MedianAge!A:B,2,FALSE)</f>
        <v>38.9</v>
      </c>
      <c r="AB479" s="6">
        <f>VLOOKUP(D479,StateActions!F:G,2,FALSE)</f>
        <v>43915</v>
      </c>
      <c r="AC479" s="6">
        <f>VLOOKUP(D479,StateActions!L:M,2,FALSE)</f>
        <v>43913</v>
      </c>
      <c r="AD479" s="6">
        <f>VLOOKUP(D479,StateActions!A:B,2,FALSE)</f>
        <v>43905</v>
      </c>
      <c r="AE479">
        <f t="shared" si="149"/>
        <v>2</v>
      </c>
      <c r="AF479">
        <f t="shared" si="150"/>
        <v>4</v>
      </c>
      <c r="AG479">
        <f t="shared" si="151"/>
        <v>12</v>
      </c>
      <c r="AH479" s="18">
        <f t="shared" si="152"/>
        <v>2.3750840241989694E-2</v>
      </c>
      <c r="AI479" s="18">
        <f t="shared" si="153"/>
        <v>0.9762491597580103</v>
      </c>
      <c r="AJ479" s="20">
        <f t="shared" si="154"/>
        <v>0</v>
      </c>
      <c r="AK479" t="str">
        <f t="shared" si="155"/>
        <v>Exclude less than 10 Deaths</v>
      </c>
      <c r="AL479" t="str">
        <f t="shared" si="156"/>
        <v>Less than 10 deaths</v>
      </c>
      <c r="AM479" s="6" t="str">
        <f>IFERROR(VLOOKUP(D479,DatesEachStateReach10Deaths!A:B,2,FALSE),AK479)</f>
        <v>Exclude less than 10 Deaths</v>
      </c>
      <c r="AN479" t="str">
        <f t="shared" si="157"/>
        <v>Exclude less than 10 Deaths</v>
      </c>
    </row>
    <row r="480" spans="1:40" x14ac:dyDescent="0.25">
      <c r="A480" t="str">
        <f t="shared" si="162"/>
        <v>43918Hawaii</v>
      </c>
      <c r="B480" t="str">
        <f t="shared" si="145"/>
        <v>43918HI</v>
      </c>
      <c r="C480" s="6">
        <v>43918</v>
      </c>
      <c r="D480" t="s">
        <v>74</v>
      </c>
      <c r="E480" t="s">
        <v>18</v>
      </c>
      <c r="F480">
        <f>IFERROR(VLOOKUP(B480,CovidTracking!B:G,4,FALSE),0)</f>
        <v>120</v>
      </c>
      <c r="G480">
        <f>IFERROR(VLOOKUP(B480,CovidTracking!B:G,5,FALSE),0)</f>
        <v>4357</v>
      </c>
      <c r="H480">
        <f t="shared" si="146"/>
        <v>4477</v>
      </c>
      <c r="I480">
        <f>IFERROR(VLOOKUP(B480,CovidTracking!B:G,6,FALSE),0)</f>
        <v>0</v>
      </c>
      <c r="J480">
        <f t="shared" si="158"/>
        <v>14</v>
      </c>
      <c r="K480">
        <f t="shared" si="159"/>
        <v>0</v>
      </c>
      <c r="L480">
        <f t="shared" si="160"/>
        <v>14</v>
      </c>
      <c r="M480">
        <f t="shared" si="161"/>
        <v>0</v>
      </c>
      <c r="N480">
        <f>VLOOKUP(A480,Mobility!$A:$L,7,FALSE)</f>
        <v>-56</v>
      </c>
      <c r="O480">
        <f>VLOOKUP(A480,Mobility!$A:$L,8,FALSE)</f>
        <v>-36</v>
      </c>
      <c r="P480">
        <f>VLOOKUP(A480,Mobility!$A:$L,9,FALSE)</f>
        <v>-65</v>
      </c>
      <c r="Q480">
        <f>VLOOKUP(A480,Mobility!$A:$L,10,FALSE)</f>
        <v>-70</v>
      </c>
      <c r="R480">
        <f>VLOOKUP(A480,Mobility!$A:$L,11,FALSE)</f>
        <v>-43</v>
      </c>
      <c r="S480">
        <f>VLOOKUP(A480,Mobility!$A:$L,12,FALSE)</f>
        <v>18</v>
      </c>
      <c r="T480">
        <f>VLOOKUP(D480,'Pop and Pop Den'!A:C,2,FALSE)</f>
        <v>1412687</v>
      </c>
      <c r="U480">
        <f>VLOOKUP(D480,'Pop and Pop Den'!A:C,3,FALSE)</f>
        <v>219.9419</v>
      </c>
      <c r="V480">
        <f>VLOOKUP(D480,Unemployment!A:B,2,FALSE)</f>
        <v>2.7</v>
      </c>
      <c r="W480">
        <f>VLOOKUP(D480,Unemployment!H:J,2,FALSE)</f>
        <v>2.7</v>
      </c>
      <c r="X480">
        <f>VLOOKUP(D480,Unemployment!H:J,3,FALSE)</f>
        <v>2.6</v>
      </c>
      <c r="Y480">
        <f t="shared" si="147"/>
        <v>-0.10000000000000009</v>
      </c>
      <c r="Z480">
        <f t="shared" si="148"/>
        <v>-0.10000000000000009</v>
      </c>
      <c r="AA480">
        <f>VLOOKUP(D480,MedianAge!A:B,2,FALSE)</f>
        <v>38.9</v>
      </c>
      <c r="AB480" s="6">
        <f>VLOOKUP(D480,StateActions!F:G,2,FALSE)</f>
        <v>43915</v>
      </c>
      <c r="AC480" s="6">
        <f>VLOOKUP(D480,StateActions!L:M,2,FALSE)</f>
        <v>43913</v>
      </c>
      <c r="AD480" s="6">
        <f>VLOOKUP(D480,StateActions!A:B,2,FALSE)</f>
        <v>43905</v>
      </c>
      <c r="AE480">
        <f t="shared" si="149"/>
        <v>3</v>
      </c>
      <c r="AF480">
        <f t="shared" si="150"/>
        <v>5</v>
      </c>
      <c r="AG480">
        <f t="shared" si="151"/>
        <v>13</v>
      </c>
      <c r="AH480" s="18">
        <f t="shared" si="152"/>
        <v>2.680366316729953E-2</v>
      </c>
      <c r="AI480" s="18">
        <f t="shared" si="153"/>
        <v>0.97319633683270046</v>
      </c>
      <c r="AJ480" s="20">
        <f t="shared" si="154"/>
        <v>0</v>
      </c>
      <c r="AK480" t="str">
        <f t="shared" si="155"/>
        <v>Exclude less than 10 Deaths</v>
      </c>
      <c r="AL480" t="str">
        <f t="shared" si="156"/>
        <v>Less than 10 deaths</v>
      </c>
      <c r="AM480" s="6" t="str">
        <f>IFERROR(VLOOKUP(D480,DatesEachStateReach10Deaths!A:B,2,FALSE),AK480)</f>
        <v>Exclude less than 10 Deaths</v>
      </c>
      <c r="AN480" t="str">
        <f t="shared" si="157"/>
        <v>Exclude less than 10 Deaths</v>
      </c>
    </row>
    <row r="481" spans="1:40" x14ac:dyDescent="0.25">
      <c r="A481" t="str">
        <f t="shared" si="162"/>
        <v>43919Hawaii</v>
      </c>
      <c r="B481" t="str">
        <f t="shared" si="145"/>
        <v>43919HI</v>
      </c>
      <c r="C481" s="6">
        <v>43919</v>
      </c>
      <c r="D481" t="s">
        <v>74</v>
      </c>
      <c r="E481" t="s">
        <v>18</v>
      </c>
      <c r="F481">
        <f>IFERROR(VLOOKUP(B481,CovidTracking!B:G,4,FALSE),0)</f>
        <v>151</v>
      </c>
      <c r="G481">
        <f>IFERROR(VLOOKUP(B481,CovidTracking!B:G,5,FALSE),0)</f>
        <v>6849</v>
      </c>
      <c r="H481">
        <f t="shared" si="146"/>
        <v>7000</v>
      </c>
      <c r="I481">
        <f>IFERROR(VLOOKUP(B481,CovidTracking!B:G,6,FALSE),0)</f>
        <v>0</v>
      </c>
      <c r="J481">
        <f t="shared" si="158"/>
        <v>31</v>
      </c>
      <c r="K481">
        <f t="shared" si="159"/>
        <v>2492</v>
      </c>
      <c r="L481">
        <f t="shared" si="160"/>
        <v>2523</v>
      </c>
      <c r="M481">
        <f t="shared" si="161"/>
        <v>0</v>
      </c>
      <c r="N481">
        <f>VLOOKUP(A481,Mobility!$A:$L,7,FALSE)</f>
        <v>-56</v>
      </c>
      <c r="O481">
        <f>VLOOKUP(A481,Mobility!$A:$L,8,FALSE)</f>
        <v>-36</v>
      </c>
      <c r="P481">
        <f>VLOOKUP(A481,Mobility!$A:$L,9,FALSE)</f>
        <v>-65</v>
      </c>
      <c r="Q481">
        <f>VLOOKUP(A481,Mobility!$A:$L,10,FALSE)</f>
        <v>-72</v>
      </c>
      <c r="R481">
        <f>VLOOKUP(A481,Mobility!$A:$L,11,FALSE)</f>
        <v>-45</v>
      </c>
      <c r="S481">
        <f>VLOOKUP(A481,Mobility!$A:$L,12,FALSE)</f>
        <v>16</v>
      </c>
      <c r="T481">
        <f>VLOOKUP(D481,'Pop and Pop Den'!A:C,2,FALSE)</f>
        <v>1412687</v>
      </c>
      <c r="U481">
        <f>VLOOKUP(D481,'Pop and Pop Den'!A:C,3,FALSE)</f>
        <v>219.9419</v>
      </c>
      <c r="V481">
        <f>VLOOKUP(D481,Unemployment!A:B,2,FALSE)</f>
        <v>2.7</v>
      </c>
      <c r="W481">
        <f>VLOOKUP(D481,Unemployment!H:J,2,FALSE)</f>
        <v>2.7</v>
      </c>
      <c r="X481">
        <f>VLOOKUP(D481,Unemployment!H:J,3,FALSE)</f>
        <v>2.6</v>
      </c>
      <c r="Y481">
        <f t="shared" si="147"/>
        <v>-0.10000000000000009</v>
      </c>
      <c r="Z481">
        <f t="shared" si="148"/>
        <v>-0.10000000000000009</v>
      </c>
      <c r="AA481">
        <f>VLOOKUP(D481,MedianAge!A:B,2,FALSE)</f>
        <v>38.9</v>
      </c>
      <c r="AB481" s="6">
        <f>VLOOKUP(D481,StateActions!F:G,2,FALSE)</f>
        <v>43915</v>
      </c>
      <c r="AC481" s="6">
        <f>VLOOKUP(D481,StateActions!L:M,2,FALSE)</f>
        <v>43913</v>
      </c>
      <c r="AD481" s="6">
        <f>VLOOKUP(D481,StateActions!A:B,2,FALSE)</f>
        <v>43905</v>
      </c>
      <c r="AE481">
        <f t="shared" si="149"/>
        <v>4</v>
      </c>
      <c r="AF481">
        <f t="shared" si="150"/>
        <v>6</v>
      </c>
      <c r="AG481">
        <f t="shared" si="151"/>
        <v>14</v>
      </c>
      <c r="AH481" s="18">
        <f t="shared" si="152"/>
        <v>2.1571428571428571E-2</v>
      </c>
      <c r="AI481" s="18">
        <f t="shared" si="153"/>
        <v>0.97842857142857143</v>
      </c>
      <c r="AJ481" s="20">
        <f t="shared" si="154"/>
        <v>0</v>
      </c>
      <c r="AK481" t="str">
        <f t="shared" si="155"/>
        <v>Exclude less than 10 Deaths</v>
      </c>
      <c r="AL481" t="str">
        <f t="shared" si="156"/>
        <v>Less than 10 deaths</v>
      </c>
      <c r="AM481" s="6" t="str">
        <f>IFERROR(VLOOKUP(D481,DatesEachStateReach10Deaths!A:B,2,FALSE),AK481)</f>
        <v>Exclude less than 10 Deaths</v>
      </c>
      <c r="AN481" t="str">
        <f t="shared" si="157"/>
        <v>Exclude less than 10 Deaths</v>
      </c>
    </row>
    <row r="482" spans="1:40" x14ac:dyDescent="0.25">
      <c r="A482" t="str">
        <f t="shared" si="162"/>
        <v>43920Hawaii</v>
      </c>
      <c r="B482" t="str">
        <f t="shared" si="145"/>
        <v>43920HI</v>
      </c>
      <c r="C482" s="6">
        <v>43920</v>
      </c>
      <c r="D482" t="s">
        <v>74</v>
      </c>
      <c r="E482" t="s">
        <v>18</v>
      </c>
      <c r="F482">
        <f>IFERROR(VLOOKUP(B482,CovidTracking!B:G,4,FALSE),0)</f>
        <v>175</v>
      </c>
      <c r="G482">
        <f>IFERROR(VLOOKUP(B482,CovidTracking!B:G,5,FALSE),0)</f>
        <v>7825</v>
      </c>
      <c r="H482">
        <f t="shared" si="146"/>
        <v>8000</v>
      </c>
      <c r="I482">
        <f>IFERROR(VLOOKUP(B482,CovidTracking!B:G,6,FALSE),0)</f>
        <v>0</v>
      </c>
      <c r="J482">
        <f t="shared" si="158"/>
        <v>24</v>
      </c>
      <c r="K482">
        <f t="shared" si="159"/>
        <v>976</v>
      </c>
      <c r="L482">
        <f t="shared" si="160"/>
        <v>1000</v>
      </c>
      <c r="M482">
        <f t="shared" si="161"/>
        <v>0</v>
      </c>
      <c r="N482">
        <f>VLOOKUP(A482,Mobility!$A:$L,7,FALSE)</f>
        <v>-49</v>
      </c>
      <c r="O482">
        <f>VLOOKUP(A482,Mobility!$A:$L,8,FALSE)</f>
        <v>-31</v>
      </c>
      <c r="P482">
        <f>VLOOKUP(A482,Mobility!$A:$L,9,FALSE)</f>
        <v>-67</v>
      </c>
      <c r="Q482">
        <f>VLOOKUP(A482,Mobility!$A:$L,10,FALSE)</f>
        <v>-64</v>
      </c>
      <c r="R482">
        <f>VLOOKUP(A482,Mobility!$A:$L,11,FALSE)</f>
        <v>-47</v>
      </c>
      <c r="S482">
        <f>VLOOKUP(A482,Mobility!$A:$L,12,FALSE)</f>
        <v>21</v>
      </c>
      <c r="T482">
        <f>VLOOKUP(D482,'Pop and Pop Den'!A:C,2,FALSE)</f>
        <v>1412687</v>
      </c>
      <c r="U482">
        <f>VLOOKUP(D482,'Pop and Pop Den'!A:C,3,FALSE)</f>
        <v>219.9419</v>
      </c>
      <c r="V482">
        <f>VLOOKUP(D482,Unemployment!A:B,2,FALSE)</f>
        <v>2.7</v>
      </c>
      <c r="W482">
        <f>VLOOKUP(D482,Unemployment!H:J,2,FALSE)</f>
        <v>2.7</v>
      </c>
      <c r="X482">
        <f>VLOOKUP(D482,Unemployment!H:J,3,FALSE)</f>
        <v>2.6</v>
      </c>
      <c r="Y482">
        <f t="shared" si="147"/>
        <v>-0.10000000000000009</v>
      </c>
      <c r="Z482">
        <f t="shared" si="148"/>
        <v>-0.10000000000000009</v>
      </c>
      <c r="AA482">
        <f>VLOOKUP(D482,MedianAge!A:B,2,FALSE)</f>
        <v>38.9</v>
      </c>
      <c r="AB482" s="6">
        <f>VLOOKUP(D482,StateActions!F:G,2,FALSE)</f>
        <v>43915</v>
      </c>
      <c r="AC482" s="6">
        <f>VLOOKUP(D482,StateActions!L:M,2,FALSE)</f>
        <v>43913</v>
      </c>
      <c r="AD482" s="6">
        <f>VLOOKUP(D482,StateActions!A:B,2,FALSE)</f>
        <v>43905</v>
      </c>
      <c r="AE482">
        <f t="shared" si="149"/>
        <v>5</v>
      </c>
      <c r="AF482">
        <f t="shared" si="150"/>
        <v>7</v>
      </c>
      <c r="AG482">
        <f t="shared" si="151"/>
        <v>15</v>
      </c>
      <c r="AH482" s="18">
        <f t="shared" si="152"/>
        <v>2.1874999999999999E-2</v>
      </c>
      <c r="AI482" s="18">
        <f t="shared" si="153"/>
        <v>0.97812500000000002</v>
      </c>
      <c r="AJ482" s="20">
        <f t="shared" si="154"/>
        <v>0</v>
      </c>
      <c r="AK482" t="str">
        <f t="shared" si="155"/>
        <v>Exclude less than 10 Deaths</v>
      </c>
      <c r="AL482" t="str">
        <f t="shared" si="156"/>
        <v>Less than 10 deaths</v>
      </c>
      <c r="AM482" s="6" t="str">
        <f>IFERROR(VLOOKUP(D482,DatesEachStateReach10Deaths!A:B,2,FALSE),AK482)</f>
        <v>Exclude less than 10 Deaths</v>
      </c>
      <c r="AN482" t="str">
        <f t="shared" si="157"/>
        <v>Exclude less than 10 Deaths</v>
      </c>
    </row>
    <row r="483" spans="1:40" x14ac:dyDescent="0.25">
      <c r="A483" t="str">
        <f t="shared" si="162"/>
        <v>43921Hawaii</v>
      </c>
      <c r="B483" t="str">
        <f t="shared" si="145"/>
        <v>43921HI</v>
      </c>
      <c r="C483" s="6">
        <v>43921</v>
      </c>
      <c r="D483" t="s">
        <v>74</v>
      </c>
      <c r="E483" t="s">
        <v>18</v>
      </c>
      <c r="F483">
        <f>IFERROR(VLOOKUP(B483,CovidTracking!B:G,4,FALSE),0)</f>
        <v>204</v>
      </c>
      <c r="G483">
        <f>IFERROR(VLOOKUP(B483,CovidTracking!B:G,5,FALSE),0)</f>
        <v>8471</v>
      </c>
      <c r="H483">
        <f t="shared" si="146"/>
        <v>8675</v>
      </c>
      <c r="I483">
        <f>IFERROR(VLOOKUP(B483,CovidTracking!B:G,6,FALSE),0)</f>
        <v>0</v>
      </c>
      <c r="J483">
        <f t="shared" si="158"/>
        <v>29</v>
      </c>
      <c r="K483">
        <f t="shared" si="159"/>
        <v>646</v>
      </c>
      <c r="L483">
        <f t="shared" si="160"/>
        <v>675</v>
      </c>
      <c r="M483">
        <f t="shared" si="161"/>
        <v>0</v>
      </c>
      <c r="N483">
        <f>VLOOKUP(A483,Mobility!$A:$L,7,FALSE)</f>
        <v>-48</v>
      </c>
      <c r="O483">
        <f>VLOOKUP(A483,Mobility!$A:$L,8,FALSE)</f>
        <v>-31</v>
      </c>
      <c r="P483">
        <f>VLOOKUP(A483,Mobility!$A:$L,9,FALSE)</f>
        <v>-68</v>
      </c>
      <c r="Q483">
        <f>VLOOKUP(A483,Mobility!$A:$L,10,FALSE)</f>
        <v>-64</v>
      </c>
      <c r="R483">
        <f>VLOOKUP(A483,Mobility!$A:$L,11,FALSE)</f>
        <v>-49</v>
      </c>
      <c r="S483">
        <f>VLOOKUP(A483,Mobility!$A:$L,12,FALSE)</f>
        <v>23</v>
      </c>
      <c r="T483">
        <f>VLOOKUP(D483,'Pop and Pop Den'!A:C,2,FALSE)</f>
        <v>1412687</v>
      </c>
      <c r="U483">
        <f>VLOOKUP(D483,'Pop and Pop Den'!A:C,3,FALSE)</f>
        <v>219.9419</v>
      </c>
      <c r="V483">
        <f>VLOOKUP(D483,Unemployment!A:B,2,FALSE)</f>
        <v>2.7</v>
      </c>
      <c r="W483">
        <f>VLOOKUP(D483,Unemployment!H:J,2,FALSE)</f>
        <v>2.7</v>
      </c>
      <c r="X483">
        <f>VLOOKUP(D483,Unemployment!H:J,3,FALSE)</f>
        <v>2.6</v>
      </c>
      <c r="Y483">
        <f t="shared" si="147"/>
        <v>-0.10000000000000009</v>
      </c>
      <c r="Z483">
        <f t="shared" si="148"/>
        <v>-0.10000000000000009</v>
      </c>
      <c r="AA483">
        <f>VLOOKUP(D483,MedianAge!A:B,2,FALSE)</f>
        <v>38.9</v>
      </c>
      <c r="AB483" s="6">
        <f>VLOOKUP(D483,StateActions!F:G,2,FALSE)</f>
        <v>43915</v>
      </c>
      <c r="AC483" s="6">
        <f>VLOOKUP(D483,StateActions!L:M,2,FALSE)</f>
        <v>43913</v>
      </c>
      <c r="AD483" s="6">
        <f>VLOOKUP(D483,StateActions!A:B,2,FALSE)</f>
        <v>43905</v>
      </c>
      <c r="AE483">
        <f t="shared" si="149"/>
        <v>6</v>
      </c>
      <c r="AF483">
        <f t="shared" si="150"/>
        <v>8</v>
      </c>
      <c r="AG483">
        <f t="shared" si="151"/>
        <v>16</v>
      </c>
      <c r="AH483" s="18">
        <f t="shared" si="152"/>
        <v>2.3515850144092219E-2</v>
      </c>
      <c r="AI483" s="18">
        <f t="shared" si="153"/>
        <v>0.97648414985590781</v>
      </c>
      <c r="AJ483" s="20">
        <f t="shared" si="154"/>
        <v>0</v>
      </c>
      <c r="AK483" t="str">
        <f t="shared" si="155"/>
        <v>Exclude less than 10 Deaths</v>
      </c>
      <c r="AL483" t="str">
        <f t="shared" si="156"/>
        <v>Less than 10 deaths</v>
      </c>
      <c r="AM483" s="6" t="str">
        <f>IFERROR(VLOOKUP(D483,DatesEachStateReach10Deaths!A:B,2,FALSE),AK483)</f>
        <v>Exclude less than 10 Deaths</v>
      </c>
      <c r="AN483" t="str">
        <f t="shared" si="157"/>
        <v>Exclude less than 10 Deaths</v>
      </c>
    </row>
    <row r="484" spans="1:40" x14ac:dyDescent="0.25">
      <c r="A484" t="str">
        <f t="shared" si="162"/>
        <v>43922Hawaii</v>
      </c>
      <c r="B484" t="str">
        <f t="shared" si="145"/>
        <v>43922HI</v>
      </c>
      <c r="C484" s="6">
        <v>43922</v>
      </c>
      <c r="D484" t="s">
        <v>74</v>
      </c>
      <c r="E484" t="s">
        <v>18</v>
      </c>
      <c r="F484">
        <f>IFERROR(VLOOKUP(B484,CovidTracking!B:G,4,FALSE),0)</f>
        <v>208</v>
      </c>
      <c r="G484">
        <f>IFERROR(VLOOKUP(B484,CovidTracking!B:G,5,FALSE),0)</f>
        <v>8721</v>
      </c>
      <c r="H484">
        <f t="shared" si="146"/>
        <v>8929</v>
      </c>
      <c r="I484">
        <f>IFERROR(VLOOKUP(B484,CovidTracking!B:G,6,FALSE),0)</f>
        <v>1</v>
      </c>
      <c r="J484">
        <f t="shared" si="158"/>
        <v>4</v>
      </c>
      <c r="K484">
        <f t="shared" si="159"/>
        <v>250</v>
      </c>
      <c r="L484">
        <f t="shared" si="160"/>
        <v>254</v>
      </c>
      <c r="M484">
        <f t="shared" si="161"/>
        <v>1</v>
      </c>
      <c r="N484">
        <f>VLOOKUP(A484,Mobility!$A:$L,7,FALSE)</f>
        <v>-48</v>
      </c>
      <c r="O484">
        <f>VLOOKUP(A484,Mobility!$A:$L,8,FALSE)</f>
        <v>-30</v>
      </c>
      <c r="P484">
        <f>VLOOKUP(A484,Mobility!$A:$L,9,FALSE)</f>
        <v>-60</v>
      </c>
      <c r="Q484">
        <f>VLOOKUP(A484,Mobility!$A:$L,10,FALSE)</f>
        <v>-66</v>
      </c>
      <c r="R484">
        <f>VLOOKUP(A484,Mobility!$A:$L,11,FALSE)</f>
        <v>-49</v>
      </c>
      <c r="S484">
        <f>VLOOKUP(A484,Mobility!$A:$L,12,FALSE)</f>
        <v>23</v>
      </c>
      <c r="T484">
        <f>VLOOKUP(D484,'Pop and Pop Den'!A:C,2,FALSE)</f>
        <v>1412687</v>
      </c>
      <c r="U484">
        <f>VLOOKUP(D484,'Pop and Pop Den'!A:C,3,FALSE)</f>
        <v>219.9419</v>
      </c>
      <c r="V484">
        <f>VLOOKUP(D484,Unemployment!A:B,2,FALSE)</f>
        <v>2.7</v>
      </c>
      <c r="W484">
        <f>VLOOKUP(D484,Unemployment!H:J,2,FALSE)</f>
        <v>2.7</v>
      </c>
      <c r="X484">
        <f>VLOOKUP(D484,Unemployment!H:J,3,FALSE)</f>
        <v>2.6</v>
      </c>
      <c r="Y484">
        <f t="shared" si="147"/>
        <v>-0.10000000000000009</v>
      </c>
      <c r="Z484">
        <f t="shared" si="148"/>
        <v>-0.10000000000000009</v>
      </c>
      <c r="AA484">
        <f>VLOOKUP(D484,MedianAge!A:B,2,FALSE)</f>
        <v>38.9</v>
      </c>
      <c r="AB484" s="6">
        <f>VLOOKUP(D484,StateActions!F:G,2,FALSE)</f>
        <v>43915</v>
      </c>
      <c r="AC484" s="6">
        <f>VLOOKUP(D484,StateActions!L:M,2,FALSE)</f>
        <v>43913</v>
      </c>
      <c r="AD484" s="6">
        <f>VLOOKUP(D484,StateActions!A:B,2,FALSE)</f>
        <v>43905</v>
      </c>
      <c r="AE484">
        <f t="shared" si="149"/>
        <v>7</v>
      </c>
      <c r="AF484">
        <f t="shared" si="150"/>
        <v>9</v>
      </c>
      <c r="AG484">
        <f t="shared" si="151"/>
        <v>17</v>
      </c>
      <c r="AH484" s="18">
        <f t="shared" si="152"/>
        <v>2.3294881845671408E-2</v>
      </c>
      <c r="AI484" s="18">
        <f t="shared" si="153"/>
        <v>0.97670511815432859</v>
      </c>
      <c r="AJ484" s="20">
        <f t="shared" si="154"/>
        <v>1.1199462425803562E-4</v>
      </c>
      <c r="AK484" t="str">
        <f t="shared" si="155"/>
        <v>Exclude less than 10 Deaths</v>
      </c>
      <c r="AL484" t="str">
        <f t="shared" si="156"/>
        <v>Less than 10 deaths</v>
      </c>
      <c r="AM484" s="6" t="str">
        <f>IFERROR(VLOOKUP(D484,DatesEachStateReach10Deaths!A:B,2,FALSE),AK484)</f>
        <v>Exclude less than 10 Deaths</v>
      </c>
      <c r="AN484" t="str">
        <f t="shared" si="157"/>
        <v>Exclude less than 10 Deaths</v>
      </c>
    </row>
    <row r="485" spans="1:40" x14ac:dyDescent="0.25">
      <c r="A485" t="str">
        <f t="shared" si="162"/>
        <v>43923Hawaii</v>
      </c>
      <c r="B485" t="str">
        <f t="shared" si="145"/>
        <v>43923HI</v>
      </c>
      <c r="C485" s="6">
        <v>43923</v>
      </c>
      <c r="D485" t="s">
        <v>74</v>
      </c>
      <c r="E485" t="s">
        <v>18</v>
      </c>
      <c r="F485">
        <f>IFERROR(VLOOKUP(B485,CovidTracking!B:G,4,FALSE),0)</f>
        <v>258</v>
      </c>
      <c r="G485">
        <f>IFERROR(VLOOKUP(B485,CovidTracking!B:G,5,FALSE),0)</f>
        <v>10206</v>
      </c>
      <c r="H485">
        <f t="shared" si="146"/>
        <v>10464</v>
      </c>
      <c r="I485">
        <f>IFERROR(VLOOKUP(B485,CovidTracking!B:G,6,FALSE),0)</f>
        <v>1</v>
      </c>
      <c r="J485">
        <f t="shared" si="158"/>
        <v>50</v>
      </c>
      <c r="K485">
        <f t="shared" si="159"/>
        <v>1485</v>
      </c>
      <c r="L485">
        <f t="shared" si="160"/>
        <v>1535</v>
      </c>
      <c r="M485">
        <f t="shared" si="161"/>
        <v>0</v>
      </c>
      <c r="N485">
        <f>VLOOKUP(A485,Mobility!$A:$L,7,FALSE)</f>
        <v>-50</v>
      </c>
      <c r="O485">
        <f>VLOOKUP(A485,Mobility!$A:$L,8,FALSE)</f>
        <v>-27</v>
      </c>
      <c r="P485">
        <f>VLOOKUP(A485,Mobility!$A:$L,9,FALSE)</f>
        <v>-63</v>
      </c>
      <c r="Q485">
        <f>VLOOKUP(A485,Mobility!$A:$L,10,FALSE)</f>
        <v>-69</v>
      </c>
      <c r="R485">
        <f>VLOOKUP(A485,Mobility!$A:$L,11,FALSE)</f>
        <v>-49</v>
      </c>
      <c r="S485">
        <f>VLOOKUP(A485,Mobility!$A:$L,12,FALSE)</f>
        <v>23</v>
      </c>
      <c r="T485">
        <f>VLOOKUP(D485,'Pop and Pop Den'!A:C,2,FALSE)</f>
        <v>1412687</v>
      </c>
      <c r="U485">
        <f>VLOOKUP(D485,'Pop and Pop Den'!A:C,3,FALSE)</f>
        <v>219.9419</v>
      </c>
      <c r="V485">
        <f>VLOOKUP(D485,Unemployment!A:B,2,FALSE)</f>
        <v>2.7</v>
      </c>
      <c r="W485">
        <f>VLOOKUP(D485,Unemployment!H:J,2,FALSE)</f>
        <v>2.7</v>
      </c>
      <c r="X485">
        <f>VLOOKUP(D485,Unemployment!H:J,3,FALSE)</f>
        <v>2.6</v>
      </c>
      <c r="Y485">
        <f t="shared" si="147"/>
        <v>-0.10000000000000009</v>
      </c>
      <c r="Z485">
        <f t="shared" si="148"/>
        <v>-0.10000000000000009</v>
      </c>
      <c r="AA485">
        <f>VLOOKUP(D485,MedianAge!A:B,2,FALSE)</f>
        <v>38.9</v>
      </c>
      <c r="AB485" s="6">
        <f>VLOOKUP(D485,StateActions!F:G,2,FALSE)</f>
        <v>43915</v>
      </c>
      <c r="AC485" s="6">
        <f>VLOOKUP(D485,StateActions!L:M,2,FALSE)</f>
        <v>43913</v>
      </c>
      <c r="AD485" s="6">
        <f>VLOOKUP(D485,StateActions!A:B,2,FALSE)</f>
        <v>43905</v>
      </c>
      <c r="AE485">
        <f t="shared" si="149"/>
        <v>8</v>
      </c>
      <c r="AF485">
        <f t="shared" si="150"/>
        <v>10</v>
      </c>
      <c r="AG485">
        <f t="shared" si="151"/>
        <v>18</v>
      </c>
      <c r="AH485" s="18">
        <f t="shared" si="152"/>
        <v>2.4655963302752295E-2</v>
      </c>
      <c r="AI485" s="18">
        <f t="shared" si="153"/>
        <v>0.97534403669724767</v>
      </c>
      <c r="AJ485" s="20">
        <f t="shared" si="154"/>
        <v>9.5565749235474007E-5</v>
      </c>
      <c r="AK485" t="str">
        <f t="shared" si="155"/>
        <v>Exclude less than 10 Deaths</v>
      </c>
      <c r="AL485" t="str">
        <f t="shared" si="156"/>
        <v>Less than 10 deaths</v>
      </c>
      <c r="AM485" s="6" t="str">
        <f>IFERROR(VLOOKUP(D485,DatesEachStateReach10Deaths!A:B,2,FALSE),AK485)</f>
        <v>Exclude less than 10 Deaths</v>
      </c>
      <c r="AN485" t="str">
        <f t="shared" si="157"/>
        <v>Exclude less than 10 Deaths</v>
      </c>
    </row>
    <row r="486" spans="1:40" x14ac:dyDescent="0.25">
      <c r="A486" t="str">
        <f t="shared" si="162"/>
        <v>43924Hawaii</v>
      </c>
      <c r="B486" t="str">
        <f t="shared" si="145"/>
        <v>43924HI</v>
      </c>
      <c r="C486" s="6">
        <v>43924</v>
      </c>
      <c r="D486" t="s">
        <v>74</v>
      </c>
      <c r="E486" t="s">
        <v>18</v>
      </c>
      <c r="F486">
        <f>IFERROR(VLOOKUP(B486,CovidTracking!B:G,4,FALSE),0)</f>
        <v>285</v>
      </c>
      <c r="G486">
        <f>IFERROR(VLOOKUP(B486,CovidTracking!B:G,5,FALSE),0)</f>
        <v>10206</v>
      </c>
      <c r="H486">
        <f t="shared" si="146"/>
        <v>10491</v>
      </c>
      <c r="I486">
        <f>IFERROR(VLOOKUP(B486,CovidTracking!B:G,6,FALSE),0)</f>
        <v>2</v>
      </c>
      <c r="J486">
        <f t="shared" si="158"/>
        <v>27</v>
      </c>
      <c r="K486">
        <f t="shared" si="159"/>
        <v>0</v>
      </c>
      <c r="L486">
        <f t="shared" si="160"/>
        <v>27</v>
      </c>
      <c r="M486">
        <f t="shared" si="161"/>
        <v>1</v>
      </c>
      <c r="N486">
        <f>VLOOKUP(A486,Mobility!$A:$L,7,FALSE)</f>
        <v>-49</v>
      </c>
      <c r="O486">
        <f>VLOOKUP(A486,Mobility!$A:$L,8,FALSE)</f>
        <v>-23</v>
      </c>
      <c r="P486">
        <f>VLOOKUP(A486,Mobility!$A:$L,9,FALSE)</f>
        <v>-65</v>
      </c>
      <c r="Q486">
        <f>VLOOKUP(A486,Mobility!$A:$L,10,FALSE)</f>
        <v>-68</v>
      </c>
      <c r="R486">
        <f>VLOOKUP(A486,Mobility!$A:$L,11,FALSE)</f>
        <v>-47</v>
      </c>
      <c r="S486">
        <f>VLOOKUP(A486,Mobility!$A:$L,12,FALSE)</f>
        <v>24</v>
      </c>
      <c r="T486">
        <f>VLOOKUP(D486,'Pop and Pop Den'!A:C,2,FALSE)</f>
        <v>1412687</v>
      </c>
      <c r="U486">
        <f>VLOOKUP(D486,'Pop and Pop Den'!A:C,3,FALSE)</f>
        <v>219.9419</v>
      </c>
      <c r="V486">
        <f>VLOOKUP(D486,Unemployment!A:B,2,FALSE)</f>
        <v>2.7</v>
      </c>
      <c r="W486">
        <f>VLOOKUP(D486,Unemployment!H:J,2,FALSE)</f>
        <v>2.7</v>
      </c>
      <c r="X486">
        <f>VLOOKUP(D486,Unemployment!H:J,3,FALSE)</f>
        <v>2.6</v>
      </c>
      <c r="Y486">
        <f t="shared" si="147"/>
        <v>-0.10000000000000009</v>
      </c>
      <c r="Z486">
        <f t="shared" si="148"/>
        <v>-0.10000000000000009</v>
      </c>
      <c r="AA486">
        <f>VLOOKUP(D486,MedianAge!A:B,2,FALSE)</f>
        <v>38.9</v>
      </c>
      <c r="AB486" s="6">
        <f>VLOOKUP(D486,StateActions!F:G,2,FALSE)</f>
        <v>43915</v>
      </c>
      <c r="AC486" s="6">
        <f>VLOOKUP(D486,StateActions!L:M,2,FALSE)</f>
        <v>43913</v>
      </c>
      <c r="AD486" s="6">
        <f>VLOOKUP(D486,StateActions!A:B,2,FALSE)</f>
        <v>43905</v>
      </c>
      <c r="AE486">
        <f t="shared" si="149"/>
        <v>9</v>
      </c>
      <c r="AF486">
        <f t="shared" si="150"/>
        <v>11</v>
      </c>
      <c r="AG486">
        <f t="shared" si="151"/>
        <v>19</v>
      </c>
      <c r="AH486" s="18">
        <f t="shared" si="152"/>
        <v>2.7166142407778097E-2</v>
      </c>
      <c r="AI486" s="18">
        <f t="shared" si="153"/>
        <v>0.97283385759222185</v>
      </c>
      <c r="AJ486" s="20">
        <f t="shared" si="154"/>
        <v>1.9063959584405681E-4</v>
      </c>
      <c r="AK486" t="str">
        <f t="shared" si="155"/>
        <v>Exclude less than 10 Deaths</v>
      </c>
      <c r="AL486" t="str">
        <f t="shared" si="156"/>
        <v>Less than 10 deaths</v>
      </c>
      <c r="AM486" s="6" t="str">
        <f>IFERROR(VLOOKUP(D486,DatesEachStateReach10Deaths!A:B,2,FALSE),AK486)</f>
        <v>Exclude less than 10 Deaths</v>
      </c>
      <c r="AN486" t="str">
        <f t="shared" si="157"/>
        <v>Exclude less than 10 Deaths</v>
      </c>
    </row>
    <row r="487" spans="1:40" x14ac:dyDescent="0.25">
      <c r="A487" t="str">
        <f t="shared" si="162"/>
        <v>43925Hawaii</v>
      </c>
      <c r="B487" t="str">
        <f t="shared" si="145"/>
        <v>43925HI</v>
      </c>
      <c r="C487" s="6">
        <v>43925</v>
      </c>
      <c r="D487" t="s">
        <v>74</v>
      </c>
      <c r="E487" t="s">
        <v>18</v>
      </c>
      <c r="F487">
        <f>IFERROR(VLOOKUP(B487,CovidTracking!B:G,4,FALSE),0)</f>
        <v>319</v>
      </c>
      <c r="G487">
        <f>IFERROR(VLOOKUP(B487,CovidTracking!B:G,5,FALSE),0)</f>
        <v>11959</v>
      </c>
      <c r="H487">
        <f t="shared" si="146"/>
        <v>12278</v>
      </c>
      <c r="I487">
        <f>IFERROR(VLOOKUP(B487,CovidTracking!B:G,6,FALSE),0)</f>
        <v>3</v>
      </c>
      <c r="J487">
        <f t="shared" si="158"/>
        <v>34</v>
      </c>
      <c r="K487">
        <f t="shared" si="159"/>
        <v>1753</v>
      </c>
      <c r="L487">
        <f t="shared" si="160"/>
        <v>1787</v>
      </c>
      <c r="M487">
        <f t="shared" si="161"/>
        <v>1</v>
      </c>
      <c r="N487">
        <f>VLOOKUP(A487,Mobility!$A:$L,7,FALSE)</f>
        <v>-55</v>
      </c>
      <c r="O487">
        <f>VLOOKUP(A487,Mobility!$A:$L,8,FALSE)</f>
        <v>-29</v>
      </c>
      <c r="P487">
        <f>VLOOKUP(A487,Mobility!$A:$L,9,FALSE)</f>
        <v>-63</v>
      </c>
      <c r="Q487">
        <f>VLOOKUP(A487,Mobility!$A:$L,10,FALSE)</f>
        <v>-73</v>
      </c>
      <c r="R487">
        <f>VLOOKUP(A487,Mobility!$A:$L,11,FALSE)</f>
        <v>-45</v>
      </c>
      <c r="S487">
        <f>VLOOKUP(A487,Mobility!$A:$L,12,FALSE)</f>
        <v>18</v>
      </c>
      <c r="T487">
        <f>VLOOKUP(D487,'Pop and Pop Den'!A:C,2,FALSE)</f>
        <v>1412687</v>
      </c>
      <c r="U487">
        <f>VLOOKUP(D487,'Pop and Pop Den'!A:C,3,FALSE)</f>
        <v>219.9419</v>
      </c>
      <c r="V487">
        <f>VLOOKUP(D487,Unemployment!A:B,2,FALSE)</f>
        <v>2.7</v>
      </c>
      <c r="W487">
        <f>VLOOKUP(D487,Unemployment!H:J,2,FALSE)</f>
        <v>2.7</v>
      </c>
      <c r="X487">
        <f>VLOOKUP(D487,Unemployment!H:J,3,FALSE)</f>
        <v>2.6</v>
      </c>
      <c r="Y487">
        <f t="shared" si="147"/>
        <v>-0.10000000000000009</v>
      </c>
      <c r="Z487">
        <f t="shared" si="148"/>
        <v>-0.10000000000000009</v>
      </c>
      <c r="AA487">
        <f>VLOOKUP(D487,MedianAge!A:B,2,FALSE)</f>
        <v>38.9</v>
      </c>
      <c r="AB487" s="6">
        <f>VLOOKUP(D487,StateActions!F:G,2,FALSE)</f>
        <v>43915</v>
      </c>
      <c r="AC487" s="6">
        <f>VLOOKUP(D487,StateActions!L:M,2,FALSE)</f>
        <v>43913</v>
      </c>
      <c r="AD487" s="6">
        <f>VLOOKUP(D487,StateActions!A:B,2,FALSE)</f>
        <v>43905</v>
      </c>
      <c r="AE487">
        <f t="shared" si="149"/>
        <v>10</v>
      </c>
      <c r="AF487">
        <f t="shared" si="150"/>
        <v>12</v>
      </c>
      <c r="AG487">
        <f t="shared" si="151"/>
        <v>20</v>
      </c>
      <c r="AH487" s="18">
        <f t="shared" si="152"/>
        <v>2.5981430200358365E-2</v>
      </c>
      <c r="AI487" s="18">
        <f t="shared" si="153"/>
        <v>0.97401856979964163</v>
      </c>
      <c r="AJ487" s="20">
        <f t="shared" si="154"/>
        <v>2.4433946896888743E-4</v>
      </c>
      <c r="AK487" t="str">
        <f t="shared" si="155"/>
        <v>Exclude less than 10 Deaths</v>
      </c>
      <c r="AL487" t="str">
        <f t="shared" si="156"/>
        <v>Less than 10 deaths</v>
      </c>
      <c r="AM487" s="6" t="str">
        <f>IFERROR(VLOOKUP(D487,DatesEachStateReach10Deaths!A:B,2,FALSE),AK487)</f>
        <v>Exclude less than 10 Deaths</v>
      </c>
      <c r="AN487" t="str">
        <f t="shared" si="157"/>
        <v>Exclude less than 10 Deaths</v>
      </c>
    </row>
    <row r="488" spans="1:40" x14ac:dyDescent="0.25">
      <c r="A488" t="str">
        <f t="shared" si="162"/>
        <v>43926Hawaii</v>
      </c>
      <c r="B488" t="str">
        <f t="shared" si="145"/>
        <v>43926HI</v>
      </c>
      <c r="C488" s="6">
        <v>43926</v>
      </c>
      <c r="D488" t="s">
        <v>74</v>
      </c>
      <c r="E488" t="s">
        <v>18</v>
      </c>
      <c r="F488">
        <f>IFERROR(VLOOKUP(B488,CovidTracking!B:G,4,FALSE),0)</f>
        <v>351</v>
      </c>
      <c r="G488">
        <f>IFERROR(VLOOKUP(B488,CovidTracking!B:G,5,FALSE),0)</f>
        <v>12604</v>
      </c>
      <c r="H488">
        <f t="shared" si="146"/>
        <v>12955</v>
      </c>
      <c r="I488">
        <f>IFERROR(VLOOKUP(B488,CovidTracking!B:G,6,FALSE),0)</f>
        <v>4</v>
      </c>
      <c r="J488">
        <f t="shared" si="158"/>
        <v>32</v>
      </c>
      <c r="K488">
        <f t="shared" si="159"/>
        <v>645</v>
      </c>
      <c r="L488">
        <f t="shared" si="160"/>
        <v>677</v>
      </c>
      <c r="M488">
        <f t="shared" si="161"/>
        <v>1</v>
      </c>
      <c r="N488">
        <f>VLOOKUP(A488,Mobility!$A:$L,7,FALSE)</f>
        <v>-55</v>
      </c>
      <c r="O488">
        <f>VLOOKUP(A488,Mobility!$A:$L,8,FALSE)</f>
        <v>-26</v>
      </c>
      <c r="P488">
        <f>VLOOKUP(A488,Mobility!$A:$L,9,FALSE)</f>
        <v>-67</v>
      </c>
      <c r="Q488">
        <f>VLOOKUP(A488,Mobility!$A:$L,10,FALSE)</f>
        <v>-76</v>
      </c>
      <c r="R488">
        <f>VLOOKUP(A488,Mobility!$A:$L,11,FALSE)</f>
        <v>-46</v>
      </c>
      <c r="S488">
        <f>VLOOKUP(A488,Mobility!$A:$L,12,FALSE)</f>
        <v>16</v>
      </c>
      <c r="T488">
        <f>VLOOKUP(D488,'Pop and Pop Den'!A:C,2,FALSE)</f>
        <v>1412687</v>
      </c>
      <c r="U488">
        <f>VLOOKUP(D488,'Pop and Pop Den'!A:C,3,FALSE)</f>
        <v>219.9419</v>
      </c>
      <c r="V488">
        <f>VLOOKUP(D488,Unemployment!A:B,2,FALSE)</f>
        <v>2.7</v>
      </c>
      <c r="W488">
        <f>VLOOKUP(D488,Unemployment!H:J,2,FALSE)</f>
        <v>2.7</v>
      </c>
      <c r="X488">
        <f>VLOOKUP(D488,Unemployment!H:J,3,FALSE)</f>
        <v>2.6</v>
      </c>
      <c r="Y488">
        <f t="shared" si="147"/>
        <v>-0.10000000000000009</v>
      </c>
      <c r="Z488">
        <f t="shared" si="148"/>
        <v>-0.10000000000000009</v>
      </c>
      <c r="AA488">
        <f>VLOOKUP(D488,MedianAge!A:B,2,FALSE)</f>
        <v>38.9</v>
      </c>
      <c r="AB488" s="6">
        <f>VLOOKUP(D488,StateActions!F:G,2,FALSE)</f>
        <v>43915</v>
      </c>
      <c r="AC488" s="6">
        <f>VLOOKUP(D488,StateActions!L:M,2,FALSE)</f>
        <v>43913</v>
      </c>
      <c r="AD488" s="6">
        <f>VLOOKUP(D488,StateActions!A:B,2,FALSE)</f>
        <v>43905</v>
      </c>
      <c r="AE488">
        <f t="shared" si="149"/>
        <v>11</v>
      </c>
      <c r="AF488">
        <f t="shared" si="150"/>
        <v>13</v>
      </c>
      <c r="AG488">
        <f t="shared" si="151"/>
        <v>21</v>
      </c>
      <c r="AH488" s="18">
        <f t="shared" si="152"/>
        <v>2.7093786182940949E-2</v>
      </c>
      <c r="AI488" s="18">
        <f t="shared" si="153"/>
        <v>0.972906213817059</v>
      </c>
      <c r="AJ488" s="20">
        <f t="shared" si="154"/>
        <v>3.0876109610189115E-4</v>
      </c>
      <c r="AK488" t="str">
        <f t="shared" si="155"/>
        <v>Exclude less than 10 Deaths</v>
      </c>
      <c r="AL488" t="str">
        <f t="shared" si="156"/>
        <v>Less than 10 deaths</v>
      </c>
      <c r="AM488" s="6" t="str">
        <f>IFERROR(VLOOKUP(D488,DatesEachStateReach10Deaths!A:B,2,FALSE),AK488)</f>
        <v>Exclude less than 10 Deaths</v>
      </c>
      <c r="AN488" t="str">
        <f t="shared" si="157"/>
        <v>Exclude less than 10 Deaths</v>
      </c>
    </row>
    <row r="489" spans="1:40" x14ac:dyDescent="0.25">
      <c r="A489" t="str">
        <f t="shared" si="162"/>
        <v>43927Hawaii</v>
      </c>
      <c r="B489" t="str">
        <f t="shared" si="145"/>
        <v>43927HI</v>
      </c>
      <c r="C489" s="6">
        <v>43927</v>
      </c>
      <c r="D489" t="s">
        <v>74</v>
      </c>
      <c r="E489" t="s">
        <v>18</v>
      </c>
      <c r="F489">
        <f>IFERROR(VLOOKUP(B489,CovidTracking!B:G,4,FALSE),0)</f>
        <v>371</v>
      </c>
      <c r="G489">
        <f>IFERROR(VLOOKUP(B489,CovidTracking!B:G,5,FALSE),0)</f>
        <v>13155</v>
      </c>
      <c r="H489">
        <f t="shared" si="146"/>
        <v>13526</v>
      </c>
      <c r="I489">
        <f>IFERROR(VLOOKUP(B489,CovidTracking!B:G,6,FALSE),0)</f>
        <v>4</v>
      </c>
      <c r="J489">
        <f t="shared" si="158"/>
        <v>20</v>
      </c>
      <c r="K489">
        <f t="shared" si="159"/>
        <v>551</v>
      </c>
      <c r="L489">
        <f t="shared" si="160"/>
        <v>571</v>
      </c>
      <c r="M489">
        <f t="shared" si="161"/>
        <v>0</v>
      </c>
      <c r="N489">
        <f>VLOOKUP(A489,Mobility!$A:$L,7,FALSE)</f>
        <v>-51</v>
      </c>
      <c r="O489">
        <f>VLOOKUP(A489,Mobility!$A:$L,8,FALSE)</f>
        <v>-26</v>
      </c>
      <c r="P489">
        <f>VLOOKUP(A489,Mobility!$A:$L,9,FALSE)</f>
        <v>-70</v>
      </c>
      <c r="Q489">
        <f>VLOOKUP(A489,Mobility!$A:$L,10,FALSE)</f>
        <v>-68</v>
      </c>
      <c r="R489">
        <f>VLOOKUP(A489,Mobility!$A:$L,11,FALSE)</f>
        <v>-49</v>
      </c>
      <c r="S489">
        <f>VLOOKUP(A489,Mobility!$A:$L,12,FALSE)</f>
        <v>22</v>
      </c>
      <c r="T489">
        <f>VLOOKUP(D489,'Pop and Pop Den'!A:C,2,FALSE)</f>
        <v>1412687</v>
      </c>
      <c r="U489">
        <f>VLOOKUP(D489,'Pop and Pop Den'!A:C,3,FALSE)</f>
        <v>219.9419</v>
      </c>
      <c r="V489">
        <f>VLOOKUP(D489,Unemployment!A:B,2,FALSE)</f>
        <v>2.7</v>
      </c>
      <c r="W489">
        <f>VLOOKUP(D489,Unemployment!H:J,2,FALSE)</f>
        <v>2.7</v>
      </c>
      <c r="X489">
        <f>VLOOKUP(D489,Unemployment!H:J,3,FALSE)</f>
        <v>2.6</v>
      </c>
      <c r="Y489">
        <f t="shared" si="147"/>
        <v>-0.10000000000000009</v>
      </c>
      <c r="Z489">
        <f t="shared" si="148"/>
        <v>-0.10000000000000009</v>
      </c>
      <c r="AA489">
        <f>VLOOKUP(D489,MedianAge!A:B,2,FALSE)</f>
        <v>38.9</v>
      </c>
      <c r="AB489" s="6">
        <f>VLOOKUP(D489,StateActions!F:G,2,FALSE)</f>
        <v>43915</v>
      </c>
      <c r="AC489" s="6">
        <f>VLOOKUP(D489,StateActions!L:M,2,FALSE)</f>
        <v>43913</v>
      </c>
      <c r="AD489" s="6">
        <f>VLOOKUP(D489,StateActions!A:B,2,FALSE)</f>
        <v>43905</v>
      </c>
      <c r="AE489">
        <f t="shared" si="149"/>
        <v>12</v>
      </c>
      <c r="AF489">
        <f t="shared" si="150"/>
        <v>14</v>
      </c>
      <c r="AG489">
        <f t="shared" si="151"/>
        <v>22</v>
      </c>
      <c r="AH489" s="18">
        <f t="shared" si="152"/>
        <v>2.7428655921928138E-2</v>
      </c>
      <c r="AI489" s="18">
        <f t="shared" si="153"/>
        <v>0.97257134407807189</v>
      </c>
      <c r="AJ489" s="20">
        <f t="shared" si="154"/>
        <v>2.9572674848440039E-4</v>
      </c>
      <c r="AK489" t="str">
        <f t="shared" si="155"/>
        <v>Exclude less than 10 Deaths</v>
      </c>
      <c r="AL489" t="str">
        <f t="shared" si="156"/>
        <v>Less than 10 deaths</v>
      </c>
      <c r="AM489" s="6" t="str">
        <f>IFERROR(VLOOKUP(D489,DatesEachStateReach10Deaths!A:B,2,FALSE),AK489)</f>
        <v>Exclude less than 10 Deaths</v>
      </c>
      <c r="AN489" t="str">
        <f t="shared" si="157"/>
        <v>Exclude less than 10 Deaths</v>
      </c>
    </row>
    <row r="490" spans="1:40" x14ac:dyDescent="0.25">
      <c r="A490" t="str">
        <f t="shared" si="162"/>
        <v>43928Hawaii</v>
      </c>
      <c r="B490" t="str">
        <f t="shared" si="145"/>
        <v>43928HI</v>
      </c>
      <c r="C490" s="6">
        <v>43928</v>
      </c>
      <c r="D490" t="s">
        <v>74</v>
      </c>
      <c r="E490" t="s">
        <v>18</v>
      </c>
      <c r="F490">
        <f>IFERROR(VLOOKUP(B490,CovidTracking!B:G,4,FALSE),0)</f>
        <v>387</v>
      </c>
      <c r="G490">
        <f>IFERROR(VLOOKUP(B490,CovidTracking!B:G,5,FALSE),0)</f>
        <v>13155</v>
      </c>
      <c r="H490">
        <f t="shared" si="146"/>
        <v>13542</v>
      </c>
      <c r="I490">
        <f>IFERROR(VLOOKUP(B490,CovidTracking!B:G,6,FALSE),0)</f>
        <v>5</v>
      </c>
      <c r="J490">
        <f t="shared" si="158"/>
        <v>16</v>
      </c>
      <c r="K490">
        <f t="shared" si="159"/>
        <v>0</v>
      </c>
      <c r="L490">
        <f t="shared" si="160"/>
        <v>16</v>
      </c>
      <c r="M490">
        <f t="shared" si="161"/>
        <v>1</v>
      </c>
      <c r="N490">
        <f>VLOOKUP(A490,Mobility!$A:$L,7,FALSE)</f>
        <v>-50</v>
      </c>
      <c r="O490">
        <f>VLOOKUP(A490,Mobility!$A:$L,8,FALSE)</f>
        <v>-27</v>
      </c>
      <c r="P490">
        <f>VLOOKUP(A490,Mobility!$A:$L,9,FALSE)</f>
        <v>-66</v>
      </c>
      <c r="Q490">
        <f>VLOOKUP(A490,Mobility!$A:$L,10,FALSE)</f>
        <v>-67</v>
      </c>
      <c r="R490">
        <f>VLOOKUP(A490,Mobility!$A:$L,11,FALSE)</f>
        <v>-51</v>
      </c>
      <c r="S490">
        <f>VLOOKUP(A490,Mobility!$A:$L,12,FALSE)</f>
        <v>23</v>
      </c>
      <c r="T490">
        <f>VLOOKUP(D490,'Pop and Pop Den'!A:C,2,FALSE)</f>
        <v>1412687</v>
      </c>
      <c r="U490">
        <f>VLOOKUP(D490,'Pop and Pop Den'!A:C,3,FALSE)</f>
        <v>219.9419</v>
      </c>
      <c r="V490">
        <f>VLOOKUP(D490,Unemployment!A:B,2,FALSE)</f>
        <v>2.7</v>
      </c>
      <c r="W490">
        <f>VLOOKUP(D490,Unemployment!H:J,2,FALSE)</f>
        <v>2.7</v>
      </c>
      <c r="X490">
        <f>VLOOKUP(D490,Unemployment!H:J,3,FALSE)</f>
        <v>2.6</v>
      </c>
      <c r="Y490">
        <f t="shared" si="147"/>
        <v>-0.10000000000000009</v>
      </c>
      <c r="Z490">
        <f t="shared" si="148"/>
        <v>-0.10000000000000009</v>
      </c>
      <c r="AA490">
        <f>VLOOKUP(D490,MedianAge!A:B,2,FALSE)</f>
        <v>38.9</v>
      </c>
      <c r="AB490" s="6">
        <f>VLOOKUP(D490,StateActions!F:G,2,FALSE)</f>
        <v>43915</v>
      </c>
      <c r="AC490" s="6">
        <f>VLOOKUP(D490,StateActions!L:M,2,FALSE)</f>
        <v>43913</v>
      </c>
      <c r="AD490" s="6">
        <f>VLOOKUP(D490,StateActions!A:B,2,FALSE)</f>
        <v>43905</v>
      </c>
      <c r="AE490">
        <f t="shared" si="149"/>
        <v>13</v>
      </c>
      <c r="AF490">
        <f t="shared" si="150"/>
        <v>15</v>
      </c>
      <c r="AG490">
        <f t="shared" si="151"/>
        <v>23</v>
      </c>
      <c r="AH490" s="18">
        <f t="shared" si="152"/>
        <v>2.8577758085954807E-2</v>
      </c>
      <c r="AI490" s="18">
        <f t="shared" si="153"/>
        <v>0.97142224191404525</v>
      </c>
      <c r="AJ490" s="20">
        <f t="shared" si="154"/>
        <v>3.6922168069709053E-4</v>
      </c>
      <c r="AK490" t="str">
        <f t="shared" si="155"/>
        <v>Exclude less than 10 Deaths</v>
      </c>
      <c r="AL490" t="str">
        <f t="shared" si="156"/>
        <v>Less than 10 deaths</v>
      </c>
      <c r="AM490" s="6" t="str">
        <f>IFERROR(VLOOKUP(D490,DatesEachStateReach10Deaths!A:B,2,FALSE),AK490)</f>
        <v>Exclude less than 10 Deaths</v>
      </c>
      <c r="AN490" t="str">
        <f t="shared" si="157"/>
        <v>Exclude less than 10 Deaths</v>
      </c>
    </row>
    <row r="491" spans="1:40" x14ac:dyDescent="0.25">
      <c r="A491" t="str">
        <f t="shared" si="162"/>
        <v>43929Hawaii</v>
      </c>
      <c r="B491" t="str">
        <f t="shared" si="145"/>
        <v>43929HI</v>
      </c>
      <c r="C491" s="6">
        <v>43929</v>
      </c>
      <c r="D491" t="s">
        <v>74</v>
      </c>
      <c r="E491" t="s">
        <v>18</v>
      </c>
      <c r="F491">
        <f>IFERROR(VLOOKUP(B491,CovidTracking!B:G,4,FALSE),0)</f>
        <v>410</v>
      </c>
      <c r="G491">
        <f>IFERROR(VLOOKUP(B491,CovidTracking!B:G,5,FALSE),0)</f>
        <v>14739</v>
      </c>
      <c r="H491">
        <f t="shared" si="146"/>
        <v>15149</v>
      </c>
      <c r="I491">
        <f>IFERROR(VLOOKUP(B491,CovidTracking!B:G,6,FALSE),0)</f>
        <v>5</v>
      </c>
      <c r="J491">
        <f t="shared" si="158"/>
        <v>23</v>
      </c>
      <c r="K491">
        <f t="shared" si="159"/>
        <v>1584</v>
      </c>
      <c r="L491">
        <f t="shared" si="160"/>
        <v>1607</v>
      </c>
      <c r="M491">
        <f t="shared" si="161"/>
        <v>0</v>
      </c>
      <c r="N491">
        <f>VLOOKUP(A491,Mobility!$A:$L,7,FALSE)</f>
        <v>-52</v>
      </c>
      <c r="O491">
        <f>VLOOKUP(A491,Mobility!$A:$L,8,FALSE)</f>
        <v>-30</v>
      </c>
      <c r="P491">
        <f>VLOOKUP(A491,Mobility!$A:$L,9,FALSE)</f>
        <v>-66</v>
      </c>
      <c r="Q491">
        <f>VLOOKUP(A491,Mobility!$A:$L,10,FALSE)</f>
        <v>-68</v>
      </c>
      <c r="R491">
        <f>VLOOKUP(A491,Mobility!$A:$L,11,FALSE)</f>
        <v>-51</v>
      </c>
      <c r="S491">
        <f>VLOOKUP(A491,Mobility!$A:$L,12,FALSE)</f>
        <v>23</v>
      </c>
      <c r="T491">
        <f>VLOOKUP(D491,'Pop and Pop Den'!A:C,2,FALSE)</f>
        <v>1412687</v>
      </c>
      <c r="U491">
        <f>VLOOKUP(D491,'Pop and Pop Den'!A:C,3,FALSE)</f>
        <v>219.9419</v>
      </c>
      <c r="V491">
        <f>VLOOKUP(D491,Unemployment!A:B,2,FALSE)</f>
        <v>2.7</v>
      </c>
      <c r="W491">
        <f>VLOOKUP(D491,Unemployment!H:J,2,FALSE)</f>
        <v>2.7</v>
      </c>
      <c r="X491">
        <f>VLOOKUP(D491,Unemployment!H:J,3,FALSE)</f>
        <v>2.6</v>
      </c>
      <c r="Y491">
        <f t="shared" si="147"/>
        <v>-0.10000000000000009</v>
      </c>
      <c r="Z491">
        <f t="shared" si="148"/>
        <v>-0.10000000000000009</v>
      </c>
      <c r="AA491">
        <f>VLOOKUP(D491,MedianAge!A:B,2,FALSE)</f>
        <v>38.9</v>
      </c>
      <c r="AB491" s="6">
        <f>VLOOKUP(D491,StateActions!F:G,2,FALSE)</f>
        <v>43915</v>
      </c>
      <c r="AC491" s="6">
        <f>VLOOKUP(D491,StateActions!L:M,2,FALSE)</f>
        <v>43913</v>
      </c>
      <c r="AD491" s="6">
        <f>VLOOKUP(D491,StateActions!A:B,2,FALSE)</f>
        <v>43905</v>
      </c>
      <c r="AE491">
        <f t="shared" si="149"/>
        <v>14</v>
      </c>
      <c r="AF491">
        <f t="shared" si="150"/>
        <v>16</v>
      </c>
      <c r="AG491">
        <f t="shared" si="151"/>
        <v>24</v>
      </c>
      <c r="AH491" s="18">
        <f t="shared" si="152"/>
        <v>2.7064492705789162E-2</v>
      </c>
      <c r="AI491" s="18">
        <f t="shared" si="153"/>
        <v>0.97293550729421086</v>
      </c>
      <c r="AJ491" s="20">
        <f t="shared" si="154"/>
        <v>3.3005478909498974E-4</v>
      </c>
      <c r="AK491" t="str">
        <f t="shared" si="155"/>
        <v>Exclude less than 10 Deaths</v>
      </c>
      <c r="AL491" t="str">
        <f t="shared" si="156"/>
        <v>Less than 10 deaths</v>
      </c>
      <c r="AM491" s="6" t="str">
        <f>IFERROR(VLOOKUP(D491,DatesEachStateReach10Deaths!A:B,2,FALSE),AK491)</f>
        <v>Exclude less than 10 Deaths</v>
      </c>
      <c r="AN491" t="str">
        <f t="shared" si="157"/>
        <v>Exclude less than 10 Deaths</v>
      </c>
    </row>
    <row r="492" spans="1:40" x14ac:dyDescent="0.25">
      <c r="A492" t="str">
        <f t="shared" si="162"/>
        <v>43930Hawaii</v>
      </c>
      <c r="B492" t="str">
        <f t="shared" si="145"/>
        <v>43930HI</v>
      </c>
      <c r="C492" s="6">
        <v>43930</v>
      </c>
      <c r="D492" t="s">
        <v>74</v>
      </c>
      <c r="E492" t="s">
        <v>18</v>
      </c>
      <c r="F492">
        <f>IFERROR(VLOOKUP(B492,CovidTracking!B:G,4,FALSE),0)</f>
        <v>435</v>
      </c>
      <c r="G492">
        <f>IFERROR(VLOOKUP(B492,CovidTracking!B:G,5,FALSE),0)</f>
        <v>15316</v>
      </c>
      <c r="H492">
        <f t="shared" si="146"/>
        <v>15751</v>
      </c>
      <c r="I492">
        <f>IFERROR(VLOOKUP(B492,CovidTracking!B:G,6,FALSE),0)</f>
        <v>5</v>
      </c>
      <c r="J492">
        <f t="shared" si="158"/>
        <v>25</v>
      </c>
      <c r="K492">
        <f t="shared" si="159"/>
        <v>577</v>
      </c>
      <c r="L492">
        <f t="shared" si="160"/>
        <v>602</v>
      </c>
      <c r="M492">
        <f t="shared" si="161"/>
        <v>0</v>
      </c>
      <c r="N492">
        <f>VLOOKUP(A492,Mobility!$A:$L,7,FALSE)</f>
        <v>-50</v>
      </c>
      <c r="O492">
        <f>VLOOKUP(A492,Mobility!$A:$L,8,FALSE)</f>
        <v>-27</v>
      </c>
      <c r="P492">
        <f>VLOOKUP(A492,Mobility!$A:$L,9,FALSE)</f>
        <v>-67</v>
      </c>
      <c r="Q492">
        <f>VLOOKUP(A492,Mobility!$A:$L,10,FALSE)</f>
        <v>-69</v>
      </c>
      <c r="R492">
        <f>VLOOKUP(A492,Mobility!$A:$L,11,FALSE)</f>
        <v>-51</v>
      </c>
      <c r="S492">
        <f>VLOOKUP(A492,Mobility!$A:$L,12,FALSE)</f>
        <v>24</v>
      </c>
      <c r="T492">
        <f>VLOOKUP(D492,'Pop and Pop Den'!A:C,2,FALSE)</f>
        <v>1412687</v>
      </c>
      <c r="U492">
        <f>VLOOKUP(D492,'Pop and Pop Den'!A:C,3,FALSE)</f>
        <v>219.9419</v>
      </c>
      <c r="V492">
        <f>VLOOKUP(D492,Unemployment!A:B,2,FALSE)</f>
        <v>2.7</v>
      </c>
      <c r="W492">
        <f>VLOOKUP(D492,Unemployment!H:J,2,FALSE)</f>
        <v>2.7</v>
      </c>
      <c r="X492">
        <f>VLOOKUP(D492,Unemployment!H:J,3,FALSE)</f>
        <v>2.6</v>
      </c>
      <c r="Y492">
        <f t="shared" si="147"/>
        <v>-0.10000000000000009</v>
      </c>
      <c r="Z492">
        <f t="shared" si="148"/>
        <v>-0.10000000000000009</v>
      </c>
      <c r="AA492">
        <f>VLOOKUP(D492,MedianAge!A:B,2,FALSE)</f>
        <v>38.9</v>
      </c>
      <c r="AB492" s="6">
        <f>VLOOKUP(D492,StateActions!F:G,2,FALSE)</f>
        <v>43915</v>
      </c>
      <c r="AC492" s="6">
        <f>VLOOKUP(D492,StateActions!L:M,2,FALSE)</f>
        <v>43913</v>
      </c>
      <c r="AD492" s="6">
        <f>VLOOKUP(D492,StateActions!A:B,2,FALSE)</f>
        <v>43905</v>
      </c>
      <c r="AE492">
        <f t="shared" si="149"/>
        <v>15</v>
      </c>
      <c r="AF492">
        <f t="shared" si="150"/>
        <v>17</v>
      </c>
      <c r="AG492">
        <f t="shared" si="151"/>
        <v>25</v>
      </c>
      <c r="AH492" s="18">
        <f t="shared" si="152"/>
        <v>2.76172941400546E-2</v>
      </c>
      <c r="AI492" s="18">
        <f t="shared" si="153"/>
        <v>0.97238270585994535</v>
      </c>
      <c r="AJ492" s="20">
        <f t="shared" si="154"/>
        <v>3.1744016252936323E-4</v>
      </c>
      <c r="AK492" t="str">
        <f t="shared" si="155"/>
        <v>Exclude less than 10 Deaths</v>
      </c>
      <c r="AL492" t="str">
        <f t="shared" si="156"/>
        <v>Less than 10 deaths</v>
      </c>
      <c r="AM492" s="6" t="str">
        <f>IFERROR(VLOOKUP(D492,DatesEachStateReach10Deaths!A:B,2,FALSE),AK492)</f>
        <v>Exclude less than 10 Deaths</v>
      </c>
      <c r="AN492" t="str">
        <f t="shared" si="157"/>
        <v>Exclude less than 10 Deaths</v>
      </c>
    </row>
    <row r="493" spans="1:40" x14ac:dyDescent="0.25">
      <c r="A493" t="str">
        <f t="shared" si="162"/>
        <v>43931Hawaii</v>
      </c>
      <c r="B493" t="str">
        <f t="shared" si="145"/>
        <v>43931HI</v>
      </c>
      <c r="C493" s="6">
        <v>43931</v>
      </c>
      <c r="D493" t="s">
        <v>74</v>
      </c>
      <c r="E493" t="s">
        <v>18</v>
      </c>
      <c r="F493">
        <f>IFERROR(VLOOKUP(B493,CovidTracking!B:G,4,FALSE),0)</f>
        <v>442</v>
      </c>
      <c r="G493">
        <f>IFERROR(VLOOKUP(B493,CovidTracking!B:G,5,FALSE),0)</f>
        <v>15707</v>
      </c>
      <c r="H493">
        <f t="shared" si="146"/>
        <v>16149</v>
      </c>
      <c r="I493">
        <f>IFERROR(VLOOKUP(B493,CovidTracking!B:G,6,FALSE),0)</f>
        <v>6</v>
      </c>
      <c r="J493">
        <f t="shared" si="158"/>
        <v>7</v>
      </c>
      <c r="K493">
        <f t="shared" si="159"/>
        <v>391</v>
      </c>
      <c r="L493">
        <f t="shared" si="160"/>
        <v>398</v>
      </c>
      <c r="M493">
        <f t="shared" si="161"/>
        <v>1</v>
      </c>
      <c r="N493">
        <f>VLOOKUP(A493,Mobility!$A:$L,7,FALSE)</f>
        <v>-52</v>
      </c>
      <c r="O493">
        <f>VLOOKUP(A493,Mobility!$A:$L,8,FALSE)</f>
        <v>-29</v>
      </c>
      <c r="P493">
        <f>VLOOKUP(A493,Mobility!$A:$L,9,FALSE)</f>
        <v>-67</v>
      </c>
      <c r="Q493">
        <f>VLOOKUP(A493,Mobility!$A:$L,10,FALSE)</f>
        <v>-72</v>
      </c>
      <c r="R493">
        <f>VLOOKUP(A493,Mobility!$A:$L,11,FALSE)</f>
        <v>-57</v>
      </c>
      <c r="S493">
        <f>VLOOKUP(A493,Mobility!$A:$L,12,FALSE)</f>
        <v>27</v>
      </c>
      <c r="T493">
        <f>VLOOKUP(D493,'Pop and Pop Den'!A:C,2,FALSE)</f>
        <v>1412687</v>
      </c>
      <c r="U493">
        <f>VLOOKUP(D493,'Pop and Pop Den'!A:C,3,FALSE)</f>
        <v>219.9419</v>
      </c>
      <c r="V493">
        <f>VLOOKUP(D493,Unemployment!A:B,2,FALSE)</f>
        <v>2.7</v>
      </c>
      <c r="W493">
        <f>VLOOKUP(D493,Unemployment!H:J,2,FALSE)</f>
        <v>2.7</v>
      </c>
      <c r="X493">
        <f>VLOOKUP(D493,Unemployment!H:J,3,FALSE)</f>
        <v>2.6</v>
      </c>
      <c r="Y493">
        <f t="shared" si="147"/>
        <v>-0.10000000000000009</v>
      </c>
      <c r="Z493">
        <f t="shared" si="148"/>
        <v>-0.10000000000000009</v>
      </c>
      <c r="AA493">
        <f>VLOOKUP(D493,MedianAge!A:B,2,FALSE)</f>
        <v>38.9</v>
      </c>
      <c r="AB493" s="6">
        <f>VLOOKUP(D493,StateActions!F:G,2,FALSE)</f>
        <v>43915</v>
      </c>
      <c r="AC493" s="6">
        <f>VLOOKUP(D493,StateActions!L:M,2,FALSE)</f>
        <v>43913</v>
      </c>
      <c r="AD493" s="6">
        <f>VLOOKUP(D493,StateActions!A:B,2,FALSE)</f>
        <v>43905</v>
      </c>
      <c r="AE493">
        <f t="shared" si="149"/>
        <v>16</v>
      </c>
      <c r="AF493">
        <f t="shared" si="150"/>
        <v>18</v>
      </c>
      <c r="AG493">
        <f t="shared" si="151"/>
        <v>26</v>
      </c>
      <c r="AH493" s="18">
        <f t="shared" si="152"/>
        <v>2.7370115796643755E-2</v>
      </c>
      <c r="AI493" s="18">
        <f t="shared" si="153"/>
        <v>0.97262988420335628</v>
      </c>
      <c r="AJ493" s="20">
        <f t="shared" si="154"/>
        <v>3.7154003343860303E-4</v>
      </c>
      <c r="AK493" t="str">
        <f t="shared" si="155"/>
        <v>Exclude less than 10 Deaths</v>
      </c>
      <c r="AL493" t="str">
        <f t="shared" si="156"/>
        <v>Less than 10 deaths</v>
      </c>
      <c r="AM493" s="6" t="str">
        <f>IFERROR(VLOOKUP(D493,DatesEachStateReach10Deaths!A:B,2,FALSE),AK493)</f>
        <v>Exclude less than 10 Deaths</v>
      </c>
      <c r="AN493" t="str">
        <f t="shared" si="157"/>
        <v>Exclude less than 10 Deaths</v>
      </c>
    </row>
    <row r="494" spans="1:40" x14ac:dyDescent="0.25">
      <c r="A494" t="str">
        <f t="shared" si="162"/>
        <v>43891Iowa</v>
      </c>
      <c r="B494" t="str">
        <f t="shared" si="145"/>
        <v>43891IA</v>
      </c>
      <c r="C494" s="6">
        <v>43891</v>
      </c>
      <c r="D494" t="s">
        <v>78</v>
      </c>
      <c r="E494" t="s">
        <v>19</v>
      </c>
      <c r="F494">
        <f>IFERROR(VLOOKUP(B494,CovidTracking!B:G,4,FALSE),0)</f>
        <v>0</v>
      </c>
      <c r="G494">
        <f>IFERROR(VLOOKUP(B494,CovidTracking!B:G,5,FALSE),0)</f>
        <v>0</v>
      </c>
      <c r="H494">
        <f t="shared" si="146"/>
        <v>0</v>
      </c>
      <c r="I494">
        <f>IFERROR(VLOOKUP(B494,CovidTracking!B:G,6,FALSE),0)</f>
        <v>0</v>
      </c>
      <c r="J494">
        <f>F494</f>
        <v>0</v>
      </c>
      <c r="K494">
        <f>G494</f>
        <v>0</v>
      </c>
      <c r="L494">
        <f>H494</f>
        <v>0</v>
      </c>
      <c r="M494">
        <f>I494</f>
        <v>0</v>
      </c>
      <c r="N494">
        <f>VLOOKUP(A494,Mobility!$A:$L,7,FALSE)</f>
        <v>20</v>
      </c>
      <c r="O494">
        <f>VLOOKUP(A494,Mobility!$A:$L,8,FALSE)</f>
        <v>29</v>
      </c>
      <c r="P494">
        <f>VLOOKUP(A494,Mobility!$A:$L,9,FALSE)</f>
        <v>110</v>
      </c>
      <c r="Q494">
        <f>VLOOKUP(A494,Mobility!$A:$L,10,FALSE)</f>
        <v>7</v>
      </c>
      <c r="R494">
        <f>VLOOKUP(A494,Mobility!$A:$L,11,FALSE)</f>
        <v>5</v>
      </c>
      <c r="S494">
        <f>VLOOKUP(A494,Mobility!$A:$L,12,FALSE)</f>
        <v>-3</v>
      </c>
      <c r="T494">
        <f>VLOOKUP(D494,'Pop and Pop Den'!A:C,2,FALSE)</f>
        <v>3179849</v>
      </c>
      <c r="U494">
        <f>VLOOKUP(D494,'Pop and Pop Den'!A:C,3,FALSE)</f>
        <v>56.928400000000003</v>
      </c>
      <c r="V494">
        <f>VLOOKUP(D494,Unemployment!A:B,2,FALSE)</f>
        <v>2.7</v>
      </c>
      <c r="W494">
        <f>VLOOKUP(D494,Unemployment!H:J,2,FALSE)</f>
        <v>2.8</v>
      </c>
      <c r="X494">
        <f>VLOOKUP(D494,Unemployment!H:J,3,FALSE)</f>
        <v>3.7</v>
      </c>
      <c r="Y494">
        <f t="shared" si="147"/>
        <v>1</v>
      </c>
      <c r="Z494">
        <f t="shared" si="148"/>
        <v>0.90000000000000036</v>
      </c>
      <c r="AA494">
        <f>VLOOKUP(D494,MedianAge!A:B,2,FALSE)</f>
        <v>38.1</v>
      </c>
      <c r="AB494" s="6">
        <f>VLOOKUP(D494,StateActions!F:G,2,FALSE)</f>
        <v>43932</v>
      </c>
      <c r="AC494" s="6">
        <f>VLOOKUP(D494,StateActions!L:M,2,FALSE)</f>
        <v>43916</v>
      </c>
      <c r="AD494" s="6">
        <f>VLOOKUP(D494,StateActions!A:B,2,FALSE)</f>
        <v>43905</v>
      </c>
      <c r="AE494">
        <f t="shared" si="149"/>
        <v>-41</v>
      </c>
      <c r="AF494">
        <f t="shared" si="150"/>
        <v>-25</v>
      </c>
      <c r="AG494">
        <f t="shared" si="151"/>
        <v>-14</v>
      </c>
      <c r="AH494" s="18">
        <f t="shared" si="152"/>
        <v>0</v>
      </c>
      <c r="AI494" s="18">
        <f t="shared" si="153"/>
        <v>0</v>
      </c>
      <c r="AJ494" s="20">
        <f t="shared" si="154"/>
        <v>0</v>
      </c>
      <c r="AK494" t="str">
        <f t="shared" si="155"/>
        <v>Include</v>
      </c>
      <c r="AL494" t="str">
        <f t="shared" si="156"/>
        <v>Less than 10 deaths</v>
      </c>
      <c r="AM494" s="6">
        <f>IFERROR(VLOOKUP(D494,DatesEachStateReach10Deaths!A:B,2,FALSE),AK494)</f>
        <v>43923</v>
      </c>
      <c r="AN494">
        <f t="shared" si="157"/>
        <v>-32</v>
      </c>
    </row>
    <row r="495" spans="1:40" x14ac:dyDescent="0.25">
      <c r="A495" t="str">
        <f t="shared" si="162"/>
        <v>43892Iowa</v>
      </c>
      <c r="B495" t="str">
        <f t="shared" si="145"/>
        <v>43892IA</v>
      </c>
      <c r="C495" s="6">
        <v>43892</v>
      </c>
      <c r="D495" t="s">
        <v>78</v>
      </c>
      <c r="E495" t="s">
        <v>19</v>
      </c>
      <c r="F495">
        <f>IFERROR(VLOOKUP(B495,CovidTracking!B:G,4,FALSE),0)</f>
        <v>0</v>
      </c>
      <c r="G495">
        <f>IFERROR(VLOOKUP(B495,CovidTracking!B:G,5,FALSE),0)</f>
        <v>0</v>
      </c>
      <c r="H495">
        <f t="shared" si="146"/>
        <v>0</v>
      </c>
      <c r="I495">
        <f>IFERROR(VLOOKUP(B495,CovidTracking!B:G,6,FALSE),0)</f>
        <v>0</v>
      </c>
      <c r="J495">
        <f t="shared" ref="J495:J534" si="163">F495-F494</f>
        <v>0</v>
      </c>
      <c r="K495">
        <f t="shared" ref="K495:K534" si="164">G495-G494</f>
        <v>0</v>
      </c>
      <c r="L495">
        <f t="shared" ref="L495:L534" si="165">H495-H494</f>
        <v>0</v>
      </c>
      <c r="M495">
        <f t="shared" ref="M495:M534" si="166">I495-I494</f>
        <v>0</v>
      </c>
      <c r="N495">
        <f>VLOOKUP(A495,Mobility!$A:$L,7,FALSE)</f>
        <v>6</v>
      </c>
      <c r="O495">
        <f>VLOOKUP(A495,Mobility!$A:$L,8,FALSE)</f>
        <v>13</v>
      </c>
      <c r="P495">
        <f>VLOOKUP(A495,Mobility!$A:$L,9,FALSE)</f>
        <v>19</v>
      </c>
      <c r="Q495">
        <f>VLOOKUP(A495,Mobility!$A:$L,10,FALSE)</f>
        <v>-3</v>
      </c>
      <c r="R495">
        <f>VLOOKUP(A495,Mobility!$A:$L,11,FALSE)</f>
        <v>4</v>
      </c>
      <c r="S495">
        <f>VLOOKUP(A495,Mobility!$A:$L,12,FALSE)</f>
        <v>0</v>
      </c>
      <c r="T495">
        <f>VLOOKUP(D495,'Pop and Pop Den'!A:C,2,FALSE)</f>
        <v>3179849</v>
      </c>
      <c r="U495">
        <f>VLOOKUP(D495,'Pop and Pop Den'!A:C,3,FALSE)</f>
        <v>56.928400000000003</v>
      </c>
      <c r="V495">
        <f>VLOOKUP(D495,Unemployment!A:B,2,FALSE)</f>
        <v>2.7</v>
      </c>
      <c r="W495">
        <f>VLOOKUP(D495,Unemployment!H:J,2,FALSE)</f>
        <v>2.8</v>
      </c>
      <c r="X495">
        <f>VLOOKUP(D495,Unemployment!H:J,3,FALSE)</f>
        <v>3.7</v>
      </c>
      <c r="Y495">
        <f t="shared" si="147"/>
        <v>1</v>
      </c>
      <c r="Z495">
        <f t="shared" si="148"/>
        <v>0.90000000000000036</v>
      </c>
      <c r="AA495">
        <f>VLOOKUP(D495,MedianAge!A:B,2,FALSE)</f>
        <v>38.1</v>
      </c>
      <c r="AB495" s="6">
        <f>VLOOKUP(D495,StateActions!F:G,2,FALSE)</f>
        <v>43932</v>
      </c>
      <c r="AC495" s="6">
        <f>VLOOKUP(D495,StateActions!L:M,2,FALSE)</f>
        <v>43916</v>
      </c>
      <c r="AD495" s="6">
        <f>VLOOKUP(D495,StateActions!A:B,2,FALSE)</f>
        <v>43905</v>
      </c>
      <c r="AE495">
        <f t="shared" si="149"/>
        <v>-40</v>
      </c>
      <c r="AF495">
        <f t="shared" si="150"/>
        <v>-24</v>
      </c>
      <c r="AG495">
        <f t="shared" si="151"/>
        <v>-13</v>
      </c>
      <c r="AH495" s="18">
        <f t="shared" si="152"/>
        <v>0</v>
      </c>
      <c r="AI495" s="18">
        <f t="shared" si="153"/>
        <v>0</v>
      </c>
      <c r="AJ495" s="20">
        <f t="shared" si="154"/>
        <v>0</v>
      </c>
      <c r="AK495" t="str">
        <f t="shared" si="155"/>
        <v>Include</v>
      </c>
      <c r="AL495" t="str">
        <f t="shared" si="156"/>
        <v>Less than 10 deaths</v>
      </c>
      <c r="AM495" s="6">
        <f>IFERROR(VLOOKUP(D495,DatesEachStateReach10Deaths!A:B,2,FALSE),AK495)</f>
        <v>43923</v>
      </c>
      <c r="AN495">
        <f t="shared" si="157"/>
        <v>-31</v>
      </c>
    </row>
    <row r="496" spans="1:40" x14ac:dyDescent="0.25">
      <c r="A496" t="str">
        <f t="shared" si="162"/>
        <v>43893Iowa</v>
      </c>
      <c r="B496" t="str">
        <f t="shared" si="145"/>
        <v>43893IA</v>
      </c>
      <c r="C496" s="6">
        <v>43893</v>
      </c>
      <c r="D496" t="s">
        <v>78</v>
      </c>
      <c r="E496" t="s">
        <v>19</v>
      </c>
      <c r="F496">
        <f>IFERROR(VLOOKUP(B496,CovidTracking!B:G,4,FALSE),0)</f>
        <v>0</v>
      </c>
      <c r="G496">
        <f>IFERROR(VLOOKUP(B496,CovidTracking!B:G,5,FALSE),0)</f>
        <v>0</v>
      </c>
      <c r="H496">
        <f t="shared" si="146"/>
        <v>0</v>
      </c>
      <c r="I496">
        <f>IFERROR(VLOOKUP(B496,CovidTracking!B:G,6,FALSE),0)</f>
        <v>0</v>
      </c>
      <c r="J496">
        <f t="shared" si="163"/>
        <v>0</v>
      </c>
      <c r="K496">
        <f t="shared" si="164"/>
        <v>0</v>
      </c>
      <c r="L496">
        <f t="shared" si="165"/>
        <v>0</v>
      </c>
      <c r="M496">
        <f t="shared" si="166"/>
        <v>0</v>
      </c>
      <c r="N496">
        <f>VLOOKUP(A496,Mobility!$A:$L,7,FALSE)</f>
        <v>8</v>
      </c>
      <c r="O496">
        <f>VLOOKUP(A496,Mobility!$A:$L,8,FALSE)</f>
        <v>15</v>
      </c>
      <c r="P496">
        <f>VLOOKUP(A496,Mobility!$A:$L,9,FALSE)</f>
        <v>36</v>
      </c>
      <c r="Q496">
        <f>VLOOKUP(A496,Mobility!$A:$L,10,FALSE)</f>
        <v>-1</v>
      </c>
      <c r="R496">
        <f>VLOOKUP(A496,Mobility!$A:$L,11,FALSE)</f>
        <v>2</v>
      </c>
      <c r="S496">
        <f>VLOOKUP(A496,Mobility!$A:$L,12,FALSE)</f>
        <v>-1</v>
      </c>
      <c r="T496">
        <f>VLOOKUP(D496,'Pop and Pop Den'!A:C,2,FALSE)</f>
        <v>3179849</v>
      </c>
      <c r="U496">
        <f>VLOOKUP(D496,'Pop and Pop Den'!A:C,3,FALSE)</f>
        <v>56.928400000000003</v>
      </c>
      <c r="V496">
        <f>VLOOKUP(D496,Unemployment!A:B,2,FALSE)</f>
        <v>2.7</v>
      </c>
      <c r="W496">
        <f>VLOOKUP(D496,Unemployment!H:J,2,FALSE)</f>
        <v>2.8</v>
      </c>
      <c r="X496">
        <f>VLOOKUP(D496,Unemployment!H:J,3,FALSE)</f>
        <v>3.7</v>
      </c>
      <c r="Y496">
        <f t="shared" si="147"/>
        <v>1</v>
      </c>
      <c r="Z496">
        <f t="shared" si="148"/>
        <v>0.90000000000000036</v>
      </c>
      <c r="AA496">
        <f>VLOOKUP(D496,MedianAge!A:B,2,FALSE)</f>
        <v>38.1</v>
      </c>
      <c r="AB496" s="6">
        <f>VLOOKUP(D496,StateActions!F:G,2,FALSE)</f>
        <v>43932</v>
      </c>
      <c r="AC496" s="6">
        <f>VLOOKUP(D496,StateActions!L:M,2,FALSE)</f>
        <v>43916</v>
      </c>
      <c r="AD496" s="6">
        <f>VLOOKUP(D496,StateActions!A:B,2,FALSE)</f>
        <v>43905</v>
      </c>
      <c r="AE496">
        <f t="shared" si="149"/>
        <v>-39</v>
      </c>
      <c r="AF496">
        <f t="shared" si="150"/>
        <v>-23</v>
      </c>
      <c r="AG496">
        <f t="shared" si="151"/>
        <v>-12</v>
      </c>
      <c r="AH496" s="18">
        <f t="shared" si="152"/>
        <v>0</v>
      </c>
      <c r="AI496" s="18">
        <f t="shared" si="153"/>
        <v>0</v>
      </c>
      <c r="AJ496" s="20">
        <f t="shared" si="154"/>
        <v>0</v>
      </c>
      <c r="AK496" t="str">
        <f t="shared" si="155"/>
        <v>Include</v>
      </c>
      <c r="AL496" t="str">
        <f t="shared" si="156"/>
        <v>Less than 10 deaths</v>
      </c>
      <c r="AM496" s="6">
        <f>IFERROR(VLOOKUP(D496,DatesEachStateReach10Deaths!A:B,2,FALSE),AK496)</f>
        <v>43923</v>
      </c>
      <c r="AN496">
        <f t="shared" si="157"/>
        <v>-30</v>
      </c>
    </row>
    <row r="497" spans="1:40" x14ac:dyDescent="0.25">
      <c r="A497" t="str">
        <f t="shared" si="162"/>
        <v>43894Iowa</v>
      </c>
      <c r="B497" t="str">
        <f t="shared" si="145"/>
        <v>43894IA</v>
      </c>
      <c r="C497" s="6">
        <v>43894</v>
      </c>
      <c r="D497" t="s">
        <v>78</v>
      </c>
      <c r="E497" t="s">
        <v>19</v>
      </c>
      <c r="F497">
        <f>IFERROR(VLOOKUP(B497,CovidTracking!B:G,4,FALSE),0)</f>
        <v>0</v>
      </c>
      <c r="G497">
        <f>IFERROR(VLOOKUP(B497,CovidTracking!B:G,5,FALSE),0)</f>
        <v>0</v>
      </c>
      <c r="H497">
        <f t="shared" si="146"/>
        <v>0</v>
      </c>
      <c r="I497">
        <f>IFERROR(VLOOKUP(B497,CovidTracking!B:G,6,FALSE),0)</f>
        <v>0</v>
      </c>
      <c r="J497">
        <f t="shared" si="163"/>
        <v>0</v>
      </c>
      <c r="K497">
        <f t="shared" si="164"/>
        <v>0</v>
      </c>
      <c r="L497">
        <f t="shared" si="165"/>
        <v>0</v>
      </c>
      <c r="M497">
        <f t="shared" si="166"/>
        <v>0</v>
      </c>
      <c r="N497">
        <f>VLOOKUP(A497,Mobility!$A:$L,7,FALSE)</f>
        <v>9</v>
      </c>
      <c r="O497">
        <f>VLOOKUP(A497,Mobility!$A:$L,8,FALSE)</f>
        <v>17</v>
      </c>
      <c r="P497">
        <f>VLOOKUP(A497,Mobility!$A:$L,9,FALSE)</f>
        <v>52</v>
      </c>
      <c r="Q497">
        <f>VLOOKUP(A497,Mobility!$A:$L,10,FALSE)</f>
        <v>5</v>
      </c>
      <c r="R497">
        <f>VLOOKUP(A497,Mobility!$A:$L,11,FALSE)</f>
        <v>4</v>
      </c>
      <c r="S497">
        <f>VLOOKUP(A497,Mobility!$A:$L,12,FALSE)</f>
        <v>-1</v>
      </c>
      <c r="T497">
        <f>VLOOKUP(D497,'Pop and Pop Den'!A:C,2,FALSE)</f>
        <v>3179849</v>
      </c>
      <c r="U497">
        <f>VLOOKUP(D497,'Pop and Pop Den'!A:C,3,FALSE)</f>
        <v>56.928400000000003</v>
      </c>
      <c r="V497">
        <f>VLOOKUP(D497,Unemployment!A:B,2,FALSE)</f>
        <v>2.7</v>
      </c>
      <c r="W497">
        <f>VLOOKUP(D497,Unemployment!H:J,2,FALSE)</f>
        <v>2.8</v>
      </c>
      <c r="X497">
        <f>VLOOKUP(D497,Unemployment!H:J,3,FALSE)</f>
        <v>3.7</v>
      </c>
      <c r="Y497">
        <f t="shared" si="147"/>
        <v>1</v>
      </c>
      <c r="Z497">
        <f t="shared" si="148"/>
        <v>0.90000000000000036</v>
      </c>
      <c r="AA497">
        <f>VLOOKUP(D497,MedianAge!A:B,2,FALSE)</f>
        <v>38.1</v>
      </c>
      <c r="AB497" s="6">
        <f>VLOOKUP(D497,StateActions!F:G,2,FALSE)</f>
        <v>43932</v>
      </c>
      <c r="AC497" s="6">
        <f>VLOOKUP(D497,StateActions!L:M,2,FALSE)</f>
        <v>43916</v>
      </c>
      <c r="AD497" s="6">
        <f>VLOOKUP(D497,StateActions!A:B,2,FALSE)</f>
        <v>43905</v>
      </c>
      <c r="AE497">
        <f t="shared" si="149"/>
        <v>-38</v>
      </c>
      <c r="AF497">
        <f t="shared" si="150"/>
        <v>-22</v>
      </c>
      <c r="AG497">
        <f t="shared" si="151"/>
        <v>-11</v>
      </c>
      <c r="AH497" s="18">
        <f t="shared" si="152"/>
        <v>0</v>
      </c>
      <c r="AI497" s="18">
        <f t="shared" si="153"/>
        <v>0</v>
      </c>
      <c r="AJ497" s="20">
        <f t="shared" si="154"/>
        <v>0</v>
      </c>
      <c r="AK497" t="str">
        <f t="shared" si="155"/>
        <v>Include</v>
      </c>
      <c r="AL497" t="str">
        <f t="shared" si="156"/>
        <v>Less than 10 deaths</v>
      </c>
      <c r="AM497" s="6">
        <f>IFERROR(VLOOKUP(D497,DatesEachStateReach10Deaths!A:B,2,FALSE),AK497)</f>
        <v>43923</v>
      </c>
      <c r="AN497">
        <f t="shared" si="157"/>
        <v>-29</v>
      </c>
    </row>
    <row r="498" spans="1:40" x14ac:dyDescent="0.25">
      <c r="A498" t="str">
        <f t="shared" si="162"/>
        <v>43895Iowa</v>
      </c>
      <c r="B498" t="str">
        <f t="shared" si="145"/>
        <v>43895IA</v>
      </c>
      <c r="C498" s="6">
        <v>43895</v>
      </c>
      <c r="D498" t="s">
        <v>78</v>
      </c>
      <c r="E498" t="s">
        <v>19</v>
      </c>
      <c r="F498">
        <f>IFERROR(VLOOKUP(B498,CovidTracking!B:G,4,FALSE),0)</f>
        <v>0</v>
      </c>
      <c r="G498">
        <f>IFERROR(VLOOKUP(B498,CovidTracking!B:G,5,FALSE),0)</f>
        <v>0</v>
      </c>
      <c r="H498">
        <f t="shared" si="146"/>
        <v>0</v>
      </c>
      <c r="I498">
        <f>IFERROR(VLOOKUP(B498,CovidTracking!B:G,6,FALSE),0)</f>
        <v>0</v>
      </c>
      <c r="J498">
        <f t="shared" si="163"/>
        <v>0</v>
      </c>
      <c r="K498">
        <f t="shared" si="164"/>
        <v>0</v>
      </c>
      <c r="L498">
        <f t="shared" si="165"/>
        <v>0</v>
      </c>
      <c r="M498">
        <f t="shared" si="166"/>
        <v>0</v>
      </c>
      <c r="N498">
        <f>VLOOKUP(A498,Mobility!$A:$L,7,FALSE)</f>
        <v>3</v>
      </c>
      <c r="O498">
        <f>VLOOKUP(A498,Mobility!$A:$L,8,FALSE)</f>
        <v>6</v>
      </c>
      <c r="P498">
        <f>VLOOKUP(A498,Mobility!$A:$L,9,FALSE)</f>
        <v>12</v>
      </c>
      <c r="Q498">
        <f>VLOOKUP(A498,Mobility!$A:$L,10,FALSE)</f>
        <v>3</v>
      </c>
      <c r="R498">
        <f>VLOOKUP(A498,Mobility!$A:$L,11,FALSE)</f>
        <v>3</v>
      </c>
      <c r="S498">
        <f>VLOOKUP(A498,Mobility!$A:$L,12,FALSE)</f>
        <v>0</v>
      </c>
      <c r="T498">
        <f>VLOOKUP(D498,'Pop and Pop Den'!A:C,2,FALSE)</f>
        <v>3179849</v>
      </c>
      <c r="U498">
        <f>VLOOKUP(D498,'Pop and Pop Den'!A:C,3,FALSE)</f>
        <v>56.928400000000003</v>
      </c>
      <c r="V498">
        <f>VLOOKUP(D498,Unemployment!A:B,2,FALSE)</f>
        <v>2.7</v>
      </c>
      <c r="W498">
        <f>VLOOKUP(D498,Unemployment!H:J,2,FALSE)</f>
        <v>2.8</v>
      </c>
      <c r="X498">
        <f>VLOOKUP(D498,Unemployment!H:J,3,FALSE)</f>
        <v>3.7</v>
      </c>
      <c r="Y498">
        <f t="shared" si="147"/>
        <v>1</v>
      </c>
      <c r="Z498">
        <f t="shared" si="148"/>
        <v>0.90000000000000036</v>
      </c>
      <c r="AA498">
        <f>VLOOKUP(D498,MedianAge!A:B,2,FALSE)</f>
        <v>38.1</v>
      </c>
      <c r="AB498" s="6">
        <f>VLOOKUP(D498,StateActions!F:G,2,FALSE)</f>
        <v>43932</v>
      </c>
      <c r="AC498" s="6">
        <f>VLOOKUP(D498,StateActions!L:M,2,FALSE)</f>
        <v>43916</v>
      </c>
      <c r="AD498" s="6">
        <f>VLOOKUP(D498,StateActions!A:B,2,FALSE)</f>
        <v>43905</v>
      </c>
      <c r="AE498">
        <f t="shared" si="149"/>
        <v>-37</v>
      </c>
      <c r="AF498">
        <f t="shared" si="150"/>
        <v>-21</v>
      </c>
      <c r="AG498">
        <f t="shared" si="151"/>
        <v>-10</v>
      </c>
      <c r="AH498" s="18">
        <f t="shared" si="152"/>
        <v>0</v>
      </c>
      <c r="AI498" s="18">
        <f t="shared" si="153"/>
        <v>0</v>
      </c>
      <c r="AJ498" s="20">
        <f t="shared" si="154"/>
        <v>0</v>
      </c>
      <c r="AK498" t="str">
        <f t="shared" si="155"/>
        <v>Include</v>
      </c>
      <c r="AL498" t="str">
        <f t="shared" si="156"/>
        <v>Less than 10 deaths</v>
      </c>
      <c r="AM498" s="6">
        <f>IFERROR(VLOOKUP(D498,DatesEachStateReach10Deaths!A:B,2,FALSE),AK498)</f>
        <v>43923</v>
      </c>
      <c r="AN498">
        <f t="shared" si="157"/>
        <v>-28</v>
      </c>
    </row>
    <row r="499" spans="1:40" x14ac:dyDescent="0.25">
      <c r="A499" t="str">
        <f t="shared" si="162"/>
        <v>43896Iowa</v>
      </c>
      <c r="B499" t="str">
        <f t="shared" si="145"/>
        <v>43896IA</v>
      </c>
      <c r="C499" s="6">
        <v>43896</v>
      </c>
      <c r="D499" t="s">
        <v>78</v>
      </c>
      <c r="E499" t="s">
        <v>19</v>
      </c>
      <c r="F499">
        <f>IFERROR(VLOOKUP(B499,CovidTracking!B:G,4,FALSE),0)</f>
        <v>0</v>
      </c>
      <c r="G499">
        <f>IFERROR(VLOOKUP(B499,CovidTracking!B:G,5,FALSE),0)</f>
        <v>15</v>
      </c>
      <c r="H499">
        <f t="shared" si="146"/>
        <v>15</v>
      </c>
      <c r="I499">
        <f>IFERROR(VLOOKUP(B499,CovidTracking!B:G,6,FALSE),0)</f>
        <v>0</v>
      </c>
      <c r="J499">
        <f t="shared" si="163"/>
        <v>0</v>
      </c>
      <c r="K499">
        <f t="shared" si="164"/>
        <v>15</v>
      </c>
      <c r="L499">
        <f t="shared" si="165"/>
        <v>15</v>
      </c>
      <c r="M499">
        <f t="shared" si="166"/>
        <v>0</v>
      </c>
      <c r="N499">
        <f>VLOOKUP(A499,Mobility!$A:$L,7,FALSE)</f>
        <v>13</v>
      </c>
      <c r="O499">
        <f>VLOOKUP(A499,Mobility!$A:$L,8,FALSE)</f>
        <v>15</v>
      </c>
      <c r="P499">
        <f>VLOOKUP(A499,Mobility!$A:$L,9,FALSE)</f>
        <v>47</v>
      </c>
      <c r="Q499">
        <f>VLOOKUP(A499,Mobility!$A:$L,10,FALSE)</f>
        <v>14</v>
      </c>
      <c r="R499">
        <f>VLOOKUP(A499,Mobility!$A:$L,11,FALSE)</f>
        <v>6</v>
      </c>
      <c r="S499">
        <f>VLOOKUP(A499,Mobility!$A:$L,12,FALSE)</f>
        <v>-4</v>
      </c>
      <c r="T499">
        <f>VLOOKUP(D499,'Pop and Pop Den'!A:C,2,FALSE)</f>
        <v>3179849</v>
      </c>
      <c r="U499">
        <f>VLOOKUP(D499,'Pop and Pop Den'!A:C,3,FALSE)</f>
        <v>56.928400000000003</v>
      </c>
      <c r="V499">
        <f>VLOOKUP(D499,Unemployment!A:B,2,FALSE)</f>
        <v>2.7</v>
      </c>
      <c r="W499">
        <f>VLOOKUP(D499,Unemployment!H:J,2,FALSE)</f>
        <v>2.8</v>
      </c>
      <c r="X499">
        <f>VLOOKUP(D499,Unemployment!H:J,3,FALSE)</f>
        <v>3.7</v>
      </c>
      <c r="Y499">
        <f t="shared" si="147"/>
        <v>1</v>
      </c>
      <c r="Z499">
        <f t="shared" si="148"/>
        <v>0.90000000000000036</v>
      </c>
      <c r="AA499">
        <f>VLOOKUP(D499,MedianAge!A:B,2,FALSE)</f>
        <v>38.1</v>
      </c>
      <c r="AB499" s="6">
        <f>VLOOKUP(D499,StateActions!F:G,2,FALSE)</f>
        <v>43932</v>
      </c>
      <c r="AC499" s="6">
        <f>VLOOKUP(D499,StateActions!L:M,2,FALSE)</f>
        <v>43916</v>
      </c>
      <c r="AD499" s="6">
        <f>VLOOKUP(D499,StateActions!A:B,2,FALSE)</f>
        <v>43905</v>
      </c>
      <c r="AE499">
        <f t="shared" si="149"/>
        <v>-36</v>
      </c>
      <c r="AF499">
        <f t="shared" si="150"/>
        <v>-20</v>
      </c>
      <c r="AG499">
        <f t="shared" si="151"/>
        <v>-9</v>
      </c>
      <c r="AH499" s="18">
        <f t="shared" si="152"/>
        <v>0</v>
      </c>
      <c r="AI499" s="18">
        <f t="shared" si="153"/>
        <v>1</v>
      </c>
      <c r="AJ499" s="20">
        <f t="shared" si="154"/>
        <v>0</v>
      </c>
      <c r="AK499" t="str">
        <f t="shared" si="155"/>
        <v>Include</v>
      </c>
      <c r="AL499" t="str">
        <f t="shared" si="156"/>
        <v>Less than 10 deaths</v>
      </c>
      <c r="AM499" s="6">
        <f>IFERROR(VLOOKUP(D499,DatesEachStateReach10Deaths!A:B,2,FALSE),AK499)</f>
        <v>43923</v>
      </c>
      <c r="AN499">
        <f t="shared" si="157"/>
        <v>-27</v>
      </c>
    </row>
    <row r="500" spans="1:40" x14ac:dyDescent="0.25">
      <c r="A500" t="str">
        <f t="shared" si="162"/>
        <v>43897Iowa</v>
      </c>
      <c r="B500" t="str">
        <f t="shared" si="145"/>
        <v>43897IA</v>
      </c>
      <c r="C500" s="6">
        <v>43897</v>
      </c>
      <c r="D500" t="s">
        <v>78</v>
      </c>
      <c r="E500" t="s">
        <v>19</v>
      </c>
      <c r="F500">
        <f>IFERROR(VLOOKUP(B500,CovidTracking!B:G,4,FALSE),0)</f>
        <v>0</v>
      </c>
      <c r="G500">
        <f>IFERROR(VLOOKUP(B500,CovidTracking!B:G,5,FALSE),0)</f>
        <v>15</v>
      </c>
      <c r="H500">
        <f t="shared" si="146"/>
        <v>15</v>
      </c>
      <c r="I500">
        <f>IFERROR(VLOOKUP(B500,CovidTracking!B:G,6,FALSE),0)</f>
        <v>0</v>
      </c>
      <c r="J500">
        <f t="shared" si="163"/>
        <v>0</v>
      </c>
      <c r="K500">
        <f t="shared" si="164"/>
        <v>0</v>
      </c>
      <c r="L500">
        <f t="shared" si="165"/>
        <v>0</v>
      </c>
      <c r="M500">
        <f t="shared" si="166"/>
        <v>0</v>
      </c>
      <c r="N500">
        <f>VLOOKUP(A500,Mobility!$A:$L,7,FALSE)</f>
        <v>13</v>
      </c>
      <c r="O500">
        <f>VLOOKUP(A500,Mobility!$A:$L,8,FALSE)</f>
        <v>22</v>
      </c>
      <c r="P500">
        <f>VLOOKUP(A500,Mobility!$A:$L,9,FALSE)</f>
        <v>83</v>
      </c>
      <c r="Q500">
        <f>VLOOKUP(A500,Mobility!$A:$L,10,FALSE)</f>
        <v>18</v>
      </c>
      <c r="R500">
        <f>VLOOKUP(A500,Mobility!$A:$L,11,FALSE)</f>
        <v>6</v>
      </c>
      <c r="S500">
        <f>VLOOKUP(A500,Mobility!$A:$L,12,FALSE)</f>
        <v>-3</v>
      </c>
      <c r="T500">
        <f>VLOOKUP(D500,'Pop and Pop Den'!A:C,2,FALSE)</f>
        <v>3179849</v>
      </c>
      <c r="U500">
        <f>VLOOKUP(D500,'Pop and Pop Den'!A:C,3,FALSE)</f>
        <v>56.928400000000003</v>
      </c>
      <c r="V500">
        <f>VLOOKUP(D500,Unemployment!A:B,2,FALSE)</f>
        <v>2.7</v>
      </c>
      <c r="W500">
        <f>VLOOKUP(D500,Unemployment!H:J,2,FALSE)</f>
        <v>2.8</v>
      </c>
      <c r="X500">
        <f>VLOOKUP(D500,Unemployment!H:J,3,FALSE)</f>
        <v>3.7</v>
      </c>
      <c r="Y500">
        <f t="shared" si="147"/>
        <v>1</v>
      </c>
      <c r="Z500">
        <f t="shared" si="148"/>
        <v>0.90000000000000036</v>
      </c>
      <c r="AA500">
        <f>VLOOKUP(D500,MedianAge!A:B,2,FALSE)</f>
        <v>38.1</v>
      </c>
      <c r="AB500" s="6">
        <f>VLOOKUP(D500,StateActions!F:G,2,FALSE)</f>
        <v>43932</v>
      </c>
      <c r="AC500" s="6">
        <f>VLOOKUP(D500,StateActions!L:M,2,FALSE)</f>
        <v>43916</v>
      </c>
      <c r="AD500" s="6">
        <f>VLOOKUP(D500,StateActions!A:B,2,FALSE)</f>
        <v>43905</v>
      </c>
      <c r="AE500">
        <f t="shared" si="149"/>
        <v>-35</v>
      </c>
      <c r="AF500">
        <f t="shared" si="150"/>
        <v>-19</v>
      </c>
      <c r="AG500">
        <f t="shared" si="151"/>
        <v>-8</v>
      </c>
      <c r="AH500" s="18">
        <f t="shared" si="152"/>
        <v>0</v>
      </c>
      <c r="AI500" s="18">
        <f t="shared" si="153"/>
        <v>1</v>
      </c>
      <c r="AJ500" s="20">
        <f t="shared" si="154"/>
        <v>0</v>
      </c>
      <c r="AK500" t="str">
        <f t="shared" si="155"/>
        <v>Include</v>
      </c>
      <c r="AL500" t="str">
        <f t="shared" si="156"/>
        <v>Less than 10 deaths</v>
      </c>
      <c r="AM500" s="6">
        <f>IFERROR(VLOOKUP(D500,DatesEachStateReach10Deaths!A:B,2,FALSE),AK500)</f>
        <v>43923</v>
      </c>
      <c r="AN500">
        <f t="shared" si="157"/>
        <v>-26</v>
      </c>
    </row>
    <row r="501" spans="1:40" x14ac:dyDescent="0.25">
      <c r="A501" t="str">
        <f t="shared" si="162"/>
        <v>43898Iowa</v>
      </c>
      <c r="B501" t="str">
        <f t="shared" si="145"/>
        <v>43898IA</v>
      </c>
      <c r="C501" s="6">
        <v>43898</v>
      </c>
      <c r="D501" t="s">
        <v>78</v>
      </c>
      <c r="E501" t="s">
        <v>19</v>
      </c>
      <c r="F501">
        <f>IFERROR(VLOOKUP(B501,CovidTracking!B:G,4,FALSE),0)</f>
        <v>0</v>
      </c>
      <c r="G501">
        <f>IFERROR(VLOOKUP(B501,CovidTracking!B:G,5,FALSE),0)</f>
        <v>15</v>
      </c>
      <c r="H501">
        <f t="shared" si="146"/>
        <v>15</v>
      </c>
      <c r="I501">
        <f>IFERROR(VLOOKUP(B501,CovidTracking!B:G,6,FALSE),0)</f>
        <v>0</v>
      </c>
      <c r="J501">
        <f t="shared" si="163"/>
        <v>0</v>
      </c>
      <c r="K501">
        <f t="shared" si="164"/>
        <v>0</v>
      </c>
      <c r="L501">
        <f t="shared" si="165"/>
        <v>0</v>
      </c>
      <c r="M501">
        <f t="shared" si="166"/>
        <v>0</v>
      </c>
      <c r="N501">
        <f>VLOOKUP(A501,Mobility!$A:$L,7,FALSE)</f>
        <v>18</v>
      </c>
      <c r="O501">
        <f>VLOOKUP(A501,Mobility!$A:$L,8,FALSE)</f>
        <v>28</v>
      </c>
      <c r="P501">
        <f>VLOOKUP(A501,Mobility!$A:$L,9,FALSE)</f>
        <v>140</v>
      </c>
      <c r="Q501">
        <f>VLOOKUP(A501,Mobility!$A:$L,10,FALSE)</f>
        <v>17</v>
      </c>
      <c r="R501">
        <f>VLOOKUP(A501,Mobility!$A:$L,11,FALSE)</f>
        <v>5</v>
      </c>
      <c r="S501">
        <f>VLOOKUP(A501,Mobility!$A:$L,12,FALSE)</f>
        <v>-3</v>
      </c>
      <c r="T501">
        <f>VLOOKUP(D501,'Pop and Pop Den'!A:C,2,FALSE)</f>
        <v>3179849</v>
      </c>
      <c r="U501">
        <f>VLOOKUP(D501,'Pop and Pop Den'!A:C,3,FALSE)</f>
        <v>56.928400000000003</v>
      </c>
      <c r="V501">
        <f>VLOOKUP(D501,Unemployment!A:B,2,FALSE)</f>
        <v>2.7</v>
      </c>
      <c r="W501">
        <f>VLOOKUP(D501,Unemployment!H:J,2,FALSE)</f>
        <v>2.8</v>
      </c>
      <c r="X501">
        <f>VLOOKUP(D501,Unemployment!H:J,3,FALSE)</f>
        <v>3.7</v>
      </c>
      <c r="Y501">
        <f t="shared" si="147"/>
        <v>1</v>
      </c>
      <c r="Z501">
        <f t="shared" si="148"/>
        <v>0.90000000000000036</v>
      </c>
      <c r="AA501">
        <f>VLOOKUP(D501,MedianAge!A:B,2,FALSE)</f>
        <v>38.1</v>
      </c>
      <c r="AB501" s="6">
        <f>VLOOKUP(D501,StateActions!F:G,2,FALSE)</f>
        <v>43932</v>
      </c>
      <c r="AC501" s="6">
        <f>VLOOKUP(D501,StateActions!L:M,2,FALSE)</f>
        <v>43916</v>
      </c>
      <c r="AD501" s="6">
        <f>VLOOKUP(D501,StateActions!A:B,2,FALSE)</f>
        <v>43905</v>
      </c>
      <c r="AE501">
        <f t="shared" si="149"/>
        <v>-34</v>
      </c>
      <c r="AF501">
        <f t="shared" si="150"/>
        <v>-18</v>
      </c>
      <c r="AG501">
        <f t="shared" si="151"/>
        <v>-7</v>
      </c>
      <c r="AH501" s="18">
        <f t="shared" si="152"/>
        <v>0</v>
      </c>
      <c r="AI501" s="18">
        <f t="shared" si="153"/>
        <v>1</v>
      </c>
      <c r="AJ501" s="20">
        <f t="shared" si="154"/>
        <v>0</v>
      </c>
      <c r="AK501" t="str">
        <f t="shared" si="155"/>
        <v>Include</v>
      </c>
      <c r="AL501" t="str">
        <f t="shared" si="156"/>
        <v>Less than 10 deaths</v>
      </c>
      <c r="AM501" s="6">
        <f>IFERROR(VLOOKUP(D501,DatesEachStateReach10Deaths!A:B,2,FALSE),AK501)</f>
        <v>43923</v>
      </c>
      <c r="AN501">
        <f t="shared" si="157"/>
        <v>-25</v>
      </c>
    </row>
    <row r="502" spans="1:40" x14ac:dyDescent="0.25">
      <c r="A502" t="str">
        <f t="shared" si="162"/>
        <v>43899Iowa</v>
      </c>
      <c r="B502" t="str">
        <f t="shared" si="145"/>
        <v>43899IA</v>
      </c>
      <c r="C502" s="6">
        <v>43899</v>
      </c>
      <c r="D502" t="s">
        <v>78</v>
      </c>
      <c r="E502" t="s">
        <v>19</v>
      </c>
      <c r="F502">
        <f>IFERROR(VLOOKUP(B502,CovidTracking!B:G,4,FALSE),0)</f>
        <v>3</v>
      </c>
      <c r="G502">
        <f>IFERROR(VLOOKUP(B502,CovidTracking!B:G,5,FALSE),0)</f>
        <v>26</v>
      </c>
      <c r="H502">
        <f t="shared" si="146"/>
        <v>29</v>
      </c>
      <c r="I502">
        <f>IFERROR(VLOOKUP(B502,CovidTracking!B:G,6,FALSE),0)</f>
        <v>0</v>
      </c>
      <c r="J502">
        <f t="shared" si="163"/>
        <v>3</v>
      </c>
      <c r="K502">
        <f t="shared" si="164"/>
        <v>11</v>
      </c>
      <c r="L502">
        <f t="shared" si="165"/>
        <v>14</v>
      </c>
      <c r="M502">
        <f t="shared" si="166"/>
        <v>0</v>
      </c>
      <c r="N502">
        <f>VLOOKUP(A502,Mobility!$A:$L,7,FALSE)</f>
        <v>-1</v>
      </c>
      <c r="O502">
        <f>VLOOKUP(A502,Mobility!$A:$L,8,FALSE)</f>
        <v>10</v>
      </c>
      <c r="P502">
        <f>VLOOKUP(A502,Mobility!$A:$L,9,FALSE)</f>
        <v>-5</v>
      </c>
      <c r="Q502">
        <f>VLOOKUP(A502,Mobility!$A:$L,10,FALSE)</f>
        <v>0</v>
      </c>
      <c r="R502">
        <f>VLOOKUP(A502,Mobility!$A:$L,11,FALSE)</f>
        <v>3</v>
      </c>
      <c r="S502">
        <f>VLOOKUP(A502,Mobility!$A:$L,12,FALSE)</f>
        <v>1</v>
      </c>
      <c r="T502">
        <f>VLOOKUP(D502,'Pop and Pop Den'!A:C,2,FALSE)</f>
        <v>3179849</v>
      </c>
      <c r="U502">
        <f>VLOOKUP(D502,'Pop and Pop Den'!A:C,3,FALSE)</f>
        <v>56.928400000000003</v>
      </c>
      <c r="V502">
        <f>VLOOKUP(D502,Unemployment!A:B,2,FALSE)</f>
        <v>2.7</v>
      </c>
      <c r="W502">
        <f>VLOOKUP(D502,Unemployment!H:J,2,FALSE)</f>
        <v>2.8</v>
      </c>
      <c r="X502">
        <f>VLOOKUP(D502,Unemployment!H:J,3,FALSE)</f>
        <v>3.7</v>
      </c>
      <c r="Y502">
        <f t="shared" si="147"/>
        <v>1</v>
      </c>
      <c r="Z502">
        <f t="shared" si="148"/>
        <v>0.90000000000000036</v>
      </c>
      <c r="AA502">
        <f>VLOOKUP(D502,MedianAge!A:B,2,FALSE)</f>
        <v>38.1</v>
      </c>
      <c r="AB502" s="6">
        <f>VLOOKUP(D502,StateActions!F:G,2,FALSE)</f>
        <v>43932</v>
      </c>
      <c r="AC502" s="6">
        <f>VLOOKUP(D502,StateActions!L:M,2,FALSE)</f>
        <v>43916</v>
      </c>
      <c r="AD502" s="6">
        <f>VLOOKUP(D502,StateActions!A:B,2,FALSE)</f>
        <v>43905</v>
      </c>
      <c r="AE502">
        <f t="shared" si="149"/>
        <v>-33</v>
      </c>
      <c r="AF502">
        <f t="shared" si="150"/>
        <v>-17</v>
      </c>
      <c r="AG502">
        <f t="shared" si="151"/>
        <v>-6</v>
      </c>
      <c r="AH502" s="18">
        <f t="shared" si="152"/>
        <v>0.10344827586206896</v>
      </c>
      <c r="AI502" s="18">
        <f t="shared" si="153"/>
        <v>0.89655172413793105</v>
      </c>
      <c r="AJ502" s="20">
        <f t="shared" si="154"/>
        <v>0</v>
      </c>
      <c r="AK502" t="str">
        <f t="shared" si="155"/>
        <v>Include</v>
      </c>
      <c r="AL502" t="str">
        <f t="shared" si="156"/>
        <v>Less than 10 deaths</v>
      </c>
      <c r="AM502" s="6">
        <f>IFERROR(VLOOKUP(D502,DatesEachStateReach10Deaths!A:B,2,FALSE),AK502)</f>
        <v>43923</v>
      </c>
      <c r="AN502">
        <f t="shared" si="157"/>
        <v>-24</v>
      </c>
    </row>
    <row r="503" spans="1:40" x14ac:dyDescent="0.25">
      <c r="A503" t="str">
        <f t="shared" si="162"/>
        <v>43900Iowa</v>
      </c>
      <c r="B503" t="str">
        <f t="shared" si="145"/>
        <v>43900IA</v>
      </c>
      <c r="C503" s="6">
        <v>43900</v>
      </c>
      <c r="D503" t="s">
        <v>78</v>
      </c>
      <c r="E503" t="s">
        <v>19</v>
      </c>
      <c r="F503">
        <f>IFERROR(VLOOKUP(B503,CovidTracking!B:G,4,FALSE),0)</f>
        <v>8</v>
      </c>
      <c r="G503">
        <f>IFERROR(VLOOKUP(B503,CovidTracking!B:G,5,FALSE),0)</f>
        <v>32</v>
      </c>
      <c r="H503">
        <f t="shared" si="146"/>
        <v>40</v>
      </c>
      <c r="I503">
        <f>IFERROR(VLOOKUP(B503,CovidTracking!B:G,6,FALSE),0)</f>
        <v>0</v>
      </c>
      <c r="J503">
        <f t="shared" si="163"/>
        <v>5</v>
      </c>
      <c r="K503">
        <f t="shared" si="164"/>
        <v>6</v>
      </c>
      <c r="L503">
        <f t="shared" si="165"/>
        <v>11</v>
      </c>
      <c r="M503">
        <f t="shared" si="166"/>
        <v>0</v>
      </c>
      <c r="N503">
        <f>VLOOKUP(A503,Mobility!$A:$L,7,FALSE)</f>
        <v>5</v>
      </c>
      <c r="O503">
        <f>VLOOKUP(A503,Mobility!$A:$L,8,FALSE)</f>
        <v>16</v>
      </c>
      <c r="P503">
        <f>VLOOKUP(A503,Mobility!$A:$L,9,FALSE)</f>
        <v>36</v>
      </c>
      <c r="Q503">
        <f>VLOOKUP(A503,Mobility!$A:$L,10,FALSE)</f>
        <v>6</v>
      </c>
      <c r="R503">
        <f>VLOOKUP(A503,Mobility!$A:$L,11,FALSE)</f>
        <v>1</v>
      </c>
      <c r="S503">
        <f>VLOOKUP(A503,Mobility!$A:$L,12,FALSE)</f>
        <v>0</v>
      </c>
      <c r="T503">
        <f>VLOOKUP(D503,'Pop and Pop Den'!A:C,2,FALSE)</f>
        <v>3179849</v>
      </c>
      <c r="U503">
        <f>VLOOKUP(D503,'Pop and Pop Den'!A:C,3,FALSE)</f>
        <v>56.928400000000003</v>
      </c>
      <c r="V503">
        <f>VLOOKUP(D503,Unemployment!A:B,2,FALSE)</f>
        <v>2.7</v>
      </c>
      <c r="W503">
        <f>VLOOKUP(D503,Unemployment!H:J,2,FALSE)</f>
        <v>2.8</v>
      </c>
      <c r="X503">
        <f>VLOOKUP(D503,Unemployment!H:J,3,FALSE)</f>
        <v>3.7</v>
      </c>
      <c r="Y503">
        <f t="shared" si="147"/>
        <v>1</v>
      </c>
      <c r="Z503">
        <f t="shared" si="148"/>
        <v>0.90000000000000036</v>
      </c>
      <c r="AA503">
        <f>VLOOKUP(D503,MedianAge!A:B,2,FALSE)</f>
        <v>38.1</v>
      </c>
      <c r="AB503" s="6">
        <f>VLOOKUP(D503,StateActions!F:G,2,FALSE)</f>
        <v>43932</v>
      </c>
      <c r="AC503" s="6">
        <f>VLOOKUP(D503,StateActions!L:M,2,FALSE)</f>
        <v>43916</v>
      </c>
      <c r="AD503" s="6">
        <f>VLOOKUP(D503,StateActions!A:B,2,FALSE)</f>
        <v>43905</v>
      </c>
      <c r="AE503">
        <f t="shared" si="149"/>
        <v>-32</v>
      </c>
      <c r="AF503">
        <f t="shared" si="150"/>
        <v>-16</v>
      </c>
      <c r="AG503">
        <f t="shared" si="151"/>
        <v>-5</v>
      </c>
      <c r="AH503" s="18">
        <f t="shared" si="152"/>
        <v>0.2</v>
      </c>
      <c r="AI503" s="18">
        <f t="shared" si="153"/>
        <v>0.8</v>
      </c>
      <c r="AJ503" s="20">
        <f t="shared" si="154"/>
        <v>0</v>
      </c>
      <c r="AK503" t="str">
        <f t="shared" si="155"/>
        <v>Include</v>
      </c>
      <c r="AL503" t="str">
        <f t="shared" si="156"/>
        <v>Less than 10 deaths</v>
      </c>
      <c r="AM503" s="6">
        <f>IFERROR(VLOOKUP(D503,DatesEachStateReach10Deaths!A:B,2,FALSE),AK503)</f>
        <v>43923</v>
      </c>
      <c r="AN503">
        <f t="shared" si="157"/>
        <v>-23</v>
      </c>
    </row>
    <row r="504" spans="1:40" x14ac:dyDescent="0.25">
      <c r="A504" t="str">
        <f t="shared" si="162"/>
        <v>43901Iowa</v>
      </c>
      <c r="B504" t="str">
        <f t="shared" si="145"/>
        <v>43901IA</v>
      </c>
      <c r="C504" s="6">
        <v>43901</v>
      </c>
      <c r="D504" t="s">
        <v>78</v>
      </c>
      <c r="E504" t="s">
        <v>19</v>
      </c>
      <c r="F504">
        <f>IFERROR(VLOOKUP(B504,CovidTracking!B:G,4,FALSE),0)</f>
        <v>13</v>
      </c>
      <c r="G504">
        <f>IFERROR(VLOOKUP(B504,CovidTracking!B:G,5,FALSE),0)</f>
        <v>46</v>
      </c>
      <c r="H504">
        <f t="shared" si="146"/>
        <v>59</v>
      </c>
      <c r="I504">
        <f>IFERROR(VLOOKUP(B504,CovidTracking!B:G,6,FALSE),0)</f>
        <v>0</v>
      </c>
      <c r="J504">
        <f t="shared" si="163"/>
        <v>5</v>
      </c>
      <c r="K504">
        <f t="shared" si="164"/>
        <v>14</v>
      </c>
      <c r="L504">
        <f t="shared" si="165"/>
        <v>19</v>
      </c>
      <c r="M504">
        <f t="shared" si="166"/>
        <v>0</v>
      </c>
      <c r="N504">
        <f>VLOOKUP(A504,Mobility!$A:$L,7,FALSE)</f>
        <v>8</v>
      </c>
      <c r="O504">
        <f>VLOOKUP(A504,Mobility!$A:$L,8,FALSE)</f>
        <v>22</v>
      </c>
      <c r="P504">
        <f>VLOOKUP(A504,Mobility!$A:$L,9,FALSE)</f>
        <v>50</v>
      </c>
      <c r="Q504">
        <f>VLOOKUP(A504,Mobility!$A:$L,10,FALSE)</f>
        <v>9</v>
      </c>
      <c r="R504">
        <f>VLOOKUP(A504,Mobility!$A:$L,11,FALSE)</f>
        <v>4</v>
      </c>
      <c r="S504">
        <f>VLOOKUP(A504,Mobility!$A:$L,12,FALSE)</f>
        <v>-1</v>
      </c>
      <c r="T504">
        <f>VLOOKUP(D504,'Pop and Pop Den'!A:C,2,FALSE)</f>
        <v>3179849</v>
      </c>
      <c r="U504">
        <f>VLOOKUP(D504,'Pop and Pop Den'!A:C,3,FALSE)</f>
        <v>56.928400000000003</v>
      </c>
      <c r="V504">
        <f>VLOOKUP(D504,Unemployment!A:B,2,FALSE)</f>
        <v>2.7</v>
      </c>
      <c r="W504">
        <f>VLOOKUP(D504,Unemployment!H:J,2,FALSE)</f>
        <v>2.8</v>
      </c>
      <c r="X504">
        <f>VLOOKUP(D504,Unemployment!H:J,3,FALSE)</f>
        <v>3.7</v>
      </c>
      <c r="Y504">
        <f t="shared" si="147"/>
        <v>1</v>
      </c>
      <c r="Z504">
        <f t="shared" si="148"/>
        <v>0.90000000000000036</v>
      </c>
      <c r="AA504">
        <f>VLOOKUP(D504,MedianAge!A:B,2,FALSE)</f>
        <v>38.1</v>
      </c>
      <c r="AB504" s="6">
        <f>VLOOKUP(D504,StateActions!F:G,2,FALSE)</f>
        <v>43932</v>
      </c>
      <c r="AC504" s="6">
        <f>VLOOKUP(D504,StateActions!L:M,2,FALSE)</f>
        <v>43916</v>
      </c>
      <c r="AD504" s="6">
        <f>VLOOKUP(D504,StateActions!A:B,2,FALSE)</f>
        <v>43905</v>
      </c>
      <c r="AE504">
        <f t="shared" si="149"/>
        <v>-31</v>
      </c>
      <c r="AF504">
        <f t="shared" si="150"/>
        <v>-15</v>
      </c>
      <c r="AG504">
        <f t="shared" si="151"/>
        <v>-4</v>
      </c>
      <c r="AH504" s="18">
        <f t="shared" si="152"/>
        <v>0.22033898305084745</v>
      </c>
      <c r="AI504" s="18">
        <f t="shared" si="153"/>
        <v>0.77966101694915257</v>
      </c>
      <c r="AJ504" s="20">
        <f t="shared" si="154"/>
        <v>0</v>
      </c>
      <c r="AK504" t="str">
        <f t="shared" si="155"/>
        <v>Include</v>
      </c>
      <c r="AL504" t="str">
        <f t="shared" si="156"/>
        <v>Less than 10 deaths</v>
      </c>
      <c r="AM504" s="6">
        <f>IFERROR(VLOOKUP(D504,DatesEachStateReach10Deaths!A:B,2,FALSE),AK504)</f>
        <v>43923</v>
      </c>
      <c r="AN504">
        <f t="shared" si="157"/>
        <v>-22</v>
      </c>
    </row>
    <row r="505" spans="1:40" x14ac:dyDescent="0.25">
      <c r="A505" t="str">
        <f t="shared" si="162"/>
        <v>43902Iowa</v>
      </c>
      <c r="B505" t="str">
        <f t="shared" si="145"/>
        <v>43902IA</v>
      </c>
      <c r="C505" s="6">
        <v>43902</v>
      </c>
      <c r="D505" t="s">
        <v>78</v>
      </c>
      <c r="E505" t="s">
        <v>19</v>
      </c>
      <c r="F505">
        <f>IFERROR(VLOOKUP(B505,CovidTracking!B:G,4,FALSE),0)</f>
        <v>14</v>
      </c>
      <c r="G505">
        <f>IFERROR(VLOOKUP(B505,CovidTracking!B:G,5,FALSE),0)</f>
        <v>67</v>
      </c>
      <c r="H505">
        <f t="shared" si="146"/>
        <v>81</v>
      </c>
      <c r="I505">
        <f>IFERROR(VLOOKUP(B505,CovidTracking!B:G,6,FALSE),0)</f>
        <v>0</v>
      </c>
      <c r="J505">
        <f t="shared" si="163"/>
        <v>1</v>
      </c>
      <c r="K505">
        <f t="shared" si="164"/>
        <v>21</v>
      </c>
      <c r="L505">
        <f t="shared" si="165"/>
        <v>22</v>
      </c>
      <c r="M505">
        <f t="shared" si="166"/>
        <v>0</v>
      </c>
      <c r="N505">
        <f>VLOOKUP(A505,Mobility!$A:$L,7,FALSE)</f>
        <v>5</v>
      </c>
      <c r="O505">
        <f>VLOOKUP(A505,Mobility!$A:$L,8,FALSE)</f>
        <v>22</v>
      </c>
      <c r="P505">
        <f>VLOOKUP(A505,Mobility!$A:$L,9,FALSE)</f>
        <v>31</v>
      </c>
      <c r="Q505">
        <f>VLOOKUP(A505,Mobility!$A:$L,10,FALSE)</f>
        <v>5</v>
      </c>
      <c r="R505">
        <f>VLOOKUP(A505,Mobility!$A:$L,11,FALSE)</f>
        <v>0</v>
      </c>
      <c r="S505">
        <f>VLOOKUP(A505,Mobility!$A:$L,12,FALSE)</f>
        <v>0</v>
      </c>
      <c r="T505">
        <f>VLOOKUP(D505,'Pop and Pop Den'!A:C,2,FALSE)</f>
        <v>3179849</v>
      </c>
      <c r="U505">
        <f>VLOOKUP(D505,'Pop and Pop Den'!A:C,3,FALSE)</f>
        <v>56.928400000000003</v>
      </c>
      <c r="V505">
        <f>VLOOKUP(D505,Unemployment!A:B,2,FALSE)</f>
        <v>2.7</v>
      </c>
      <c r="W505">
        <f>VLOOKUP(D505,Unemployment!H:J,2,FALSE)</f>
        <v>2.8</v>
      </c>
      <c r="X505">
        <f>VLOOKUP(D505,Unemployment!H:J,3,FALSE)</f>
        <v>3.7</v>
      </c>
      <c r="Y505">
        <f t="shared" si="147"/>
        <v>1</v>
      </c>
      <c r="Z505">
        <f t="shared" si="148"/>
        <v>0.90000000000000036</v>
      </c>
      <c r="AA505">
        <f>VLOOKUP(D505,MedianAge!A:B,2,FALSE)</f>
        <v>38.1</v>
      </c>
      <c r="AB505" s="6">
        <f>VLOOKUP(D505,StateActions!F:G,2,FALSE)</f>
        <v>43932</v>
      </c>
      <c r="AC505" s="6">
        <f>VLOOKUP(D505,StateActions!L:M,2,FALSE)</f>
        <v>43916</v>
      </c>
      <c r="AD505" s="6">
        <f>VLOOKUP(D505,StateActions!A:B,2,FALSE)</f>
        <v>43905</v>
      </c>
      <c r="AE505">
        <f t="shared" si="149"/>
        <v>-30</v>
      </c>
      <c r="AF505">
        <f t="shared" si="150"/>
        <v>-14</v>
      </c>
      <c r="AG505">
        <f t="shared" si="151"/>
        <v>-3</v>
      </c>
      <c r="AH505" s="18">
        <f t="shared" si="152"/>
        <v>0.1728395061728395</v>
      </c>
      <c r="AI505" s="18">
        <f t="shared" si="153"/>
        <v>0.8271604938271605</v>
      </c>
      <c r="AJ505" s="20">
        <f t="shared" si="154"/>
        <v>0</v>
      </c>
      <c r="AK505" t="str">
        <f t="shared" si="155"/>
        <v>Include</v>
      </c>
      <c r="AL505" t="str">
        <f t="shared" si="156"/>
        <v>Less than 10 deaths</v>
      </c>
      <c r="AM505" s="6">
        <f>IFERROR(VLOOKUP(D505,DatesEachStateReach10Deaths!A:B,2,FALSE),AK505)</f>
        <v>43923</v>
      </c>
      <c r="AN505">
        <f t="shared" si="157"/>
        <v>-21</v>
      </c>
    </row>
    <row r="506" spans="1:40" x14ac:dyDescent="0.25">
      <c r="A506" t="str">
        <f t="shared" si="162"/>
        <v>43903Iowa</v>
      </c>
      <c r="B506" t="str">
        <f t="shared" si="145"/>
        <v>43903IA</v>
      </c>
      <c r="C506" s="6">
        <v>43903</v>
      </c>
      <c r="D506" t="s">
        <v>78</v>
      </c>
      <c r="E506" t="s">
        <v>19</v>
      </c>
      <c r="F506">
        <f>IFERROR(VLOOKUP(B506,CovidTracking!B:G,4,FALSE),0)</f>
        <v>16</v>
      </c>
      <c r="G506">
        <f>IFERROR(VLOOKUP(B506,CovidTracking!B:G,5,FALSE),0)</f>
        <v>83</v>
      </c>
      <c r="H506">
        <f t="shared" si="146"/>
        <v>99</v>
      </c>
      <c r="I506">
        <f>IFERROR(VLOOKUP(B506,CovidTracking!B:G,6,FALSE),0)</f>
        <v>0</v>
      </c>
      <c r="J506">
        <f t="shared" si="163"/>
        <v>2</v>
      </c>
      <c r="K506">
        <f t="shared" si="164"/>
        <v>16</v>
      </c>
      <c r="L506">
        <f t="shared" si="165"/>
        <v>18</v>
      </c>
      <c r="M506">
        <f t="shared" si="166"/>
        <v>0</v>
      </c>
      <c r="N506">
        <f>VLOOKUP(A506,Mobility!$A:$L,7,FALSE)</f>
        <v>10</v>
      </c>
      <c r="O506">
        <f>VLOOKUP(A506,Mobility!$A:$L,8,FALSE)</f>
        <v>33</v>
      </c>
      <c r="P506">
        <f>VLOOKUP(A506,Mobility!$A:$L,9,FALSE)</f>
        <v>39</v>
      </c>
      <c r="Q506">
        <f>VLOOKUP(A506,Mobility!$A:$L,10,FALSE)</f>
        <v>11</v>
      </c>
      <c r="R506">
        <f>VLOOKUP(A506,Mobility!$A:$L,11,FALSE)</f>
        <v>0</v>
      </c>
      <c r="S506">
        <f>VLOOKUP(A506,Mobility!$A:$L,12,FALSE)</f>
        <v>-2</v>
      </c>
      <c r="T506">
        <f>VLOOKUP(D506,'Pop and Pop Den'!A:C,2,FALSE)</f>
        <v>3179849</v>
      </c>
      <c r="U506">
        <f>VLOOKUP(D506,'Pop and Pop Den'!A:C,3,FALSE)</f>
        <v>56.928400000000003</v>
      </c>
      <c r="V506">
        <f>VLOOKUP(D506,Unemployment!A:B,2,FALSE)</f>
        <v>2.7</v>
      </c>
      <c r="W506">
        <f>VLOOKUP(D506,Unemployment!H:J,2,FALSE)</f>
        <v>2.8</v>
      </c>
      <c r="X506">
        <f>VLOOKUP(D506,Unemployment!H:J,3,FALSE)</f>
        <v>3.7</v>
      </c>
      <c r="Y506">
        <f t="shared" si="147"/>
        <v>1</v>
      </c>
      <c r="Z506">
        <f t="shared" si="148"/>
        <v>0.90000000000000036</v>
      </c>
      <c r="AA506">
        <f>VLOOKUP(D506,MedianAge!A:B,2,FALSE)</f>
        <v>38.1</v>
      </c>
      <c r="AB506" s="6">
        <f>VLOOKUP(D506,StateActions!F:G,2,FALSE)</f>
        <v>43932</v>
      </c>
      <c r="AC506" s="6">
        <f>VLOOKUP(D506,StateActions!L:M,2,FALSE)</f>
        <v>43916</v>
      </c>
      <c r="AD506" s="6">
        <f>VLOOKUP(D506,StateActions!A:B,2,FALSE)</f>
        <v>43905</v>
      </c>
      <c r="AE506">
        <f t="shared" si="149"/>
        <v>-29</v>
      </c>
      <c r="AF506">
        <f t="shared" si="150"/>
        <v>-13</v>
      </c>
      <c r="AG506">
        <f t="shared" si="151"/>
        <v>-2</v>
      </c>
      <c r="AH506" s="18">
        <f t="shared" si="152"/>
        <v>0.16161616161616163</v>
      </c>
      <c r="AI506" s="18">
        <f t="shared" si="153"/>
        <v>0.83838383838383834</v>
      </c>
      <c r="AJ506" s="20">
        <f t="shared" si="154"/>
        <v>0</v>
      </c>
      <c r="AK506" t="str">
        <f t="shared" si="155"/>
        <v>Include</v>
      </c>
      <c r="AL506" t="str">
        <f t="shared" si="156"/>
        <v>Less than 10 deaths</v>
      </c>
      <c r="AM506" s="6">
        <f>IFERROR(VLOOKUP(D506,DatesEachStateReach10Deaths!A:B,2,FALSE),AK506)</f>
        <v>43923</v>
      </c>
      <c r="AN506">
        <f t="shared" si="157"/>
        <v>-20</v>
      </c>
    </row>
    <row r="507" spans="1:40" x14ac:dyDescent="0.25">
      <c r="A507" t="str">
        <f t="shared" si="162"/>
        <v>43904Iowa</v>
      </c>
      <c r="B507" t="str">
        <f t="shared" si="145"/>
        <v>43904IA</v>
      </c>
      <c r="C507" s="6">
        <v>43904</v>
      </c>
      <c r="D507" t="s">
        <v>78</v>
      </c>
      <c r="E507" t="s">
        <v>19</v>
      </c>
      <c r="F507">
        <f>IFERROR(VLOOKUP(B507,CovidTracking!B:G,4,FALSE),0)</f>
        <v>17</v>
      </c>
      <c r="G507">
        <f>IFERROR(VLOOKUP(B507,CovidTracking!B:G,5,FALSE),0)</f>
        <v>83</v>
      </c>
      <c r="H507">
        <f t="shared" si="146"/>
        <v>100</v>
      </c>
      <c r="I507">
        <f>IFERROR(VLOOKUP(B507,CovidTracking!B:G,6,FALSE),0)</f>
        <v>0</v>
      </c>
      <c r="J507">
        <f t="shared" si="163"/>
        <v>1</v>
      </c>
      <c r="K507">
        <f t="shared" si="164"/>
        <v>0</v>
      </c>
      <c r="L507">
        <f t="shared" si="165"/>
        <v>1</v>
      </c>
      <c r="M507">
        <f t="shared" si="166"/>
        <v>0</v>
      </c>
      <c r="N507">
        <f>VLOOKUP(A507,Mobility!$A:$L,7,FALSE)</f>
        <v>-7</v>
      </c>
      <c r="O507">
        <f>VLOOKUP(A507,Mobility!$A:$L,8,FALSE)</f>
        <v>18</v>
      </c>
      <c r="P507">
        <f>VLOOKUP(A507,Mobility!$A:$L,9,FALSE)</f>
        <v>-16</v>
      </c>
      <c r="Q507">
        <f>VLOOKUP(A507,Mobility!$A:$L,10,FALSE)</f>
        <v>-1</v>
      </c>
      <c r="R507">
        <f>VLOOKUP(A507,Mobility!$A:$L,11,FALSE)</f>
        <v>1</v>
      </c>
      <c r="S507">
        <f>VLOOKUP(A507,Mobility!$A:$L,12,FALSE)</f>
        <v>3</v>
      </c>
      <c r="T507">
        <f>VLOOKUP(D507,'Pop and Pop Den'!A:C,2,FALSE)</f>
        <v>3179849</v>
      </c>
      <c r="U507">
        <f>VLOOKUP(D507,'Pop and Pop Den'!A:C,3,FALSE)</f>
        <v>56.928400000000003</v>
      </c>
      <c r="V507">
        <f>VLOOKUP(D507,Unemployment!A:B,2,FALSE)</f>
        <v>2.7</v>
      </c>
      <c r="W507">
        <f>VLOOKUP(D507,Unemployment!H:J,2,FALSE)</f>
        <v>2.8</v>
      </c>
      <c r="X507">
        <f>VLOOKUP(D507,Unemployment!H:J,3,FALSE)</f>
        <v>3.7</v>
      </c>
      <c r="Y507">
        <f t="shared" si="147"/>
        <v>1</v>
      </c>
      <c r="Z507">
        <f t="shared" si="148"/>
        <v>0.90000000000000036</v>
      </c>
      <c r="AA507">
        <f>VLOOKUP(D507,MedianAge!A:B,2,FALSE)</f>
        <v>38.1</v>
      </c>
      <c r="AB507" s="6">
        <f>VLOOKUP(D507,StateActions!F:G,2,FALSE)</f>
        <v>43932</v>
      </c>
      <c r="AC507" s="6">
        <f>VLOOKUP(D507,StateActions!L:M,2,FALSE)</f>
        <v>43916</v>
      </c>
      <c r="AD507" s="6">
        <f>VLOOKUP(D507,StateActions!A:B,2,FALSE)</f>
        <v>43905</v>
      </c>
      <c r="AE507">
        <f t="shared" si="149"/>
        <v>-28</v>
      </c>
      <c r="AF507">
        <f t="shared" si="150"/>
        <v>-12</v>
      </c>
      <c r="AG507">
        <f t="shared" si="151"/>
        <v>-1</v>
      </c>
      <c r="AH507" s="18">
        <f t="shared" si="152"/>
        <v>0.17</v>
      </c>
      <c r="AI507" s="18">
        <f t="shared" si="153"/>
        <v>0.83</v>
      </c>
      <c r="AJ507" s="20">
        <f t="shared" si="154"/>
        <v>0</v>
      </c>
      <c r="AK507" t="str">
        <f t="shared" si="155"/>
        <v>Include</v>
      </c>
      <c r="AL507" t="str">
        <f t="shared" si="156"/>
        <v>Less than 10 deaths</v>
      </c>
      <c r="AM507" s="6">
        <f>IFERROR(VLOOKUP(D507,DatesEachStateReach10Deaths!A:B,2,FALSE),AK507)</f>
        <v>43923</v>
      </c>
      <c r="AN507">
        <f t="shared" si="157"/>
        <v>-19</v>
      </c>
    </row>
    <row r="508" spans="1:40" x14ac:dyDescent="0.25">
      <c r="A508" t="str">
        <f t="shared" si="162"/>
        <v>43905Iowa</v>
      </c>
      <c r="B508" t="str">
        <f t="shared" si="145"/>
        <v>43905IA</v>
      </c>
      <c r="C508" s="6">
        <v>43905</v>
      </c>
      <c r="D508" t="s">
        <v>78</v>
      </c>
      <c r="E508" t="s">
        <v>19</v>
      </c>
      <c r="F508">
        <f>IFERROR(VLOOKUP(B508,CovidTracking!B:G,4,FALSE),0)</f>
        <v>18</v>
      </c>
      <c r="G508">
        <f>IFERROR(VLOOKUP(B508,CovidTracking!B:G,5,FALSE),0)</f>
        <v>83</v>
      </c>
      <c r="H508">
        <f t="shared" si="146"/>
        <v>101</v>
      </c>
      <c r="I508">
        <f>IFERROR(VLOOKUP(B508,CovidTracking!B:G,6,FALSE),0)</f>
        <v>0</v>
      </c>
      <c r="J508">
        <f t="shared" si="163"/>
        <v>1</v>
      </c>
      <c r="K508">
        <f t="shared" si="164"/>
        <v>0</v>
      </c>
      <c r="L508">
        <f t="shared" si="165"/>
        <v>1</v>
      </c>
      <c r="M508">
        <f t="shared" si="166"/>
        <v>0</v>
      </c>
      <c r="N508">
        <f>VLOOKUP(A508,Mobility!$A:$L,7,FALSE)</f>
        <v>0</v>
      </c>
      <c r="O508">
        <f>VLOOKUP(A508,Mobility!$A:$L,8,FALSE)</f>
        <v>30</v>
      </c>
      <c r="P508">
        <f>VLOOKUP(A508,Mobility!$A:$L,9,FALSE)</f>
        <v>18</v>
      </c>
      <c r="Q508">
        <f>VLOOKUP(A508,Mobility!$A:$L,10,FALSE)</f>
        <v>1</v>
      </c>
      <c r="R508">
        <f>VLOOKUP(A508,Mobility!$A:$L,11,FALSE)</f>
        <v>-2</v>
      </c>
      <c r="S508">
        <f>VLOOKUP(A508,Mobility!$A:$L,12,FALSE)</f>
        <v>1</v>
      </c>
      <c r="T508">
        <f>VLOOKUP(D508,'Pop and Pop Den'!A:C,2,FALSE)</f>
        <v>3179849</v>
      </c>
      <c r="U508">
        <f>VLOOKUP(D508,'Pop and Pop Den'!A:C,3,FALSE)</f>
        <v>56.928400000000003</v>
      </c>
      <c r="V508">
        <f>VLOOKUP(D508,Unemployment!A:B,2,FALSE)</f>
        <v>2.7</v>
      </c>
      <c r="W508">
        <f>VLOOKUP(D508,Unemployment!H:J,2,FALSE)</f>
        <v>2.8</v>
      </c>
      <c r="X508">
        <f>VLOOKUP(D508,Unemployment!H:J,3,FALSE)</f>
        <v>3.7</v>
      </c>
      <c r="Y508">
        <f t="shared" si="147"/>
        <v>1</v>
      </c>
      <c r="Z508">
        <f t="shared" si="148"/>
        <v>0.90000000000000036</v>
      </c>
      <c r="AA508">
        <f>VLOOKUP(D508,MedianAge!A:B,2,FALSE)</f>
        <v>38.1</v>
      </c>
      <c r="AB508" s="6">
        <f>VLOOKUP(D508,StateActions!F:G,2,FALSE)</f>
        <v>43932</v>
      </c>
      <c r="AC508" s="6">
        <f>VLOOKUP(D508,StateActions!L:M,2,FALSE)</f>
        <v>43916</v>
      </c>
      <c r="AD508" s="6">
        <f>VLOOKUP(D508,StateActions!A:B,2,FALSE)</f>
        <v>43905</v>
      </c>
      <c r="AE508">
        <f t="shared" si="149"/>
        <v>-27</v>
      </c>
      <c r="AF508">
        <f t="shared" si="150"/>
        <v>-11</v>
      </c>
      <c r="AG508">
        <f t="shared" si="151"/>
        <v>0</v>
      </c>
      <c r="AH508" s="18">
        <f t="shared" si="152"/>
        <v>0.17821782178217821</v>
      </c>
      <c r="AI508" s="18">
        <f t="shared" si="153"/>
        <v>0.82178217821782173</v>
      </c>
      <c r="AJ508" s="20">
        <f t="shared" si="154"/>
        <v>0</v>
      </c>
      <c r="AK508" t="str">
        <f t="shared" si="155"/>
        <v>Include</v>
      </c>
      <c r="AL508" t="str">
        <f t="shared" si="156"/>
        <v>Less than 10 deaths</v>
      </c>
      <c r="AM508" s="6">
        <f>IFERROR(VLOOKUP(D508,DatesEachStateReach10Deaths!A:B,2,FALSE),AK508)</f>
        <v>43923</v>
      </c>
      <c r="AN508">
        <f t="shared" si="157"/>
        <v>-18</v>
      </c>
    </row>
    <row r="509" spans="1:40" x14ac:dyDescent="0.25">
      <c r="A509" t="str">
        <f t="shared" si="162"/>
        <v>43906Iowa</v>
      </c>
      <c r="B509" t="str">
        <f t="shared" si="145"/>
        <v>43906IA</v>
      </c>
      <c r="C509" s="6">
        <v>43906</v>
      </c>
      <c r="D509" t="s">
        <v>78</v>
      </c>
      <c r="E509" t="s">
        <v>19</v>
      </c>
      <c r="F509">
        <f>IFERROR(VLOOKUP(B509,CovidTracking!B:G,4,FALSE),0)</f>
        <v>22</v>
      </c>
      <c r="G509">
        <f>IFERROR(VLOOKUP(B509,CovidTracking!B:G,5,FALSE),0)</f>
        <v>83</v>
      </c>
      <c r="H509">
        <f t="shared" si="146"/>
        <v>105</v>
      </c>
      <c r="I509">
        <f>IFERROR(VLOOKUP(B509,CovidTracking!B:G,6,FALSE),0)</f>
        <v>0</v>
      </c>
      <c r="J509">
        <f t="shared" si="163"/>
        <v>4</v>
      </c>
      <c r="K509">
        <f t="shared" si="164"/>
        <v>0</v>
      </c>
      <c r="L509">
        <f t="shared" si="165"/>
        <v>4</v>
      </c>
      <c r="M509">
        <f t="shared" si="166"/>
        <v>0</v>
      </c>
      <c r="N509">
        <f>VLOOKUP(A509,Mobility!$A:$L,7,FALSE)</f>
        <v>-3</v>
      </c>
      <c r="O509">
        <f>VLOOKUP(A509,Mobility!$A:$L,8,FALSE)</f>
        <v>48</v>
      </c>
      <c r="P509">
        <f>VLOOKUP(A509,Mobility!$A:$L,9,FALSE)</f>
        <v>15</v>
      </c>
      <c r="Q509">
        <f>VLOOKUP(A509,Mobility!$A:$L,10,FALSE)</f>
        <v>-5</v>
      </c>
      <c r="R509">
        <f>VLOOKUP(A509,Mobility!$A:$L,11,FALSE)</f>
        <v>-15</v>
      </c>
      <c r="S509">
        <f>VLOOKUP(A509,Mobility!$A:$L,12,FALSE)</f>
        <v>5</v>
      </c>
      <c r="T509">
        <f>VLOOKUP(D509,'Pop and Pop Den'!A:C,2,FALSE)</f>
        <v>3179849</v>
      </c>
      <c r="U509">
        <f>VLOOKUP(D509,'Pop and Pop Den'!A:C,3,FALSE)</f>
        <v>56.928400000000003</v>
      </c>
      <c r="V509">
        <f>VLOOKUP(D509,Unemployment!A:B,2,FALSE)</f>
        <v>2.7</v>
      </c>
      <c r="W509">
        <f>VLOOKUP(D509,Unemployment!H:J,2,FALSE)</f>
        <v>2.8</v>
      </c>
      <c r="X509">
        <f>VLOOKUP(D509,Unemployment!H:J,3,FALSE)</f>
        <v>3.7</v>
      </c>
      <c r="Y509">
        <f t="shared" si="147"/>
        <v>1</v>
      </c>
      <c r="Z509">
        <f t="shared" si="148"/>
        <v>0.90000000000000036</v>
      </c>
      <c r="AA509">
        <f>VLOOKUP(D509,MedianAge!A:B,2,FALSE)</f>
        <v>38.1</v>
      </c>
      <c r="AB509" s="6">
        <f>VLOOKUP(D509,StateActions!F:G,2,FALSE)</f>
        <v>43932</v>
      </c>
      <c r="AC509" s="6">
        <f>VLOOKUP(D509,StateActions!L:M,2,FALSE)</f>
        <v>43916</v>
      </c>
      <c r="AD509" s="6">
        <f>VLOOKUP(D509,StateActions!A:B,2,FALSE)</f>
        <v>43905</v>
      </c>
      <c r="AE509">
        <f t="shared" si="149"/>
        <v>-26</v>
      </c>
      <c r="AF509">
        <f t="shared" si="150"/>
        <v>-10</v>
      </c>
      <c r="AG509">
        <f t="shared" si="151"/>
        <v>1</v>
      </c>
      <c r="AH509" s="18">
        <f t="shared" si="152"/>
        <v>0.20952380952380953</v>
      </c>
      <c r="AI509" s="18">
        <f t="shared" si="153"/>
        <v>0.79047619047619044</v>
      </c>
      <c r="AJ509" s="20">
        <f t="shared" si="154"/>
        <v>0</v>
      </c>
      <c r="AK509" t="str">
        <f t="shared" si="155"/>
        <v>Include</v>
      </c>
      <c r="AL509" t="str">
        <f t="shared" si="156"/>
        <v>Less than 10 deaths</v>
      </c>
      <c r="AM509" s="6">
        <f>IFERROR(VLOOKUP(D509,DatesEachStateReach10Deaths!A:B,2,FALSE),AK509)</f>
        <v>43923</v>
      </c>
      <c r="AN509">
        <f t="shared" si="157"/>
        <v>-17</v>
      </c>
    </row>
    <row r="510" spans="1:40" x14ac:dyDescent="0.25">
      <c r="A510" t="str">
        <f t="shared" si="162"/>
        <v>43907Iowa</v>
      </c>
      <c r="B510" t="str">
        <f t="shared" si="145"/>
        <v>43907IA</v>
      </c>
      <c r="C510" s="6">
        <v>43907</v>
      </c>
      <c r="D510" t="s">
        <v>78</v>
      </c>
      <c r="E510" t="s">
        <v>19</v>
      </c>
      <c r="F510">
        <f>IFERROR(VLOOKUP(B510,CovidTracking!B:G,4,FALSE),0)</f>
        <v>23</v>
      </c>
      <c r="G510">
        <f>IFERROR(VLOOKUP(B510,CovidTracking!B:G,5,FALSE),0)</f>
        <v>83</v>
      </c>
      <c r="H510">
        <f t="shared" si="146"/>
        <v>106</v>
      </c>
      <c r="I510">
        <f>IFERROR(VLOOKUP(B510,CovidTracking!B:G,6,FALSE),0)</f>
        <v>0</v>
      </c>
      <c r="J510">
        <f t="shared" si="163"/>
        <v>1</v>
      </c>
      <c r="K510">
        <f t="shared" si="164"/>
        <v>0</v>
      </c>
      <c r="L510">
        <f t="shared" si="165"/>
        <v>1</v>
      </c>
      <c r="M510">
        <f t="shared" si="166"/>
        <v>0</v>
      </c>
      <c r="N510">
        <f>VLOOKUP(A510,Mobility!$A:$L,7,FALSE)</f>
        <v>-21</v>
      </c>
      <c r="O510">
        <f>VLOOKUP(A510,Mobility!$A:$L,8,FALSE)</f>
        <v>34</v>
      </c>
      <c r="P510">
        <f>VLOOKUP(A510,Mobility!$A:$L,9,FALSE)</f>
        <v>65</v>
      </c>
      <c r="Q510">
        <f>VLOOKUP(A510,Mobility!$A:$L,10,FALSE)</f>
        <v>-2</v>
      </c>
      <c r="R510">
        <f>VLOOKUP(A510,Mobility!$A:$L,11,FALSE)</f>
        <v>-23</v>
      </c>
      <c r="S510">
        <f>VLOOKUP(A510,Mobility!$A:$L,12,FALSE)</f>
        <v>8</v>
      </c>
      <c r="T510">
        <f>VLOOKUP(D510,'Pop and Pop Den'!A:C,2,FALSE)</f>
        <v>3179849</v>
      </c>
      <c r="U510">
        <f>VLOOKUP(D510,'Pop and Pop Den'!A:C,3,FALSE)</f>
        <v>56.928400000000003</v>
      </c>
      <c r="V510">
        <f>VLOOKUP(D510,Unemployment!A:B,2,FALSE)</f>
        <v>2.7</v>
      </c>
      <c r="W510">
        <f>VLOOKUP(D510,Unemployment!H:J,2,FALSE)</f>
        <v>2.8</v>
      </c>
      <c r="X510">
        <f>VLOOKUP(D510,Unemployment!H:J,3,FALSE)</f>
        <v>3.7</v>
      </c>
      <c r="Y510">
        <f t="shared" si="147"/>
        <v>1</v>
      </c>
      <c r="Z510">
        <f t="shared" si="148"/>
        <v>0.90000000000000036</v>
      </c>
      <c r="AA510">
        <f>VLOOKUP(D510,MedianAge!A:B,2,FALSE)</f>
        <v>38.1</v>
      </c>
      <c r="AB510" s="6">
        <f>VLOOKUP(D510,StateActions!F:G,2,FALSE)</f>
        <v>43932</v>
      </c>
      <c r="AC510" s="6">
        <f>VLOOKUP(D510,StateActions!L:M,2,FALSE)</f>
        <v>43916</v>
      </c>
      <c r="AD510" s="6">
        <f>VLOOKUP(D510,StateActions!A:B,2,FALSE)</f>
        <v>43905</v>
      </c>
      <c r="AE510">
        <f t="shared" si="149"/>
        <v>-25</v>
      </c>
      <c r="AF510">
        <f t="shared" si="150"/>
        <v>-9</v>
      </c>
      <c r="AG510">
        <f t="shared" si="151"/>
        <v>2</v>
      </c>
      <c r="AH510" s="18">
        <f t="shared" si="152"/>
        <v>0.21698113207547171</v>
      </c>
      <c r="AI510" s="18">
        <f t="shared" si="153"/>
        <v>0.78301886792452835</v>
      </c>
      <c r="AJ510" s="20">
        <f t="shared" si="154"/>
        <v>0</v>
      </c>
      <c r="AK510" t="str">
        <f t="shared" si="155"/>
        <v>Include</v>
      </c>
      <c r="AL510" t="str">
        <f t="shared" si="156"/>
        <v>Less than 10 deaths</v>
      </c>
      <c r="AM510" s="6">
        <f>IFERROR(VLOOKUP(D510,DatesEachStateReach10Deaths!A:B,2,FALSE),AK510)</f>
        <v>43923</v>
      </c>
      <c r="AN510">
        <f t="shared" si="157"/>
        <v>-16</v>
      </c>
    </row>
    <row r="511" spans="1:40" x14ac:dyDescent="0.25">
      <c r="A511" t="str">
        <f t="shared" si="162"/>
        <v>43908Iowa</v>
      </c>
      <c r="B511" t="str">
        <f t="shared" si="145"/>
        <v>43908IA</v>
      </c>
      <c r="C511" s="6">
        <v>43908</v>
      </c>
      <c r="D511" t="s">
        <v>78</v>
      </c>
      <c r="E511" t="s">
        <v>19</v>
      </c>
      <c r="F511">
        <f>IFERROR(VLOOKUP(B511,CovidTracking!B:G,4,FALSE),0)</f>
        <v>29</v>
      </c>
      <c r="G511">
        <f>IFERROR(VLOOKUP(B511,CovidTracking!B:G,5,FALSE),0)</f>
        <v>83</v>
      </c>
      <c r="H511">
        <f t="shared" si="146"/>
        <v>112</v>
      </c>
      <c r="I511">
        <f>IFERROR(VLOOKUP(B511,CovidTracking!B:G,6,FALSE),0)</f>
        <v>0</v>
      </c>
      <c r="J511">
        <f t="shared" si="163"/>
        <v>6</v>
      </c>
      <c r="K511">
        <f t="shared" si="164"/>
        <v>0</v>
      </c>
      <c r="L511">
        <f t="shared" si="165"/>
        <v>6</v>
      </c>
      <c r="M511">
        <f t="shared" si="166"/>
        <v>0</v>
      </c>
      <c r="N511">
        <f>VLOOKUP(A511,Mobility!$A:$L,7,FALSE)</f>
        <v>-32</v>
      </c>
      <c r="O511">
        <f>VLOOKUP(A511,Mobility!$A:$L,8,FALSE)</f>
        <v>17</v>
      </c>
      <c r="P511">
        <f>VLOOKUP(A511,Mobility!$A:$L,9,FALSE)</f>
        <v>1</v>
      </c>
      <c r="Q511">
        <f>VLOOKUP(A511,Mobility!$A:$L,10,FALSE)</f>
        <v>-4</v>
      </c>
      <c r="R511">
        <f>VLOOKUP(A511,Mobility!$A:$L,11,FALSE)</f>
        <v>-26</v>
      </c>
      <c r="S511">
        <f>VLOOKUP(A511,Mobility!$A:$L,12,FALSE)</f>
        <v>12</v>
      </c>
      <c r="T511">
        <f>VLOOKUP(D511,'Pop and Pop Den'!A:C,2,FALSE)</f>
        <v>3179849</v>
      </c>
      <c r="U511">
        <f>VLOOKUP(D511,'Pop and Pop Den'!A:C,3,FALSE)</f>
        <v>56.928400000000003</v>
      </c>
      <c r="V511">
        <f>VLOOKUP(D511,Unemployment!A:B,2,FALSE)</f>
        <v>2.7</v>
      </c>
      <c r="W511">
        <f>VLOOKUP(D511,Unemployment!H:J,2,FALSE)</f>
        <v>2.8</v>
      </c>
      <c r="X511">
        <f>VLOOKUP(D511,Unemployment!H:J,3,FALSE)</f>
        <v>3.7</v>
      </c>
      <c r="Y511">
        <f t="shared" si="147"/>
        <v>1</v>
      </c>
      <c r="Z511">
        <f t="shared" si="148"/>
        <v>0.90000000000000036</v>
      </c>
      <c r="AA511">
        <f>VLOOKUP(D511,MedianAge!A:B,2,FALSE)</f>
        <v>38.1</v>
      </c>
      <c r="AB511" s="6">
        <f>VLOOKUP(D511,StateActions!F:G,2,FALSE)</f>
        <v>43932</v>
      </c>
      <c r="AC511" s="6">
        <f>VLOOKUP(D511,StateActions!L:M,2,FALSE)</f>
        <v>43916</v>
      </c>
      <c r="AD511" s="6">
        <f>VLOOKUP(D511,StateActions!A:B,2,FALSE)</f>
        <v>43905</v>
      </c>
      <c r="AE511">
        <f t="shared" si="149"/>
        <v>-24</v>
      </c>
      <c r="AF511">
        <f t="shared" si="150"/>
        <v>-8</v>
      </c>
      <c r="AG511">
        <f t="shared" si="151"/>
        <v>3</v>
      </c>
      <c r="AH511" s="18">
        <f t="shared" si="152"/>
        <v>0.25892857142857145</v>
      </c>
      <c r="AI511" s="18">
        <f t="shared" si="153"/>
        <v>0.7410714285714286</v>
      </c>
      <c r="AJ511" s="20">
        <f t="shared" si="154"/>
        <v>0</v>
      </c>
      <c r="AK511" t="str">
        <f t="shared" si="155"/>
        <v>Include</v>
      </c>
      <c r="AL511" t="str">
        <f t="shared" si="156"/>
        <v>Less than 10 deaths</v>
      </c>
      <c r="AM511" s="6">
        <f>IFERROR(VLOOKUP(D511,DatesEachStateReach10Deaths!A:B,2,FALSE),AK511)</f>
        <v>43923</v>
      </c>
      <c r="AN511">
        <f t="shared" si="157"/>
        <v>-15</v>
      </c>
    </row>
    <row r="512" spans="1:40" x14ac:dyDescent="0.25">
      <c r="A512" t="str">
        <f t="shared" si="162"/>
        <v>43909Iowa</v>
      </c>
      <c r="B512" t="str">
        <f t="shared" si="145"/>
        <v>43909IA</v>
      </c>
      <c r="C512" s="6">
        <v>43909</v>
      </c>
      <c r="D512" t="s">
        <v>78</v>
      </c>
      <c r="E512" t="s">
        <v>19</v>
      </c>
      <c r="F512">
        <f>IFERROR(VLOOKUP(B512,CovidTracking!B:G,4,FALSE),0)</f>
        <v>38</v>
      </c>
      <c r="G512">
        <f>IFERROR(VLOOKUP(B512,CovidTracking!B:G,5,FALSE),0)</f>
        <v>83</v>
      </c>
      <c r="H512">
        <f t="shared" si="146"/>
        <v>121</v>
      </c>
      <c r="I512">
        <f>IFERROR(VLOOKUP(B512,CovidTracking!B:G,6,FALSE),0)</f>
        <v>0</v>
      </c>
      <c r="J512">
        <f t="shared" si="163"/>
        <v>9</v>
      </c>
      <c r="K512">
        <f t="shared" si="164"/>
        <v>0</v>
      </c>
      <c r="L512">
        <f t="shared" si="165"/>
        <v>9</v>
      </c>
      <c r="M512">
        <f t="shared" si="166"/>
        <v>0</v>
      </c>
      <c r="N512">
        <f>VLOOKUP(A512,Mobility!$A:$L,7,FALSE)</f>
        <v>-37</v>
      </c>
      <c r="O512">
        <f>VLOOKUP(A512,Mobility!$A:$L,8,FALSE)</f>
        <v>4</v>
      </c>
      <c r="P512">
        <f>VLOOKUP(A512,Mobility!$A:$L,9,FALSE)</f>
        <v>-7</v>
      </c>
      <c r="Q512">
        <f>VLOOKUP(A512,Mobility!$A:$L,10,FALSE)</f>
        <v>-15</v>
      </c>
      <c r="R512">
        <f>VLOOKUP(A512,Mobility!$A:$L,11,FALSE)</f>
        <v>-29</v>
      </c>
      <c r="S512">
        <f>VLOOKUP(A512,Mobility!$A:$L,12,FALSE)</f>
        <v>15</v>
      </c>
      <c r="T512">
        <f>VLOOKUP(D512,'Pop and Pop Den'!A:C,2,FALSE)</f>
        <v>3179849</v>
      </c>
      <c r="U512">
        <f>VLOOKUP(D512,'Pop and Pop Den'!A:C,3,FALSE)</f>
        <v>56.928400000000003</v>
      </c>
      <c r="V512">
        <f>VLOOKUP(D512,Unemployment!A:B,2,FALSE)</f>
        <v>2.7</v>
      </c>
      <c r="W512">
        <f>VLOOKUP(D512,Unemployment!H:J,2,FALSE)</f>
        <v>2.8</v>
      </c>
      <c r="X512">
        <f>VLOOKUP(D512,Unemployment!H:J,3,FALSE)</f>
        <v>3.7</v>
      </c>
      <c r="Y512">
        <f t="shared" si="147"/>
        <v>1</v>
      </c>
      <c r="Z512">
        <f t="shared" si="148"/>
        <v>0.90000000000000036</v>
      </c>
      <c r="AA512">
        <f>VLOOKUP(D512,MedianAge!A:B,2,FALSE)</f>
        <v>38.1</v>
      </c>
      <c r="AB512" s="6">
        <f>VLOOKUP(D512,StateActions!F:G,2,FALSE)</f>
        <v>43932</v>
      </c>
      <c r="AC512" s="6">
        <f>VLOOKUP(D512,StateActions!L:M,2,FALSE)</f>
        <v>43916</v>
      </c>
      <c r="AD512" s="6">
        <f>VLOOKUP(D512,StateActions!A:B,2,FALSE)</f>
        <v>43905</v>
      </c>
      <c r="AE512">
        <f t="shared" si="149"/>
        <v>-23</v>
      </c>
      <c r="AF512">
        <f t="shared" si="150"/>
        <v>-7</v>
      </c>
      <c r="AG512">
        <f t="shared" si="151"/>
        <v>4</v>
      </c>
      <c r="AH512" s="18">
        <f t="shared" si="152"/>
        <v>0.31404958677685951</v>
      </c>
      <c r="AI512" s="18">
        <f t="shared" si="153"/>
        <v>0.68595041322314054</v>
      </c>
      <c r="AJ512" s="20">
        <f t="shared" si="154"/>
        <v>0</v>
      </c>
      <c r="AK512" t="str">
        <f t="shared" si="155"/>
        <v>Include</v>
      </c>
      <c r="AL512" t="str">
        <f t="shared" si="156"/>
        <v>Less than 10 deaths</v>
      </c>
      <c r="AM512" s="6">
        <f>IFERROR(VLOOKUP(D512,DatesEachStateReach10Deaths!A:B,2,FALSE),AK512)</f>
        <v>43923</v>
      </c>
      <c r="AN512">
        <f t="shared" si="157"/>
        <v>-14</v>
      </c>
    </row>
    <row r="513" spans="1:40" x14ac:dyDescent="0.25">
      <c r="A513" t="str">
        <f t="shared" si="162"/>
        <v>43910Iowa</v>
      </c>
      <c r="B513" t="str">
        <f t="shared" si="145"/>
        <v>43910IA</v>
      </c>
      <c r="C513" s="6">
        <v>43910</v>
      </c>
      <c r="D513" t="s">
        <v>78</v>
      </c>
      <c r="E513" t="s">
        <v>19</v>
      </c>
      <c r="F513">
        <f>IFERROR(VLOOKUP(B513,CovidTracking!B:G,4,FALSE),0)</f>
        <v>45</v>
      </c>
      <c r="G513">
        <f>IFERROR(VLOOKUP(B513,CovidTracking!B:G,5,FALSE),0)</f>
        <v>642</v>
      </c>
      <c r="H513">
        <f t="shared" si="146"/>
        <v>687</v>
      </c>
      <c r="I513">
        <f>IFERROR(VLOOKUP(B513,CovidTracking!B:G,6,FALSE),0)</f>
        <v>0</v>
      </c>
      <c r="J513">
        <f t="shared" si="163"/>
        <v>7</v>
      </c>
      <c r="K513">
        <f t="shared" si="164"/>
        <v>559</v>
      </c>
      <c r="L513">
        <f t="shared" si="165"/>
        <v>566</v>
      </c>
      <c r="M513">
        <f t="shared" si="166"/>
        <v>0</v>
      </c>
      <c r="N513">
        <f>VLOOKUP(A513,Mobility!$A:$L,7,FALSE)</f>
        <v>-35</v>
      </c>
      <c r="O513">
        <f>VLOOKUP(A513,Mobility!$A:$L,8,FALSE)</f>
        <v>10</v>
      </c>
      <c r="P513">
        <f>VLOOKUP(A513,Mobility!$A:$L,9,FALSE)</f>
        <v>-5</v>
      </c>
      <c r="Q513">
        <f>VLOOKUP(A513,Mobility!$A:$L,10,FALSE)</f>
        <v>-16</v>
      </c>
      <c r="R513">
        <f>VLOOKUP(A513,Mobility!$A:$L,11,FALSE)</f>
        <v>-29</v>
      </c>
      <c r="S513">
        <f>VLOOKUP(A513,Mobility!$A:$L,12,FALSE)</f>
        <v>13</v>
      </c>
      <c r="T513">
        <f>VLOOKUP(D513,'Pop and Pop Den'!A:C,2,FALSE)</f>
        <v>3179849</v>
      </c>
      <c r="U513">
        <f>VLOOKUP(D513,'Pop and Pop Den'!A:C,3,FALSE)</f>
        <v>56.928400000000003</v>
      </c>
      <c r="V513">
        <f>VLOOKUP(D513,Unemployment!A:B,2,FALSE)</f>
        <v>2.7</v>
      </c>
      <c r="W513">
        <f>VLOOKUP(D513,Unemployment!H:J,2,FALSE)</f>
        <v>2.8</v>
      </c>
      <c r="X513">
        <f>VLOOKUP(D513,Unemployment!H:J,3,FALSE)</f>
        <v>3.7</v>
      </c>
      <c r="Y513">
        <f t="shared" si="147"/>
        <v>1</v>
      </c>
      <c r="Z513">
        <f t="shared" si="148"/>
        <v>0.90000000000000036</v>
      </c>
      <c r="AA513">
        <f>VLOOKUP(D513,MedianAge!A:B,2,FALSE)</f>
        <v>38.1</v>
      </c>
      <c r="AB513" s="6">
        <f>VLOOKUP(D513,StateActions!F:G,2,FALSE)</f>
        <v>43932</v>
      </c>
      <c r="AC513" s="6">
        <f>VLOOKUP(D513,StateActions!L:M,2,FALSE)</f>
        <v>43916</v>
      </c>
      <c r="AD513" s="6">
        <f>VLOOKUP(D513,StateActions!A:B,2,FALSE)</f>
        <v>43905</v>
      </c>
      <c r="AE513">
        <f t="shared" si="149"/>
        <v>-22</v>
      </c>
      <c r="AF513">
        <f t="shared" si="150"/>
        <v>-6</v>
      </c>
      <c r="AG513">
        <f t="shared" si="151"/>
        <v>5</v>
      </c>
      <c r="AH513" s="18">
        <f t="shared" si="152"/>
        <v>6.5502183406113537E-2</v>
      </c>
      <c r="AI513" s="18">
        <f t="shared" si="153"/>
        <v>0.93449781659388642</v>
      </c>
      <c r="AJ513" s="20">
        <f t="shared" si="154"/>
        <v>0</v>
      </c>
      <c r="AK513" t="str">
        <f t="shared" si="155"/>
        <v>Include</v>
      </c>
      <c r="AL513" t="str">
        <f t="shared" si="156"/>
        <v>Less than 10 deaths</v>
      </c>
      <c r="AM513" s="6">
        <f>IFERROR(VLOOKUP(D513,DatesEachStateReach10Deaths!A:B,2,FALSE),AK513)</f>
        <v>43923</v>
      </c>
      <c r="AN513">
        <f t="shared" si="157"/>
        <v>-13</v>
      </c>
    </row>
    <row r="514" spans="1:40" x14ac:dyDescent="0.25">
      <c r="A514" t="str">
        <f t="shared" si="162"/>
        <v>43911Iowa</v>
      </c>
      <c r="B514" t="str">
        <f t="shared" ref="B514:B577" si="167">C514&amp;E514</f>
        <v>43911IA</v>
      </c>
      <c r="C514" s="6">
        <v>43911</v>
      </c>
      <c r="D514" t="s">
        <v>78</v>
      </c>
      <c r="E514" t="s">
        <v>19</v>
      </c>
      <c r="F514">
        <f>IFERROR(VLOOKUP(B514,CovidTracking!B:G,4,FALSE),0)</f>
        <v>68</v>
      </c>
      <c r="G514">
        <f>IFERROR(VLOOKUP(B514,CovidTracking!B:G,5,FALSE),0)</f>
        <v>1049</v>
      </c>
      <c r="H514">
        <f t="shared" ref="H514:H577" si="168">F514+G514</f>
        <v>1117</v>
      </c>
      <c r="I514">
        <f>IFERROR(VLOOKUP(B514,CovidTracking!B:G,6,FALSE),0)</f>
        <v>0</v>
      </c>
      <c r="J514">
        <f t="shared" si="163"/>
        <v>23</v>
      </c>
      <c r="K514">
        <f t="shared" si="164"/>
        <v>407</v>
      </c>
      <c r="L514">
        <f t="shared" si="165"/>
        <v>430</v>
      </c>
      <c r="M514">
        <f t="shared" si="166"/>
        <v>0</v>
      </c>
      <c r="N514">
        <f>VLOOKUP(A514,Mobility!$A:$L,7,FALSE)</f>
        <v>-44</v>
      </c>
      <c r="O514">
        <f>VLOOKUP(A514,Mobility!$A:$L,8,FALSE)</f>
        <v>6</v>
      </c>
      <c r="P514">
        <f>VLOOKUP(A514,Mobility!$A:$L,9,FALSE)</f>
        <v>22</v>
      </c>
      <c r="Q514">
        <f>VLOOKUP(A514,Mobility!$A:$L,10,FALSE)</f>
        <v>-14</v>
      </c>
      <c r="R514">
        <f>VLOOKUP(A514,Mobility!$A:$L,11,FALSE)</f>
        <v>-17</v>
      </c>
      <c r="S514">
        <f>VLOOKUP(A514,Mobility!$A:$L,12,FALSE)</f>
        <v>10</v>
      </c>
      <c r="T514">
        <f>VLOOKUP(D514,'Pop and Pop Den'!A:C,2,FALSE)</f>
        <v>3179849</v>
      </c>
      <c r="U514">
        <f>VLOOKUP(D514,'Pop and Pop Den'!A:C,3,FALSE)</f>
        <v>56.928400000000003</v>
      </c>
      <c r="V514">
        <f>VLOOKUP(D514,Unemployment!A:B,2,FALSE)</f>
        <v>2.7</v>
      </c>
      <c r="W514">
        <f>VLOOKUP(D514,Unemployment!H:J,2,FALSE)</f>
        <v>2.8</v>
      </c>
      <c r="X514">
        <f>VLOOKUP(D514,Unemployment!H:J,3,FALSE)</f>
        <v>3.7</v>
      </c>
      <c r="Y514">
        <f t="shared" si="147"/>
        <v>1</v>
      </c>
      <c r="Z514">
        <f t="shared" si="148"/>
        <v>0.90000000000000036</v>
      </c>
      <c r="AA514">
        <f>VLOOKUP(D514,MedianAge!A:B,2,FALSE)</f>
        <v>38.1</v>
      </c>
      <c r="AB514" s="6">
        <f>VLOOKUP(D514,StateActions!F:G,2,FALSE)</f>
        <v>43932</v>
      </c>
      <c r="AC514" s="6">
        <f>VLOOKUP(D514,StateActions!L:M,2,FALSE)</f>
        <v>43916</v>
      </c>
      <c r="AD514" s="6">
        <f>VLOOKUP(D514,StateActions!A:B,2,FALSE)</f>
        <v>43905</v>
      </c>
      <c r="AE514">
        <f t="shared" si="149"/>
        <v>-21</v>
      </c>
      <c r="AF514">
        <f t="shared" si="150"/>
        <v>-5</v>
      </c>
      <c r="AG514">
        <f t="shared" si="151"/>
        <v>6</v>
      </c>
      <c r="AH514" s="18">
        <f t="shared" si="152"/>
        <v>6.087735004476276E-2</v>
      </c>
      <c r="AI514" s="18">
        <f t="shared" si="153"/>
        <v>0.9391226499552372</v>
      </c>
      <c r="AJ514" s="20">
        <f t="shared" si="154"/>
        <v>0</v>
      </c>
      <c r="AK514" t="str">
        <f t="shared" si="155"/>
        <v>Include</v>
      </c>
      <c r="AL514" t="str">
        <f t="shared" si="156"/>
        <v>Less than 10 deaths</v>
      </c>
      <c r="AM514" s="6">
        <f>IFERROR(VLOOKUP(D514,DatesEachStateReach10Deaths!A:B,2,FALSE),AK514)</f>
        <v>43923</v>
      </c>
      <c r="AN514">
        <f t="shared" si="157"/>
        <v>-12</v>
      </c>
    </row>
    <row r="515" spans="1:40" x14ac:dyDescent="0.25">
      <c r="A515" t="str">
        <f t="shared" si="162"/>
        <v>43912Iowa</v>
      </c>
      <c r="B515" t="str">
        <f t="shared" si="167"/>
        <v>43912IA</v>
      </c>
      <c r="C515" s="6">
        <v>43912</v>
      </c>
      <c r="D515" t="s">
        <v>78</v>
      </c>
      <c r="E515" t="s">
        <v>19</v>
      </c>
      <c r="F515">
        <f>IFERROR(VLOOKUP(B515,CovidTracking!B:G,4,FALSE),0)</f>
        <v>90</v>
      </c>
      <c r="G515">
        <f>IFERROR(VLOOKUP(B515,CovidTracking!B:G,5,FALSE),0)</f>
        <v>1215</v>
      </c>
      <c r="H515">
        <f t="shared" si="168"/>
        <v>1305</v>
      </c>
      <c r="I515">
        <f>IFERROR(VLOOKUP(B515,CovidTracking!B:G,6,FALSE),0)</f>
        <v>0</v>
      </c>
      <c r="J515">
        <f t="shared" si="163"/>
        <v>22</v>
      </c>
      <c r="K515">
        <f t="shared" si="164"/>
        <v>166</v>
      </c>
      <c r="L515">
        <f t="shared" si="165"/>
        <v>188</v>
      </c>
      <c r="M515">
        <f t="shared" si="166"/>
        <v>0</v>
      </c>
      <c r="N515">
        <f>VLOOKUP(A515,Mobility!$A:$L,7,FALSE)</f>
        <v>-46</v>
      </c>
      <c r="O515">
        <f>VLOOKUP(A515,Mobility!$A:$L,8,FALSE)</f>
        <v>-7</v>
      </c>
      <c r="P515">
        <f>VLOOKUP(A515,Mobility!$A:$L,9,FALSE)</f>
        <v>-13</v>
      </c>
      <c r="Q515">
        <f>VLOOKUP(A515,Mobility!$A:$L,10,FALSE)</f>
        <v>-24</v>
      </c>
      <c r="R515">
        <f>VLOOKUP(A515,Mobility!$A:$L,11,FALSE)</f>
        <v>-25</v>
      </c>
      <c r="S515">
        <f>VLOOKUP(A515,Mobility!$A:$L,12,FALSE)</f>
        <v>9</v>
      </c>
      <c r="T515">
        <f>VLOOKUP(D515,'Pop and Pop Den'!A:C,2,FALSE)</f>
        <v>3179849</v>
      </c>
      <c r="U515">
        <f>VLOOKUP(D515,'Pop and Pop Den'!A:C,3,FALSE)</f>
        <v>56.928400000000003</v>
      </c>
      <c r="V515">
        <f>VLOOKUP(D515,Unemployment!A:B,2,FALSE)</f>
        <v>2.7</v>
      </c>
      <c r="W515">
        <f>VLOOKUP(D515,Unemployment!H:J,2,FALSE)</f>
        <v>2.8</v>
      </c>
      <c r="X515">
        <f>VLOOKUP(D515,Unemployment!H:J,3,FALSE)</f>
        <v>3.7</v>
      </c>
      <c r="Y515">
        <f t="shared" ref="Y515:Y578" si="169">X515-V515</f>
        <v>1</v>
      </c>
      <c r="Z515">
        <f t="shared" ref="Z515:Z578" si="170">X515-W515</f>
        <v>0.90000000000000036</v>
      </c>
      <c r="AA515">
        <f>VLOOKUP(D515,MedianAge!A:B,2,FALSE)</f>
        <v>38.1</v>
      </c>
      <c r="AB515" s="6">
        <f>VLOOKUP(D515,StateActions!F:G,2,FALSE)</f>
        <v>43932</v>
      </c>
      <c r="AC515" s="6">
        <f>VLOOKUP(D515,StateActions!L:M,2,FALSE)</f>
        <v>43916</v>
      </c>
      <c r="AD515" s="6">
        <f>VLOOKUP(D515,StateActions!A:B,2,FALSE)</f>
        <v>43905</v>
      </c>
      <c r="AE515">
        <f t="shared" ref="AE515:AE578" si="171">C515-AB515</f>
        <v>-20</v>
      </c>
      <c r="AF515">
        <f t="shared" ref="AF515:AF578" si="172">C515-AC515</f>
        <v>-4</v>
      </c>
      <c r="AG515">
        <f t="shared" ref="AG515:AG578" si="173">C515-AD515</f>
        <v>7</v>
      </c>
      <c r="AH515" s="18">
        <f t="shared" ref="AH515:AH578" si="174">IFERROR(F515/H515,0)</f>
        <v>6.8965517241379309E-2</v>
      </c>
      <c r="AI515" s="18">
        <f t="shared" ref="AI515:AI578" si="175">IFERROR(G515/H515,0)</f>
        <v>0.93103448275862066</v>
      </c>
      <c r="AJ515" s="20">
        <f t="shared" ref="AJ515:AJ578" si="176">IFERROR(I515/H515,0)</f>
        <v>0</v>
      </c>
      <c r="AK515" t="str">
        <f t="shared" ref="AK515:AK578" si="177">IF(SUMIFS(M:M,D:D,D515)&lt;10,"Exclude less than 10 Deaths","Include")</f>
        <v>Include</v>
      </c>
      <c r="AL515" t="str">
        <f t="shared" ref="AL515:AL578" si="178">IF(I515&gt;9,"10 or more deaths","Less than 10 deaths")</f>
        <v>Less than 10 deaths</v>
      </c>
      <c r="AM515" s="6">
        <f>IFERROR(VLOOKUP(D515,DatesEachStateReach10Deaths!A:B,2,FALSE),AK515)</f>
        <v>43923</v>
      </c>
      <c r="AN515">
        <f t="shared" ref="AN515:AN578" si="179">IFERROR(C515-AM515,AK515)</f>
        <v>-11</v>
      </c>
    </row>
    <row r="516" spans="1:40" x14ac:dyDescent="0.25">
      <c r="A516" t="str">
        <f t="shared" si="162"/>
        <v>43913Iowa</v>
      </c>
      <c r="B516" t="str">
        <f t="shared" si="167"/>
        <v>43913IA</v>
      </c>
      <c r="C516" s="6">
        <v>43913</v>
      </c>
      <c r="D516" t="s">
        <v>78</v>
      </c>
      <c r="E516" t="s">
        <v>19</v>
      </c>
      <c r="F516">
        <f>IFERROR(VLOOKUP(B516,CovidTracking!B:G,4,FALSE),0)</f>
        <v>105</v>
      </c>
      <c r="G516">
        <f>IFERROR(VLOOKUP(B516,CovidTracking!B:G,5,FALSE),0)</f>
        <v>2043</v>
      </c>
      <c r="H516">
        <f t="shared" si="168"/>
        <v>2148</v>
      </c>
      <c r="I516">
        <f>IFERROR(VLOOKUP(B516,CovidTracking!B:G,6,FALSE),0)</f>
        <v>0</v>
      </c>
      <c r="J516">
        <f t="shared" si="163"/>
        <v>15</v>
      </c>
      <c r="K516">
        <f t="shared" si="164"/>
        <v>828</v>
      </c>
      <c r="L516">
        <f t="shared" si="165"/>
        <v>843</v>
      </c>
      <c r="M516">
        <f t="shared" si="166"/>
        <v>0</v>
      </c>
      <c r="N516">
        <f>VLOOKUP(A516,Mobility!$A:$L,7,FALSE)</f>
        <v>-39</v>
      </c>
      <c r="O516">
        <f>VLOOKUP(A516,Mobility!$A:$L,8,FALSE)</f>
        <v>-2</v>
      </c>
      <c r="P516">
        <f>VLOOKUP(A516,Mobility!$A:$L,9,FALSE)</f>
        <v>21</v>
      </c>
      <c r="Q516">
        <f>VLOOKUP(A516,Mobility!$A:$L,10,FALSE)</f>
        <v>-19</v>
      </c>
      <c r="R516">
        <f>VLOOKUP(A516,Mobility!$A:$L,11,FALSE)</f>
        <v>-32</v>
      </c>
      <c r="S516">
        <f>VLOOKUP(A516,Mobility!$A:$L,12,FALSE)</f>
        <v>15</v>
      </c>
      <c r="T516">
        <f>VLOOKUP(D516,'Pop and Pop Den'!A:C,2,FALSE)</f>
        <v>3179849</v>
      </c>
      <c r="U516">
        <f>VLOOKUP(D516,'Pop and Pop Den'!A:C,3,FALSE)</f>
        <v>56.928400000000003</v>
      </c>
      <c r="V516">
        <f>VLOOKUP(D516,Unemployment!A:B,2,FALSE)</f>
        <v>2.7</v>
      </c>
      <c r="W516">
        <f>VLOOKUP(D516,Unemployment!H:J,2,FALSE)</f>
        <v>2.8</v>
      </c>
      <c r="X516">
        <f>VLOOKUP(D516,Unemployment!H:J,3,FALSE)</f>
        <v>3.7</v>
      </c>
      <c r="Y516">
        <f t="shared" si="169"/>
        <v>1</v>
      </c>
      <c r="Z516">
        <f t="shared" si="170"/>
        <v>0.90000000000000036</v>
      </c>
      <c r="AA516">
        <f>VLOOKUP(D516,MedianAge!A:B,2,FALSE)</f>
        <v>38.1</v>
      </c>
      <c r="AB516" s="6">
        <f>VLOOKUP(D516,StateActions!F:G,2,FALSE)</f>
        <v>43932</v>
      </c>
      <c r="AC516" s="6">
        <f>VLOOKUP(D516,StateActions!L:M,2,FALSE)</f>
        <v>43916</v>
      </c>
      <c r="AD516" s="6">
        <f>VLOOKUP(D516,StateActions!A:B,2,FALSE)</f>
        <v>43905</v>
      </c>
      <c r="AE516">
        <f t="shared" si="171"/>
        <v>-19</v>
      </c>
      <c r="AF516">
        <f t="shared" si="172"/>
        <v>-3</v>
      </c>
      <c r="AG516">
        <f t="shared" si="173"/>
        <v>8</v>
      </c>
      <c r="AH516" s="18">
        <f t="shared" si="174"/>
        <v>4.8882681564245807E-2</v>
      </c>
      <c r="AI516" s="18">
        <f t="shared" si="175"/>
        <v>0.9511173184357542</v>
      </c>
      <c r="AJ516" s="20">
        <f t="shared" si="176"/>
        <v>0</v>
      </c>
      <c r="AK516" t="str">
        <f t="shared" si="177"/>
        <v>Include</v>
      </c>
      <c r="AL516" t="str">
        <f t="shared" si="178"/>
        <v>Less than 10 deaths</v>
      </c>
      <c r="AM516" s="6">
        <f>IFERROR(VLOOKUP(D516,DatesEachStateReach10Deaths!A:B,2,FALSE),AK516)</f>
        <v>43923</v>
      </c>
      <c r="AN516">
        <f t="shared" si="179"/>
        <v>-10</v>
      </c>
    </row>
    <row r="517" spans="1:40" x14ac:dyDescent="0.25">
      <c r="A517" t="str">
        <f t="shared" si="162"/>
        <v>43914Iowa</v>
      </c>
      <c r="B517" t="str">
        <f t="shared" si="167"/>
        <v>43914IA</v>
      </c>
      <c r="C517" s="6">
        <v>43914</v>
      </c>
      <c r="D517" t="s">
        <v>78</v>
      </c>
      <c r="E517" t="s">
        <v>19</v>
      </c>
      <c r="F517">
        <f>IFERROR(VLOOKUP(B517,CovidTracking!B:G,4,FALSE),0)</f>
        <v>124</v>
      </c>
      <c r="G517">
        <f>IFERROR(VLOOKUP(B517,CovidTracking!B:G,5,FALSE),0)</f>
        <v>2315</v>
      </c>
      <c r="H517">
        <f t="shared" si="168"/>
        <v>2439</v>
      </c>
      <c r="I517">
        <f>IFERROR(VLOOKUP(B517,CovidTracking!B:G,6,FALSE),0)</f>
        <v>0</v>
      </c>
      <c r="J517">
        <f t="shared" si="163"/>
        <v>19</v>
      </c>
      <c r="K517">
        <f t="shared" si="164"/>
        <v>272</v>
      </c>
      <c r="L517">
        <f t="shared" si="165"/>
        <v>291</v>
      </c>
      <c r="M517">
        <f t="shared" si="166"/>
        <v>0</v>
      </c>
      <c r="N517">
        <f>VLOOKUP(A517,Mobility!$A:$L,7,FALSE)</f>
        <v>-41</v>
      </c>
      <c r="O517">
        <f>VLOOKUP(A517,Mobility!$A:$L,8,FALSE)</f>
        <v>-5</v>
      </c>
      <c r="P517">
        <f>VLOOKUP(A517,Mobility!$A:$L,9,FALSE)</f>
        <v>53</v>
      </c>
      <c r="Q517">
        <f>VLOOKUP(A517,Mobility!$A:$L,10,FALSE)</f>
        <v>-17</v>
      </c>
      <c r="R517">
        <f>VLOOKUP(A517,Mobility!$A:$L,11,FALSE)</f>
        <v>-36</v>
      </c>
      <c r="S517">
        <f>VLOOKUP(A517,Mobility!$A:$L,12,FALSE)</f>
        <v>16</v>
      </c>
      <c r="T517">
        <f>VLOOKUP(D517,'Pop and Pop Den'!A:C,2,FALSE)</f>
        <v>3179849</v>
      </c>
      <c r="U517">
        <f>VLOOKUP(D517,'Pop and Pop Den'!A:C,3,FALSE)</f>
        <v>56.928400000000003</v>
      </c>
      <c r="V517">
        <f>VLOOKUP(D517,Unemployment!A:B,2,FALSE)</f>
        <v>2.7</v>
      </c>
      <c r="W517">
        <f>VLOOKUP(D517,Unemployment!H:J,2,FALSE)</f>
        <v>2.8</v>
      </c>
      <c r="X517">
        <f>VLOOKUP(D517,Unemployment!H:J,3,FALSE)</f>
        <v>3.7</v>
      </c>
      <c r="Y517">
        <f t="shared" si="169"/>
        <v>1</v>
      </c>
      <c r="Z517">
        <f t="shared" si="170"/>
        <v>0.90000000000000036</v>
      </c>
      <c r="AA517">
        <f>VLOOKUP(D517,MedianAge!A:B,2,FALSE)</f>
        <v>38.1</v>
      </c>
      <c r="AB517" s="6">
        <f>VLOOKUP(D517,StateActions!F:G,2,FALSE)</f>
        <v>43932</v>
      </c>
      <c r="AC517" s="6">
        <f>VLOOKUP(D517,StateActions!L:M,2,FALSE)</f>
        <v>43916</v>
      </c>
      <c r="AD517" s="6">
        <f>VLOOKUP(D517,StateActions!A:B,2,FALSE)</f>
        <v>43905</v>
      </c>
      <c r="AE517">
        <f t="shared" si="171"/>
        <v>-18</v>
      </c>
      <c r="AF517">
        <f t="shared" si="172"/>
        <v>-2</v>
      </c>
      <c r="AG517">
        <f t="shared" si="173"/>
        <v>9</v>
      </c>
      <c r="AH517" s="18">
        <f t="shared" si="174"/>
        <v>5.0840508405084049E-2</v>
      </c>
      <c r="AI517" s="18">
        <f t="shared" si="175"/>
        <v>0.94915949159491597</v>
      </c>
      <c r="AJ517" s="20">
        <f t="shared" si="176"/>
        <v>0</v>
      </c>
      <c r="AK517" t="str">
        <f t="shared" si="177"/>
        <v>Include</v>
      </c>
      <c r="AL517" t="str">
        <f t="shared" si="178"/>
        <v>Less than 10 deaths</v>
      </c>
      <c r="AM517" s="6">
        <f>IFERROR(VLOOKUP(D517,DatesEachStateReach10Deaths!A:B,2,FALSE),AK517)</f>
        <v>43923</v>
      </c>
      <c r="AN517">
        <f t="shared" si="179"/>
        <v>-9</v>
      </c>
    </row>
    <row r="518" spans="1:40" x14ac:dyDescent="0.25">
      <c r="A518" t="str">
        <f t="shared" si="162"/>
        <v>43915Iowa</v>
      </c>
      <c r="B518" t="str">
        <f t="shared" si="167"/>
        <v>43915IA</v>
      </c>
      <c r="C518" s="6">
        <v>43915</v>
      </c>
      <c r="D518" t="s">
        <v>78</v>
      </c>
      <c r="E518" t="s">
        <v>19</v>
      </c>
      <c r="F518">
        <f>IFERROR(VLOOKUP(B518,CovidTracking!B:G,4,FALSE),0)</f>
        <v>145</v>
      </c>
      <c r="G518">
        <f>IFERROR(VLOOKUP(B518,CovidTracking!B:G,5,FALSE),0)</f>
        <v>2578</v>
      </c>
      <c r="H518">
        <f t="shared" si="168"/>
        <v>2723</v>
      </c>
      <c r="I518">
        <f>IFERROR(VLOOKUP(B518,CovidTracking!B:G,6,FALSE),0)</f>
        <v>1</v>
      </c>
      <c r="J518">
        <f t="shared" si="163"/>
        <v>21</v>
      </c>
      <c r="K518">
        <f t="shared" si="164"/>
        <v>263</v>
      </c>
      <c r="L518">
        <f t="shared" si="165"/>
        <v>284</v>
      </c>
      <c r="M518">
        <f t="shared" si="166"/>
        <v>1</v>
      </c>
      <c r="N518">
        <f>VLOOKUP(A518,Mobility!$A:$L,7,FALSE)</f>
        <v>-39</v>
      </c>
      <c r="O518">
        <f>VLOOKUP(A518,Mobility!$A:$L,8,FALSE)</f>
        <v>-3</v>
      </c>
      <c r="P518">
        <f>VLOOKUP(A518,Mobility!$A:$L,9,FALSE)</f>
        <v>48</v>
      </c>
      <c r="Q518">
        <f>VLOOKUP(A518,Mobility!$A:$L,10,FALSE)</f>
        <v>-15</v>
      </c>
      <c r="R518">
        <f>VLOOKUP(A518,Mobility!$A:$L,11,FALSE)</f>
        <v>-35</v>
      </c>
      <c r="S518">
        <f>VLOOKUP(A518,Mobility!$A:$L,12,FALSE)</f>
        <v>16</v>
      </c>
      <c r="T518">
        <f>VLOOKUP(D518,'Pop and Pop Den'!A:C,2,FALSE)</f>
        <v>3179849</v>
      </c>
      <c r="U518">
        <f>VLOOKUP(D518,'Pop and Pop Den'!A:C,3,FALSE)</f>
        <v>56.928400000000003</v>
      </c>
      <c r="V518">
        <f>VLOOKUP(D518,Unemployment!A:B,2,FALSE)</f>
        <v>2.7</v>
      </c>
      <c r="W518">
        <f>VLOOKUP(D518,Unemployment!H:J,2,FALSE)</f>
        <v>2.8</v>
      </c>
      <c r="X518">
        <f>VLOOKUP(D518,Unemployment!H:J,3,FALSE)</f>
        <v>3.7</v>
      </c>
      <c r="Y518">
        <f t="shared" si="169"/>
        <v>1</v>
      </c>
      <c r="Z518">
        <f t="shared" si="170"/>
        <v>0.90000000000000036</v>
      </c>
      <c r="AA518">
        <f>VLOOKUP(D518,MedianAge!A:B,2,FALSE)</f>
        <v>38.1</v>
      </c>
      <c r="AB518" s="6">
        <f>VLOOKUP(D518,StateActions!F:G,2,FALSE)</f>
        <v>43932</v>
      </c>
      <c r="AC518" s="6">
        <f>VLOOKUP(D518,StateActions!L:M,2,FALSE)</f>
        <v>43916</v>
      </c>
      <c r="AD518" s="6">
        <f>VLOOKUP(D518,StateActions!A:B,2,FALSE)</f>
        <v>43905</v>
      </c>
      <c r="AE518">
        <f t="shared" si="171"/>
        <v>-17</v>
      </c>
      <c r="AF518">
        <f t="shared" si="172"/>
        <v>-1</v>
      </c>
      <c r="AG518">
        <f t="shared" si="173"/>
        <v>10</v>
      </c>
      <c r="AH518" s="18">
        <f t="shared" si="174"/>
        <v>5.3250091810503122E-2</v>
      </c>
      <c r="AI518" s="18">
        <f t="shared" si="175"/>
        <v>0.94674990818949689</v>
      </c>
      <c r="AJ518" s="20">
        <f t="shared" si="176"/>
        <v>3.6724201248622841E-4</v>
      </c>
      <c r="AK518" t="str">
        <f t="shared" si="177"/>
        <v>Include</v>
      </c>
      <c r="AL518" t="str">
        <f t="shared" si="178"/>
        <v>Less than 10 deaths</v>
      </c>
      <c r="AM518" s="6">
        <f>IFERROR(VLOOKUP(D518,DatesEachStateReach10Deaths!A:B,2,FALSE),AK518)</f>
        <v>43923</v>
      </c>
      <c r="AN518">
        <f t="shared" si="179"/>
        <v>-8</v>
      </c>
    </row>
    <row r="519" spans="1:40" x14ac:dyDescent="0.25">
      <c r="A519" t="str">
        <f t="shared" si="162"/>
        <v>43916Iowa</v>
      </c>
      <c r="B519" t="str">
        <f t="shared" si="167"/>
        <v>43916IA</v>
      </c>
      <c r="C519" s="6">
        <v>43916</v>
      </c>
      <c r="D519" t="s">
        <v>78</v>
      </c>
      <c r="E519" t="s">
        <v>19</v>
      </c>
      <c r="F519">
        <f>IFERROR(VLOOKUP(B519,CovidTracking!B:G,4,FALSE),0)</f>
        <v>179</v>
      </c>
      <c r="G519">
        <f>IFERROR(VLOOKUP(B519,CovidTracking!B:G,5,FALSE),0)</f>
        <v>2578</v>
      </c>
      <c r="H519">
        <f t="shared" si="168"/>
        <v>2757</v>
      </c>
      <c r="I519">
        <f>IFERROR(VLOOKUP(B519,CovidTracking!B:G,6,FALSE),0)</f>
        <v>1</v>
      </c>
      <c r="J519">
        <f t="shared" si="163"/>
        <v>34</v>
      </c>
      <c r="K519">
        <f t="shared" si="164"/>
        <v>0</v>
      </c>
      <c r="L519">
        <f t="shared" si="165"/>
        <v>34</v>
      </c>
      <c r="M519">
        <f t="shared" si="166"/>
        <v>0</v>
      </c>
      <c r="N519">
        <f>VLOOKUP(A519,Mobility!$A:$L,7,FALSE)</f>
        <v>-40</v>
      </c>
      <c r="O519">
        <f>VLOOKUP(A519,Mobility!$A:$L,8,FALSE)</f>
        <v>-10</v>
      </c>
      <c r="P519">
        <f>VLOOKUP(A519,Mobility!$A:$L,9,FALSE)</f>
        <v>54</v>
      </c>
      <c r="Q519">
        <f>VLOOKUP(A519,Mobility!$A:$L,10,FALSE)</f>
        <v>-20</v>
      </c>
      <c r="R519">
        <f>VLOOKUP(A519,Mobility!$A:$L,11,FALSE)</f>
        <v>-37</v>
      </c>
      <c r="S519">
        <f>VLOOKUP(A519,Mobility!$A:$L,12,FALSE)</f>
        <v>17</v>
      </c>
      <c r="T519">
        <f>VLOOKUP(D519,'Pop and Pop Den'!A:C,2,FALSE)</f>
        <v>3179849</v>
      </c>
      <c r="U519">
        <f>VLOOKUP(D519,'Pop and Pop Den'!A:C,3,FALSE)</f>
        <v>56.928400000000003</v>
      </c>
      <c r="V519">
        <f>VLOOKUP(D519,Unemployment!A:B,2,FALSE)</f>
        <v>2.7</v>
      </c>
      <c r="W519">
        <f>VLOOKUP(D519,Unemployment!H:J,2,FALSE)</f>
        <v>2.8</v>
      </c>
      <c r="X519">
        <f>VLOOKUP(D519,Unemployment!H:J,3,FALSE)</f>
        <v>3.7</v>
      </c>
      <c r="Y519">
        <f t="shared" si="169"/>
        <v>1</v>
      </c>
      <c r="Z519">
        <f t="shared" si="170"/>
        <v>0.90000000000000036</v>
      </c>
      <c r="AA519">
        <f>VLOOKUP(D519,MedianAge!A:B,2,FALSE)</f>
        <v>38.1</v>
      </c>
      <c r="AB519" s="6">
        <f>VLOOKUP(D519,StateActions!F:G,2,FALSE)</f>
        <v>43932</v>
      </c>
      <c r="AC519" s="6">
        <f>VLOOKUP(D519,StateActions!L:M,2,FALSE)</f>
        <v>43916</v>
      </c>
      <c r="AD519" s="6">
        <f>VLOOKUP(D519,StateActions!A:B,2,FALSE)</f>
        <v>43905</v>
      </c>
      <c r="AE519">
        <f t="shared" si="171"/>
        <v>-16</v>
      </c>
      <c r="AF519">
        <f t="shared" si="172"/>
        <v>0</v>
      </c>
      <c r="AG519">
        <f t="shared" si="173"/>
        <v>11</v>
      </c>
      <c r="AH519" s="18">
        <f t="shared" si="174"/>
        <v>6.4925643815741743E-2</v>
      </c>
      <c r="AI519" s="18">
        <f t="shared" si="175"/>
        <v>0.93507435618425827</v>
      </c>
      <c r="AJ519" s="20">
        <f t="shared" si="176"/>
        <v>3.6271309394269132E-4</v>
      </c>
      <c r="AK519" t="str">
        <f t="shared" si="177"/>
        <v>Include</v>
      </c>
      <c r="AL519" t="str">
        <f t="shared" si="178"/>
        <v>Less than 10 deaths</v>
      </c>
      <c r="AM519" s="6">
        <f>IFERROR(VLOOKUP(D519,DatesEachStateReach10Deaths!A:B,2,FALSE),AK519)</f>
        <v>43923</v>
      </c>
      <c r="AN519">
        <f t="shared" si="179"/>
        <v>-7</v>
      </c>
    </row>
    <row r="520" spans="1:40" x14ac:dyDescent="0.25">
      <c r="A520" t="str">
        <f t="shared" ref="A520:A583" si="180">C520&amp;D520</f>
        <v>43917Iowa</v>
      </c>
      <c r="B520" t="str">
        <f t="shared" si="167"/>
        <v>43917IA</v>
      </c>
      <c r="C520" s="6">
        <v>43917</v>
      </c>
      <c r="D520" t="s">
        <v>78</v>
      </c>
      <c r="E520" t="s">
        <v>19</v>
      </c>
      <c r="F520">
        <f>IFERROR(VLOOKUP(B520,CovidTracking!B:G,4,FALSE),0)</f>
        <v>235</v>
      </c>
      <c r="G520">
        <f>IFERROR(VLOOKUP(B520,CovidTracking!B:G,5,FALSE),0)</f>
        <v>3740</v>
      </c>
      <c r="H520">
        <f t="shared" si="168"/>
        <v>3975</v>
      </c>
      <c r="I520">
        <f>IFERROR(VLOOKUP(B520,CovidTracking!B:G,6,FALSE),0)</f>
        <v>3</v>
      </c>
      <c r="J520">
        <f t="shared" si="163"/>
        <v>56</v>
      </c>
      <c r="K520">
        <f t="shared" si="164"/>
        <v>1162</v>
      </c>
      <c r="L520">
        <f t="shared" si="165"/>
        <v>1218</v>
      </c>
      <c r="M520">
        <f t="shared" si="166"/>
        <v>2</v>
      </c>
      <c r="N520">
        <f>VLOOKUP(A520,Mobility!$A:$L,7,FALSE)</f>
        <v>-40</v>
      </c>
      <c r="O520">
        <f>VLOOKUP(A520,Mobility!$A:$L,8,FALSE)</f>
        <v>-5</v>
      </c>
      <c r="P520">
        <f>VLOOKUP(A520,Mobility!$A:$L,9,FALSE)</f>
        <v>26</v>
      </c>
      <c r="Q520">
        <f>VLOOKUP(A520,Mobility!$A:$L,10,FALSE)</f>
        <v>-21</v>
      </c>
      <c r="R520">
        <f>VLOOKUP(A520,Mobility!$A:$L,11,FALSE)</f>
        <v>-35</v>
      </c>
      <c r="S520">
        <f>VLOOKUP(A520,Mobility!$A:$L,12,FALSE)</f>
        <v>16</v>
      </c>
      <c r="T520">
        <f>VLOOKUP(D520,'Pop and Pop Den'!A:C,2,FALSE)</f>
        <v>3179849</v>
      </c>
      <c r="U520">
        <f>VLOOKUP(D520,'Pop and Pop Den'!A:C,3,FALSE)</f>
        <v>56.928400000000003</v>
      </c>
      <c r="V520">
        <f>VLOOKUP(D520,Unemployment!A:B,2,FALSE)</f>
        <v>2.7</v>
      </c>
      <c r="W520">
        <f>VLOOKUP(D520,Unemployment!H:J,2,FALSE)</f>
        <v>2.8</v>
      </c>
      <c r="X520">
        <f>VLOOKUP(D520,Unemployment!H:J,3,FALSE)</f>
        <v>3.7</v>
      </c>
      <c r="Y520">
        <f t="shared" si="169"/>
        <v>1</v>
      </c>
      <c r="Z520">
        <f t="shared" si="170"/>
        <v>0.90000000000000036</v>
      </c>
      <c r="AA520">
        <f>VLOOKUP(D520,MedianAge!A:B,2,FALSE)</f>
        <v>38.1</v>
      </c>
      <c r="AB520" s="6">
        <f>VLOOKUP(D520,StateActions!F:G,2,FALSE)</f>
        <v>43932</v>
      </c>
      <c r="AC520" s="6">
        <f>VLOOKUP(D520,StateActions!L:M,2,FALSE)</f>
        <v>43916</v>
      </c>
      <c r="AD520" s="6">
        <f>VLOOKUP(D520,StateActions!A:B,2,FALSE)</f>
        <v>43905</v>
      </c>
      <c r="AE520">
        <f t="shared" si="171"/>
        <v>-15</v>
      </c>
      <c r="AF520">
        <f t="shared" si="172"/>
        <v>1</v>
      </c>
      <c r="AG520">
        <f t="shared" si="173"/>
        <v>12</v>
      </c>
      <c r="AH520" s="18">
        <f t="shared" si="174"/>
        <v>5.9119496855345913E-2</v>
      </c>
      <c r="AI520" s="18">
        <f t="shared" si="175"/>
        <v>0.9408805031446541</v>
      </c>
      <c r="AJ520" s="20">
        <f t="shared" si="176"/>
        <v>7.5471698113207543E-4</v>
      </c>
      <c r="AK520" t="str">
        <f t="shared" si="177"/>
        <v>Include</v>
      </c>
      <c r="AL520" t="str">
        <f t="shared" si="178"/>
        <v>Less than 10 deaths</v>
      </c>
      <c r="AM520" s="6">
        <f>IFERROR(VLOOKUP(D520,DatesEachStateReach10Deaths!A:B,2,FALSE),AK520)</f>
        <v>43923</v>
      </c>
      <c r="AN520">
        <f t="shared" si="179"/>
        <v>-6</v>
      </c>
    </row>
    <row r="521" spans="1:40" x14ac:dyDescent="0.25">
      <c r="A521" t="str">
        <f t="shared" si="180"/>
        <v>43918Iowa</v>
      </c>
      <c r="B521" t="str">
        <f t="shared" si="167"/>
        <v>43918IA</v>
      </c>
      <c r="C521" s="6">
        <v>43918</v>
      </c>
      <c r="D521" t="s">
        <v>78</v>
      </c>
      <c r="E521" t="s">
        <v>19</v>
      </c>
      <c r="F521">
        <f>IFERROR(VLOOKUP(B521,CovidTracking!B:G,4,FALSE),0)</f>
        <v>298</v>
      </c>
      <c r="G521">
        <f>IFERROR(VLOOKUP(B521,CovidTracking!B:G,5,FALSE),0)</f>
        <v>4375</v>
      </c>
      <c r="H521">
        <f t="shared" si="168"/>
        <v>4673</v>
      </c>
      <c r="I521">
        <f>IFERROR(VLOOKUP(B521,CovidTracking!B:G,6,FALSE),0)</f>
        <v>3</v>
      </c>
      <c r="J521">
        <f t="shared" si="163"/>
        <v>63</v>
      </c>
      <c r="K521">
        <f t="shared" si="164"/>
        <v>635</v>
      </c>
      <c r="L521">
        <f t="shared" si="165"/>
        <v>698</v>
      </c>
      <c r="M521">
        <f t="shared" si="166"/>
        <v>0</v>
      </c>
      <c r="N521">
        <f>VLOOKUP(A521,Mobility!$A:$L,7,FALSE)</f>
        <v>-48</v>
      </c>
      <c r="O521">
        <f>VLOOKUP(A521,Mobility!$A:$L,8,FALSE)</f>
        <v>-8</v>
      </c>
      <c r="P521">
        <f>VLOOKUP(A521,Mobility!$A:$L,9,FALSE)</f>
        <v>8</v>
      </c>
      <c r="Q521">
        <f>VLOOKUP(A521,Mobility!$A:$L,10,FALSE)</f>
        <v>-27</v>
      </c>
      <c r="R521">
        <f>VLOOKUP(A521,Mobility!$A:$L,11,FALSE)</f>
        <v>-23</v>
      </c>
      <c r="S521">
        <f>VLOOKUP(A521,Mobility!$A:$L,12,FALSE)</f>
        <v>13</v>
      </c>
      <c r="T521">
        <f>VLOOKUP(D521,'Pop and Pop Den'!A:C,2,FALSE)</f>
        <v>3179849</v>
      </c>
      <c r="U521">
        <f>VLOOKUP(D521,'Pop and Pop Den'!A:C,3,FALSE)</f>
        <v>56.928400000000003</v>
      </c>
      <c r="V521">
        <f>VLOOKUP(D521,Unemployment!A:B,2,FALSE)</f>
        <v>2.7</v>
      </c>
      <c r="W521">
        <f>VLOOKUP(D521,Unemployment!H:J,2,FALSE)</f>
        <v>2.8</v>
      </c>
      <c r="X521">
        <f>VLOOKUP(D521,Unemployment!H:J,3,FALSE)</f>
        <v>3.7</v>
      </c>
      <c r="Y521">
        <f t="shared" si="169"/>
        <v>1</v>
      </c>
      <c r="Z521">
        <f t="shared" si="170"/>
        <v>0.90000000000000036</v>
      </c>
      <c r="AA521">
        <f>VLOOKUP(D521,MedianAge!A:B,2,FALSE)</f>
        <v>38.1</v>
      </c>
      <c r="AB521" s="6">
        <f>VLOOKUP(D521,StateActions!F:G,2,FALSE)</f>
        <v>43932</v>
      </c>
      <c r="AC521" s="6">
        <f>VLOOKUP(D521,StateActions!L:M,2,FALSE)</f>
        <v>43916</v>
      </c>
      <c r="AD521" s="6">
        <f>VLOOKUP(D521,StateActions!A:B,2,FALSE)</f>
        <v>43905</v>
      </c>
      <c r="AE521">
        <f t="shared" si="171"/>
        <v>-14</v>
      </c>
      <c r="AF521">
        <f t="shared" si="172"/>
        <v>2</v>
      </c>
      <c r="AG521">
        <f t="shared" si="173"/>
        <v>13</v>
      </c>
      <c r="AH521" s="18">
        <f t="shared" si="174"/>
        <v>6.3770597046864969E-2</v>
      </c>
      <c r="AI521" s="18">
        <f t="shared" si="175"/>
        <v>0.93622940295313506</v>
      </c>
      <c r="AJ521" s="20">
        <f t="shared" si="176"/>
        <v>6.4198587631072112E-4</v>
      </c>
      <c r="AK521" t="str">
        <f t="shared" si="177"/>
        <v>Include</v>
      </c>
      <c r="AL521" t="str">
        <f t="shared" si="178"/>
        <v>Less than 10 deaths</v>
      </c>
      <c r="AM521" s="6">
        <f>IFERROR(VLOOKUP(D521,DatesEachStateReach10Deaths!A:B,2,FALSE),AK521)</f>
        <v>43923</v>
      </c>
      <c r="AN521">
        <f t="shared" si="179"/>
        <v>-5</v>
      </c>
    </row>
    <row r="522" spans="1:40" x14ac:dyDescent="0.25">
      <c r="A522" t="str">
        <f t="shared" si="180"/>
        <v>43919Iowa</v>
      </c>
      <c r="B522" t="str">
        <f t="shared" si="167"/>
        <v>43919IA</v>
      </c>
      <c r="C522" s="6">
        <v>43919</v>
      </c>
      <c r="D522" t="s">
        <v>78</v>
      </c>
      <c r="E522" t="s">
        <v>19</v>
      </c>
      <c r="F522">
        <f>IFERROR(VLOOKUP(B522,CovidTracking!B:G,4,FALSE),0)</f>
        <v>336</v>
      </c>
      <c r="G522">
        <f>IFERROR(VLOOKUP(B522,CovidTracking!B:G,5,FALSE),0)</f>
        <v>5013</v>
      </c>
      <c r="H522">
        <f t="shared" si="168"/>
        <v>5349</v>
      </c>
      <c r="I522">
        <f>IFERROR(VLOOKUP(B522,CovidTracking!B:G,6,FALSE),0)</f>
        <v>4</v>
      </c>
      <c r="J522">
        <f t="shared" si="163"/>
        <v>38</v>
      </c>
      <c r="K522">
        <f t="shared" si="164"/>
        <v>638</v>
      </c>
      <c r="L522">
        <f t="shared" si="165"/>
        <v>676</v>
      </c>
      <c r="M522">
        <f t="shared" si="166"/>
        <v>1</v>
      </c>
      <c r="N522">
        <f>VLOOKUP(A522,Mobility!$A:$L,7,FALSE)</f>
        <v>-43</v>
      </c>
      <c r="O522">
        <f>VLOOKUP(A522,Mobility!$A:$L,8,FALSE)</f>
        <v>-10</v>
      </c>
      <c r="P522">
        <f>VLOOKUP(A522,Mobility!$A:$L,9,FALSE)</f>
        <v>41</v>
      </c>
      <c r="Q522">
        <f>VLOOKUP(A522,Mobility!$A:$L,10,FALSE)</f>
        <v>-28</v>
      </c>
      <c r="R522">
        <f>VLOOKUP(A522,Mobility!$A:$L,11,FALSE)</f>
        <v>-29</v>
      </c>
      <c r="S522">
        <f>VLOOKUP(A522,Mobility!$A:$L,12,FALSE)</f>
        <v>10</v>
      </c>
      <c r="T522">
        <f>VLOOKUP(D522,'Pop and Pop Den'!A:C,2,FALSE)</f>
        <v>3179849</v>
      </c>
      <c r="U522">
        <f>VLOOKUP(D522,'Pop and Pop Den'!A:C,3,FALSE)</f>
        <v>56.928400000000003</v>
      </c>
      <c r="V522">
        <f>VLOOKUP(D522,Unemployment!A:B,2,FALSE)</f>
        <v>2.7</v>
      </c>
      <c r="W522">
        <f>VLOOKUP(D522,Unemployment!H:J,2,FALSE)</f>
        <v>2.8</v>
      </c>
      <c r="X522">
        <f>VLOOKUP(D522,Unemployment!H:J,3,FALSE)</f>
        <v>3.7</v>
      </c>
      <c r="Y522">
        <f t="shared" si="169"/>
        <v>1</v>
      </c>
      <c r="Z522">
        <f t="shared" si="170"/>
        <v>0.90000000000000036</v>
      </c>
      <c r="AA522">
        <f>VLOOKUP(D522,MedianAge!A:B,2,FALSE)</f>
        <v>38.1</v>
      </c>
      <c r="AB522" s="6">
        <f>VLOOKUP(D522,StateActions!F:G,2,FALSE)</f>
        <v>43932</v>
      </c>
      <c r="AC522" s="6">
        <f>VLOOKUP(D522,StateActions!L:M,2,FALSE)</f>
        <v>43916</v>
      </c>
      <c r="AD522" s="6">
        <f>VLOOKUP(D522,StateActions!A:B,2,FALSE)</f>
        <v>43905</v>
      </c>
      <c r="AE522">
        <f t="shared" si="171"/>
        <v>-13</v>
      </c>
      <c r="AF522">
        <f t="shared" si="172"/>
        <v>3</v>
      </c>
      <c r="AG522">
        <f t="shared" si="173"/>
        <v>14</v>
      </c>
      <c r="AH522" s="18">
        <f t="shared" si="174"/>
        <v>6.2815479528883902E-2</v>
      </c>
      <c r="AI522" s="18">
        <f t="shared" si="175"/>
        <v>0.93718452047111611</v>
      </c>
      <c r="AJ522" s="20">
        <f t="shared" si="176"/>
        <v>7.4780332772480835E-4</v>
      </c>
      <c r="AK522" t="str">
        <f t="shared" si="177"/>
        <v>Include</v>
      </c>
      <c r="AL522" t="str">
        <f t="shared" si="178"/>
        <v>Less than 10 deaths</v>
      </c>
      <c r="AM522" s="6">
        <f>IFERROR(VLOOKUP(D522,DatesEachStateReach10Deaths!A:B,2,FALSE),AK522)</f>
        <v>43923</v>
      </c>
      <c r="AN522">
        <f t="shared" si="179"/>
        <v>-4</v>
      </c>
    </row>
    <row r="523" spans="1:40" x14ac:dyDescent="0.25">
      <c r="A523" t="str">
        <f t="shared" si="180"/>
        <v>43920Iowa</v>
      </c>
      <c r="B523" t="str">
        <f t="shared" si="167"/>
        <v>43920IA</v>
      </c>
      <c r="C523" s="6">
        <v>43920</v>
      </c>
      <c r="D523" t="s">
        <v>78</v>
      </c>
      <c r="E523" t="s">
        <v>19</v>
      </c>
      <c r="F523">
        <f>IFERROR(VLOOKUP(B523,CovidTracking!B:G,4,FALSE),0)</f>
        <v>424</v>
      </c>
      <c r="G523">
        <f>IFERROR(VLOOKUP(B523,CovidTracking!B:G,5,FALSE),0)</f>
        <v>6162</v>
      </c>
      <c r="H523">
        <f t="shared" si="168"/>
        <v>6586</v>
      </c>
      <c r="I523">
        <f>IFERROR(VLOOKUP(B523,CovidTracking!B:G,6,FALSE),0)</f>
        <v>6</v>
      </c>
      <c r="J523">
        <f t="shared" si="163"/>
        <v>88</v>
      </c>
      <c r="K523">
        <f t="shared" si="164"/>
        <v>1149</v>
      </c>
      <c r="L523">
        <f t="shared" si="165"/>
        <v>1237</v>
      </c>
      <c r="M523">
        <f t="shared" si="166"/>
        <v>2</v>
      </c>
      <c r="N523">
        <f>VLOOKUP(A523,Mobility!$A:$L,7,FALSE)</f>
        <v>-34</v>
      </c>
      <c r="O523">
        <f>VLOOKUP(A523,Mobility!$A:$L,8,FALSE)</f>
        <v>-4</v>
      </c>
      <c r="P523">
        <f>VLOOKUP(A523,Mobility!$A:$L,9,FALSE)</f>
        <v>145</v>
      </c>
      <c r="Q523">
        <f>VLOOKUP(A523,Mobility!$A:$L,10,FALSE)</f>
        <v>-18</v>
      </c>
      <c r="R523">
        <f>VLOOKUP(A523,Mobility!$A:$L,11,FALSE)</f>
        <v>-37</v>
      </c>
      <c r="S523">
        <f>VLOOKUP(A523,Mobility!$A:$L,12,FALSE)</f>
        <v>14</v>
      </c>
      <c r="T523">
        <f>VLOOKUP(D523,'Pop and Pop Den'!A:C,2,FALSE)</f>
        <v>3179849</v>
      </c>
      <c r="U523">
        <f>VLOOKUP(D523,'Pop and Pop Den'!A:C,3,FALSE)</f>
        <v>56.928400000000003</v>
      </c>
      <c r="V523">
        <f>VLOOKUP(D523,Unemployment!A:B,2,FALSE)</f>
        <v>2.7</v>
      </c>
      <c r="W523">
        <f>VLOOKUP(D523,Unemployment!H:J,2,FALSE)</f>
        <v>2.8</v>
      </c>
      <c r="X523">
        <f>VLOOKUP(D523,Unemployment!H:J,3,FALSE)</f>
        <v>3.7</v>
      </c>
      <c r="Y523">
        <f t="shared" si="169"/>
        <v>1</v>
      </c>
      <c r="Z523">
        <f t="shared" si="170"/>
        <v>0.90000000000000036</v>
      </c>
      <c r="AA523">
        <f>VLOOKUP(D523,MedianAge!A:B,2,FALSE)</f>
        <v>38.1</v>
      </c>
      <c r="AB523" s="6">
        <f>VLOOKUP(D523,StateActions!F:G,2,FALSE)</f>
        <v>43932</v>
      </c>
      <c r="AC523" s="6">
        <f>VLOOKUP(D523,StateActions!L:M,2,FALSE)</f>
        <v>43916</v>
      </c>
      <c r="AD523" s="6">
        <f>VLOOKUP(D523,StateActions!A:B,2,FALSE)</f>
        <v>43905</v>
      </c>
      <c r="AE523">
        <f t="shared" si="171"/>
        <v>-12</v>
      </c>
      <c r="AF523">
        <f t="shared" si="172"/>
        <v>4</v>
      </c>
      <c r="AG523">
        <f t="shared" si="173"/>
        <v>15</v>
      </c>
      <c r="AH523" s="18">
        <f t="shared" si="174"/>
        <v>6.4378985727300331E-2</v>
      </c>
      <c r="AI523" s="18">
        <f t="shared" si="175"/>
        <v>0.93562101427269961</v>
      </c>
      <c r="AJ523" s="20">
        <f t="shared" si="176"/>
        <v>9.1102338293349531E-4</v>
      </c>
      <c r="AK523" t="str">
        <f t="shared" si="177"/>
        <v>Include</v>
      </c>
      <c r="AL523" t="str">
        <f t="shared" si="178"/>
        <v>Less than 10 deaths</v>
      </c>
      <c r="AM523" s="6">
        <f>IFERROR(VLOOKUP(D523,DatesEachStateReach10Deaths!A:B,2,FALSE),AK523)</f>
        <v>43923</v>
      </c>
      <c r="AN523">
        <f t="shared" si="179"/>
        <v>-3</v>
      </c>
    </row>
    <row r="524" spans="1:40" x14ac:dyDescent="0.25">
      <c r="A524" t="str">
        <f t="shared" si="180"/>
        <v>43921Iowa</v>
      </c>
      <c r="B524" t="str">
        <f t="shared" si="167"/>
        <v>43921IA</v>
      </c>
      <c r="C524" s="6">
        <v>43921</v>
      </c>
      <c r="D524" t="s">
        <v>78</v>
      </c>
      <c r="E524" t="s">
        <v>19</v>
      </c>
      <c r="F524">
        <f>IFERROR(VLOOKUP(B524,CovidTracking!B:G,4,FALSE),0)</f>
        <v>497</v>
      </c>
      <c r="G524">
        <f>IFERROR(VLOOKUP(B524,CovidTracking!B:G,5,FALSE),0)</f>
        <v>6888</v>
      </c>
      <c r="H524">
        <f t="shared" si="168"/>
        <v>7385</v>
      </c>
      <c r="I524">
        <f>IFERROR(VLOOKUP(B524,CovidTracking!B:G,6,FALSE),0)</f>
        <v>7</v>
      </c>
      <c r="J524">
        <f t="shared" si="163"/>
        <v>73</v>
      </c>
      <c r="K524">
        <f t="shared" si="164"/>
        <v>726</v>
      </c>
      <c r="L524">
        <f t="shared" si="165"/>
        <v>799</v>
      </c>
      <c r="M524">
        <f t="shared" si="166"/>
        <v>1</v>
      </c>
      <c r="N524">
        <f>VLOOKUP(A524,Mobility!$A:$L,7,FALSE)</f>
        <v>-37</v>
      </c>
      <c r="O524">
        <f>VLOOKUP(A524,Mobility!$A:$L,8,FALSE)</f>
        <v>-3</v>
      </c>
      <c r="P524">
        <f>VLOOKUP(A524,Mobility!$A:$L,9,FALSE)</f>
        <v>100</v>
      </c>
      <c r="Q524">
        <f>VLOOKUP(A524,Mobility!$A:$L,10,FALSE)</f>
        <v>-17</v>
      </c>
      <c r="R524">
        <f>VLOOKUP(A524,Mobility!$A:$L,11,FALSE)</f>
        <v>-40</v>
      </c>
      <c r="S524">
        <f>VLOOKUP(A524,Mobility!$A:$L,12,FALSE)</f>
        <v>16</v>
      </c>
      <c r="T524">
        <f>VLOOKUP(D524,'Pop and Pop Den'!A:C,2,FALSE)</f>
        <v>3179849</v>
      </c>
      <c r="U524">
        <f>VLOOKUP(D524,'Pop and Pop Den'!A:C,3,FALSE)</f>
        <v>56.928400000000003</v>
      </c>
      <c r="V524">
        <f>VLOOKUP(D524,Unemployment!A:B,2,FALSE)</f>
        <v>2.7</v>
      </c>
      <c r="W524">
        <f>VLOOKUP(D524,Unemployment!H:J,2,FALSE)</f>
        <v>2.8</v>
      </c>
      <c r="X524">
        <f>VLOOKUP(D524,Unemployment!H:J,3,FALSE)</f>
        <v>3.7</v>
      </c>
      <c r="Y524">
        <f t="shared" si="169"/>
        <v>1</v>
      </c>
      <c r="Z524">
        <f t="shared" si="170"/>
        <v>0.90000000000000036</v>
      </c>
      <c r="AA524">
        <f>VLOOKUP(D524,MedianAge!A:B,2,FALSE)</f>
        <v>38.1</v>
      </c>
      <c r="AB524" s="6">
        <f>VLOOKUP(D524,StateActions!F:G,2,FALSE)</f>
        <v>43932</v>
      </c>
      <c r="AC524" s="6">
        <f>VLOOKUP(D524,StateActions!L:M,2,FALSE)</f>
        <v>43916</v>
      </c>
      <c r="AD524" s="6">
        <f>VLOOKUP(D524,StateActions!A:B,2,FALSE)</f>
        <v>43905</v>
      </c>
      <c r="AE524">
        <f t="shared" si="171"/>
        <v>-11</v>
      </c>
      <c r="AF524">
        <f t="shared" si="172"/>
        <v>5</v>
      </c>
      <c r="AG524">
        <f t="shared" si="173"/>
        <v>16</v>
      </c>
      <c r="AH524" s="18">
        <f t="shared" si="174"/>
        <v>6.7298578199052134E-2</v>
      </c>
      <c r="AI524" s="18">
        <f t="shared" si="175"/>
        <v>0.93270142180094784</v>
      </c>
      <c r="AJ524" s="20">
        <f t="shared" si="176"/>
        <v>9.4786729857819908E-4</v>
      </c>
      <c r="AK524" t="str">
        <f t="shared" si="177"/>
        <v>Include</v>
      </c>
      <c r="AL524" t="str">
        <f t="shared" si="178"/>
        <v>Less than 10 deaths</v>
      </c>
      <c r="AM524" s="6">
        <f>IFERROR(VLOOKUP(D524,DatesEachStateReach10Deaths!A:B,2,FALSE),AK524)</f>
        <v>43923</v>
      </c>
      <c r="AN524">
        <f t="shared" si="179"/>
        <v>-2</v>
      </c>
    </row>
    <row r="525" spans="1:40" x14ac:dyDescent="0.25">
      <c r="A525" t="str">
        <f t="shared" si="180"/>
        <v>43922Iowa</v>
      </c>
      <c r="B525" t="str">
        <f t="shared" si="167"/>
        <v>43922IA</v>
      </c>
      <c r="C525" s="6">
        <v>43922</v>
      </c>
      <c r="D525" t="s">
        <v>78</v>
      </c>
      <c r="E525" t="s">
        <v>19</v>
      </c>
      <c r="F525">
        <f>IFERROR(VLOOKUP(B525,CovidTracking!B:G,4,FALSE),0)</f>
        <v>549</v>
      </c>
      <c r="G525">
        <f>IFERROR(VLOOKUP(B525,CovidTracking!B:G,5,FALSE),0)</f>
        <v>7304</v>
      </c>
      <c r="H525">
        <f t="shared" si="168"/>
        <v>7853</v>
      </c>
      <c r="I525">
        <f>IFERROR(VLOOKUP(B525,CovidTracking!B:G,6,FALSE),0)</f>
        <v>9</v>
      </c>
      <c r="J525">
        <f t="shared" si="163"/>
        <v>52</v>
      </c>
      <c r="K525">
        <f t="shared" si="164"/>
        <v>416</v>
      </c>
      <c r="L525">
        <f t="shared" si="165"/>
        <v>468</v>
      </c>
      <c r="M525">
        <f t="shared" si="166"/>
        <v>2</v>
      </c>
      <c r="N525">
        <f>VLOOKUP(A525,Mobility!$A:$L,7,FALSE)</f>
        <v>-34</v>
      </c>
      <c r="O525">
        <f>VLOOKUP(A525,Mobility!$A:$L,8,FALSE)</f>
        <v>4</v>
      </c>
      <c r="P525">
        <f>VLOOKUP(A525,Mobility!$A:$L,9,FALSE)</f>
        <v>93</v>
      </c>
      <c r="Q525">
        <f>VLOOKUP(A525,Mobility!$A:$L,10,FALSE)</f>
        <v>-13</v>
      </c>
      <c r="R525">
        <f>VLOOKUP(A525,Mobility!$A:$L,11,FALSE)</f>
        <v>-39</v>
      </c>
      <c r="S525">
        <f>VLOOKUP(A525,Mobility!$A:$L,12,FALSE)</f>
        <v>15</v>
      </c>
      <c r="T525">
        <f>VLOOKUP(D525,'Pop and Pop Den'!A:C,2,FALSE)</f>
        <v>3179849</v>
      </c>
      <c r="U525">
        <f>VLOOKUP(D525,'Pop and Pop Den'!A:C,3,FALSE)</f>
        <v>56.928400000000003</v>
      </c>
      <c r="V525">
        <f>VLOOKUP(D525,Unemployment!A:B,2,FALSE)</f>
        <v>2.7</v>
      </c>
      <c r="W525">
        <f>VLOOKUP(D525,Unemployment!H:J,2,FALSE)</f>
        <v>2.8</v>
      </c>
      <c r="X525">
        <f>VLOOKUP(D525,Unemployment!H:J,3,FALSE)</f>
        <v>3.7</v>
      </c>
      <c r="Y525">
        <f t="shared" si="169"/>
        <v>1</v>
      </c>
      <c r="Z525">
        <f t="shared" si="170"/>
        <v>0.90000000000000036</v>
      </c>
      <c r="AA525">
        <f>VLOOKUP(D525,MedianAge!A:B,2,FALSE)</f>
        <v>38.1</v>
      </c>
      <c r="AB525" s="6">
        <f>VLOOKUP(D525,StateActions!F:G,2,FALSE)</f>
        <v>43932</v>
      </c>
      <c r="AC525" s="6">
        <f>VLOOKUP(D525,StateActions!L:M,2,FALSE)</f>
        <v>43916</v>
      </c>
      <c r="AD525" s="6">
        <f>VLOOKUP(D525,StateActions!A:B,2,FALSE)</f>
        <v>43905</v>
      </c>
      <c r="AE525">
        <f t="shared" si="171"/>
        <v>-10</v>
      </c>
      <c r="AF525">
        <f t="shared" si="172"/>
        <v>6</v>
      </c>
      <c r="AG525">
        <f t="shared" si="173"/>
        <v>17</v>
      </c>
      <c r="AH525" s="18">
        <f t="shared" si="174"/>
        <v>6.990958869221954E-2</v>
      </c>
      <c r="AI525" s="18">
        <f t="shared" si="175"/>
        <v>0.93009041130778047</v>
      </c>
      <c r="AJ525" s="20">
        <f t="shared" si="176"/>
        <v>1.1460588310199923E-3</v>
      </c>
      <c r="AK525" t="str">
        <f t="shared" si="177"/>
        <v>Include</v>
      </c>
      <c r="AL525" t="str">
        <f t="shared" si="178"/>
        <v>Less than 10 deaths</v>
      </c>
      <c r="AM525" s="6">
        <f>IFERROR(VLOOKUP(D525,DatesEachStateReach10Deaths!A:B,2,FALSE),AK525)</f>
        <v>43923</v>
      </c>
      <c r="AN525">
        <f t="shared" si="179"/>
        <v>-1</v>
      </c>
    </row>
    <row r="526" spans="1:40" x14ac:dyDescent="0.25">
      <c r="A526" t="str">
        <f t="shared" si="180"/>
        <v>43923Iowa</v>
      </c>
      <c r="B526" t="str">
        <f t="shared" si="167"/>
        <v>43923IA</v>
      </c>
      <c r="C526" s="6">
        <v>43923</v>
      </c>
      <c r="D526" t="s">
        <v>78</v>
      </c>
      <c r="E526" t="s">
        <v>19</v>
      </c>
      <c r="F526">
        <f>IFERROR(VLOOKUP(B526,CovidTracking!B:G,4,FALSE),0)</f>
        <v>614</v>
      </c>
      <c r="G526">
        <f>IFERROR(VLOOKUP(B526,CovidTracking!B:G,5,FALSE),0)</f>
        <v>8054</v>
      </c>
      <c r="H526">
        <f t="shared" si="168"/>
        <v>8668</v>
      </c>
      <c r="I526">
        <f>IFERROR(VLOOKUP(B526,CovidTracking!B:G,6,FALSE),0)</f>
        <v>11</v>
      </c>
      <c r="J526">
        <f t="shared" si="163"/>
        <v>65</v>
      </c>
      <c r="K526">
        <f t="shared" si="164"/>
        <v>750</v>
      </c>
      <c r="L526">
        <f t="shared" si="165"/>
        <v>815</v>
      </c>
      <c r="M526">
        <f t="shared" si="166"/>
        <v>2</v>
      </c>
      <c r="N526">
        <f>VLOOKUP(A526,Mobility!$A:$L,7,FALSE)</f>
        <v>-39</v>
      </c>
      <c r="O526">
        <f>VLOOKUP(A526,Mobility!$A:$L,8,FALSE)</f>
        <v>-5</v>
      </c>
      <c r="P526">
        <f>VLOOKUP(A526,Mobility!$A:$L,9,FALSE)</f>
        <v>62</v>
      </c>
      <c r="Q526">
        <f>VLOOKUP(A526,Mobility!$A:$L,10,FALSE)</f>
        <v>-22</v>
      </c>
      <c r="R526">
        <f>VLOOKUP(A526,Mobility!$A:$L,11,FALSE)</f>
        <v>-40</v>
      </c>
      <c r="S526">
        <f>VLOOKUP(A526,Mobility!$A:$L,12,FALSE)</f>
        <v>18</v>
      </c>
      <c r="T526">
        <f>VLOOKUP(D526,'Pop and Pop Den'!A:C,2,FALSE)</f>
        <v>3179849</v>
      </c>
      <c r="U526">
        <f>VLOOKUP(D526,'Pop and Pop Den'!A:C,3,FALSE)</f>
        <v>56.928400000000003</v>
      </c>
      <c r="V526">
        <f>VLOOKUP(D526,Unemployment!A:B,2,FALSE)</f>
        <v>2.7</v>
      </c>
      <c r="W526">
        <f>VLOOKUP(D526,Unemployment!H:J,2,FALSE)</f>
        <v>2.8</v>
      </c>
      <c r="X526">
        <f>VLOOKUP(D526,Unemployment!H:J,3,FALSE)</f>
        <v>3.7</v>
      </c>
      <c r="Y526">
        <f t="shared" si="169"/>
        <v>1</v>
      </c>
      <c r="Z526">
        <f t="shared" si="170"/>
        <v>0.90000000000000036</v>
      </c>
      <c r="AA526">
        <f>VLOOKUP(D526,MedianAge!A:B,2,FALSE)</f>
        <v>38.1</v>
      </c>
      <c r="AB526" s="6">
        <f>VLOOKUP(D526,StateActions!F:G,2,FALSE)</f>
        <v>43932</v>
      </c>
      <c r="AC526" s="6">
        <f>VLOOKUP(D526,StateActions!L:M,2,FALSE)</f>
        <v>43916</v>
      </c>
      <c r="AD526" s="6">
        <f>VLOOKUP(D526,StateActions!A:B,2,FALSE)</f>
        <v>43905</v>
      </c>
      <c r="AE526">
        <f t="shared" si="171"/>
        <v>-9</v>
      </c>
      <c r="AF526">
        <f t="shared" si="172"/>
        <v>7</v>
      </c>
      <c r="AG526">
        <f t="shared" si="173"/>
        <v>18</v>
      </c>
      <c r="AH526" s="18">
        <f t="shared" si="174"/>
        <v>7.0835256114443926E-2</v>
      </c>
      <c r="AI526" s="18">
        <f t="shared" si="175"/>
        <v>0.92916474388555603</v>
      </c>
      <c r="AJ526" s="20">
        <f t="shared" si="176"/>
        <v>1.2690355329949238E-3</v>
      </c>
      <c r="AK526" t="str">
        <f t="shared" si="177"/>
        <v>Include</v>
      </c>
      <c r="AL526" t="str">
        <f t="shared" si="178"/>
        <v>10 or more deaths</v>
      </c>
      <c r="AM526" s="6">
        <f>IFERROR(VLOOKUP(D526,DatesEachStateReach10Deaths!A:B,2,FALSE),AK526)</f>
        <v>43923</v>
      </c>
      <c r="AN526">
        <f t="shared" si="179"/>
        <v>0</v>
      </c>
    </row>
    <row r="527" spans="1:40" x14ac:dyDescent="0.25">
      <c r="A527" t="str">
        <f t="shared" si="180"/>
        <v>43924Iowa</v>
      </c>
      <c r="B527" t="str">
        <f t="shared" si="167"/>
        <v>43924IA</v>
      </c>
      <c r="C527" s="6">
        <v>43924</v>
      </c>
      <c r="D527" t="s">
        <v>78</v>
      </c>
      <c r="E527" t="s">
        <v>19</v>
      </c>
      <c r="F527">
        <f>IFERROR(VLOOKUP(B527,CovidTracking!B:G,4,FALSE),0)</f>
        <v>699</v>
      </c>
      <c r="G527">
        <f>IFERROR(VLOOKUP(B527,CovidTracking!B:G,5,FALSE),0)</f>
        <v>8754</v>
      </c>
      <c r="H527">
        <f t="shared" si="168"/>
        <v>9453</v>
      </c>
      <c r="I527">
        <f>IFERROR(VLOOKUP(B527,CovidTracking!B:G,6,FALSE),0)</f>
        <v>11</v>
      </c>
      <c r="J527">
        <f t="shared" si="163"/>
        <v>85</v>
      </c>
      <c r="K527">
        <f t="shared" si="164"/>
        <v>700</v>
      </c>
      <c r="L527">
        <f t="shared" si="165"/>
        <v>785</v>
      </c>
      <c r="M527">
        <f t="shared" si="166"/>
        <v>0</v>
      </c>
      <c r="N527">
        <f>VLOOKUP(A527,Mobility!$A:$L,7,FALSE)</f>
        <v>-41</v>
      </c>
      <c r="O527">
        <f>VLOOKUP(A527,Mobility!$A:$L,8,FALSE)</f>
        <v>-2</v>
      </c>
      <c r="P527">
        <f>VLOOKUP(A527,Mobility!$A:$L,9,FALSE)</f>
        <v>-7</v>
      </c>
      <c r="Q527">
        <f>VLOOKUP(A527,Mobility!$A:$L,10,FALSE)</f>
        <v>-26</v>
      </c>
      <c r="R527">
        <f>VLOOKUP(A527,Mobility!$A:$L,11,FALSE)</f>
        <v>-39</v>
      </c>
      <c r="S527">
        <f>VLOOKUP(A527,Mobility!$A:$L,12,FALSE)</f>
        <v>18</v>
      </c>
      <c r="T527">
        <f>VLOOKUP(D527,'Pop and Pop Den'!A:C,2,FALSE)</f>
        <v>3179849</v>
      </c>
      <c r="U527">
        <f>VLOOKUP(D527,'Pop and Pop Den'!A:C,3,FALSE)</f>
        <v>56.928400000000003</v>
      </c>
      <c r="V527">
        <f>VLOOKUP(D527,Unemployment!A:B,2,FALSE)</f>
        <v>2.7</v>
      </c>
      <c r="W527">
        <f>VLOOKUP(D527,Unemployment!H:J,2,FALSE)</f>
        <v>2.8</v>
      </c>
      <c r="X527">
        <f>VLOOKUP(D527,Unemployment!H:J,3,FALSE)</f>
        <v>3.7</v>
      </c>
      <c r="Y527">
        <f t="shared" si="169"/>
        <v>1</v>
      </c>
      <c r="Z527">
        <f t="shared" si="170"/>
        <v>0.90000000000000036</v>
      </c>
      <c r="AA527">
        <f>VLOOKUP(D527,MedianAge!A:B,2,FALSE)</f>
        <v>38.1</v>
      </c>
      <c r="AB527" s="6">
        <f>VLOOKUP(D527,StateActions!F:G,2,FALSE)</f>
        <v>43932</v>
      </c>
      <c r="AC527" s="6">
        <f>VLOOKUP(D527,StateActions!L:M,2,FALSE)</f>
        <v>43916</v>
      </c>
      <c r="AD527" s="6">
        <f>VLOOKUP(D527,StateActions!A:B,2,FALSE)</f>
        <v>43905</v>
      </c>
      <c r="AE527">
        <f t="shared" si="171"/>
        <v>-8</v>
      </c>
      <c r="AF527">
        <f t="shared" si="172"/>
        <v>8</v>
      </c>
      <c r="AG527">
        <f t="shared" si="173"/>
        <v>19</v>
      </c>
      <c r="AH527" s="18">
        <f t="shared" si="174"/>
        <v>7.3944779435099972E-2</v>
      </c>
      <c r="AI527" s="18">
        <f t="shared" si="175"/>
        <v>0.92605522056490008</v>
      </c>
      <c r="AJ527" s="20">
        <f t="shared" si="176"/>
        <v>1.1636517507669522E-3</v>
      </c>
      <c r="AK527" t="str">
        <f t="shared" si="177"/>
        <v>Include</v>
      </c>
      <c r="AL527" t="str">
        <f t="shared" si="178"/>
        <v>10 or more deaths</v>
      </c>
      <c r="AM527" s="6">
        <f>IFERROR(VLOOKUP(D527,DatesEachStateReach10Deaths!A:B,2,FALSE),AK527)</f>
        <v>43923</v>
      </c>
      <c r="AN527">
        <f t="shared" si="179"/>
        <v>1</v>
      </c>
    </row>
    <row r="528" spans="1:40" x14ac:dyDescent="0.25">
      <c r="A528" t="str">
        <f t="shared" si="180"/>
        <v>43925Iowa</v>
      </c>
      <c r="B528" t="str">
        <f t="shared" si="167"/>
        <v>43925IA</v>
      </c>
      <c r="C528" s="6">
        <v>43925</v>
      </c>
      <c r="D528" t="s">
        <v>78</v>
      </c>
      <c r="E528" t="s">
        <v>19</v>
      </c>
      <c r="F528">
        <f>IFERROR(VLOOKUP(B528,CovidTracking!B:G,4,FALSE),0)</f>
        <v>786</v>
      </c>
      <c r="G528">
        <f>IFERROR(VLOOKUP(B528,CovidTracking!B:G,5,FALSE),0)</f>
        <v>9454</v>
      </c>
      <c r="H528">
        <f t="shared" si="168"/>
        <v>10240</v>
      </c>
      <c r="I528">
        <f>IFERROR(VLOOKUP(B528,CovidTracking!B:G,6,FALSE),0)</f>
        <v>14</v>
      </c>
      <c r="J528">
        <f t="shared" si="163"/>
        <v>87</v>
      </c>
      <c r="K528">
        <f t="shared" si="164"/>
        <v>700</v>
      </c>
      <c r="L528">
        <f t="shared" si="165"/>
        <v>787</v>
      </c>
      <c r="M528">
        <f t="shared" si="166"/>
        <v>3</v>
      </c>
      <c r="N528">
        <f>VLOOKUP(A528,Mobility!$A:$L,7,FALSE)</f>
        <v>-45</v>
      </c>
      <c r="O528">
        <f>VLOOKUP(A528,Mobility!$A:$L,8,FALSE)</f>
        <v>4</v>
      </c>
      <c r="P528">
        <f>VLOOKUP(A528,Mobility!$A:$L,9,FALSE)</f>
        <v>45</v>
      </c>
      <c r="Q528">
        <f>VLOOKUP(A528,Mobility!$A:$L,10,FALSE)</f>
        <v>-23</v>
      </c>
      <c r="R528">
        <f>VLOOKUP(A528,Mobility!$A:$L,11,FALSE)</f>
        <v>-25</v>
      </c>
      <c r="S528">
        <f>VLOOKUP(A528,Mobility!$A:$L,12,FALSE)</f>
        <v>12</v>
      </c>
      <c r="T528">
        <f>VLOOKUP(D528,'Pop and Pop Den'!A:C,2,FALSE)</f>
        <v>3179849</v>
      </c>
      <c r="U528">
        <f>VLOOKUP(D528,'Pop and Pop Den'!A:C,3,FALSE)</f>
        <v>56.928400000000003</v>
      </c>
      <c r="V528">
        <f>VLOOKUP(D528,Unemployment!A:B,2,FALSE)</f>
        <v>2.7</v>
      </c>
      <c r="W528">
        <f>VLOOKUP(D528,Unemployment!H:J,2,FALSE)</f>
        <v>2.8</v>
      </c>
      <c r="X528">
        <f>VLOOKUP(D528,Unemployment!H:J,3,FALSE)</f>
        <v>3.7</v>
      </c>
      <c r="Y528">
        <f t="shared" si="169"/>
        <v>1</v>
      </c>
      <c r="Z528">
        <f t="shared" si="170"/>
        <v>0.90000000000000036</v>
      </c>
      <c r="AA528">
        <f>VLOOKUP(D528,MedianAge!A:B,2,FALSE)</f>
        <v>38.1</v>
      </c>
      <c r="AB528" s="6">
        <f>VLOOKUP(D528,StateActions!F:G,2,FALSE)</f>
        <v>43932</v>
      </c>
      <c r="AC528" s="6">
        <f>VLOOKUP(D528,StateActions!L:M,2,FALSE)</f>
        <v>43916</v>
      </c>
      <c r="AD528" s="6">
        <f>VLOOKUP(D528,StateActions!A:B,2,FALSE)</f>
        <v>43905</v>
      </c>
      <c r="AE528">
        <f t="shared" si="171"/>
        <v>-7</v>
      </c>
      <c r="AF528">
        <f t="shared" si="172"/>
        <v>9</v>
      </c>
      <c r="AG528">
        <f t="shared" si="173"/>
        <v>20</v>
      </c>
      <c r="AH528" s="18">
        <f t="shared" si="174"/>
        <v>7.6757812499999994E-2</v>
      </c>
      <c r="AI528" s="18">
        <f t="shared" si="175"/>
        <v>0.92324218749999998</v>
      </c>
      <c r="AJ528" s="20">
        <f t="shared" si="176"/>
        <v>1.3671874999999999E-3</v>
      </c>
      <c r="AK528" t="str">
        <f t="shared" si="177"/>
        <v>Include</v>
      </c>
      <c r="AL528" t="str">
        <f t="shared" si="178"/>
        <v>10 or more deaths</v>
      </c>
      <c r="AM528" s="6">
        <f>IFERROR(VLOOKUP(D528,DatesEachStateReach10Deaths!A:B,2,FALSE),AK528)</f>
        <v>43923</v>
      </c>
      <c r="AN528">
        <f t="shared" si="179"/>
        <v>2</v>
      </c>
    </row>
    <row r="529" spans="1:40" x14ac:dyDescent="0.25">
      <c r="A529" t="str">
        <f t="shared" si="180"/>
        <v>43926Iowa</v>
      </c>
      <c r="B529" t="str">
        <f t="shared" si="167"/>
        <v>43926IA</v>
      </c>
      <c r="C529" s="6">
        <v>43926</v>
      </c>
      <c r="D529" t="s">
        <v>78</v>
      </c>
      <c r="E529" t="s">
        <v>19</v>
      </c>
      <c r="F529">
        <f>IFERROR(VLOOKUP(B529,CovidTracking!B:G,4,FALSE),0)</f>
        <v>868</v>
      </c>
      <c r="G529">
        <f>IFERROR(VLOOKUP(B529,CovidTracking!B:G,5,FALSE),0)</f>
        <v>9973</v>
      </c>
      <c r="H529">
        <f t="shared" si="168"/>
        <v>10841</v>
      </c>
      <c r="I529">
        <f>IFERROR(VLOOKUP(B529,CovidTracking!B:G,6,FALSE),0)</f>
        <v>22</v>
      </c>
      <c r="J529">
        <f t="shared" si="163"/>
        <v>82</v>
      </c>
      <c r="K529">
        <f t="shared" si="164"/>
        <v>519</v>
      </c>
      <c r="L529">
        <f t="shared" si="165"/>
        <v>601</v>
      </c>
      <c r="M529">
        <f t="shared" si="166"/>
        <v>8</v>
      </c>
      <c r="N529">
        <f>VLOOKUP(A529,Mobility!$A:$L,7,FALSE)</f>
        <v>-39</v>
      </c>
      <c r="O529">
        <f>VLOOKUP(A529,Mobility!$A:$L,8,FALSE)</f>
        <v>1</v>
      </c>
      <c r="P529">
        <f>VLOOKUP(A529,Mobility!$A:$L,9,FALSE)</f>
        <v>134</v>
      </c>
      <c r="Q529">
        <f>VLOOKUP(A529,Mobility!$A:$L,10,FALSE)</f>
        <v>-28</v>
      </c>
      <c r="R529">
        <f>VLOOKUP(A529,Mobility!$A:$L,11,FALSE)</f>
        <v>-29</v>
      </c>
      <c r="S529">
        <f>VLOOKUP(A529,Mobility!$A:$L,12,FALSE)</f>
        <v>8</v>
      </c>
      <c r="T529">
        <f>VLOOKUP(D529,'Pop and Pop Den'!A:C,2,FALSE)</f>
        <v>3179849</v>
      </c>
      <c r="U529">
        <f>VLOOKUP(D529,'Pop and Pop Den'!A:C,3,FALSE)</f>
        <v>56.928400000000003</v>
      </c>
      <c r="V529">
        <f>VLOOKUP(D529,Unemployment!A:B,2,FALSE)</f>
        <v>2.7</v>
      </c>
      <c r="W529">
        <f>VLOOKUP(D529,Unemployment!H:J,2,FALSE)</f>
        <v>2.8</v>
      </c>
      <c r="X529">
        <f>VLOOKUP(D529,Unemployment!H:J,3,FALSE)</f>
        <v>3.7</v>
      </c>
      <c r="Y529">
        <f t="shared" si="169"/>
        <v>1</v>
      </c>
      <c r="Z529">
        <f t="shared" si="170"/>
        <v>0.90000000000000036</v>
      </c>
      <c r="AA529">
        <f>VLOOKUP(D529,MedianAge!A:B,2,FALSE)</f>
        <v>38.1</v>
      </c>
      <c r="AB529" s="6">
        <f>VLOOKUP(D529,StateActions!F:G,2,FALSE)</f>
        <v>43932</v>
      </c>
      <c r="AC529" s="6">
        <f>VLOOKUP(D529,StateActions!L:M,2,FALSE)</f>
        <v>43916</v>
      </c>
      <c r="AD529" s="6">
        <f>VLOOKUP(D529,StateActions!A:B,2,FALSE)</f>
        <v>43905</v>
      </c>
      <c r="AE529">
        <f t="shared" si="171"/>
        <v>-6</v>
      </c>
      <c r="AF529">
        <f t="shared" si="172"/>
        <v>10</v>
      </c>
      <c r="AG529">
        <f t="shared" si="173"/>
        <v>21</v>
      </c>
      <c r="AH529" s="18">
        <f t="shared" si="174"/>
        <v>8.0066414537404304E-2</v>
      </c>
      <c r="AI529" s="18">
        <f t="shared" si="175"/>
        <v>0.91993358546259574</v>
      </c>
      <c r="AJ529" s="20">
        <f t="shared" si="176"/>
        <v>2.0293330873535653E-3</v>
      </c>
      <c r="AK529" t="str">
        <f t="shared" si="177"/>
        <v>Include</v>
      </c>
      <c r="AL529" t="str">
        <f t="shared" si="178"/>
        <v>10 or more deaths</v>
      </c>
      <c r="AM529" s="6">
        <f>IFERROR(VLOOKUP(D529,DatesEachStateReach10Deaths!A:B,2,FALSE),AK529)</f>
        <v>43923</v>
      </c>
      <c r="AN529">
        <f t="shared" si="179"/>
        <v>3</v>
      </c>
    </row>
    <row r="530" spans="1:40" x14ac:dyDescent="0.25">
      <c r="A530" t="str">
        <f t="shared" si="180"/>
        <v>43927Iowa</v>
      </c>
      <c r="B530" t="str">
        <f t="shared" si="167"/>
        <v>43927IA</v>
      </c>
      <c r="C530" s="6">
        <v>43927</v>
      </c>
      <c r="D530" t="s">
        <v>78</v>
      </c>
      <c r="E530" t="s">
        <v>19</v>
      </c>
      <c r="F530">
        <f>IFERROR(VLOOKUP(B530,CovidTracking!B:G,4,FALSE),0)</f>
        <v>946</v>
      </c>
      <c r="G530">
        <f>IFERROR(VLOOKUP(B530,CovidTracking!B:G,5,FALSE),0)</f>
        <v>10653</v>
      </c>
      <c r="H530">
        <f t="shared" si="168"/>
        <v>11599</v>
      </c>
      <c r="I530">
        <f>IFERROR(VLOOKUP(B530,CovidTracking!B:G,6,FALSE),0)</f>
        <v>25</v>
      </c>
      <c r="J530">
        <f t="shared" si="163"/>
        <v>78</v>
      </c>
      <c r="K530">
        <f t="shared" si="164"/>
        <v>680</v>
      </c>
      <c r="L530">
        <f t="shared" si="165"/>
        <v>758</v>
      </c>
      <c r="M530">
        <f t="shared" si="166"/>
        <v>3</v>
      </c>
      <c r="N530">
        <f>VLOOKUP(A530,Mobility!$A:$L,7,FALSE)</f>
        <v>-39</v>
      </c>
      <c r="O530">
        <f>VLOOKUP(A530,Mobility!$A:$L,8,FALSE)</f>
        <v>-2</v>
      </c>
      <c r="P530">
        <f>VLOOKUP(A530,Mobility!$A:$L,9,FALSE)</f>
        <v>52</v>
      </c>
      <c r="Q530">
        <f>VLOOKUP(A530,Mobility!$A:$L,10,FALSE)</f>
        <v>-24</v>
      </c>
      <c r="R530">
        <f>VLOOKUP(A530,Mobility!$A:$L,11,FALSE)</f>
        <v>-39</v>
      </c>
      <c r="S530">
        <f>VLOOKUP(A530,Mobility!$A:$L,12,FALSE)</f>
        <v>16</v>
      </c>
      <c r="T530">
        <f>VLOOKUP(D530,'Pop and Pop Den'!A:C,2,FALSE)</f>
        <v>3179849</v>
      </c>
      <c r="U530">
        <f>VLOOKUP(D530,'Pop and Pop Den'!A:C,3,FALSE)</f>
        <v>56.928400000000003</v>
      </c>
      <c r="V530">
        <f>VLOOKUP(D530,Unemployment!A:B,2,FALSE)</f>
        <v>2.7</v>
      </c>
      <c r="W530">
        <f>VLOOKUP(D530,Unemployment!H:J,2,FALSE)</f>
        <v>2.8</v>
      </c>
      <c r="X530">
        <f>VLOOKUP(D530,Unemployment!H:J,3,FALSE)</f>
        <v>3.7</v>
      </c>
      <c r="Y530">
        <f t="shared" si="169"/>
        <v>1</v>
      </c>
      <c r="Z530">
        <f t="shared" si="170"/>
        <v>0.90000000000000036</v>
      </c>
      <c r="AA530">
        <f>VLOOKUP(D530,MedianAge!A:B,2,FALSE)</f>
        <v>38.1</v>
      </c>
      <c r="AB530" s="6">
        <f>VLOOKUP(D530,StateActions!F:G,2,FALSE)</f>
        <v>43932</v>
      </c>
      <c r="AC530" s="6">
        <f>VLOOKUP(D530,StateActions!L:M,2,FALSE)</f>
        <v>43916</v>
      </c>
      <c r="AD530" s="6">
        <f>VLOOKUP(D530,StateActions!A:B,2,FALSE)</f>
        <v>43905</v>
      </c>
      <c r="AE530">
        <f t="shared" si="171"/>
        <v>-5</v>
      </c>
      <c r="AF530">
        <f t="shared" si="172"/>
        <v>11</v>
      </c>
      <c r="AG530">
        <f t="shared" si="173"/>
        <v>22</v>
      </c>
      <c r="AH530" s="18">
        <f t="shared" si="174"/>
        <v>8.1558755065091817E-2</v>
      </c>
      <c r="AI530" s="18">
        <f t="shared" si="175"/>
        <v>0.9184412449349082</v>
      </c>
      <c r="AJ530" s="20">
        <f t="shared" si="176"/>
        <v>2.1553582205362533E-3</v>
      </c>
      <c r="AK530" t="str">
        <f t="shared" si="177"/>
        <v>Include</v>
      </c>
      <c r="AL530" t="str">
        <f t="shared" si="178"/>
        <v>10 or more deaths</v>
      </c>
      <c r="AM530" s="6">
        <f>IFERROR(VLOOKUP(D530,DatesEachStateReach10Deaths!A:B,2,FALSE),AK530)</f>
        <v>43923</v>
      </c>
      <c r="AN530">
        <f t="shared" si="179"/>
        <v>4</v>
      </c>
    </row>
    <row r="531" spans="1:40" x14ac:dyDescent="0.25">
      <c r="A531" t="str">
        <f t="shared" si="180"/>
        <v>43928Iowa</v>
      </c>
      <c r="B531" t="str">
        <f t="shared" si="167"/>
        <v>43928IA</v>
      </c>
      <c r="C531" s="6">
        <v>43928</v>
      </c>
      <c r="D531" t="s">
        <v>78</v>
      </c>
      <c r="E531" t="s">
        <v>19</v>
      </c>
      <c r="F531">
        <f>IFERROR(VLOOKUP(B531,CovidTracking!B:G,4,FALSE),0)</f>
        <v>1048</v>
      </c>
      <c r="G531">
        <f>IFERROR(VLOOKUP(B531,CovidTracking!B:G,5,FALSE),0)</f>
        <v>11670</v>
      </c>
      <c r="H531">
        <f t="shared" si="168"/>
        <v>12718</v>
      </c>
      <c r="I531">
        <f>IFERROR(VLOOKUP(B531,CovidTracking!B:G,6,FALSE),0)</f>
        <v>26</v>
      </c>
      <c r="J531">
        <f t="shared" si="163"/>
        <v>102</v>
      </c>
      <c r="K531">
        <f t="shared" si="164"/>
        <v>1017</v>
      </c>
      <c r="L531">
        <f t="shared" si="165"/>
        <v>1119</v>
      </c>
      <c r="M531">
        <f t="shared" si="166"/>
        <v>1</v>
      </c>
      <c r="N531">
        <f>VLOOKUP(A531,Mobility!$A:$L,7,FALSE)</f>
        <v>-38</v>
      </c>
      <c r="O531">
        <f>VLOOKUP(A531,Mobility!$A:$L,8,FALSE)</f>
        <v>-1</v>
      </c>
      <c r="P531">
        <f>VLOOKUP(A531,Mobility!$A:$L,9,FALSE)</f>
        <v>154</v>
      </c>
      <c r="Q531">
        <f>VLOOKUP(A531,Mobility!$A:$L,10,FALSE)</f>
        <v>-18</v>
      </c>
      <c r="R531">
        <f>VLOOKUP(A531,Mobility!$A:$L,11,FALSE)</f>
        <v>-42</v>
      </c>
      <c r="S531">
        <f>VLOOKUP(A531,Mobility!$A:$L,12,FALSE)</f>
        <v>15</v>
      </c>
      <c r="T531">
        <f>VLOOKUP(D531,'Pop and Pop Den'!A:C,2,FALSE)</f>
        <v>3179849</v>
      </c>
      <c r="U531">
        <f>VLOOKUP(D531,'Pop and Pop Den'!A:C,3,FALSE)</f>
        <v>56.928400000000003</v>
      </c>
      <c r="V531">
        <f>VLOOKUP(D531,Unemployment!A:B,2,FALSE)</f>
        <v>2.7</v>
      </c>
      <c r="W531">
        <f>VLOOKUP(D531,Unemployment!H:J,2,FALSE)</f>
        <v>2.8</v>
      </c>
      <c r="X531">
        <f>VLOOKUP(D531,Unemployment!H:J,3,FALSE)</f>
        <v>3.7</v>
      </c>
      <c r="Y531">
        <f t="shared" si="169"/>
        <v>1</v>
      </c>
      <c r="Z531">
        <f t="shared" si="170"/>
        <v>0.90000000000000036</v>
      </c>
      <c r="AA531">
        <f>VLOOKUP(D531,MedianAge!A:B,2,FALSE)</f>
        <v>38.1</v>
      </c>
      <c r="AB531" s="6">
        <f>VLOOKUP(D531,StateActions!F:G,2,FALSE)</f>
        <v>43932</v>
      </c>
      <c r="AC531" s="6">
        <f>VLOOKUP(D531,StateActions!L:M,2,FALSE)</f>
        <v>43916</v>
      </c>
      <c r="AD531" s="6">
        <f>VLOOKUP(D531,StateActions!A:B,2,FALSE)</f>
        <v>43905</v>
      </c>
      <c r="AE531">
        <f t="shared" si="171"/>
        <v>-4</v>
      </c>
      <c r="AF531">
        <f t="shared" si="172"/>
        <v>12</v>
      </c>
      <c r="AG531">
        <f t="shared" si="173"/>
        <v>23</v>
      </c>
      <c r="AH531" s="18">
        <f t="shared" si="174"/>
        <v>8.2402893536719604E-2</v>
      </c>
      <c r="AI531" s="18">
        <f t="shared" si="175"/>
        <v>0.91759710646328041</v>
      </c>
      <c r="AJ531" s="20">
        <f t="shared" si="176"/>
        <v>2.0443465953766315E-3</v>
      </c>
      <c r="AK531" t="str">
        <f t="shared" si="177"/>
        <v>Include</v>
      </c>
      <c r="AL531" t="str">
        <f t="shared" si="178"/>
        <v>10 or more deaths</v>
      </c>
      <c r="AM531" s="6">
        <f>IFERROR(VLOOKUP(D531,DatesEachStateReach10Deaths!A:B,2,FALSE),AK531)</f>
        <v>43923</v>
      </c>
      <c r="AN531">
        <f t="shared" si="179"/>
        <v>5</v>
      </c>
    </row>
    <row r="532" spans="1:40" x14ac:dyDescent="0.25">
      <c r="A532" t="str">
        <f t="shared" si="180"/>
        <v>43929Iowa</v>
      </c>
      <c r="B532" t="str">
        <f t="shared" si="167"/>
        <v>43929IA</v>
      </c>
      <c r="C532" s="6">
        <v>43929</v>
      </c>
      <c r="D532" t="s">
        <v>78</v>
      </c>
      <c r="E532" t="s">
        <v>19</v>
      </c>
      <c r="F532">
        <f>IFERROR(VLOOKUP(B532,CovidTracking!B:G,4,FALSE),0)</f>
        <v>1145</v>
      </c>
      <c r="G532">
        <f>IFERROR(VLOOKUP(B532,CovidTracking!B:G,5,FALSE),0)</f>
        <v>12821</v>
      </c>
      <c r="H532">
        <f t="shared" si="168"/>
        <v>13966</v>
      </c>
      <c r="I532">
        <f>IFERROR(VLOOKUP(B532,CovidTracking!B:G,6,FALSE),0)</f>
        <v>27</v>
      </c>
      <c r="J532">
        <f t="shared" si="163"/>
        <v>97</v>
      </c>
      <c r="K532">
        <f t="shared" si="164"/>
        <v>1151</v>
      </c>
      <c r="L532">
        <f t="shared" si="165"/>
        <v>1248</v>
      </c>
      <c r="M532">
        <f t="shared" si="166"/>
        <v>1</v>
      </c>
      <c r="N532">
        <f>VLOOKUP(A532,Mobility!$A:$L,7,FALSE)</f>
        <v>-39</v>
      </c>
      <c r="O532">
        <f>VLOOKUP(A532,Mobility!$A:$L,8,FALSE)</f>
        <v>-1</v>
      </c>
      <c r="P532">
        <f>VLOOKUP(A532,Mobility!$A:$L,9,FALSE)</f>
        <v>59</v>
      </c>
      <c r="Q532">
        <f>VLOOKUP(A532,Mobility!$A:$L,10,FALSE)</f>
        <v>-16</v>
      </c>
      <c r="R532">
        <f>VLOOKUP(A532,Mobility!$A:$L,11,FALSE)</f>
        <v>-41</v>
      </c>
      <c r="S532">
        <f>VLOOKUP(A532,Mobility!$A:$L,12,FALSE)</f>
        <v>16</v>
      </c>
      <c r="T532">
        <f>VLOOKUP(D532,'Pop and Pop Den'!A:C,2,FALSE)</f>
        <v>3179849</v>
      </c>
      <c r="U532">
        <f>VLOOKUP(D532,'Pop and Pop Den'!A:C,3,FALSE)</f>
        <v>56.928400000000003</v>
      </c>
      <c r="V532">
        <f>VLOOKUP(D532,Unemployment!A:B,2,FALSE)</f>
        <v>2.7</v>
      </c>
      <c r="W532">
        <f>VLOOKUP(D532,Unemployment!H:J,2,FALSE)</f>
        <v>2.8</v>
      </c>
      <c r="X532">
        <f>VLOOKUP(D532,Unemployment!H:J,3,FALSE)</f>
        <v>3.7</v>
      </c>
      <c r="Y532">
        <f t="shared" si="169"/>
        <v>1</v>
      </c>
      <c r="Z532">
        <f t="shared" si="170"/>
        <v>0.90000000000000036</v>
      </c>
      <c r="AA532">
        <f>VLOOKUP(D532,MedianAge!A:B,2,FALSE)</f>
        <v>38.1</v>
      </c>
      <c r="AB532" s="6">
        <f>VLOOKUP(D532,StateActions!F:G,2,FALSE)</f>
        <v>43932</v>
      </c>
      <c r="AC532" s="6">
        <f>VLOOKUP(D532,StateActions!L:M,2,FALSE)</f>
        <v>43916</v>
      </c>
      <c r="AD532" s="6">
        <f>VLOOKUP(D532,StateActions!A:B,2,FALSE)</f>
        <v>43905</v>
      </c>
      <c r="AE532">
        <f t="shared" si="171"/>
        <v>-3</v>
      </c>
      <c r="AF532">
        <f t="shared" si="172"/>
        <v>13</v>
      </c>
      <c r="AG532">
        <f t="shared" si="173"/>
        <v>24</v>
      </c>
      <c r="AH532" s="18">
        <f t="shared" si="174"/>
        <v>8.1984820277817561E-2</v>
      </c>
      <c r="AI532" s="18">
        <f t="shared" si="175"/>
        <v>0.91801517972218249</v>
      </c>
      <c r="AJ532" s="20">
        <f t="shared" si="176"/>
        <v>1.9332665043677501E-3</v>
      </c>
      <c r="AK532" t="str">
        <f t="shared" si="177"/>
        <v>Include</v>
      </c>
      <c r="AL532" t="str">
        <f t="shared" si="178"/>
        <v>10 or more deaths</v>
      </c>
      <c r="AM532" s="6">
        <f>IFERROR(VLOOKUP(D532,DatesEachStateReach10Deaths!A:B,2,FALSE),AK532)</f>
        <v>43923</v>
      </c>
      <c r="AN532">
        <f t="shared" si="179"/>
        <v>6</v>
      </c>
    </row>
    <row r="533" spans="1:40" x14ac:dyDescent="0.25">
      <c r="A533" t="str">
        <f t="shared" si="180"/>
        <v>43930Iowa</v>
      </c>
      <c r="B533" t="str">
        <f t="shared" si="167"/>
        <v>43930IA</v>
      </c>
      <c r="C533" s="6">
        <v>43930</v>
      </c>
      <c r="D533" t="s">
        <v>78</v>
      </c>
      <c r="E533" t="s">
        <v>19</v>
      </c>
      <c r="F533">
        <f>IFERROR(VLOOKUP(B533,CovidTracking!B:G,4,FALSE),0)</f>
        <v>1270</v>
      </c>
      <c r="G533">
        <f>IFERROR(VLOOKUP(B533,CovidTracking!B:G,5,FALSE),0)</f>
        <v>13703</v>
      </c>
      <c r="H533">
        <f t="shared" si="168"/>
        <v>14973</v>
      </c>
      <c r="I533">
        <f>IFERROR(VLOOKUP(B533,CovidTracking!B:G,6,FALSE),0)</f>
        <v>29</v>
      </c>
      <c r="J533">
        <f t="shared" si="163"/>
        <v>125</v>
      </c>
      <c r="K533">
        <f t="shared" si="164"/>
        <v>882</v>
      </c>
      <c r="L533">
        <f t="shared" si="165"/>
        <v>1007</v>
      </c>
      <c r="M533">
        <f t="shared" si="166"/>
        <v>2</v>
      </c>
      <c r="N533">
        <f>VLOOKUP(A533,Mobility!$A:$L,7,FALSE)</f>
        <v>-42</v>
      </c>
      <c r="O533">
        <f>VLOOKUP(A533,Mobility!$A:$L,8,FALSE)</f>
        <v>-6</v>
      </c>
      <c r="P533">
        <f>VLOOKUP(A533,Mobility!$A:$L,9,FALSE)</f>
        <v>15</v>
      </c>
      <c r="Q533">
        <f>VLOOKUP(A533,Mobility!$A:$L,10,FALSE)</f>
        <v>-23</v>
      </c>
      <c r="R533">
        <f>VLOOKUP(A533,Mobility!$A:$L,11,FALSE)</f>
        <v>-43</v>
      </c>
      <c r="S533">
        <f>VLOOKUP(A533,Mobility!$A:$L,12,FALSE)</f>
        <v>19</v>
      </c>
      <c r="T533">
        <f>VLOOKUP(D533,'Pop and Pop Den'!A:C,2,FALSE)</f>
        <v>3179849</v>
      </c>
      <c r="U533">
        <f>VLOOKUP(D533,'Pop and Pop Den'!A:C,3,FALSE)</f>
        <v>56.928400000000003</v>
      </c>
      <c r="V533">
        <f>VLOOKUP(D533,Unemployment!A:B,2,FALSE)</f>
        <v>2.7</v>
      </c>
      <c r="W533">
        <f>VLOOKUP(D533,Unemployment!H:J,2,FALSE)</f>
        <v>2.8</v>
      </c>
      <c r="X533">
        <f>VLOOKUP(D533,Unemployment!H:J,3,FALSE)</f>
        <v>3.7</v>
      </c>
      <c r="Y533">
        <f t="shared" si="169"/>
        <v>1</v>
      </c>
      <c r="Z533">
        <f t="shared" si="170"/>
        <v>0.90000000000000036</v>
      </c>
      <c r="AA533">
        <f>VLOOKUP(D533,MedianAge!A:B,2,FALSE)</f>
        <v>38.1</v>
      </c>
      <c r="AB533" s="6">
        <f>VLOOKUP(D533,StateActions!F:G,2,FALSE)</f>
        <v>43932</v>
      </c>
      <c r="AC533" s="6">
        <f>VLOOKUP(D533,StateActions!L:M,2,FALSE)</f>
        <v>43916</v>
      </c>
      <c r="AD533" s="6">
        <f>VLOOKUP(D533,StateActions!A:B,2,FALSE)</f>
        <v>43905</v>
      </c>
      <c r="AE533">
        <f t="shared" si="171"/>
        <v>-2</v>
      </c>
      <c r="AF533">
        <f t="shared" si="172"/>
        <v>14</v>
      </c>
      <c r="AG533">
        <f t="shared" si="173"/>
        <v>25</v>
      </c>
      <c r="AH533" s="18">
        <f t="shared" si="174"/>
        <v>8.4819341481333063E-2</v>
      </c>
      <c r="AI533" s="18">
        <f t="shared" si="175"/>
        <v>0.91518065851866692</v>
      </c>
      <c r="AJ533" s="20">
        <f t="shared" si="176"/>
        <v>1.9368196086288652E-3</v>
      </c>
      <c r="AK533" t="str">
        <f t="shared" si="177"/>
        <v>Include</v>
      </c>
      <c r="AL533" t="str">
        <f t="shared" si="178"/>
        <v>10 or more deaths</v>
      </c>
      <c r="AM533" s="6">
        <f>IFERROR(VLOOKUP(D533,DatesEachStateReach10Deaths!A:B,2,FALSE),AK533)</f>
        <v>43923</v>
      </c>
      <c r="AN533">
        <f t="shared" si="179"/>
        <v>7</v>
      </c>
    </row>
    <row r="534" spans="1:40" x14ac:dyDescent="0.25">
      <c r="A534" t="str">
        <f t="shared" si="180"/>
        <v>43931Iowa</v>
      </c>
      <c r="B534" t="str">
        <f t="shared" si="167"/>
        <v>43931IA</v>
      </c>
      <c r="C534" s="6">
        <v>43931</v>
      </c>
      <c r="D534" t="s">
        <v>78</v>
      </c>
      <c r="E534" t="s">
        <v>19</v>
      </c>
      <c r="F534">
        <f>IFERROR(VLOOKUP(B534,CovidTracking!B:G,4,FALSE),0)</f>
        <v>1388</v>
      </c>
      <c r="G534">
        <f>IFERROR(VLOOKUP(B534,CovidTracking!B:G,5,FALSE),0)</f>
        <v>14565</v>
      </c>
      <c r="H534">
        <f t="shared" si="168"/>
        <v>15953</v>
      </c>
      <c r="I534">
        <f>IFERROR(VLOOKUP(B534,CovidTracking!B:G,6,FALSE),0)</f>
        <v>31</v>
      </c>
      <c r="J534">
        <f t="shared" si="163"/>
        <v>118</v>
      </c>
      <c r="K534">
        <f t="shared" si="164"/>
        <v>862</v>
      </c>
      <c r="L534">
        <f t="shared" si="165"/>
        <v>980</v>
      </c>
      <c r="M534">
        <f t="shared" si="166"/>
        <v>2</v>
      </c>
      <c r="N534">
        <f>VLOOKUP(A534,Mobility!$A:$L,7,FALSE)</f>
        <v>-36</v>
      </c>
      <c r="O534">
        <f>VLOOKUP(A534,Mobility!$A:$L,8,FALSE)</f>
        <v>5</v>
      </c>
      <c r="P534">
        <f>VLOOKUP(A534,Mobility!$A:$L,9,FALSE)</f>
        <v>74</v>
      </c>
      <c r="Q534">
        <f>VLOOKUP(A534,Mobility!$A:$L,10,FALSE)</f>
        <v>-22</v>
      </c>
      <c r="R534">
        <f>VLOOKUP(A534,Mobility!$A:$L,11,FALSE)</f>
        <v>-46</v>
      </c>
      <c r="S534">
        <f>VLOOKUP(A534,Mobility!$A:$L,12,FALSE)</f>
        <v>17</v>
      </c>
      <c r="T534">
        <f>VLOOKUP(D534,'Pop and Pop Den'!A:C,2,FALSE)</f>
        <v>3179849</v>
      </c>
      <c r="U534">
        <f>VLOOKUP(D534,'Pop and Pop Den'!A:C,3,FALSE)</f>
        <v>56.928400000000003</v>
      </c>
      <c r="V534">
        <f>VLOOKUP(D534,Unemployment!A:B,2,FALSE)</f>
        <v>2.7</v>
      </c>
      <c r="W534">
        <f>VLOOKUP(D534,Unemployment!H:J,2,FALSE)</f>
        <v>2.8</v>
      </c>
      <c r="X534">
        <f>VLOOKUP(D534,Unemployment!H:J,3,FALSE)</f>
        <v>3.7</v>
      </c>
      <c r="Y534">
        <f t="shared" si="169"/>
        <v>1</v>
      </c>
      <c r="Z534">
        <f t="shared" si="170"/>
        <v>0.90000000000000036</v>
      </c>
      <c r="AA534">
        <f>VLOOKUP(D534,MedianAge!A:B,2,FALSE)</f>
        <v>38.1</v>
      </c>
      <c r="AB534" s="6">
        <f>VLOOKUP(D534,StateActions!F:G,2,FALSE)</f>
        <v>43932</v>
      </c>
      <c r="AC534" s="6">
        <f>VLOOKUP(D534,StateActions!L:M,2,FALSE)</f>
        <v>43916</v>
      </c>
      <c r="AD534" s="6">
        <f>VLOOKUP(D534,StateActions!A:B,2,FALSE)</f>
        <v>43905</v>
      </c>
      <c r="AE534">
        <f t="shared" si="171"/>
        <v>-1</v>
      </c>
      <c r="AF534">
        <f t="shared" si="172"/>
        <v>15</v>
      </c>
      <c r="AG534">
        <f t="shared" si="173"/>
        <v>26</v>
      </c>
      <c r="AH534" s="18">
        <f t="shared" si="174"/>
        <v>8.7005578887983451E-2</v>
      </c>
      <c r="AI534" s="18">
        <f t="shared" si="175"/>
        <v>0.91299442111201656</v>
      </c>
      <c r="AJ534" s="20">
        <f t="shared" si="176"/>
        <v>1.9432081740111578E-3</v>
      </c>
      <c r="AK534" t="str">
        <f t="shared" si="177"/>
        <v>Include</v>
      </c>
      <c r="AL534" t="str">
        <f t="shared" si="178"/>
        <v>10 or more deaths</v>
      </c>
      <c r="AM534" s="6">
        <f>IFERROR(VLOOKUP(D534,DatesEachStateReach10Deaths!A:B,2,FALSE),AK534)</f>
        <v>43923</v>
      </c>
      <c r="AN534">
        <f t="shared" si="179"/>
        <v>8</v>
      </c>
    </row>
    <row r="535" spans="1:40" x14ac:dyDescent="0.25">
      <c r="A535" t="str">
        <f t="shared" si="180"/>
        <v>43891Idaho</v>
      </c>
      <c r="B535" t="str">
        <f t="shared" si="167"/>
        <v>43891ID</v>
      </c>
      <c r="C535" s="6">
        <v>43891</v>
      </c>
      <c r="D535" t="s">
        <v>75</v>
      </c>
      <c r="E535" t="s">
        <v>20</v>
      </c>
      <c r="F535">
        <f>IFERROR(VLOOKUP(B535,CovidTracking!B:G,4,FALSE),0)</f>
        <v>0</v>
      </c>
      <c r="G535">
        <f>IFERROR(VLOOKUP(B535,CovidTracking!B:G,5,FALSE),0)</f>
        <v>0</v>
      </c>
      <c r="H535">
        <f t="shared" si="168"/>
        <v>0</v>
      </c>
      <c r="I535">
        <f>IFERROR(VLOOKUP(B535,CovidTracking!B:G,6,FALSE),0)</f>
        <v>0</v>
      </c>
      <c r="J535">
        <f>F535</f>
        <v>0</v>
      </c>
      <c r="K535">
        <f>G535</f>
        <v>0</v>
      </c>
      <c r="L535">
        <f>H535</f>
        <v>0</v>
      </c>
      <c r="M535">
        <f>I535</f>
        <v>0</v>
      </c>
      <c r="N535">
        <f>VLOOKUP(A535,Mobility!$A:$L,7,FALSE)</f>
        <v>21</v>
      </c>
      <c r="O535">
        <f>VLOOKUP(A535,Mobility!$A:$L,8,FALSE)</f>
        <v>15</v>
      </c>
      <c r="P535">
        <f>VLOOKUP(A535,Mobility!$A:$L,9,FALSE)</f>
        <v>53</v>
      </c>
      <c r="Q535">
        <f>VLOOKUP(A535,Mobility!$A:$L,10,FALSE)</f>
        <v>16</v>
      </c>
      <c r="R535">
        <f>VLOOKUP(A535,Mobility!$A:$L,11,FALSE)</f>
        <v>4</v>
      </c>
      <c r="S535">
        <f>VLOOKUP(A535,Mobility!$A:$L,12,FALSE)</f>
        <v>-2</v>
      </c>
      <c r="T535">
        <f>VLOOKUP(D535,'Pop and Pop Den'!A:C,2,FALSE)</f>
        <v>1826156</v>
      </c>
      <c r="U535">
        <f>VLOOKUP(D535,'Pop and Pop Den'!A:C,3,FALSE)</f>
        <v>22.096900000000002</v>
      </c>
      <c r="V535">
        <f>VLOOKUP(D535,Unemployment!A:B,2,FALSE)</f>
        <v>2.9</v>
      </c>
      <c r="W535">
        <f>VLOOKUP(D535,Unemployment!H:J,2,FALSE)</f>
        <v>2.7</v>
      </c>
      <c r="X535">
        <f>VLOOKUP(D535,Unemployment!H:J,3,FALSE)</f>
        <v>2.6</v>
      </c>
      <c r="Y535">
        <f t="shared" si="169"/>
        <v>-0.29999999999999982</v>
      </c>
      <c r="Z535">
        <f t="shared" si="170"/>
        <v>-0.10000000000000009</v>
      </c>
      <c r="AA535">
        <f>VLOOKUP(D535,MedianAge!A:B,2,FALSE)</f>
        <v>36.1</v>
      </c>
      <c r="AB535" s="6">
        <f>VLOOKUP(D535,StateActions!F:G,2,FALSE)</f>
        <v>43915</v>
      </c>
      <c r="AC535" s="6">
        <f>VLOOKUP(D535,StateActions!L:M,2,FALSE)</f>
        <v>43932</v>
      </c>
      <c r="AD535" s="6">
        <f>VLOOKUP(D535,StateActions!A:B,2,FALSE)</f>
        <v>43915</v>
      </c>
      <c r="AE535">
        <f t="shared" si="171"/>
        <v>-24</v>
      </c>
      <c r="AF535">
        <f t="shared" si="172"/>
        <v>-41</v>
      </c>
      <c r="AG535">
        <f t="shared" si="173"/>
        <v>-24</v>
      </c>
      <c r="AH535" s="18">
        <f t="shared" si="174"/>
        <v>0</v>
      </c>
      <c r="AI535" s="18">
        <f t="shared" si="175"/>
        <v>0</v>
      </c>
      <c r="AJ535" s="20">
        <f t="shared" si="176"/>
        <v>0</v>
      </c>
      <c r="AK535" t="str">
        <f t="shared" si="177"/>
        <v>Include</v>
      </c>
      <c r="AL535" t="str">
        <f t="shared" si="178"/>
        <v>Less than 10 deaths</v>
      </c>
      <c r="AM535" s="6">
        <f>IFERROR(VLOOKUP(D535,DatesEachStateReach10Deaths!A:B,2,FALSE),AK535)</f>
        <v>43925</v>
      </c>
      <c r="AN535">
        <f t="shared" si="179"/>
        <v>-34</v>
      </c>
    </row>
    <row r="536" spans="1:40" x14ac:dyDescent="0.25">
      <c r="A536" t="str">
        <f t="shared" si="180"/>
        <v>43892Idaho</v>
      </c>
      <c r="B536" t="str">
        <f t="shared" si="167"/>
        <v>43892ID</v>
      </c>
      <c r="C536" s="6">
        <v>43892</v>
      </c>
      <c r="D536" t="s">
        <v>75</v>
      </c>
      <c r="E536" t="s">
        <v>20</v>
      </c>
      <c r="F536">
        <f>IFERROR(VLOOKUP(B536,CovidTracking!B:G,4,FALSE),0)</f>
        <v>0</v>
      </c>
      <c r="G536">
        <f>IFERROR(VLOOKUP(B536,CovidTracking!B:G,5,FALSE),0)</f>
        <v>0</v>
      </c>
      <c r="H536">
        <f t="shared" si="168"/>
        <v>0</v>
      </c>
      <c r="I536">
        <f>IFERROR(VLOOKUP(B536,CovidTracking!B:G,6,FALSE),0)</f>
        <v>0</v>
      </c>
      <c r="J536">
        <f t="shared" ref="J536:J575" si="181">F536-F535</f>
        <v>0</v>
      </c>
      <c r="K536">
        <f t="shared" ref="K536:K575" si="182">G536-G535</f>
        <v>0</v>
      </c>
      <c r="L536">
        <f t="shared" ref="L536:L575" si="183">H536-H535</f>
        <v>0</v>
      </c>
      <c r="M536">
        <f t="shared" ref="M536:M575" si="184">I536-I535</f>
        <v>0</v>
      </c>
      <c r="N536">
        <f>VLOOKUP(A536,Mobility!$A:$L,7,FALSE)</f>
        <v>9</v>
      </c>
      <c r="O536">
        <f>VLOOKUP(A536,Mobility!$A:$L,8,FALSE)</f>
        <v>11</v>
      </c>
      <c r="P536">
        <f>VLOOKUP(A536,Mobility!$A:$L,9,FALSE)</f>
        <v>22</v>
      </c>
      <c r="Q536">
        <f>VLOOKUP(A536,Mobility!$A:$L,10,FALSE)</f>
        <v>3</v>
      </c>
      <c r="R536">
        <f>VLOOKUP(A536,Mobility!$A:$L,11,FALSE)</f>
        <v>9</v>
      </c>
      <c r="S536">
        <f>VLOOKUP(A536,Mobility!$A:$L,12,FALSE)</f>
        <v>-3</v>
      </c>
      <c r="T536">
        <f>VLOOKUP(D536,'Pop and Pop Den'!A:C,2,FALSE)</f>
        <v>1826156</v>
      </c>
      <c r="U536">
        <f>VLOOKUP(D536,'Pop and Pop Den'!A:C,3,FALSE)</f>
        <v>22.096900000000002</v>
      </c>
      <c r="V536">
        <f>VLOOKUP(D536,Unemployment!A:B,2,FALSE)</f>
        <v>2.9</v>
      </c>
      <c r="W536">
        <f>VLOOKUP(D536,Unemployment!H:J,2,FALSE)</f>
        <v>2.7</v>
      </c>
      <c r="X536">
        <f>VLOOKUP(D536,Unemployment!H:J,3,FALSE)</f>
        <v>2.6</v>
      </c>
      <c r="Y536">
        <f t="shared" si="169"/>
        <v>-0.29999999999999982</v>
      </c>
      <c r="Z536">
        <f t="shared" si="170"/>
        <v>-0.10000000000000009</v>
      </c>
      <c r="AA536">
        <f>VLOOKUP(D536,MedianAge!A:B,2,FALSE)</f>
        <v>36.1</v>
      </c>
      <c r="AB536" s="6">
        <f>VLOOKUP(D536,StateActions!F:G,2,FALSE)</f>
        <v>43915</v>
      </c>
      <c r="AC536" s="6">
        <f>VLOOKUP(D536,StateActions!L:M,2,FALSE)</f>
        <v>43932</v>
      </c>
      <c r="AD536" s="6">
        <f>VLOOKUP(D536,StateActions!A:B,2,FALSE)</f>
        <v>43915</v>
      </c>
      <c r="AE536">
        <f t="shared" si="171"/>
        <v>-23</v>
      </c>
      <c r="AF536">
        <f t="shared" si="172"/>
        <v>-40</v>
      </c>
      <c r="AG536">
        <f t="shared" si="173"/>
        <v>-23</v>
      </c>
      <c r="AH536" s="18">
        <f t="shared" si="174"/>
        <v>0</v>
      </c>
      <c r="AI536" s="18">
        <f t="shared" si="175"/>
        <v>0</v>
      </c>
      <c r="AJ536" s="20">
        <f t="shared" si="176"/>
        <v>0</v>
      </c>
      <c r="AK536" t="str">
        <f t="shared" si="177"/>
        <v>Include</v>
      </c>
      <c r="AL536" t="str">
        <f t="shared" si="178"/>
        <v>Less than 10 deaths</v>
      </c>
      <c r="AM536" s="6">
        <f>IFERROR(VLOOKUP(D536,DatesEachStateReach10Deaths!A:B,2,FALSE),AK536)</f>
        <v>43925</v>
      </c>
      <c r="AN536">
        <f t="shared" si="179"/>
        <v>-33</v>
      </c>
    </row>
    <row r="537" spans="1:40" x14ac:dyDescent="0.25">
      <c r="A537" t="str">
        <f t="shared" si="180"/>
        <v>43893Idaho</v>
      </c>
      <c r="B537" t="str">
        <f t="shared" si="167"/>
        <v>43893ID</v>
      </c>
      <c r="C537" s="6">
        <v>43893</v>
      </c>
      <c r="D537" t="s">
        <v>75</v>
      </c>
      <c r="E537" t="s">
        <v>20</v>
      </c>
      <c r="F537">
        <f>IFERROR(VLOOKUP(B537,CovidTracking!B:G,4,FALSE),0)</f>
        <v>0</v>
      </c>
      <c r="G537">
        <f>IFERROR(VLOOKUP(B537,CovidTracking!B:G,5,FALSE),0)</f>
        <v>0</v>
      </c>
      <c r="H537">
        <f t="shared" si="168"/>
        <v>0</v>
      </c>
      <c r="I537">
        <f>IFERROR(VLOOKUP(B537,CovidTracking!B:G,6,FALSE),0)</f>
        <v>0</v>
      </c>
      <c r="J537">
        <f t="shared" si="181"/>
        <v>0</v>
      </c>
      <c r="K537">
        <f t="shared" si="182"/>
        <v>0</v>
      </c>
      <c r="L537">
        <f t="shared" si="183"/>
        <v>0</v>
      </c>
      <c r="M537">
        <f t="shared" si="184"/>
        <v>0</v>
      </c>
      <c r="N537">
        <f>VLOOKUP(A537,Mobility!$A:$L,7,FALSE)</f>
        <v>11</v>
      </c>
      <c r="O537">
        <f>VLOOKUP(A537,Mobility!$A:$L,8,FALSE)</f>
        <v>15</v>
      </c>
      <c r="P537">
        <f>VLOOKUP(A537,Mobility!$A:$L,9,FALSE)</f>
        <v>43</v>
      </c>
      <c r="Q537">
        <f>VLOOKUP(A537,Mobility!$A:$L,10,FALSE)</f>
        <v>7</v>
      </c>
      <c r="R537">
        <f>VLOOKUP(A537,Mobility!$A:$L,11,FALSE)</f>
        <v>3</v>
      </c>
      <c r="S537">
        <f>VLOOKUP(A537,Mobility!$A:$L,12,FALSE)</f>
        <v>-1</v>
      </c>
      <c r="T537">
        <f>VLOOKUP(D537,'Pop and Pop Den'!A:C,2,FALSE)</f>
        <v>1826156</v>
      </c>
      <c r="U537">
        <f>VLOOKUP(D537,'Pop and Pop Den'!A:C,3,FALSE)</f>
        <v>22.096900000000002</v>
      </c>
      <c r="V537">
        <f>VLOOKUP(D537,Unemployment!A:B,2,FALSE)</f>
        <v>2.9</v>
      </c>
      <c r="W537">
        <f>VLOOKUP(D537,Unemployment!H:J,2,FALSE)</f>
        <v>2.7</v>
      </c>
      <c r="X537">
        <f>VLOOKUP(D537,Unemployment!H:J,3,FALSE)</f>
        <v>2.6</v>
      </c>
      <c r="Y537">
        <f t="shared" si="169"/>
        <v>-0.29999999999999982</v>
      </c>
      <c r="Z537">
        <f t="shared" si="170"/>
        <v>-0.10000000000000009</v>
      </c>
      <c r="AA537">
        <f>VLOOKUP(D537,MedianAge!A:B,2,FALSE)</f>
        <v>36.1</v>
      </c>
      <c r="AB537" s="6">
        <f>VLOOKUP(D537,StateActions!F:G,2,FALSE)</f>
        <v>43915</v>
      </c>
      <c r="AC537" s="6">
        <f>VLOOKUP(D537,StateActions!L:M,2,FALSE)</f>
        <v>43932</v>
      </c>
      <c r="AD537" s="6">
        <f>VLOOKUP(D537,StateActions!A:B,2,FALSE)</f>
        <v>43915</v>
      </c>
      <c r="AE537">
        <f t="shared" si="171"/>
        <v>-22</v>
      </c>
      <c r="AF537">
        <f t="shared" si="172"/>
        <v>-39</v>
      </c>
      <c r="AG537">
        <f t="shared" si="173"/>
        <v>-22</v>
      </c>
      <c r="AH537" s="18">
        <f t="shared" si="174"/>
        <v>0</v>
      </c>
      <c r="AI537" s="18">
        <f t="shared" si="175"/>
        <v>0</v>
      </c>
      <c r="AJ537" s="20">
        <f t="shared" si="176"/>
        <v>0</v>
      </c>
      <c r="AK537" t="str">
        <f t="shared" si="177"/>
        <v>Include</v>
      </c>
      <c r="AL537" t="str">
        <f t="shared" si="178"/>
        <v>Less than 10 deaths</v>
      </c>
      <c r="AM537" s="6">
        <f>IFERROR(VLOOKUP(D537,DatesEachStateReach10Deaths!A:B,2,FALSE),AK537)</f>
        <v>43925</v>
      </c>
      <c r="AN537">
        <f t="shared" si="179"/>
        <v>-32</v>
      </c>
    </row>
    <row r="538" spans="1:40" x14ac:dyDescent="0.25">
      <c r="A538" t="str">
        <f t="shared" si="180"/>
        <v>43894Idaho</v>
      </c>
      <c r="B538" t="str">
        <f t="shared" si="167"/>
        <v>43894ID</v>
      </c>
      <c r="C538" s="6">
        <v>43894</v>
      </c>
      <c r="D538" t="s">
        <v>75</v>
      </c>
      <c r="E538" t="s">
        <v>20</v>
      </c>
      <c r="F538">
        <f>IFERROR(VLOOKUP(B538,CovidTracking!B:G,4,FALSE),0)</f>
        <v>0</v>
      </c>
      <c r="G538">
        <f>IFERROR(VLOOKUP(B538,CovidTracking!B:G,5,FALSE),0)</f>
        <v>0</v>
      </c>
      <c r="H538">
        <f t="shared" si="168"/>
        <v>0</v>
      </c>
      <c r="I538">
        <f>IFERROR(VLOOKUP(B538,CovidTracking!B:G,6,FALSE),0)</f>
        <v>0</v>
      </c>
      <c r="J538">
        <f t="shared" si="181"/>
        <v>0</v>
      </c>
      <c r="K538">
        <f t="shared" si="182"/>
        <v>0</v>
      </c>
      <c r="L538">
        <f t="shared" si="183"/>
        <v>0</v>
      </c>
      <c r="M538">
        <f t="shared" si="184"/>
        <v>0</v>
      </c>
      <c r="N538">
        <f>VLOOKUP(A538,Mobility!$A:$L,7,FALSE)</f>
        <v>9</v>
      </c>
      <c r="O538">
        <f>VLOOKUP(A538,Mobility!$A:$L,8,FALSE)</f>
        <v>13</v>
      </c>
      <c r="P538">
        <f>VLOOKUP(A538,Mobility!$A:$L,9,FALSE)</f>
        <v>34</v>
      </c>
      <c r="Q538">
        <f>VLOOKUP(A538,Mobility!$A:$L,10,FALSE)</f>
        <v>7</v>
      </c>
      <c r="R538">
        <f>VLOOKUP(A538,Mobility!$A:$L,11,FALSE)</f>
        <v>4</v>
      </c>
      <c r="S538">
        <f>VLOOKUP(A538,Mobility!$A:$L,12,FALSE)</f>
        <v>-1</v>
      </c>
      <c r="T538">
        <f>VLOOKUP(D538,'Pop and Pop Den'!A:C,2,FALSE)</f>
        <v>1826156</v>
      </c>
      <c r="U538">
        <f>VLOOKUP(D538,'Pop and Pop Den'!A:C,3,FALSE)</f>
        <v>22.096900000000002</v>
      </c>
      <c r="V538">
        <f>VLOOKUP(D538,Unemployment!A:B,2,FALSE)</f>
        <v>2.9</v>
      </c>
      <c r="W538">
        <f>VLOOKUP(D538,Unemployment!H:J,2,FALSE)</f>
        <v>2.7</v>
      </c>
      <c r="X538">
        <f>VLOOKUP(D538,Unemployment!H:J,3,FALSE)</f>
        <v>2.6</v>
      </c>
      <c r="Y538">
        <f t="shared" si="169"/>
        <v>-0.29999999999999982</v>
      </c>
      <c r="Z538">
        <f t="shared" si="170"/>
        <v>-0.10000000000000009</v>
      </c>
      <c r="AA538">
        <f>VLOOKUP(D538,MedianAge!A:B,2,FALSE)</f>
        <v>36.1</v>
      </c>
      <c r="AB538" s="6">
        <f>VLOOKUP(D538,StateActions!F:G,2,FALSE)</f>
        <v>43915</v>
      </c>
      <c r="AC538" s="6">
        <f>VLOOKUP(D538,StateActions!L:M,2,FALSE)</f>
        <v>43932</v>
      </c>
      <c r="AD538" s="6">
        <f>VLOOKUP(D538,StateActions!A:B,2,FALSE)</f>
        <v>43915</v>
      </c>
      <c r="AE538">
        <f t="shared" si="171"/>
        <v>-21</v>
      </c>
      <c r="AF538">
        <f t="shared" si="172"/>
        <v>-38</v>
      </c>
      <c r="AG538">
        <f t="shared" si="173"/>
        <v>-21</v>
      </c>
      <c r="AH538" s="18">
        <f t="shared" si="174"/>
        <v>0</v>
      </c>
      <c r="AI538" s="18">
        <f t="shared" si="175"/>
        <v>0</v>
      </c>
      <c r="AJ538" s="20">
        <f t="shared" si="176"/>
        <v>0</v>
      </c>
      <c r="AK538" t="str">
        <f t="shared" si="177"/>
        <v>Include</v>
      </c>
      <c r="AL538" t="str">
        <f t="shared" si="178"/>
        <v>Less than 10 deaths</v>
      </c>
      <c r="AM538" s="6">
        <f>IFERROR(VLOOKUP(D538,DatesEachStateReach10Deaths!A:B,2,FALSE),AK538)</f>
        <v>43925</v>
      </c>
      <c r="AN538">
        <f t="shared" si="179"/>
        <v>-31</v>
      </c>
    </row>
    <row r="539" spans="1:40" x14ac:dyDescent="0.25">
      <c r="A539" t="str">
        <f t="shared" si="180"/>
        <v>43895Idaho</v>
      </c>
      <c r="B539" t="str">
        <f t="shared" si="167"/>
        <v>43895ID</v>
      </c>
      <c r="C539" s="6">
        <v>43895</v>
      </c>
      <c r="D539" t="s">
        <v>75</v>
      </c>
      <c r="E539" t="s">
        <v>20</v>
      </c>
      <c r="F539">
        <f>IFERROR(VLOOKUP(B539,CovidTracking!B:G,4,FALSE),0)</f>
        <v>0</v>
      </c>
      <c r="G539">
        <f>IFERROR(VLOOKUP(B539,CovidTracking!B:G,5,FALSE),0)</f>
        <v>0</v>
      </c>
      <c r="H539">
        <f t="shared" si="168"/>
        <v>0</v>
      </c>
      <c r="I539">
        <f>IFERROR(VLOOKUP(B539,CovidTracking!B:G,6,FALSE),0)</f>
        <v>0</v>
      </c>
      <c r="J539">
        <f t="shared" si="181"/>
        <v>0</v>
      </c>
      <c r="K539">
        <f t="shared" si="182"/>
        <v>0</v>
      </c>
      <c r="L539">
        <f t="shared" si="183"/>
        <v>0</v>
      </c>
      <c r="M539">
        <f t="shared" si="184"/>
        <v>0</v>
      </c>
      <c r="N539">
        <f>VLOOKUP(A539,Mobility!$A:$L,7,FALSE)</f>
        <v>10</v>
      </c>
      <c r="O539">
        <f>VLOOKUP(A539,Mobility!$A:$L,8,FALSE)</f>
        <v>14</v>
      </c>
      <c r="P539">
        <f>VLOOKUP(A539,Mobility!$A:$L,9,FALSE)</f>
        <v>55</v>
      </c>
      <c r="Q539">
        <f>VLOOKUP(A539,Mobility!$A:$L,10,FALSE)</f>
        <v>13</v>
      </c>
      <c r="R539">
        <f>VLOOKUP(A539,Mobility!$A:$L,11,FALSE)</f>
        <v>2</v>
      </c>
      <c r="S539">
        <f>VLOOKUP(A539,Mobility!$A:$L,12,FALSE)</f>
        <v>-1</v>
      </c>
      <c r="T539">
        <f>VLOOKUP(D539,'Pop and Pop Den'!A:C,2,FALSE)</f>
        <v>1826156</v>
      </c>
      <c r="U539">
        <f>VLOOKUP(D539,'Pop and Pop Den'!A:C,3,FALSE)</f>
        <v>22.096900000000002</v>
      </c>
      <c r="V539">
        <f>VLOOKUP(D539,Unemployment!A:B,2,FALSE)</f>
        <v>2.9</v>
      </c>
      <c r="W539">
        <f>VLOOKUP(D539,Unemployment!H:J,2,FALSE)</f>
        <v>2.7</v>
      </c>
      <c r="X539">
        <f>VLOOKUP(D539,Unemployment!H:J,3,FALSE)</f>
        <v>2.6</v>
      </c>
      <c r="Y539">
        <f t="shared" si="169"/>
        <v>-0.29999999999999982</v>
      </c>
      <c r="Z539">
        <f t="shared" si="170"/>
        <v>-0.10000000000000009</v>
      </c>
      <c r="AA539">
        <f>VLOOKUP(D539,MedianAge!A:B,2,FALSE)</f>
        <v>36.1</v>
      </c>
      <c r="AB539" s="6">
        <f>VLOOKUP(D539,StateActions!F:G,2,FALSE)</f>
        <v>43915</v>
      </c>
      <c r="AC539" s="6">
        <f>VLOOKUP(D539,StateActions!L:M,2,FALSE)</f>
        <v>43932</v>
      </c>
      <c r="AD539" s="6">
        <f>VLOOKUP(D539,StateActions!A:B,2,FALSE)</f>
        <v>43915</v>
      </c>
      <c r="AE539">
        <f t="shared" si="171"/>
        <v>-20</v>
      </c>
      <c r="AF539">
        <f t="shared" si="172"/>
        <v>-37</v>
      </c>
      <c r="AG539">
        <f t="shared" si="173"/>
        <v>-20</v>
      </c>
      <c r="AH539" s="18">
        <f t="shared" si="174"/>
        <v>0</v>
      </c>
      <c r="AI539" s="18">
        <f t="shared" si="175"/>
        <v>0</v>
      </c>
      <c r="AJ539" s="20">
        <f t="shared" si="176"/>
        <v>0</v>
      </c>
      <c r="AK539" t="str">
        <f t="shared" si="177"/>
        <v>Include</v>
      </c>
      <c r="AL539" t="str">
        <f t="shared" si="178"/>
        <v>Less than 10 deaths</v>
      </c>
      <c r="AM539" s="6">
        <f>IFERROR(VLOOKUP(D539,DatesEachStateReach10Deaths!A:B,2,FALSE),AK539)</f>
        <v>43925</v>
      </c>
      <c r="AN539">
        <f t="shared" si="179"/>
        <v>-30</v>
      </c>
    </row>
    <row r="540" spans="1:40" x14ac:dyDescent="0.25">
      <c r="A540" t="str">
        <f t="shared" si="180"/>
        <v>43896Idaho</v>
      </c>
      <c r="B540" t="str">
        <f t="shared" si="167"/>
        <v>43896ID</v>
      </c>
      <c r="C540" s="6">
        <v>43896</v>
      </c>
      <c r="D540" t="s">
        <v>75</v>
      </c>
      <c r="E540" t="s">
        <v>20</v>
      </c>
      <c r="F540">
        <f>IFERROR(VLOOKUP(B540,CovidTracking!B:G,4,FALSE),0)</f>
        <v>0</v>
      </c>
      <c r="G540">
        <f>IFERROR(VLOOKUP(B540,CovidTracking!B:G,5,FALSE),0)</f>
        <v>0</v>
      </c>
      <c r="H540">
        <f t="shared" si="168"/>
        <v>0</v>
      </c>
      <c r="I540">
        <f>IFERROR(VLOOKUP(B540,CovidTracking!B:G,6,FALSE),0)</f>
        <v>0</v>
      </c>
      <c r="J540">
        <f t="shared" si="181"/>
        <v>0</v>
      </c>
      <c r="K540">
        <f t="shared" si="182"/>
        <v>0</v>
      </c>
      <c r="L540">
        <f t="shared" si="183"/>
        <v>0</v>
      </c>
      <c r="M540">
        <f t="shared" si="184"/>
        <v>0</v>
      </c>
      <c r="N540">
        <f>VLOOKUP(A540,Mobility!$A:$L,7,FALSE)</f>
        <v>7</v>
      </c>
      <c r="O540">
        <f>VLOOKUP(A540,Mobility!$A:$L,8,FALSE)</f>
        <v>8</v>
      </c>
      <c r="P540">
        <f>VLOOKUP(A540,Mobility!$A:$L,9,FALSE)</f>
        <v>41</v>
      </c>
      <c r="Q540">
        <f>VLOOKUP(A540,Mobility!$A:$L,10,FALSE)</f>
        <v>8</v>
      </c>
      <c r="R540">
        <f>VLOOKUP(A540,Mobility!$A:$L,11,FALSE)</f>
        <v>2</v>
      </c>
      <c r="S540">
        <f>VLOOKUP(A540,Mobility!$A:$L,12,FALSE)</f>
        <v>-1</v>
      </c>
      <c r="T540">
        <f>VLOOKUP(D540,'Pop and Pop Den'!A:C,2,FALSE)</f>
        <v>1826156</v>
      </c>
      <c r="U540">
        <f>VLOOKUP(D540,'Pop and Pop Den'!A:C,3,FALSE)</f>
        <v>22.096900000000002</v>
      </c>
      <c r="V540">
        <f>VLOOKUP(D540,Unemployment!A:B,2,FALSE)</f>
        <v>2.9</v>
      </c>
      <c r="W540">
        <f>VLOOKUP(D540,Unemployment!H:J,2,FALSE)</f>
        <v>2.7</v>
      </c>
      <c r="X540">
        <f>VLOOKUP(D540,Unemployment!H:J,3,FALSE)</f>
        <v>2.6</v>
      </c>
      <c r="Y540">
        <f t="shared" si="169"/>
        <v>-0.29999999999999982</v>
      </c>
      <c r="Z540">
        <f t="shared" si="170"/>
        <v>-0.10000000000000009</v>
      </c>
      <c r="AA540">
        <f>VLOOKUP(D540,MedianAge!A:B,2,FALSE)</f>
        <v>36.1</v>
      </c>
      <c r="AB540" s="6">
        <f>VLOOKUP(D540,StateActions!F:G,2,FALSE)</f>
        <v>43915</v>
      </c>
      <c r="AC540" s="6">
        <f>VLOOKUP(D540,StateActions!L:M,2,FALSE)</f>
        <v>43932</v>
      </c>
      <c r="AD540" s="6">
        <f>VLOOKUP(D540,StateActions!A:B,2,FALSE)</f>
        <v>43915</v>
      </c>
      <c r="AE540">
        <f t="shared" si="171"/>
        <v>-19</v>
      </c>
      <c r="AF540">
        <f t="shared" si="172"/>
        <v>-36</v>
      </c>
      <c r="AG540">
        <f t="shared" si="173"/>
        <v>-19</v>
      </c>
      <c r="AH540" s="18">
        <f t="shared" si="174"/>
        <v>0</v>
      </c>
      <c r="AI540" s="18">
        <f t="shared" si="175"/>
        <v>0</v>
      </c>
      <c r="AJ540" s="20">
        <f t="shared" si="176"/>
        <v>0</v>
      </c>
      <c r="AK540" t="str">
        <f t="shared" si="177"/>
        <v>Include</v>
      </c>
      <c r="AL540" t="str">
        <f t="shared" si="178"/>
        <v>Less than 10 deaths</v>
      </c>
      <c r="AM540" s="6">
        <f>IFERROR(VLOOKUP(D540,DatesEachStateReach10Deaths!A:B,2,FALSE),AK540)</f>
        <v>43925</v>
      </c>
      <c r="AN540">
        <f t="shared" si="179"/>
        <v>-29</v>
      </c>
    </row>
    <row r="541" spans="1:40" x14ac:dyDescent="0.25">
      <c r="A541" t="str">
        <f t="shared" si="180"/>
        <v>43897Idaho</v>
      </c>
      <c r="B541" t="str">
        <f t="shared" si="167"/>
        <v>43897ID</v>
      </c>
      <c r="C541" s="6">
        <v>43897</v>
      </c>
      <c r="D541" t="s">
        <v>75</v>
      </c>
      <c r="E541" t="s">
        <v>20</v>
      </c>
      <c r="F541">
        <f>IFERROR(VLOOKUP(B541,CovidTracking!B:G,4,FALSE),0)</f>
        <v>0</v>
      </c>
      <c r="G541">
        <f>IFERROR(VLOOKUP(B541,CovidTracking!B:G,5,FALSE),0)</f>
        <v>27</v>
      </c>
      <c r="H541">
        <f t="shared" si="168"/>
        <v>27</v>
      </c>
      <c r="I541">
        <f>IFERROR(VLOOKUP(B541,CovidTracking!B:G,6,FALSE),0)</f>
        <v>0</v>
      </c>
      <c r="J541">
        <f t="shared" si="181"/>
        <v>0</v>
      </c>
      <c r="K541">
        <f t="shared" si="182"/>
        <v>27</v>
      </c>
      <c r="L541">
        <f t="shared" si="183"/>
        <v>27</v>
      </c>
      <c r="M541">
        <f t="shared" si="184"/>
        <v>0</v>
      </c>
      <c r="N541">
        <f>VLOOKUP(A541,Mobility!$A:$L,7,FALSE)</f>
        <v>8</v>
      </c>
      <c r="O541">
        <f>VLOOKUP(A541,Mobility!$A:$L,8,FALSE)</f>
        <v>9</v>
      </c>
      <c r="P541">
        <f>VLOOKUP(A541,Mobility!$A:$L,9,FALSE)</f>
        <v>2</v>
      </c>
      <c r="Q541">
        <f>VLOOKUP(A541,Mobility!$A:$L,10,FALSE)</f>
        <v>11</v>
      </c>
      <c r="R541">
        <f>VLOOKUP(A541,Mobility!$A:$L,11,FALSE)</f>
        <v>2</v>
      </c>
      <c r="S541">
        <f>VLOOKUP(A541,Mobility!$A:$L,12,FALSE)</f>
        <v>-1</v>
      </c>
      <c r="T541">
        <f>VLOOKUP(D541,'Pop and Pop Den'!A:C,2,FALSE)</f>
        <v>1826156</v>
      </c>
      <c r="U541">
        <f>VLOOKUP(D541,'Pop and Pop Den'!A:C,3,FALSE)</f>
        <v>22.096900000000002</v>
      </c>
      <c r="V541">
        <f>VLOOKUP(D541,Unemployment!A:B,2,FALSE)</f>
        <v>2.9</v>
      </c>
      <c r="W541">
        <f>VLOOKUP(D541,Unemployment!H:J,2,FALSE)</f>
        <v>2.7</v>
      </c>
      <c r="X541">
        <f>VLOOKUP(D541,Unemployment!H:J,3,FALSE)</f>
        <v>2.6</v>
      </c>
      <c r="Y541">
        <f t="shared" si="169"/>
        <v>-0.29999999999999982</v>
      </c>
      <c r="Z541">
        <f t="shared" si="170"/>
        <v>-0.10000000000000009</v>
      </c>
      <c r="AA541">
        <f>VLOOKUP(D541,MedianAge!A:B,2,FALSE)</f>
        <v>36.1</v>
      </c>
      <c r="AB541" s="6">
        <f>VLOOKUP(D541,StateActions!F:G,2,FALSE)</f>
        <v>43915</v>
      </c>
      <c r="AC541" s="6">
        <f>VLOOKUP(D541,StateActions!L:M,2,FALSE)</f>
        <v>43932</v>
      </c>
      <c r="AD541" s="6">
        <f>VLOOKUP(D541,StateActions!A:B,2,FALSE)</f>
        <v>43915</v>
      </c>
      <c r="AE541">
        <f t="shared" si="171"/>
        <v>-18</v>
      </c>
      <c r="AF541">
        <f t="shared" si="172"/>
        <v>-35</v>
      </c>
      <c r="AG541">
        <f t="shared" si="173"/>
        <v>-18</v>
      </c>
      <c r="AH541" s="18">
        <f t="shared" si="174"/>
        <v>0</v>
      </c>
      <c r="AI541" s="18">
        <f t="shared" si="175"/>
        <v>1</v>
      </c>
      <c r="AJ541" s="20">
        <f t="shared" si="176"/>
        <v>0</v>
      </c>
      <c r="AK541" t="str">
        <f t="shared" si="177"/>
        <v>Include</v>
      </c>
      <c r="AL541" t="str">
        <f t="shared" si="178"/>
        <v>Less than 10 deaths</v>
      </c>
      <c r="AM541" s="6">
        <f>IFERROR(VLOOKUP(D541,DatesEachStateReach10Deaths!A:B,2,FALSE),AK541)</f>
        <v>43925</v>
      </c>
      <c r="AN541">
        <f t="shared" si="179"/>
        <v>-28</v>
      </c>
    </row>
    <row r="542" spans="1:40" x14ac:dyDescent="0.25">
      <c r="A542" t="str">
        <f t="shared" si="180"/>
        <v>43898Idaho</v>
      </c>
      <c r="B542" t="str">
        <f t="shared" si="167"/>
        <v>43898ID</v>
      </c>
      <c r="C542" s="6">
        <v>43898</v>
      </c>
      <c r="D542" t="s">
        <v>75</v>
      </c>
      <c r="E542" t="s">
        <v>20</v>
      </c>
      <c r="F542">
        <f>IFERROR(VLOOKUP(B542,CovidTracking!B:G,4,FALSE),0)</f>
        <v>0</v>
      </c>
      <c r="G542">
        <f>IFERROR(VLOOKUP(B542,CovidTracking!B:G,5,FALSE),0)</f>
        <v>27</v>
      </c>
      <c r="H542">
        <f t="shared" si="168"/>
        <v>27</v>
      </c>
      <c r="I542">
        <f>IFERROR(VLOOKUP(B542,CovidTracking!B:G,6,FALSE),0)</f>
        <v>0</v>
      </c>
      <c r="J542">
        <f t="shared" si="181"/>
        <v>0</v>
      </c>
      <c r="K542">
        <f t="shared" si="182"/>
        <v>0</v>
      </c>
      <c r="L542">
        <f t="shared" si="183"/>
        <v>0</v>
      </c>
      <c r="M542">
        <f t="shared" si="184"/>
        <v>0</v>
      </c>
      <c r="N542">
        <f>VLOOKUP(A542,Mobility!$A:$L,7,FALSE)</f>
        <v>17</v>
      </c>
      <c r="O542">
        <f>VLOOKUP(A542,Mobility!$A:$L,8,FALSE)</f>
        <v>14</v>
      </c>
      <c r="P542">
        <f>VLOOKUP(A542,Mobility!$A:$L,9,FALSE)</f>
        <v>66</v>
      </c>
      <c r="Q542">
        <f>VLOOKUP(A542,Mobility!$A:$L,10,FALSE)</f>
        <v>14</v>
      </c>
      <c r="R542">
        <f>VLOOKUP(A542,Mobility!$A:$L,11,FALSE)</f>
        <v>3</v>
      </c>
      <c r="S542">
        <f>VLOOKUP(A542,Mobility!$A:$L,12,FALSE)</f>
        <v>-1</v>
      </c>
      <c r="T542">
        <f>VLOOKUP(D542,'Pop and Pop Den'!A:C,2,FALSE)</f>
        <v>1826156</v>
      </c>
      <c r="U542">
        <f>VLOOKUP(D542,'Pop and Pop Den'!A:C,3,FALSE)</f>
        <v>22.096900000000002</v>
      </c>
      <c r="V542">
        <f>VLOOKUP(D542,Unemployment!A:B,2,FALSE)</f>
        <v>2.9</v>
      </c>
      <c r="W542">
        <f>VLOOKUP(D542,Unemployment!H:J,2,FALSE)</f>
        <v>2.7</v>
      </c>
      <c r="X542">
        <f>VLOOKUP(D542,Unemployment!H:J,3,FALSE)</f>
        <v>2.6</v>
      </c>
      <c r="Y542">
        <f t="shared" si="169"/>
        <v>-0.29999999999999982</v>
      </c>
      <c r="Z542">
        <f t="shared" si="170"/>
        <v>-0.10000000000000009</v>
      </c>
      <c r="AA542">
        <f>VLOOKUP(D542,MedianAge!A:B,2,FALSE)</f>
        <v>36.1</v>
      </c>
      <c r="AB542" s="6">
        <f>VLOOKUP(D542,StateActions!F:G,2,FALSE)</f>
        <v>43915</v>
      </c>
      <c r="AC542" s="6">
        <f>VLOOKUP(D542,StateActions!L:M,2,FALSE)</f>
        <v>43932</v>
      </c>
      <c r="AD542" s="6">
        <f>VLOOKUP(D542,StateActions!A:B,2,FALSE)</f>
        <v>43915</v>
      </c>
      <c r="AE542">
        <f t="shared" si="171"/>
        <v>-17</v>
      </c>
      <c r="AF542">
        <f t="shared" si="172"/>
        <v>-34</v>
      </c>
      <c r="AG542">
        <f t="shared" si="173"/>
        <v>-17</v>
      </c>
      <c r="AH542" s="18">
        <f t="shared" si="174"/>
        <v>0</v>
      </c>
      <c r="AI542" s="18">
        <f t="shared" si="175"/>
        <v>1</v>
      </c>
      <c r="AJ542" s="20">
        <f t="shared" si="176"/>
        <v>0</v>
      </c>
      <c r="AK542" t="str">
        <f t="shared" si="177"/>
        <v>Include</v>
      </c>
      <c r="AL542" t="str">
        <f t="shared" si="178"/>
        <v>Less than 10 deaths</v>
      </c>
      <c r="AM542" s="6">
        <f>IFERROR(VLOOKUP(D542,DatesEachStateReach10Deaths!A:B,2,FALSE),AK542)</f>
        <v>43925</v>
      </c>
      <c r="AN542">
        <f t="shared" si="179"/>
        <v>-27</v>
      </c>
    </row>
    <row r="543" spans="1:40" x14ac:dyDescent="0.25">
      <c r="A543" t="str">
        <f t="shared" si="180"/>
        <v>43899Idaho</v>
      </c>
      <c r="B543" t="str">
        <f t="shared" si="167"/>
        <v>43899ID</v>
      </c>
      <c r="C543" s="6">
        <v>43899</v>
      </c>
      <c r="D543" t="s">
        <v>75</v>
      </c>
      <c r="E543" t="s">
        <v>20</v>
      </c>
      <c r="F543">
        <f>IFERROR(VLOOKUP(B543,CovidTracking!B:G,4,FALSE),0)</f>
        <v>0</v>
      </c>
      <c r="G543">
        <f>IFERROR(VLOOKUP(B543,CovidTracking!B:G,5,FALSE),0)</f>
        <v>41</v>
      </c>
      <c r="H543">
        <f t="shared" si="168"/>
        <v>41</v>
      </c>
      <c r="I543">
        <f>IFERROR(VLOOKUP(B543,CovidTracking!B:G,6,FALSE),0)</f>
        <v>0</v>
      </c>
      <c r="J543">
        <f t="shared" si="181"/>
        <v>0</v>
      </c>
      <c r="K543">
        <f t="shared" si="182"/>
        <v>14</v>
      </c>
      <c r="L543">
        <f t="shared" si="183"/>
        <v>14</v>
      </c>
      <c r="M543">
        <f t="shared" si="184"/>
        <v>0</v>
      </c>
      <c r="N543">
        <f>VLOOKUP(A543,Mobility!$A:$L,7,FALSE)</f>
        <v>6</v>
      </c>
      <c r="O543">
        <f>VLOOKUP(A543,Mobility!$A:$L,8,FALSE)</f>
        <v>11</v>
      </c>
      <c r="P543">
        <f>VLOOKUP(A543,Mobility!$A:$L,9,FALSE)</f>
        <v>38</v>
      </c>
      <c r="Q543">
        <f>VLOOKUP(A543,Mobility!$A:$L,10,FALSE)</f>
        <v>5</v>
      </c>
      <c r="R543">
        <f>VLOOKUP(A543,Mobility!$A:$L,11,FALSE)</f>
        <v>9</v>
      </c>
      <c r="S543">
        <f>VLOOKUP(A543,Mobility!$A:$L,12,FALSE)</f>
        <v>-3</v>
      </c>
      <c r="T543">
        <f>VLOOKUP(D543,'Pop and Pop Den'!A:C,2,FALSE)</f>
        <v>1826156</v>
      </c>
      <c r="U543">
        <f>VLOOKUP(D543,'Pop and Pop Den'!A:C,3,FALSE)</f>
        <v>22.096900000000002</v>
      </c>
      <c r="V543">
        <f>VLOOKUP(D543,Unemployment!A:B,2,FALSE)</f>
        <v>2.9</v>
      </c>
      <c r="W543">
        <f>VLOOKUP(D543,Unemployment!H:J,2,FALSE)</f>
        <v>2.7</v>
      </c>
      <c r="X543">
        <f>VLOOKUP(D543,Unemployment!H:J,3,FALSE)</f>
        <v>2.6</v>
      </c>
      <c r="Y543">
        <f t="shared" si="169"/>
        <v>-0.29999999999999982</v>
      </c>
      <c r="Z543">
        <f t="shared" si="170"/>
        <v>-0.10000000000000009</v>
      </c>
      <c r="AA543">
        <f>VLOOKUP(D543,MedianAge!A:B,2,FALSE)</f>
        <v>36.1</v>
      </c>
      <c r="AB543" s="6">
        <f>VLOOKUP(D543,StateActions!F:G,2,FALSE)</f>
        <v>43915</v>
      </c>
      <c r="AC543" s="6">
        <f>VLOOKUP(D543,StateActions!L:M,2,FALSE)</f>
        <v>43932</v>
      </c>
      <c r="AD543" s="6">
        <f>VLOOKUP(D543,StateActions!A:B,2,FALSE)</f>
        <v>43915</v>
      </c>
      <c r="AE543">
        <f t="shared" si="171"/>
        <v>-16</v>
      </c>
      <c r="AF543">
        <f t="shared" si="172"/>
        <v>-33</v>
      </c>
      <c r="AG543">
        <f t="shared" si="173"/>
        <v>-16</v>
      </c>
      <c r="AH543" s="18">
        <f t="shared" si="174"/>
        <v>0</v>
      </c>
      <c r="AI543" s="18">
        <f t="shared" si="175"/>
        <v>1</v>
      </c>
      <c r="AJ543" s="20">
        <f t="shared" si="176"/>
        <v>0</v>
      </c>
      <c r="AK543" t="str">
        <f t="shared" si="177"/>
        <v>Include</v>
      </c>
      <c r="AL543" t="str">
        <f t="shared" si="178"/>
        <v>Less than 10 deaths</v>
      </c>
      <c r="AM543" s="6">
        <f>IFERROR(VLOOKUP(D543,DatesEachStateReach10Deaths!A:B,2,FALSE),AK543)</f>
        <v>43925</v>
      </c>
      <c r="AN543">
        <f t="shared" si="179"/>
        <v>-26</v>
      </c>
    </row>
    <row r="544" spans="1:40" x14ac:dyDescent="0.25">
      <c r="A544" t="str">
        <f t="shared" si="180"/>
        <v>43900Idaho</v>
      </c>
      <c r="B544" t="str">
        <f t="shared" si="167"/>
        <v>43900ID</v>
      </c>
      <c r="C544" s="6">
        <v>43900</v>
      </c>
      <c r="D544" t="s">
        <v>75</v>
      </c>
      <c r="E544" t="s">
        <v>20</v>
      </c>
      <c r="F544">
        <f>IFERROR(VLOOKUP(B544,CovidTracking!B:G,4,FALSE),0)</f>
        <v>0</v>
      </c>
      <c r="G544">
        <f>IFERROR(VLOOKUP(B544,CovidTracking!B:G,5,FALSE),0)</f>
        <v>41</v>
      </c>
      <c r="H544">
        <f t="shared" si="168"/>
        <v>41</v>
      </c>
      <c r="I544">
        <f>IFERROR(VLOOKUP(B544,CovidTracking!B:G,6,FALSE),0)</f>
        <v>0</v>
      </c>
      <c r="J544">
        <f t="shared" si="181"/>
        <v>0</v>
      </c>
      <c r="K544">
        <f t="shared" si="182"/>
        <v>0</v>
      </c>
      <c r="L544">
        <f t="shared" si="183"/>
        <v>0</v>
      </c>
      <c r="M544">
        <f t="shared" si="184"/>
        <v>0</v>
      </c>
      <c r="N544">
        <f>VLOOKUP(A544,Mobility!$A:$L,7,FALSE)</f>
        <v>9</v>
      </c>
      <c r="O544">
        <f>VLOOKUP(A544,Mobility!$A:$L,8,FALSE)</f>
        <v>14</v>
      </c>
      <c r="P544">
        <f>VLOOKUP(A544,Mobility!$A:$L,9,FALSE)</f>
        <v>65</v>
      </c>
      <c r="Q544">
        <f>VLOOKUP(A544,Mobility!$A:$L,10,FALSE)</f>
        <v>11</v>
      </c>
      <c r="R544">
        <f>VLOOKUP(A544,Mobility!$A:$L,11,FALSE)</f>
        <v>2</v>
      </c>
      <c r="S544">
        <f>VLOOKUP(A544,Mobility!$A:$L,12,FALSE)</f>
        <v>-1</v>
      </c>
      <c r="T544">
        <f>VLOOKUP(D544,'Pop and Pop Den'!A:C,2,FALSE)</f>
        <v>1826156</v>
      </c>
      <c r="U544">
        <f>VLOOKUP(D544,'Pop and Pop Den'!A:C,3,FALSE)</f>
        <v>22.096900000000002</v>
      </c>
      <c r="V544">
        <f>VLOOKUP(D544,Unemployment!A:B,2,FALSE)</f>
        <v>2.9</v>
      </c>
      <c r="W544">
        <f>VLOOKUP(D544,Unemployment!H:J,2,FALSE)</f>
        <v>2.7</v>
      </c>
      <c r="X544">
        <f>VLOOKUP(D544,Unemployment!H:J,3,FALSE)</f>
        <v>2.6</v>
      </c>
      <c r="Y544">
        <f t="shared" si="169"/>
        <v>-0.29999999999999982</v>
      </c>
      <c r="Z544">
        <f t="shared" si="170"/>
        <v>-0.10000000000000009</v>
      </c>
      <c r="AA544">
        <f>VLOOKUP(D544,MedianAge!A:B,2,FALSE)</f>
        <v>36.1</v>
      </c>
      <c r="AB544" s="6">
        <f>VLOOKUP(D544,StateActions!F:G,2,FALSE)</f>
        <v>43915</v>
      </c>
      <c r="AC544" s="6">
        <f>VLOOKUP(D544,StateActions!L:M,2,FALSE)</f>
        <v>43932</v>
      </c>
      <c r="AD544" s="6">
        <f>VLOOKUP(D544,StateActions!A:B,2,FALSE)</f>
        <v>43915</v>
      </c>
      <c r="AE544">
        <f t="shared" si="171"/>
        <v>-15</v>
      </c>
      <c r="AF544">
        <f t="shared" si="172"/>
        <v>-32</v>
      </c>
      <c r="AG544">
        <f t="shared" si="173"/>
        <v>-15</v>
      </c>
      <c r="AH544" s="18">
        <f t="shared" si="174"/>
        <v>0</v>
      </c>
      <c r="AI544" s="18">
        <f t="shared" si="175"/>
        <v>1</v>
      </c>
      <c r="AJ544" s="20">
        <f t="shared" si="176"/>
        <v>0</v>
      </c>
      <c r="AK544" t="str">
        <f t="shared" si="177"/>
        <v>Include</v>
      </c>
      <c r="AL544" t="str">
        <f t="shared" si="178"/>
        <v>Less than 10 deaths</v>
      </c>
      <c r="AM544" s="6">
        <f>IFERROR(VLOOKUP(D544,DatesEachStateReach10Deaths!A:B,2,FALSE),AK544)</f>
        <v>43925</v>
      </c>
      <c r="AN544">
        <f t="shared" si="179"/>
        <v>-25</v>
      </c>
    </row>
    <row r="545" spans="1:40" x14ac:dyDescent="0.25">
      <c r="A545" t="str">
        <f t="shared" si="180"/>
        <v>43901Idaho</v>
      </c>
      <c r="B545" t="str">
        <f t="shared" si="167"/>
        <v>43901ID</v>
      </c>
      <c r="C545" s="6">
        <v>43901</v>
      </c>
      <c r="D545" t="s">
        <v>75</v>
      </c>
      <c r="E545" t="s">
        <v>20</v>
      </c>
      <c r="F545">
        <f>IFERROR(VLOOKUP(B545,CovidTracking!B:G,4,FALSE),0)</f>
        <v>0</v>
      </c>
      <c r="G545">
        <f>IFERROR(VLOOKUP(B545,CovidTracking!B:G,5,FALSE),0)</f>
        <v>67</v>
      </c>
      <c r="H545">
        <f t="shared" si="168"/>
        <v>67</v>
      </c>
      <c r="I545">
        <f>IFERROR(VLOOKUP(B545,CovidTracking!B:G,6,FALSE),0)</f>
        <v>0</v>
      </c>
      <c r="J545">
        <f t="shared" si="181"/>
        <v>0</v>
      </c>
      <c r="K545">
        <f t="shared" si="182"/>
        <v>26</v>
      </c>
      <c r="L545">
        <f t="shared" si="183"/>
        <v>26</v>
      </c>
      <c r="M545">
        <f t="shared" si="184"/>
        <v>0</v>
      </c>
      <c r="N545">
        <f>VLOOKUP(A545,Mobility!$A:$L,7,FALSE)</f>
        <v>8</v>
      </c>
      <c r="O545">
        <f>VLOOKUP(A545,Mobility!$A:$L,8,FALSE)</f>
        <v>13</v>
      </c>
      <c r="P545">
        <f>VLOOKUP(A545,Mobility!$A:$L,9,FALSE)</f>
        <v>60</v>
      </c>
      <c r="Q545">
        <f>VLOOKUP(A545,Mobility!$A:$L,10,FALSE)</f>
        <v>6</v>
      </c>
      <c r="R545">
        <f>VLOOKUP(A545,Mobility!$A:$L,11,FALSE)</f>
        <v>3</v>
      </c>
      <c r="S545">
        <f>VLOOKUP(A545,Mobility!$A:$L,12,FALSE)</f>
        <v>-1</v>
      </c>
      <c r="T545">
        <f>VLOOKUP(D545,'Pop and Pop Den'!A:C,2,FALSE)</f>
        <v>1826156</v>
      </c>
      <c r="U545">
        <f>VLOOKUP(D545,'Pop and Pop Den'!A:C,3,FALSE)</f>
        <v>22.096900000000002</v>
      </c>
      <c r="V545">
        <f>VLOOKUP(D545,Unemployment!A:B,2,FALSE)</f>
        <v>2.9</v>
      </c>
      <c r="W545">
        <f>VLOOKUP(D545,Unemployment!H:J,2,FALSE)</f>
        <v>2.7</v>
      </c>
      <c r="X545">
        <f>VLOOKUP(D545,Unemployment!H:J,3,FALSE)</f>
        <v>2.6</v>
      </c>
      <c r="Y545">
        <f t="shared" si="169"/>
        <v>-0.29999999999999982</v>
      </c>
      <c r="Z545">
        <f t="shared" si="170"/>
        <v>-0.10000000000000009</v>
      </c>
      <c r="AA545">
        <f>VLOOKUP(D545,MedianAge!A:B,2,FALSE)</f>
        <v>36.1</v>
      </c>
      <c r="AB545" s="6">
        <f>VLOOKUP(D545,StateActions!F:G,2,FALSE)</f>
        <v>43915</v>
      </c>
      <c r="AC545" s="6">
        <f>VLOOKUP(D545,StateActions!L:M,2,FALSE)</f>
        <v>43932</v>
      </c>
      <c r="AD545" s="6">
        <f>VLOOKUP(D545,StateActions!A:B,2,FALSE)</f>
        <v>43915</v>
      </c>
      <c r="AE545">
        <f t="shared" si="171"/>
        <v>-14</v>
      </c>
      <c r="AF545">
        <f t="shared" si="172"/>
        <v>-31</v>
      </c>
      <c r="AG545">
        <f t="shared" si="173"/>
        <v>-14</v>
      </c>
      <c r="AH545" s="18">
        <f t="shared" si="174"/>
        <v>0</v>
      </c>
      <c r="AI545" s="18">
        <f t="shared" si="175"/>
        <v>1</v>
      </c>
      <c r="AJ545" s="20">
        <f t="shared" si="176"/>
        <v>0</v>
      </c>
      <c r="AK545" t="str">
        <f t="shared" si="177"/>
        <v>Include</v>
      </c>
      <c r="AL545" t="str">
        <f t="shared" si="178"/>
        <v>Less than 10 deaths</v>
      </c>
      <c r="AM545" s="6">
        <f>IFERROR(VLOOKUP(D545,DatesEachStateReach10Deaths!A:B,2,FALSE),AK545)</f>
        <v>43925</v>
      </c>
      <c r="AN545">
        <f t="shared" si="179"/>
        <v>-24</v>
      </c>
    </row>
    <row r="546" spans="1:40" x14ac:dyDescent="0.25">
      <c r="A546" t="str">
        <f t="shared" si="180"/>
        <v>43902Idaho</v>
      </c>
      <c r="B546" t="str">
        <f t="shared" si="167"/>
        <v>43902ID</v>
      </c>
      <c r="C546" s="6">
        <v>43902</v>
      </c>
      <c r="D546" t="s">
        <v>75</v>
      </c>
      <c r="E546" t="s">
        <v>20</v>
      </c>
      <c r="F546">
        <f>IFERROR(VLOOKUP(B546,CovidTracking!B:G,4,FALSE),0)</f>
        <v>0</v>
      </c>
      <c r="G546">
        <f>IFERROR(VLOOKUP(B546,CovidTracking!B:G,5,FALSE),0)</f>
        <v>93</v>
      </c>
      <c r="H546">
        <f t="shared" si="168"/>
        <v>93</v>
      </c>
      <c r="I546">
        <f>IFERROR(VLOOKUP(B546,CovidTracking!B:G,6,FALSE),0)</f>
        <v>0</v>
      </c>
      <c r="J546">
        <f t="shared" si="181"/>
        <v>0</v>
      </c>
      <c r="K546">
        <f t="shared" si="182"/>
        <v>26</v>
      </c>
      <c r="L546">
        <f t="shared" si="183"/>
        <v>26</v>
      </c>
      <c r="M546">
        <f t="shared" si="184"/>
        <v>0</v>
      </c>
      <c r="N546">
        <f>VLOOKUP(A546,Mobility!$A:$L,7,FALSE)</f>
        <v>9</v>
      </c>
      <c r="O546">
        <f>VLOOKUP(A546,Mobility!$A:$L,8,FALSE)</f>
        <v>23</v>
      </c>
      <c r="P546">
        <f>VLOOKUP(A546,Mobility!$A:$L,9,FALSE)</f>
        <v>54</v>
      </c>
      <c r="Q546">
        <f>VLOOKUP(A546,Mobility!$A:$L,10,FALSE)</f>
        <v>7</v>
      </c>
      <c r="R546">
        <f>VLOOKUP(A546,Mobility!$A:$L,11,FALSE)</f>
        <v>1</v>
      </c>
      <c r="S546">
        <f>VLOOKUP(A546,Mobility!$A:$L,12,FALSE)</f>
        <v>-1</v>
      </c>
      <c r="T546">
        <f>VLOOKUP(D546,'Pop and Pop Den'!A:C,2,FALSE)</f>
        <v>1826156</v>
      </c>
      <c r="U546">
        <f>VLOOKUP(D546,'Pop and Pop Den'!A:C,3,FALSE)</f>
        <v>22.096900000000002</v>
      </c>
      <c r="V546">
        <f>VLOOKUP(D546,Unemployment!A:B,2,FALSE)</f>
        <v>2.9</v>
      </c>
      <c r="W546">
        <f>VLOOKUP(D546,Unemployment!H:J,2,FALSE)</f>
        <v>2.7</v>
      </c>
      <c r="X546">
        <f>VLOOKUP(D546,Unemployment!H:J,3,FALSE)</f>
        <v>2.6</v>
      </c>
      <c r="Y546">
        <f t="shared" si="169"/>
        <v>-0.29999999999999982</v>
      </c>
      <c r="Z546">
        <f t="shared" si="170"/>
        <v>-0.10000000000000009</v>
      </c>
      <c r="AA546">
        <f>VLOOKUP(D546,MedianAge!A:B,2,FALSE)</f>
        <v>36.1</v>
      </c>
      <c r="AB546" s="6">
        <f>VLOOKUP(D546,StateActions!F:G,2,FALSE)</f>
        <v>43915</v>
      </c>
      <c r="AC546" s="6">
        <f>VLOOKUP(D546,StateActions!L:M,2,FALSE)</f>
        <v>43932</v>
      </c>
      <c r="AD546" s="6">
        <f>VLOOKUP(D546,StateActions!A:B,2,FALSE)</f>
        <v>43915</v>
      </c>
      <c r="AE546">
        <f t="shared" si="171"/>
        <v>-13</v>
      </c>
      <c r="AF546">
        <f t="shared" si="172"/>
        <v>-30</v>
      </c>
      <c r="AG546">
        <f t="shared" si="173"/>
        <v>-13</v>
      </c>
      <c r="AH546" s="18">
        <f t="shared" si="174"/>
        <v>0</v>
      </c>
      <c r="AI546" s="18">
        <f t="shared" si="175"/>
        <v>1</v>
      </c>
      <c r="AJ546" s="20">
        <f t="shared" si="176"/>
        <v>0</v>
      </c>
      <c r="AK546" t="str">
        <f t="shared" si="177"/>
        <v>Include</v>
      </c>
      <c r="AL546" t="str">
        <f t="shared" si="178"/>
        <v>Less than 10 deaths</v>
      </c>
      <c r="AM546" s="6">
        <f>IFERROR(VLOOKUP(D546,DatesEachStateReach10Deaths!A:B,2,FALSE),AK546)</f>
        <v>43925</v>
      </c>
      <c r="AN546">
        <f t="shared" si="179"/>
        <v>-23</v>
      </c>
    </row>
    <row r="547" spans="1:40" x14ac:dyDescent="0.25">
      <c r="A547" t="str">
        <f t="shared" si="180"/>
        <v>43903Idaho</v>
      </c>
      <c r="B547" t="str">
        <f t="shared" si="167"/>
        <v>43903ID</v>
      </c>
      <c r="C547" s="6">
        <v>43903</v>
      </c>
      <c r="D547" t="s">
        <v>75</v>
      </c>
      <c r="E547" t="s">
        <v>20</v>
      </c>
      <c r="F547">
        <f>IFERROR(VLOOKUP(B547,CovidTracking!B:G,4,FALSE),0)</f>
        <v>0</v>
      </c>
      <c r="G547">
        <f>IFERROR(VLOOKUP(B547,CovidTracking!B:G,5,FALSE),0)</f>
        <v>131</v>
      </c>
      <c r="H547">
        <f t="shared" si="168"/>
        <v>131</v>
      </c>
      <c r="I547">
        <f>IFERROR(VLOOKUP(B547,CovidTracking!B:G,6,FALSE),0)</f>
        <v>0</v>
      </c>
      <c r="J547">
        <f t="shared" si="181"/>
        <v>0</v>
      </c>
      <c r="K547">
        <f t="shared" si="182"/>
        <v>38</v>
      </c>
      <c r="L547">
        <f t="shared" si="183"/>
        <v>38</v>
      </c>
      <c r="M547">
        <f t="shared" si="184"/>
        <v>0</v>
      </c>
      <c r="N547">
        <f>VLOOKUP(A547,Mobility!$A:$L,7,FALSE)</f>
        <v>6</v>
      </c>
      <c r="O547">
        <f>VLOOKUP(A547,Mobility!$A:$L,8,FALSE)</f>
        <v>33</v>
      </c>
      <c r="P547">
        <f>VLOOKUP(A547,Mobility!$A:$L,9,FALSE)</f>
        <v>33</v>
      </c>
      <c r="Q547">
        <f>VLOOKUP(A547,Mobility!$A:$L,10,FALSE)</f>
        <v>2</v>
      </c>
      <c r="R547">
        <f>VLOOKUP(A547,Mobility!$A:$L,11,FALSE)</f>
        <v>0</v>
      </c>
      <c r="S547">
        <f>VLOOKUP(A547,Mobility!$A:$L,12,FALSE)</f>
        <v>0</v>
      </c>
      <c r="T547">
        <f>VLOOKUP(D547,'Pop and Pop Den'!A:C,2,FALSE)</f>
        <v>1826156</v>
      </c>
      <c r="U547">
        <f>VLOOKUP(D547,'Pop and Pop Den'!A:C,3,FALSE)</f>
        <v>22.096900000000002</v>
      </c>
      <c r="V547">
        <f>VLOOKUP(D547,Unemployment!A:B,2,FALSE)</f>
        <v>2.9</v>
      </c>
      <c r="W547">
        <f>VLOOKUP(D547,Unemployment!H:J,2,FALSE)</f>
        <v>2.7</v>
      </c>
      <c r="X547">
        <f>VLOOKUP(D547,Unemployment!H:J,3,FALSE)</f>
        <v>2.6</v>
      </c>
      <c r="Y547">
        <f t="shared" si="169"/>
        <v>-0.29999999999999982</v>
      </c>
      <c r="Z547">
        <f t="shared" si="170"/>
        <v>-0.10000000000000009</v>
      </c>
      <c r="AA547">
        <f>VLOOKUP(D547,MedianAge!A:B,2,FALSE)</f>
        <v>36.1</v>
      </c>
      <c r="AB547" s="6">
        <f>VLOOKUP(D547,StateActions!F:G,2,FALSE)</f>
        <v>43915</v>
      </c>
      <c r="AC547" s="6">
        <f>VLOOKUP(D547,StateActions!L:M,2,FALSE)</f>
        <v>43932</v>
      </c>
      <c r="AD547" s="6">
        <f>VLOOKUP(D547,StateActions!A:B,2,FALSE)</f>
        <v>43915</v>
      </c>
      <c r="AE547">
        <f t="shared" si="171"/>
        <v>-12</v>
      </c>
      <c r="AF547">
        <f t="shared" si="172"/>
        <v>-29</v>
      </c>
      <c r="AG547">
        <f t="shared" si="173"/>
        <v>-12</v>
      </c>
      <c r="AH547" s="18">
        <f t="shared" si="174"/>
        <v>0</v>
      </c>
      <c r="AI547" s="18">
        <f t="shared" si="175"/>
        <v>1</v>
      </c>
      <c r="AJ547" s="20">
        <f t="shared" si="176"/>
        <v>0</v>
      </c>
      <c r="AK547" t="str">
        <f t="shared" si="177"/>
        <v>Include</v>
      </c>
      <c r="AL547" t="str">
        <f t="shared" si="178"/>
        <v>Less than 10 deaths</v>
      </c>
      <c r="AM547" s="6">
        <f>IFERROR(VLOOKUP(D547,DatesEachStateReach10Deaths!A:B,2,FALSE),AK547)</f>
        <v>43925</v>
      </c>
      <c r="AN547">
        <f t="shared" si="179"/>
        <v>-22</v>
      </c>
    </row>
    <row r="548" spans="1:40" x14ac:dyDescent="0.25">
      <c r="A548" t="str">
        <f t="shared" si="180"/>
        <v>43904Idaho</v>
      </c>
      <c r="B548" t="str">
        <f t="shared" si="167"/>
        <v>43904ID</v>
      </c>
      <c r="C548" s="6">
        <v>43904</v>
      </c>
      <c r="D548" t="s">
        <v>75</v>
      </c>
      <c r="E548" t="s">
        <v>20</v>
      </c>
      <c r="F548">
        <f>IFERROR(VLOOKUP(B548,CovidTracking!B:G,4,FALSE),0)</f>
        <v>2</v>
      </c>
      <c r="G548">
        <f>IFERROR(VLOOKUP(B548,CovidTracking!B:G,5,FALSE),0)</f>
        <v>174</v>
      </c>
      <c r="H548">
        <f t="shared" si="168"/>
        <v>176</v>
      </c>
      <c r="I548">
        <f>IFERROR(VLOOKUP(B548,CovidTracking!B:G,6,FALSE),0)</f>
        <v>0</v>
      </c>
      <c r="J548">
        <f t="shared" si="181"/>
        <v>2</v>
      </c>
      <c r="K548">
        <f t="shared" si="182"/>
        <v>43</v>
      </c>
      <c r="L548">
        <f t="shared" si="183"/>
        <v>45</v>
      </c>
      <c r="M548">
        <f t="shared" si="184"/>
        <v>0</v>
      </c>
      <c r="N548">
        <f>VLOOKUP(A548,Mobility!$A:$L,7,FALSE)</f>
        <v>-6</v>
      </c>
      <c r="O548">
        <f>VLOOKUP(A548,Mobility!$A:$L,8,FALSE)</f>
        <v>26</v>
      </c>
      <c r="P548">
        <f>VLOOKUP(A548,Mobility!$A:$L,9,FALSE)</f>
        <v>-11</v>
      </c>
      <c r="Q548">
        <f>VLOOKUP(A548,Mobility!$A:$L,10,FALSE)</f>
        <v>-2</v>
      </c>
      <c r="R548">
        <f>VLOOKUP(A548,Mobility!$A:$L,11,FALSE)</f>
        <v>-1</v>
      </c>
      <c r="S548">
        <f>VLOOKUP(A548,Mobility!$A:$L,12,FALSE)</f>
        <v>3</v>
      </c>
      <c r="T548">
        <f>VLOOKUP(D548,'Pop and Pop Den'!A:C,2,FALSE)</f>
        <v>1826156</v>
      </c>
      <c r="U548">
        <f>VLOOKUP(D548,'Pop and Pop Den'!A:C,3,FALSE)</f>
        <v>22.096900000000002</v>
      </c>
      <c r="V548">
        <f>VLOOKUP(D548,Unemployment!A:B,2,FALSE)</f>
        <v>2.9</v>
      </c>
      <c r="W548">
        <f>VLOOKUP(D548,Unemployment!H:J,2,FALSE)</f>
        <v>2.7</v>
      </c>
      <c r="X548">
        <f>VLOOKUP(D548,Unemployment!H:J,3,FALSE)</f>
        <v>2.6</v>
      </c>
      <c r="Y548">
        <f t="shared" si="169"/>
        <v>-0.29999999999999982</v>
      </c>
      <c r="Z548">
        <f t="shared" si="170"/>
        <v>-0.10000000000000009</v>
      </c>
      <c r="AA548">
        <f>VLOOKUP(D548,MedianAge!A:B,2,FALSE)</f>
        <v>36.1</v>
      </c>
      <c r="AB548" s="6">
        <f>VLOOKUP(D548,StateActions!F:G,2,FALSE)</f>
        <v>43915</v>
      </c>
      <c r="AC548" s="6">
        <f>VLOOKUP(D548,StateActions!L:M,2,FALSE)</f>
        <v>43932</v>
      </c>
      <c r="AD548" s="6">
        <f>VLOOKUP(D548,StateActions!A:B,2,FALSE)</f>
        <v>43915</v>
      </c>
      <c r="AE548">
        <f t="shared" si="171"/>
        <v>-11</v>
      </c>
      <c r="AF548">
        <f t="shared" si="172"/>
        <v>-28</v>
      </c>
      <c r="AG548">
        <f t="shared" si="173"/>
        <v>-11</v>
      </c>
      <c r="AH548" s="18">
        <f t="shared" si="174"/>
        <v>1.1363636363636364E-2</v>
      </c>
      <c r="AI548" s="18">
        <f t="shared" si="175"/>
        <v>0.98863636363636365</v>
      </c>
      <c r="AJ548" s="20">
        <f t="shared" si="176"/>
        <v>0</v>
      </c>
      <c r="AK548" t="str">
        <f t="shared" si="177"/>
        <v>Include</v>
      </c>
      <c r="AL548" t="str">
        <f t="shared" si="178"/>
        <v>Less than 10 deaths</v>
      </c>
      <c r="AM548" s="6">
        <f>IFERROR(VLOOKUP(D548,DatesEachStateReach10Deaths!A:B,2,FALSE),AK548)</f>
        <v>43925</v>
      </c>
      <c r="AN548">
        <f t="shared" si="179"/>
        <v>-21</v>
      </c>
    </row>
    <row r="549" spans="1:40" x14ac:dyDescent="0.25">
      <c r="A549" t="str">
        <f t="shared" si="180"/>
        <v>43905Idaho</v>
      </c>
      <c r="B549" t="str">
        <f t="shared" si="167"/>
        <v>43905ID</v>
      </c>
      <c r="C549" s="6">
        <v>43905</v>
      </c>
      <c r="D549" t="s">
        <v>75</v>
      </c>
      <c r="E549" t="s">
        <v>20</v>
      </c>
      <c r="F549">
        <f>IFERROR(VLOOKUP(B549,CovidTracking!B:G,4,FALSE),0)</f>
        <v>5</v>
      </c>
      <c r="G549">
        <f>IFERROR(VLOOKUP(B549,CovidTracking!B:G,5,FALSE),0)</f>
        <v>174</v>
      </c>
      <c r="H549">
        <f t="shared" si="168"/>
        <v>179</v>
      </c>
      <c r="I549">
        <f>IFERROR(VLOOKUP(B549,CovidTracking!B:G,6,FALSE),0)</f>
        <v>0</v>
      </c>
      <c r="J549">
        <f t="shared" si="181"/>
        <v>3</v>
      </c>
      <c r="K549">
        <f t="shared" si="182"/>
        <v>0</v>
      </c>
      <c r="L549">
        <f t="shared" si="183"/>
        <v>3</v>
      </c>
      <c r="M549">
        <f t="shared" si="184"/>
        <v>0</v>
      </c>
      <c r="N549">
        <f>VLOOKUP(A549,Mobility!$A:$L,7,FALSE)</f>
        <v>2</v>
      </c>
      <c r="O549">
        <f>VLOOKUP(A549,Mobility!$A:$L,8,FALSE)</f>
        <v>26</v>
      </c>
      <c r="P549">
        <f>VLOOKUP(A549,Mobility!$A:$L,9,FALSE)</f>
        <v>28</v>
      </c>
      <c r="Q549">
        <f>VLOOKUP(A549,Mobility!$A:$L,10,FALSE)</f>
        <v>2</v>
      </c>
      <c r="R549">
        <f>VLOOKUP(A549,Mobility!$A:$L,11,FALSE)</f>
        <v>-8</v>
      </c>
      <c r="S549">
        <f>VLOOKUP(A549,Mobility!$A:$L,12,FALSE)</f>
        <v>3</v>
      </c>
      <c r="T549">
        <f>VLOOKUP(D549,'Pop and Pop Den'!A:C,2,FALSE)</f>
        <v>1826156</v>
      </c>
      <c r="U549">
        <f>VLOOKUP(D549,'Pop and Pop Den'!A:C,3,FALSE)</f>
        <v>22.096900000000002</v>
      </c>
      <c r="V549">
        <f>VLOOKUP(D549,Unemployment!A:B,2,FALSE)</f>
        <v>2.9</v>
      </c>
      <c r="W549">
        <f>VLOOKUP(D549,Unemployment!H:J,2,FALSE)</f>
        <v>2.7</v>
      </c>
      <c r="X549">
        <f>VLOOKUP(D549,Unemployment!H:J,3,FALSE)</f>
        <v>2.6</v>
      </c>
      <c r="Y549">
        <f t="shared" si="169"/>
        <v>-0.29999999999999982</v>
      </c>
      <c r="Z549">
        <f t="shared" si="170"/>
        <v>-0.10000000000000009</v>
      </c>
      <c r="AA549">
        <f>VLOOKUP(D549,MedianAge!A:B,2,FALSE)</f>
        <v>36.1</v>
      </c>
      <c r="AB549" s="6">
        <f>VLOOKUP(D549,StateActions!F:G,2,FALSE)</f>
        <v>43915</v>
      </c>
      <c r="AC549" s="6">
        <f>VLOOKUP(D549,StateActions!L:M,2,FALSE)</f>
        <v>43932</v>
      </c>
      <c r="AD549" s="6">
        <f>VLOOKUP(D549,StateActions!A:B,2,FALSE)</f>
        <v>43915</v>
      </c>
      <c r="AE549">
        <f t="shared" si="171"/>
        <v>-10</v>
      </c>
      <c r="AF549">
        <f t="shared" si="172"/>
        <v>-27</v>
      </c>
      <c r="AG549">
        <f t="shared" si="173"/>
        <v>-10</v>
      </c>
      <c r="AH549" s="18">
        <f t="shared" si="174"/>
        <v>2.7932960893854747E-2</v>
      </c>
      <c r="AI549" s="18">
        <f t="shared" si="175"/>
        <v>0.97206703910614523</v>
      </c>
      <c r="AJ549" s="20">
        <f t="shared" si="176"/>
        <v>0</v>
      </c>
      <c r="AK549" t="str">
        <f t="shared" si="177"/>
        <v>Include</v>
      </c>
      <c r="AL549" t="str">
        <f t="shared" si="178"/>
        <v>Less than 10 deaths</v>
      </c>
      <c r="AM549" s="6">
        <f>IFERROR(VLOOKUP(D549,DatesEachStateReach10Deaths!A:B,2,FALSE),AK549)</f>
        <v>43925</v>
      </c>
      <c r="AN549">
        <f t="shared" si="179"/>
        <v>-20</v>
      </c>
    </row>
    <row r="550" spans="1:40" x14ac:dyDescent="0.25">
      <c r="A550" t="str">
        <f t="shared" si="180"/>
        <v>43906Idaho</v>
      </c>
      <c r="B550" t="str">
        <f t="shared" si="167"/>
        <v>43906ID</v>
      </c>
      <c r="C550" s="6">
        <v>43906</v>
      </c>
      <c r="D550" t="s">
        <v>75</v>
      </c>
      <c r="E550" t="s">
        <v>20</v>
      </c>
      <c r="F550">
        <f>IFERROR(VLOOKUP(B550,CovidTracking!B:G,4,FALSE),0)</f>
        <v>5</v>
      </c>
      <c r="G550">
        <f>IFERROR(VLOOKUP(B550,CovidTracking!B:G,5,FALSE),0)</f>
        <v>265</v>
      </c>
      <c r="H550">
        <f t="shared" si="168"/>
        <v>270</v>
      </c>
      <c r="I550">
        <f>IFERROR(VLOOKUP(B550,CovidTracking!B:G,6,FALSE),0)</f>
        <v>0</v>
      </c>
      <c r="J550">
        <f t="shared" si="181"/>
        <v>0</v>
      </c>
      <c r="K550">
        <f t="shared" si="182"/>
        <v>91</v>
      </c>
      <c r="L550">
        <f t="shared" si="183"/>
        <v>91</v>
      </c>
      <c r="M550">
        <f t="shared" si="184"/>
        <v>0</v>
      </c>
      <c r="N550">
        <f>VLOOKUP(A550,Mobility!$A:$L,7,FALSE)</f>
        <v>2</v>
      </c>
      <c r="O550">
        <f>VLOOKUP(A550,Mobility!$A:$L,8,FALSE)</f>
        <v>31</v>
      </c>
      <c r="P550">
        <f>VLOOKUP(A550,Mobility!$A:$L,9,FALSE)</f>
        <v>65</v>
      </c>
      <c r="Q550">
        <f>VLOOKUP(A550,Mobility!$A:$L,10,FALSE)</f>
        <v>-2</v>
      </c>
      <c r="R550">
        <f>VLOOKUP(A550,Mobility!$A:$L,11,FALSE)</f>
        <v>-4</v>
      </c>
      <c r="S550">
        <f>VLOOKUP(A550,Mobility!$A:$L,12,FALSE)</f>
        <v>1</v>
      </c>
      <c r="T550">
        <f>VLOOKUP(D550,'Pop and Pop Den'!A:C,2,FALSE)</f>
        <v>1826156</v>
      </c>
      <c r="U550">
        <f>VLOOKUP(D550,'Pop and Pop Den'!A:C,3,FALSE)</f>
        <v>22.096900000000002</v>
      </c>
      <c r="V550">
        <f>VLOOKUP(D550,Unemployment!A:B,2,FALSE)</f>
        <v>2.9</v>
      </c>
      <c r="W550">
        <f>VLOOKUP(D550,Unemployment!H:J,2,FALSE)</f>
        <v>2.7</v>
      </c>
      <c r="X550">
        <f>VLOOKUP(D550,Unemployment!H:J,3,FALSE)</f>
        <v>2.6</v>
      </c>
      <c r="Y550">
        <f t="shared" si="169"/>
        <v>-0.29999999999999982</v>
      </c>
      <c r="Z550">
        <f t="shared" si="170"/>
        <v>-0.10000000000000009</v>
      </c>
      <c r="AA550">
        <f>VLOOKUP(D550,MedianAge!A:B,2,FALSE)</f>
        <v>36.1</v>
      </c>
      <c r="AB550" s="6">
        <f>VLOOKUP(D550,StateActions!F:G,2,FALSE)</f>
        <v>43915</v>
      </c>
      <c r="AC550" s="6">
        <f>VLOOKUP(D550,StateActions!L:M,2,FALSE)</f>
        <v>43932</v>
      </c>
      <c r="AD550" s="6">
        <f>VLOOKUP(D550,StateActions!A:B,2,FALSE)</f>
        <v>43915</v>
      </c>
      <c r="AE550">
        <f t="shared" si="171"/>
        <v>-9</v>
      </c>
      <c r="AF550">
        <f t="shared" si="172"/>
        <v>-26</v>
      </c>
      <c r="AG550">
        <f t="shared" si="173"/>
        <v>-9</v>
      </c>
      <c r="AH550" s="18">
        <f t="shared" si="174"/>
        <v>1.8518518518518517E-2</v>
      </c>
      <c r="AI550" s="18">
        <f t="shared" si="175"/>
        <v>0.98148148148148151</v>
      </c>
      <c r="AJ550" s="20">
        <f t="shared" si="176"/>
        <v>0</v>
      </c>
      <c r="AK550" t="str">
        <f t="shared" si="177"/>
        <v>Include</v>
      </c>
      <c r="AL550" t="str">
        <f t="shared" si="178"/>
        <v>Less than 10 deaths</v>
      </c>
      <c r="AM550" s="6">
        <f>IFERROR(VLOOKUP(D550,DatesEachStateReach10Deaths!A:B,2,FALSE),AK550)</f>
        <v>43925</v>
      </c>
      <c r="AN550">
        <f t="shared" si="179"/>
        <v>-19</v>
      </c>
    </row>
    <row r="551" spans="1:40" x14ac:dyDescent="0.25">
      <c r="A551" t="str">
        <f t="shared" si="180"/>
        <v>43907Idaho</v>
      </c>
      <c r="B551" t="str">
        <f t="shared" si="167"/>
        <v>43907ID</v>
      </c>
      <c r="C551" s="6">
        <v>43907</v>
      </c>
      <c r="D551" t="s">
        <v>75</v>
      </c>
      <c r="E551" t="s">
        <v>20</v>
      </c>
      <c r="F551">
        <f>IFERROR(VLOOKUP(B551,CovidTracking!B:G,4,FALSE),0)</f>
        <v>7</v>
      </c>
      <c r="G551">
        <f>IFERROR(VLOOKUP(B551,CovidTracking!B:G,5,FALSE),0)</f>
        <v>346</v>
      </c>
      <c r="H551">
        <f t="shared" si="168"/>
        <v>353</v>
      </c>
      <c r="I551">
        <f>IFERROR(VLOOKUP(B551,CovidTracking!B:G,6,FALSE),0)</f>
        <v>0</v>
      </c>
      <c r="J551">
        <f t="shared" si="181"/>
        <v>2</v>
      </c>
      <c r="K551">
        <f t="shared" si="182"/>
        <v>81</v>
      </c>
      <c r="L551">
        <f t="shared" si="183"/>
        <v>83</v>
      </c>
      <c r="M551">
        <f t="shared" si="184"/>
        <v>0</v>
      </c>
      <c r="N551">
        <f>VLOOKUP(A551,Mobility!$A:$L,7,FALSE)</f>
        <v>-7</v>
      </c>
      <c r="O551">
        <f>VLOOKUP(A551,Mobility!$A:$L,8,FALSE)</f>
        <v>22</v>
      </c>
      <c r="P551">
        <f>VLOOKUP(A551,Mobility!$A:$L,9,FALSE)</f>
        <v>56</v>
      </c>
      <c r="Q551">
        <f>VLOOKUP(A551,Mobility!$A:$L,10,FALSE)</f>
        <v>-2</v>
      </c>
      <c r="R551">
        <f>VLOOKUP(A551,Mobility!$A:$L,11,FALSE)</f>
        <v>-19</v>
      </c>
      <c r="S551">
        <f>VLOOKUP(A551,Mobility!$A:$L,12,FALSE)</f>
        <v>7</v>
      </c>
      <c r="T551">
        <f>VLOOKUP(D551,'Pop and Pop Den'!A:C,2,FALSE)</f>
        <v>1826156</v>
      </c>
      <c r="U551">
        <f>VLOOKUP(D551,'Pop and Pop Den'!A:C,3,FALSE)</f>
        <v>22.096900000000002</v>
      </c>
      <c r="V551">
        <f>VLOOKUP(D551,Unemployment!A:B,2,FALSE)</f>
        <v>2.9</v>
      </c>
      <c r="W551">
        <f>VLOOKUP(D551,Unemployment!H:J,2,FALSE)</f>
        <v>2.7</v>
      </c>
      <c r="X551">
        <f>VLOOKUP(D551,Unemployment!H:J,3,FALSE)</f>
        <v>2.6</v>
      </c>
      <c r="Y551">
        <f t="shared" si="169"/>
        <v>-0.29999999999999982</v>
      </c>
      <c r="Z551">
        <f t="shared" si="170"/>
        <v>-0.10000000000000009</v>
      </c>
      <c r="AA551">
        <f>VLOOKUP(D551,MedianAge!A:B,2,FALSE)</f>
        <v>36.1</v>
      </c>
      <c r="AB551" s="6">
        <f>VLOOKUP(D551,StateActions!F:G,2,FALSE)</f>
        <v>43915</v>
      </c>
      <c r="AC551" s="6">
        <f>VLOOKUP(D551,StateActions!L:M,2,FALSE)</f>
        <v>43932</v>
      </c>
      <c r="AD551" s="6">
        <f>VLOOKUP(D551,StateActions!A:B,2,FALSE)</f>
        <v>43915</v>
      </c>
      <c r="AE551">
        <f t="shared" si="171"/>
        <v>-8</v>
      </c>
      <c r="AF551">
        <f t="shared" si="172"/>
        <v>-25</v>
      </c>
      <c r="AG551">
        <f t="shared" si="173"/>
        <v>-8</v>
      </c>
      <c r="AH551" s="18">
        <f t="shared" si="174"/>
        <v>1.9830028328611898E-2</v>
      </c>
      <c r="AI551" s="18">
        <f t="shared" si="175"/>
        <v>0.98016997167138808</v>
      </c>
      <c r="AJ551" s="20">
        <f t="shared" si="176"/>
        <v>0</v>
      </c>
      <c r="AK551" t="str">
        <f t="shared" si="177"/>
        <v>Include</v>
      </c>
      <c r="AL551" t="str">
        <f t="shared" si="178"/>
        <v>Less than 10 deaths</v>
      </c>
      <c r="AM551" s="6">
        <f>IFERROR(VLOOKUP(D551,DatesEachStateReach10Deaths!A:B,2,FALSE),AK551)</f>
        <v>43925</v>
      </c>
      <c r="AN551">
        <f t="shared" si="179"/>
        <v>-18</v>
      </c>
    </row>
    <row r="552" spans="1:40" x14ac:dyDescent="0.25">
      <c r="A552" t="str">
        <f t="shared" si="180"/>
        <v>43908Idaho</v>
      </c>
      <c r="B552" t="str">
        <f t="shared" si="167"/>
        <v>43908ID</v>
      </c>
      <c r="C552" s="6">
        <v>43908</v>
      </c>
      <c r="D552" t="s">
        <v>75</v>
      </c>
      <c r="E552" t="s">
        <v>20</v>
      </c>
      <c r="F552">
        <f>IFERROR(VLOOKUP(B552,CovidTracking!B:G,4,FALSE),0)</f>
        <v>9</v>
      </c>
      <c r="G552">
        <f>IFERROR(VLOOKUP(B552,CovidTracking!B:G,5,FALSE),0)</f>
        <v>459</v>
      </c>
      <c r="H552">
        <f t="shared" si="168"/>
        <v>468</v>
      </c>
      <c r="I552">
        <f>IFERROR(VLOOKUP(B552,CovidTracking!B:G,6,FALSE),0)</f>
        <v>0</v>
      </c>
      <c r="J552">
        <f t="shared" si="181"/>
        <v>2</v>
      </c>
      <c r="K552">
        <f t="shared" si="182"/>
        <v>113</v>
      </c>
      <c r="L552">
        <f t="shared" si="183"/>
        <v>115</v>
      </c>
      <c r="M552">
        <f t="shared" si="184"/>
        <v>0</v>
      </c>
      <c r="N552">
        <f>VLOOKUP(A552,Mobility!$A:$L,7,FALSE)</f>
        <v>-12</v>
      </c>
      <c r="O552">
        <f>VLOOKUP(A552,Mobility!$A:$L,8,FALSE)</f>
        <v>17</v>
      </c>
      <c r="P552">
        <f>VLOOKUP(A552,Mobility!$A:$L,9,FALSE)</f>
        <v>48</v>
      </c>
      <c r="Q552">
        <f>VLOOKUP(A552,Mobility!$A:$L,10,FALSE)</f>
        <v>-6</v>
      </c>
      <c r="R552">
        <f>VLOOKUP(A552,Mobility!$A:$L,11,FALSE)</f>
        <v>-23</v>
      </c>
      <c r="S552">
        <f>VLOOKUP(A552,Mobility!$A:$L,12,FALSE)</f>
        <v>9</v>
      </c>
      <c r="T552">
        <f>VLOOKUP(D552,'Pop and Pop Den'!A:C,2,FALSE)</f>
        <v>1826156</v>
      </c>
      <c r="U552">
        <f>VLOOKUP(D552,'Pop and Pop Den'!A:C,3,FALSE)</f>
        <v>22.096900000000002</v>
      </c>
      <c r="V552">
        <f>VLOOKUP(D552,Unemployment!A:B,2,FALSE)</f>
        <v>2.9</v>
      </c>
      <c r="W552">
        <f>VLOOKUP(D552,Unemployment!H:J,2,FALSE)</f>
        <v>2.7</v>
      </c>
      <c r="X552">
        <f>VLOOKUP(D552,Unemployment!H:J,3,FALSE)</f>
        <v>2.6</v>
      </c>
      <c r="Y552">
        <f t="shared" si="169"/>
        <v>-0.29999999999999982</v>
      </c>
      <c r="Z552">
        <f t="shared" si="170"/>
        <v>-0.10000000000000009</v>
      </c>
      <c r="AA552">
        <f>VLOOKUP(D552,MedianAge!A:B,2,FALSE)</f>
        <v>36.1</v>
      </c>
      <c r="AB552" s="6">
        <f>VLOOKUP(D552,StateActions!F:G,2,FALSE)</f>
        <v>43915</v>
      </c>
      <c r="AC552" s="6">
        <f>VLOOKUP(D552,StateActions!L:M,2,FALSE)</f>
        <v>43932</v>
      </c>
      <c r="AD552" s="6">
        <f>VLOOKUP(D552,StateActions!A:B,2,FALSE)</f>
        <v>43915</v>
      </c>
      <c r="AE552">
        <f t="shared" si="171"/>
        <v>-7</v>
      </c>
      <c r="AF552">
        <f t="shared" si="172"/>
        <v>-24</v>
      </c>
      <c r="AG552">
        <f t="shared" si="173"/>
        <v>-7</v>
      </c>
      <c r="AH552" s="18">
        <f t="shared" si="174"/>
        <v>1.9230769230769232E-2</v>
      </c>
      <c r="AI552" s="18">
        <f t="shared" si="175"/>
        <v>0.98076923076923073</v>
      </c>
      <c r="AJ552" s="20">
        <f t="shared" si="176"/>
        <v>0</v>
      </c>
      <c r="AK552" t="str">
        <f t="shared" si="177"/>
        <v>Include</v>
      </c>
      <c r="AL552" t="str">
        <f t="shared" si="178"/>
        <v>Less than 10 deaths</v>
      </c>
      <c r="AM552" s="6">
        <f>IFERROR(VLOOKUP(D552,DatesEachStateReach10Deaths!A:B,2,FALSE),AK552)</f>
        <v>43925</v>
      </c>
      <c r="AN552">
        <f t="shared" si="179"/>
        <v>-17</v>
      </c>
    </row>
    <row r="553" spans="1:40" x14ac:dyDescent="0.25">
      <c r="A553" t="str">
        <f t="shared" si="180"/>
        <v>43909Idaho</v>
      </c>
      <c r="B553" t="str">
        <f t="shared" si="167"/>
        <v>43909ID</v>
      </c>
      <c r="C553" s="6">
        <v>43909</v>
      </c>
      <c r="D553" t="s">
        <v>75</v>
      </c>
      <c r="E553" t="s">
        <v>20</v>
      </c>
      <c r="F553">
        <f>IFERROR(VLOOKUP(B553,CovidTracking!B:G,4,FALSE),0)</f>
        <v>11</v>
      </c>
      <c r="G553">
        <f>IFERROR(VLOOKUP(B553,CovidTracking!B:G,5,FALSE),0)</f>
        <v>459</v>
      </c>
      <c r="H553">
        <f t="shared" si="168"/>
        <v>470</v>
      </c>
      <c r="I553">
        <f>IFERROR(VLOOKUP(B553,CovidTracking!B:G,6,FALSE),0)</f>
        <v>0</v>
      </c>
      <c r="J553">
        <f t="shared" si="181"/>
        <v>2</v>
      </c>
      <c r="K553">
        <f t="shared" si="182"/>
        <v>0</v>
      </c>
      <c r="L553">
        <f t="shared" si="183"/>
        <v>2</v>
      </c>
      <c r="M553">
        <f t="shared" si="184"/>
        <v>0</v>
      </c>
      <c r="N553">
        <f>VLOOKUP(A553,Mobility!$A:$L,7,FALSE)</f>
        <v>-15</v>
      </c>
      <c r="O553">
        <f>VLOOKUP(A553,Mobility!$A:$L,8,FALSE)</f>
        <v>13</v>
      </c>
      <c r="P553">
        <f>VLOOKUP(A553,Mobility!$A:$L,9,FALSE)</f>
        <v>93</v>
      </c>
      <c r="Q553">
        <f>VLOOKUP(A553,Mobility!$A:$L,10,FALSE)</f>
        <v>-9</v>
      </c>
      <c r="R553">
        <f>VLOOKUP(A553,Mobility!$A:$L,11,FALSE)</f>
        <v>-27</v>
      </c>
      <c r="S553">
        <f>VLOOKUP(A553,Mobility!$A:$L,12,FALSE)</f>
        <v>10</v>
      </c>
      <c r="T553">
        <f>VLOOKUP(D553,'Pop and Pop Den'!A:C,2,FALSE)</f>
        <v>1826156</v>
      </c>
      <c r="U553">
        <f>VLOOKUP(D553,'Pop and Pop Den'!A:C,3,FALSE)</f>
        <v>22.096900000000002</v>
      </c>
      <c r="V553">
        <f>VLOOKUP(D553,Unemployment!A:B,2,FALSE)</f>
        <v>2.9</v>
      </c>
      <c r="W553">
        <f>VLOOKUP(D553,Unemployment!H:J,2,FALSE)</f>
        <v>2.7</v>
      </c>
      <c r="X553">
        <f>VLOOKUP(D553,Unemployment!H:J,3,FALSE)</f>
        <v>2.6</v>
      </c>
      <c r="Y553">
        <f t="shared" si="169"/>
        <v>-0.29999999999999982</v>
      </c>
      <c r="Z553">
        <f t="shared" si="170"/>
        <v>-0.10000000000000009</v>
      </c>
      <c r="AA553">
        <f>VLOOKUP(D553,MedianAge!A:B,2,FALSE)</f>
        <v>36.1</v>
      </c>
      <c r="AB553" s="6">
        <f>VLOOKUP(D553,StateActions!F:G,2,FALSE)</f>
        <v>43915</v>
      </c>
      <c r="AC553" s="6">
        <f>VLOOKUP(D553,StateActions!L:M,2,FALSE)</f>
        <v>43932</v>
      </c>
      <c r="AD553" s="6">
        <f>VLOOKUP(D553,StateActions!A:B,2,FALSE)</f>
        <v>43915</v>
      </c>
      <c r="AE553">
        <f t="shared" si="171"/>
        <v>-6</v>
      </c>
      <c r="AF553">
        <f t="shared" si="172"/>
        <v>-23</v>
      </c>
      <c r="AG553">
        <f t="shared" si="173"/>
        <v>-6</v>
      </c>
      <c r="AH553" s="18">
        <f t="shared" si="174"/>
        <v>2.3404255319148935E-2</v>
      </c>
      <c r="AI553" s="18">
        <f t="shared" si="175"/>
        <v>0.97659574468085109</v>
      </c>
      <c r="AJ553" s="20">
        <f t="shared" si="176"/>
        <v>0</v>
      </c>
      <c r="AK553" t="str">
        <f t="shared" si="177"/>
        <v>Include</v>
      </c>
      <c r="AL553" t="str">
        <f t="shared" si="178"/>
        <v>Less than 10 deaths</v>
      </c>
      <c r="AM553" s="6">
        <f>IFERROR(VLOOKUP(D553,DatesEachStateReach10Deaths!A:B,2,FALSE),AK553)</f>
        <v>43925</v>
      </c>
      <c r="AN553">
        <f t="shared" si="179"/>
        <v>-16</v>
      </c>
    </row>
    <row r="554" spans="1:40" x14ac:dyDescent="0.25">
      <c r="A554" t="str">
        <f t="shared" si="180"/>
        <v>43910Idaho</v>
      </c>
      <c r="B554" t="str">
        <f t="shared" si="167"/>
        <v>43910ID</v>
      </c>
      <c r="C554" s="6">
        <v>43910</v>
      </c>
      <c r="D554" t="s">
        <v>75</v>
      </c>
      <c r="E554" t="s">
        <v>20</v>
      </c>
      <c r="F554">
        <f>IFERROR(VLOOKUP(B554,CovidTracking!B:G,4,FALSE),0)</f>
        <v>23</v>
      </c>
      <c r="G554">
        <f>IFERROR(VLOOKUP(B554,CovidTracking!B:G,5,FALSE),0)</f>
        <v>590</v>
      </c>
      <c r="H554">
        <f t="shared" si="168"/>
        <v>613</v>
      </c>
      <c r="I554">
        <f>IFERROR(VLOOKUP(B554,CovidTracking!B:G,6,FALSE),0)</f>
        <v>0</v>
      </c>
      <c r="J554">
        <f t="shared" si="181"/>
        <v>12</v>
      </c>
      <c r="K554">
        <f t="shared" si="182"/>
        <v>131</v>
      </c>
      <c r="L554">
        <f t="shared" si="183"/>
        <v>143</v>
      </c>
      <c r="M554">
        <f t="shared" si="184"/>
        <v>0</v>
      </c>
      <c r="N554">
        <f>VLOOKUP(A554,Mobility!$A:$L,7,FALSE)</f>
        <v>-21</v>
      </c>
      <c r="O554">
        <f>VLOOKUP(A554,Mobility!$A:$L,8,FALSE)</f>
        <v>12</v>
      </c>
      <c r="P554">
        <f>VLOOKUP(A554,Mobility!$A:$L,9,FALSE)</f>
        <v>69</v>
      </c>
      <c r="Q554">
        <f>VLOOKUP(A554,Mobility!$A:$L,10,FALSE)</f>
        <v>-16</v>
      </c>
      <c r="R554">
        <f>VLOOKUP(A554,Mobility!$A:$L,11,FALSE)</f>
        <v>-28</v>
      </c>
      <c r="S554">
        <f>VLOOKUP(A554,Mobility!$A:$L,12,FALSE)</f>
        <v>10</v>
      </c>
      <c r="T554">
        <f>VLOOKUP(D554,'Pop and Pop Den'!A:C,2,FALSE)</f>
        <v>1826156</v>
      </c>
      <c r="U554">
        <f>VLOOKUP(D554,'Pop and Pop Den'!A:C,3,FALSE)</f>
        <v>22.096900000000002</v>
      </c>
      <c r="V554">
        <f>VLOOKUP(D554,Unemployment!A:B,2,FALSE)</f>
        <v>2.9</v>
      </c>
      <c r="W554">
        <f>VLOOKUP(D554,Unemployment!H:J,2,FALSE)</f>
        <v>2.7</v>
      </c>
      <c r="X554">
        <f>VLOOKUP(D554,Unemployment!H:J,3,FALSE)</f>
        <v>2.6</v>
      </c>
      <c r="Y554">
        <f t="shared" si="169"/>
        <v>-0.29999999999999982</v>
      </c>
      <c r="Z554">
        <f t="shared" si="170"/>
        <v>-0.10000000000000009</v>
      </c>
      <c r="AA554">
        <f>VLOOKUP(D554,MedianAge!A:B,2,FALSE)</f>
        <v>36.1</v>
      </c>
      <c r="AB554" s="6">
        <f>VLOOKUP(D554,StateActions!F:G,2,FALSE)</f>
        <v>43915</v>
      </c>
      <c r="AC554" s="6">
        <f>VLOOKUP(D554,StateActions!L:M,2,FALSE)</f>
        <v>43932</v>
      </c>
      <c r="AD554" s="6">
        <f>VLOOKUP(D554,StateActions!A:B,2,FALSE)</f>
        <v>43915</v>
      </c>
      <c r="AE554">
        <f t="shared" si="171"/>
        <v>-5</v>
      </c>
      <c r="AF554">
        <f t="shared" si="172"/>
        <v>-22</v>
      </c>
      <c r="AG554">
        <f t="shared" si="173"/>
        <v>-5</v>
      </c>
      <c r="AH554" s="18">
        <f t="shared" si="174"/>
        <v>3.7520391517128875E-2</v>
      </c>
      <c r="AI554" s="18">
        <f t="shared" si="175"/>
        <v>0.96247960848287117</v>
      </c>
      <c r="AJ554" s="20">
        <f t="shared" si="176"/>
        <v>0</v>
      </c>
      <c r="AK554" t="str">
        <f t="shared" si="177"/>
        <v>Include</v>
      </c>
      <c r="AL554" t="str">
        <f t="shared" si="178"/>
        <v>Less than 10 deaths</v>
      </c>
      <c r="AM554" s="6">
        <f>IFERROR(VLOOKUP(D554,DatesEachStateReach10Deaths!A:B,2,FALSE),AK554)</f>
        <v>43925</v>
      </c>
      <c r="AN554">
        <f t="shared" si="179"/>
        <v>-15</v>
      </c>
    </row>
    <row r="555" spans="1:40" x14ac:dyDescent="0.25">
      <c r="A555" t="str">
        <f t="shared" si="180"/>
        <v>43911Idaho</v>
      </c>
      <c r="B555" t="str">
        <f t="shared" si="167"/>
        <v>43911ID</v>
      </c>
      <c r="C555" s="6">
        <v>43911</v>
      </c>
      <c r="D555" t="s">
        <v>75</v>
      </c>
      <c r="E555" t="s">
        <v>20</v>
      </c>
      <c r="F555">
        <f>IFERROR(VLOOKUP(B555,CovidTracking!B:G,4,FALSE),0)</f>
        <v>31</v>
      </c>
      <c r="G555">
        <f>IFERROR(VLOOKUP(B555,CovidTracking!B:G,5,FALSE),0)</f>
        <v>880</v>
      </c>
      <c r="H555">
        <f t="shared" si="168"/>
        <v>911</v>
      </c>
      <c r="I555">
        <f>IFERROR(VLOOKUP(B555,CovidTracking!B:G,6,FALSE),0)</f>
        <v>0</v>
      </c>
      <c r="J555">
        <f t="shared" si="181"/>
        <v>8</v>
      </c>
      <c r="K555">
        <f t="shared" si="182"/>
        <v>290</v>
      </c>
      <c r="L555">
        <f t="shared" si="183"/>
        <v>298</v>
      </c>
      <c r="M555">
        <f t="shared" si="184"/>
        <v>0</v>
      </c>
      <c r="N555">
        <f>VLOOKUP(A555,Mobility!$A:$L,7,FALSE)</f>
        <v>-29</v>
      </c>
      <c r="O555">
        <f>VLOOKUP(A555,Mobility!$A:$L,8,FALSE)</f>
        <v>5</v>
      </c>
      <c r="P555">
        <f>VLOOKUP(A555,Mobility!$A:$L,9,FALSE)</f>
        <v>76</v>
      </c>
      <c r="Q555">
        <f>VLOOKUP(A555,Mobility!$A:$L,10,FALSE)</f>
        <v>-10</v>
      </c>
      <c r="R555">
        <f>VLOOKUP(A555,Mobility!$A:$L,11,FALSE)</f>
        <v>-18</v>
      </c>
      <c r="S555">
        <f>VLOOKUP(A555,Mobility!$A:$L,12,FALSE)</f>
        <v>7</v>
      </c>
      <c r="T555">
        <f>VLOOKUP(D555,'Pop and Pop Den'!A:C,2,FALSE)</f>
        <v>1826156</v>
      </c>
      <c r="U555">
        <f>VLOOKUP(D555,'Pop and Pop Den'!A:C,3,FALSE)</f>
        <v>22.096900000000002</v>
      </c>
      <c r="V555">
        <f>VLOOKUP(D555,Unemployment!A:B,2,FALSE)</f>
        <v>2.9</v>
      </c>
      <c r="W555">
        <f>VLOOKUP(D555,Unemployment!H:J,2,FALSE)</f>
        <v>2.7</v>
      </c>
      <c r="X555">
        <f>VLOOKUP(D555,Unemployment!H:J,3,FALSE)</f>
        <v>2.6</v>
      </c>
      <c r="Y555">
        <f t="shared" si="169"/>
        <v>-0.29999999999999982</v>
      </c>
      <c r="Z555">
        <f t="shared" si="170"/>
        <v>-0.10000000000000009</v>
      </c>
      <c r="AA555">
        <f>VLOOKUP(D555,MedianAge!A:B,2,FALSE)</f>
        <v>36.1</v>
      </c>
      <c r="AB555" s="6">
        <f>VLOOKUP(D555,StateActions!F:G,2,FALSE)</f>
        <v>43915</v>
      </c>
      <c r="AC555" s="6">
        <f>VLOOKUP(D555,StateActions!L:M,2,FALSE)</f>
        <v>43932</v>
      </c>
      <c r="AD555" s="6">
        <f>VLOOKUP(D555,StateActions!A:B,2,FALSE)</f>
        <v>43915</v>
      </c>
      <c r="AE555">
        <f t="shared" si="171"/>
        <v>-4</v>
      </c>
      <c r="AF555">
        <f t="shared" si="172"/>
        <v>-21</v>
      </c>
      <c r="AG555">
        <f t="shared" si="173"/>
        <v>-4</v>
      </c>
      <c r="AH555" s="18">
        <f t="shared" si="174"/>
        <v>3.4028540065861687E-2</v>
      </c>
      <c r="AI555" s="18">
        <f t="shared" si="175"/>
        <v>0.96597145993413835</v>
      </c>
      <c r="AJ555" s="20">
        <f t="shared" si="176"/>
        <v>0</v>
      </c>
      <c r="AK555" t="str">
        <f t="shared" si="177"/>
        <v>Include</v>
      </c>
      <c r="AL555" t="str">
        <f t="shared" si="178"/>
        <v>Less than 10 deaths</v>
      </c>
      <c r="AM555" s="6">
        <f>IFERROR(VLOOKUP(D555,DatesEachStateReach10Deaths!A:B,2,FALSE),AK555)</f>
        <v>43925</v>
      </c>
      <c r="AN555">
        <f t="shared" si="179"/>
        <v>-14</v>
      </c>
    </row>
    <row r="556" spans="1:40" x14ac:dyDescent="0.25">
      <c r="A556" t="str">
        <f t="shared" si="180"/>
        <v>43912Idaho</v>
      </c>
      <c r="B556" t="str">
        <f t="shared" si="167"/>
        <v>43912ID</v>
      </c>
      <c r="C556" s="6">
        <v>43912</v>
      </c>
      <c r="D556" t="s">
        <v>75</v>
      </c>
      <c r="E556" t="s">
        <v>20</v>
      </c>
      <c r="F556">
        <f>IFERROR(VLOOKUP(B556,CovidTracking!B:G,4,FALSE),0)</f>
        <v>42</v>
      </c>
      <c r="G556">
        <f>IFERROR(VLOOKUP(B556,CovidTracking!B:G,5,FALSE),0)</f>
        <v>1175</v>
      </c>
      <c r="H556">
        <f t="shared" si="168"/>
        <v>1217</v>
      </c>
      <c r="I556">
        <f>IFERROR(VLOOKUP(B556,CovidTracking!B:G,6,FALSE),0)</f>
        <v>0</v>
      </c>
      <c r="J556">
        <f t="shared" si="181"/>
        <v>11</v>
      </c>
      <c r="K556">
        <f t="shared" si="182"/>
        <v>295</v>
      </c>
      <c r="L556">
        <f t="shared" si="183"/>
        <v>306</v>
      </c>
      <c r="M556">
        <f t="shared" si="184"/>
        <v>0</v>
      </c>
      <c r="N556">
        <f>VLOOKUP(A556,Mobility!$A:$L,7,FALSE)</f>
        <v>-22</v>
      </c>
      <c r="O556">
        <f>VLOOKUP(A556,Mobility!$A:$L,8,FALSE)</f>
        <v>1</v>
      </c>
      <c r="P556">
        <f>VLOOKUP(A556,Mobility!$A:$L,9,FALSE)</f>
        <v>140</v>
      </c>
      <c r="Q556">
        <f>VLOOKUP(A556,Mobility!$A:$L,10,FALSE)</f>
        <v>-11</v>
      </c>
      <c r="R556">
        <f>VLOOKUP(A556,Mobility!$A:$L,11,FALSE)</f>
        <v>-27</v>
      </c>
      <c r="S556">
        <f>VLOOKUP(A556,Mobility!$A:$L,12,FALSE)</f>
        <v>5</v>
      </c>
      <c r="T556">
        <f>VLOOKUP(D556,'Pop and Pop Den'!A:C,2,FALSE)</f>
        <v>1826156</v>
      </c>
      <c r="U556">
        <f>VLOOKUP(D556,'Pop and Pop Den'!A:C,3,FALSE)</f>
        <v>22.096900000000002</v>
      </c>
      <c r="V556">
        <f>VLOOKUP(D556,Unemployment!A:B,2,FALSE)</f>
        <v>2.9</v>
      </c>
      <c r="W556">
        <f>VLOOKUP(D556,Unemployment!H:J,2,FALSE)</f>
        <v>2.7</v>
      </c>
      <c r="X556">
        <f>VLOOKUP(D556,Unemployment!H:J,3,FALSE)</f>
        <v>2.6</v>
      </c>
      <c r="Y556">
        <f t="shared" si="169"/>
        <v>-0.29999999999999982</v>
      </c>
      <c r="Z556">
        <f t="shared" si="170"/>
        <v>-0.10000000000000009</v>
      </c>
      <c r="AA556">
        <f>VLOOKUP(D556,MedianAge!A:B,2,FALSE)</f>
        <v>36.1</v>
      </c>
      <c r="AB556" s="6">
        <f>VLOOKUP(D556,StateActions!F:G,2,FALSE)</f>
        <v>43915</v>
      </c>
      <c r="AC556" s="6">
        <f>VLOOKUP(D556,StateActions!L:M,2,FALSE)</f>
        <v>43932</v>
      </c>
      <c r="AD556" s="6">
        <f>VLOOKUP(D556,StateActions!A:B,2,FALSE)</f>
        <v>43915</v>
      </c>
      <c r="AE556">
        <f t="shared" si="171"/>
        <v>-3</v>
      </c>
      <c r="AF556">
        <f t="shared" si="172"/>
        <v>-20</v>
      </c>
      <c r="AG556">
        <f t="shared" si="173"/>
        <v>-3</v>
      </c>
      <c r="AH556" s="18">
        <f t="shared" si="174"/>
        <v>3.4511092851273621E-2</v>
      </c>
      <c r="AI556" s="18">
        <f t="shared" si="175"/>
        <v>0.96548890714872637</v>
      </c>
      <c r="AJ556" s="20">
        <f t="shared" si="176"/>
        <v>0</v>
      </c>
      <c r="AK556" t="str">
        <f t="shared" si="177"/>
        <v>Include</v>
      </c>
      <c r="AL556" t="str">
        <f t="shared" si="178"/>
        <v>Less than 10 deaths</v>
      </c>
      <c r="AM556" s="6">
        <f>IFERROR(VLOOKUP(D556,DatesEachStateReach10Deaths!A:B,2,FALSE),AK556)</f>
        <v>43925</v>
      </c>
      <c r="AN556">
        <f t="shared" si="179"/>
        <v>-13</v>
      </c>
    </row>
    <row r="557" spans="1:40" x14ac:dyDescent="0.25">
      <c r="A557" t="str">
        <f t="shared" si="180"/>
        <v>43913Idaho</v>
      </c>
      <c r="B557" t="str">
        <f t="shared" si="167"/>
        <v>43913ID</v>
      </c>
      <c r="C557" s="6">
        <v>43913</v>
      </c>
      <c r="D557" t="s">
        <v>75</v>
      </c>
      <c r="E557" t="s">
        <v>20</v>
      </c>
      <c r="F557">
        <f>IFERROR(VLOOKUP(B557,CovidTracking!B:G,4,FALSE),0)</f>
        <v>47</v>
      </c>
      <c r="G557">
        <f>IFERROR(VLOOKUP(B557,CovidTracking!B:G,5,FALSE),0)</f>
        <v>1309</v>
      </c>
      <c r="H557">
        <f t="shared" si="168"/>
        <v>1356</v>
      </c>
      <c r="I557">
        <f>IFERROR(VLOOKUP(B557,CovidTracking!B:G,6,FALSE),0)</f>
        <v>0</v>
      </c>
      <c r="J557">
        <f t="shared" si="181"/>
        <v>5</v>
      </c>
      <c r="K557">
        <f t="shared" si="182"/>
        <v>134</v>
      </c>
      <c r="L557">
        <f t="shared" si="183"/>
        <v>139</v>
      </c>
      <c r="M557">
        <f t="shared" si="184"/>
        <v>0</v>
      </c>
      <c r="N557">
        <f>VLOOKUP(A557,Mobility!$A:$L,7,FALSE)</f>
        <v>-24</v>
      </c>
      <c r="O557">
        <f>VLOOKUP(A557,Mobility!$A:$L,8,FALSE)</f>
        <v>1</v>
      </c>
      <c r="P557">
        <f>VLOOKUP(A557,Mobility!$A:$L,9,FALSE)</f>
        <v>46</v>
      </c>
      <c r="Q557">
        <f>VLOOKUP(A557,Mobility!$A:$L,10,FALSE)</f>
        <v>-20</v>
      </c>
      <c r="R557">
        <f>VLOOKUP(A557,Mobility!$A:$L,11,FALSE)</f>
        <v>-30</v>
      </c>
      <c r="S557">
        <f>VLOOKUP(A557,Mobility!$A:$L,12,FALSE)</f>
        <v>9</v>
      </c>
      <c r="T557">
        <f>VLOOKUP(D557,'Pop and Pop Den'!A:C,2,FALSE)</f>
        <v>1826156</v>
      </c>
      <c r="U557">
        <f>VLOOKUP(D557,'Pop and Pop Den'!A:C,3,FALSE)</f>
        <v>22.096900000000002</v>
      </c>
      <c r="V557">
        <f>VLOOKUP(D557,Unemployment!A:B,2,FALSE)</f>
        <v>2.9</v>
      </c>
      <c r="W557">
        <f>VLOOKUP(D557,Unemployment!H:J,2,FALSE)</f>
        <v>2.7</v>
      </c>
      <c r="X557">
        <f>VLOOKUP(D557,Unemployment!H:J,3,FALSE)</f>
        <v>2.6</v>
      </c>
      <c r="Y557">
        <f t="shared" si="169"/>
        <v>-0.29999999999999982</v>
      </c>
      <c r="Z557">
        <f t="shared" si="170"/>
        <v>-0.10000000000000009</v>
      </c>
      <c r="AA557">
        <f>VLOOKUP(D557,MedianAge!A:B,2,FALSE)</f>
        <v>36.1</v>
      </c>
      <c r="AB557" s="6">
        <f>VLOOKUP(D557,StateActions!F:G,2,FALSE)</f>
        <v>43915</v>
      </c>
      <c r="AC557" s="6">
        <f>VLOOKUP(D557,StateActions!L:M,2,FALSE)</f>
        <v>43932</v>
      </c>
      <c r="AD557" s="6">
        <f>VLOOKUP(D557,StateActions!A:B,2,FALSE)</f>
        <v>43915</v>
      </c>
      <c r="AE557">
        <f t="shared" si="171"/>
        <v>-2</v>
      </c>
      <c r="AF557">
        <f t="shared" si="172"/>
        <v>-19</v>
      </c>
      <c r="AG557">
        <f t="shared" si="173"/>
        <v>-2</v>
      </c>
      <c r="AH557" s="18">
        <f t="shared" si="174"/>
        <v>3.466076696165192E-2</v>
      </c>
      <c r="AI557" s="18">
        <f t="shared" si="175"/>
        <v>0.96533923303834812</v>
      </c>
      <c r="AJ557" s="20">
        <f t="shared" si="176"/>
        <v>0</v>
      </c>
      <c r="AK557" t="str">
        <f t="shared" si="177"/>
        <v>Include</v>
      </c>
      <c r="AL557" t="str">
        <f t="shared" si="178"/>
        <v>Less than 10 deaths</v>
      </c>
      <c r="AM557" s="6">
        <f>IFERROR(VLOOKUP(D557,DatesEachStateReach10Deaths!A:B,2,FALSE),AK557)</f>
        <v>43925</v>
      </c>
      <c r="AN557">
        <f t="shared" si="179"/>
        <v>-12</v>
      </c>
    </row>
    <row r="558" spans="1:40" x14ac:dyDescent="0.25">
      <c r="A558" t="str">
        <f t="shared" si="180"/>
        <v>43914Idaho</v>
      </c>
      <c r="B558" t="str">
        <f t="shared" si="167"/>
        <v>43914ID</v>
      </c>
      <c r="C558" s="6">
        <v>43914</v>
      </c>
      <c r="D558" t="s">
        <v>75</v>
      </c>
      <c r="E558" t="s">
        <v>20</v>
      </c>
      <c r="F558">
        <f>IFERROR(VLOOKUP(B558,CovidTracking!B:G,4,FALSE),0)</f>
        <v>50</v>
      </c>
      <c r="G558">
        <f>IFERROR(VLOOKUP(B558,CovidTracking!B:G,5,FALSE),0)</f>
        <v>1887</v>
      </c>
      <c r="H558">
        <f t="shared" si="168"/>
        <v>1937</v>
      </c>
      <c r="I558">
        <f>IFERROR(VLOOKUP(B558,CovidTracking!B:G,6,FALSE),0)</f>
        <v>0</v>
      </c>
      <c r="J558">
        <f t="shared" si="181"/>
        <v>3</v>
      </c>
      <c r="K558">
        <f t="shared" si="182"/>
        <v>578</v>
      </c>
      <c r="L558">
        <f t="shared" si="183"/>
        <v>581</v>
      </c>
      <c r="M558">
        <f t="shared" si="184"/>
        <v>0</v>
      </c>
      <c r="N558">
        <f>VLOOKUP(A558,Mobility!$A:$L,7,FALSE)</f>
        <v>-26</v>
      </c>
      <c r="O558">
        <f>VLOOKUP(A558,Mobility!$A:$L,8,FALSE)</f>
        <v>0</v>
      </c>
      <c r="P558">
        <f>VLOOKUP(A558,Mobility!$A:$L,9,FALSE)</f>
        <v>40</v>
      </c>
      <c r="Q558">
        <f>VLOOKUP(A558,Mobility!$A:$L,10,FALSE)</f>
        <v>-14</v>
      </c>
      <c r="R558">
        <f>VLOOKUP(A558,Mobility!$A:$L,11,FALSE)</f>
        <v>-36</v>
      </c>
      <c r="S558">
        <f>VLOOKUP(A558,Mobility!$A:$L,12,FALSE)</f>
        <v>13</v>
      </c>
      <c r="T558">
        <f>VLOOKUP(D558,'Pop and Pop Den'!A:C,2,FALSE)</f>
        <v>1826156</v>
      </c>
      <c r="U558">
        <f>VLOOKUP(D558,'Pop and Pop Den'!A:C,3,FALSE)</f>
        <v>22.096900000000002</v>
      </c>
      <c r="V558">
        <f>VLOOKUP(D558,Unemployment!A:B,2,FALSE)</f>
        <v>2.9</v>
      </c>
      <c r="W558">
        <f>VLOOKUP(D558,Unemployment!H:J,2,FALSE)</f>
        <v>2.7</v>
      </c>
      <c r="X558">
        <f>VLOOKUP(D558,Unemployment!H:J,3,FALSE)</f>
        <v>2.6</v>
      </c>
      <c r="Y558">
        <f t="shared" si="169"/>
        <v>-0.29999999999999982</v>
      </c>
      <c r="Z558">
        <f t="shared" si="170"/>
        <v>-0.10000000000000009</v>
      </c>
      <c r="AA558">
        <f>VLOOKUP(D558,MedianAge!A:B,2,FALSE)</f>
        <v>36.1</v>
      </c>
      <c r="AB558" s="6">
        <f>VLOOKUP(D558,StateActions!F:G,2,FALSE)</f>
        <v>43915</v>
      </c>
      <c r="AC558" s="6">
        <f>VLOOKUP(D558,StateActions!L:M,2,FALSE)</f>
        <v>43932</v>
      </c>
      <c r="AD558" s="6">
        <f>VLOOKUP(D558,StateActions!A:B,2,FALSE)</f>
        <v>43915</v>
      </c>
      <c r="AE558">
        <f t="shared" si="171"/>
        <v>-1</v>
      </c>
      <c r="AF558">
        <f t="shared" si="172"/>
        <v>-18</v>
      </c>
      <c r="AG558">
        <f t="shared" si="173"/>
        <v>-1</v>
      </c>
      <c r="AH558" s="18">
        <f t="shared" si="174"/>
        <v>2.581311306143521E-2</v>
      </c>
      <c r="AI558" s="18">
        <f t="shared" si="175"/>
        <v>0.97418688693856481</v>
      </c>
      <c r="AJ558" s="20">
        <f t="shared" si="176"/>
        <v>0</v>
      </c>
      <c r="AK558" t="str">
        <f t="shared" si="177"/>
        <v>Include</v>
      </c>
      <c r="AL558" t="str">
        <f t="shared" si="178"/>
        <v>Less than 10 deaths</v>
      </c>
      <c r="AM558" s="6">
        <f>IFERROR(VLOOKUP(D558,DatesEachStateReach10Deaths!A:B,2,FALSE),AK558)</f>
        <v>43925</v>
      </c>
      <c r="AN558">
        <f t="shared" si="179"/>
        <v>-11</v>
      </c>
    </row>
    <row r="559" spans="1:40" x14ac:dyDescent="0.25">
      <c r="A559" t="str">
        <f t="shared" si="180"/>
        <v>43915Idaho</v>
      </c>
      <c r="B559" t="str">
        <f t="shared" si="167"/>
        <v>43915ID</v>
      </c>
      <c r="C559" s="6">
        <v>43915</v>
      </c>
      <c r="D559" t="s">
        <v>75</v>
      </c>
      <c r="E559" t="s">
        <v>20</v>
      </c>
      <c r="F559">
        <f>IFERROR(VLOOKUP(B559,CovidTracking!B:G,4,FALSE),0)</f>
        <v>73</v>
      </c>
      <c r="G559">
        <f>IFERROR(VLOOKUP(B559,CovidTracking!B:G,5,FALSE),0)</f>
        <v>1887</v>
      </c>
      <c r="H559">
        <f t="shared" si="168"/>
        <v>1960</v>
      </c>
      <c r="I559">
        <f>IFERROR(VLOOKUP(B559,CovidTracking!B:G,6,FALSE),0)</f>
        <v>0</v>
      </c>
      <c r="J559">
        <f t="shared" si="181"/>
        <v>23</v>
      </c>
      <c r="K559">
        <f t="shared" si="182"/>
        <v>0</v>
      </c>
      <c r="L559">
        <f t="shared" si="183"/>
        <v>23</v>
      </c>
      <c r="M559">
        <f t="shared" si="184"/>
        <v>0</v>
      </c>
      <c r="N559">
        <f>VLOOKUP(A559,Mobility!$A:$L,7,FALSE)</f>
        <v>-27</v>
      </c>
      <c r="O559">
        <f>VLOOKUP(A559,Mobility!$A:$L,8,FALSE)</f>
        <v>7</v>
      </c>
      <c r="P559">
        <f>VLOOKUP(A559,Mobility!$A:$L,9,FALSE)</f>
        <v>10</v>
      </c>
      <c r="Q559">
        <f>VLOOKUP(A559,Mobility!$A:$L,10,FALSE)</f>
        <v>-19</v>
      </c>
      <c r="R559">
        <f>VLOOKUP(A559,Mobility!$A:$L,11,FALSE)</f>
        <v>-38</v>
      </c>
      <c r="S559">
        <f>VLOOKUP(A559,Mobility!$A:$L,12,FALSE)</f>
        <v>14</v>
      </c>
      <c r="T559">
        <f>VLOOKUP(D559,'Pop and Pop Den'!A:C,2,FALSE)</f>
        <v>1826156</v>
      </c>
      <c r="U559">
        <f>VLOOKUP(D559,'Pop and Pop Den'!A:C,3,FALSE)</f>
        <v>22.096900000000002</v>
      </c>
      <c r="V559">
        <f>VLOOKUP(D559,Unemployment!A:B,2,FALSE)</f>
        <v>2.9</v>
      </c>
      <c r="W559">
        <f>VLOOKUP(D559,Unemployment!H:J,2,FALSE)</f>
        <v>2.7</v>
      </c>
      <c r="X559">
        <f>VLOOKUP(D559,Unemployment!H:J,3,FALSE)</f>
        <v>2.6</v>
      </c>
      <c r="Y559">
        <f t="shared" si="169"/>
        <v>-0.29999999999999982</v>
      </c>
      <c r="Z559">
        <f t="shared" si="170"/>
        <v>-0.10000000000000009</v>
      </c>
      <c r="AA559">
        <f>VLOOKUP(D559,MedianAge!A:B,2,FALSE)</f>
        <v>36.1</v>
      </c>
      <c r="AB559" s="6">
        <f>VLOOKUP(D559,StateActions!F:G,2,FALSE)</f>
        <v>43915</v>
      </c>
      <c r="AC559" s="6">
        <f>VLOOKUP(D559,StateActions!L:M,2,FALSE)</f>
        <v>43932</v>
      </c>
      <c r="AD559" s="6">
        <f>VLOOKUP(D559,StateActions!A:B,2,FALSE)</f>
        <v>43915</v>
      </c>
      <c r="AE559">
        <f t="shared" si="171"/>
        <v>0</v>
      </c>
      <c r="AF559">
        <f t="shared" si="172"/>
        <v>-17</v>
      </c>
      <c r="AG559">
        <f t="shared" si="173"/>
        <v>0</v>
      </c>
      <c r="AH559" s="18">
        <f t="shared" si="174"/>
        <v>3.7244897959183676E-2</v>
      </c>
      <c r="AI559" s="18">
        <f t="shared" si="175"/>
        <v>0.96275510204081638</v>
      </c>
      <c r="AJ559" s="20">
        <f t="shared" si="176"/>
        <v>0</v>
      </c>
      <c r="AK559" t="str">
        <f t="shared" si="177"/>
        <v>Include</v>
      </c>
      <c r="AL559" t="str">
        <f t="shared" si="178"/>
        <v>Less than 10 deaths</v>
      </c>
      <c r="AM559" s="6">
        <f>IFERROR(VLOOKUP(D559,DatesEachStateReach10Deaths!A:B,2,FALSE),AK559)</f>
        <v>43925</v>
      </c>
      <c r="AN559">
        <f t="shared" si="179"/>
        <v>-10</v>
      </c>
    </row>
    <row r="560" spans="1:40" x14ac:dyDescent="0.25">
      <c r="A560" t="str">
        <f t="shared" si="180"/>
        <v>43916Idaho</v>
      </c>
      <c r="B560" t="str">
        <f t="shared" si="167"/>
        <v>43916ID</v>
      </c>
      <c r="C560" s="6">
        <v>43916</v>
      </c>
      <c r="D560" t="s">
        <v>75</v>
      </c>
      <c r="E560" t="s">
        <v>20</v>
      </c>
      <c r="F560">
        <f>IFERROR(VLOOKUP(B560,CovidTracking!B:G,4,FALSE),0)</f>
        <v>123</v>
      </c>
      <c r="G560">
        <f>IFERROR(VLOOKUP(B560,CovidTracking!B:G,5,FALSE),0)</f>
        <v>2065</v>
      </c>
      <c r="H560">
        <f t="shared" si="168"/>
        <v>2188</v>
      </c>
      <c r="I560">
        <f>IFERROR(VLOOKUP(B560,CovidTracking!B:G,6,FALSE),0)</f>
        <v>0</v>
      </c>
      <c r="J560">
        <f t="shared" si="181"/>
        <v>50</v>
      </c>
      <c r="K560">
        <f t="shared" si="182"/>
        <v>178</v>
      </c>
      <c r="L560">
        <f t="shared" si="183"/>
        <v>228</v>
      </c>
      <c r="M560">
        <f t="shared" si="184"/>
        <v>0</v>
      </c>
      <c r="N560">
        <f>VLOOKUP(A560,Mobility!$A:$L,7,FALSE)</f>
        <v>-40</v>
      </c>
      <c r="O560">
        <f>VLOOKUP(A560,Mobility!$A:$L,8,FALSE)</f>
        <v>-10</v>
      </c>
      <c r="P560">
        <f>VLOOKUP(A560,Mobility!$A:$L,9,FALSE)</f>
        <v>24</v>
      </c>
      <c r="Q560">
        <f>VLOOKUP(A560,Mobility!$A:$L,10,FALSE)</f>
        <v>-26</v>
      </c>
      <c r="R560">
        <f>VLOOKUP(A560,Mobility!$A:$L,11,FALSE)</f>
        <v>-44</v>
      </c>
      <c r="S560">
        <f>VLOOKUP(A560,Mobility!$A:$L,12,FALSE)</f>
        <v>17</v>
      </c>
      <c r="T560">
        <f>VLOOKUP(D560,'Pop and Pop Den'!A:C,2,FALSE)</f>
        <v>1826156</v>
      </c>
      <c r="U560">
        <f>VLOOKUP(D560,'Pop and Pop Den'!A:C,3,FALSE)</f>
        <v>22.096900000000002</v>
      </c>
      <c r="V560">
        <f>VLOOKUP(D560,Unemployment!A:B,2,FALSE)</f>
        <v>2.9</v>
      </c>
      <c r="W560">
        <f>VLOOKUP(D560,Unemployment!H:J,2,FALSE)</f>
        <v>2.7</v>
      </c>
      <c r="X560">
        <f>VLOOKUP(D560,Unemployment!H:J,3,FALSE)</f>
        <v>2.6</v>
      </c>
      <c r="Y560">
        <f t="shared" si="169"/>
        <v>-0.29999999999999982</v>
      </c>
      <c r="Z560">
        <f t="shared" si="170"/>
        <v>-0.10000000000000009</v>
      </c>
      <c r="AA560">
        <f>VLOOKUP(D560,MedianAge!A:B,2,FALSE)</f>
        <v>36.1</v>
      </c>
      <c r="AB560" s="6">
        <f>VLOOKUP(D560,StateActions!F:G,2,FALSE)</f>
        <v>43915</v>
      </c>
      <c r="AC560" s="6">
        <f>VLOOKUP(D560,StateActions!L:M,2,FALSE)</f>
        <v>43932</v>
      </c>
      <c r="AD560" s="6">
        <f>VLOOKUP(D560,StateActions!A:B,2,FALSE)</f>
        <v>43915</v>
      </c>
      <c r="AE560">
        <f t="shared" si="171"/>
        <v>1</v>
      </c>
      <c r="AF560">
        <f t="shared" si="172"/>
        <v>-16</v>
      </c>
      <c r="AG560">
        <f t="shared" si="173"/>
        <v>1</v>
      </c>
      <c r="AH560" s="18">
        <f t="shared" si="174"/>
        <v>5.6215722120658132E-2</v>
      </c>
      <c r="AI560" s="18">
        <f t="shared" si="175"/>
        <v>0.94378427787934183</v>
      </c>
      <c r="AJ560" s="20">
        <f t="shared" si="176"/>
        <v>0</v>
      </c>
      <c r="AK560" t="str">
        <f t="shared" si="177"/>
        <v>Include</v>
      </c>
      <c r="AL560" t="str">
        <f t="shared" si="178"/>
        <v>Less than 10 deaths</v>
      </c>
      <c r="AM560" s="6">
        <f>IFERROR(VLOOKUP(D560,DatesEachStateReach10Deaths!A:B,2,FALSE),AK560)</f>
        <v>43925</v>
      </c>
      <c r="AN560">
        <f t="shared" si="179"/>
        <v>-9</v>
      </c>
    </row>
    <row r="561" spans="1:40" x14ac:dyDescent="0.25">
      <c r="A561" t="str">
        <f t="shared" si="180"/>
        <v>43917Idaho</v>
      </c>
      <c r="B561" t="str">
        <f t="shared" si="167"/>
        <v>43917ID</v>
      </c>
      <c r="C561" s="6">
        <v>43917</v>
      </c>
      <c r="D561" t="s">
        <v>75</v>
      </c>
      <c r="E561" t="s">
        <v>20</v>
      </c>
      <c r="F561">
        <f>IFERROR(VLOOKUP(B561,CovidTracking!B:G,4,FALSE),0)</f>
        <v>189</v>
      </c>
      <c r="G561">
        <f>IFERROR(VLOOKUP(B561,CovidTracking!B:G,5,FALSE),0)</f>
        <v>2668</v>
      </c>
      <c r="H561">
        <f t="shared" si="168"/>
        <v>2857</v>
      </c>
      <c r="I561">
        <f>IFERROR(VLOOKUP(B561,CovidTracking!B:G,6,FALSE),0)</f>
        <v>3</v>
      </c>
      <c r="J561">
        <f t="shared" si="181"/>
        <v>66</v>
      </c>
      <c r="K561">
        <f t="shared" si="182"/>
        <v>603</v>
      </c>
      <c r="L561">
        <f t="shared" si="183"/>
        <v>669</v>
      </c>
      <c r="M561">
        <f t="shared" si="184"/>
        <v>3</v>
      </c>
      <c r="N561">
        <f>VLOOKUP(A561,Mobility!$A:$L,7,FALSE)</f>
        <v>-43</v>
      </c>
      <c r="O561">
        <f>VLOOKUP(A561,Mobility!$A:$L,8,FALSE)</f>
        <v>-14</v>
      </c>
      <c r="P561">
        <f>VLOOKUP(A561,Mobility!$A:$L,9,FALSE)</f>
        <v>11</v>
      </c>
      <c r="Q561">
        <f>VLOOKUP(A561,Mobility!$A:$L,10,FALSE)</f>
        <v>-33</v>
      </c>
      <c r="R561">
        <f>VLOOKUP(A561,Mobility!$A:$L,11,FALSE)</f>
        <v>-43</v>
      </c>
      <c r="S561">
        <f>VLOOKUP(A561,Mobility!$A:$L,12,FALSE)</f>
        <v>18</v>
      </c>
      <c r="T561">
        <f>VLOOKUP(D561,'Pop and Pop Den'!A:C,2,FALSE)</f>
        <v>1826156</v>
      </c>
      <c r="U561">
        <f>VLOOKUP(D561,'Pop and Pop Den'!A:C,3,FALSE)</f>
        <v>22.096900000000002</v>
      </c>
      <c r="V561">
        <f>VLOOKUP(D561,Unemployment!A:B,2,FALSE)</f>
        <v>2.9</v>
      </c>
      <c r="W561">
        <f>VLOOKUP(D561,Unemployment!H:J,2,FALSE)</f>
        <v>2.7</v>
      </c>
      <c r="X561">
        <f>VLOOKUP(D561,Unemployment!H:J,3,FALSE)</f>
        <v>2.6</v>
      </c>
      <c r="Y561">
        <f t="shared" si="169"/>
        <v>-0.29999999999999982</v>
      </c>
      <c r="Z561">
        <f t="shared" si="170"/>
        <v>-0.10000000000000009</v>
      </c>
      <c r="AA561">
        <f>VLOOKUP(D561,MedianAge!A:B,2,FALSE)</f>
        <v>36.1</v>
      </c>
      <c r="AB561" s="6">
        <f>VLOOKUP(D561,StateActions!F:G,2,FALSE)</f>
        <v>43915</v>
      </c>
      <c r="AC561" s="6">
        <f>VLOOKUP(D561,StateActions!L:M,2,FALSE)</f>
        <v>43932</v>
      </c>
      <c r="AD561" s="6">
        <f>VLOOKUP(D561,StateActions!A:B,2,FALSE)</f>
        <v>43915</v>
      </c>
      <c r="AE561">
        <f t="shared" si="171"/>
        <v>2</v>
      </c>
      <c r="AF561">
        <f t="shared" si="172"/>
        <v>-15</v>
      </c>
      <c r="AG561">
        <f t="shared" si="173"/>
        <v>2</v>
      </c>
      <c r="AH561" s="18">
        <f t="shared" si="174"/>
        <v>6.6153307665383271E-2</v>
      </c>
      <c r="AI561" s="18">
        <f t="shared" si="175"/>
        <v>0.9338466923346167</v>
      </c>
      <c r="AJ561" s="20">
        <f t="shared" si="176"/>
        <v>1.0500525026251313E-3</v>
      </c>
      <c r="AK561" t="str">
        <f t="shared" si="177"/>
        <v>Include</v>
      </c>
      <c r="AL561" t="str">
        <f t="shared" si="178"/>
        <v>Less than 10 deaths</v>
      </c>
      <c r="AM561" s="6">
        <f>IFERROR(VLOOKUP(D561,DatesEachStateReach10Deaths!A:B,2,FALSE),AK561)</f>
        <v>43925</v>
      </c>
      <c r="AN561">
        <f t="shared" si="179"/>
        <v>-8</v>
      </c>
    </row>
    <row r="562" spans="1:40" x14ac:dyDescent="0.25">
      <c r="A562" t="str">
        <f t="shared" si="180"/>
        <v>43918Idaho</v>
      </c>
      <c r="B562" t="str">
        <f t="shared" si="167"/>
        <v>43918ID</v>
      </c>
      <c r="C562" s="6">
        <v>43918</v>
      </c>
      <c r="D562" t="s">
        <v>75</v>
      </c>
      <c r="E562" t="s">
        <v>20</v>
      </c>
      <c r="F562">
        <f>IFERROR(VLOOKUP(B562,CovidTracking!B:G,4,FALSE),0)</f>
        <v>230</v>
      </c>
      <c r="G562">
        <f>IFERROR(VLOOKUP(B562,CovidTracking!B:G,5,FALSE),0)</f>
        <v>3342</v>
      </c>
      <c r="H562">
        <f t="shared" si="168"/>
        <v>3572</v>
      </c>
      <c r="I562">
        <f>IFERROR(VLOOKUP(B562,CovidTracking!B:G,6,FALSE),0)</f>
        <v>4</v>
      </c>
      <c r="J562">
        <f t="shared" si="181"/>
        <v>41</v>
      </c>
      <c r="K562">
        <f t="shared" si="182"/>
        <v>674</v>
      </c>
      <c r="L562">
        <f t="shared" si="183"/>
        <v>715</v>
      </c>
      <c r="M562">
        <f t="shared" si="184"/>
        <v>1</v>
      </c>
      <c r="N562">
        <f>VLOOKUP(A562,Mobility!$A:$L,7,FALSE)</f>
        <v>-47</v>
      </c>
      <c r="O562">
        <f>VLOOKUP(A562,Mobility!$A:$L,8,FALSE)</f>
        <v>-17</v>
      </c>
      <c r="P562">
        <f>VLOOKUP(A562,Mobility!$A:$L,9,FALSE)</f>
        <v>13</v>
      </c>
      <c r="Q562">
        <f>VLOOKUP(A562,Mobility!$A:$L,10,FALSE)</f>
        <v>-29</v>
      </c>
      <c r="R562">
        <f>VLOOKUP(A562,Mobility!$A:$L,11,FALSE)</f>
        <v>-31</v>
      </c>
      <c r="S562">
        <f>VLOOKUP(A562,Mobility!$A:$L,12,FALSE)</f>
        <v>12</v>
      </c>
      <c r="T562">
        <f>VLOOKUP(D562,'Pop and Pop Den'!A:C,2,FALSE)</f>
        <v>1826156</v>
      </c>
      <c r="U562">
        <f>VLOOKUP(D562,'Pop and Pop Den'!A:C,3,FALSE)</f>
        <v>22.096900000000002</v>
      </c>
      <c r="V562">
        <f>VLOOKUP(D562,Unemployment!A:B,2,FALSE)</f>
        <v>2.9</v>
      </c>
      <c r="W562">
        <f>VLOOKUP(D562,Unemployment!H:J,2,FALSE)</f>
        <v>2.7</v>
      </c>
      <c r="X562">
        <f>VLOOKUP(D562,Unemployment!H:J,3,FALSE)</f>
        <v>2.6</v>
      </c>
      <c r="Y562">
        <f t="shared" si="169"/>
        <v>-0.29999999999999982</v>
      </c>
      <c r="Z562">
        <f t="shared" si="170"/>
        <v>-0.10000000000000009</v>
      </c>
      <c r="AA562">
        <f>VLOOKUP(D562,MedianAge!A:B,2,FALSE)</f>
        <v>36.1</v>
      </c>
      <c r="AB562" s="6">
        <f>VLOOKUP(D562,StateActions!F:G,2,FALSE)</f>
        <v>43915</v>
      </c>
      <c r="AC562" s="6">
        <f>VLOOKUP(D562,StateActions!L:M,2,FALSE)</f>
        <v>43932</v>
      </c>
      <c r="AD562" s="6">
        <f>VLOOKUP(D562,StateActions!A:B,2,FALSE)</f>
        <v>43915</v>
      </c>
      <c r="AE562">
        <f t="shared" si="171"/>
        <v>3</v>
      </c>
      <c r="AF562">
        <f t="shared" si="172"/>
        <v>-14</v>
      </c>
      <c r="AG562">
        <f t="shared" si="173"/>
        <v>3</v>
      </c>
      <c r="AH562" s="18">
        <f t="shared" si="174"/>
        <v>6.4389697648376265E-2</v>
      </c>
      <c r="AI562" s="18">
        <f t="shared" si="175"/>
        <v>0.93561030235162379</v>
      </c>
      <c r="AJ562" s="20">
        <f t="shared" si="176"/>
        <v>1.1198208286674132E-3</v>
      </c>
      <c r="AK562" t="str">
        <f t="shared" si="177"/>
        <v>Include</v>
      </c>
      <c r="AL562" t="str">
        <f t="shared" si="178"/>
        <v>Less than 10 deaths</v>
      </c>
      <c r="AM562" s="6">
        <f>IFERROR(VLOOKUP(D562,DatesEachStateReach10Deaths!A:B,2,FALSE),AK562)</f>
        <v>43925</v>
      </c>
      <c r="AN562">
        <f t="shared" si="179"/>
        <v>-7</v>
      </c>
    </row>
    <row r="563" spans="1:40" x14ac:dyDescent="0.25">
      <c r="A563" t="str">
        <f t="shared" si="180"/>
        <v>43919Idaho</v>
      </c>
      <c r="B563" t="str">
        <f t="shared" si="167"/>
        <v>43919ID</v>
      </c>
      <c r="C563" s="6">
        <v>43919</v>
      </c>
      <c r="D563" t="s">
        <v>75</v>
      </c>
      <c r="E563" t="s">
        <v>20</v>
      </c>
      <c r="F563">
        <f>IFERROR(VLOOKUP(B563,CovidTracking!B:G,4,FALSE),0)</f>
        <v>261</v>
      </c>
      <c r="G563">
        <f>IFERROR(VLOOKUP(B563,CovidTracking!B:G,5,FALSE),0)</f>
        <v>4021</v>
      </c>
      <c r="H563">
        <f t="shared" si="168"/>
        <v>4282</v>
      </c>
      <c r="I563">
        <f>IFERROR(VLOOKUP(B563,CovidTracking!B:G,6,FALSE),0)</f>
        <v>5</v>
      </c>
      <c r="J563">
        <f t="shared" si="181"/>
        <v>31</v>
      </c>
      <c r="K563">
        <f t="shared" si="182"/>
        <v>679</v>
      </c>
      <c r="L563">
        <f t="shared" si="183"/>
        <v>710</v>
      </c>
      <c r="M563">
        <f t="shared" si="184"/>
        <v>1</v>
      </c>
      <c r="N563">
        <f>VLOOKUP(A563,Mobility!$A:$L,7,FALSE)</f>
        <v>-42</v>
      </c>
      <c r="O563">
        <f>VLOOKUP(A563,Mobility!$A:$L,8,FALSE)</f>
        <v>-18</v>
      </c>
      <c r="P563">
        <f>VLOOKUP(A563,Mobility!$A:$L,9,FALSE)</f>
        <v>25</v>
      </c>
      <c r="Q563">
        <f>VLOOKUP(A563,Mobility!$A:$L,10,FALSE)</f>
        <v>-34</v>
      </c>
      <c r="R563">
        <f>VLOOKUP(A563,Mobility!$A:$L,11,FALSE)</f>
        <v>-38</v>
      </c>
      <c r="S563">
        <f>VLOOKUP(A563,Mobility!$A:$L,12,FALSE)</f>
        <v>10</v>
      </c>
      <c r="T563">
        <f>VLOOKUP(D563,'Pop and Pop Den'!A:C,2,FALSE)</f>
        <v>1826156</v>
      </c>
      <c r="U563">
        <f>VLOOKUP(D563,'Pop and Pop Den'!A:C,3,FALSE)</f>
        <v>22.096900000000002</v>
      </c>
      <c r="V563">
        <f>VLOOKUP(D563,Unemployment!A:B,2,FALSE)</f>
        <v>2.9</v>
      </c>
      <c r="W563">
        <f>VLOOKUP(D563,Unemployment!H:J,2,FALSE)</f>
        <v>2.7</v>
      </c>
      <c r="X563">
        <f>VLOOKUP(D563,Unemployment!H:J,3,FALSE)</f>
        <v>2.6</v>
      </c>
      <c r="Y563">
        <f t="shared" si="169"/>
        <v>-0.29999999999999982</v>
      </c>
      <c r="Z563">
        <f t="shared" si="170"/>
        <v>-0.10000000000000009</v>
      </c>
      <c r="AA563">
        <f>VLOOKUP(D563,MedianAge!A:B,2,FALSE)</f>
        <v>36.1</v>
      </c>
      <c r="AB563" s="6">
        <f>VLOOKUP(D563,StateActions!F:G,2,FALSE)</f>
        <v>43915</v>
      </c>
      <c r="AC563" s="6">
        <f>VLOOKUP(D563,StateActions!L:M,2,FALSE)</f>
        <v>43932</v>
      </c>
      <c r="AD563" s="6">
        <f>VLOOKUP(D563,StateActions!A:B,2,FALSE)</f>
        <v>43915</v>
      </c>
      <c r="AE563">
        <f t="shared" si="171"/>
        <v>4</v>
      </c>
      <c r="AF563">
        <f t="shared" si="172"/>
        <v>-13</v>
      </c>
      <c r="AG563">
        <f t="shared" si="173"/>
        <v>4</v>
      </c>
      <c r="AH563" s="18">
        <f t="shared" si="174"/>
        <v>6.0952825782344698E-2</v>
      </c>
      <c r="AI563" s="18">
        <f t="shared" si="175"/>
        <v>0.93904717421765527</v>
      </c>
      <c r="AJ563" s="20">
        <f t="shared" si="176"/>
        <v>1.1676786548341896E-3</v>
      </c>
      <c r="AK563" t="str">
        <f t="shared" si="177"/>
        <v>Include</v>
      </c>
      <c r="AL563" t="str">
        <f t="shared" si="178"/>
        <v>Less than 10 deaths</v>
      </c>
      <c r="AM563" s="6">
        <f>IFERROR(VLOOKUP(D563,DatesEachStateReach10Deaths!A:B,2,FALSE),AK563)</f>
        <v>43925</v>
      </c>
      <c r="AN563">
        <f t="shared" si="179"/>
        <v>-6</v>
      </c>
    </row>
    <row r="564" spans="1:40" x14ac:dyDescent="0.25">
      <c r="A564" t="str">
        <f t="shared" si="180"/>
        <v>43920Idaho</v>
      </c>
      <c r="B564" t="str">
        <f t="shared" si="167"/>
        <v>43920ID</v>
      </c>
      <c r="C564" s="6">
        <v>43920</v>
      </c>
      <c r="D564" t="s">
        <v>75</v>
      </c>
      <c r="E564" t="s">
        <v>20</v>
      </c>
      <c r="F564">
        <f>IFERROR(VLOOKUP(B564,CovidTracking!B:G,4,FALSE),0)</f>
        <v>310</v>
      </c>
      <c r="G564">
        <f>IFERROR(VLOOKUP(B564,CovidTracking!B:G,5,FALSE),0)</f>
        <v>4396</v>
      </c>
      <c r="H564">
        <f t="shared" si="168"/>
        <v>4706</v>
      </c>
      <c r="I564">
        <f>IFERROR(VLOOKUP(B564,CovidTracking!B:G,6,FALSE),0)</f>
        <v>6</v>
      </c>
      <c r="J564">
        <f t="shared" si="181"/>
        <v>49</v>
      </c>
      <c r="K564">
        <f t="shared" si="182"/>
        <v>375</v>
      </c>
      <c r="L564">
        <f t="shared" si="183"/>
        <v>424</v>
      </c>
      <c r="M564">
        <f t="shared" si="184"/>
        <v>1</v>
      </c>
      <c r="N564">
        <f>VLOOKUP(A564,Mobility!$A:$L,7,FALSE)</f>
        <v>-38</v>
      </c>
      <c r="O564">
        <f>VLOOKUP(A564,Mobility!$A:$L,8,FALSE)</f>
        <v>-14</v>
      </c>
      <c r="P564">
        <f>VLOOKUP(A564,Mobility!$A:$L,9,FALSE)</f>
        <v>11</v>
      </c>
      <c r="Q564">
        <f>VLOOKUP(A564,Mobility!$A:$L,10,FALSE)</f>
        <v>-31</v>
      </c>
      <c r="R564">
        <f>VLOOKUP(A564,Mobility!$A:$L,11,FALSE)</f>
        <v>-40</v>
      </c>
      <c r="S564">
        <f>VLOOKUP(A564,Mobility!$A:$L,12,FALSE)</f>
        <v>14</v>
      </c>
      <c r="T564">
        <f>VLOOKUP(D564,'Pop and Pop Den'!A:C,2,FALSE)</f>
        <v>1826156</v>
      </c>
      <c r="U564">
        <f>VLOOKUP(D564,'Pop and Pop Den'!A:C,3,FALSE)</f>
        <v>22.096900000000002</v>
      </c>
      <c r="V564">
        <f>VLOOKUP(D564,Unemployment!A:B,2,FALSE)</f>
        <v>2.9</v>
      </c>
      <c r="W564">
        <f>VLOOKUP(D564,Unemployment!H:J,2,FALSE)</f>
        <v>2.7</v>
      </c>
      <c r="X564">
        <f>VLOOKUP(D564,Unemployment!H:J,3,FALSE)</f>
        <v>2.6</v>
      </c>
      <c r="Y564">
        <f t="shared" si="169"/>
        <v>-0.29999999999999982</v>
      </c>
      <c r="Z564">
        <f t="shared" si="170"/>
        <v>-0.10000000000000009</v>
      </c>
      <c r="AA564">
        <f>VLOOKUP(D564,MedianAge!A:B,2,FALSE)</f>
        <v>36.1</v>
      </c>
      <c r="AB564" s="6">
        <f>VLOOKUP(D564,StateActions!F:G,2,FALSE)</f>
        <v>43915</v>
      </c>
      <c r="AC564" s="6">
        <f>VLOOKUP(D564,StateActions!L:M,2,FALSE)</f>
        <v>43932</v>
      </c>
      <c r="AD564" s="6">
        <f>VLOOKUP(D564,StateActions!A:B,2,FALSE)</f>
        <v>43915</v>
      </c>
      <c r="AE564">
        <f t="shared" si="171"/>
        <v>5</v>
      </c>
      <c r="AF564">
        <f t="shared" si="172"/>
        <v>-12</v>
      </c>
      <c r="AG564">
        <f t="shared" si="173"/>
        <v>5</v>
      </c>
      <c r="AH564" s="18">
        <f t="shared" si="174"/>
        <v>6.587335316617085E-2</v>
      </c>
      <c r="AI564" s="18">
        <f t="shared" si="175"/>
        <v>0.93412664683382918</v>
      </c>
      <c r="AJ564" s="20">
        <f t="shared" si="176"/>
        <v>1.2749681257968552E-3</v>
      </c>
      <c r="AK564" t="str">
        <f t="shared" si="177"/>
        <v>Include</v>
      </c>
      <c r="AL564" t="str">
        <f t="shared" si="178"/>
        <v>Less than 10 deaths</v>
      </c>
      <c r="AM564" s="6">
        <f>IFERROR(VLOOKUP(D564,DatesEachStateReach10Deaths!A:B,2,FALSE),AK564)</f>
        <v>43925</v>
      </c>
      <c r="AN564">
        <f t="shared" si="179"/>
        <v>-5</v>
      </c>
    </row>
    <row r="565" spans="1:40" x14ac:dyDescent="0.25">
      <c r="A565" t="str">
        <f t="shared" si="180"/>
        <v>43921Idaho</v>
      </c>
      <c r="B565" t="str">
        <f t="shared" si="167"/>
        <v>43921ID</v>
      </c>
      <c r="C565" s="6">
        <v>43921</v>
      </c>
      <c r="D565" t="s">
        <v>75</v>
      </c>
      <c r="E565" t="s">
        <v>20</v>
      </c>
      <c r="F565">
        <f>IFERROR(VLOOKUP(B565,CovidTracking!B:G,4,FALSE),0)</f>
        <v>415</v>
      </c>
      <c r="G565">
        <f>IFERROR(VLOOKUP(B565,CovidTracking!B:G,5,FALSE),0)</f>
        <v>5297</v>
      </c>
      <c r="H565">
        <f t="shared" si="168"/>
        <v>5712</v>
      </c>
      <c r="I565">
        <f>IFERROR(VLOOKUP(B565,CovidTracking!B:G,6,FALSE),0)</f>
        <v>7</v>
      </c>
      <c r="J565">
        <f t="shared" si="181"/>
        <v>105</v>
      </c>
      <c r="K565">
        <f t="shared" si="182"/>
        <v>901</v>
      </c>
      <c r="L565">
        <f t="shared" si="183"/>
        <v>1006</v>
      </c>
      <c r="M565">
        <f t="shared" si="184"/>
        <v>1</v>
      </c>
      <c r="N565">
        <f>VLOOKUP(A565,Mobility!$A:$L,7,FALSE)</f>
        <v>-38</v>
      </c>
      <c r="O565">
        <f>VLOOKUP(A565,Mobility!$A:$L,8,FALSE)</f>
        <v>-12</v>
      </c>
      <c r="P565">
        <f>VLOOKUP(A565,Mobility!$A:$L,9,FALSE)</f>
        <v>-2</v>
      </c>
      <c r="Q565">
        <f>VLOOKUP(A565,Mobility!$A:$L,10,FALSE)</f>
        <v>-28</v>
      </c>
      <c r="R565">
        <f>VLOOKUP(A565,Mobility!$A:$L,11,FALSE)</f>
        <v>-45</v>
      </c>
      <c r="S565">
        <f>VLOOKUP(A565,Mobility!$A:$L,12,FALSE)</f>
        <v>18</v>
      </c>
      <c r="T565">
        <f>VLOOKUP(D565,'Pop and Pop Den'!A:C,2,FALSE)</f>
        <v>1826156</v>
      </c>
      <c r="U565">
        <f>VLOOKUP(D565,'Pop and Pop Den'!A:C,3,FALSE)</f>
        <v>22.096900000000002</v>
      </c>
      <c r="V565">
        <f>VLOOKUP(D565,Unemployment!A:B,2,FALSE)</f>
        <v>2.9</v>
      </c>
      <c r="W565">
        <f>VLOOKUP(D565,Unemployment!H:J,2,FALSE)</f>
        <v>2.7</v>
      </c>
      <c r="X565">
        <f>VLOOKUP(D565,Unemployment!H:J,3,FALSE)</f>
        <v>2.6</v>
      </c>
      <c r="Y565">
        <f t="shared" si="169"/>
        <v>-0.29999999999999982</v>
      </c>
      <c r="Z565">
        <f t="shared" si="170"/>
        <v>-0.10000000000000009</v>
      </c>
      <c r="AA565">
        <f>VLOOKUP(D565,MedianAge!A:B,2,FALSE)</f>
        <v>36.1</v>
      </c>
      <c r="AB565" s="6">
        <f>VLOOKUP(D565,StateActions!F:G,2,FALSE)</f>
        <v>43915</v>
      </c>
      <c r="AC565" s="6">
        <f>VLOOKUP(D565,StateActions!L:M,2,FALSE)</f>
        <v>43932</v>
      </c>
      <c r="AD565" s="6">
        <f>VLOOKUP(D565,StateActions!A:B,2,FALSE)</f>
        <v>43915</v>
      </c>
      <c r="AE565">
        <f t="shared" si="171"/>
        <v>6</v>
      </c>
      <c r="AF565">
        <f t="shared" si="172"/>
        <v>-11</v>
      </c>
      <c r="AG565">
        <f t="shared" si="173"/>
        <v>6</v>
      </c>
      <c r="AH565" s="18">
        <f t="shared" si="174"/>
        <v>7.2654061624649866E-2</v>
      </c>
      <c r="AI565" s="18">
        <f t="shared" si="175"/>
        <v>0.92734593837535018</v>
      </c>
      <c r="AJ565" s="20">
        <f t="shared" si="176"/>
        <v>1.2254901960784314E-3</v>
      </c>
      <c r="AK565" t="str">
        <f t="shared" si="177"/>
        <v>Include</v>
      </c>
      <c r="AL565" t="str">
        <f t="shared" si="178"/>
        <v>Less than 10 deaths</v>
      </c>
      <c r="AM565" s="6">
        <f>IFERROR(VLOOKUP(D565,DatesEachStateReach10Deaths!A:B,2,FALSE),AK565)</f>
        <v>43925</v>
      </c>
      <c r="AN565">
        <f t="shared" si="179"/>
        <v>-4</v>
      </c>
    </row>
    <row r="566" spans="1:40" x14ac:dyDescent="0.25">
      <c r="A566" t="str">
        <f t="shared" si="180"/>
        <v>43922Idaho</v>
      </c>
      <c r="B566" t="str">
        <f t="shared" si="167"/>
        <v>43922ID</v>
      </c>
      <c r="C566" s="6">
        <v>43922</v>
      </c>
      <c r="D566" t="s">
        <v>75</v>
      </c>
      <c r="E566" t="s">
        <v>20</v>
      </c>
      <c r="F566">
        <f>IFERROR(VLOOKUP(B566,CovidTracking!B:G,4,FALSE),0)</f>
        <v>525</v>
      </c>
      <c r="G566">
        <f>IFERROR(VLOOKUP(B566,CovidTracking!B:G,5,FALSE),0)</f>
        <v>6076</v>
      </c>
      <c r="H566">
        <f t="shared" si="168"/>
        <v>6601</v>
      </c>
      <c r="I566">
        <f>IFERROR(VLOOKUP(B566,CovidTracking!B:G,6,FALSE),0)</f>
        <v>9</v>
      </c>
      <c r="J566">
        <f t="shared" si="181"/>
        <v>110</v>
      </c>
      <c r="K566">
        <f t="shared" si="182"/>
        <v>779</v>
      </c>
      <c r="L566">
        <f t="shared" si="183"/>
        <v>889</v>
      </c>
      <c r="M566">
        <f t="shared" si="184"/>
        <v>2</v>
      </c>
      <c r="N566">
        <f>VLOOKUP(A566,Mobility!$A:$L,7,FALSE)</f>
        <v>-35</v>
      </c>
      <c r="O566">
        <f>VLOOKUP(A566,Mobility!$A:$L,8,FALSE)</f>
        <v>-8</v>
      </c>
      <c r="P566">
        <f>VLOOKUP(A566,Mobility!$A:$L,9,FALSE)</f>
        <v>13</v>
      </c>
      <c r="Q566">
        <f>VLOOKUP(A566,Mobility!$A:$L,10,FALSE)</f>
        <v>-28</v>
      </c>
      <c r="R566">
        <f>VLOOKUP(A566,Mobility!$A:$L,11,FALSE)</f>
        <v>-45</v>
      </c>
      <c r="S566">
        <f>VLOOKUP(A566,Mobility!$A:$L,12,FALSE)</f>
        <v>17</v>
      </c>
      <c r="T566">
        <f>VLOOKUP(D566,'Pop and Pop Den'!A:C,2,FALSE)</f>
        <v>1826156</v>
      </c>
      <c r="U566">
        <f>VLOOKUP(D566,'Pop and Pop Den'!A:C,3,FALSE)</f>
        <v>22.096900000000002</v>
      </c>
      <c r="V566">
        <f>VLOOKUP(D566,Unemployment!A:B,2,FALSE)</f>
        <v>2.9</v>
      </c>
      <c r="W566">
        <f>VLOOKUP(D566,Unemployment!H:J,2,FALSE)</f>
        <v>2.7</v>
      </c>
      <c r="X566">
        <f>VLOOKUP(D566,Unemployment!H:J,3,FALSE)</f>
        <v>2.6</v>
      </c>
      <c r="Y566">
        <f t="shared" si="169"/>
        <v>-0.29999999999999982</v>
      </c>
      <c r="Z566">
        <f t="shared" si="170"/>
        <v>-0.10000000000000009</v>
      </c>
      <c r="AA566">
        <f>VLOOKUP(D566,MedianAge!A:B,2,FALSE)</f>
        <v>36.1</v>
      </c>
      <c r="AB566" s="6">
        <f>VLOOKUP(D566,StateActions!F:G,2,FALSE)</f>
        <v>43915</v>
      </c>
      <c r="AC566" s="6">
        <f>VLOOKUP(D566,StateActions!L:M,2,FALSE)</f>
        <v>43932</v>
      </c>
      <c r="AD566" s="6">
        <f>VLOOKUP(D566,StateActions!A:B,2,FALSE)</f>
        <v>43915</v>
      </c>
      <c r="AE566">
        <f t="shared" si="171"/>
        <v>7</v>
      </c>
      <c r="AF566">
        <f t="shared" si="172"/>
        <v>-10</v>
      </c>
      <c r="AG566">
        <f t="shared" si="173"/>
        <v>7</v>
      </c>
      <c r="AH566" s="18">
        <f t="shared" si="174"/>
        <v>7.9533404029692473E-2</v>
      </c>
      <c r="AI566" s="18">
        <f t="shared" si="175"/>
        <v>0.92046659597030756</v>
      </c>
      <c r="AJ566" s="20">
        <f t="shared" si="176"/>
        <v>1.3634297833661567E-3</v>
      </c>
      <c r="AK566" t="str">
        <f t="shared" si="177"/>
        <v>Include</v>
      </c>
      <c r="AL566" t="str">
        <f t="shared" si="178"/>
        <v>Less than 10 deaths</v>
      </c>
      <c r="AM566" s="6">
        <f>IFERROR(VLOOKUP(D566,DatesEachStateReach10Deaths!A:B,2,FALSE),AK566)</f>
        <v>43925</v>
      </c>
      <c r="AN566">
        <f t="shared" si="179"/>
        <v>-3</v>
      </c>
    </row>
    <row r="567" spans="1:40" x14ac:dyDescent="0.25">
      <c r="A567" t="str">
        <f t="shared" si="180"/>
        <v>43923Idaho</v>
      </c>
      <c r="B567" t="str">
        <f t="shared" si="167"/>
        <v>43923ID</v>
      </c>
      <c r="C567" s="6">
        <v>43923</v>
      </c>
      <c r="D567" t="s">
        <v>75</v>
      </c>
      <c r="E567" t="s">
        <v>20</v>
      </c>
      <c r="F567">
        <f>IFERROR(VLOOKUP(B567,CovidTracking!B:G,4,FALSE),0)</f>
        <v>669</v>
      </c>
      <c r="G567">
        <f>IFERROR(VLOOKUP(B567,CovidTracking!B:G,5,FALSE),0)</f>
        <v>6613</v>
      </c>
      <c r="H567">
        <f t="shared" si="168"/>
        <v>7282</v>
      </c>
      <c r="I567">
        <f>IFERROR(VLOOKUP(B567,CovidTracking!B:G,6,FALSE),0)</f>
        <v>9</v>
      </c>
      <c r="J567">
        <f t="shared" si="181"/>
        <v>144</v>
      </c>
      <c r="K567">
        <f t="shared" si="182"/>
        <v>537</v>
      </c>
      <c r="L567">
        <f t="shared" si="183"/>
        <v>681</v>
      </c>
      <c r="M567">
        <f t="shared" si="184"/>
        <v>0</v>
      </c>
      <c r="N567">
        <f>VLOOKUP(A567,Mobility!$A:$L,7,FALSE)</f>
        <v>-38</v>
      </c>
      <c r="O567">
        <f>VLOOKUP(A567,Mobility!$A:$L,8,FALSE)</f>
        <v>-10</v>
      </c>
      <c r="P567">
        <f>VLOOKUP(A567,Mobility!$A:$L,9,FALSE)</f>
        <v>29</v>
      </c>
      <c r="Q567">
        <f>VLOOKUP(A567,Mobility!$A:$L,10,FALSE)</f>
        <v>-31</v>
      </c>
      <c r="R567">
        <f>VLOOKUP(A567,Mobility!$A:$L,11,FALSE)</f>
        <v>-46</v>
      </c>
      <c r="S567">
        <f>VLOOKUP(A567,Mobility!$A:$L,12,FALSE)</f>
        <v>18</v>
      </c>
      <c r="T567">
        <f>VLOOKUP(D567,'Pop and Pop Den'!A:C,2,FALSE)</f>
        <v>1826156</v>
      </c>
      <c r="U567">
        <f>VLOOKUP(D567,'Pop and Pop Den'!A:C,3,FALSE)</f>
        <v>22.096900000000002</v>
      </c>
      <c r="V567">
        <f>VLOOKUP(D567,Unemployment!A:B,2,FALSE)</f>
        <v>2.9</v>
      </c>
      <c r="W567">
        <f>VLOOKUP(D567,Unemployment!H:J,2,FALSE)</f>
        <v>2.7</v>
      </c>
      <c r="X567">
        <f>VLOOKUP(D567,Unemployment!H:J,3,FALSE)</f>
        <v>2.6</v>
      </c>
      <c r="Y567">
        <f t="shared" si="169"/>
        <v>-0.29999999999999982</v>
      </c>
      <c r="Z567">
        <f t="shared" si="170"/>
        <v>-0.10000000000000009</v>
      </c>
      <c r="AA567">
        <f>VLOOKUP(D567,MedianAge!A:B,2,FALSE)</f>
        <v>36.1</v>
      </c>
      <c r="AB567" s="6">
        <f>VLOOKUP(D567,StateActions!F:G,2,FALSE)</f>
        <v>43915</v>
      </c>
      <c r="AC567" s="6">
        <f>VLOOKUP(D567,StateActions!L:M,2,FALSE)</f>
        <v>43932</v>
      </c>
      <c r="AD567" s="6">
        <f>VLOOKUP(D567,StateActions!A:B,2,FALSE)</f>
        <v>43915</v>
      </c>
      <c r="AE567">
        <f t="shared" si="171"/>
        <v>8</v>
      </c>
      <c r="AF567">
        <f t="shared" si="172"/>
        <v>-9</v>
      </c>
      <c r="AG567">
        <f t="shared" si="173"/>
        <v>8</v>
      </c>
      <c r="AH567" s="18">
        <f t="shared" si="174"/>
        <v>9.1870365284262567E-2</v>
      </c>
      <c r="AI567" s="18">
        <f t="shared" si="175"/>
        <v>0.90812963471573749</v>
      </c>
      <c r="AJ567" s="20">
        <f t="shared" si="176"/>
        <v>1.2359241966492722E-3</v>
      </c>
      <c r="AK567" t="str">
        <f t="shared" si="177"/>
        <v>Include</v>
      </c>
      <c r="AL567" t="str">
        <f t="shared" si="178"/>
        <v>Less than 10 deaths</v>
      </c>
      <c r="AM567" s="6">
        <f>IFERROR(VLOOKUP(D567,DatesEachStateReach10Deaths!A:B,2,FALSE),AK567)</f>
        <v>43925</v>
      </c>
      <c r="AN567">
        <f t="shared" si="179"/>
        <v>-2</v>
      </c>
    </row>
    <row r="568" spans="1:40" x14ac:dyDescent="0.25">
      <c r="A568" t="str">
        <f t="shared" si="180"/>
        <v>43924Idaho</v>
      </c>
      <c r="B568" t="str">
        <f t="shared" si="167"/>
        <v>43924ID</v>
      </c>
      <c r="C568" s="6">
        <v>43924</v>
      </c>
      <c r="D568" t="s">
        <v>75</v>
      </c>
      <c r="E568" t="s">
        <v>20</v>
      </c>
      <c r="F568">
        <f>IFERROR(VLOOKUP(B568,CovidTracking!B:G,4,FALSE),0)</f>
        <v>891</v>
      </c>
      <c r="G568">
        <f>IFERROR(VLOOKUP(B568,CovidTracking!B:G,5,FALSE),0)</f>
        <v>7054</v>
      </c>
      <c r="H568">
        <f t="shared" si="168"/>
        <v>7945</v>
      </c>
      <c r="I568">
        <f>IFERROR(VLOOKUP(B568,CovidTracking!B:G,6,FALSE),0)</f>
        <v>9</v>
      </c>
      <c r="J568">
        <f t="shared" si="181"/>
        <v>222</v>
      </c>
      <c r="K568">
        <f t="shared" si="182"/>
        <v>441</v>
      </c>
      <c r="L568">
        <f t="shared" si="183"/>
        <v>663</v>
      </c>
      <c r="M568">
        <f t="shared" si="184"/>
        <v>0</v>
      </c>
      <c r="N568">
        <f>VLOOKUP(A568,Mobility!$A:$L,7,FALSE)</f>
        <v>-39</v>
      </c>
      <c r="O568">
        <f>VLOOKUP(A568,Mobility!$A:$L,8,FALSE)</f>
        <v>-9</v>
      </c>
      <c r="P568">
        <f>VLOOKUP(A568,Mobility!$A:$L,9,FALSE)</f>
        <v>20</v>
      </c>
      <c r="Q568">
        <f>VLOOKUP(A568,Mobility!$A:$L,10,FALSE)</f>
        <v>-33</v>
      </c>
      <c r="R568">
        <f>VLOOKUP(A568,Mobility!$A:$L,11,FALSE)</f>
        <v>-45</v>
      </c>
      <c r="S568">
        <f>VLOOKUP(A568,Mobility!$A:$L,12,FALSE)</f>
        <v>18</v>
      </c>
      <c r="T568">
        <f>VLOOKUP(D568,'Pop and Pop Den'!A:C,2,FALSE)</f>
        <v>1826156</v>
      </c>
      <c r="U568">
        <f>VLOOKUP(D568,'Pop and Pop Den'!A:C,3,FALSE)</f>
        <v>22.096900000000002</v>
      </c>
      <c r="V568">
        <f>VLOOKUP(D568,Unemployment!A:B,2,FALSE)</f>
        <v>2.9</v>
      </c>
      <c r="W568">
        <f>VLOOKUP(D568,Unemployment!H:J,2,FALSE)</f>
        <v>2.7</v>
      </c>
      <c r="X568">
        <f>VLOOKUP(D568,Unemployment!H:J,3,FALSE)</f>
        <v>2.6</v>
      </c>
      <c r="Y568">
        <f t="shared" si="169"/>
        <v>-0.29999999999999982</v>
      </c>
      <c r="Z568">
        <f t="shared" si="170"/>
        <v>-0.10000000000000009</v>
      </c>
      <c r="AA568">
        <f>VLOOKUP(D568,MedianAge!A:B,2,FALSE)</f>
        <v>36.1</v>
      </c>
      <c r="AB568" s="6">
        <f>VLOOKUP(D568,StateActions!F:G,2,FALSE)</f>
        <v>43915</v>
      </c>
      <c r="AC568" s="6">
        <f>VLOOKUP(D568,StateActions!L:M,2,FALSE)</f>
        <v>43932</v>
      </c>
      <c r="AD568" s="6">
        <f>VLOOKUP(D568,StateActions!A:B,2,FALSE)</f>
        <v>43915</v>
      </c>
      <c r="AE568">
        <f t="shared" si="171"/>
        <v>9</v>
      </c>
      <c r="AF568">
        <f t="shared" si="172"/>
        <v>-8</v>
      </c>
      <c r="AG568">
        <f t="shared" si="173"/>
        <v>9</v>
      </c>
      <c r="AH568" s="18">
        <f t="shared" si="174"/>
        <v>0.11214600377595972</v>
      </c>
      <c r="AI568" s="18">
        <f t="shared" si="175"/>
        <v>0.88785399622404026</v>
      </c>
      <c r="AJ568" s="20">
        <f t="shared" si="176"/>
        <v>1.132787916928886E-3</v>
      </c>
      <c r="AK568" t="str">
        <f t="shared" si="177"/>
        <v>Include</v>
      </c>
      <c r="AL568" t="str">
        <f t="shared" si="178"/>
        <v>Less than 10 deaths</v>
      </c>
      <c r="AM568" s="6">
        <f>IFERROR(VLOOKUP(D568,DatesEachStateReach10Deaths!A:B,2,FALSE),AK568)</f>
        <v>43925</v>
      </c>
      <c r="AN568">
        <f t="shared" si="179"/>
        <v>-1</v>
      </c>
    </row>
    <row r="569" spans="1:40" x14ac:dyDescent="0.25">
      <c r="A569" t="str">
        <f t="shared" si="180"/>
        <v>43925Idaho</v>
      </c>
      <c r="B569" t="str">
        <f t="shared" si="167"/>
        <v>43925ID</v>
      </c>
      <c r="C569" s="6">
        <v>43925</v>
      </c>
      <c r="D569" t="s">
        <v>75</v>
      </c>
      <c r="E569" t="s">
        <v>20</v>
      </c>
      <c r="F569">
        <f>IFERROR(VLOOKUP(B569,CovidTracking!B:G,4,FALSE),0)</f>
        <v>1013</v>
      </c>
      <c r="G569">
        <f>IFERROR(VLOOKUP(B569,CovidTracking!B:G,5,FALSE),0)</f>
        <v>7857</v>
      </c>
      <c r="H569">
        <f t="shared" si="168"/>
        <v>8870</v>
      </c>
      <c r="I569">
        <f>IFERROR(VLOOKUP(B569,CovidTracking!B:G,6,FALSE),0)</f>
        <v>10</v>
      </c>
      <c r="J569">
        <f t="shared" si="181"/>
        <v>122</v>
      </c>
      <c r="K569">
        <f t="shared" si="182"/>
        <v>803</v>
      </c>
      <c r="L569">
        <f t="shared" si="183"/>
        <v>925</v>
      </c>
      <c r="M569">
        <f t="shared" si="184"/>
        <v>1</v>
      </c>
      <c r="N569">
        <f>VLOOKUP(A569,Mobility!$A:$L,7,FALSE)</f>
        <v>-46</v>
      </c>
      <c r="O569">
        <f>VLOOKUP(A569,Mobility!$A:$L,8,FALSE)</f>
        <v>-13</v>
      </c>
      <c r="P569">
        <f>VLOOKUP(A569,Mobility!$A:$L,9,FALSE)</f>
        <v>24</v>
      </c>
      <c r="Q569">
        <f>VLOOKUP(A569,Mobility!$A:$L,10,FALSE)</f>
        <v>-30</v>
      </c>
      <c r="R569">
        <f>VLOOKUP(A569,Mobility!$A:$L,11,FALSE)</f>
        <v>-34</v>
      </c>
      <c r="S569">
        <f>VLOOKUP(A569,Mobility!$A:$L,12,FALSE)</f>
        <v>12</v>
      </c>
      <c r="T569">
        <f>VLOOKUP(D569,'Pop and Pop Den'!A:C,2,FALSE)</f>
        <v>1826156</v>
      </c>
      <c r="U569">
        <f>VLOOKUP(D569,'Pop and Pop Den'!A:C,3,FALSE)</f>
        <v>22.096900000000002</v>
      </c>
      <c r="V569">
        <f>VLOOKUP(D569,Unemployment!A:B,2,FALSE)</f>
        <v>2.9</v>
      </c>
      <c r="W569">
        <f>VLOOKUP(D569,Unemployment!H:J,2,FALSE)</f>
        <v>2.7</v>
      </c>
      <c r="X569">
        <f>VLOOKUP(D569,Unemployment!H:J,3,FALSE)</f>
        <v>2.6</v>
      </c>
      <c r="Y569">
        <f t="shared" si="169"/>
        <v>-0.29999999999999982</v>
      </c>
      <c r="Z569">
        <f t="shared" si="170"/>
        <v>-0.10000000000000009</v>
      </c>
      <c r="AA569">
        <f>VLOOKUP(D569,MedianAge!A:B,2,FALSE)</f>
        <v>36.1</v>
      </c>
      <c r="AB569" s="6">
        <f>VLOOKUP(D569,StateActions!F:G,2,FALSE)</f>
        <v>43915</v>
      </c>
      <c r="AC569" s="6">
        <f>VLOOKUP(D569,StateActions!L:M,2,FALSE)</f>
        <v>43932</v>
      </c>
      <c r="AD569" s="6">
        <f>VLOOKUP(D569,StateActions!A:B,2,FALSE)</f>
        <v>43915</v>
      </c>
      <c r="AE569">
        <f t="shared" si="171"/>
        <v>10</v>
      </c>
      <c r="AF569">
        <f t="shared" si="172"/>
        <v>-7</v>
      </c>
      <c r="AG569">
        <f t="shared" si="173"/>
        <v>10</v>
      </c>
      <c r="AH569" s="18">
        <f t="shared" si="174"/>
        <v>0.11420518602029313</v>
      </c>
      <c r="AI569" s="18">
        <f t="shared" si="175"/>
        <v>0.88579481397970683</v>
      </c>
      <c r="AJ569" s="20">
        <f t="shared" si="176"/>
        <v>1.1273957158962795E-3</v>
      </c>
      <c r="AK569" t="str">
        <f t="shared" si="177"/>
        <v>Include</v>
      </c>
      <c r="AL569" t="str">
        <f t="shared" si="178"/>
        <v>10 or more deaths</v>
      </c>
      <c r="AM569" s="6">
        <f>IFERROR(VLOOKUP(D569,DatesEachStateReach10Deaths!A:B,2,FALSE),AK569)</f>
        <v>43925</v>
      </c>
      <c r="AN569">
        <f t="shared" si="179"/>
        <v>0</v>
      </c>
    </row>
    <row r="570" spans="1:40" x14ac:dyDescent="0.25">
      <c r="A570" t="str">
        <f t="shared" si="180"/>
        <v>43926Idaho</v>
      </c>
      <c r="B570" t="str">
        <f t="shared" si="167"/>
        <v>43926ID</v>
      </c>
      <c r="C570" s="6">
        <v>43926</v>
      </c>
      <c r="D570" t="s">
        <v>75</v>
      </c>
      <c r="E570" t="s">
        <v>20</v>
      </c>
      <c r="F570">
        <f>IFERROR(VLOOKUP(B570,CovidTracking!B:G,4,FALSE),0)</f>
        <v>1077</v>
      </c>
      <c r="G570">
        <f>IFERROR(VLOOKUP(B570,CovidTracking!B:G,5,FALSE),0)</f>
        <v>9184</v>
      </c>
      <c r="H570">
        <f t="shared" si="168"/>
        <v>10261</v>
      </c>
      <c r="I570">
        <f>IFERROR(VLOOKUP(B570,CovidTracking!B:G,6,FALSE),0)</f>
        <v>10</v>
      </c>
      <c r="J570">
        <f t="shared" si="181"/>
        <v>64</v>
      </c>
      <c r="K570">
        <f t="shared" si="182"/>
        <v>1327</v>
      </c>
      <c r="L570">
        <f t="shared" si="183"/>
        <v>1391</v>
      </c>
      <c r="M570">
        <f t="shared" si="184"/>
        <v>0</v>
      </c>
      <c r="N570">
        <f>VLOOKUP(A570,Mobility!$A:$L,7,FALSE)</f>
        <v>-40</v>
      </c>
      <c r="O570">
        <f>VLOOKUP(A570,Mobility!$A:$L,8,FALSE)</f>
        <v>-14</v>
      </c>
      <c r="P570">
        <f>VLOOKUP(A570,Mobility!$A:$L,9,FALSE)</f>
        <v>30</v>
      </c>
      <c r="Q570">
        <f>VLOOKUP(A570,Mobility!$A:$L,10,FALSE)</f>
        <v>-36</v>
      </c>
      <c r="R570">
        <f>VLOOKUP(A570,Mobility!$A:$L,11,FALSE)</f>
        <v>-39</v>
      </c>
      <c r="S570">
        <f>VLOOKUP(A570,Mobility!$A:$L,12,FALSE)</f>
        <v>10</v>
      </c>
      <c r="T570">
        <f>VLOOKUP(D570,'Pop and Pop Den'!A:C,2,FALSE)</f>
        <v>1826156</v>
      </c>
      <c r="U570">
        <f>VLOOKUP(D570,'Pop and Pop Den'!A:C,3,FALSE)</f>
        <v>22.096900000000002</v>
      </c>
      <c r="V570">
        <f>VLOOKUP(D570,Unemployment!A:B,2,FALSE)</f>
        <v>2.9</v>
      </c>
      <c r="W570">
        <f>VLOOKUP(D570,Unemployment!H:J,2,FALSE)</f>
        <v>2.7</v>
      </c>
      <c r="X570">
        <f>VLOOKUP(D570,Unemployment!H:J,3,FALSE)</f>
        <v>2.6</v>
      </c>
      <c r="Y570">
        <f t="shared" si="169"/>
        <v>-0.29999999999999982</v>
      </c>
      <c r="Z570">
        <f t="shared" si="170"/>
        <v>-0.10000000000000009</v>
      </c>
      <c r="AA570">
        <f>VLOOKUP(D570,MedianAge!A:B,2,FALSE)</f>
        <v>36.1</v>
      </c>
      <c r="AB570" s="6">
        <f>VLOOKUP(D570,StateActions!F:G,2,FALSE)</f>
        <v>43915</v>
      </c>
      <c r="AC570" s="6">
        <f>VLOOKUP(D570,StateActions!L:M,2,FALSE)</f>
        <v>43932</v>
      </c>
      <c r="AD570" s="6">
        <f>VLOOKUP(D570,StateActions!A:B,2,FALSE)</f>
        <v>43915</v>
      </c>
      <c r="AE570">
        <f t="shared" si="171"/>
        <v>11</v>
      </c>
      <c r="AF570">
        <f t="shared" si="172"/>
        <v>-6</v>
      </c>
      <c r="AG570">
        <f t="shared" si="173"/>
        <v>11</v>
      </c>
      <c r="AH570" s="18">
        <f t="shared" si="174"/>
        <v>0.10496053016275217</v>
      </c>
      <c r="AI570" s="18">
        <f t="shared" si="175"/>
        <v>0.8950394698372478</v>
      </c>
      <c r="AJ570" s="20">
        <f t="shared" si="176"/>
        <v>9.7456388266250853E-4</v>
      </c>
      <c r="AK570" t="str">
        <f t="shared" si="177"/>
        <v>Include</v>
      </c>
      <c r="AL570" t="str">
        <f t="shared" si="178"/>
        <v>10 or more deaths</v>
      </c>
      <c r="AM570" s="6">
        <f>IFERROR(VLOOKUP(D570,DatesEachStateReach10Deaths!A:B,2,FALSE),AK570)</f>
        <v>43925</v>
      </c>
      <c r="AN570">
        <f t="shared" si="179"/>
        <v>1</v>
      </c>
    </row>
    <row r="571" spans="1:40" x14ac:dyDescent="0.25">
      <c r="A571" t="str">
        <f t="shared" si="180"/>
        <v>43927Idaho</v>
      </c>
      <c r="B571" t="str">
        <f t="shared" si="167"/>
        <v>43927ID</v>
      </c>
      <c r="C571" s="6">
        <v>43927</v>
      </c>
      <c r="D571" t="s">
        <v>75</v>
      </c>
      <c r="E571" t="s">
        <v>20</v>
      </c>
      <c r="F571">
        <f>IFERROR(VLOOKUP(B571,CovidTracking!B:G,4,FALSE),0)</f>
        <v>1101</v>
      </c>
      <c r="G571">
        <f>IFERROR(VLOOKUP(B571,CovidTracking!B:G,5,FALSE),0)</f>
        <v>9894</v>
      </c>
      <c r="H571">
        <f t="shared" si="168"/>
        <v>10995</v>
      </c>
      <c r="I571">
        <f>IFERROR(VLOOKUP(B571,CovidTracking!B:G,6,FALSE),0)</f>
        <v>10</v>
      </c>
      <c r="J571">
        <f t="shared" si="181"/>
        <v>24</v>
      </c>
      <c r="K571">
        <f t="shared" si="182"/>
        <v>710</v>
      </c>
      <c r="L571">
        <f t="shared" si="183"/>
        <v>734</v>
      </c>
      <c r="M571">
        <f t="shared" si="184"/>
        <v>0</v>
      </c>
      <c r="N571">
        <f>VLOOKUP(A571,Mobility!$A:$L,7,FALSE)</f>
        <v>-34</v>
      </c>
      <c r="O571">
        <f>VLOOKUP(A571,Mobility!$A:$L,8,FALSE)</f>
        <v>-9</v>
      </c>
      <c r="P571">
        <f>VLOOKUP(A571,Mobility!$A:$L,9,FALSE)</f>
        <v>48</v>
      </c>
      <c r="Q571">
        <f>VLOOKUP(A571,Mobility!$A:$L,10,FALSE)</f>
        <v>-31</v>
      </c>
      <c r="R571">
        <f>VLOOKUP(A571,Mobility!$A:$L,11,FALSE)</f>
        <v>-41</v>
      </c>
      <c r="S571">
        <f>VLOOKUP(A571,Mobility!$A:$L,12,FALSE)</f>
        <v>13</v>
      </c>
      <c r="T571">
        <f>VLOOKUP(D571,'Pop and Pop Den'!A:C,2,FALSE)</f>
        <v>1826156</v>
      </c>
      <c r="U571">
        <f>VLOOKUP(D571,'Pop and Pop Den'!A:C,3,FALSE)</f>
        <v>22.096900000000002</v>
      </c>
      <c r="V571">
        <f>VLOOKUP(D571,Unemployment!A:B,2,FALSE)</f>
        <v>2.9</v>
      </c>
      <c r="W571">
        <f>VLOOKUP(D571,Unemployment!H:J,2,FALSE)</f>
        <v>2.7</v>
      </c>
      <c r="X571">
        <f>VLOOKUP(D571,Unemployment!H:J,3,FALSE)</f>
        <v>2.6</v>
      </c>
      <c r="Y571">
        <f t="shared" si="169"/>
        <v>-0.29999999999999982</v>
      </c>
      <c r="Z571">
        <f t="shared" si="170"/>
        <v>-0.10000000000000009</v>
      </c>
      <c r="AA571">
        <f>VLOOKUP(D571,MedianAge!A:B,2,FALSE)</f>
        <v>36.1</v>
      </c>
      <c r="AB571" s="6">
        <f>VLOOKUP(D571,StateActions!F:G,2,FALSE)</f>
        <v>43915</v>
      </c>
      <c r="AC571" s="6">
        <f>VLOOKUP(D571,StateActions!L:M,2,FALSE)</f>
        <v>43932</v>
      </c>
      <c r="AD571" s="6">
        <f>VLOOKUP(D571,StateActions!A:B,2,FALSE)</f>
        <v>43915</v>
      </c>
      <c r="AE571">
        <f t="shared" si="171"/>
        <v>12</v>
      </c>
      <c r="AF571">
        <f t="shared" si="172"/>
        <v>-5</v>
      </c>
      <c r="AG571">
        <f t="shared" si="173"/>
        <v>12</v>
      </c>
      <c r="AH571" s="18">
        <f t="shared" si="174"/>
        <v>0.10013642564802183</v>
      </c>
      <c r="AI571" s="18">
        <f t="shared" si="175"/>
        <v>0.89986357435197817</v>
      </c>
      <c r="AJ571" s="20">
        <f t="shared" si="176"/>
        <v>9.0950432014552066E-4</v>
      </c>
      <c r="AK571" t="str">
        <f t="shared" si="177"/>
        <v>Include</v>
      </c>
      <c r="AL571" t="str">
        <f t="shared" si="178"/>
        <v>10 or more deaths</v>
      </c>
      <c r="AM571" s="6">
        <f>IFERROR(VLOOKUP(D571,DatesEachStateReach10Deaths!A:B,2,FALSE),AK571)</f>
        <v>43925</v>
      </c>
      <c r="AN571">
        <f t="shared" si="179"/>
        <v>2</v>
      </c>
    </row>
    <row r="572" spans="1:40" x14ac:dyDescent="0.25">
      <c r="A572" t="str">
        <f t="shared" si="180"/>
        <v>43928Idaho</v>
      </c>
      <c r="B572" t="str">
        <f t="shared" si="167"/>
        <v>43928ID</v>
      </c>
      <c r="C572" s="6">
        <v>43928</v>
      </c>
      <c r="D572" t="s">
        <v>75</v>
      </c>
      <c r="E572" t="s">
        <v>20</v>
      </c>
      <c r="F572">
        <f>IFERROR(VLOOKUP(B572,CovidTracking!B:G,4,FALSE),0)</f>
        <v>1170</v>
      </c>
      <c r="G572">
        <f>IFERROR(VLOOKUP(B572,CovidTracking!B:G,5,FALSE),0)</f>
        <v>10076</v>
      </c>
      <c r="H572">
        <f t="shared" si="168"/>
        <v>11246</v>
      </c>
      <c r="I572">
        <f>IFERROR(VLOOKUP(B572,CovidTracking!B:G,6,FALSE),0)</f>
        <v>13</v>
      </c>
      <c r="J572">
        <f t="shared" si="181"/>
        <v>69</v>
      </c>
      <c r="K572">
        <f t="shared" si="182"/>
        <v>182</v>
      </c>
      <c r="L572">
        <f t="shared" si="183"/>
        <v>251</v>
      </c>
      <c r="M572">
        <f t="shared" si="184"/>
        <v>3</v>
      </c>
      <c r="N572">
        <f>VLOOKUP(A572,Mobility!$A:$L,7,FALSE)</f>
        <v>-33</v>
      </c>
      <c r="O572">
        <f>VLOOKUP(A572,Mobility!$A:$L,8,FALSE)</f>
        <v>-6</v>
      </c>
      <c r="P572">
        <f>VLOOKUP(A572,Mobility!$A:$L,9,FALSE)</f>
        <v>89</v>
      </c>
      <c r="Q572">
        <f>VLOOKUP(A572,Mobility!$A:$L,10,FALSE)</f>
        <v>-25</v>
      </c>
      <c r="R572">
        <f>VLOOKUP(A572,Mobility!$A:$L,11,FALSE)</f>
        <v>-46</v>
      </c>
      <c r="S572">
        <f>VLOOKUP(A572,Mobility!$A:$L,12,FALSE)</f>
        <v>16</v>
      </c>
      <c r="T572">
        <f>VLOOKUP(D572,'Pop and Pop Den'!A:C,2,FALSE)</f>
        <v>1826156</v>
      </c>
      <c r="U572">
        <f>VLOOKUP(D572,'Pop and Pop Den'!A:C,3,FALSE)</f>
        <v>22.096900000000002</v>
      </c>
      <c r="V572">
        <f>VLOOKUP(D572,Unemployment!A:B,2,FALSE)</f>
        <v>2.9</v>
      </c>
      <c r="W572">
        <f>VLOOKUP(D572,Unemployment!H:J,2,FALSE)</f>
        <v>2.7</v>
      </c>
      <c r="X572">
        <f>VLOOKUP(D572,Unemployment!H:J,3,FALSE)</f>
        <v>2.6</v>
      </c>
      <c r="Y572">
        <f t="shared" si="169"/>
        <v>-0.29999999999999982</v>
      </c>
      <c r="Z572">
        <f t="shared" si="170"/>
        <v>-0.10000000000000009</v>
      </c>
      <c r="AA572">
        <f>VLOOKUP(D572,MedianAge!A:B,2,FALSE)</f>
        <v>36.1</v>
      </c>
      <c r="AB572" s="6">
        <f>VLOOKUP(D572,StateActions!F:G,2,FALSE)</f>
        <v>43915</v>
      </c>
      <c r="AC572" s="6">
        <f>VLOOKUP(D572,StateActions!L:M,2,FALSE)</f>
        <v>43932</v>
      </c>
      <c r="AD572" s="6">
        <f>VLOOKUP(D572,StateActions!A:B,2,FALSE)</f>
        <v>43915</v>
      </c>
      <c r="AE572">
        <f t="shared" si="171"/>
        <v>13</v>
      </c>
      <c r="AF572">
        <f t="shared" si="172"/>
        <v>-4</v>
      </c>
      <c r="AG572">
        <f t="shared" si="173"/>
        <v>13</v>
      </c>
      <c r="AH572" s="18">
        <f t="shared" si="174"/>
        <v>0.10403699093010849</v>
      </c>
      <c r="AI572" s="18">
        <f t="shared" si="175"/>
        <v>0.89596300906989157</v>
      </c>
      <c r="AJ572" s="20">
        <f t="shared" si="176"/>
        <v>1.1559665658900944E-3</v>
      </c>
      <c r="AK572" t="str">
        <f t="shared" si="177"/>
        <v>Include</v>
      </c>
      <c r="AL572" t="str">
        <f t="shared" si="178"/>
        <v>10 or more deaths</v>
      </c>
      <c r="AM572" s="6">
        <f>IFERROR(VLOOKUP(D572,DatesEachStateReach10Deaths!A:B,2,FALSE),AK572)</f>
        <v>43925</v>
      </c>
      <c r="AN572">
        <f t="shared" si="179"/>
        <v>3</v>
      </c>
    </row>
    <row r="573" spans="1:40" x14ac:dyDescent="0.25">
      <c r="A573" t="str">
        <f t="shared" si="180"/>
        <v>43929Idaho</v>
      </c>
      <c r="B573" t="str">
        <f t="shared" si="167"/>
        <v>43929ID</v>
      </c>
      <c r="C573" s="6">
        <v>43929</v>
      </c>
      <c r="D573" t="s">
        <v>75</v>
      </c>
      <c r="E573" t="s">
        <v>20</v>
      </c>
      <c r="F573">
        <f>IFERROR(VLOOKUP(B573,CovidTracking!B:G,4,FALSE),0)</f>
        <v>1210</v>
      </c>
      <c r="G573">
        <f>IFERROR(VLOOKUP(B573,CovidTracking!B:G,5,FALSE),0)</f>
        <v>10688</v>
      </c>
      <c r="H573">
        <f t="shared" si="168"/>
        <v>11898</v>
      </c>
      <c r="I573">
        <f>IFERROR(VLOOKUP(B573,CovidTracking!B:G,6,FALSE),0)</f>
        <v>15</v>
      </c>
      <c r="J573">
        <f t="shared" si="181"/>
        <v>40</v>
      </c>
      <c r="K573">
        <f t="shared" si="182"/>
        <v>612</v>
      </c>
      <c r="L573">
        <f t="shared" si="183"/>
        <v>652</v>
      </c>
      <c r="M573">
        <f t="shared" si="184"/>
        <v>2</v>
      </c>
      <c r="N573">
        <f>VLOOKUP(A573,Mobility!$A:$L,7,FALSE)</f>
        <v>-32</v>
      </c>
      <c r="O573">
        <f>VLOOKUP(A573,Mobility!$A:$L,8,FALSE)</f>
        <v>-6</v>
      </c>
      <c r="P573">
        <f>VLOOKUP(A573,Mobility!$A:$L,9,FALSE)</f>
        <v>92</v>
      </c>
      <c r="Q573">
        <f>VLOOKUP(A573,Mobility!$A:$L,10,FALSE)</f>
        <v>-25</v>
      </c>
      <c r="R573">
        <f>VLOOKUP(A573,Mobility!$A:$L,11,FALSE)</f>
        <v>-46</v>
      </c>
      <c r="S573">
        <f>VLOOKUP(A573,Mobility!$A:$L,12,FALSE)</f>
        <v>15</v>
      </c>
      <c r="T573">
        <f>VLOOKUP(D573,'Pop and Pop Den'!A:C,2,FALSE)</f>
        <v>1826156</v>
      </c>
      <c r="U573">
        <f>VLOOKUP(D573,'Pop and Pop Den'!A:C,3,FALSE)</f>
        <v>22.096900000000002</v>
      </c>
      <c r="V573">
        <f>VLOOKUP(D573,Unemployment!A:B,2,FALSE)</f>
        <v>2.9</v>
      </c>
      <c r="W573">
        <f>VLOOKUP(D573,Unemployment!H:J,2,FALSE)</f>
        <v>2.7</v>
      </c>
      <c r="X573">
        <f>VLOOKUP(D573,Unemployment!H:J,3,FALSE)</f>
        <v>2.6</v>
      </c>
      <c r="Y573">
        <f t="shared" si="169"/>
        <v>-0.29999999999999982</v>
      </c>
      <c r="Z573">
        <f t="shared" si="170"/>
        <v>-0.10000000000000009</v>
      </c>
      <c r="AA573">
        <f>VLOOKUP(D573,MedianAge!A:B,2,FALSE)</f>
        <v>36.1</v>
      </c>
      <c r="AB573" s="6">
        <f>VLOOKUP(D573,StateActions!F:G,2,FALSE)</f>
        <v>43915</v>
      </c>
      <c r="AC573" s="6">
        <f>VLOOKUP(D573,StateActions!L:M,2,FALSE)</f>
        <v>43932</v>
      </c>
      <c r="AD573" s="6">
        <f>VLOOKUP(D573,StateActions!A:B,2,FALSE)</f>
        <v>43915</v>
      </c>
      <c r="AE573">
        <f t="shared" si="171"/>
        <v>14</v>
      </c>
      <c r="AF573">
        <f t="shared" si="172"/>
        <v>-3</v>
      </c>
      <c r="AG573">
        <f t="shared" si="173"/>
        <v>14</v>
      </c>
      <c r="AH573" s="18">
        <f t="shared" si="174"/>
        <v>0.10169776433013952</v>
      </c>
      <c r="AI573" s="18">
        <f t="shared" si="175"/>
        <v>0.89830223566986045</v>
      </c>
      <c r="AJ573" s="20">
        <f t="shared" si="176"/>
        <v>1.2607160867372667E-3</v>
      </c>
      <c r="AK573" t="str">
        <f t="shared" si="177"/>
        <v>Include</v>
      </c>
      <c r="AL573" t="str">
        <f t="shared" si="178"/>
        <v>10 or more deaths</v>
      </c>
      <c r="AM573" s="6">
        <f>IFERROR(VLOOKUP(D573,DatesEachStateReach10Deaths!A:B,2,FALSE),AK573)</f>
        <v>43925</v>
      </c>
      <c r="AN573">
        <f t="shared" si="179"/>
        <v>4</v>
      </c>
    </row>
    <row r="574" spans="1:40" x14ac:dyDescent="0.25">
      <c r="A574" t="str">
        <f t="shared" si="180"/>
        <v>43930Idaho</v>
      </c>
      <c r="B574" t="str">
        <f t="shared" si="167"/>
        <v>43930ID</v>
      </c>
      <c r="C574" s="6">
        <v>43930</v>
      </c>
      <c r="D574" t="s">
        <v>75</v>
      </c>
      <c r="E574" t="s">
        <v>20</v>
      </c>
      <c r="F574">
        <f>IFERROR(VLOOKUP(B574,CovidTracking!B:G,4,FALSE),0)</f>
        <v>1232</v>
      </c>
      <c r="G574">
        <f>IFERROR(VLOOKUP(B574,CovidTracking!B:G,5,FALSE),0)</f>
        <v>11299</v>
      </c>
      <c r="H574">
        <f t="shared" si="168"/>
        <v>12531</v>
      </c>
      <c r="I574">
        <f>IFERROR(VLOOKUP(B574,CovidTracking!B:G,6,FALSE),0)</f>
        <v>18</v>
      </c>
      <c r="J574">
        <f t="shared" si="181"/>
        <v>22</v>
      </c>
      <c r="K574">
        <f t="shared" si="182"/>
        <v>611</v>
      </c>
      <c r="L574">
        <f t="shared" si="183"/>
        <v>633</v>
      </c>
      <c r="M574">
        <f t="shared" si="184"/>
        <v>3</v>
      </c>
      <c r="N574">
        <f>VLOOKUP(A574,Mobility!$A:$L,7,FALSE)</f>
        <v>-32</v>
      </c>
      <c r="O574">
        <f>VLOOKUP(A574,Mobility!$A:$L,8,FALSE)</f>
        <v>-4</v>
      </c>
      <c r="P574">
        <f>VLOOKUP(A574,Mobility!$A:$L,9,FALSE)</f>
        <v>110</v>
      </c>
      <c r="Q574">
        <f>VLOOKUP(A574,Mobility!$A:$L,10,FALSE)</f>
        <v>-29</v>
      </c>
      <c r="R574">
        <f>VLOOKUP(A574,Mobility!$A:$L,11,FALSE)</f>
        <v>-46</v>
      </c>
      <c r="S574">
        <f>VLOOKUP(A574,Mobility!$A:$L,12,FALSE)</f>
        <v>16</v>
      </c>
      <c r="T574">
        <f>VLOOKUP(D574,'Pop and Pop Den'!A:C,2,FALSE)</f>
        <v>1826156</v>
      </c>
      <c r="U574">
        <f>VLOOKUP(D574,'Pop and Pop Den'!A:C,3,FALSE)</f>
        <v>22.096900000000002</v>
      </c>
      <c r="V574">
        <f>VLOOKUP(D574,Unemployment!A:B,2,FALSE)</f>
        <v>2.9</v>
      </c>
      <c r="W574">
        <f>VLOOKUP(D574,Unemployment!H:J,2,FALSE)</f>
        <v>2.7</v>
      </c>
      <c r="X574">
        <f>VLOOKUP(D574,Unemployment!H:J,3,FALSE)</f>
        <v>2.6</v>
      </c>
      <c r="Y574">
        <f t="shared" si="169"/>
        <v>-0.29999999999999982</v>
      </c>
      <c r="Z574">
        <f t="shared" si="170"/>
        <v>-0.10000000000000009</v>
      </c>
      <c r="AA574">
        <f>VLOOKUP(D574,MedianAge!A:B,2,FALSE)</f>
        <v>36.1</v>
      </c>
      <c r="AB574" s="6">
        <f>VLOOKUP(D574,StateActions!F:G,2,FALSE)</f>
        <v>43915</v>
      </c>
      <c r="AC574" s="6">
        <f>VLOOKUP(D574,StateActions!L:M,2,FALSE)</f>
        <v>43932</v>
      </c>
      <c r="AD574" s="6">
        <f>VLOOKUP(D574,StateActions!A:B,2,FALSE)</f>
        <v>43915</v>
      </c>
      <c r="AE574">
        <f t="shared" si="171"/>
        <v>15</v>
      </c>
      <c r="AF574">
        <f t="shared" si="172"/>
        <v>-2</v>
      </c>
      <c r="AG574">
        <f t="shared" si="173"/>
        <v>15</v>
      </c>
      <c r="AH574" s="18">
        <f t="shared" si="174"/>
        <v>9.8316175883808157E-2</v>
      </c>
      <c r="AI574" s="18">
        <f t="shared" si="175"/>
        <v>0.90168382411619186</v>
      </c>
      <c r="AJ574" s="20">
        <f t="shared" si="176"/>
        <v>1.4364376346660283E-3</v>
      </c>
      <c r="AK574" t="str">
        <f t="shared" si="177"/>
        <v>Include</v>
      </c>
      <c r="AL574" t="str">
        <f t="shared" si="178"/>
        <v>10 or more deaths</v>
      </c>
      <c r="AM574" s="6">
        <f>IFERROR(VLOOKUP(D574,DatesEachStateReach10Deaths!A:B,2,FALSE),AK574)</f>
        <v>43925</v>
      </c>
      <c r="AN574">
        <f t="shared" si="179"/>
        <v>5</v>
      </c>
    </row>
    <row r="575" spans="1:40" x14ac:dyDescent="0.25">
      <c r="A575" t="str">
        <f t="shared" si="180"/>
        <v>43931Idaho</v>
      </c>
      <c r="B575" t="str">
        <f t="shared" si="167"/>
        <v>43931ID</v>
      </c>
      <c r="C575" s="6">
        <v>43931</v>
      </c>
      <c r="D575" t="s">
        <v>75</v>
      </c>
      <c r="E575" t="s">
        <v>20</v>
      </c>
      <c r="F575">
        <f>IFERROR(VLOOKUP(B575,CovidTracking!B:G,4,FALSE),0)</f>
        <v>1353</v>
      </c>
      <c r="G575">
        <f>IFERROR(VLOOKUP(B575,CovidTracking!B:G,5,FALSE),0)</f>
        <v>11741</v>
      </c>
      <c r="H575">
        <f t="shared" si="168"/>
        <v>13094</v>
      </c>
      <c r="I575">
        <f>IFERROR(VLOOKUP(B575,CovidTracking!B:G,6,FALSE),0)</f>
        <v>24</v>
      </c>
      <c r="J575">
        <f t="shared" si="181"/>
        <v>121</v>
      </c>
      <c r="K575">
        <f t="shared" si="182"/>
        <v>442</v>
      </c>
      <c r="L575">
        <f t="shared" si="183"/>
        <v>563</v>
      </c>
      <c r="M575">
        <f t="shared" si="184"/>
        <v>6</v>
      </c>
      <c r="N575">
        <f>VLOOKUP(A575,Mobility!$A:$L,7,FALSE)</f>
        <v>-35</v>
      </c>
      <c r="O575">
        <f>VLOOKUP(A575,Mobility!$A:$L,8,FALSE)</f>
        <v>-3</v>
      </c>
      <c r="P575">
        <f>VLOOKUP(A575,Mobility!$A:$L,9,FALSE)</f>
        <v>86</v>
      </c>
      <c r="Q575">
        <f>VLOOKUP(A575,Mobility!$A:$L,10,FALSE)</f>
        <v>-30</v>
      </c>
      <c r="R575">
        <f>VLOOKUP(A575,Mobility!$A:$L,11,FALSE)</f>
        <v>-46</v>
      </c>
      <c r="S575">
        <f>VLOOKUP(A575,Mobility!$A:$L,12,FALSE)</f>
        <v>16</v>
      </c>
      <c r="T575">
        <f>VLOOKUP(D575,'Pop and Pop Den'!A:C,2,FALSE)</f>
        <v>1826156</v>
      </c>
      <c r="U575">
        <f>VLOOKUP(D575,'Pop and Pop Den'!A:C,3,FALSE)</f>
        <v>22.096900000000002</v>
      </c>
      <c r="V575">
        <f>VLOOKUP(D575,Unemployment!A:B,2,FALSE)</f>
        <v>2.9</v>
      </c>
      <c r="W575">
        <f>VLOOKUP(D575,Unemployment!H:J,2,FALSE)</f>
        <v>2.7</v>
      </c>
      <c r="X575">
        <f>VLOOKUP(D575,Unemployment!H:J,3,FALSE)</f>
        <v>2.6</v>
      </c>
      <c r="Y575">
        <f t="shared" si="169"/>
        <v>-0.29999999999999982</v>
      </c>
      <c r="Z575">
        <f t="shared" si="170"/>
        <v>-0.10000000000000009</v>
      </c>
      <c r="AA575">
        <f>VLOOKUP(D575,MedianAge!A:B,2,FALSE)</f>
        <v>36.1</v>
      </c>
      <c r="AB575" s="6">
        <f>VLOOKUP(D575,StateActions!F:G,2,FALSE)</f>
        <v>43915</v>
      </c>
      <c r="AC575" s="6">
        <f>VLOOKUP(D575,StateActions!L:M,2,FALSE)</f>
        <v>43932</v>
      </c>
      <c r="AD575" s="6">
        <f>VLOOKUP(D575,StateActions!A:B,2,FALSE)</f>
        <v>43915</v>
      </c>
      <c r="AE575">
        <f t="shared" si="171"/>
        <v>16</v>
      </c>
      <c r="AF575">
        <f t="shared" si="172"/>
        <v>-1</v>
      </c>
      <c r="AG575">
        <f t="shared" si="173"/>
        <v>16</v>
      </c>
      <c r="AH575" s="18">
        <f t="shared" si="174"/>
        <v>0.10332976936001222</v>
      </c>
      <c r="AI575" s="18">
        <f t="shared" si="175"/>
        <v>0.89667023063998774</v>
      </c>
      <c r="AJ575" s="20">
        <f t="shared" si="176"/>
        <v>1.832900565144341E-3</v>
      </c>
      <c r="AK575" t="str">
        <f t="shared" si="177"/>
        <v>Include</v>
      </c>
      <c r="AL575" t="str">
        <f t="shared" si="178"/>
        <v>10 or more deaths</v>
      </c>
      <c r="AM575" s="6">
        <f>IFERROR(VLOOKUP(D575,DatesEachStateReach10Deaths!A:B,2,FALSE),AK575)</f>
        <v>43925</v>
      </c>
      <c r="AN575">
        <f t="shared" si="179"/>
        <v>6</v>
      </c>
    </row>
    <row r="576" spans="1:40" x14ac:dyDescent="0.25">
      <c r="A576" t="str">
        <f t="shared" si="180"/>
        <v>43891Illinois</v>
      </c>
      <c r="B576" t="str">
        <f t="shared" si="167"/>
        <v>43891IL</v>
      </c>
      <c r="C576" s="6">
        <v>43891</v>
      </c>
      <c r="D576" t="s">
        <v>76</v>
      </c>
      <c r="E576" t="s">
        <v>21</v>
      </c>
      <c r="F576">
        <f>IFERROR(VLOOKUP(B576,CovidTracking!B:G,4,FALSE),0)</f>
        <v>0</v>
      </c>
      <c r="G576">
        <f>IFERROR(VLOOKUP(B576,CovidTracking!B:G,5,FALSE),0)</f>
        <v>0</v>
      </c>
      <c r="H576">
        <f t="shared" si="168"/>
        <v>0</v>
      </c>
      <c r="I576">
        <f>IFERROR(VLOOKUP(B576,CovidTracking!B:G,6,FALSE),0)</f>
        <v>0</v>
      </c>
      <c r="J576">
        <f>F576</f>
        <v>0</v>
      </c>
      <c r="K576">
        <f>G576</f>
        <v>0</v>
      </c>
      <c r="L576">
        <f>H576</f>
        <v>0</v>
      </c>
      <c r="M576">
        <f>I576</f>
        <v>0</v>
      </c>
      <c r="N576">
        <f>VLOOKUP(A576,Mobility!$A:$L,7,FALSE)</f>
        <v>17</v>
      </c>
      <c r="O576">
        <f>VLOOKUP(A576,Mobility!$A:$L,8,FALSE)</f>
        <v>15</v>
      </c>
      <c r="P576">
        <f>VLOOKUP(A576,Mobility!$A:$L,9,FALSE)</f>
        <v>118</v>
      </c>
      <c r="Q576">
        <f>VLOOKUP(A576,Mobility!$A:$L,10,FALSE)</f>
        <v>12</v>
      </c>
      <c r="R576">
        <f>VLOOKUP(A576,Mobility!$A:$L,11,FALSE)</f>
        <v>4</v>
      </c>
      <c r="S576">
        <f>VLOOKUP(A576,Mobility!$A:$L,12,FALSE)</f>
        <v>-3</v>
      </c>
      <c r="T576">
        <f>VLOOKUP(D576,'Pop and Pop Den'!A:C,2,FALSE)</f>
        <v>12659682</v>
      </c>
      <c r="U576">
        <f>VLOOKUP(D576,'Pop and Pop Den'!A:C,3,FALSE)</f>
        <v>228.02430000000001</v>
      </c>
      <c r="V576">
        <f>VLOOKUP(D576,Unemployment!A:B,2,FALSE)</f>
        <v>4</v>
      </c>
      <c r="W576">
        <f>VLOOKUP(D576,Unemployment!H:J,2,FALSE)</f>
        <v>3.4</v>
      </c>
      <c r="X576">
        <f>VLOOKUP(D576,Unemployment!H:J,3,FALSE)</f>
        <v>4.5999999999999996</v>
      </c>
      <c r="Y576">
        <f t="shared" si="169"/>
        <v>0.59999999999999964</v>
      </c>
      <c r="Z576">
        <f t="shared" si="170"/>
        <v>1.1999999999999997</v>
      </c>
      <c r="AA576">
        <f>VLOOKUP(D576,MedianAge!A:B,2,FALSE)</f>
        <v>37.9</v>
      </c>
      <c r="AB576" s="6">
        <f>VLOOKUP(D576,StateActions!F:G,2,FALSE)</f>
        <v>43911</v>
      </c>
      <c r="AC576" s="6">
        <f>VLOOKUP(D576,StateActions!L:M,2,FALSE)</f>
        <v>43910</v>
      </c>
      <c r="AD576" s="6">
        <f>VLOOKUP(D576,StateActions!A:B,2,FALSE)</f>
        <v>43903</v>
      </c>
      <c r="AE576">
        <f t="shared" si="171"/>
        <v>-20</v>
      </c>
      <c r="AF576">
        <f t="shared" si="172"/>
        <v>-19</v>
      </c>
      <c r="AG576">
        <f t="shared" si="173"/>
        <v>-12</v>
      </c>
      <c r="AH576" s="18">
        <f t="shared" si="174"/>
        <v>0</v>
      </c>
      <c r="AI576" s="18">
        <f t="shared" si="175"/>
        <v>0</v>
      </c>
      <c r="AJ576" s="20">
        <f t="shared" si="176"/>
        <v>0</v>
      </c>
      <c r="AK576" t="str">
        <f t="shared" si="177"/>
        <v>Include</v>
      </c>
      <c r="AL576" t="str">
        <f t="shared" si="178"/>
        <v>Less than 10 deaths</v>
      </c>
      <c r="AM576" s="6">
        <f>IFERROR(VLOOKUP(D576,DatesEachStateReach10Deaths!A:B,2,FALSE),AK576)</f>
        <v>43913</v>
      </c>
      <c r="AN576">
        <f t="shared" si="179"/>
        <v>-22</v>
      </c>
    </row>
    <row r="577" spans="1:40" x14ac:dyDescent="0.25">
      <c r="A577" t="str">
        <f t="shared" si="180"/>
        <v>43892Illinois</v>
      </c>
      <c r="B577" t="str">
        <f t="shared" si="167"/>
        <v>43892IL</v>
      </c>
      <c r="C577" s="6">
        <v>43892</v>
      </c>
      <c r="D577" t="s">
        <v>76</v>
      </c>
      <c r="E577" t="s">
        <v>21</v>
      </c>
      <c r="F577">
        <f>IFERROR(VLOOKUP(B577,CovidTracking!B:G,4,FALSE),0)</f>
        <v>0</v>
      </c>
      <c r="G577">
        <f>IFERROR(VLOOKUP(B577,CovidTracking!B:G,5,FALSE),0)</f>
        <v>0</v>
      </c>
      <c r="H577">
        <f t="shared" si="168"/>
        <v>0</v>
      </c>
      <c r="I577">
        <f>IFERROR(VLOOKUP(B577,CovidTracking!B:G,6,FALSE),0)</f>
        <v>0</v>
      </c>
      <c r="J577">
        <f t="shared" ref="J577:J616" si="185">F577-F576</f>
        <v>0</v>
      </c>
      <c r="K577">
        <f t="shared" ref="K577:K616" si="186">G577-G576</f>
        <v>0</v>
      </c>
      <c r="L577">
        <f t="shared" ref="L577:L616" si="187">H577-H576</f>
        <v>0</v>
      </c>
      <c r="M577">
        <f t="shared" ref="M577:M616" si="188">I577-I576</f>
        <v>0</v>
      </c>
      <c r="N577">
        <f>VLOOKUP(A577,Mobility!$A:$L,7,FALSE)</f>
        <v>8</v>
      </c>
      <c r="O577">
        <f>VLOOKUP(A577,Mobility!$A:$L,8,FALSE)</f>
        <v>8</v>
      </c>
      <c r="P577">
        <f>VLOOKUP(A577,Mobility!$A:$L,9,FALSE)</f>
        <v>20</v>
      </c>
      <c r="Q577">
        <f>VLOOKUP(A577,Mobility!$A:$L,10,FALSE)</f>
        <v>0</v>
      </c>
      <c r="R577">
        <f>VLOOKUP(A577,Mobility!$A:$L,11,FALSE)</f>
        <v>-1</v>
      </c>
      <c r="S577">
        <f>VLOOKUP(A577,Mobility!$A:$L,12,FALSE)</f>
        <v>0</v>
      </c>
      <c r="T577">
        <f>VLOOKUP(D577,'Pop and Pop Den'!A:C,2,FALSE)</f>
        <v>12659682</v>
      </c>
      <c r="U577">
        <f>VLOOKUP(D577,'Pop and Pop Den'!A:C,3,FALSE)</f>
        <v>228.02430000000001</v>
      </c>
      <c r="V577">
        <f>VLOOKUP(D577,Unemployment!A:B,2,FALSE)</f>
        <v>4</v>
      </c>
      <c r="W577">
        <f>VLOOKUP(D577,Unemployment!H:J,2,FALSE)</f>
        <v>3.4</v>
      </c>
      <c r="X577">
        <f>VLOOKUP(D577,Unemployment!H:J,3,FALSE)</f>
        <v>4.5999999999999996</v>
      </c>
      <c r="Y577">
        <f t="shared" si="169"/>
        <v>0.59999999999999964</v>
      </c>
      <c r="Z577">
        <f t="shared" si="170"/>
        <v>1.1999999999999997</v>
      </c>
      <c r="AA577">
        <f>VLOOKUP(D577,MedianAge!A:B,2,FALSE)</f>
        <v>37.9</v>
      </c>
      <c r="AB577" s="6">
        <f>VLOOKUP(D577,StateActions!F:G,2,FALSE)</f>
        <v>43911</v>
      </c>
      <c r="AC577" s="6">
        <f>VLOOKUP(D577,StateActions!L:M,2,FALSE)</f>
        <v>43910</v>
      </c>
      <c r="AD577" s="6">
        <f>VLOOKUP(D577,StateActions!A:B,2,FALSE)</f>
        <v>43903</v>
      </c>
      <c r="AE577">
        <f t="shared" si="171"/>
        <v>-19</v>
      </c>
      <c r="AF577">
        <f t="shared" si="172"/>
        <v>-18</v>
      </c>
      <c r="AG577">
        <f t="shared" si="173"/>
        <v>-11</v>
      </c>
      <c r="AH577" s="18">
        <f t="shared" si="174"/>
        <v>0</v>
      </c>
      <c r="AI577" s="18">
        <f t="shared" si="175"/>
        <v>0</v>
      </c>
      <c r="AJ577" s="20">
        <f t="shared" si="176"/>
        <v>0</v>
      </c>
      <c r="AK577" t="str">
        <f t="shared" si="177"/>
        <v>Include</v>
      </c>
      <c r="AL577" t="str">
        <f t="shared" si="178"/>
        <v>Less than 10 deaths</v>
      </c>
      <c r="AM577" s="6">
        <f>IFERROR(VLOOKUP(D577,DatesEachStateReach10Deaths!A:B,2,FALSE),AK577)</f>
        <v>43913</v>
      </c>
      <c r="AN577">
        <f t="shared" si="179"/>
        <v>-21</v>
      </c>
    </row>
    <row r="578" spans="1:40" x14ac:dyDescent="0.25">
      <c r="A578" t="str">
        <f t="shared" si="180"/>
        <v>43893Illinois</v>
      </c>
      <c r="B578" t="str">
        <f t="shared" ref="B578:B641" si="189">C578&amp;E578</f>
        <v>43893IL</v>
      </c>
      <c r="C578" s="6">
        <v>43893</v>
      </c>
      <c r="D578" t="s">
        <v>76</v>
      </c>
      <c r="E578" t="s">
        <v>21</v>
      </c>
      <c r="F578">
        <f>IFERROR(VLOOKUP(B578,CovidTracking!B:G,4,FALSE),0)</f>
        <v>0</v>
      </c>
      <c r="G578">
        <f>IFERROR(VLOOKUP(B578,CovidTracking!B:G,5,FALSE),0)</f>
        <v>0</v>
      </c>
      <c r="H578">
        <f t="shared" ref="H578:H641" si="190">F578+G578</f>
        <v>0</v>
      </c>
      <c r="I578">
        <f>IFERROR(VLOOKUP(B578,CovidTracking!B:G,6,FALSE),0)</f>
        <v>0</v>
      </c>
      <c r="J578">
        <f t="shared" si="185"/>
        <v>0</v>
      </c>
      <c r="K578">
        <f t="shared" si="186"/>
        <v>0</v>
      </c>
      <c r="L578">
        <f t="shared" si="187"/>
        <v>0</v>
      </c>
      <c r="M578">
        <f t="shared" si="188"/>
        <v>0</v>
      </c>
      <c r="N578">
        <f>VLOOKUP(A578,Mobility!$A:$L,7,FALSE)</f>
        <v>10</v>
      </c>
      <c r="O578">
        <f>VLOOKUP(A578,Mobility!$A:$L,8,FALSE)</f>
        <v>10</v>
      </c>
      <c r="P578">
        <f>VLOOKUP(A578,Mobility!$A:$L,9,FALSE)</f>
        <v>21</v>
      </c>
      <c r="Q578">
        <f>VLOOKUP(A578,Mobility!$A:$L,10,FALSE)</f>
        <v>2</v>
      </c>
      <c r="R578">
        <f>VLOOKUP(A578,Mobility!$A:$L,11,FALSE)</f>
        <v>2</v>
      </c>
      <c r="S578">
        <f>VLOOKUP(A578,Mobility!$A:$L,12,FALSE)</f>
        <v>-1</v>
      </c>
      <c r="T578">
        <f>VLOOKUP(D578,'Pop and Pop Den'!A:C,2,FALSE)</f>
        <v>12659682</v>
      </c>
      <c r="U578">
        <f>VLOOKUP(D578,'Pop and Pop Den'!A:C,3,FALSE)</f>
        <v>228.02430000000001</v>
      </c>
      <c r="V578">
        <f>VLOOKUP(D578,Unemployment!A:B,2,FALSE)</f>
        <v>4</v>
      </c>
      <c r="W578">
        <f>VLOOKUP(D578,Unemployment!H:J,2,FALSE)</f>
        <v>3.4</v>
      </c>
      <c r="X578">
        <f>VLOOKUP(D578,Unemployment!H:J,3,FALSE)</f>
        <v>4.5999999999999996</v>
      </c>
      <c r="Y578">
        <f t="shared" si="169"/>
        <v>0.59999999999999964</v>
      </c>
      <c r="Z578">
        <f t="shared" si="170"/>
        <v>1.1999999999999997</v>
      </c>
      <c r="AA578">
        <f>VLOOKUP(D578,MedianAge!A:B,2,FALSE)</f>
        <v>37.9</v>
      </c>
      <c r="AB578" s="6">
        <f>VLOOKUP(D578,StateActions!F:G,2,FALSE)</f>
        <v>43911</v>
      </c>
      <c r="AC578" s="6">
        <f>VLOOKUP(D578,StateActions!L:M,2,FALSE)</f>
        <v>43910</v>
      </c>
      <c r="AD578" s="6">
        <f>VLOOKUP(D578,StateActions!A:B,2,FALSE)</f>
        <v>43903</v>
      </c>
      <c r="AE578">
        <f t="shared" si="171"/>
        <v>-18</v>
      </c>
      <c r="AF578">
        <f t="shared" si="172"/>
        <v>-17</v>
      </c>
      <c r="AG578">
        <f t="shared" si="173"/>
        <v>-10</v>
      </c>
      <c r="AH578" s="18">
        <f t="shared" si="174"/>
        <v>0</v>
      </c>
      <c r="AI578" s="18">
        <f t="shared" si="175"/>
        <v>0</v>
      </c>
      <c r="AJ578" s="20">
        <f t="shared" si="176"/>
        <v>0</v>
      </c>
      <c r="AK578" t="str">
        <f t="shared" si="177"/>
        <v>Include</v>
      </c>
      <c r="AL578" t="str">
        <f t="shared" si="178"/>
        <v>Less than 10 deaths</v>
      </c>
      <c r="AM578" s="6">
        <f>IFERROR(VLOOKUP(D578,DatesEachStateReach10Deaths!A:B,2,FALSE),AK578)</f>
        <v>43913</v>
      </c>
      <c r="AN578">
        <f t="shared" si="179"/>
        <v>-20</v>
      </c>
    </row>
    <row r="579" spans="1:40" x14ac:dyDescent="0.25">
      <c r="A579" t="str">
        <f t="shared" si="180"/>
        <v>43894Illinois</v>
      </c>
      <c r="B579" t="str">
        <f t="shared" si="189"/>
        <v>43894IL</v>
      </c>
      <c r="C579" s="6">
        <v>43894</v>
      </c>
      <c r="D579" t="s">
        <v>76</v>
      </c>
      <c r="E579" t="s">
        <v>21</v>
      </c>
      <c r="F579">
        <f>IFERROR(VLOOKUP(B579,CovidTracking!B:G,4,FALSE),0)</f>
        <v>4</v>
      </c>
      <c r="G579">
        <f>IFERROR(VLOOKUP(B579,CovidTracking!B:G,5,FALSE),0)</f>
        <v>124</v>
      </c>
      <c r="H579">
        <f t="shared" si="190"/>
        <v>128</v>
      </c>
      <c r="I579">
        <f>IFERROR(VLOOKUP(B579,CovidTracking!B:G,6,FALSE),0)</f>
        <v>0</v>
      </c>
      <c r="J579">
        <f t="shared" si="185"/>
        <v>4</v>
      </c>
      <c r="K579">
        <f t="shared" si="186"/>
        <v>124</v>
      </c>
      <c r="L579">
        <f t="shared" si="187"/>
        <v>128</v>
      </c>
      <c r="M579">
        <f t="shared" si="188"/>
        <v>0</v>
      </c>
      <c r="N579">
        <f>VLOOKUP(A579,Mobility!$A:$L,7,FALSE)</f>
        <v>9</v>
      </c>
      <c r="O579">
        <f>VLOOKUP(A579,Mobility!$A:$L,8,FALSE)</f>
        <v>10</v>
      </c>
      <c r="P579">
        <f>VLOOKUP(A579,Mobility!$A:$L,9,FALSE)</f>
        <v>28</v>
      </c>
      <c r="Q579">
        <f>VLOOKUP(A579,Mobility!$A:$L,10,FALSE)</f>
        <v>4</v>
      </c>
      <c r="R579">
        <f>VLOOKUP(A579,Mobility!$A:$L,11,FALSE)</f>
        <v>2</v>
      </c>
      <c r="S579">
        <f>VLOOKUP(A579,Mobility!$A:$L,12,FALSE)</f>
        <v>-1</v>
      </c>
      <c r="T579">
        <f>VLOOKUP(D579,'Pop and Pop Den'!A:C,2,FALSE)</f>
        <v>12659682</v>
      </c>
      <c r="U579">
        <f>VLOOKUP(D579,'Pop and Pop Den'!A:C,3,FALSE)</f>
        <v>228.02430000000001</v>
      </c>
      <c r="V579">
        <f>VLOOKUP(D579,Unemployment!A:B,2,FALSE)</f>
        <v>4</v>
      </c>
      <c r="W579">
        <f>VLOOKUP(D579,Unemployment!H:J,2,FALSE)</f>
        <v>3.4</v>
      </c>
      <c r="X579">
        <f>VLOOKUP(D579,Unemployment!H:J,3,FALSE)</f>
        <v>4.5999999999999996</v>
      </c>
      <c r="Y579">
        <f t="shared" ref="Y579:Y642" si="191">X579-V579</f>
        <v>0.59999999999999964</v>
      </c>
      <c r="Z579">
        <f t="shared" ref="Z579:Z642" si="192">X579-W579</f>
        <v>1.1999999999999997</v>
      </c>
      <c r="AA579">
        <f>VLOOKUP(D579,MedianAge!A:B,2,FALSE)</f>
        <v>37.9</v>
      </c>
      <c r="AB579" s="6">
        <f>VLOOKUP(D579,StateActions!F:G,2,FALSE)</f>
        <v>43911</v>
      </c>
      <c r="AC579" s="6">
        <f>VLOOKUP(D579,StateActions!L:M,2,FALSE)</f>
        <v>43910</v>
      </c>
      <c r="AD579" s="6">
        <f>VLOOKUP(D579,StateActions!A:B,2,FALSE)</f>
        <v>43903</v>
      </c>
      <c r="AE579">
        <f t="shared" ref="AE579:AE642" si="193">C579-AB579</f>
        <v>-17</v>
      </c>
      <c r="AF579">
        <f t="shared" ref="AF579:AF642" si="194">C579-AC579</f>
        <v>-16</v>
      </c>
      <c r="AG579">
        <f t="shared" ref="AG579:AG642" si="195">C579-AD579</f>
        <v>-9</v>
      </c>
      <c r="AH579" s="18">
        <f t="shared" ref="AH579:AH642" si="196">IFERROR(F579/H579,0)</f>
        <v>3.125E-2</v>
      </c>
      <c r="AI579" s="18">
        <f t="shared" ref="AI579:AI642" si="197">IFERROR(G579/H579,0)</f>
        <v>0.96875</v>
      </c>
      <c r="AJ579" s="20">
        <f t="shared" ref="AJ579:AJ642" si="198">IFERROR(I579/H579,0)</f>
        <v>0</v>
      </c>
      <c r="AK579" t="str">
        <f t="shared" ref="AK579:AK642" si="199">IF(SUMIFS(M:M,D:D,D579)&lt;10,"Exclude less than 10 Deaths","Include")</f>
        <v>Include</v>
      </c>
      <c r="AL579" t="str">
        <f t="shared" ref="AL579:AL642" si="200">IF(I579&gt;9,"10 or more deaths","Less than 10 deaths")</f>
        <v>Less than 10 deaths</v>
      </c>
      <c r="AM579" s="6">
        <f>IFERROR(VLOOKUP(D579,DatesEachStateReach10Deaths!A:B,2,FALSE),AK579)</f>
        <v>43913</v>
      </c>
      <c r="AN579">
        <f t="shared" ref="AN579:AN642" si="201">IFERROR(C579-AM579,AK579)</f>
        <v>-19</v>
      </c>
    </row>
    <row r="580" spans="1:40" x14ac:dyDescent="0.25">
      <c r="A580" t="str">
        <f t="shared" si="180"/>
        <v>43895Illinois</v>
      </c>
      <c r="B580" t="str">
        <f t="shared" si="189"/>
        <v>43895IL</v>
      </c>
      <c r="C580" s="6">
        <v>43895</v>
      </c>
      <c r="D580" t="s">
        <v>76</v>
      </c>
      <c r="E580" t="s">
        <v>21</v>
      </c>
      <c r="F580">
        <f>IFERROR(VLOOKUP(B580,CovidTracking!B:G,4,FALSE),0)</f>
        <v>5</v>
      </c>
      <c r="G580">
        <f>IFERROR(VLOOKUP(B580,CovidTracking!B:G,5,FALSE),0)</f>
        <v>165</v>
      </c>
      <c r="H580">
        <f t="shared" si="190"/>
        <v>170</v>
      </c>
      <c r="I580">
        <f>IFERROR(VLOOKUP(B580,CovidTracking!B:G,6,FALSE),0)</f>
        <v>0</v>
      </c>
      <c r="J580">
        <f t="shared" si="185"/>
        <v>1</v>
      </c>
      <c r="K580">
        <f t="shared" si="186"/>
        <v>41</v>
      </c>
      <c r="L580">
        <f t="shared" si="187"/>
        <v>42</v>
      </c>
      <c r="M580">
        <f t="shared" si="188"/>
        <v>0</v>
      </c>
      <c r="N580">
        <f>VLOOKUP(A580,Mobility!$A:$L,7,FALSE)</f>
        <v>7</v>
      </c>
      <c r="O580">
        <f>VLOOKUP(A580,Mobility!$A:$L,8,FALSE)</f>
        <v>8</v>
      </c>
      <c r="P580">
        <f>VLOOKUP(A580,Mobility!$A:$L,9,FALSE)</f>
        <v>21</v>
      </c>
      <c r="Q580">
        <f>VLOOKUP(A580,Mobility!$A:$L,10,FALSE)</f>
        <v>2</v>
      </c>
      <c r="R580">
        <f>VLOOKUP(A580,Mobility!$A:$L,11,FALSE)</f>
        <v>3</v>
      </c>
      <c r="S580">
        <f>VLOOKUP(A580,Mobility!$A:$L,12,FALSE)</f>
        <v>-1</v>
      </c>
      <c r="T580">
        <f>VLOOKUP(D580,'Pop and Pop Den'!A:C,2,FALSE)</f>
        <v>12659682</v>
      </c>
      <c r="U580">
        <f>VLOOKUP(D580,'Pop and Pop Den'!A:C,3,FALSE)</f>
        <v>228.02430000000001</v>
      </c>
      <c r="V580">
        <f>VLOOKUP(D580,Unemployment!A:B,2,FALSE)</f>
        <v>4</v>
      </c>
      <c r="W580">
        <f>VLOOKUP(D580,Unemployment!H:J,2,FALSE)</f>
        <v>3.4</v>
      </c>
      <c r="X580">
        <f>VLOOKUP(D580,Unemployment!H:J,3,FALSE)</f>
        <v>4.5999999999999996</v>
      </c>
      <c r="Y580">
        <f t="shared" si="191"/>
        <v>0.59999999999999964</v>
      </c>
      <c r="Z580">
        <f t="shared" si="192"/>
        <v>1.1999999999999997</v>
      </c>
      <c r="AA580">
        <f>VLOOKUP(D580,MedianAge!A:B,2,FALSE)</f>
        <v>37.9</v>
      </c>
      <c r="AB580" s="6">
        <f>VLOOKUP(D580,StateActions!F:G,2,FALSE)</f>
        <v>43911</v>
      </c>
      <c r="AC580" s="6">
        <f>VLOOKUP(D580,StateActions!L:M,2,FALSE)</f>
        <v>43910</v>
      </c>
      <c r="AD580" s="6">
        <f>VLOOKUP(D580,StateActions!A:B,2,FALSE)</f>
        <v>43903</v>
      </c>
      <c r="AE580">
        <f t="shared" si="193"/>
        <v>-16</v>
      </c>
      <c r="AF580">
        <f t="shared" si="194"/>
        <v>-15</v>
      </c>
      <c r="AG580">
        <f t="shared" si="195"/>
        <v>-8</v>
      </c>
      <c r="AH580" s="18">
        <f t="shared" si="196"/>
        <v>2.9411764705882353E-2</v>
      </c>
      <c r="AI580" s="18">
        <f t="shared" si="197"/>
        <v>0.97058823529411764</v>
      </c>
      <c r="AJ580" s="20">
        <f t="shared" si="198"/>
        <v>0</v>
      </c>
      <c r="AK580" t="str">
        <f t="shared" si="199"/>
        <v>Include</v>
      </c>
      <c r="AL580" t="str">
        <f t="shared" si="200"/>
        <v>Less than 10 deaths</v>
      </c>
      <c r="AM580" s="6">
        <f>IFERROR(VLOOKUP(D580,DatesEachStateReach10Deaths!A:B,2,FALSE),AK580)</f>
        <v>43913</v>
      </c>
      <c r="AN580">
        <f t="shared" si="201"/>
        <v>-18</v>
      </c>
    </row>
    <row r="581" spans="1:40" x14ac:dyDescent="0.25">
      <c r="A581" t="str">
        <f t="shared" si="180"/>
        <v>43896Illinois</v>
      </c>
      <c r="B581" t="str">
        <f t="shared" si="189"/>
        <v>43896IL</v>
      </c>
      <c r="C581" s="6">
        <v>43896</v>
      </c>
      <c r="D581" t="s">
        <v>76</v>
      </c>
      <c r="E581" t="s">
        <v>21</v>
      </c>
      <c r="F581">
        <f>IFERROR(VLOOKUP(B581,CovidTracking!B:G,4,FALSE),0)</f>
        <v>5</v>
      </c>
      <c r="G581">
        <f>IFERROR(VLOOKUP(B581,CovidTracking!B:G,5,FALSE),0)</f>
        <v>180</v>
      </c>
      <c r="H581">
        <f t="shared" si="190"/>
        <v>185</v>
      </c>
      <c r="I581">
        <f>IFERROR(VLOOKUP(B581,CovidTracking!B:G,6,FALSE),0)</f>
        <v>0</v>
      </c>
      <c r="J581">
        <f t="shared" si="185"/>
        <v>0</v>
      </c>
      <c r="K581">
        <f t="shared" si="186"/>
        <v>15</v>
      </c>
      <c r="L581">
        <f t="shared" si="187"/>
        <v>15</v>
      </c>
      <c r="M581">
        <f t="shared" si="188"/>
        <v>0</v>
      </c>
      <c r="N581">
        <f>VLOOKUP(A581,Mobility!$A:$L,7,FALSE)</f>
        <v>6</v>
      </c>
      <c r="O581">
        <f>VLOOKUP(A581,Mobility!$A:$L,8,FALSE)</f>
        <v>5</v>
      </c>
      <c r="P581">
        <f>VLOOKUP(A581,Mobility!$A:$L,9,FALSE)</f>
        <v>17</v>
      </c>
      <c r="Q581">
        <f>VLOOKUP(A581,Mobility!$A:$L,10,FALSE)</f>
        <v>4</v>
      </c>
      <c r="R581">
        <f>VLOOKUP(A581,Mobility!$A:$L,11,FALSE)</f>
        <v>2</v>
      </c>
      <c r="S581">
        <f>VLOOKUP(A581,Mobility!$A:$L,12,FALSE)</f>
        <v>-1</v>
      </c>
      <c r="T581">
        <f>VLOOKUP(D581,'Pop and Pop Den'!A:C,2,FALSE)</f>
        <v>12659682</v>
      </c>
      <c r="U581">
        <f>VLOOKUP(D581,'Pop and Pop Den'!A:C,3,FALSE)</f>
        <v>228.02430000000001</v>
      </c>
      <c r="V581">
        <f>VLOOKUP(D581,Unemployment!A:B,2,FALSE)</f>
        <v>4</v>
      </c>
      <c r="W581">
        <f>VLOOKUP(D581,Unemployment!H:J,2,FALSE)</f>
        <v>3.4</v>
      </c>
      <c r="X581">
        <f>VLOOKUP(D581,Unemployment!H:J,3,FALSE)</f>
        <v>4.5999999999999996</v>
      </c>
      <c r="Y581">
        <f t="shared" si="191"/>
        <v>0.59999999999999964</v>
      </c>
      <c r="Z581">
        <f t="shared" si="192"/>
        <v>1.1999999999999997</v>
      </c>
      <c r="AA581">
        <f>VLOOKUP(D581,MedianAge!A:B,2,FALSE)</f>
        <v>37.9</v>
      </c>
      <c r="AB581" s="6">
        <f>VLOOKUP(D581,StateActions!F:G,2,FALSE)</f>
        <v>43911</v>
      </c>
      <c r="AC581" s="6">
        <f>VLOOKUP(D581,StateActions!L:M,2,FALSE)</f>
        <v>43910</v>
      </c>
      <c r="AD581" s="6">
        <f>VLOOKUP(D581,StateActions!A:B,2,FALSE)</f>
        <v>43903</v>
      </c>
      <c r="AE581">
        <f t="shared" si="193"/>
        <v>-15</v>
      </c>
      <c r="AF581">
        <f t="shared" si="194"/>
        <v>-14</v>
      </c>
      <c r="AG581">
        <f t="shared" si="195"/>
        <v>-7</v>
      </c>
      <c r="AH581" s="18">
        <f t="shared" si="196"/>
        <v>2.7027027027027029E-2</v>
      </c>
      <c r="AI581" s="18">
        <f t="shared" si="197"/>
        <v>0.97297297297297303</v>
      </c>
      <c r="AJ581" s="20">
        <f t="shared" si="198"/>
        <v>0</v>
      </c>
      <c r="AK581" t="str">
        <f t="shared" si="199"/>
        <v>Include</v>
      </c>
      <c r="AL581" t="str">
        <f t="shared" si="200"/>
        <v>Less than 10 deaths</v>
      </c>
      <c r="AM581" s="6">
        <f>IFERROR(VLOOKUP(D581,DatesEachStateReach10Deaths!A:B,2,FALSE),AK581)</f>
        <v>43913</v>
      </c>
      <c r="AN581">
        <f t="shared" si="201"/>
        <v>-17</v>
      </c>
    </row>
    <row r="582" spans="1:40" x14ac:dyDescent="0.25">
      <c r="A582" t="str">
        <f t="shared" si="180"/>
        <v>43897Illinois</v>
      </c>
      <c r="B582" t="str">
        <f t="shared" si="189"/>
        <v>43897IL</v>
      </c>
      <c r="C582" s="6">
        <v>43897</v>
      </c>
      <c r="D582" t="s">
        <v>76</v>
      </c>
      <c r="E582" t="s">
        <v>21</v>
      </c>
      <c r="F582">
        <f>IFERROR(VLOOKUP(B582,CovidTracking!B:G,4,FALSE),0)</f>
        <v>6</v>
      </c>
      <c r="G582">
        <f>IFERROR(VLOOKUP(B582,CovidTracking!B:G,5,FALSE),0)</f>
        <v>191</v>
      </c>
      <c r="H582">
        <f t="shared" si="190"/>
        <v>197</v>
      </c>
      <c r="I582">
        <f>IFERROR(VLOOKUP(B582,CovidTracking!B:G,6,FALSE),0)</f>
        <v>0</v>
      </c>
      <c r="J582">
        <f t="shared" si="185"/>
        <v>1</v>
      </c>
      <c r="K582">
        <f t="shared" si="186"/>
        <v>11</v>
      </c>
      <c r="L582">
        <f t="shared" si="187"/>
        <v>12</v>
      </c>
      <c r="M582">
        <f t="shared" si="188"/>
        <v>0</v>
      </c>
      <c r="N582">
        <f>VLOOKUP(A582,Mobility!$A:$L,7,FALSE)</f>
        <v>14</v>
      </c>
      <c r="O582">
        <f>VLOOKUP(A582,Mobility!$A:$L,8,FALSE)</f>
        <v>14</v>
      </c>
      <c r="P582">
        <f>VLOOKUP(A582,Mobility!$A:$L,9,FALSE)</f>
        <v>75</v>
      </c>
      <c r="Q582">
        <f>VLOOKUP(A582,Mobility!$A:$L,10,FALSE)</f>
        <v>13</v>
      </c>
      <c r="R582">
        <f>VLOOKUP(A582,Mobility!$A:$L,11,FALSE)</f>
        <v>7</v>
      </c>
      <c r="S582">
        <f>VLOOKUP(A582,Mobility!$A:$L,12,FALSE)</f>
        <v>-3</v>
      </c>
      <c r="T582">
        <f>VLOOKUP(D582,'Pop and Pop Den'!A:C,2,FALSE)</f>
        <v>12659682</v>
      </c>
      <c r="U582">
        <f>VLOOKUP(D582,'Pop and Pop Den'!A:C,3,FALSE)</f>
        <v>228.02430000000001</v>
      </c>
      <c r="V582">
        <f>VLOOKUP(D582,Unemployment!A:B,2,FALSE)</f>
        <v>4</v>
      </c>
      <c r="W582">
        <f>VLOOKUP(D582,Unemployment!H:J,2,FALSE)</f>
        <v>3.4</v>
      </c>
      <c r="X582">
        <f>VLOOKUP(D582,Unemployment!H:J,3,FALSE)</f>
        <v>4.5999999999999996</v>
      </c>
      <c r="Y582">
        <f t="shared" si="191"/>
        <v>0.59999999999999964</v>
      </c>
      <c r="Z582">
        <f t="shared" si="192"/>
        <v>1.1999999999999997</v>
      </c>
      <c r="AA582">
        <f>VLOOKUP(D582,MedianAge!A:B,2,FALSE)</f>
        <v>37.9</v>
      </c>
      <c r="AB582" s="6">
        <f>VLOOKUP(D582,StateActions!F:G,2,FALSE)</f>
        <v>43911</v>
      </c>
      <c r="AC582" s="6">
        <f>VLOOKUP(D582,StateActions!L:M,2,FALSE)</f>
        <v>43910</v>
      </c>
      <c r="AD582" s="6">
        <f>VLOOKUP(D582,StateActions!A:B,2,FALSE)</f>
        <v>43903</v>
      </c>
      <c r="AE582">
        <f t="shared" si="193"/>
        <v>-14</v>
      </c>
      <c r="AF582">
        <f t="shared" si="194"/>
        <v>-13</v>
      </c>
      <c r="AG582">
        <f t="shared" si="195"/>
        <v>-6</v>
      </c>
      <c r="AH582" s="18">
        <f t="shared" si="196"/>
        <v>3.0456852791878174E-2</v>
      </c>
      <c r="AI582" s="18">
        <f t="shared" si="197"/>
        <v>0.96954314720812185</v>
      </c>
      <c r="AJ582" s="20">
        <f t="shared" si="198"/>
        <v>0</v>
      </c>
      <c r="AK582" t="str">
        <f t="shared" si="199"/>
        <v>Include</v>
      </c>
      <c r="AL582" t="str">
        <f t="shared" si="200"/>
        <v>Less than 10 deaths</v>
      </c>
      <c r="AM582" s="6">
        <f>IFERROR(VLOOKUP(D582,DatesEachStateReach10Deaths!A:B,2,FALSE),AK582)</f>
        <v>43913</v>
      </c>
      <c r="AN582">
        <f t="shared" si="201"/>
        <v>-16</v>
      </c>
    </row>
    <row r="583" spans="1:40" x14ac:dyDescent="0.25">
      <c r="A583" t="str">
        <f t="shared" si="180"/>
        <v>43898Illinois</v>
      </c>
      <c r="B583" t="str">
        <f t="shared" si="189"/>
        <v>43898IL</v>
      </c>
      <c r="C583" s="6">
        <v>43898</v>
      </c>
      <c r="D583" t="s">
        <v>76</v>
      </c>
      <c r="E583" t="s">
        <v>21</v>
      </c>
      <c r="F583">
        <f>IFERROR(VLOOKUP(B583,CovidTracking!B:G,4,FALSE),0)</f>
        <v>6</v>
      </c>
      <c r="G583">
        <f>IFERROR(VLOOKUP(B583,CovidTracking!B:G,5,FALSE),0)</f>
        <v>191</v>
      </c>
      <c r="H583">
        <f t="shared" si="190"/>
        <v>197</v>
      </c>
      <c r="I583">
        <f>IFERROR(VLOOKUP(B583,CovidTracking!B:G,6,FALSE),0)</f>
        <v>0</v>
      </c>
      <c r="J583">
        <f t="shared" si="185"/>
        <v>0</v>
      </c>
      <c r="K583">
        <f t="shared" si="186"/>
        <v>0</v>
      </c>
      <c r="L583">
        <f t="shared" si="187"/>
        <v>0</v>
      </c>
      <c r="M583">
        <f t="shared" si="188"/>
        <v>0</v>
      </c>
      <c r="N583">
        <f>VLOOKUP(A583,Mobility!$A:$L,7,FALSE)</f>
        <v>15</v>
      </c>
      <c r="O583">
        <f>VLOOKUP(A583,Mobility!$A:$L,8,FALSE)</f>
        <v>14</v>
      </c>
      <c r="P583">
        <f>VLOOKUP(A583,Mobility!$A:$L,9,FALSE)</f>
        <v>165</v>
      </c>
      <c r="Q583">
        <f>VLOOKUP(A583,Mobility!$A:$L,10,FALSE)</f>
        <v>10</v>
      </c>
      <c r="R583">
        <f>VLOOKUP(A583,Mobility!$A:$L,11,FALSE)</f>
        <v>3</v>
      </c>
      <c r="S583">
        <f>VLOOKUP(A583,Mobility!$A:$L,12,FALSE)</f>
        <v>-2</v>
      </c>
      <c r="T583">
        <f>VLOOKUP(D583,'Pop and Pop Den'!A:C,2,FALSE)</f>
        <v>12659682</v>
      </c>
      <c r="U583">
        <f>VLOOKUP(D583,'Pop and Pop Den'!A:C,3,FALSE)</f>
        <v>228.02430000000001</v>
      </c>
      <c r="V583">
        <f>VLOOKUP(D583,Unemployment!A:B,2,FALSE)</f>
        <v>4</v>
      </c>
      <c r="W583">
        <f>VLOOKUP(D583,Unemployment!H:J,2,FALSE)</f>
        <v>3.4</v>
      </c>
      <c r="X583">
        <f>VLOOKUP(D583,Unemployment!H:J,3,FALSE)</f>
        <v>4.5999999999999996</v>
      </c>
      <c r="Y583">
        <f t="shared" si="191"/>
        <v>0.59999999999999964</v>
      </c>
      <c r="Z583">
        <f t="shared" si="192"/>
        <v>1.1999999999999997</v>
      </c>
      <c r="AA583">
        <f>VLOOKUP(D583,MedianAge!A:B,2,FALSE)</f>
        <v>37.9</v>
      </c>
      <c r="AB583" s="6">
        <f>VLOOKUP(D583,StateActions!F:G,2,FALSE)</f>
        <v>43911</v>
      </c>
      <c r="AC583" s="6">
        <f>VLOOKUP(D583,StateActions!L:M,2,FALSE)</f>
        <v>43910</v>
      </c>
      <c r="AD583" s="6">
        <f>VLOOKUP(D583,StateActions!A:B,2,FALSE)</f>
        <v>43903</v>
      </c>
      <c r="AE583">
        <f t="shared" si="193"/>
        <v>-13</v>
      </c>
      <c r="AF583">
        <f t="shared" si="194"/>
        <v>-12</v>
      </c>
      <c r="AG583">
        <f t="shared" si="195"/>
        <v>-5</v>
      </c>
      <c r="AH583" s="18">
        <f t="shared" si="196"/>
        <v>3.0456852791878174E-2</v>
      </c>
      <c r="AI583" s="18">
        <f t="shared" si="197"/>
        <v>0.96954314720812185</v>
      </c>
      <c r="AJ583" s="20">
        <f t="shared" si="198"/>
        <v>0</v>
      </c>
      <c r="AK583" t="str">
        <f t="shared" si="199"/>
        <v>Include</v>
      </c>
      <c r="AL583" t="str">
        <f t="shared" si="200"/>
        <v>Less than 10 deaths</v>
      </c>
      <c r="AM583" s="6">
        <f>IFERROR(VLOOKUP(D583,DatesEachStateReach10Deaths!A:B,2,FALSE),AK583)</f>
        <v>43913</v>
      </c>
      <c r="AN583">
        <f t="shared" si="201"/>
        <v>-15</v>
      </c>
    </row>
    <row r="584" spans="1:40" x14ac:dyDescent="0.25">
      <c r="A584" t="str">
        <f t="shared" ref="A584:A647" si="202">C584&amp;D584</f>
        <v>43899Illinois</v>
      </c>
      <c r="B584" t="str">
        <f t="shared" si="189"/>
        <v>43899IL</v>
      </c>
      <c r="C584" s="6">
        <v>43899</v>
      </c>
      <c r="D584" t="s">
        <v>76</v>
      </c>
      <c r="E584" t="s">
        <v>21</v>
      </c>
      <c r="F584">
        <f>IFERROR(VLOOKUP(B584,CovidTracking!B:G,4,FALSE),0)</f>
        <v>7</v>
      </c>
      <c r="G584">
        <f>IFERROR(VLOOKUP(B584,CovidTracking!B:G,5,FALSE),0)</f>
        <v>191</v>
      </c>
      <c r="H584">
        <f t="shared" si="190"/>
        <v>198</v>
      </c>
      <c r="I584">
        <f>IFERROR(VLOOKUP(B584,CovidTracking!B:G,6,FALSE),0)</f>
        <v>0</v>
      </c>
      <c r="J584">
        <f t="shared" si="185"/>
        <v>1</v>
      </c>
      <c r="K584">
        <f t="shared" si="186"/>
        <v>0</v>
      </c>
      <c r="L584">
        <f t="shared" si="187"/>
        <v>1</v>
      </c>
      <c r="M584">
        <f t="shared" si="188"/>
        <v>0</v>
      </c>
      <c r="N584">
        <f>VLOOKUP(A584,Mobility!$A:$L,7,FALSE)</f>
        <v>-1</v>
      </c>
      <c r="O584">
        <f>VLOOKUP(A584,Mobility!$A:$L,8,FALSE)</f>
        <v>3</v>
      </c>
      <c r="P584">
        <f>VLOOKUP(A584,Mobility!$A:$L,9,FALSE)</f>
        <v>-5</v>
      </c>
      <c r="Q584">
        <f>VLOOKUP(A584,Mobility!$A:$L,10,FALSE)</f>
        <v>-5</v>
      </c>
      <c r="R584">
        <f>VLOOKUP(A584,Mobility!$A:$L,11,FALSE)</f>
        <v>0</v>
      </c>
      <c r="S584">
        <f>VLOOKUP(A584,Mobility!$A:$L,12,FALSE)</f>
        <v>1</v>
      </c>
      <c r="T584">
        <f>VLOOKUP(D584,'Pop and Pop Den'!A:C,2,FALSE)</f>
        <v>12659682</v>
      </c>
      <c r="U584">
        <f>VLOOKUP(D584,'Pop and Pop Den'!A:C,3,FALSE)</f>
        <v>228.02430000000001</v>
      </c>
      <c r="V584">
        <f>VLOOKUP(D584,Unemployment!A:B,2,FALSE)</f>
        <v>4</v>
      </c>
      <c r="W584">
        <f>VLOOKUP(D584,Unemployment!H:J,2,FALSE)</f>
        <v>3.4</v>
      </c>
      <c r="X584">
        <f>VLOOKUP(D584,Unemployment!H:J,3,FALSE)</f>
        <v>4.5999999999999996</v>
      </c>
      <c r="Y584">
        <f t="shared" si="191"/>
        <v>0.59999999999999964</v>
      </c>
      <c r="Z584">
        <f t="shared" si="192"/>
        <v>1.1999999999999997</v>
      </c>
      <c r="AA584">
        <f>VLOOKUP(D584,MedianAge!A:B,2,FALSE)</f>
        <v>37.9</v>
      </c>
      <c r="AB584" s="6">
        <f>VLOOKUP(D584,StateActions!F:G,2,FALSE)</f>
        <v>43911</v>
      </c>
      <c r="AC584" s="6">
        <f>VLOOKUP(D584,StateActions!L:M,2,FALSE)</f>
        <v>43910</v>
      </c>
      <c r="AD584" s="6">
        <f>VLOOKUP(D584,StateActions!A:B,2,FALSE)</f>
        <v>43903</v>
      </c>
      <c r="AE584">
        <f t="shared" si="193"/>
        <v>-12</v>
      </c>
      <c r="AF584">
        <f t="shared" si="194"/>
        <v>-11</v>
      </c>
      <c r="AG584">
        <f t="shared" si="195"/>
        <v>-4</v>
      </c>
      <c r="AH584" s="18">
        <f t="shared" si="196"/>
        <v>3.5353535353535352E-2</v>
      </c>
      <c r="AI584" s="18">
        <f t="shared" si="197"/>
        <v>0.96464646464646464</v>
      </c>
      <c r="AJ584" s="20">
        <f t="shared" si="198"/>
        <v>0</v>
      </c>
      <c r="AK584" t="str">
        <f t="shared" si="199"/>
        <v>Include</v>
      </c>
      <c r="AL584" t="str">
        <f t="shared" si="200"/>
        <v>Less than 10 deaths</v>
      </c>
      <c r="AM584" s="6">
        <f>IFERROR(VLOOKUP(D584,DatesEachStateReach10Deaths!A:B,2,FALSE),AK584)</f>
        <v>43913</v>
      </c>
      <c r="AN584">
        <f t="shared" si="201"/>
        <v>-14</v>
      </c>
    </row>
    <row r="585" spans="1:40" x14ac:dyDescent="0.25">
      <c r="A585" t="str">
        <f t="shared" si="202"/>
        <v>43900Illinois</v>
      </c>
      <c r="B585" t="str">
        <f t="shared" si="189"/>
        <v>43900IL</v>
      </c>
      <c r="C585" s="6">
        <v>43900</v>
      </c>
      <c r="D585" t="s">
        <v>76</v>
      </c>
      <c r="E585" t="s">
        <v>21</v>
      </c>
      <c r="F585">
        <f>IFERROR(VLOOKUP(B585,CovidTracking!B:G,4,FALSE),0)</f>
        <v>19</v>
      </c>
      <c r="G585">
        <f>IFERROR(VLOOKUP(B585,CovidTracking!B:G,5,FALSE),0)</f>
        <v>244</v>
      </c>
      <c r="H585">
        <f t="shared" si="190"/>
        <v>263</v>
      </c>
      <c r="I585">
        <f>IFERROR(VLOOKUP(B585,CovidTracking!B:G,6,FALSE),0)</f>
        <v>0</v>
      </c>
      <c r="J585">
        <f t="shared" si="185"/>
        <v>12</v>
      </c>
      <c r="K585">
        <f t="shared" si="186"/>
        <v>53</v>
      </c>
      <c r="L585">
        <f t="shared" si="187"/>
        <v>65</v>
      </c>
      <c r="M585">
        <f t="shared" si="188"/>
        <v>0</v>
      </c>
      <c r="N585">
        <f>VLOOKUP(A585,Mobility!$A:$L,7,FALSE)</f>
        <v>7</v>
      </c>
      <c r="O585">
        <f>VLOOKUP(A585,Mobility!$A:$L,8,FALSE)</f>
        <v>10</v>
      </c>
      <c r="P585">
        <f>VLOOKUP(A585,Mobility!$A:$L,9,FALSE)</f>
        <v>20</v>
      </c>
      <c r="Q585">
        <f>VLOOKUP(A585,Mobility!$A:$L,10,FALSE)</f>
        <v>-2</v>
      </c>
      <c r="R585">
        <f>VLOOKUP(A585,Mobility!$A:$L,11,FALSE)</f>
        <v>0</v>
      </c>
      <c r="S585">
        <f>VLOOKUP(A585,Mobility!$A:$L,12,FALSE)</f>
        <v>0</v>
      </c>
      <c r="T585">
        <f>VLOOKUP(D585,'Pop and Pop Den'!A:C,2,FALSE)</f>
        <v>12659682</v>
      </c>
      <c r="U585">
        <f>VLOOKUP(D585,'Pop and Pop Den'!A:C,3,FALSE)</f>
        <v>228.02430000000001</v>
      </c>
      <c r="V585">
        <f>VLOOKUP(D585,Unemployment!A:B,2,FALSE)</f>
        <v>4</v>
      </c>
      <c r="W585">
        <f>VLOOKUP(D585,Unemployment!H:J,2,FALSE)</f>
        <v>3.4</v>
      </c>
      <c r="X585">
        <f>VLOOKUP(D585,Unemployment!H:J,3,FALSE)</f>
        <v>4.5999999999999996</v>
      </c>
      <c r="Y585">
        <f t="shared" si="191"/>
        <v>0.59999999999999964</v>
      </c>
      <c r="Z585">
        <f t="shared" si="192"/>
        <v>1.1999999999999997</v>
      </c>
      <c r="AA585">
        <f>VLOOKUP(D585,MedianAge!A:B,2,FALSE)</f>
        <v>37.9</v>
      </c>
      <c r="AB585" s="6">
        <f>VLOOKUP(D585,StateActions!F:G,2,FALSE)</f>
        <v>43911</v>
      </c>
      <c r="AC585" s="6">
        <f>VLOOKUP(D585,StateActions!L:M,2,FALSE)</f>
        <v>43910</v>
      </c>
      <c r="AD585" s="6">
        <f>VLOOKUP(D585,StateActions!A:B,2,FALSE)</f>
        <v>43903</v>
      </c>
      <c r="AE585">
        <f t="shared" si="193"/>
        <v>-11</v>
      </c>
      <c r="AF585">
        <f t="shared" si="194"/>
        <v>-10</v>
      </c>
      <c r="AG585">
        <f t="shared" si="195"/>
        <v>-3</v>
      </c>
      <c r="AH585" s="18">
        <f t="shared" si="196"/>
        <v>7.2243346007604556E-2</v>
      </c>
      <c r="AI585" s="18">
        <f t="shared" si="197"/>
        <v>0.92775665399239549</v>
      </c>
      <c r="AJ585" s="20">
        <f t="shared" si="198"/>
        <v>0</v>
      </c>
      <c r="AK585" t="str">
        <f t="shared" si="199"/>
        <v>Include</v>
      </c>
      <c r="AL585" t="str">
        <f t="shared" si="200"/>
        <v>Less than 10 deaths</v>
      </c>
      <c r="AM585" s="6">
        <f>IFERROR(VLOOKUP(D585,DatesEachStateReach10Deaths!A:B,2,FALSE),AK585)</f>
        <v>43913</v>
      </c>
      <c r="AN585">
        <f t="shared" si="201"/>
        <v>-13</v>
      </c>
    </row>
    <row r="586" spans="1:40" x14ac:dyDescent="0.25">
      <c r="A586" t="str">
        <f t="shared" si="202"/>
        <v>43901Illinois</v>
      </c>
      <c r="B586" t="str">
        <f t="shared" si="189"/>
        <v>43901IL</v>
      </c>
      <c r="C586" s="6">
        <v>43901</v>
      </c>
      <c r="D586" t="s">
        <v>76</v>
      </c>
      <c r="E586" t="s">
        <v>21</v>
      </c>
      <c r="F586">
        <f>IFERROR(VLOOKUP(B586,CovidTracking!B:G,4,FALSE),0)</f>
        <v>19</v>
      </c>
      <c r="G586">
        <f>IFERROR(VLOOKUP(B586,CovidTracking!B:G,5,FALSE),0)</f>
        <v>244</v>
      </c>
      <c r="H586">
        <f t="shared" si="190"/>
        <v>263</v>
      </c>
      <c r="I586">
        <f>IFERROR(VLOOKUP(B586,CovidTracking!B:G,6,FALSE),0)</f>
        <v>0</v>
      </c>
      <c r="J586">
        <f t="shared" si="185"/>
        <v>0</v>
      </c>
      <c r="K586">
        <f t="shared" si="186"/>
        <v>0</v>
      </c>
      <c r="L586">
        <f t="shared" si="187"/>
        <v>0</v>
      </c>
      <c r="M586">
        <f t="shared" si="188"/>
        <v>0</v>
      </c>
      <c r="N586">
        <f>VLOOKUP(A586,Mobility!$A:$L,7,FALSE)</f>
        <v>6</v>
      </c>
      <c r="O586">
        <f>VLOOKUP(A586,Mobility!$A:$L,8,FALSE)</f>
        <v>13</v>
      </c>
      <c r="P586">
        <f>VLOOKUP(A586,Mobility!$A:$L,9,FALSE)</f>
        <v>15</v>
      </c>
      <c r="Q586">
        <f>VLOOKUP(A586,Mobility!$A:$L,10,FALSE)</f>
        <v>-2</v>
      </c>
      <c r="R586">
        <f>VLOOKUP(A586,Mobility!$A:$L,11,FALSE)</f>
        <v>-1</v>
      </c>
      <c r="S586">
        <f>VLOOKUP(A586,Mobility!$A:$L,12,FALSE)</f>
        <v>0</v>
      </c>
      <c r="T586">
        <f>VLOOKUP(D586,'Pop and Pop Den'!A:C,2,FALSE)</f>
        <v>12659682</v>
      </c>
      <c r="U586">
        <f>VLOOKUP(D586,'Pop and Pop Den'!A:C,3,FALSE)</f>
        <v>228.02430000000001</v>
      </c>
      <c r="V586">
        <f>VLOOKUP(D586,Unemployment!A:B,2,FALSE)</f>
        <v>4</v>
      </c>
      <c r="W586">
        <f>VLOOKUP(D586,Unemployment!H:J,2,FALSE)</f>
        <v>3.4</v>
      </c>
      <c r="X586">
        <f>VLOOKUP(D586,Unemployment!H:J,3,FALSE)</f>
        <v>4.5999999999999996</v>
      </c>
      <c r="Y586">
        <f t="shared" si="191"/>
        <v>0.59999999999999964</v>
      </c>
      <c r="Z586">
        <f t="shared" si="192"/>
        <v>1.1999999999999997</v>
      </c>
      <c r="AA586">
        <f>VLOOKUP(D586,MedianAge!A:B,2,FALSE)</f>
        <v>37.9</v>
      </c>
      <c r="AB586" s="6">
        <f>VLOOKUP(D586,StateActions!F:G,2,FALSE)</f>
        <v>43911</v>
      </c>
      <c r="AC586" s="6">
        <f>VLOOKUP(D586,StateActions!L:M,2,FALSE)</f>
        <v>43910</v>
      </c>
      <c r="AD586" s="6">
        <f>VLOOKUP(D586,StateActions!A:B,2,FALSE)</f>
        <v>43903</v>
      </c>
      <c r="AE586">
        <f t="shared" si="193"/>
        <v>-10</v>
      </c>
      <c r="AF586">
        <f t="shared" si="194"/>
        <v>-9</v>
      </c>
      <c r="AG586">
        <f t="shared" si="195"/>
        <v>-2</v>
      </c>
      <c r="AH586" s="18">
        <f t="shared" si="196"/>
        <v>7.2243346007604556E-2</v>
      </c>
      <c r="AI586" s="18">
        <f t="shared" si="197"/>
        <v>0.92775665399239549</v>
      </c>
      <c r="AJ586" s="20">
        <f t="shared" si="198"/>
        <v>0</v>
      </c>
      <c r="AK586" t="str">
        <f t="shared" si="199"/>
        <v>Include</v>
      </c>
      <c r="AL586" t="str">
        <f t="shared" si="200"/>
        <v>Less than 10 deaths</v>
      </c>
      <c r="AM586" s="6">
        <f>IFERROR(VLOOKUP(D586,DatesEachStateReach10Deaths!A:B,2,FALSE),AK586)</f>
        <v>43913</v>
      </c>
      <c r="AN586">
        <f t="shared" si="201"/>
        <v>-12</v>
      </c>
    </row>
    <row r="587" spans="1:40" x14ac:dyDescent="0.25">
      <c r="A587" t="str">
        <f t="shared" si="202"/>
        <v>43902Illinois</v>
      </c>
      <c r="B587" t="str">
        <f t="shared" si="189"/>
        <v>43902IL</v>
      </c>
      <c r="C587" s="6">
        <v>43902</v>
      </c>
      <c r="D587" t="s">
        <v>76</v>
      </c>
      <c r="E587" t="s">
        <v>21</v>
      </c>
      <c r="F587">
        <f>IFERROR(VLOOKUP(B587,CovidTracking!B:G,4,FALSE),0)</f>
        <v>25</v>
      </c>
      <c r="G587">
        <f>IFERROR(VLOOKUP(B587,CovidTracking!B:G,5,FALSE),0)</f>
        <v>266</v>
      </c>
      <c r="H587">
        <f t="shared" si="190"/>
        <v>291</v>
      </c>
      <c r="I587">
        <f>IFERROR(VLOOKUP(B587,CovidTracking!B:G,6,FALSE),0)</f>
        <v>0</v>
      </c>
      <c r="J587">
        <f t="shared" si="185"/>
        <v>6</v>
      </c>
      <c r="K587">
        <f t="shared" si="186"/>
        <v>22</v>
      </c>
      <c r="L587">
        <f t="shared" si="187"/>
        <v>28</v>
      </c>
      <c r="M587">
        <f t="shared" si="188"/>
        <v>0</v>
      </c>
      <c r="N587">
        <f>VLOOKUP(A587,Mobility!$A:$L,7,FALSE)</f>
        <v>7</v>
      </c>
      <c r="O587">
        <f>VLOOKUP(A587,Mobility!$A:$L,8,FALSE)</f>
        <v>32</v>
      </c>
      <c r="P587">
        <f>VLOOKUP(A587,Mobility!$A:$L,9,FALSE)</f>
        <v>19</v>
      </c>
      <c r="Q587">
        <f>VLOOKUP(A587,Mobility!$A:$L,10,FALSE)</f>
        <v>-5</v>
      </c>
      <c r="R587">
        <f>VLOOKUP(A587,Mobility!$A:$L,11,FALSE)</f>
        <v>-1</v>
      </c>
      <c r="S587">
        <f>VLOOKUP(A587,Mobility!$A:$L,12,FALSE)</f>
        <v>1</v>
      </c>
      <c r="T587">
        <f>VLOOKUP(D587,'Pop and Pop Den'!A:C,2,FALSE)</f>
        <v>12659682</v>
      </c>
      <c r="U587">
        <f>VLOOKUP(D587,'Pop and Pop Den'!A:C,3,FALSE)</f>
        <v>228.02430000000001</v>
      </c>
      <c r="V587">
        <f>VLOOKUP(D587,Unemployment!A:B,2,FALSE)</f>
        <v>4</v>
      </c>
      <c r="W587">
        <f>VLOOKUP(D587,Unemployment!H:J,2,FALSE)</f>
        <v>3.4</v>
      </c>
      <c r="X587">
        <f>VLOOKUP(D587,Unemployment!H:J,3,FALSE)</f>
        <v>4.5999999999999996</v>
      </c>
      <c r="Y587">
        <f t="shared" si="191"/>
        <v>0.59999999999999964</v>
      </c>
      <c r="Z587">
        <f t="shared" si="192"/>
        <v>1.1999999999999997</v>
      </c>
      <c r="AA587">
        <f>VLOOKUP(D587,MedianAge!A:B,2,FALSE)</f>
        <v>37.9</v>
      </c>
      <c r="AB587" s="6">
        <f>VLOOKUP(D587,StateActions!F:G,2,FALSE)</f>
        <v>43911</v>
      </c>
      <c r="AC587" s="6">
        <f>VLOOKUP(D587,StateActions!L:M,2,FALSE)</f>
        <v>43910</v>
      </c>
      <c r="AD587" s="6">
        <f>VLOOKUP(D587,StateActions!A:B,2,FALSE)</f>
        <v>43903</v>
      </c>
      <c r="AE587">
        <f t="shared" si="193"/>
        <v>-9</v>
      </c>
      <c r="AF587">
        <f t="shared" si="194"/>
        <v>-8</v>
      </c>
      <c r="AG587">
        <f t="shared" si="195"/>
        <v>-1</v>
      </c>
      <c r="AH587" s="18">
        <f t="shared" si="196"/>
        <v>8.5910652920962199E-2</v>
      </c>
      <c r="AI587" s="18">
        <f t="shared" si="197"/>
        <v>0.91408934707903777</v>
      </c>
      <c r="AJ587" s="20">
        <f t="shared" si="198"/>
        <v>0</v>
      </c>
      <c r="AK587" t="str">
        <f t="shared" si="199"/>
        <v>Include</v>
      </c>
      <c r="AL587" t="str">
        <f t="shared" si="200"/>
        <v>Less than 10 deaths</v>
      </c>
      <c r="AM587" s="6">
        <f>IFERROR(VLOOKUP(D587,DatesEachStateReach10Deaths!A:B,2,FALSE),AK587)</f>
        <v>43913</v>
      </c>
      <c r="AN587">
        <f t="shared" si="201"/>
        <v>-11</v>
      </c>
    </row>
    <row r="588" spans="1:40" x14ac:dyDescent="0.25">
      <c r="A588" t="str">
        <f t="shared" si="202"/>
        <v>43903Illinois</v>
      </c>
      <c r="B588" t="str">
        <f t="shared" si="189"/>
        <v>43903IL</v>
      </c>
      <c r="C588" s="6">
        <v>43903</v>
      </c>
      <c r="D588" t="s">
        <v>76</v>
      </c>
      <c r="E588" t="s">
        <v>21</v>
      </c>
      <c r="F588">
        <f>IFERROR(VLOOKUP(B588,CovidTracking!B:G,4,FALSE),0)</f>
        <v>32</v>
      </c>
      <c r="G588">
        <f>IFERROR(VLOOKUP(B588,CovidTracking!B:G,5,FALSE),0)</f>
        <v>294</v>
      </c>
      <c r="H588">
        <f t="shared" si="190"/>
        <v>326</v>
      </c>
      <c r="I588">
        <f>IFERROR(VLOOKUP(B588,CovidTracking!B:G,6,FALSE),0)</f>
        <v>0</v>
      </c>
      <c r="J588">
        <f t="shared" si="185"/>
        <v>7</v>
      </c>
      <c r="K588">
        <f t="shared" si="186"/>
        <v>28</v>
      </c>
      <c r="L588">
        <f t="shared" si="187"/>
        <v>35</v>
      </c>
      <c r="M588">
        <f t="shared" si="188"/>
        <v>0</v>
      </c>
      <c r="N588">
        <f>VLOOKUP(A588,Mobility!$A:$L,7,FALSE)</f>
        <v>5</v>
      </c>
      <c r="O588">
        <f>VLOOKUP(A588,Mobility!$A:$L,8,FALSE)</f>
        <v>43</v>
      </c>
      <c r="P588">
        <f>VLOOKUP(A588,Mobility!$A:$L,9,FALSE)</f>
        <v>19</v>
      </c>
      <c r="Q588">
        <f>VLOOKUP(A588,Mobility!$A:$L,10,FALSE)</f>
        <v>-6</v>
      </c>
      <c r="R588">
        <f>VLOOKUP(A588,Mobility!$A:$L,11,FALSE)</f>
        <v>-4</v>
      </c>
      <c r="S588">
        <f>VLOOKUP(A588,Mobility!$A:$L,12,FALSE)</f>
        <v>1</v>
      </c>
      <c r="T588">
        <f>VLOOKUP(D588,'Pop and Pop Den'!A:C,2,FALSE)</f>
        <v>12659682</v>
      </c>
      <c r="U588">
        <f>VLOOKUP(D588,'Pop and Pop Den'!A:C,3,FALSE)</f>
        <v>228.02430000000001</v>
      </c>
      <c r="V588">
        <f>VLOOKUP(D588,Unemployment!A:B,2,FALSE)</f>
        <v>4</v>
      </c>
      <c r="W588">
        <f>VLOOKUP(D588,Unemployment!H:J,2,FALSE)</f>
        <v>3.4</v>
      </c>
      <c r="X588">
        <f>VLOOKUP(D588,Unemployment!H:J,3,FALSE)</f>
        <v>4.5999999999999996</v>
      </c>
      <c r="Y588">
        <f t="shared" si="191"/>
        <v>0.59999999999999964</v>
      </c>
      <c r="Z588">
        <f t="shared" si="192"/>
        <v>1.1999999999999997</v>
      </c>
      <c r="AA588">
        <f>VLOOKUP(D588,MedianAge!A:B,2,FALSE)</f>
        <v>37.9</v>
      </c>
      <c r="AB588" s="6">
        <f>VLOOKUP(D588,StateActions!F:G,2,FALSE)</f>
        <v>43911</v>
      </c>
      <c r="AC588" s="6">
        <f>VLOOKUP(D588,StateActions!L:M,2,FALSE)</f>
        <v>43910</v>
      </c>
      <c r="AD588" s="6">
        <f>VLOOKUP(D588,StateActions!A:B,2,FALSE)</f>
        <v>43903</v>
      </c>
      <c r="AE588">
        <f t="shared" si="193"/>
        <v>-8</v>
      </c>
      <c r="AF588">
        <f t="shared" si="194"/>
        <v>-7</v>
      </c>
      <c r="AG588">
        <f t="shared" si="195"/>
        <v>0</v>
      </c>
      <c r="AH588" s="18">
        <f t="shared" si="196"/>
        <v>9.815950920245399E-2</v>
      </c>
      <c r="AI588" s="18">
        <f t="shared" si="197"/>
        <v>0.90184049079754602</v>
      </c>
      <c r="AJ588" s="20">
        <f t="shared" si="198"/>
        <v>0</v>
      </c>
      <c r="AK588" t="str">
        <f t="shared" si="199"/>
        <v>Include</v>
      </c>
      <c r="AL588" t="str">
        <f t="shared" si="200"/>
        <v>Less than 10 deaths</v>
      </c>
      <c r="AM588" s="6">
        <f>IFERROR(VLOOKUP(D588,DatesEachStateReach10Deaths!A:B,2,FALSE),AK588)</f>
        <v>43913</v>
      </c>
      <c r="AN588">
        <f t="shared" si="201"/>
        <v>-10</v>
      </c>
    </row>
    <row r="589" spans="1:40" x14ac:dyDescent="0.25">
      <c r="A589" t="str">
        <f t="shared" si="202"/>
        <v>43904Illinois</v>
      </c>
      <c r="B589" t="str">
        <f t="shared" si="189"/>
        <v>43904IL</v>
      </c>
      <c r="C589" s="6">
        <v>43904</v>
      </c>
      <c r="D589" t="s">
        <v>76</v>
      </c>
      <c r="E589" t="s">
        <v>21</v>
      </c>
      <c r="F589">
        <f>IFERROR(VLOOKUP(B589,CovidTracking!B:G,4,FALSE),0)</f>
        <v>46</v>
      </c>
      <c r="G589">
        <f>IFERROR(VLOOKUP(B589,CovidTracking!B:G,5,FALSE),0)</f>
        <v>316</v>
      </c>
      <c r="H589">
        <f t="shared" si="190"/>
        <v>362</v>
      </c>
      <c r="I589">
        <f>IFERROR(VLOOKUP(B589,CovidTracking!B:G,6,FALSE),0)</f>
        <v>0</v>
      </c>
      <c r="J589">
        <f t="shared" si="185"/>
        <v>14</v>
      </c>
      <c r="K589">
        <f t="shared" si="186"/>
        <v>22</v>
      </c>
      <c r="L589">
        <f t="shared" si="187"/>
        <v>36</v>
      </c>
      <c r="M589">
        <f t="shared" si="188"/>
        <v>0</v>
      </c>
      <c r="N589">
        <f>VLOOKUP(A589,Mobility!$A:$L,7,FALSE)</f>
        <v>-7</v>
      </c>
      <c r="O589">
        <f>VLOOKUP(A589,Mobility!$A:$L,8,FALSE)</f>
        <v>31</v>
      </c>
      <c r="P589">
        <f>VLOOKUP(A589,Mobility!$A:$L,9,FALSE)</f>
        <v>-13</v>
      </c>
      <c r="Q589">
        <f>VLOOKUP(A589,Mobility!$A:$L,10,FALSE)</f>
        <v>-8</v>
      </c>
      <c r="R589">
        <f>VLOOKUP(A589,Mobility!$A:$L,11,FALSE)</f>
        <v>0</v>
      </c>
      <c r="S589">
        <f>VLOOKUP(A589,Mobility!$A:$L,12,FALSE)</f>
        <v>3</v>
      </c>
      <c r="T589">
        <f>VLOOKUP(D589,'Pop and Pop Den'!A:C,2,FALSE)</f>
        <v>12659682</v>
      </c>
      <c r="U589">
        <f>VLOOKUP(D589,'Pop and Pop Den'!A:C,3,FALSE)</f>
        <v>228.02430000000001</v>
      </c>
      <c r="V589">
        <f>VLOOKUP(D589,Unemployment!A:B,2,FALSE)</f>
        <v>4</v>
      </c>
      <c r="W589">
        <f>VLOOKUP(D589,Unemployment!H:J,2,FALSE)</f>
        <v>3.4</v>
      </c>
      <c r="X589">
        <f>VLOOKUP(D589,Unemployment!H:J,3,FALSE)</f>
        <v>4.5999999999999996</v>
      </c>
      <c r="Y589">
        <f t="shared" si="191"/>
        <v>0.59999999999999964</v>
      </c>
      <c r="Z589">
        <f t="shared" si="192"/>
        <v>1.1999999999999997</v>
      </c>
      <c r="AA589">
        <f>VLOOKUP(D589,MedianAge!A:B,2,FALSE)</f>
        <v>37.9</v>
      </c>
      <c r="AB589" s="6">
        <f>VLOOKUP(D589,StateActions!F:G,2,FALSE)</f>
        <v>43911</v>
      </c>
      <c r="AC589" s="6">
        <f>VLOOKUP(D589,StateActions!L:M,2,FALSE)</f>
        <v>43910</v>
      </c>
      <c r="AD589" s="6">
        <f>VLOOKUP(D589,StateActions!A:B,2,FALSE)</f>
        <v>43903</v>
      </c>
      <c r="AE589">
        <f t="shared" si="193"/>
        <v>-7</v>
      </c>
      <c r="AF589">
        <f t="shared" si="194"/>
        <v>-6</v>
      </c>
      <c r="AG589">
        <f t="shared" si="195"/>
        <v>1</v>
      </c>
      <c r="AH589" s="18">
        <f t="shared" si="196"/>
        <v>0.1270718232044199</v>
      </c>
      <c r="AI589" s="18">
        <f t="shared" si="197"/>
        <v>0.8729281767955801</v>
      </c>
      <c r="AJ589" s="20">
        <f t="shared" si="198"/>
        <v>0</v>
      </c>
      <c r="AK589" t="str">
        <f t="shared" si="199"/>
        <v>Include</v>
      </c>
      <c r="AL589" t="str">
        <f t="shared" si="200"/>
        <v>Less than 10 deaths</v>
      </c>
      <c r="AM589" s="6">
        <f>IFERROR(VLOOKUP(D589,DatesEachStateReach10Deaths!A:B,2,FALSE),AK589)</f>
        <v>43913</v>
      </c>
      <c r="AN589">
        <f t="shared" si="201"/>
        <v>-9</v>
      </c>
    </row>
    <row r="590" spans="1:40" x14ac:dyDescent="0.25">
      <c r="A590" t="str">
        <f t="shared" si="202"/>
        <v>43905Illinois</v>
      </c>
      <c r="B590" t="str">
        <f t="shared" si="189"/>
        <v>43905IL</v>
      </c>
      <c r="C590" s="6">
        <v>43905</v>
      </c>
      <c r="D590" t="s">
        <v>76</v>
      </c>
      <c r="E590" t="s">
        <v>21</v>
      </c>
      <c r="F590">
        <f>IFERROR(VLOOKUP(B590,CovidTracking!B:G,4,FALSE),0)</f>
        <v>64</v>
      </c>
      <c r="G590">
        <f>IFERROR(VLOOKUP(B590,CovidTracking!B:G,5,FALSE),0)</f>
        <v>449</v>
      </c>
      <c r="H590">
        <f t="shared" si="190"/>
        <v>513</v>
      </c>
      <c r="I590">
        <f>IFERROR(VLOOKUP(B590,CovidTracking!B:G,6,FALSE),0)</f>
        <v>0</v>
      </c>
      <c r="J590">
        <f t="shared" si="185"/>
        <v>18</v>
      </c>
      <c r="K590">
        <f t="shared" si="186"/>
        <v>133</v>
      </c>
      <c r="L590">
        <f t="shared" si="187"/>
        <v>151</v>
      </c>
      <c r="M590">
        <f t="shared" si="188"/>
        <v>0</v>
      </c>
      <c r="N590">
        <f>VLOOKUP(A590,Mobility!$A:$L,7,FALSE)</f>
        <v>-8</v>
      </c>
      <c r="O590">
        <f>VLOOKUP(A590,Mobility!$A:$L,8,FALSE)</f>
        <v>25</v>
      </c>
      <c r="P590">
        <f>VLOOKUP(A590,Mobility!$A:$L,9,FALSE)</f>
        <v>25</v>
      </c>
      <c r="Q590">
        <f>VLOOKUP(A590,Mobility!$A:$L,10,FALSE)</f>
        <v>-13</v>
      </c>
      <c r="R590">
        <f>VLOOKUP(A590,Mobility!$A:$L,11,FALSE)</f>
        <v>-5</v>
      </c>
      <c r="S590">
        <f>VLOOKUP(A590,Mobility!$A:$L,12,FALSE)</f>
        <v>3</v>
      </c>
      <c r="T590">
        <f>VLOOKUP(D590,'Pop and Pop Den'!A:C,2,FALSE)</f>
        <v>12659682</v>
      </c>
      <c r="U590">
        <f>VLOOKUP(D590,'Pop and Pop Den'!A:C,3,FALSE)</f>
        <v>228.02430000000001</v>
      </c>
      <c r="V590">
        <f>VLOOKUP(D590,Unemployment!A:B,2,FALSE)</f>
        <v>4</v>
      </c>
      <c r="W590">
        <f>VLOOKUP(D590,Unemployment!H:J,2,FALSE)</f>
        <v>3.4</v>
      </c>
      <c r="X590">
        <f>VLOOKUP(D590,Unemployment!H:J,3,FALSE)</f>
        <v>4.5999999999999996</v>
      </c>
      <c r="Y590">
        <f t="shared" si="191"/>
        <v>0.59999999999999964</v>
      </c>
      <c r="Z590">
        <f t="shared" si="192"/>
        <v>1.1999999999999997</v>
      </c>
      <c r="AA590">
        <f>VLOOKUP(D590,MedianAge!A:B,2,FALSE)</f>
        <v>37.9</v>
      </c>
      <c r="AB590" s="6">
        <f>VLOOKUP(D590,StateActions!F:G,2,FALSE)</f>
        <v>43911</v>
      </c>
      <c r="AC590" s="6">
        <f>VLOOKUP(D590,StateActions!L:M,2,FALSE)</f>
        <v>43910</v>
      </c>
      <c r="AD590" s="6">
        <f>VLOOKUP(D590,StateActions!A:B,2,FALSE)</f>
        <v>43903</v>
      </c>
      <c r="AE590">
        <f t="shared" si="193"/>
        <v>-6</v>
      </c>
      <c r="AF590">
        <f t="shared" si="194"/>
        <v>-5</v>
      </c>
      <c r="AG590">
        <f t="shared" si="195"/>
        <v>2</v>
      </c>
      <c r="AH590" s="18">
        <f t="shared" si="196"/>
        <v>0.12475633528265107</v>
      </c>
      <c r="AI590" s="18">
        <f t="shared" si="197"/>
        <v>0.87524366471734893</v>
      </c>
      <c r="AJ590" s="20">
        <f t="shared" si="198"/>
        <v>0</v>
      </c>
      <c r="AK590" t="str">
        <f t="shared" si="199"/>
        <v>Include</v>
      </c>
      <c r="AL590" t="str">
        <f t="shared" si="200"/>
        <v>Less than 10 deaths</v>
      </c>
      <c r="AM590" s="6">
        <f>IFERROR(VLOOKUP(D590,DatesEachStateReach10Deaths!A:B,2,FALSE),AK590)</f>
        <v>43913</v>
      </c>
      <c r="AN590">
        <f t="shared" si="201"/>
        <v>-8</v>
      </c>
    </row>
    <row r="591" spans="1:40" x14ac:dyDescent="0.25">
      <c r="A591" t="str">
        <f t="shared" si="202"/>
        <v>43906Illinois</v>
      </c>
      <c r="B591" t="str">
        <f t="shared" si="189"/>
        <v>43906IL</v>
      </c>
      <c r="C591" s="6">
        <v>43906</v>
      </c>
      <c r="D591" t="s">
        <v>76</v>
      </c>
      <c r="E591" t="s">
        <v>21</v>
      </c>
      <c r="F591">
        <f>IFERROR(VLOOKUP(B591,CovidTracking!B:G,4,FALSE),0)</f>
        <v>93</v>
      </c>
      <c r="G591">
        <f>IFERROR(VLOOKUP(B591,CovidTracking!B:G,5,FALSE),0)</f>
        <v>932</v>
      </c>
      <c r="H591">
        <f t="shared" si="190"/>
        <v>1025</v>
      </c>
      <c r="I591">
        <f>IFERROR(VLOOKUP(B591,CovidTracking!B:G,6,FALSE),0)</f>
        <v>0</v>
      </c>
      <c r="J591">
        <f t="shared" si="185"/>
        <v>29</v>
      </c>
      <c r="K591">
        <f t="shared" si="186"/>
        <v>483</v>
      </c>
      <c r="L591">
        <f t="shared" si="187"/>
        <v>512</v>
      </c>
      <c r="M591">
        <f t="shared" si="188"/>
        <v>0</v>
      </c>
      <c r="N591">
        <f>VLOOKUP(A591,Mobility!$A:$L,7,FALSE)</f>
        <v>-10</v>
      </c>
      <c r="O591">
        <f>VLOOKUP(A591,Mobility!$A:$L,8,FALSE)</f>
        <v>30</v>
      </c>
      <c r="P591">
        <f>VLOOKUP(A591,Mobility!$A:$L,9,FALSE)</f>
        <v>-19</v>
      </c>
      <c r="Q591">
        <f>VLOOKUP(A591,Mobility!$A:$L,10,FALSE)</f>
        <v>-27</v>
      </c>
      <c r="R591">
        <f>VLOOKUP(A591,Mobility!$A:$L,11,FALSE)</f>
        <v>-19</v>
      </c>
      <c r="S591">
        <f>VLOOKUP(A591,Mobility!$A:$L,12,FALSE)</f>
        <v>8</v>
      </c>
      <c r="T591">
        <f>VLOOKUP(D591,'Pop and Pop Den'!A:C,2,FALSE)</f>
        <v>12659682</v>
      </c>
      <c r="U591">
        <f>VLOOKUP(D591,'Pop and Pop Den'!A:C,3,FALSE)</f>
        <v>228.02430000000001</v>
      </c>
      <c r="V591">
        <f>VLOOKUP(D591,Unemployment!A:B,2,FALSE)</f>
        <v>4</v>
      </c>
      <c r="W591">
        <f>VLOOKUP(D591,Unemployment!H:J,2,FALSE)</f>
        <v>3.4</v>
      </c>
      <c r="X591">
        <f>VLOOKUP(D591,Unemployment!H:J,3,FALSE)</f>
        <v>4.5999999999999996</v>
      </c>
      <c r="Y591">
        <f t="shared" si="191"/>
        <v>0.59999999999999964</v>
      </c>
      <c r="Z591">
        <f t="shared" si="192"/>
        <v>1.1999999999999997</v>
      </c>
      <c r="AA591">
        <f>VLOOKUP(D591,MedianAge!A:B,2,FALSE)</f>
        <v>37.9</v>
      </c>
      <c r="AB591" s="6">
        <f>VLOOKUP(D591,StateActions!F:G,2,FALSE)</f>
        <v>43911</v>
      </c>
      <c r="AC591" s="6">
        <f>VLOOKUP(D591,StateActions!L:M,2,FALSE)</f>
        <v>43910</v>
      </c>
      <c r="AD591" s="6">
        <f>VLOOKUP(D591,StateActions!A:B,2,FALSE)</f>
        <v>43903</v>
      </c>
      <c r="AE591">
        <f t="shared" si="193"/>
        <v>-5</v>
      </c>
      <c r="AF591">
        <f t="shared" si="194"/>
        <v>-4</v>
      </c>
      <c r="AG591">
        <f t="shared" si="195"/>
        <v>3</v>
      </c>
      <c r="AH591" s="18">
        <f t="shared" si="196"/>
        <v>9.0731707317073168E-2</v>
      </c>
      <c r="AI591" s="18">
        <f t="shared" si="197"/>
        <v>0.90926829268292686</v>
      </c>
      <c r="AJ591" s="20">
        <f t="shared" si="198"/>
        <v>0</v>
      </c>
      <c r="AK591" t="str">
        <f t="shared" si="199"/>
        <v>Include</v>
      </c>
      <c r="AL591" t="str">
        <f t="shared" si="200"/>
        <v>Less than 10 deaths</v>
      </c>
      <c r="AM591" s="6">
        <f>IFERROR(VLOOKUP(D591,DatesEachStateReach10Deaths!A:B,2,FALSE),AK591)</f>
        <v>43913</v>
      </c>
      <c r="AN591">
        <f t="shared" si="201"/>
        <v>-7</v>
      </c>
    </row>
    <row r="592" spans="1:40" x14ac:dyDescent="0.25">
      <c r="A592" t="str">
        <f t="shared" si="202"/>
        <v>43907Illinois</v>
      </c>
      <c r="B592" t="str">
        <f t="shared" si="189"/>
        <v>43907IL</v>
      </c>
      <c r="C592" s="6">
        <v>43907</v>
      </c>
      <c r="D592" t="s">
        <v>76</v>
      </c>
      <c r="E592" t="s">
        <v>21</v>
      </c>
      <c r="F592">
        <f>IFERROR(VLOOKUP(B592,CovidTracking!B:G,4,FALSE),0)</f>
        <v>159</v>
      </c>
      <c r="G592">
        <f>IFERROR(VLOOKUP(B592,CovidTracking!B:G,5,FALSE),0)</f>
        <v>1340</v>
      </c>
      <c r="H592">
        <f t="shared" si="190"/>
        <v>1499</v>
      </c>
      <c r="I592">
        <f>IFERROR(VLOOKUP(B592,CovidTracking!B:G,6,FALSE),0)</f>
        <v>1</v>
      </c>
      <c r="J592">
        <f t="shared" si="185"/>
        <v>66</v>
      </c>
      <c r="K592">
        <f t="shared" si="186"/>
        <v>408</v>
      </c>
      <c r="L592">
        <f t="shared" si="187"/>
        <v>474</v>
      </c>
      <c r="M592">
        <f t="shared" si="188"/>
        <v>1</v>
      </c>
      <c r="N592">
        <f>VLOOKUP(A592,Mobility!$A:$L,7,FALSE)</f>
        <v>-23</v>
      </c>
      <c r="O592">
        <f>VLOOKUP(A592,Mobility!$A:$L,8,FALSE)</f>
        <v>17</v>
      </c>
      <c r="P592">
        <f>VLOOKUP(A592,Mobility!$A:$L,9,FALSE)</f>
        <v>44</v>
      </c>
      <c r="Q592">
        <f>VLOOKUP(A592,Mobility!$A:$L,10,FALSE)</f>
        <v>-30</v>
      </c>
      <c r="R592">
        <f>VLOOKUP(A592,Mobility!$A:$L,11,FALSE)</f>
        <v>-31</v>
      </c>
      <c r="S592">
        <f>VLOOKUP(A592,Mobility!$A:$L,12,FALSE)</f>
        <v>12</v>
      </c>
      <c r="T592">
        <f>VLOOKUP(D592,'Pop and Pop Den'!A:C,2,FALSE)</f>
        <v>12659682</v>
      </c>
      <c r="U592">
        <f>VLOOKUP(D592,'Pop and Pop Den'!A:C,3,FALSE)</f>
        <v>228.02430000000001</v>
      </c>
      <c r="V592">
        <f>VLOOKUP(D592,Unemployment!A:B,2,FALSE)</f>
        <v>4</v>
      </c>
      <c r="W592">
        <f>VLOOKUP(D592,Unemployment!H:J,2,FALSE)</f>
        <v>3.4</v>
      </c>
      <c r="X592">
        <f>VLOOKUP(D592,Unemployment!H:J,3,FALSE)</f>
        <v>4.5999999999999996</v>
      </c>
      <c r="Y592">
        <f t="shared" si="191"/>
        <v>0.59999999999999964</v>
      </c>
      <c r="Z592">
        <f t="shared" si="192"/>
        <v>1.1999999999999997</v>
      </c>
      <c r="AA592">
        <f>VLOOKUP(D592,MedianAge!A:B,2,FALSE)</f>
        <v>37.9</v>
      </c>
      <c r="AB592" s="6">
        <f>VLOOKUP(D592,StateActions!F:G,2,FALSE)</f>
        <v>43911</v>
      </c>
      <c r="AC592" s="6">
        <f>VLOOKUP(D592,StateActions!L:M,2,FALSE)</f>
        <v>43910</v>
      </c>
      <c r="AD592" s="6">
        <f>VLOOKUP(D592,StateActions!A:B,2,FALSE)</f>
        <v>43903</v>
      </c>
      <c r="AE592">
        <f t="shared" si="193"/>
        <v>-4</v>
      </c>
      <c r="AF592">
        <f t="shared" si="194"/>
        <v>-3</v>
      </c>
      <c r="AG592">
        <f t="shared" si="195"/>
        <v>4</v>
      </c>
      <c r="AH592" s="18">
        <f t="shared" si="196"/>
        <v>0.10607071380920614</v>
      </c>
      <c r="AI592" s="18">
        <f t="shared" si="197"/>
        <v>0.89392928619079381</v>
      </c>
      <c r="AJ592" s="20">
        <f t="shared" si="198"/>
        <v>6.6711140760506999E-4</v>
      </c>
      <c r="AK592" t="str">
        <f t="shared" si="199"/>
        <v>Include</v>
      </c>
      <c r="AL592" t="str">
        <f t="shared" si="200"/>
        <v>Less than 10 deaths</v>
      </c>
      <c r="AM592" s="6">
        <f>IFERROR(VLOOKUP(D592,DatesEachStateReach10Deaths!A:B,2,FALSE),AK592)</f>
        <v>43913</v>
      </c>
      <c r="AN592">
        <f t="shared" si="201"/>
        <v>-6</v>
      </c>
    </row>
    <row r="593" spans="1:40" x14ac:dyDescent="0.25">
      <c r="A593" t="str">
        <f t="shared" si="202"/>
        <v>43908Illinois</v>
      </c>
      <c r="B593" t="str">
        <f t="shared" si="189"/>
        <v>43908IL</v>
      </c>
      <c r="C593" s="6">
        <v>43908</v>
      </c>
      <c r="D593" t="s">
        <v>76</v>
      </c>
      <c r="E593" t="s">
        <v>21</v>
      </c>
      <c r="F593">
        <f>IFERROR(VLOOKUP(B593,CovidTracking!B:G,4,FALSE),0)</f>
        <v>288</v>
      </c>
      <c r="G593">
        <f>IFERROR(VLOOKUP(B593,CovidTracking!B:G,5,FALSE),0)</f>
        <v>1763</v>
      </c>
      <c r="H593">
        <f t="shared" si="190"/>
        <v>2051</v>
      </c>
      <c r="I593">
        <f>IFERROR(VLOOKUP(B593,CovidTracking!B:G,6,FALSE),0)</f>
        <v>1</v>
      </c>
      <c r="J593">
        <f t="shared" si="185"/>
        <v>129</v>
      </c>
      <c r="K593">
        <f t="shared" si="186"/>
        <v>423</v>
      </c>
      <c r="L593">
        <f t="shared" si="187"/>
        <v>552</v>
      </c>
      <c r="M593">
        <f t="shared" si="188"/>
        <v>0</v>
      </c>
      <c r="N593">
        <f>VLOOKUP(A593,Mobility!$A:$L,7,FALSE)</f>
        <v>-34</v>
      </c>
      <c r="O593">
        <f>VLOOKUP(A593,Mobility!$A:$L,8,FALSE)</f>
        <v>8</v>
      </c>
      <c r="P593">
        <f>VLOOKUP(A593,Mobility!$A:$L,9,FALSE)</f>
        <v>-34</v>
      </c>
      <c r="Q593">
        <f>VLOOKUP(A593,Mobility!$A:$L,10,FALSE)</f>
        <v>-39</v>
      </c>
      <c r="R593">
        <f>VLOOKUP(A593,Mobility!$A:$L,11,FALSE)</f>
        <v>-35</v>
      </c>
      <c r="S593">
        <f>VLOOKUP(A593,Mobility!$A:$L,12,FALSE)</f>
        <v>16</v>
      </c>
      <c r="T593">
        <f>VLOOKUP(D593,'Pop and Pop Den'!A:C,2,FALSE)</f>
        <v>12659682</v>
      </c>
      <c r="U593">
        <f>VLOOKUP(D593,'Pop and Pop Den'!A:C,3,FALSE)</f>
        <v>228.02430000000001</v>
      </c>
      <c r="V593">
        <f>VLOOKUP(D593,Unemployment!A:B,2,FALSE)</f>
        <v>4</v>
      </c>
      <c r="W593">
        <f>VLOOKUP(D593,Unemployment!H:J,2,FALSE)</f>
        <v>3.4</v>
      </c>
      <c r="X593">
        <f>VLOOKUP(D593,Unemployment!H:J,3,FALSE)</f>
        <v>4.5999999999999996</v>
      </c>
      <c r="Y593">
        <f t="shared" si="191"/>
        <v>0.59999999999999964</v>
      </c>
      <c r="Z593">
        <f t="shared" si="192"/>
        <v>1.1999999999999997</v>
      </c>
      <c r="AA593">
        <f>VLOOKUP(D593,MedianAge!A:B,2,FALSE)</f>
        <v>37.9</v>
      </c>
      <c r="AB593" s="6">
        <f>VLOOKUP(D593,StateActions!F:G,2,FALSE)</f>
        <v>43911</v>
      </c>
      <c r="AC593" s="6">
        <f>VLOOKUP(D593,StateActions!L:M,2,FALSE)</f>
        <v>43910</v>
      </c>
      <c r="AD593" s="6">
        <f>VLOOKUP(D593,StateActions!A:B,2,FALSE)</f>
        <v>43903</v>
      </c>
      <c r="AE593">
        <f t="shared" si="193"/>
        <v>-3</v>
      </c>
      <c r="AF593">
        <f t="shared" si="194"/>
        <v>-2</v>
      </c>
      <c r="AG593">
        <f t="shared" si="195"/>
        <v>5</v>
      </c>
      <c r="AH593" s="18">
        <f t="shared" si="196"/>
        <v>0.14041930765480254</v>
      </c>
      <c r="AI593" s="18">
        <f t="shared" si="197"/>
        <v>0.85958069234519752</v>
      </c>
      <c r="AJ593" s="20">
        <f t="shared" si="198"/>
        <v>4.8756704046806434E-4</v>
      </c>
      <c r="AK593" t="str">
        <f t="shared" si="199"/>
        <v>Include</v>
      </c>
      <c r="AL593" t="str">
        <f t="shared" si="200"/>
        <v>Less than 10 deaths</v>
      </c>
      <c r="AM593" s="6">
        <f>IFERROR(VLOOKUP(D593,DatesEachStateReach10Deaths!A:B,2,FALSE),AK593)</f>
        <v>43913</v>
      </c>
      <c r="AN593">
        <f t="shared" si="201"/>
        <v>-5</v>
      </c>
    </row>
    <row r="594" spans="1:40" x14ac:dyDescent="0.25">
      <c r="A594" t="str">
        <f t="shared" si="202"/>
        <v>43909Illinois</v>
      </c>
      <c r="B594" t="str">
        <f t="shared" si="189"/>
        <v>43909IL</v>
      </c>
      <c r="C594" s="6">
        <v>43909</v>
      </c>
      <c r="D594" t="s">
        <v>76</v>
      </c>
      <c r="E594" t="s">
        <v>21</v>
      </c>
      <c r="F594">
        <f>IFERROR(VLOOKUP(B594,CovidTracking!B:G,4,FALSE),0)</f>
        <v>422</v>
      </c>
      <c r="G594">
        <f>IFERROR(VLOOKUP(B594,CovidTracking!B:G,5,FALSE),0)</f>
        <v>2725</v>
      </c>
      <c r="H594">
        <f t="shared" si="190"/>
        <v>3147</v>
      </c>
      <c r="I594">
        <f>IFERROR(VLOOKUP(B594,CovidTracking!B:G,6,FALSE),0)</f>
        <v>4</v>
      </c>
      <c r="J594">
        <f t="shared" si="185"/>
        <v>134</v>
      </c>
      <c r="K594">
        <f t="shared" si="186"/>
        <v>962</v>
      </c>
      <c r="L594">
        <f t="shared" si="187"/>
        <v>1096</v>
      </c>
      <c r="M594">
        <f t="shared" si="188"/>
        <v>3</v>
      </c>
      <c r="N594">
        <f>VLOOKUP(A594,Mobility!$A:$L,7,FALSE)</f>
        <v>-34</v>
      </c>
      <c r="O594">
        <f>VLOOKUP(A594,Mobility!$A:$L,8,FALSE)</f>
        <v>16</v>
      </c>
      <c r="P594">
        <f>VLOOKUP(A594,Mobility!$A:$L,9,FALSE)</f>
        <v>-31</v>
      </c>
      <c r="Q594">
        <f>VLOOKUP(A594,Mobility!$A:$L,10,FALSE)</f>
        <v>-43</v>
      </c>
      <c r="R594">
        <f>VLOOKUP(A594,Mobility!$A:$L,11,FALSE)</f>
        <v>-37</v>
      </c>
      <c r="S594">
        <f>VLOOKUP(A594,Mobility!$A:$L,12,FALSE)</f>
        <v>17</v>
      </c>
      <c r="T594">
        <f>VLOOKUP(D594,'Pop and Pop Den'!A:C,2,FALSE)</f>
        <v>12659682</v>
      </c>
      <c r="U594">
        <f>VLOOKUP(D594,'Pop and Pop Den'!A:C,3,FALSE)</f>
        <v>228.02430000000001</v>
      </c>
      <c r="V594">
        <f>VLOOKUP(D594,Unemployment!A:B,2,FALSE)</f>
        <v>4</v>
      </c>
      <c r="W594">
        <f>VLOOKUP(D594,Unemployment!H:J,2,FALSE)</f>
        <v>3.4</v>
      </c>
      <c r="X594">
        <f>VLOOKUP(D594,Unemployment!H:J,3,FALSE)</f>
        <v>4.5999999999999996</v>
      </c>
      <c r="Y594">
        <f t="shared" si="191"/>
        <v>0.59999999999999964</v>
      </c>
      <c r="Z594">
        <f t="shared" si="192"/>
        <v>1.1999999999999997</v>
      </c>
      <c r="AA594">
        <f>VLOOKUP(D594,MedianAge!A:B,2,FALSE)</f>
        <v>37.9</v>
      </c>
      <c r="AB594" s="6">
        <f>VLOOKUP(D594,StateActions!F:G,2,FALSE)</f>
        <v>43911</v>
      </c>
      <c r="AC594" s="6">
        <f>VLOOKUP(D594,StateActions!L:M,2,FALSE)</f>
        <v>43910</v>
      </c>
      <c r="AD594" s="6">
        <f>VLOOKUP(D594,StateActions!A:B,2,FALSE)</f>
        <v>43903</v>
      </c>
      <c r="AE594">
        <f t="shared" si="193"/>
        <v>-2</v>
      </c>
      <c r="AF594">
        <f t="shared" si="194"/>
        <v>-1</v>
      </c>
      <c r="AG594">
        <f t="shared" si="195"/>
        <v>6</v>
      </c>
      <c r="AH594" s="18">
        <f t="shared" si="196"/>
        <v>0.13409596441054972</v>
      </c>
      <c r="AI594" s="18">
        <f t="shared" si="197"/>
        <v>0.86590403558945028</v>
      </c>
      <c r="AJ594" s="20">
        <f t="shared" si="198"/>
        <v>1.2710517953606611E-3</v>
      </c>
      <c r="AK594" t="str">
        <f t="shared" si="199"/>
        <v>Include</v>
      </c>
      <c r="AL594" t="str">
        <f t="shared" si="200"/>
        <v>Less than 10 deaths</v>
      </c>
      <c r="AM594" s="6">
        <f>IFERROR(VLOOKUP(D594,DatesEachStateReach10Deaths!A:B,2,FALSE),AK594)</f>
        <v>43913</v>
      </c>
      <c r="AN594">
        <f t="shared" si="201"/>
        <v>-4</v>
      </c>
    </row>
    <row r="595" spans="1:40" x14ac:dyDescent="0.25">
      <c r="A595" t="str">
        <f t="shared" si="202"/>
        <v>43910Illinois</v>
      </c>
      <c r="B595" t="str">
        <f t="shared" si="189"/>
        <v>43910IL</v>
      </c>
      <c r="C595" s="6">
        <v>43910</v>
      </c>
      <c r="D595" t="s">
        <v>76</v>
      </c>
      <c r="E595" t="s">
        <v>21</v>
      </c>
      <c r="F595">
        <f>IFERROR(VLOOKUP(B595,CovidTracking!B:G,4,FALSE),0)</f>
        <v>585</v>
      </c>
      <c r="G595">
        <f>IFERROR(VLOOKUP(B595,CovidTracking!B:G,5,FALSE),0)</f>
        <v>3696</v>
      </c>
      <c r="H595">
        <f t="shared" si="190"/>
        <v>4281</v>
      </c>
      <c r="I595">
        <f>IFERROR(VLOOKUP(B595,CovidTracking!B:G,6,FALSE),0)</f>
        <v>5</v>
      </c>
      <c r="J595">
        <f t="shared" si="185"/>
        <v>163</v>
      </c>
      <c r="K595">
        <f t="shared" si="186"/>
        <v>971</v>
      </c>
      <c r="L595">
        <f t="shared" si="187"/>
        <v>1134</v>
      </c>
      <c r="M595">
        <f t="shared" si="188"/>
        <v>1</v>
      </c>
      <c r="N595">
        <f>VLOOKUP(A595,Mobility!$A:$L,7,FALSE)</f>
        <v>-33</v>
      </c>
      <c r="O595">
        <f>VLOOKUP(A595,Mobility!$A:$L,8,FALSE)</f>
        <v>26</v>
      </c>
      <c r="P595">
        <f>VLOOKUP(A595,Mobility!$A:$L,9,FALSE)</f>
        <v>-28</v>
      </c>
      <c r="Q595">
        <f>VLOOKUP(A595,Mobility!$A:$L,10,FALSE)</f>
        <v>-41</v>
      </c>
      <c r="R595">
        <f>VLOOKUP(A595,Mobility!$A:$L,11,FALSE)</f>
        <v>-38</v>
      </c>
      <c r="S595">
        <f>VLOOKUP(A595,Mobility!$A:$L,12,FALSE)</f>
        <v>17</v>
      </c>
      <c r="T595">
        <f>VLOOKUP(D595,'Pop and Pop Den'!A:C,2,FALSE)</f>
        <v>12659682</v>
      </c>
      <c r="U595">
        <f>VLOOKUP(D595,'Pop and Pop Den'!A:C,3,FALSE)</f>
        <v>228.02430000000001</v>
      </c>
      <c r="V595">
        <f>VLOOKUP(D595,Unemployment!A:B,2,FALSE)</f>
        <v>4</v>
      </c>
      <c r="W595">
        <f>VLOOKUP(D595,Unemployment!H:J,2,FALSE)</f>
        <v>3.4</v>
      </c>
      <c r="X595">
        <f>VLOOKUP(D595,Unemployment!H:J,3,FALSE)</f>
        <v>4.5999999999999996</v>
      </c>
      <c r="Y595">
        <f t="shared" si="191"/>
        <v>0.59999999999999964</v>
      </c>
      <c r="Z595">
        <f t="shared" si="192"/>
        <v>1.1999999999999997</v>
      </c>
      <c r="AA595">
        <f>VLOOKUP(D595,MedianAge!A:B,2,FALSE)</f>
        <v>37.9</v>
      </c>
      <c r="AB595" s="6">
        <f>VLOOKUP(D595,StateActions!F:G,2,FALSE)</f>
        <v>43911</v>
      </c>
      <c r="AC595" s="6">
        <f>VLOOKUP(D595,StateActions!L:M,2,FALSE)</f>
        <v>43910</v>
      </c>
      <c r="AD595" s="6">
        <f>VLOOKUP(D595,StateActions!A:B,2,FALSE)</f>
        <v>43903</v>
      </c>
      <c r="AE595">
        <f t="shared" si="193"/>
        <v>-1</v>
      </c>
      <c r="AF595">
        <f t="shared" si="194"/>
        <v>0</v>
      </c>
      <c r="AG595">
        <f t="shared" si="195"/>
        <v>7</v>
      </c>
      <c r="AH595" s="18">
        <f t="shared" si="196"/>
        <v>0.13665031534688157</v>
      </c>
      <c r="AI595" s="18">
        <f t="shared" si="197"/>
        <v>0.86334968465311845</v>
      </c>
      <c r="AJ595" s="20">
        <f t="shared" si="198"/>
        <v>1.16795141322121E-3</v>
      </c>
      <c r="AK595" t="str">
        <f t="shared" si="199"/>
        <v>Include</v>
      </c>
      <c r="AL595" t="str">
        <f t="shared" si="200"/>
        <v>Less than 10 deaths</v>
      </c>
      <c r="AM595" s="6">
        <f>IFERROR(VLOOKUP(D595,DatesEachStateReach10Deaths!A:B,2,FALSE),AK595)</f>
        <v>43913</v>
      </c>
      <c r="AN595">
        <f t="shared" si="201"/>
        <v>-3</v>
      </c>
    </row>
    <row r="596" spans="1:40" x14ac:dyDescent="0.25">
      <c r="A596" t="str">
        <f t="shared" si="202"/>
        <v>43911Illinois</v>
      </c>
      <c r="B596" t="str">
        <f t="shared" si="189"/>
        <v>43911IL</v>
      </c>
      <c r="C596" s="6">
        <v>43911</v>
      </c>
      <c r="D596" t="s">
        <v>76</v>
      </c>
      <c r="E596" t="s">
        <v>21</v>
      </c>
      <c r="F596">
        <f>IFERROR(VLOOKUP(B596,CovidTracking!B:G,4,FALSE),0)</f>
        <v>753</v>
      </c>
      <c r="G596">
        <f>IFERROR(VLOOKUP(B596,CovidTracking!B:G,5,FALSE),0)</f>
        <v>5488</v>
      </c>
      <c r="H596">
        <f t="shared" si="190"/>
        <v>6241</v>
      </c>
      <c r="I596">
        <f>IFERROR(VLOOKUP(B596,CovidTracking!B:G,6,FALSE),0)</f>
        <v>6</v>
      </c>
      <c r="J596">
        <f t="shared" si="185"/>
        <v>168</v>
      </c>
      <c r="K596">
        <f t="shared" si="186"/>
        <v>1792</v>
      </c>
      <c r="L596">
        <f t="shared" si="187"/>
        <v>1960</v>
      </c>
      <c r="M596">
        <f t="shared" si="188"/>
        <v>1</v>
      </c>
      <c r="N596">
        <f>VLOOKUP(A596,Mobility!$A:$L,7,FALSE)</f>
        <v>-46</v>
      </c>
      <c r="O596">
        <f>VLOOKUP(A596,Mobility!$A:$L,8,FALSE)</f>
        <v>3</v>
      </c>
      <c r="P596">
        <f>VLOOKUP(A596,Mobility!$A:$L,9,FALSE)</f>
        <v>-22</v>
      </c>
      <c r="Q596">
        <f>VLOOKUP(A596,Mobility!$A:$L,10,FALSE)</f>
        <v>-39</v>
      </c>
      <c r="R596">
        <f>VLOOKUP(A596,Mobility!$A:$L,11,FALSE)</f>
        <v>-25</v>
      </c>
      <c r="S596">
        <f>VLOOKUP(A596,Mobility!$A:$L,12,FALSE)</f>
        <v>13</v>
      </c>
      <c r="T596">
        <f>VLOOKUP(D596,'Pop and Pop Den'!A:C,2,FALSE)</f>
        <v>12659682</v>
      </c>
      <c r="U596">
        <f>VLOOKUP(D596,'Pop and Pop Den'!A:C,3,FALSE)</f>
        <v>228.02430000000001</v>
      </c>
      <c r="V596">
        <f>VLOOKUP(D596,Unemployment!A:B,2,FALSE)</f>
        <v>4</v>
      </c>
      <c r="W596">
        <f>VLOOKUP(D596,Unemployment!H:J,2,FALSE)</f>
        <v>3.4</v>
      </c>
      <c r="X596">
        <f>VLOOKUP(D596,Unemployment!H:J,3,FALSE)</f>
        <v>4.5999999999999996</v>
      </c>
      <c r="Y596">
        <f t="shared" si="191"/>
        <v>0.59999999999999964</v>
      </c>
      <c r="Z596">
        <f t="shared" si="192"/>
        <v>1.1999999999999997</v>
      </c>
      <c r="AA596">
        <f>VLOOKUP(D596,MedianAge!A:B,2,FALSE)</f>
        <v>37.9</v>
      </c>
      <c r="AB596" s="6">
        <f>VLOOKUP(D596,StateActions!F:G,2,FALSE)</f>
        <v>43911</v>
      </c>
      <c r="AC596" s="6">
        <f>VLOOKUP(D596,StateActions!L:M,2,FALSE)</f>
        <v>43910</v>
      </c>
      <c r="AD596" s="6">
        <f>VLOOKUP(D596,StateActions!A:B,2,FALSE)</f>
        <v>43903</v>
      </c>
      <c r="AE596">
        <f t="shared" si="193"/>
        <v>0</v>
      </c>
      <c r="AF596">
        <f t="shared" si="194"/>
        <v>1</v>
      </c>
      <c r="AG596">
        <f t="shared" si="195"/>
        <v>8</v>
      </c>
      <c r="AH596" s="18">
        <f t="shared" si="196"/>
        <v>0.12065374138759814</v>
      </c>
      <c r="AI596" s="18">
        <f t="shared" si="197"/>
        <v>0.8793462586124019</v>
      </c>
      <c r="AJ596" s="20">
        <f t="shared" si="198"/>
        <v>9.6138439352667839E-4</v>
      </c>
      <c r="AK596" t="str">
        <f t="shared" si="199"/>
        <v>Include</v>
      </c>
      <c r="AL596" t="str">
        <f t="shared" si="200"/>
        <v>Less than 10 deaths</v>
      </c>
      <c r="AM596" s="6">
        <f>IFERROR(VLOOKUP(D596,DatesEachStateReach10Deaths!A:B,2,FALSE),AK596)</f>
        <v>43913</v>
      </c>
      <c r="AN596">
        <f t="shared" si="201"/>
        <v>-2</v>
      </c>
    </row>
    <row r="597" spans="1:40" x14ac:dyDescent="0.25">
      <c r="A597" t="str">
        <f t="shared" si="202"/>
        <v>43912Illinois</v>
      </c>
      <c r="B597" t="str">
        <f t="shared" si="189"/>
        <v>43912IL</v>
      </c>
      <c r="C597" s="6">
        <v>43912</v>
      </c>
      <c r="D597" t="s">
        <v>76</v>
      </c>
      <c r="E597" t="s">
        <v>21</v>
      </c>
      <c r="F597">
        <f>IFERROR(VLOOKUP(B597,CovidTracking!B:G,4,FALSE),0)</f>
        <v>1049</v>
      </c>
      <c r="G597">
        <f>IFERROR(VLOOKUP(B597,CovidTracking!B:G,5,FALSE),0)</f>
        <v>7271</v>
      </c>
      <c r="H597">
        <f t="shared" si="190"/>
        <v>8320</v>
      </c>
      <c r="I597">
        <f>IFERROR(VLOOKUP(B597,CovidTracking!B:G,6,FALSE),0)</f>
        <v>9</v>
      </c>
      <c r="J597">
        <f t="shared" si="185"/>
        <v>296</v>
      </c>
      <c r="K597">
        <f t="shared" si="186"/>
        <v>1783</v>
      </c>
      <c r="L597">
        <f t="shared" si="187"/>
        <v>2079</v>
      </c>
      <c r="M597">
        <f t="shared" si="188"/>
        <v>3</v>
      </c>
      <c r="N597">
        <f>VLOOKUP(A597,Mobility!$A:$L,7,FALSE)</f>
        <v>-63</v>
      </c>
      <c r="O597">
        <f>VLOOKUP(A597,Mobility!$A:$L,8,FALSE)</f>
        <v>-34</v>
      </c>
      <c r="P597">
        <f>VLOOKUP(A597,Mobility!$A:$L,9,FALSE)</f>
        <v>-39</v>
      </c>
      <c r="Q597">
        <f>VLOOKUP(A597,Mobility!$A:$L,10,FALSE)</f>
        <v>-54</v>
      </c>
      <c r="R597">
        <f>VLOOKUP(A597,Mobility!$A:$L,11,FALSE)</f>
        <v>-38</v>
      </c>
      <c r="S597">
        <f>VLOOKUP(A597,Mobility!$A:$L,12,FALSE)</f>
        <v>14</v>
      </c>
      <c r="T597">
        <f>VLOOKUP(D597,'Pop and Pop Den'!A:C,2,FALSE)</f>
        <v>12659682</v>
      </c>
      <c r="U597">
        <f>VLOOKUP(D597,'Pop and Pop Den'!A:C,3,FALSE)</f>
        <v>228.02430000000001</v>
      </c>
      <c r="V597">
        <f>VLOOKUP(D597,Unemployment!A:B,2,FALSE)</f>
        <v>4</v>
      </c>
      <c r="W597">
        <f>VLOOKUP(D597,Unemployment!H:J,2,FALSE)</f>
        <v>3.4</v>
      </c>
      <c r="X597">
        <f>VLOOKUP(D597,Unemployment!H:J,3,FALSE)</f>
        <v>4.5999999999999996</v>
      </c>
      <c r="Y597">
        <f t="shared" si="191"/>
        <v>0.59999999999999964</v>
      </c>
      <c r="Z597">
        <f t="shared" si="192"/>
        <v>1.1999999999999997</v>
      </c>
      <c r="AA597">
        <f>VLOOKUP(D597,MedianAge!A:B,2,FALSE)</f>
        <v>37.9</v>
      </c>
      <c r="AB597" s="6">
        <f>VLOOKUP(D597,StateActions!F:G,2,FALSE)</f>
        <v>43911</v>
      </c>
      <c r="AC597" s="6">
        <f>VLOOKUP(D597,StateActions!L:M,2,FALSE)</f>
        <v>43910</v>
      </c>
      <c r="AD597" s="6">
        <f>VLOOKUP(D597,StateActions!A:B,2,FALSE)</f>
        <v>43903</v>
      </c>
      <c r="AE597">
        <f t="shared" si="193"/>
        <v>1</v>
      </c>
      <c r="AF597">
        <f t="shared" si="194"/>
        <v>2</v>
      </c>
      <c r="AG597">
        <f t="shared" si="195"/>
        <v>9</v>
      </c>
      <c r="AH597" s="18">
        <f t="shared" si="196"/>
        <v>0.12608173076923077</v>
      </c>
      <c r="AI597" s="18">
        <f t="shared" si="197"/>
        <v>0.87391826923076921</v>
      </c>
      <c r="AJ597" s="20">
        <f t="shared" si="198"/>
        <v>1.0817307692307693E-3</v>
      </c>
      <c r="AK597" t="str">
        <f t="shared" si="199"/>
        <v>Include</v>
      </c>
      <c r="AL597" t="str">
        <f t="shared" si="200"/>
        <v>Less than 10 deaths</v>
      </c>
      <c r="AM597" s="6">
        <f>IFERROR(VLOOKUP(D597,DatesEachStateReach10Deaths!A:B,2,FALSE),AK597)</f>
        <v>43913</v>
      </c>
      <c r="AN597">
        <f t="shared" si="201"/>
        <v>-1</v>
      </c>
    </row>
    <row r="598" spans="1:40" x14ac:dyDescent="0.25">
      <c r="A598" t="str">
        <f t="shared" si="202"/>
        <v>43913Illinois</v>
      </c>
      <c r="B598" t="str">
        <f t="shared" si="189"/>
        <v>43913IL</v>
      </c>
      <c r="C598" s="6">
        <v>43913</v>
      </c>
      <c r="D598" t="s">
        <v>76</v>
      </c>
      <c r="E598" t="s">
        <v>21</v>
      </c>
      <c r="F598">
        <f>IFERROR(VLOOKUP(B598,CovidTracking!B:G,4,FALSE),0)</f>
        <v>1273</v>
      </c>
      <c r="G598">
        <f>IFERROR(VLOOKUP(B598,CovidTracking!B:G,5,FALSE),0)</f>
        <v>8583</v>
      </c>
      <c r="H598">
        <f t="shared" si="190"/>
        <v>9856</v>
      </c>
      <c r="I598">
        <f>IFERROR(VLOOKUP(B598,CovidTracking!B:G,6,FALSE),0)</f>
        <v>12</v>
      </c>
      <c r="J598">
        <f t="shared" si="185"/>
        <v>224</v>
      </c>
      <c r="K598">
        <f t="shared" si="186"/>
        <v>1312</v>
      </c>
      <c r="L598">
        <f t="shared" si="187"/>
        <v>1536</v>
      </c>
      <c r="M598">
        <f t="shared" si="188"/>
        <v>3</v>
      </c>
      <c r="N598">
        <f>VLOOKUP(A598,Mobility!$A:$L,7,FALSE)</f>
        <v>-50</v>
      </c>
      <c r="O598">
        <f>VLOOKUP(A598,Mobility!$A:$L,8,FALSE)</f>
        <v>-21</v>
      </c>
      <c r="P598">
        <f>VLOOKUP(A598,Mobility!$A:$L,9,FALSE)</f>
        <v>-29</v>
      </c>
      <c r="Q598">
        <f>VLOOKUP(A598,Mobility!$A:$L,10,FALSE)</f>
        <v>-55</v>
      </c>
      <c r="R598">
        <f>VLOOKUP(A598,Mobility!$A:$L,11,FALSE)</f>
        <v>-50</v>
      </c>
      <c r="S598">
        <f>VLOOKUP(A598,Mobility!$A:$L,12,FALSE)</f>
        <v>21</v>
      </c>
      <c r="T598">
        <f>VLOOKUP(D598,'Pop and Pop Den'!A:C,2,FALSE)</f>
        <v>12659682</v>
      </c>
      <c r="U598">
        <f>VLOOKUP(D598,'Pop and Pop Den'!A:C,3,FALSE)</f>
        <v>228.02430000000001</v>
      </c>
      <c r="V598">
        <f>VLOOKUP(D598,Unemployment!A:B,2,FALSE)</f>
        <v>4</v>
      </c>
      <c r="W598">
        <f>VLOOKUP(D598,Unemployment!H:J,2,FALSE)</f>
        <v>3.4</v>
      </c>
      <c r="X598">
        <f>VLOOKUP(D598,Unemployment!H:J,3,FALSE)</f>
        <v>4.5999999999999996</v>
      </c>
      <c r="Y598">
        <f t="shared" si="191"/>
        <v>0.59999999999999964</v>
      </c>
      <c r="Z598">
        <f t="shared" si="192"/>
        <v>1.1999999999999997</v>
      </c>
      <c r="AA598">
        <f>VLOOKUP(D598,MedianAge!A:B,2,FALSE)</f>
        <v>37.9</v>
      </c>
      <c r="AB598" s="6">
        <f>VLOOKUP(D598,StateActions!F:G,2,FALSE)</f>
        <v>43911</v>
      </c>
      <c r="AC598" s="6">
        <f>VLOOKUP(D598,StateActions!L:M,2,FALSE)</f>
        <v>43910</v>
      </c>
      <c r="AD598" s="6">
        <f>VLOOKUP(D598,StateActions!A:B,2,FALSE)</f>
        <v>43903</v>
      </c>
      <c r="AE598">
        <f t="shared" si="193"/>
        <v>2</v>
      </c>
      <c r="AF598">
        <f t="shared" si="194"/>
        <v>3</v>
      </c>
      <c r="AG598">
        <f t="shared" si="195"/>
        <v>10</v>
      </c>
      <c r="AH598" s="18">
        <f t="shared" si="196"/>
        <v>0.12915990259740259</v>
      </c>
      <c r="AI598" s="18">
        <f t="shared" si="197"/>
        <v>0.87084009740259738</v>
      </c>
      <c r="AJ598" s="20">
        <f t="shared" si="198"/>
        <v>1.2175324675324675E-3</v>
      </c>
      <c r="AK598" t="str">
        <f t="shared" si="199"/>
        <v>Include</v>
      </c>
      <c r="AL598" t="str">
        <f t="shared" si="200"/>
        <v>10 or more deaths</v>
      </c>
      <c r="AM598" s="6">
        <f>IFERROR(VLOOKUP(D598,DatesEachStateReach10Deaths!A:B,2,FALSE),AK598)</f>
        <v>43913</v>
      </c>
      <c r="AN598">
        <f t="shared" si="201"/>
        <v>0</v>
      </c>
    </row>
    <row r="599" spans="1:40" x14ac:dyDescent="0.25">
      <c r="A599" t="str">
        <f t="shared" si="202"/>
        <v>43914Illinois</v>
      </c>
      <c r="B599" t="str">
        <f t="shared" si="189"/>
        <v>43914IL</v>
      </c>
      <c r="C599" s="6">
        <v>43914</v>
      </c>
      <c r="D599" t="s">
        <v>76</v>
      </c>
      <c r="E599" t="s">
        <v>21</v>
      </c>
      <c r="F599">
        <f>IFERROR(VLOOKUP(B599,CovidTracking!B:G,4,FALSE),0)</f>
        <v>1535</v>
      </c>
      <c r="G599">
        <f>IFERROR(VLOOKUP(B599,CovidTracking!B:G,5,FALSE),0)</f>
        <v>9934</v>
      </c>
      <c r="H599">
        <f t="shared" si="190"/>
        <v>11469</v>
      </c>
      <c r="I599">
        <f>IFERROR(VLOOKUP(B599,CovidTracking!B:G,6,FALSE),0)</f>
        <v>16</v>
      </c>
      <c r="J599">
        <f t="shared" si="185"/>
        <v>262</v>
      </c>
      <c r="K599">
        <f t="shared" si="186"/>
        <v>1351</v>
      </c>
      <c r="L599">
        <f t="shared" si="187"/>
        <v>1613</v>
      </c>
      <c r="M599">
        <f t="shared" si="188"/>
        <v>4</v>
      </c>
      <c r="N599">
        <f>VLOOKUP(A599,Mobility!$A:$L,7,FALSE)</f>
        <v>-47</v>
      </c>
      <c r="O599">
        <f>VLOOKUP(A599,Mobility!$A:$L,8,FALSE)</f>
        <v>-17</v>
      </c>
      <c r="P599">
        <f>VLOOKUP(A599,Mobility!$A:$L,9,FALSE)</f>
        <v>-11</v>
      </c>
      <c r="Q599">
        <f>VLOOKUP(A599,Mobility!$A:$L,10,FALSE)</f>
        <v>-53</v>
      </c>
      <c r="R599">
        <f>VLOOKUP(A599,Mobility!$A:$L,11,FALSE)</f>
        <v>-50</v>
      </c>
      <c r="S599">
        <f>VLOOKUP(A599,Mobility!$A:$L,12,FALSE)</f>
        <v>22</v>
      </c>
      <c r="T599">
        <f>VLOOKUP(D599,'Pop and Pop Den'!A:C,2,FALSE)</f>
        <v>12659682</v>
      </c>
      <c r="U599">
        <f>VLOOKUP(D599,'Pop and Pop Den'!A:C,3,FALSE)</f>
        <v>228.02430000000001</v>
      </c>
      <c r="V599">
        <f>VLOOKUP(D599,Unemployment!A:B,2,FALSE)</f>
        <v>4</v>
      </c>
      <c r="W599">
        <f>VLOOKUP(D599,Unemployment!H:J,2,FALSE)</f>
        <v>3.4</v>
      </c>
      <c r="X599">
        <f>VLOOKUP(D599,Unemployment!H:J,3,FALSE)</f>
        <v>4.5999999999999996</v>
      </c>
      <c r="Y599">
        <f t="shared" si="191"/>
        <v>0.59999999999999964</v>
      </c>
      <c r="Z599">
        <f t="shared" si="192"/>
        <v>1.1999999999999997</v>
      </c>
      <c r="AA599">
        <f>VLOOKUP(D599,MedianAge!A:B,2,FALSE)</f>
        <v>37.9</v>
      </c>
      <c r="AB599" s="6">
        <f>VLOOKUP(D599,StateActions!F:G,2,FALSE)</f>
        <v>43911</v>
      </c>
      <c r="AC599" s="6">
        <f>VLOOKUP(D599,StateActions!L:M,2,FALSE)</f>
        <v>43910</v>
      </c>
      <c r="AD599" s="6">
        <f>VLOOKUP(D599,StateActions!A:B,2,FALSE)</f>
        <v>43903</v>
      </c>
      <c r="AE599">
        <f t="shared" si="193"/>
        <v>3</v>
      </c>
      <c r="AF599">
        <f t="shared" si="194"/>
        <v>4</v>
      </c>
      <c r="AG599">
        <f t="shared" si="195"/>
        <v>11</v>
      </c>
      <c r="AH599" s="18">
        <f t="shared" si="196"/>
        <v>0.13383904438050398</v>
      </c>
      <c r="AI599" s="18">
        <f t="shared" si="197"/>
        <v>0.86616095561949602</v>
      </c>
      <c r="AJ599" s="20">
        <f t="shared" si="198"/>
        <v>1.3950649577120936E-3</v>
      </c>
      <c r="AK599" t="str">
        <f t="shared" si="199"/>
        <v>Include</v>
      </c>
      <c r="AL599" t="str">
        <f t="shared" si="200"/>
        <v>10 or more deaths</v>
      </c>
      <c r="AM599" s="6">
        <f>IFERROR(VLOOKUP(D599,DatesEachStateReach10Deaths!A:B,2,FALSE),AK599)</f>
        <v>43913</v>
      </c>
      <c r="AN599">
        <f t="shared" si="201"/>
        <v>1</v>
      </c>
    </row>
    <row r="600" spans="1:40" x14ac:dyDescent="0.25">
      <c r="A600" t="str">
        <f t="shared" si="202"/>
        <v>43915Illinois</v>
      </c>
      <c r="B600" t="str">
        <f t="shared" si="189"/>
        <v>43915IL</v>
      </c>
      <c r="C600" s="6">
        <v>43915</v>
      </c>
      <c r="D600" t="s">
        <v>76</v>
      </c>
      <c r="E600" t="s">
        <v>21</v>
      </c>
      <c r="F600">
        <f>IFERROR(VLOOKUP(B600,CovidTracking!B:G,4,FALSE),0)</f>
        <v>1865</v>
      </c>
      <c r="G600">
        <f>IFERROR(VLOOKUP(B600,CovidTracking!B:G,5,FALSE),0)</f>
        <v>12344</v>
      </c>
      <c r="H600">
        <f t="shared" si="190"/>
        <v>14209</v>
      </c>
      <c r="I600">
        <f>IFERROR(VLOOKUP(B600,CovidTracking!B:G,6,FALSE),0)</f>
        <v>19</v>
      </c>
      <c r="J600">
        <f t="shared" si="185"/>
        <v>330</v>
      </c>
      <c r="K600">
        <f t="shared" si="186"/>
        <v>2410</v>
      </c>
      <c r="L600">
        <f t="shared" si="187"/>
        <v>2740</v>
      </c>
      <c r="M600">
        <f t="shared" si="188"/>
        <v>3</v>
      </c>
      <c r="N600">
        <f>VLOOKUP(A600,Mobility!$A:$L,7,FALSE)</f>
        <v>-43</v>
      </c>
      <c r="O600">
        <f>VLOOKUP(A600,Mobility!$A:$L,8,FALSE)</f>
        <v>-13</v>
      </c>
      <c r="P600">
        <f>VLOOKUP(A600,Mobility!$A:$L,9,FALSE)</f>
        <v>29</v>
      </c>
      <c r="Q600">
        <f>VLOOKUP(A600,Mobility!$A:$L,10,FALSE)</f>
        <v>-50</v>
      </c>
      <c r="R600">
        <f>VLOOKUP(A600,Mobility!$A:$L,11,FALSE)</f>
        <v>-50</v>
      </c>
      <c r="S600">
        <f>VLOOKUP(A600,Mobility!$A:$L,12,FALSE)</f>
        <v>21</v>
      </c>
      <c r="T600">
        <f>VLOOKUP(D600,'Pop and Pop Den'!A:C,2,FALSE)</f>
        <v>12659682</v>
      </c>
      <c r="U600">
        <f>VLOOKUP(D600,'Pop and Pop Den'!A:C,3,FALSE)</f>
        <v>228.02430000000001</v>
      </c>
      <c r="V600">
        <f>VLOOKUP(D600,Unemployment!A:B,2,FALSE)</f>
        <v>4</v>
      </c>
      <c r="W600">
        <f>VLOOKUP(D600,Unemployment!H:J,2,FALSE)</f>
        <v>3.4</v>
      </c>
      <c r="X600">
        <f>VLOOKUP(D600,Unemployment!H:J,3,FALSE)</f>
        <v>4.5999999999999996</v>
      </c>
      <c r="Y600">
        <f t="shared" si="191"/>
        <v>0.59999999999999964</v>
      </c>
      <c r="Z600">
        <f t="shared" si="192"/>
        <v>1.1999999999999997</v>
      </c>
      <c r="AA600">
        <f>VLOOKUP(D600,MedianAge!A:B,2,FALSE)</f>
        <v>37.9</v>
      </c>
      <c r="AB600" s="6">
        <f>VLOOKUP(D600,StateActions!F:G,2,FALSE)</f>
        <v>43911</v>
      </c>
      <c r="AC600" s="6">
        <f>VLOOKUP(D600,StateActions!L:M,2,FALSE)</f>
        <v>43910</v>
      </c>
      <c r="AD600" s="6">
        <f>VLOOKUP(D600,StateActions!A:B,2,FALSE)</f>
        <v>43903</v>
      </c>
      <c r="AE600">
        <f t="shared" si="193"/>
        <v>4</v>
      </c>
      <c r="AF600">
        <f t="shared" si="194"/>
        <v>5</v>
      </c>
      <c r="AG600">
        <f t="shared" si="195"/>
        <v>12</v>
      </c>
      <c r="AH600" s="18">
        <f t="shared" si="196"/>
        <v>0.13125483848265185</v>
      </c>
      <c r="AI600" s="18">
        <f t="shared" si="197"/>
        <v>0.86874516151734815</v>
      </c>
      <c r="AJ600" s="20">
        <f t="shared" si="198"/>
        <v>1.3371806601449785E-3</v>
      </c>
      <c r="AK600" t="str">
        <f t="shared" si="199"/>
        <v>Include</v>
      </c>
      <c r="AL600" t="str">
        <f t="shared" si="200"/>
        <v>10 or more deaths</v>
      </c>
      <c r="AM600" s="6">
        <f>IFERROR(VLOOKUP(D600,DatesEachStateReach10Deaths!A:B,2,FALSE),AK600)</f>
        <v>43913</v>
      </c>
      <c r="AN600">
        <f t="shared" si="201"/>
        <v>2</v>
      </c>
    </row>
    <row r="601" spans="1:40" x14ac:dyDescent="0.25">
      <c r="A601" t="str">
        <f t="shared" si="202"/>
        <v>43916Illinois</v>
      </c>
      <c r="B601" t="str">
        <f t="shared" si="189"/>
        <v>43916IL</v>
      </c>
      <c r="C601" s="6">
        <v>43916</v>
      </c>
      <c r="D601" t="s">
        <v>76</v>
      </c>
      <c r="E601" t="s">
        <v>21</v>
      </c>
      <c r="F601">
        <f>IFERROR(VLOOKUP(B601,CovidTracking!B:G,4,FALSE),0)</f>
        <v>2538</v>
      </c>
      <c r="G601">
        <f>IFERROR(VLOOKUP(B601,CovidTracking!B:G,5,FALSE),0)</f>
        <v>14093</v>
      </c>
      <c r="H601">
        <f t="shared" si="190"/>
        <v>16631</v>
      </c>
      <c r="I601">
        <f>IFERROR(VLOOKUP(B601,CovidTracking!B:G,6,FALSE),0)</f>
        <v>26</v>
      </c>
      <c r="J601">
        <f t="shared" si="185"/>
        <v>673</v>
      </c>
      <c r="K601">
        <f t="shared" si="186"/>
        <v>1749</v>
      </c>
      <c r="L601">
        <f t="shared" si="187"/>
        <v>2422</v>
      </c>
      <c r="M601">
        <f t="shared" si="188"/>
        <v>7</v>
      </c>
      <c r="N601">
        <f>VLOOKUP(A601,Mobility!$A:$L,7,FALSE)</f>
        <v>-47</v>
      </c>
      <c r="O601">
        <f>VLOOKUP(A601,Mobility!$A:$L,8,FALSE)</f>
        <v>-15</v>
      </c>
      <c r="P601">
        <f>VLOOKUP(A601,Mobility!$A:$L,9,FALSE)</f>
        <v>-28</v>
      </c>
      <c r="Q601">
        <f>VLOOKUP(A601,Mobility!$A:$L,10,FALSE)</f>
        <v>-55</v>
      </c>
      <c r="R601">
        <f>VLOOKUP(A601,Mobility!$A:$L,11,FALSE)</f>
        <v>-50</v>
      </c>
      <c r="S601">
        <f>VLOOKUP(A601,Mobility!$A:$L,12,FALSE)</f>
        <v>22</v>
      </c>
      <c r="T601">
        <f>VLOOKUP(D601,'Pop and Pop Den'!A:C,2,FALSE)</f>
        <v>12659682</v>
      </c>
      <c r="U601">
        <f>VLOOKUP(D601,'Pop and Pop Den'!A:C,3,FALSE)</f>
        <v>228.02430000000001</v>
      </c>
      <c r="V601">
        <f>VLOOKUP(D601,Unemployment!A:B,2,FALSE)</f>
        <v>4</v>
      </c>
      <c r="W601">
        <f>VLOOKUP(D601,Unemployment!H:J,2,FALSE)</f>
        <v>3.4</v>
      </c>
      <c r="X601">
        <f>VLOOKUP(D601,Unemployment!H:J,3,FALSE)</f>
        <v>4.5999999999999996</v>
      </c>
      <c r="Y601">
        <f t="shared" si="191"/>
        <v>0.59999999999999964</v>
      </c>
      <c r="Z601">
        <f t="shared" si="192"/>
        <v>1.1999999999999997</v>
      </c>
      <c r="AA601">
        <f>VLOOKUP(D601,MedianAge!A:B,2,FALSE)</f>
        <v>37.9</v>
      </c>
      <c r="AB601" s="6">
        <f>VLOOKUP(D601,StateActions!F:G,2,FALSE)</f>
        <v>43911</v>
      </c>
      <c r="AC601" s="6">
        <f>VLOOKUP(D601,StateActions!L:M,2,FALSE)</f>
        <v>43910</v>
      </c>
      <c r="AD601" s="6">
        <f>VLOOKUP(D601,StateActions!A:B,2,FALSE)</f>
        <v>43903</v>
      </c>
      <c r="AE601">
        <f t="shared" si="193"/>
        <v>5</v>
      </c>
      <c r="AF601">
        <f t="shared" si="194"/>
        <v>6</v>
      </c>
      <c r="AG601">
        <f t="shared" si="195"/>
        <v>13</v>
      </c>
      <c r="AH601" s="18">
        <f t="shared" si="196"/>
        <v>0.15260657807708497</v>
      </c>
      <c r="AI601" s="18">
        <f t="shared" si="197"/>
        <v>0.847393421922915</v>
      </c>
      <c r="AJ601" s="20">
        <f t="shared" si="198"/>
        <v>1.5633455594973242E-3</v>
      </c>
      <c r="AK601" t="str">
        <f t="shared" si="199"/>
        <v>Include</v>
      </c>
      <c r="AL601" t="str">
        <f t="shared" si="200"/>
        <v>10 or more deaths</v>
      </c>
      <c r="AM601" s="6">
        <f>IFERROR(VLOOKUP(D601,DatesEachStateReach10Deaths!A:B,2,FALSE),AK601)</f>
        <v>43913</v>
      </c>
      <c r="AN601">
        <f t="shared" si="201"/>
        <v>3</v>
      </c>
    </row>
    <row r="602" spans="1:40" x14ac:dyDescent="0.25">
      <c r="A602" t="str">
        <f t="shared" si="202"/>
        <v>43917Illinois</v>
      </c>
      <c r="B602" t="str">
        <f t="shared" si="189"/>
        <v>43917IL</v>
      </c>
      <c r="C602" s="6">
        <v>43917</v>
      </c>
      <c r="D602" t="s">
        <v>76</v>
      </c>
      <c r="E602" t="s">
        <v>21</v>
      </c>
      <c r="F602">
        <f>IFERROR(VLOOKUP(B602,CovidTracking!B:G,4,FALSE),0)</f>
        <v>3026</v>
      </c>
      <c r="G602">
        <f>IFERROR(VLOOKUP(B602,CovidTracking!B:G,5,FALSE),0)</f>
        <v>18516</v>
      </c>
      <c r="H602">
        <f t="shared" si="190"/>
        <v>21542</v>
      </c>
      <c r="I602">
        <f>IFERROR(VLOOKUP(B602,CovidTracking!B:G,6,FALSE),0)</f>
        <v>34</v>
      </c>
      <c r="J602">
        <f t="shared" si="185"/>
        <v>488</v>
      </c>
      <c r="K602">
        <f t="shared" si="186"/>
        <v>4423</v>
      </c>
      <c r="L602">
        <f t="shared" si="187"/>
        <v>4911</v>
      </c>
      <c r="M602">
        <f t="shared" si="188"/>
        <v>8</v>
      </c>
      <c r="N602">
        <f>VLOOKUP(A602,Mobility!$A:$L,7,FALSE)</f>
        <v>-48</v>
      </c>
      <c r="O602">
        <f>VLOOKUP(A602,Mobility!$A:$L,8,FALSE)</f>
        <v>-14</v>
      </c>
      <c r="P602">
        <f>VLOOKUP(A602,Mobility!$A:$L,9,FALSE)</f>
        <v>-27</v>
      </c>
      <c r="Q602">
        <f>VLOOKUP(A602,Mobility!$A:$L,10,FALSE)</f>
        <v>-53</v>
      </c>
      <c r="R602">
        <f>VLOOKUP(A602,Mobility!$A:$L,11,FALSE)</f>
        <v>-50</v>
      </c>
      <c r="S602">
        <f>VLOOKUP(A602,Mobility!$A:$L,12,FALSE)</f>
        <v>23</v>
      </c>
      <c r="T602">
        <f>VLOOKUP(D602,'Pop and Pop Den'!A:C,2,FALSE)</f>
        <v>12659682</v>
      </c>
      <c r="U602">
        <f>VLOOKUP(D602,'Pop and Pop Den'!A:C,3,FALSE)</f>
        <v>228.02430000000001</v>
      </c>
      <c r="V602">
        <f>VLOOKUP(D602,Unemployment!A:B,2,FALSE)</f>
        <v>4</v>
      </c>
      <c r="W602">
        <f>VLOOKUP(D602,Unemployment!H:J,2,FALSE)</f>
        <v>3.4</v>
      </c>
      <c r="X602">
        <f>VLOOKUP(D602,Unemployment!H:J,3,FALSE)</f>
        <v>4.5999999999999996</v>
      </c>
      <c r="Y602">
        <f t="shared" si="191"/>
        <v>0.59999999999999964</v>
      </c>
      <c r="Z602">
        <f t="shared" si="192"/>
        <v>1.1999999999999997</v>
      </c>
      <c r="AA602">
        <f>VLOOKUP(D602,MedianAge!A:B,2,FALSE)</f>
        <v>37.9</v>
      </c>
      <c r="AB602" s="6">
        <f>VLOOKUP(D602,StateActions!F:G,2,FALSE)</f>
        <v>43911</v>
      </c>
      <c r="AC602" s="6">
        <f>VLOOKUP(D602,StateActions!L:M,2,FALSE)</f>
        <v>43910</v>
      </c>
      <c r="AD602" s="6">
        <f>VLOOKUP(D602,StateActions!A:B,2,FALSE)</f>
        <v>43903</v>
      </c>
      <c r="AE602">
        <f t="shared" si="193"/>
        <v>6</v>
      </c>
      <c r="AF602">
        <f t="shared" si="194"/>
        <v>7</v>
      </c>
      <c r="AG602">
        <f t="shared" si="195"/>
        <v>14</v>
      </c>
      <c r="AH602" s="18">
        <f t="shared" si="196"/>
        <v>0.14046977996472007</v>
      </c>
      <c r="AI602" s="18">
        <f t="shared" si="197"/>
        <v>0.8595302200352799</v>
      </c>
      <c r="AJ602" s="20">
        <f t="shared" si="198"/>
        <v>1.5783121344350572E-3</v>
      </c>
      <c r="AK602" t="str">
        <f t="shared" si="199"/>
        <v>Include</v>
      </c>
      <c r="AL602" t="str">
        <f t="shared" si="200"/>
        <v>10 or more deaths</v>
      </c>
      <c r="AM602" s="6">
        <f>IFERROR(VLOOKUP(D602,DatesEachStateReach10Deaths!A:B,2,FALSE),AK602)</f>
        <v>43913</v>
      </c>
      <c r="AN602">
        <f t="shared" si="201"/>
        <v>4</v>
      </c>
    </row>
    <row r="603" spans="1:40" x14ac:dyDescent="0.25">
      <c r="A603" t="str">
        <f t="shared" si="202"/>
        <v>43918Illinois</v>
      </c>
      <c r="B603" t="str">
        <f t="shared" si="189"/>
        <v>43918IL</v>
      </c>
      <c r="C603" s="6">
        <v>43918</v>
      </c>
      <c r="D603" t="s">
        <v>76</v>
      </c>
      <c r="E603" t="s">
        <v>21</v>
      </c>
      <c r="F603">
        <f>IFERROR(VLOOKUP(B603,CovidTracking!B:G,4,FALSE),0)</f>
        <v>3491</v>
      </c>
      <c r="G603">
        <f>IFERROR(VLOOKUP(B603,CovidTracking!B:G,5,FALSE),0)</f>
        <v>22000</v>
      </c>
      <c r="H603">
        <f t="shared" si="190"/>
        <v>25491</v>
      </c>
      <c r="I603">
        <f>IFERROR(VLOOKUP(B603,CovidTracking!B:G,6,FALSE),0)</f>
        <v>47</v>
      </c>
      <c r="J603">
        <f t="shared" si="185"/>
        <v>465</v>
      </c>
      <c r="K603">
        <f t="shared" si="186"/>
        <v>3484</v>
      </c>
      <c r="L603">
        <f t="shared" si="187"/>
        <v>3949</v>
      </c>
      <c r="M603">
        <f t="shared" si="188"/>
        <v>13</v>
      </c>
      <c r="N603">
        <f>VLOOKUP(A603,Mobility!$A:$L,7,FALSE)</f>
        <v>-53</v>
      </c>
      <c r="O603">
        <f>VLOOKUP(A603,Mobility!$A:$L,8,FALSE)</f>
        <v>-17</v>
      </c>
      <c r="P603">
        <f>VLOOKUP(A603,Mobility!$A:$L,9,FALSE)</f>
        <v>-35</v>
      </c>
      <c r="Q603">
        <f>VLOOKUP(A603,Mobility!$A:$L,10,FALSE)</f>
        <v>-50</v>
      </c>
      <c r="R603">
        <f>VLOOKUP(A603,Mobility!$A:$L,11,FALSE)</f>
        <v>-35</v>
      </c>
      <c r="S603">
        <f>VLOOKUP(A603,Mobility!$A:$L,12,FALSE)</f>
        <v>15</v>
      </c>
      <c r="T603">
        <f>VLOOKUP(D603,'Pop and Pop Den'!A:C,2,FALSE)</f>
        <v>12659682</v>
      </c>
      <c r="U603">
        <f>VLOOKUP(D603,'Pop and Pop Den'!A:C,3,FALSE)</f>
        <v>228.02430000000001</v>
      </c>
      <c r="V603">
        <f>VLOOKUP(D603,Unemployment!A:B,2,FALSE)</f>
        <v>4</v>
      </c>
      <c r="W603">
        <f>VLOOKUP(D603,Unemployment!H:J,2,FALSE)</f>
        <v>3.4</v>
      </c>
      <c r="X603">
        <f>VLOOKUP(D603,Unemployment!H:J,3,FALSE)</f>
        <v>4.5999999999999996</v>
      </c>
      <c r="Y603">
        <f t="shared" si="191"/>
        <v>0.59999999999999964</v>
      </c>
      <c r="Z603">
        <f t="shared" si="192"/>
        <v>1.1999999999999997</v>
      </c>
      <c r="AA603">
        <f>VLOOKUP(D603,MedianAge!A:B,2,FALSE)</f>
        <v>37.9</v>
      </c>
      <c r="AB603" s="6">
        <f>VLOOKUP(D603,StateActions!F:G,2,FALSE)</f>
        <v>43911</v>
      </c>
      <c r="AC603" s="6">
        <f>VLOOKUP(D603,StateActions!L:M,2,FALSE)</f>
        <v>43910</v>
      </c>
      <c r="AD603" s="6">
        <f>VLOOKUP(D603,StateActions!A:B,2,FALSE)</f>
        <v>43903</v>
      </c>
      <c r="AE603">
        <f t="shared" si="193"/>
        <v>7</v>
      </c>
      <c r="AF603">
        <f t="shared" si="194"/>
        <v>8</v>
      </c>
      <c r="AG603">
        <f t="shared" si="195"/>
        <v>15</v>
      </c>
      <c r="AH603" s="18">
        <f t="shared" si="196"/>
        <v>0.13695029618296653</v>
      </c>
      <c r="AI603" s="18">
        <f t="shared" si="197"/>
        <v>0.8630497038170335</v>
      </c>
      <c r="AJ603" s="20">
        <f t="shared" si="198"/>
        <v>1.843788003609117E-3</v>
      </c>
      <c r="AK603" t="str">
        <f t="shared" si="199"/>
        <v>Include</v>
      </c>
      <c r="AL603" t="str">
        <f t="shared" si="200"/>
        <v>10 or more deaths</v>
      </c>
      <c r="AM603" s="6">
        <f>IFERROR(VLOOKUP(D603,DatesEachStateReach10Deaths!A:B,2,FALSE),AK603)</f>
        <v>43913</v>
      </c>
      <c r="AN603">
        <f t="shared" si="201"/>
        <v>5</v>
      </c>
    </row>
    <row r="604" spans="1:40" x14ac:dyDescent="0.25">
      <c r="A604" t="str">
        <f t="shared" si="202"/>
        <v>43919Illinois</v>
      </c>
      <c r="B604" t="str">
        <f t="shared" si="189"/>
        <v>43919IL</v>
      </c>
      <c r="C604" s="6">
        <v>43919</v>
      </c>
      <c r="D604" t="s">
        <v>76</v>
      </c>
      <c r="E604" t="s">
        <v>21</v>
      </c>
      <c r="F604">
        <f>IFERROR(VLOOKUP(B604,CovidTracking!B:G,4,FALSE),0)</f>
        <v>4596</v>
      </c>
      <c r="G604">
        <f>IFERROR(VLOOKUP(B604,CovidTracking!B:G,5,FALSE),0)</f>
        <v>23166</v>
      </c>
      <c r="H604">
        <f t="shared" si="190"/>
        <v>27762</v>
      </c>
      <c r="I604">
        <f>IFERROR(VLOOKUP(B604,CovidTracking!B:G,6,FALSE),0)</f>
        <v>65</v>
      </c>
      <c r="J604">
        <f t="shared" si="185"/>
        <v>1105</v>
      </c>
      <c r="K604">
        <f t="shared" si="186"/>
        <v>1166</v>
      </c>
      <c r="L604">
        <f t="shared" si="187"/>
        <v>2271</v>
      </c>
      <c r="M604">
        <f t="shared" si="188"/>
        <v>18</v>
      </c>
      <c r="N604">
        <f>VLOOKUP(A604,Mobility!$A:$L,7,FALSE)</f>
        <v>-53</v>
      </c>
      <c r="O604">
        <f>VLOOKUP(A604,Mobility!$A:$L,8,FALSE)</f>
        <v>-24</v>
      </c>
      <c r="P604">
        <f>VLOOKUP(A604,Mobility!$A:$L,9,FALSE)</f>
        <v>-29</v>
      </c>
      <c r="Q604">
        <f>VLOOKUP(A604,Mobility!$A:$L,10,FALSE)</f>
        <v>-55</v>
      </c>
      <c r="R604">
        <f>VLOOKUP(A604,Mobility!$A:$L,11,FALSE)</f>
        <v>-39</v>
      </c>
      <c r="S604">
        <f>VLOOKUP(A604,Mobility!$A:$L,12,FALSE)</f>
        <v>13</v>
      </c>
      <c r="T604">
        <f>VLOOKUP(D604,'Pop and Pop Den'!A:C,2,FALSE)</f>
        <v>12659682</v>
      </c>
      <c r="U604">
        <f>VLOOKUP(D604,'Pop and Pop Den'!A:C,3,FALSE)</f>
        <v>228.02430000000001</v>
      </c>
      <c r="V604">
        <f>VLOOKUP(D604,Unemployment!A:B,2,FALSE)</f>
        <v>4</v>
      </c>
      <c r="W604">
        <f>VLOOKUP(D604,Unemployment!H:J,2,FALSE)</f>
        <v>3.4</v>
      </c>
      <c r="X604">
        <f>VLOOKUP(D604,Unemployment!H:J,3,FALSE)</f>
        <v>4.5999999999999996</v>
      </c>
      <c r="Y604">
        <f t="shared" si="191"/>
        <v>0.59999999999999964</v>
      </c>
      <c r="Z604">
        <f t="shared" si="192"/>
        <v>1.1999999999999997</v>
      </c>
      <c r="AA604">
        <f>VLOOKUP(D604,MedianAge!A:B,2,FALSE)</f>
        <v>37.9</v>
      </c>
      <c r="AB604" s="6">
        <f>VLOOKUP(D604,StateActions!F:G,2,FALSE)</f>
        <v>43911</v>
      </c>
      <c r="AC604" s="6">
        <f>VLOOKUP(D604,StateActions!L:M,2,FALSE)</f>
        <v>43910</v>
      </c>
      <c r="AD604" s="6">
        <f>VLOOKUP(D604,StateActions!A:B,2,FALSE)</f>
        <v>43903</v>
      </c>
      <c r="AE604">
        <f t="shared" si="193"/>
        <v>8</v>
      </c>
      <c r="AF604">
        <f t="shared" si="194"/>
        <v>9</v>
      </c>
      <c r="AG604">
        <f t="shared" si="195"/>
        <v>16</v>
      </c>
      <c r="AH604" s="18">
        <f t="shared" si="196"/>
        <v>0.16555003241841365</v>
      </c>
      <c r="AI604" s="18">
        <f t="shared" si="197"/>
        <v>0.83444996758158629</v>
      </c>
      <c r="AJ604" s="20">
        <f t="shared" si="198"/>
        <v>2.3413298753692099E-3</v>
      </c>
      <c r="AK604" t="str">
        <f t="shared" si="199"/>
        <v>Include</v>
      </c>
      <c r="AL604" t="str">
        <f t="shared" si="200"/>
        <v>10 or more deaths</v>
      </c>
      <c r="AM604" s="6">
        <f>IFERROR(VLOOKUP(D604,DatesEachStateReach10Deaths!A:B,2,FALSE),AK604)</f>
        <v>43913</v>
      </c>
      <c r="AN604">
        <f t="shared" si="201"/>
        <v>6</v>
      </c>
    </row>
    <row r="605" spans="1:40" x14ac:dyDescent="0.25">
      <c r="A605" t="str">
        <f t="shared" si="202"/>
        <v>43920Illinois</v>
      </c>
      <c r="B605" t="str">
        <f t="shared" si="189"/>
        <v>43920IL</v>
      </c>
      <c r="C605" s="6">
        <v>43920</v>
      </c>
      <c r="D605" t="s">
        <v>76</v>
      </c>
      <c r="E605" t="s">
        <v>21</v>
      </c>
      <c r="F605">
        <f>IFERROR(VLOOKUP(B605,CovidTracking!B:G,4,FALSE),0)</f>
        <v>5057</v>
      </c>
      <c r="G605">
        <f>IFERROR(VLOOKUP(B605,CovidTracking!B:G,5,FALSE),0)</f>
        <v>25389</v>
      </c>
      <c r="H605">
        <f t="shared" si="190"/>
        <v>30446</v>
      </c>
      <c r="I605">
        <f>IFERROR(VLOOKUP(B605,CovidTracking!B:G,6,FALSE),0)</f>
        <v>73</v>
      </c>
      <c r="J605">
        <f t="shared" si="185"/>
        <v>461</v>
      </c>
      <c r="K605">
        <f t="shared" si="186"/>
        <v>2223</v>
      </c>
      <c r="L605">
        <f t="shared" si="187"/>
        <v>2684</v>
      </c>
      <c r="M605">
        <f t="shared" si="188"/>
        <v>8</v>
      </c>
      <c r="N605">
        <f>VLOOKUP(A605,Mobility!$A:$L,7,FALSE)</f>
        <v>-43</v>
      </c>
      <c r="O605">
        <f>VLOOKUP(A605,Mobility!$A:$L,8,FALSE)</f>
        <v>-15</v>
      </c>
      <c r="P605">
        <f>VLOOKUP(A605,Mobility!$A:$L,9,FALSE)</f>
        <v>-5</v>
      </c>
      <c r="Q605">
        <f>VLOOKUP(A605,Mobility!$A:$L,10,FALSE)</f>
        <v>-54</v>
      </c>
      <c r="R605">
        <f>VLOOKUP(A605,Mobility!$A:$L,11,FALSE)</f>
        <v>-50</v>
      </c>
      <c r="S605">
        <f>VLOOKUP(A605,Mobility!$A:$L,12,FALSE)</f>
        <v>20</v>
      </c>
      <c r="T605">
        <f>VLOOKUP(D605,'Pop and Pop Den'!A:C,2,FALSE)</f>
        <v>12659682</v>
      </c>
      <c r="U605">
        <f>VLOOKUP(D605,'Pop and Pop Den'!A:C,3,FALSE)</f>
        <v>228.02430000000001</v>
      </c>
      <c r="V605">
        <f>VLOOKUP(D605,Unemployment!A:B,2,FALSE)</f>
        <v>4</v>
      </c>
      <c r="W605">
        <f>VLOOKUP(D605,Unemployment!H:J,2,FALSE)</f>
        <v>3.4</v>
      </c>
      <c r="X605">
        <f>VLOOKUP(D605,Unemployment!H:J,3,FALSE)</f>
        <v>4.5999999999999996</v>
      </c>
      <c r="Y605">
        <f t="shared" si="191"/>
        <v>0.59999999999999964</v>
      </c>
      <c r="Z605">
        <f t="shared" si="192"/>
        <v>1.1999999999999997</v>
      </c>
      <c r="AA605">
        <f>VLOOKUP(D605,MedianAge!A:B,2,FALSE)</f>
        <v>37.9</v>
      </c>
      <c r="AB605" s="6">
        <f>VLOOKUP(D605,StateActions!F:G,2,FALSE)</f>
        <v>43911</v>
      </c>
      <c r="AC605" s="6">
        <f>VLOOKUP(D605,StateActions!L:M,2,FALSE)</f>
        <v>43910</v>
      </c>
      <c r="AD605" s="6">
        <f>VLOOKUP(D605,StateActions!A:B,2,FALSE)</f>
        <v>43903</v>
      </c>
      <c r="AE605">
        <f t="shared" si="193"/>
        <v>9</v>
      </c>
      <c r="AF605">
        <f t="shared" si="194"/>
        <v>10</v>
      </c>
      <c r="AG605">
        <f t="shared" si="195"/>
        <v>17</v>
      </c>
      <c r="AH605" s="18">
        <f t="shared" si="196"/>
        <v>0.16609735269000853</v>
      </c>
      <c r="AI605" s="18">
        <f t="shared" si="197"/>
        <v>0.83390264730999142</v>
      </c>
      <c r="AJ605" s="20">
        <f t="shared" si="198"/>
        <v>2.3976877093871115E-3</v>
      </c>
      <c r="AK605" t="str">
        <f t="shared" si="199"/>
        <v>Include</v>
      </c>
      <c r="AL605" t="str">
        <f t="shared" si="200"/>
        <v>10 or more deaths</v>
      </c>
      <c r="AM605" s="6">
        <f>IFERROR(VLOOKUP(D605,DatesEachStateReach10Deaths!A:B,2,FALSE),AK605)</f>
        <v>43913</v>
      </c>
      <c r="AN605">
        <f t="shared" si="201"/>
        <v>7</v>
      </c>
    </row>
    <row r="606" spans="1:40" x14ac:dyDescent="0.25">
      <c r="A606" t="str">
        <f t="shared" si="202"/>
        <v>43921Illinois</v>
      </c>
      <c r="B606" t="str">
        <f t="shared" si="189"/>
        <v>43921IL</v>
      </c>
      <c r="C606" s="6">
        <v>43921</v>
      </c>
      <c r="D606" t="s">
        <v>76</v>
      </c>
      <c r="E606" t="s">
        <v>21</v>
      </c>
      <c r="F606">
        <f>IFERROR(VLOOKUP(B606,CovidTracking!B:G,4,FALSE),0)</f>
        <v>5994</v>
      </c>
      <c r="G606">
        <f>IFERROR(VLOOKUP(B606,CovidTracking!B:G,5,FALSE),0)</f>
        <v>29231</v>
      </c>
      <c r="H606">
        <f t="shared" si="190"/>
        <v>35225</v>
      </c>
      <c r="I606">
        <f>IFERROR(VLOOKUP(B606,CovidTracking!B:G,6,FALSE),0)</f>
        <v>99</v>
      </c>
      <c r="J606">
        <f t="shared" si="185"/>
        <v>937</v>
      </c>
      <c r="K606">
        <f t="shared" si="186"/>
        <v>3842</v>
      </c>
      <c r="L606">
        <f t="shared" si="187"/>
        <v>4779</v>
      </c>
      <c r="M606">
        <f t="shared" si="188"/>
        <v>26</v>
      </c>
      <c r="N606">
        <f>VLOOKUP(A606,Mobility!$A:$L,7,FALSE)</f>
        <v>-44</v>
      </c>
      <c r="O606">
        <f>VLOOKUP(A606,Mobility!$A:$L,8,FALSE)</f>
        <v>-15</v>
      </c>
      <c r="P606">
        <f>VLOOKUP(A606,Mobility!$A:$L,9,FALSE)</f>
        <v>-30</v>
      </c>
      <c r="Q606">
        <f>VLOOKUP(A606,Mobility!$A:$L,10,FALSE)</f>
        <v>-54</v>
      </c>
      <c r="R606">
        <f>VLOOKUP(A606,Mobility!$A:$L,11,FALSE)</f>
        <v>-52</v>
      </c>
      <c r="S606">
        <f>VLOOKUP(A606,Mobility!$A:$L,12,FALSE)</f>
        <v>22</v>
      </c>
      <c r="T606">
        <f>VLOOKUP(D606,'Pop and Pop Den'!A:C,2,FALSE)</f>
        <v>12659682</v>
      </c>
      <c r="U606">
        <f>VLOOKUP(D606,'Pop and Pop Den'!A:C,3,FALSE)</f>
        <v>228.02430000000001</v>
      </c>
      <c r="V606">
        <f>VLOOKUP(D606,Unemployment!A:B,2,FALSE)</f>
        <v>4</v>
      </c>
      <c r="W606">
        <f>VLOOKUP(D606,Unemployment!H:J,2,FALSE)</f>
        <v>3.4</v>
      </c>
      <c r="X606">
        <f>VLOOKUP(D606,Unemployment!H:J,3,FALSE)</f>
        <v>4.5999999999999996</v>
      </c>
      <c r="Y606">
        <f t="shared" si="191"/>
        <v>0.59999999999999964</v>
      </c>
      <c r="Z606">
        <f t="shared" si="192"/>
        <v>1.1999999999999997</v>
      </c>
      <c r="AA606">
        <f>VLOOKUP(D606,MedianAge!A:B,2,FALSE)</f>
        <v>37.9</v>
      </c>
      <c r="AB606" s="6">
        <f>VLOOKUP(D606,StateActions!F:G,2,FALSE)</f>
        <v>43911</v>
      </c>
      <c r="AC606" s="6">
        <f>VLOOKUP(D606,StateActions!L:M,2,FALSE)</f>
        <v>43910</v>
      </c>
      <c r="AD606" s="6">
        <f>VLOOKUP(D606,StateActions!A:B,2,FALSE)</f>
        <v>43903</v>
      </c>
      <c r="AE606">
        <f t="shared" si="193"/>
        <v>10</v>
      </c>
      <c r="AF606">
        <f t="shared" si="194"/>
        <v>11</v>
      </c>
      <c r="AG606">
        <f t="shared" si="195"/>
        <v>18</v>
      </c>
      <c r="AH606" s="18">
        <f t="shared" si="196"/>
        <v>0.17016323633782826</v>
      </c>
      <c r="AI606" s="18">
        <f t="shared" si="197"/>
        <v>0.82983676366217174</v>
      </c>
      <c r="AJ606" s="20">
        <f t="shared" si="198"/>
        <v>2.8105039034776436E-3</v>
      </c>
      <c r="AK606" t="str">
        <f t="shared" si="199"/>
        <v>Include</v>
      </c>
      <c r="AL606" t="str">
        <f t="shared" si="200"/>
        <v>10 or more deaths</v>
      </c>
      <c r="AM606" s="6">
        <f>IFERROR(VLOOKUP(D606,DatesEachStateReach10Deaths!A:B,2,FALSE),AK606)</f>
        <v>43913</v>
      </c>
      <c r="AN606">
        <f t="shared" si="201"/>
        <v>8</v>
      </c>
    </row>
    <row r="607" spans="1:40" x14ac:dyDescent="0.25">
      <c r="A607" t="str">
        <f t="shared" si="202"/>
        <v>43922Illinois</v>
      </c>
      <c r="B607" t="str">
        <f t="shared" si="189"/>
        <v>43922IL</v>
      </c>
      <c r="C607" s="6">
        <v>43922</v>
      </c>
      <c r="D607" t="s">
        <v>76</v>
      </c>
      <c r="E607" t="s">
        <v>21</v>
      </c>
      <c r="F607">
        <f>IFERROR(VLOOKUP(B607,CovidTracking!B:G,4,FALSE),0)</f>
        <v>6980</v>
      </c>
      <c r="G607">
        <f>IFERROR(VLOOKUP(B607,CovidTracking!B:G,5,FALSE),0)</f>
        <v>33404</v>
      </c>
      <c r="H607">
        <f t="shared" si="190"/>
        <v>40384</v>
      </c>
      <c r="I607">
        <f>IFERROR(VLOOKUP(B607,CovidTracking!B:G,6,FALSE),0)</f>
        <v>141</v>
      </c>
      <c r="J607">
        <f t="shared" si="185"/>
        <v>986</v>
      </c>
      <c r="K607">
        <f t="shared" si="186"/>
        <v>4173</v>
      </c>
      <c r="L607">
        <f t="shared" si="187"/>
        <v>5159</v>
      </c>
      <c r="M607">
        <f t="shared" si="188"/>
        <v>42</v>
      </c>
      <c r="N607">
        <f>VLOOKUP(A607,Mobility!$A:$L,7,FALSE)</f>
        <v>-41</v>
      </c>
      <c r="O607">
        <f>VLOOKUP(A607,Mobility!$A:$L,8,FALSE)</f>
        <v>-7</v>
      </c>
      <c r="P607">
        <f>VLOOKUP(A607,Mobility!$A:$L,9,FALSE)</f>
        <v>4</v>
      </c>
      <c r="Q607">
        <f>VLOOKUP(A607,Mobility!$A:$L,10,FALSE)</f>
        <v>-50</v>
      </c>
      <c r="R607">
        <f>VLOOKUP(A607,Mobility!$A:$L,11,FALSE)</f>
        <v>-52</v>
      </c>
      <c r="S607">
        <f>VLOOKUP(A607,Mobility!$A:$L,12,FALSE)</f>
        <v>21</v>
      </c>
      <c r="T607">
        <f>VLOOKUP(D607,'Pop and Pop Den'!A:C,2,FALSE)</f>
        <v>12659682</v>
      </c>
      <c r="U607">
        <f>VLOOKUP(D607,'Pop and Pop Den'!A:C,3,FALSE)</f>
        <v>228.02430000000001</v>
      </c>
      <c r="V607">
        <f>VLOOKUP(D607,Unemployment!A:B,2,FALSE)</f>
        <v>4</v>
      </c>
      <c r="W607">
        <f>VLOOKUP(D607,Unemployment!H:J,2,FALSE)</f>
        <v>3.4</v>
      </c>
      <c r="X607">
        <f>VLOOKUP(D607,Unemployment!H:J,3,FALSE)</f>
        <v>4.5999999999999996</v>
      </c>
      <c r="Y607">
        <f t="shared" si="191"/>
        <v>0.59999999999999964</v>
      </c>
      <c r="Z607">
        <f t="shared" si="192"/>
        <v>1.1999999999999997</v>
      </c>
      <c r="AA607">
        <f>VLOOKUP(D607,MedianAge!A:B,2,FALSE)</f>
        <v>37.9</v>
      </c>
      <c r="AB607" s="6">
        <f>VLOOKUP(D607,StateActions!F:G,2,FALSE)</f>
        <v>43911</v>
      </c>
      <c r="AC607" s="6">
        <f>VLOOKUP(D607,StateActions!L:M,2,FALSE)</f>
        <v>43910</v>
      </c>
      <c r="AD607" s="6">
        <f>VLOOKUP(D607,StateActions!A:B,2,FALSE)</f>
        <v>43903</v>
      </c>
      <c r="AE607">
        <f t="shared" si="193"/>
        <v>11</v>
      </c>
      <c r="AF607">
        <f t="shared" si="194"/>
        <v>12</v>
      </c>
      <c r="AG607">
        <f t="shared" si="195"/>
        <v>19</v>
      </c>
      <c r="AH607" s="18">
        <f t="shared" si="196"/>
        <v>0.17284072900158479</v>
      </c>
      <c r="AI607" s="18">
        <f t="shared" si="197"/>
        <v>0.82715927099841524</v>
      </c>
      <c r="AJ607" s="20">
        <f t="shared" si="198"/>
        <v>3.4914817749603804E-3</v>
      </c>
      <c r="AK607" t="str">
        <f t="shared" si="199"/>
        <v>Include</v>
      </c>
      <c r="AL607" t="str">
        <f t="shared" si="200"/>
        <v>10 or more deaths</v>
      </c>
      <c r="AM607" s="6">
        <f>IFERROR(VLOOKUP(D607,DatesEachStateReach10Deaths!A:B,2,FALSE),AK607)</f>
        <v>43913</v>
      </c>
      <c r="AN607">
        <f t="shared" si="201"/>
        <v>9</v>
      </c>
    </row>
    <row r="608" spans="1:40" x14ac:dyDescent="0.25">
      <c r="A608" t="str">
        <f t="shared" si="202"/>
        <v>43923Illinois</v>
      </c>
      <c r="B608" t="str">
        <f t="shared" si="189"/>
        <v>43923IL</v>
      </c>
      <c r="C608" s="6">
        <v>43923</v>
      </c>
      <c r="D608" t="s">
        <v>76</v>
      </c>
      <c r="E608" t="s">
        <v>21</v>
      </c>
      <c r="F608">
        <f>IFERROR(VLOOKUP(B608,CovidTracking!B:G,4,FALSE),0)</f>
        <v>7695</v>
      </c>
      <c r="G608">
        <f>IFERROR(VLOOKUP(B608,CovidTracking!B:G,5,FALSE),0)</f>
        <v>35961</v>
      </c>
      <c r="H608">
        <f t="shared" si="190"/>
        <v>43656</v>
      </c>
      <c r="I608">
        <f>IFERROR(VLOOKUP(B608,CovidTracking!B:G,6,FALSE),0)</f>
        <v>157</v>
      </c>
      <c r="J608">
        <f t="shared" si="185"/>
        <v>715</v>
      </c>
      <c r="K608">
        <f t="shared" si="186"/>
        <v>2557</v>
      </c>
      <c r="L608">
        <f t="shared" si="187"/>
        <v>3272</v>
      </c>
      <c r="M608">
        <f t="shared" si="188"/>
        <v>16</v>
      </c>
      <c r="N608">
        <f>VLOOKUP(A608,Mobility!$A:$L,7,FALSE)</f>
        <v>-42</v>
      </c>
      <c r="O608">
        <f>VLOOKUP(A608,Mobility!$A:$L,8,FALSE)</f>
        <v>-8</v>
      </c>
      <c r="P608">
        <f>VLOOKUP(A608,Mobility!$A:$L,9,FALSE)</f>
        <v>15</v>
      </c>
      <c r="Q608">
        <f>VLOOKUP(A608,Mobility!$A:$L,10,FALSE)</f>
        <v>-52</v>
      </c>
      <c r="R608">
        <f>VLOOKUP(A608,Mobility!$A:$L,11,FALSE)</f>
        <v>-52</v>
      </c>
      <c r="S608">
        <f>VLOOKUP(A608,Mobility!$A:$L,12,FALSE)</f>
        <v>22</v>
      </c>
      <c r="T608">
        <f>VLOOKUP(D608,'Pop and Pop Den'!A:C,2,FALSE)</f>
        <v>12659682</v>
      </c>
      <c r="U608">
        <f>VLOOKUP(D608,'Pop and Pop Den'!A:C,3,FALSE)</f>
        <v>228.02430000000001</v>
      </c>
      <c r="V608">
        <f>VLOOKUP(D608,Unemployment!A:B,2,FALSE)</f>
        <v>4</v>
      </c>
      <c r="W608">
        <f>VLOOKUP(D608,Unemployment!H:J,2,FALSE)</f>
        <v>3.4</v>
      </c>
      <c r="X608">
        <f>VLOOKUP(D608,Unemployment!H:J,3,FALSE)</f>
        <v>4.5999999999999996</v>
      </c>
      <c r="Y608">
        <f t="shared" si="191"/>
        <v>0.59999999999999964</v>
      </c>
      <c r="Z608">
        <f t="shared" si="192"/>
        <v>1.1999999999999997</v>
      </c>
      <c r="AA608">
        <f>VLOOKUP(D608,MedianAge!A:B,2,FALSE)</f>
        <v>37.9</v>
      </c>
      <c r="AB608" s="6">
        <f>VLOOKUP(D608,StateActions!F:G,2,FALSE)</f>
        <v>43911</v>
      </c>
      <c r="AC608" s="6">
        <f>VLOOKUP(D608,StateActions!L:M,2,FALSE)</f>
        <v>43910</v>
      </c>
      <c r="AD608" s="6">
        <f>VLOOKUP(D608,StateActions!A:B,2,FALSE)</f>
        <v>43903</v>
      </c>
      <c r="AE608">
        <f t="shared" si="193"/>
        <v>12</v>
      </c>
      <c r="AF608">
        <f t="shared" si="194"/>
        <v>13</v>
      </c>
      <c r="AG608">
        <f t="shared" si="195"/>
        <v>20</v>
      </c>
      <c r="AH608" s="18">
        <f t="shared" si="196"/>
        <v>0.17626443100604727</v>
      </c>
      <c r="AI608" s="18">
        <f t="shared" si="197"/>
        <v>0.82373556899395273</v>
      </c>
      <c r="AJ608" s="20">
        <f t="shared" si="198"/>
        <v>3.596298332417079E-3</v>
      </c>
      <c r="AK608" t="str">
        <f t="shared" si="199"/>
        <v>Include</v>
      </c>
      <c r="AL608" t="str">
        <f t="shared" si="200"/>
        <v>10 or more deaths</v>
      </c>
      <c r="AM608" s="6">
        <f>IFERROR(VLOOKUP(D608,DatesEachStateReach10Deaths!A:B,2,FALSE),AK608)</f>
        <v>43913</v>
      </c>
      <c r="AN608">
        <f t="shared" si="201"/>
        <v>10</v>
      </c>
    </row>
    <row r="609" spans="1:40" x14ac:dyDescent="0.25">
      <c r="A609" t="str">
        <f t="shared" si="202"/>
        <v>43924Illinois</v>
      </c>
      <c r="B609" t="str">
        <f t="shared" si="189"/>
        <v>43924IL</v>
      </c>
      <c r="C609" s="6">
        <v>43924</v>
      </c>
      <c r="D609" t="s">
        <v>76</v>
      </c>
      <c r="E609" t="s">
        <v>21</v>
      </c>
      <c r="F609">
        <f>IFERROR(VLOOKUP(B609,CovidTracking!B:G,4,FALSE),0)</f>
        <v>8904</v>
      </c>
      <c r="G609">
        <f>IFERROR(VLOOKUP(B609,CovidTracking!B:G,5,FALSE),0)</f>
        <v>39144</v>
      </c>
      <c r="H609">
        <f t="shared" si="190"/>
        <v>48048</v>
      </c>
      <c r="I609">
        <f>IFERROR(VLOOKUP(B609,CovidTracking!B:G,6,FALSE),0)</f>
        <v>210</v>
      </c>
      <c r="J609">
        <f t="shared" si="185"/>
        <v>1209</v>
      </c>
      <c r="K609">
        <f t="shared" si="186"/>
        <v>3183</v>
      </c>
      <c r="L609">
        <f t="shared" si="187"/>
        <v>4392</v>
      </c>
      <c r="M609">
        <f t="shared" si="188"/>
        <v>53</v>
      </c>
      <c r="N609">
        <f>VLOOKUP(A609,Mobility!$A:$L,7,FALSE)</f>
        <v>-43</v>
      </c>
      <c r="O609">
        <f>VLOOKUP(A609,Mobility!$A:$L,8,FALSE)</f>
        <v>-7</v>
      </c>
      <c r="P609">
        <f>VLOOKUP(A609,Mobility!$A:$L,9,FALSE)</f>
        <v>13</v>
      </c>
      <c r="Q609">
        <f>VLOOKUP(A609,Mobility!$A:$L,10,FALSE)</f>
        <v>-49</v>
      </c>
      <c r="R609">
        <f>VLOOKUP(A609,Mobility!$A:$L,11,FALSE)</f>
        <v>-51</v>
      </c>
      <c r="S609">
        <f>VLOOKUP(A609,Mobility!$A:$L,12,FALSE)</f>
        <v>22</v>
      </c>
      <c r="T609">
        <f>VLOOKUP(D609,'Pop and Pop Den'!A:C,2,FALSE)</f>
        <v>12659682</v>
      </c>
      <c r="U609">
        <f>VLOOKUP(D609,'Pop and Pop Den'!A:C,3,FALSE)</f>
        <v>228.02430000000001</v>
      </c>
      <c r="V609">
        <f>VLOOKUP(D609,Unemployment!A:B,2,FALSE)</f>
        <v>4</v>
      </c>
      <c r="W609">
        <f>VLOOKUP(D609,Unemployment!H:J,2,FALSE)</f>
        <v>3.4</v>
      </c>
      <c r="X609">
        <f>VLOOKUP(D609,Unemployment!H:J,3,FALSE)</f>
        <v>4.5999999999999996</v>
      </c>
      <c r="Y609">
        <f t="shared" si="191"/>
        <v>0.59999999999999964</v>
      </c>
      <c r="Z609">
        <f t="shared" si="192"/>
        <v>1.1999999999999997</v>
      </c>
      <c r="AA609">
        <f>VLOOKUP(D609,MedianAge!A:B,2,FALSE)</f>
        <v>37.9</v>
      </c>
      <c r="AB609" s="6">
        <f>VLOOKUP(D609,StateActions!F:G,2,FALSE)</f>
        <v>43911</v>
      </c>
      <c r="AC609" s="6">
        <f>VLOOKUP(D609,StateActions!L:M,2,FALSE)</f>
        <v>43910</v>
      </c>
      <c r="AD609" s="6">
        <f>VLOOKUP(D609,StateActions!A:B,2,FALSE)</f>
        <v>43903</v>
      </c>
      <c r="AE609">
        <f t="shared" si="193"/>
        <v>13</v>
      </c>
      <c r="AF609">
        <f t="shared" si="194"/>
        <v>14</v>
      </c>
      <c r="AG609">
        <f t="shared" si="195"/>
        <v>21</v>
      </c>
      <c r="AH609" s="18">
        <f t="shared" si="196"/>
        <v>0.18531468531468531</v>
      </c>
      <c r="AI609" s="18">
        <f t="shared" si="197"/>
        <v>0.81468531468531469</v>
      </c>
      <c r="AJ609" s="20">
        <f t="shared" si="198"/>
        <v>4.370629370629371E-3</v>
      </c>
      <c r="AK609" t="str">
        <f t="shared" si="199"/>
        <v>Include</v>
      </c>
      <c r="AL609" t="str">
        <f t="shared" si="200"/>
        <v>10 or more deaths</v>
      </c>
      <c r="AM609" s="6">
        <f>IFERROR(VLOOKUP(D609,DatesEachStateReach10Deaths!A:B,2,FALSE),AK609)</f>
        <v>43913</v>
      </c>
      <c r="AN609">
        <f t="shared" si="201"/>
        <v>11</v>
      </c>
    </row>
    <row r="610" spans="1:40" x14ac:dyDescent="0.25">
      <c r="A610" t="str">
        <f t="shared" si="202"/>
        <v>43925Illinois</v>
      </c>
      <c r="B610" t="str">
        <f t="shared" si="189"/>
        <v>43925IL</v>
      </c>
      <c r="C610" s="6">
        <v>43925</v>
      </c>
      <c r="D610" t="s">
        <v>76</v>
      </c>
      <c r="E610" t="s">
        <v>21</v>
      </c>
      <c r="F610">
        <f>IFERROR(VLOOKUP(B610,CovidTracking!B:G,4,FALSE),0)</f>
        <v>10357</v>
      </c>
      <c r="G610">
        <f>IFERROR(VLOOKUP(B610,CovidTracking!B:G,5,FALSE),0)</f>
        <v>43224</v>
      </c>
      <c r="H610">
        <f t="shared" si="190"/>
        <v>53581</v>
      </c>
      <c r="I610">
        <f>IFERROR(VLOOKUP(B610,CovidTracking!B:G,6,FALSE),0)</f>
        <v>243</v>
      </c>
      <c r="J610">
        <f t="shared" si="185"/>
        <v>1453</v>
      </c>
      <c r="K610">
        <f t="shared" si="186"/>
        <v>4080</v>
      </c>
      <c r="L610">
        <f t="shared" si="187"/>
        <v>5533</v>
      </c>
      <c r="M610">
        <f t="shared" si="188"/>
        <v>33</v>
      </c>
      <c r="N610">
        <f>VLOOKUP(A610,Mobility!$A:$L,7,FALSE)</f>
        <v>-51</v>
      </c>
      <c r="O610">
        <f>VLOOKUP(A610,Mobility!$A:$L,8,FALSE)</f>
        <v>-10</v>
      </c>
      <c r="P610">
        <f>VLOOKUP(A610,Mobility!$A:$L,9,FALSE)</f>
        <v>-23</v>
      </c>
      <c r="Q610">
        <f>VLOOKUP(A610,Mobility!$A:$L,10,FALSE)</f>
        <v>-49</v>
      </c>
      <c r="R610">
        <f>VLOOKUP(A610,Mobility!$A:$L,11,FALSE)</f>
        <v>-36</v>
      </c>
      <c r="S610">
        <f>VLOOKUP(A610,Mobility!$A:$L,12,FALSE)</f>
        <v>15</v>
      </c>
      <c r="T610">
        <f>VLOOKUP(D610,'Pop and Pop Den'!A:C,2,FALSE)</f>
        <v>12659682</v>
      </c>
      <c r="U610">
        <f>VLOOKUP(D610,'Pop and Pop Den'!A:C,3,FALSE)</f>
        <v>228.02430000000001</v>
      </c>
      <c r="V610">
        <f>VLOOKUP(D610,Unemployment!A:B,2,FALSE)</f>
        <v>4</v>
      </c>
      <c r="W610">
        <f>VLOOKUP(D610,Unemployment!H:J,2,FALSE)</f>
        <v>3.4</v>
      </c>
      <c r="X610">
        <f>VLOOKUP(D610,Unemployment!H:J,3,FALSE)</f>
        <v>4.5999999999999996</v>
      </c>
      <c r="Y610">
        <f t="shared" si="191"/>
        <v>0.59999999999999964</v>
      </c>
      <c r="Z610">
        <f t="shared" si="192"/>
        <v>1.1999999999999997</v>
      </c>
      <c r="AA610">
        <f>VLOOKUP(D610,MedianAge!A:B,2,FALSE)</f>
        <v>37.9</v>
      </c>
      <c r="AB610" s="6">
        <f>VLOOKUP(D610,StateActions!F:G,2,FALSE)</f>
        <v>43911</v>
      </c>
      <c r="AC610" s="6">
        <f>VLOOKUP(D610,StateActions!L:M,2,FALSE)</f>
        <v>43910</v>
      </c>
      <c r="AD610" s="6">
        <f>VLOOKUP(D610,StateActions!A:B,2,FALSE)</f>
        <v>43903</v>
      </c>
      <c r="AE610">
        <f t="shared" si="193"/>
        <v>14</v>
      </c>
      <c r="AF610">
        <f t="shared" si="194"/>
        <v>15</v>
      </c>
      <c r="AG610">
        <f t="shared" si="195"/>
        <v>22</v>
      </c>
      <c r="AH610" s="18">
        <f t="shared" si="196"/>
        <v>0.19329613109124502</v>
      </c>
      <c r="AI610" s="18">
        <f t="shared" si="197"/>
        <v>0.80670386890875501</v>
      </c>
      <c r="AJ610" s="20">
        <f t="shared" si="198"/>
        <v>4.5351897127713179E-3</v>
      </c>
      <c r="AK610" t="str">
        <f t="shared" si="199"/>
        <v>Include</v>
      </c>
      <c r="AL610" t="str">
        <f t="shared" si="200"/>
        <v>10 or more deaths</v>
      </c>
      <c r="AM610" s="6">
        <f>IFERROR(VLOOKUP(D610,DatesEachStateReach10Deaths!A:B,2,FALSE),AK610)</f>
        <v>43913</v>
      </c>
      <c r="AN610">
        <f t="shared" si="201"/>
        <v>12</v>
      </c>
    </row>
    <row r="611" spans="1:40" x14ac:dyDescent="0.25">
      <c r="A611" t="str">
        <f t="shared" si="202"/>
        <v>43926Illinois</v>
      </c>
      <c r="B611" t="str">
        <f t="shared" si="189"/>
        <v>43926IL</v>
      </c>
      <c r="C611" s="6">
        <v>43926</v>
      </c>
      <c r="D611" t="s">
        <v>76</v>
      </c>
      <c r="E611" t="s">
        <v>21</v>
      </c>
      <c r="F611">
        <f>IFERROR(VLOOKUP(B611,CovidTracking!B:G,4,FALSE),0)</f>
        <v>11256</v>
      </c>
      <c r="G611">
        <f>IFERROR(VLOOKUP(B611,CovidTracking!B:G,5,FALSE),0)</f>
        <v>47727</v>
      </c>
      <c r="H611">
        <f t="shared" si="190"/>
        <v>58983</v>
      </c>
      <c r="I611">
        <f>IFERROR(VLOOKUP(B611,CovidTracking!B:G,6,FALSE),0)</f>
        <v>274</v>
      </c>
      <c r="J611">
        <f t="shared" si="185"/>
        <v>899</v>
      </c>
      <c r="K611">
        <f t="shared" si="186"/>
        <v>4503</v>
      </c>
      <c r="L611">
        <f t="shared" si="187"/>
        <v>5402</v>
      </c>
      <c r="M611">
        <f t="shared" si="188"/>
        <v>31</v>
      </c>
      <c r="N611">
        <f>VLOOKUP(A611,Mobility!$A:$L,7,FALSE)</f>
        <v>-50</v>
      </c>
      <c r="O611">
        <f>VLOOKUP(A611,Mobility!$A:$L,8,FALSE)</f>
        <v>-16</v>
      </c>
      <c r="P611">
        <f>VLOOKUP(A611,Mobility!$A:$L,9,FALSE)</f>
        <v>24</v>
      </c>
      <c r="Q611">
        <f>VLOOKUP(A611,Mobility!$A:$L,10,FALSE)</f>
        <v>-52</v>
      </c>
      <c r="R611">
        <f>VLOOKUP(A611,Mobility!$A:$L,11,FALSE)</f>
        <v>-39</v>
      </c>
      <c r="S611">
        <f>VLOOKUP(A611,Mobility!$A:$L,12,FALSE)</f>
        <v>12</v>
      </c>
      <c r="T611">
        <f>VLOOKUP(D611,'Pop and Pop Den'!A:C,2,FALSE)</f>
        <v>12659682</v>
      </c>
      <c r="U611">
        <f>VLOOKUP(D611,'Pop and Pop Den'!A:C,3,FALSE)</f>
        <v>228.02430000000001</v>
      </c>
      <c r="V611">
        <f>VLOOKUP(D611,Unemployment!A:B,2,FALSE)</f>
        <v>4</v>
      </c>
      <c r="W611">
        <f>VLOOKUP(D611,Unemployment!H:J,2,FALSE)</f>
        <v>3.4</v>
      </c>
      <c r="X611">
        <f>VLOOKUP(D611,Unemployment!H:J,3,FALSE)</f>
        <v>4.5999999999999996</v>
      </c>
      <c r="Y611">
        <f t="shared" si="191"/>
        <v>0.59999999999999964</v>
      </c>
      <c r="Z611">
        <f t="shared" si="192"/>
        <v>1.1999999999999997</v>
      </c>
      <c r="AA611">
        <f>VLOOKUP(D611,MedianAge!A:B,2,FALSE)</f>
        <v>37.9</v>
      </c>
      <c r="AB611" s="6">
        <f>VLOOKUP(D611,StateActions!F:G,2,FALSE)</f>
        <v>43911</v>
      </c>
      <c r="AC611" s="6">
        <f>VLOOKUP(D611,StateActions!L:M,2,FALSE)</f>
        <v>43910</v>
      </c>
      <c r="AD611" s="6">
        <f>VLOOKUP(D611,StateActions!A:B,2,FALSE)</f>
        <v>43903</v>
      </c>
      <c r="AE611">
        <f t="shared" si="193"/>
        <v>15</v>
      </c>
      <c r="AF611">
        <f t="shared" si="194"/>
        <v>16</v>
      </c>
      <c r="AG611">
        <f t="shared" si="195"/>
        <v>23</v>
      </c>
      <c r="AH611" s="18">
        <f t="shared" si="196"/>
        <v>0.19083464727124766</v>
      </c>
      <c r="AI611" s="18">
        <f t="shared" si="197"/>
        <v>0.80916535272875234</v>
      </c>
      <c r="AJ611" s="20">
        <f t="shared" si="198"/>
        <v>4.645406303511181E-3</v>
      </c>
      <c r="AK611" t="str">
        <f t="shared" si="199"/>
        <v>Include</v>
      </c>
      <c r="AL611" t="str">
        <f t="shared" si="200"/>
        <v>10 or more deaths</v>
      </c>
      <c r="AM611" s="6">
        <f>IFERROR(VLOOKUP(D611,DatesEachStateReach10Deaths!A:B,2,FALSE),AK611)</f>
        <v>43913</v>
      </c>
      <c r="AN611">
        <f t="shared" si="201"/>
        <v>13</v>
      </c>
    </row>
    <row r="612" spans="1:40" x14ac:dyDescent="0.25">
      <c r="A612" t="str">
        <f t="shared" si="202"/>
        <v>43927Illinois</v>
      </c>
      <c r="B612" t="str">
        <f t="shared" si="189"/>
        <v>43927IL</v>
      </c>
      <c r="C612" s="6">
        <v>43927</v>
      </c>
      <c r="D612" t="s">
        <v>76</v>
      </c>
      <c r="E612" t="s">
        <v>21</v>
      </c>
      <c r="F612">
        <f>IFERROR(VLOOKUP(B612,CovidTracking!B:G,4,FALSE),0)</f>
        <v>12262</v>
      </c>
      <c r="G612">
        <f>IFERROR(VLOOKUP(B612,CovidTracking!B:G,5,FALSE),0)</f>
        <v>50680</v>
      </c>
      <c r="H612">
        <f t="shared" si="190"/>
        <v>62942</v>
      </c>
      <c r="I612">
        <f>IFERROR(VLOOKUP(B612,CovidTracking!B:G,6,FALSE),0)</f>
        <v>307</v>
      </c>
      <c r="J612">
        <f t="shared" si="185"/>
        <v>1006</v>
      </c>
      <c r="K612">
        <f t="shared" si="186"/>
        <v>2953</v>
      </c>
      <c r="L612">
        <f t="shared" si="187"/>
        <v>3959</v>
      </c>
      <c r="M612">
        <f t="shared" si="188"/>
        <v>33</v>
      </c>
      <c r="N612">
        <f>VLOOKUP(A612,Mobility!$A:$L,7,FALSE)</f>
        <v>-44</v>
      </c>
      <c r="O612">
        <f>VLOOKUP(A612,Mobility!$A:$L,8,FALSE)</f>
        <v>-14</v>
      </c>
      <c r="P612">
        <f>VLOOKUP(A612,Mobility!$A:$L,9,FALSE)</f>
        <v>-4</v>
      </c>
      <c r="Q612">
        <f>VLOOKUP(A612,Mobility!$A:$L,10,FALSE)</f>
        <v>-54</v>
      </c>
      <c r="R612">
        <f>VLOOKUP(A612,Mobility!$A:$L,11,FALSE)</f>
        <v>-52</v>
      </c>
      <c r="S612">
        <f>VLOOKUP(A612,Mobility!$A:$L,12,FALSE)</f>
        <v>20</v>
      </c>
      <c r="T612">
        <f>VLOOKUP(D612,'Pop and Pop Den'!A:C,2,FALSE)</f>
        <v>12659682</v>
      </c>
      <c r="U612">
        <f>VLOOKUP(D612,'Pop and Pop Den'!A:C,3,FALSE)</f>
        <v>228.02430000000001</v>
      </c>
      <c r="V612">
        <f>VLOOKUP(D612,Unemployment!A:B,2,FALSE)</f>
        <v>4</v>
      </c>
      <c r="W612">
        <f>VLOOKUP(D612,Unemployment!H:J,2,FALSE)</f>
        <v>3.4</v>
      </c>
      <c r="X612">
        <f>VLOOKUP(D612,Unemployment!H:J,3,FALSE)</f>
        <v>4.5999999999999996</v>
      </c>
      <c r="Y612">
        <f t="shared" si="191"/>
        <v>0.59999999999999964</v>
      </c>
      <c r="Z612">
        <f t="shared" si="192"/>
        <v>1.1999999999999997</v>
      </c>
      <c r="AA612">
        <f>VLOOKUP(D612,MedianAge!A:B,2,FALSE)</f>
        <v>37.9</v>
      </c>
      <c r="AB612" s="6">
        <f>VLOOKUP(D612,StateActions!F:G,2,FALSE)</f>
        <v>43911</v>
      </c>
      <c r="AC612" s="6">
        <f>VLOOKUP(D612,StateActions!L:M,2,FALSE)</f>
        <v>43910</v>
      </c>
      <c r="AD612" s="6">
        <f>VLOOKUP(D612,StateActions!A:B,2,FALSE)</f>
        <v>43903</v>
      </c>
      <c r="AE612">
        <f t="shared" si="193"/>
        <v>16</v>
      </c>
      <c r="AF612">
        <f t="shared" si="194"/>
        <v>17</v>
      </c>
      <c r="AG612">
        <f t="shared" si="195"/>
        <v>24</v>
      </c>
      <c r="AH612" s="18">
        <f t="shared" si="196"/>
        <v>0.19481427345810429</v>
      </c>
      <c r="AI612" s="18">
        <f t="shared" si="197"/>
        <v>0.80518572654189569</v>
      </c>
      <c r="AJ612" s="20">
        <f t="shared" si="198"/>
        <v>4.877506275618824E-3</v>
      </c>
      <c r="AK612" t="str">
        <f t="shared" si="199"/>
        <v>Include</v>
      </c>
      <c r="AL612" t="str">
        <f t="shared" si="200"/>
        <v>10 or more deaths</v>
      </c>
      <c r="AM612" s="6">
        <f>IFERROR(VLOOKUP(D612,DatesEachStateReach10Deaths!A:B,2,FALSE),AK612)</f>
        <v>43913</v>
      </c>
      <c r="AN612">
        <f t="shared" si="201"/>
        <v>14</v>
      </c>
    </row>
    <row r="613" spans="1:40" x14ac:dyDescent="0.25">
      <c r="A613" t="str">
        <f t="shared" si="202"/>
        <v>43928Illinois</v>
      </c>
      <c r="B613" t="str">
        <f t="shared" si="189"/>
        <v>43928IL</v>
      </c>
      <c r="C613" s="6">
        <v>43928</v>
      </c>
      <c r="D613" t="s">
        <v>76</v>
      </c>
      <c r="E613" t="s">
        <v>21</v>
      </c>
      <c r="F613">
        <f>IFERROR(VLOOKUP(B613,CovidTracking!B:G,4,FALSE),0)</f>
        <v>13549</v>
      </c>
      <c r="G613">
        <f>IFERROR(VLOOKUP(B613,CovidTracking!B:G,5,FALSE),0)</f>
        <v>55183</v>
      </c>
      <c r="H613">
        <f t="shared" si="190"/>
        <v>68732</v>
      </c>
      <c r="I613">
        <f>IFERROR(VLOOKUP(B613,CovidTracking!B:G,6,FALSE),0)</f>
        <v>380</v>
      </c>
      <c r="J613">
        <f t="shared" si="185"/>
        <v>1287</v>
      </c>
      <c r="K613">
        <f t="shared" si="186"/>
        <v>4503</v>
      </c>
      <c r="L613">
        <f t="shared" si="187"/>
        <v>5790</v>
      </c>
      <c r="M613">
        <f t="shared" si="188"/>
        <v>73</v>
      </c>
      <c r="N613">
        <f>VLOOKUP(A613,Mobility!$A:$L,7,FALSE)</f>
        <v>-41</v>
      </c>
      <c r="O613">
        <f>VLOOKUP(A613,Mobility!$A:$L,8,FALSE)</f>
        <v>-10</v>
      </c>
      <c r="P613">
        <f>VLOOKUP(A613,Mobility!$A:$L,9,FALSE)</f>
        <v>35</v>
      </c>
      <c r="Q613">
        <f>VLOOKUP(A613,Mobility!$A:$L,10,FALSE)</f>
        <v>-50</v>
      </c>
      <c r="R613">
        <f>VLOOKUP(A613,Mobility!$A:$L,11,FALSE)</f>
        <v>-53</v>
      </c>
      <c r="S613">
        <f>VLOOKUP(A613,Mobility!$A:$L,12,FALSE)</f>
        <v>21</v>
      </c>
      <c r="T613">
        <f>VLOOKUP(D613,'Pop and Pop Den'!A:C,2,FALSE)</f>
        <v>12659682</v>
      </c>
      <c r="U613">
        <f>VLOOKUP(D613,'Pop and Pop Den'!A:C,3,FALSE)</f>
        <v>228.02430000000001</v>
      </c>
      <c r="V613">
        <f>VLOOKUP(D613,Unemployment!A:B,2,FALSE)</f>
        <v>4</v>
      </c>
      <c r="W613">
        <f>VLOOKUP(D613,Unemployment!H:J,2,FALSE)</f>
        <v>3.4</v>
      </c>
      <c r="X613">
        <f>VLOOKUP(D613,Unemployment!H:J,3,FALSE)</f>
        <v>4.5999999999999996</v>
      </c>
      <c r="Y613">
        <f t="shared" si="191"/>
        <v>0.59999999999999964</v>
      </c>
      <c r="Z613">
        <f t="shared" si="192"/>
        <v>1.1999999999999997</v>
      </c>
      <c r="AA613">
        <f>VLOOKUP(D613,MedianAge!A:B,2,FALSE)</f>
        <v>37.9</v>
      </c>
      <c r="AB613" s="6">
        <f>VLOOKUP(D613,StateActions!F:G,2,FALSE)</f>
        <v>43911</v>
      </c>
      <c r="AC613" s="6">
        <f>VLOOKUP(D613,StateActions!L:M,2,FALSE)</f>
        <v>43910</v>
      </c>
      <c r="AD613" s="6">
        <f>VLOOKUP(D613,StateActions!A:B,2,FALSE)</f>
        <v>43903</v>
      </c>
      <c r="AE613">
        <f t="shared" si="193"/>
        <v>17</v>
      </c>
      <c r="AF613">
        <f t="shared" si="194"/>
        <v>18</v>
      </c>
      <c r="AG613">
        <f t="shared" si="195"/>
        <v>25</v>
      </c>
      <c r="AH613" s="18">
        <f t="shared" si="196"/>
        <v>0.19712797532444859</v>
      </c>
      <c r="AI613" s="18">
        <f t="shared" si="197"/>
        <v>0.80287202467555141</v>
      </c>
      <c r="AJ613" s="20">
        <f t="shared" si="198"/>
        <v>5.5287202467555144E-3</v>
      </c>
      <c r="AK613" t="str">
        <f t="shared" si="199"/>
        <v>Include</v>
      </c>
      <c r="AL613" t="str">
        <f t="shared" si="200"/>
        <v>10 or more deaths</v>
      </c>
      <c r="AM613" s="6">
        <f>IFERROR(VLOOKUP(D613,DatesEachStateReach10Deaths!A:B,2,FALSE),AK613)</f>
        <v>43913</v>
      </c>
      <c r="AN613">
        <f t="shared" si="201"/>
        <v>15</v>
      </c>
    </row>
    <row r="614" spans="1:40" x14ac:dyDescent="0.25">
      <c r="A614" t="str">
        <f t="shared" si="202"/>
        <v>43929Illinois</v>
      </c>
      <c r="B614" t="str">
        <f t="shared" si="189"/>
        <v>43929IL</v>
      </c>
      <c r="C614" s="6">
        <v>43929</v>
      </c>
      <c r="D614" t="s">
        <v>76</v>
      </c>
      <c r="E614" t="s">
        <v>21</v>
      </c>
      <c r="F614">
        <f>IFERROR(VLOOKUP(B614,CovidTracking!B:G,4,FALSE),0)</f>
        <v>15078</v>
      </c>
      <c r="G614">
        <f>IFERROR(VLOOKUP(B614,CovidTracking!B:G,5,FALSE),0)</f>
        <v>59988</v>
      </c>
      <c r="H614">
        <f t="shared" si="190"/>
        <v>75066</v>
      </c>
      <c r="I614">
        <f>IFERROR(VLOOKUP(B614,CovidTracking!B:G,6,FALSE),0)</f>
        <v>462</v>
      </c>
      <c r="J614">
        <f t="shared" si="185"/>
        <v>1529</v>
      </c>
      <c r="K614">
        <f t="shared" si="186"/>
        <v>4805</v>
      </c>
      <c r="L614">
        <f t="shared" si="187"/>
        <v>6334</v>
      </c>
      <c r="M614">
        <f t="shared" si="188"/>
        <v>82</v>
      </c>
      <c r="N614">
        <f>VLOOKUP(A614,Mobility!$A:$L,7,FALSE)</f>
        <v>-44</v>
      </c>
      <c r="O614">
        <f>VLOOKUP(A614,Mobility!$A:$L,8,FALSE)</f>
        <v>-13</v>
      </c>
      <c r="P614">
        <f>VLOOKUP(A614,Mobility!$A:$L,9,FALSE)</f>
        <v>-5</v>
      </c>
      <c r="Q614">
        <f>VLOOKUP(A614,Mobility!$A:$L,10,FALSE)</f>
        <v>-53</v>
      </c>
      <c r="R614">
        <f>VLOOKUP(A614,Mobility!$A:$L,11,FALSE)</f>
        <v>-53</v>
      </c>
      <c r="S614">
        <f>VLOOKUP(A614,Mobility!$A:$L,12,FALSE)</f>
        <v>22</v>
      </c>
      <c r="T614">
        <f>VLOOKUP(D614,'Pop and Pop Den'!A:C,2,FALSE)</f>
        <v>12659682</v>
      </c>
      <c r="U614">
        <f>VLOOKUP(D614,'Pop and Pop Den'!A:C,3,FALSE)</f>
        <v>228.02430000000001</v>
      </c>
      <c r="V614">
        <f>VLOOKUP(D614,Unemployment!A:B,2,FALSE)</f>
        <v>4</v>
      </c>
      <c r="W614">
        <f>VLOOKUP(D614,Unemployment!H:J,2,FALSE)</f>
        <v>3.4</v>
      </c>
      <c r="X614">
        <f>VLOOKUP(D614,Unemployment!H:J,3,FALSE)</f>
        <v>4.5999999999999996</v>
      </c>
      <c r="Y614">
        <f t="shared" si="191"/>
        <v>0.59999999999999964</v>
      </c>
      <c r="Z614">
        <f t="shared" si="192"/>
        <v>1.1999999999999997</v>
      </c>
      <c r="AA614">
        <f>VLOOKUP(D614,MedianAge!A:B,2,FALSE)</f>
        <v>37.9</v>
      </c>
      <c r="AB614" s="6">
        <f>VLOOKUP(D614,StateActions!F:G,2,FALSE)</f>
        <v>43911</v>
      </c>
      <c r="AC614" s="6">
        <f>VLOOKUP(D614,StateActions!L:M,2,FALSE)</f>
        <v>43910</v>
      </c>
      <c r="AD614" s="6">
        <f>VLOOKUP(D614,StateActions!A:B,2,FALSE)</f>
        <v>43903</v>
      </c>
      <c r="AE614">
        <f t="shared" si="193"/>
        <v>18</v>
      </c>
      <c r="AF614">
        <f t="shared" si="194"/>
        <v>19</v>
      </c>
      <c r="AG614">
        <f t="shared" si="195"/>
        <v>26</v>
      </c>
      <c r="AH614" s="18">
        <f t="shared" si="196"/>
        <v>0.20086324034849332</v>
      </c>
      <c r="AI614" s="18">
        <f t="shared" si="197"/>
        <v>0.79913675965150666</v>
      </c>
      <c r="AJ614" s="20">
        <f t="shared" si="198"/>
        <v>6.1545839661098231E-3</v>
      </c>
      <c r="AK614" t="str">
        <f t="shared" si="199"/>
        <v>Include</v>
      </c>
      <c r="AL614" t="str">
        <f t="shared" si="200"/>
        <v>10 or more deaths</v>
      </c>
      <c r="AM614" s="6">
        <f>IFERROR(VLOOKUP(D614,DatesEachStateReach10Deaths!A:B,2,FALSE),AK614)</f>
        <v>43913</v>
      </c>
      <c r="AN614">
        <f t="shared" si="201"/>
        <v>16</v>
      </c>
    </row>
    <row r="615" spans="1:40" x14ac:dyDescent="0.25">
      <c r="A615" t="str">
        <f t="shared" si="202"/>
        <v>43930Illinois</v>
      </c>
      <c r="B615" t="str">
        <f t="shared" si="189"/>
        <v>43930IL</v>
      </c>
      <c r="C615" s="6">
        <v>43930</v>
      </c>
      <c r="D615" t="s">
        <v>76</v>
      </c>
      <c r="E615" t="s">
        <v>21</v>
      </c>
      <c r="F615">
        <f>IFERROR(VLOOKUP(B615,CovidTracking!B:G,4,FALSE),0)</f>
        <v>16422</v>
      </c>
      <c r="G615">
        <f>IFERROR(VLOOKUP(B615,CovidTracking!B:G,5,FALSE),0)</f>
        <v>64435</v>
      </c>
      <c r="H615">
        <f t="shared" si="190"/>
        <v>80857</v>
      </c>
      <c r="I615">
        <f>IFERROR(VLOOKUP(B615,CovidTracking!B:G,6,FALSE),0)</f>
        <v>528</v>
      </c>
      <c r="J615">
        <f t="shared" si="185"/>
        <v>1344</v>
      </c>
      <c r="K615">
        <f t="shared" si="186"/>
        <v>4447</v>
      </c>
      <c r="L615">
        <f t="shared" si="187"/>
        <v>5791</v>
      </c>
      <c r="M615">
        <f t="shared" si="188"/>
        <v>66</v>
      </c>
      <c r="N615">
        <f>VLOOKUP(A615,Mobility!$A:$L,7,FALSE)</f>
        <v>-44</v>
      </c>
      <c r="O615">
        <f>VLOOKUP(A615,Mobility!$A:$L,8,FALSE)</f>
        <v>-8</v>
      </c>
      <c r="P615">
        <f>VLOOKUP(A615,Mobility!$A:$L,9,FALSE)</f>
        <v>-26</v>
      </c>
      <c r="Q615">
        <f>VLOOKUP(A615,Mobility!$A:$L,10,FALSE)</f>
        <v>-55</v>
      </c>
      <c r="R615">
        <f>VLOOKUP(A615,Mobility!$A:$L,11,FALSE)</f>
        <v>-53</v>
      </c>
      <c r="S615">
        <f>VLOOKUP(A615,Mobility!$A:$L,12,FALSE)</f>
        <v>23</v>
      </c>
      <c r="T615">
        <f>VLOOKUP(D615,'Pop and Pop Den'!A:C,2,FALSE)</f>
        <v>12659682</v>
      </c>
      <c r="U615">
        <f>VLOOKUP(D615,'Pop and Pop Den'!A:C,3,FALSE)</f>
        <v>228.02430000000001</v>
      </c>
      <c r="V615">
        <f>VLOOKUP(D615,Unemployment!A:B,2,FALSE)</f>
        <v>4</v>
      </c>
      <c r="W615">
        <f>VLOOKUP(D615,Unemployment!H:J,2,FALSE)</f>
        <v>3.4</v>
      </c>
      <c r="X615">
        <f>VLOOKUP(D615,Unemployment!H:J,3,FALSE)</f>
        <v>4.5999999999999996</v>
      </c>
      <c r="Y615">
        <f t="shared" si="191"/>
        <v>0.59999999999999964</v>
      </c>
      <c r="Z615">
        <f t="shared" si="192"/>
        <v>1.1999999999999997</v>
      </c>
      <c r="AA615">
        <f>VLOOKUP(D615,MedianAge!A:B,2,FALSE)</f>
        <v>37.9</v>
      </c>
      <c r="AB615" s="6">
        <f>VLOOKUP(D615,StateActions!F:G,2,FALSE)</f>
        <v>43911</v>
      </c>
      <c r="AC615" s="6">
        <f>VLOOKUP(D615,StateActions!L:M,2,FALSE)</f>
        <v>43910</v>
      </c>
      <c r="AD615" s="6">
        <f>VLOOKUP(D615,StateActions!A:B,2,FALSE)</f>
        <v>43903</v>
      </c>
      <c r="AE615">
        <f t="shared" si="193"/>
        <v>19</v>
      </c>
      <c r="AF615">
        <f t="shared" si="194"/>
        <v>20</v>
      </c>
      <c r="AG615">
        <f t="shared" si="195"/>
        <v>27</v>
      </c>
      <c r="AH615" s="18">
        <f t="shared" si="196"/>
        <v>0.20309929876201194</v>
      </c>
      <c r="AI615" s="18">
        <f t="shared" si="197"/>
        <v>0.79690070123798806</v>
      </c>
      <c r="AJ615" s="20">
        <f t="shared" si="198"/>
        <v>6.5300468728743339E-3</v>
      </c>
      <c r="AK615" t="str">
        <f t="shared" si="199"/>
        <v>Include</v>
      </c>
      <c r="AL615" t="str">
        <f t="shared" si="200"/>
        <v>10 or more deaths</v>
      </c>
      <c r="AM615" s="6">
        <f>IFERROR(VLOOKUP(D615,DatesEachStateReach10Deaths!A:B,2,FALSE),AK615)</f>
        <v>43913</v>
      </c>
      <c r="AN615">
        <f t="shared" si="201"/>
        <v>17</v>
      </c>
    </row>
    <row r="616" spans="1:40" x14ac:dyDescent="0.25">
      <c r="A616" t="str">
        <f t="shared" si="202"/>
        <v>43931Illinois</v>
      </c>
      <c r="B616" t="str">
        <f t="shared" si="189"/>
        <v>43931IL</v>
      </c>
      <c r="C616" s="6">
        <v>43931</v>
      </c>
      <c r="D616" t="s">
        <v>76</v>
      </c>
      <c r="E616" t="s">
        <v>21</v>
      </c>
      <c r="F616">
        <f>IFERROR(VLOOKUP(B616,CovidTracking!B:G,4,FALSE),0)</f>
        <v>17887</v>
      </c>
      <c r="G616">
        <f>IFERROR(VLOOKUP(B616,CovidTracking!B:G,5,FALSE),0)</f>
        <v>69640</v>
      </c>
      <c r="H616">
        <f t="shared" si="190"/>
        <v>87527</v>
      </c>
      <c r="I616">
        <f>IFERROR(VLOOKUP(B616,CovidTracking!B:G,6,FALSE),0)</f>
        <v>596</v>
      </c>
      <c r="J616">
        <f t="shared" si="185"/>
        <v>1465</v>
      </c>
      <c r="K616">
        <f t="shared" si="186"/>
        <v>5205</v>
      </c>
      <c r="L616">
        <f t="shared" si="187"/>
        <v>6670</v>
      </c>
      <c r="M616">
        <f t="shared" si="188"/>
        <v>68</v>
      </c>
      <c r="N616">
        <f>VLOOKUP(A616,Mobility!$A:$L,7,FALSE)</f>
        <v>-44</v>
      </c>
      <c r="O616">
        <f>VLOOKUP(A616,Mobility!$A:$L,8,FALSE)</f>
        <v>-3</v>
      </c>
      <c r="P616">
        <f>VLOOKUP(A616,Mobility!$A:$L,9,FALSE)</f>
        <v>-5</v>
      </c>
      <c r="Q616">
        <f>VLOOKUP(A616,Mobility!$A:$L,10,FALSE)</f>
        <v>-53</v>
      </c>
      <c r="R616">
        <f>VLOOKUP(A616,Mobility!$A:$L,11,FALSE)</f>
        <v>-58</v>
      </c>
      <c r="S616">
        <f>VLOOKUP(A616,Mobility!$A:$L,12,FALSE)</f>
        <v>24</v>
      </c>
      <c r="T616">
        <f>VLOOKUP(D616,'Pop and Pop Den'!A:C,2,FALSE)</f>
        <v>12659682</v>
      </c>
      <c r="U616">
        <f>VLOOKUP(D616,'Pop and Pop Den'!A:C,3,FALSE)</f>
        <v>228.02430000000001</v>
      </c>
      <c r="V616">
        <f>VLOOKUP(D616,Unemployment!A:B,2,FALSE)</f>
        <v>4</v>
      </c>
      <c r="W616">
        <f>VLOOKUP(D616,Unemployment!H:J,2,FALSE)</f>
        <v>3.4</v>
      </c>
      <c r="X616">
        <f>VLOOKUP(D616,Unemployment!H:J,3,FALSE)</f>
        <v>4.5999999999999996</v>
      </c>
      <c r="Y616">
        <f t="shared" si="191"/>
        <v>0.59999999999999964</v>
      </c>
      <c r="Z616">
        <f t="shared" si="192"/>
        <v>1.1999999999999997</v>
      </c>
      <c r="AA616">
        <f>VLOOKUP(D616,MedianAge!A:B,2,FALSE)</f>
        <v>37.9</v>
      </c>
      <c r="AB616" s="6">
        <f>VLOOKUP(D616,StateActions!F:G,2,FALSE)</f>
        <v>43911</v>
      </c>
      <c r="AC616" s="6">
        <f>VLOOKUP(D616,StateActions!L:M,2,FALSE)</f>
        <v>43910</v>
      </c>
      <c r="AD616" s="6">
        <f>VLOOKUP(D616,StateActions!A:B,2,FALSE)</f>
        <v>43903</v>
      </c>
      <c r="AE616">
        <f t="shared" si="193"/>
        <v>20</v>
      </c>
      <c r="AF616">
        <f t="shared" si="194"/>
        <v>21</v>
      </c>
      <c r="AG616">
        <f t="shared" si="195"/>
        <v>28</v>
      </c>
      <c r="AH616" s="18">
        <f t="shared" si="196"/>
        <v>0.20435979754818512</v>
      </c>
      <c r="AI616" s="18">
        <f t="shared" si="197"/>
        <v>0.79564020245181488</v>
      </c>
      <c r="AJ616" s="20">
        <f t="shared" si="198"/>
        <v>6.809327407542815E-3</v>
      </c>
      <c r="AK616" t="str">
        <f t="shared" si="199"/>
        <v>Include</v>
      </c>
      <c r="AL616" t="str">
        <f t="shared" si="200"/>
        <v>10 or more deaths</v>
      </c>
      <c r="AM616" s="6">
        <f>IFERROR(VLOOKUP(D616,DatesEachStateReach10Deaths!A:B,2,FALSE),AK616)</f>
        <v>43913</v>
      </c>
      <c r="AN616">
        <f t="shared" si="201"/>
        <v>18</v>
      </c>
    </row>
    <row r="617" spans="1:40" x14ac:dyDescent="0.25">
      <c r="A617" t="str">
        <f t="shared" si="202"/>
        <v>43891Indiana</v>
      </c>
      <c r="B617" t="str">
        <f t="shared" si="189"/>
        <v>43891IN</v>
      </c>
      <c r="C617" s="6">
        <v>43891</v>
      </c>
      <c r="D617" t="s">
        <v>77</v>
      </c>
      <c r="E617" t="s">
        <v>22</v>
      </c>
      <c r="F617">
        <f>IFERROR(VLOOKUP(B617,CovidTracking!B:G,4,FALSE),0)</f>
        <v>0</v>
      </c>
      <c r="G617">
        <f>IFERROR(VLOOKUP(B617,CovidTracking!B:G,5,FALSE),0)</f>
        <v>0</v>
      </c>
      <c r="H617">
        <f t="shared" si="190"/>
        <v>0</v>
      </c>
      <c r="I617">
        <f>IFERROR(VLOOKUP(B617,CovidTracking!B:G,6,FALSE),0)</f>
        <v>0</v>
      </c>
      <c r="J617">
        <f>F617</f>
        <v>0</v>
      </c>
      <c r="K617">
        <f>G617</f>
        <v>0</v>
      </c>
      <c r="L617">
        <f>H617</f>
        <v>0</v>
      </c>
      <c r="M617">
        <f>I617</f>
        <v>0</v>
      </c>
      <c r="N617">
        <f>VLOOKUP(A617,Mobility!$A:$L,7,FALSE)</f>
        <v>18</v>
      </c>
      <c r="O617">
        <f>VLOOKUP(A617,Mobility!$A:$L,8,FALSE)</f>
        <v>12</v>
      </c>
      <c r="P617">
        <f>VLOOKUP(A617,Mobility!$A:$L,9,FALSE)</f>
        <v>88</v>
      </c>
      <c r="Q617">
        <f>VLOOKUP(A617,Mobility!$A:$L,10,FALSE)</f>
        <v>14</v>
      </c>
      <c r="R617">
        <f>VLOOKUP(A617,Mobility!$A:$L,11,FALSE)</f>
        <v>4</v>
      </c>
      <c r="S617">
        <f>VLOOKUP(A617,Mobility!$A:$L,12,FALSE)</f>
        <v>-2</v>
      </c>
      <c r="T617">
        <f>VLOOKUP(D617,'Pop and Pop Den'!A:C,2,FALSE)</f>
        <v>6745354</v>
      </c>
      <c r="U617">
        <f>VLOOKUP(D617,'Pop and Pop Den'!A:C,3,FALSE)</f>
        <v>188.28100000000001</v>
      </c>
      <c r="V617">
        <f>VLOOKUP(D617,Unemployment!A:B,2,FALSE)</f>
        <v>3.3</v>
      </c>
      <c r="W617">
        <f>VLOOKUP(D617,Unemployment!H:J,2,FALSE)</f>
        <v>3.1</v>
      </c>
      <c r="X617">
        <f>VLOOKUP(D617,Unemployment!H:J,3,FALSE)</f>
        <v>3.2</v>
      </c>
      <c r="Y617">
        <f t="shared" si="191"/>
        <v>-9.9999999999999645E-2</v>
      </c>
      <c r="Z617">
        <f t="shared" si="192"/>
        <v>0.10000000000000009</v>
      </c>
      <c r="AA617">
        <f>VLOOKUP(D617,MedianAge!A:B,2,FALSE)</f>
        <v>37.6</v>
      </c>
      <c r="AB617" s="6">
        <f>VLOOKUP(D617,StateActions!F:G,2,FALSE)</f>
        <v>43914</v>
      </c>
      <c r="AC617" s="6">
        <f>VLOOKUP(D617,StateActions!L:M,2,FALSE)</f>
        <v>43913</v>
      </c>
      <c r="AD617" s="6">
        <f>VLOOKUP(D617,StateActions!A:B,2,FALSE)</f>
        <v>43909</v>
      </c>
      <c r="AE617">
        <f t="shared" si="193"/>
        <v>-23</v>
      </c>
      <c r="AF617">
        <f t="shared" si="194"/>
        <v>-22</v>
      </c>
      <c r="AG617">
        <f t="shared" si="195"/>
        <v>-18</v>
      </c>
      <c r="AH617" s="18">
        <f t="shared" si="196"/>
        <v>0</v>
      </c>
      <c r="AI617" s="18">
        <f t="shared" si="197"/>
        <v>0</v>
      </c>
      <c r="AJ617" s="20">
        <f t="shared" si="198"/>
        <v>0</v>
      </c>
      <c r="AK617" t="str">
        <f t="shared" si="199"/>
        <v>Include</v>
      </c>
      <c r="AL617" t="str">
        <f t="shared" si="200"/>
        <v>Less than 10 deaths</v>
      </c>
      <c r="AM617" s="6">
        <f>IFERROR(VLOOKUP(D617,DatesEachStateReach10Deaths!A:B,2,FALSE),AK617)</f>
        <v>43914</v>
      </c>
      <c r="AN617">
        <f t="shared" si="201"/>
        <v>-23</v>
      </c>
    </row>
    <row r="618" spans="1:40" x14ac:dyDescent="0.25">
      <c r="A618" t="str">
        <f t="shared" si="202"/>
        <v>43892Indiana</v>
      </c>
      <c r="B618" t="str">
        <f t="shared" si="189"/>
        <v>43892IN</v>
      </c>
      <c r="C618" s="6">
        <v>43892</v>
      </c>
      <c r="D618" t="s">
        <v>77</v>
      </c>
      <c r="E618" t="s">
        <v>22</v>
      </c>
      <c r="F618">
        <f>IFERROR(VLOOKUP(B618,CovidTracking!B:G,4,FALSE),0)</f>
        <v>0</v>
      </c>
      <c r="G618">
        <f>IFERROR(VLOOKUP(B618,CovidTracking!B:G,5,FALSE),0)</f>
        <v>0</v>
      </c>
      <c r="H618">
        <f t="shared" si="190"/>
        <v>0</v>
      </c>
      <c r="I618">
        <f>IFERROR(VLOOKUP(B618,CovidTracking!B:G,6,FALSE),0)</f>
        <v>0</v>
      </c>
      <c r="J618">
        <f t="shared" ref="J618:J657" si="203">F618-F617</f>
        <v>0</v>
      </c>
      <c r="K618">
        <f t="shared" ref="K618:K657" si="204">G618-G617</f>
        <v>0</v>
      </c>
      <c r="L618">
        <f t="shared" ref="L618:L657" si="205">H618-H617</f>
        <v>0</v>
      </c>
      <c r="M618">
        <f t="shared" ref="M618:M657" si="206">I618-I617</f>
        <v>0</v>
      </c>
      <c r="N618">
        <f>VLOOKUP(A618,Mobility!$A:$L,7,FALSE)</f>
        <v>9</v>
      </c>
      <c r="O618">
        <f>VLOOKUP(A618,Mobility!$A:$L,8,FALSE)</f>
        <v>4</v>
      </c>
      <c r="P618">
        <f>VLOOKUP(A618,Mobility!$A:$L,9,FALSE)</f>
        <v>7</v>
      </c>
      <c r="Q618">
        <f>VLOOKUP(A618,Mobility!$A:$L,10,FALSE)</f>
        <v>5</v>
      </c>
      <c r="R618">
        <f>VLOOKUP(A618,Mobility!$A:$L,11,FALSE)</f>
        <v>2</v>
      </c>
      <c r="S618">
        <f>VLOOKUP(A618,Mobility!$A:$L,12,FALSE)</f>
        <v>0</v>
      </c>
      <c r="T618">
        <f>VLOOKUP(D618,'Pop and Pop Den'!A:C,2,FALSE)</f>
        <v>6745354</v>
      </c>
      <c r="U618">
        <f>VLOOKUP(D618,'Pop and Pop Den'!A:C,3,FALSE)</f>
        <v>188.28100000000001</v>
      </c>
      <c r="V618">
        <f>VLOOKUP(D618,Unemployment!A:B,2,FALSE)</f>
        <v>3.3</v>
      </c>
      <c r="W618">
        <f>VLOOKUP(D618,Unemployment!H:J,2,FALSE)</f>
        <v>3.1</v>
      </c>
      <c r="X618">
        <f>VLOOKUP(D618,Unemployment!H:J,3,FALSE)</f>
        <v>3.2</v>
      </c>
      <c r="Y618">
        <f t="shared" si="191"/>
        <v>-9.9999999999999645E-2</v>
      </c>
      <c r="Z618">
        <f t="shared" si="192"/>
        <v>0.10000000000000009</v>
      </c>
      <c r="AA618">
        <f>VLOOKUP(D618,MedianAge!A:B,2,FALSE)</f>
        <v>37.6</v>
      </c>
      <c r="AB618" s="6">
        <f>VLOOKUP(D618,StateActions!F:G,2,FALSE)</f>
        <v>43914</v>
      </c>
      <c r="AC618" s="6">
        <f>VLOOKUP(D618,StateActions!L:M,2,FALSE)</f>
        <v>43913</v>
      </c>
      <c r="AD618" s="6">
        <f>VLOOKUP(D618,StateActions!A:B,2,FALSE)</f>
        <v>43909</v>
      </c>
      <c r="AE618">
        <f t="shared" si="193"/>
        <v>-22</v>
      </c>
      <c r="AF618">
        <f t="shared" si="194"/>
        <v>-21</v>
      </c>
      <c r="AG618">
        <f t="shared" si="195"/>
        <v>-17</v>
      </c>
      <c r="AH618" s="18">
        <f t="shared" si="196"/>
        <v>0</v>
      </c>
      <c r="AI618" s="18">
        <f t="shared" si="197"/>
        <v>0</v>
      </c>
      <c r="AJ618" s="20">
        <f t="shared" si="198"/>
        <v>0</v>
      </c>
      <c r="AK618" t="str">
        <f t="shared" si="199"/>
        <v>Include</v>
      </c>
      <c r="AL618" t="str">
        <f t="shared" si="200"/>
        <v>Less than 10 deaths</v>
      </c>
      <c r="AM618" s="6">
        <f>IFERROR(VLOOKUP(D618,DatesEachStateReach10Deaths!A:B,2,FALSE),AK618)</f>
        <v>43914</v>
      </c>
      <c r="AN618">
        <f t="shared" si="201"/>
        <v>-22</v>
      </c>
    </row>
    <row r="619" spans="1:40" x14ac:dyDescent="0.25">
      <c r="A619" t="str">
        <f t="shared" si="202"/>
        <v>43893Indiana</v>
      </c>
      <c r="B619" t="str">
        <f t="shared" si="189"/>
        <v>43893IN</v>
      </c>
      <c r="C619" s="6">
        <v>43893</v>
      </c>
      <c r="D619" t="s">
        <v>77</v>
      </c>
      <c r="E619" t="s">
        <v>22</v>
      </c>
      <c r="F619">
        <f>IFERROR(VLOOKUP(B619,CovidTracking!B:G,4,FALSE),0)</f>
        <v>0</v>
      </c>
      <c r="G619">
        <f>IFERROR(VLOOKUP(B619,CovidTracking!B:G,5,FALSE),0)</f>
        <v>0</v>
      </c>
      <c r="H619">
        <f t="shared" si="190"/>
        <v>0</v>
      </c>
      <c r="I619">
        <f>IFERROR(VLOOKUP(B619,CovidTracking!B:G,6,FALSE),0)</f>
        <v>0</v>
      </c>
      <c r="J619">
        <f t="shared" si="203"/>
        <v>0</v>
      </c>
      <c r="K619">
        <f t="shared" si="204"/>
        <v>0</v>
      </c>
      <c r="L619">
        <f t="shared" si="205"/>
        <v>0</v>
      </c>
      <c r="M619">
        <f t="shared" si="206"/>
        <v>0</v>
      </c>
      <c r="N619">
        <f>VLOOKUP(A619,Mobility!$A:$L,7,FALSE)</f>
        <v>14</v>
      </c>
      <c r="O619">
        <f>VLOOKUP(A619,Mobility!$A:$L,8,FALSE)</f>
        <v>11</v>
      </c>
      <c r="P619">
        <f>VLOOKUP(A619,Mobility!$A:$L,9,FALSE)</f>
        <v>35</v>
      </c>
      <c r="Q619">
        <f>VLOOKUP(A619,Mobility!$A:$L,10,FALSE)</f>
        <v>9</v>
      </c>
      <c r="R619">
        <f>VLOOKUP(A619,Mobility!$A:$L,11,FALSE)</f>
        <v>2</v>
      </c>
      <c r="S619">
        <f>VLOOKUP(A619,Mobility!$A:$L,12,FALSE)</f>
        <v>-1</v>
      </c>
      <c r="T619">
        <f>VLOOKUP(D619,'Pop and Pop Den'!A:C,2,FALSE)</f>
        <v>6745354</v>
      </c>
      <c r="U619">
        <f>VLOOKUP(D619,'Pop and Pop Den'!A:C,3,FALSE)</f>
        <v>188.28100000000001</v>
      </c>
      <c r="V619">
        <f>VLOOKUP(D619,Unemployment!A:B,2,FALSE)</f>
        <v>3.3</v>
      </c>
      <c r="W619">
        <f>VLOOKUP(D619,Unemployment!H:J,2,FALSE)</f>
        <v>3.1</v>
      </c>
      <c r="X619">
        <f>VLOOKUP(D619,Unemployment!H:J,3,FALSE)</f>
        <v>3.2</v>
      </c>
      <c r="Y619">
        <f t="shared" si="191"/>
        <v>-9.9999999999999645E-2</v>
      </c>
      <c r="Z619">
        <f t="shared" si="192"/>
        <v>0.10000000000000009</v>
      </c>
      <c r="AA619">
        <f>VLOOKUP(D619,MedianAge!A:B,2,FALSE)</f>
        <v>37.6</v>
      </c>
      <c r="AB619" s="6">
        <f>VLOOKUP(D619,StateActions!F:G,2,FALSE)</f>
        <v>43914</v>
      </c>
      <c r="AC619" s="6">
        <f>VLOOKUP(D619,StateActions!L:M,2,FALSE)</f>
        <v>43913</v>
      </c>
      <c r="AD619" s="6">
        <f>VLOOKUP(D619,StateActions!A:B,2,FALSE)</f>
        <v>43909</v>
      </c>
      <c r="AE619">
        <f t="shared" si="193"/>
        <v>-21</v>
      </c>
      <c r="AF619">
        <f t="shared" si="194"/>
        <v>-20</v>
      </c>
      <c r="AG619">
        <f t="shared" si="195"/>
        <v>-16</v>
      </c>
      <c r="AH619" s="18">
        <f t="shared" si="196"/>
        <v>0</v>
      </c>
      <c r="AI619" s="18">
        <f t="shared" si="197"/>
        <v>0</v>
      </c>
      <c r="AJ619" s="20">
        <f t="shared" si="198"/>
        <v>0</v>
      </c>
      <c r="AK619" t="str">
        <f t="shared" si="199"/>
        <v>Include</v>
      </c>
      <c r="AL619" t="str">
        <f t="shared" si="200"/>
        <v>Less than 10 deaths</v>
      </c>
      <c r="AM619" s="6">
        <f>IFERROR(VLOOKUP(D619,DatesEachStateReach10Deaths!A:B,2,FALSE),AK619)</f>
        <v>43914</v>
      </c>
      <c r="AN619">
        <f t="shared" si="201"/>
        <v>-21</v>
      </c>
    </row>
    <row r="620" spans="1:40" x14ac:dyDescent="0.25">
      <c r="A620" t="str">
        <f t="shared" si="202"/>
        <v>43894Indiana</v>
      </c>
      <c r="B620" t="str">
        <f t="shared" si="189"/>
        <v>43894IN</v>
      </c>
      <c r="C620" s="6">
        <v>43894</v>
      </c>
      <c r="D620" t="s">
        <v>77</v>
      </c>
      <c r="E620" t="s">
        <v>22</v>
      </c>
      <c r="F620">
        <f>IFERROR(VLOOKUP(B620,CovidTracking!B:G,4,FALSE),0)</f>
        <v>0</v>
      </c>
      <c r="G620">
        <f>IFERROR(VLOOKUP(B620,CovidTracking!B:G,5,FALSE),0)</f>
        <v>0</v>
      </c>
      <c r="H620">
        <f t="shared" si="190"/>
        <v>0</v>
      </c>
      <c r="I620">
        <f>IFERROR(VLOOKUP(B620,CovidTracking!B:G,6,FALSE),0)</f>
        <v>0</v>
      </c>
      <c r="J620">
        <f t="shared" si="203"/>
        <v>0</v>
      </c>
      <c r="K620">
        <f t="shared" si="204"/>
        <v>0</v>
      </c>
      <c r="L620">
        <f t="shared" si="205"/>
        <v>0</v>
      </c>
      <c r="M620">
        <f t="shared" si="206"/>
        <v>0</v>
      </c>
      <c r="N620">
        <f>VLOOKUP(A620,Mobility!$A:$L,7,FALSE)</f>
        <v>14</v>
      </c>
      <c r="O620">
        <f>VLOOKUP(A620,Mobility!$A:$L,8,FALSE)</f>
        <v>7</v>
      </c>
      <c r="P620">
        <f>VLOOKUP(A620,Mobility!$A:$L,9,FALSE)</f>
        <v>42</v>
      </c>
      <c r="Q620">
        <f>VLOOKUP(A620,Mobility!$A:$L,10,FALSE)</f>
        <v>8</v>
      </c>
      <c r="R620">
        <f>VLOOKUP(A620,Mobility!$A:$L,11,FALSE)</f>
        <v>2</v>
      </c>
      <c r="S620">
        <f>VLOOKUP(A620,Mobility!$A:$L,12,FALSE)</f>
        <v>-1</v>
      </c>
      <c r="T620">
        <f>VLOOKUP(D620,'Pop and Pop Den'!A:C,2,FALSE)</f>
        <v>6745354</v>
      </c>
      <c r="U620">
        <f>VLOOKUP(D620,'Pop and Pop Den'!A:C,3,FALSE)</f>
        <v>188.28100000000001</v>
      </c>
      <c r="V620">
        <f>VLOOKUP(D620,Unemployment!A:B,2,FALSE)</f>
        <v>3.3</v>
      </c>
      <c r="W620">
        <f>VLOOKUP(D620,Unemployment!H:J,2,FALSE)</f>
        <v>3.1</v>
      </c>
      <c r="X620">
        <f>VLOOKUP(D620,Unemployment!H:J,3,FALSE)</f>
        <v>3.2</v>
      </c>
      <c r="Y620">
        <f t="shared" si="191"/>
        <v>-9.9999999999999645E-2</v>
      </c>
      <c r="Z620">
        <f t="shared" si="192"/>
        <v>0.10000000000000009</v>
      </c>
      <c r="AA620">
        <f>VLOOKUP(D620,MedianAge!A:B,2,FALSE)</f>
        <v>37.6</v>
      </c>
      <c r="AB620" s="6">
        <f>VLOOKUP(D620,StateActions!F:G,2,FALSE)</f>
        <v>43914</v>
      </c>
      <c r="AC620" s="6">
        <f>VLOOKUP(D620,StateActions!L:M,2,FALSE)</f>
        <v>43913</v>
      </c>
      <c r="AD620" s="6">
        <f>VLOOKUP(D620,StateActions!A:B,2,FALSE)</f>
        <v>43909</v>
      </c>
      <c r="AE620">
        <f t="shared" si="193"/>
        <v>-20</v>
      </c>
      <c r="AF620">
        <f t="shared" si="194"/>
        <v>-19</v>
      </c>
      <c r="AG620">
        <f t="shared" si="195"/>
        <v>-15</v>
      </c>
      <c r="AH620" s="18">
        <f t="shared" si="196"/>
        <v>0</v>
      </c>
      <c r="AI620" s="18">
        <f t="shared" si="197"/>
        <v>0</v>
      </c>
      <c r="AJ620" s="20">
        <f t="shared" si="198"/>
        <v>0</v>
      </c>
      <c r="AK620" t="str">
        <f t="shared" si="199"/>
        <v>Include</v>
      </c>
      <c r="AL620" t="str">
        <f t="shared" si="200"/>
        <v>Less than 10 deaths</v>
      </c>
      <c r="AM620" s="6">
        <f>IFERROR(VLOOKUP(D620,DatesEachStateReach10Deaths!A:B,2,FALSE),AK620)</f>
        <v>43914</v>
      </c>
      <c r="AN620">
        <f t="shared" si="201"/>
        <v>-20</v>
      </c>
    </row>
    <row r="621" spans="1:40" x14ac:dyDescent="0.25">
      <c r="A621" t="str">
        <f t="shared" si="202"/>
        <v>43895Indiana</v>
      </c>
      <c r="B621" t="str">
        <f t="shared" si="189"/>
        <v>43895IN</v>
      </c>
      <c r="C621" s="6">
        <v>43895</v>
      </c>
      <c r="D621" t="s">
        <v>77</v>
      </c>
      <c r="E621" t="s">
        <v>22</v>
      </c>
      <c r="F621">
        <f>IFERROR(VLOOKUP(B621,CovidTracking!B:G,4,FALSE),0)</f>
        <v>0</v>
      </c>
      <c r="G621">
        <f>IFERROR(VLOOKUP(B621,CovidTracking!B:G,5,FALSE),0)</f>
        <v>0</v>
      </c>
      <c r="H621">
        <f t="shared" si="190"/>
        <v>0</v>
      </c>
      <c r="I621">
        <f>IFERROR(VLOOKUP(B621,CovidTracking!B:G,6,FALSE),0)</f>
        <v>0</v>
      </c>
      <c r="J621">
        <f t="shared" si="203"/>
        <v>0</v>
      </c>
      <c r="K621">
        <f t="shared" si="204"/>
        <v>0</v>
      </c>
      <c r="L621">
        <f t="shared" si="205"/>
        <v>0</v>
      </c>
      <c r="M621">
        <f t="shared" si="206"/>
        <v>0</v>
      </c>
      <c r="N621">
        <f>VLOOKUP(A621,Mobility!$A:$L,7,FALSE)</f>
        <v>12</v>
      </c>
      <c r="O621">
        <f>VLOOKUP(A621,Mobility!$A:$L,8,FALSE)</f>
        <v>9</v>
      </c>
      <c r="P621">
        <f>VLOOKUP(A621,Mobility!$A:$L,9,FALSE)</f>
        <v>43</v>
      </c>
      <c r="Q621">
        <f>VLOOKUP(A621,Mobility!$A:$L,10,FALSE)</f>
        <v>8</v>
      </c>
      <c r="R621">
        <f>VLOOKUP(A621,Mobility!$A:$L,11,FALSE)</f>
        <v>2</v>
      </c>
      <c r="S621">
        <f>VLOOKUP(A621,Mobility!$A:$L,12,FALSE)</f>
        <v>-1</v>
      </c>
      <c r="T621">
        <f>VLOOKUP(D621,'Pop and Pop Den'!A:C,2,FALSE)</f>
        <v>6745354</v>
      </c>
      <c r="U621">
        <f>VLOOKUP(D621,'Pop and Pop Den'!A:C,3,FALSE)</f>
        <v>188.28100000000001</v>
      </c>
      <c r="V621">
        <f>VLOOKUP(D621,Unemployment!A:B,2,FALSE)</f>
        <v>3.3</v>
      </c>
      <c r="W621">
        <f>VLOOKUP(D621,Unemployment!H:J,2,FALSE)</f>
        <v>3.1</v>
      </c>
      <c r="X621">
        <f>VLOOKUP(D621,Unemployment!H:J,3,FALSE)</f>
        <v>3.2</v>
      </c>
      <c r="Y621">
        <f t="shared" si="191"/>
        <v>-9.9999999999999645E-2</v>
      </c>
      <c r="Z621">
        <f t="shared" si="192"/>
        <v>0.10000000000000009</v>
      </c>
      <c r="AA621">
        <f>VLOOKUP(D621,MedianAge!A:B,2,FALSE)</f>
        <v>37.6</v>
      </c>
      <c r="AB621" s="6">
        <f>VLOOKUP(D621,StateActions!F:G,2,FALSE)</f>
        <v>43914</v>
      </c>
      <c r="AC621" s="6">
        <f>VLOOKUP(D621,StateActions!L:M,2,FALSE)</f>
        <v>43913</v>
      </c>
      <c r="AD621" s="6">
        <f>VLOOKUP(D621,StateActions!A:B,2,FALSE)</f>
        <v>43909</v>
      </c>
      <c r="AE621">
        <f t="shared" si="193"/>
        <v>-19</v>
      </c>
      <c r="AF621">
        <f t="shared" si="194"/>
        <v>-18</v>
      </c>
      <c r="AG621">
        <f t="shared" si="195"/>
        <v>-14</v>
      </c>
      <c r="AH621" s="18">
        <f t="shared" si="196"/>
        <v>0</v>
      </c>
      <c r="AI621" s="18">
        <f t="shared" si="197"/>
        <v>0</v>
      </c>
      <c r="AJ621" s="20">
        <f t="shared" si="198"/>
        <v>0</v>
      </c>
      <c r="AK621" t="str">
        <f t="shared" si="199"/>
        <v>Include</v>
      </c>
      <c r="AL621" t="str">
        <f t="shared" si="200"/>
        <v>Less than 10 deaths</v>
      </c>
      <c r="AM621" s="6">
        <f>IFERROR(VLOOKUP(D621,DatesEachStateReach10Deaths!A:B,2,FALSE),AK621)</f>
        <v>43914</v>
      </c>
      <c r="AN621">
        <f t="shared" si="201"/>
        <v>-19</v>
      </c>
    </row>
    <row r="622" spans="1:40" x14ac:dyDescent="0.25">
      <c r="A622" t="str">
        <f t="shared" si="202"/>
        <v>43896Indiana</v>
      </c>
      <c r="B622" t="str">
        <f t="shared" si="189"/>
        <v>43896IN</v>
      </c>
      <c r="C622" s="6">
        <v>43896</v>
      </c>
      <c r="D622" t="s">
        <v>77</v>
      </c>
      <c r="E622" t="s">
        <v>22</v>
      </c>
      <c r="F622">
        <f>IFERROR(VLOOKUP(B622,CovidTracking!B:G,4,FALSE),0)</f>
        <v>1</v>
      </c>
      <c r="G622">
        <f>IFERROR(VLOOKUP(B622,CovidTracking!B:G,5,FALSE),0)</f>
        <v>0</v>
      </c>
      <c r="H622">
        <f t="shared" si="190"/>
        <v>1</v>
      </c>
      <c r="I622">
        <f>IFERROR(VLOOKUP(B622,CovidTracking!B:G,6,FALSE),0)</f>
        <v>0</v>
      </c>
      <c r="J622">
        <f t="shared" si="203"/>
        <v>1</v>
      </c>
      <c r="K622">
        <f t="shared" si="204"/>
        <v>0</v>
      </c>
      <c r="L622">
        <f t="shared" si="205"/>
        <v>1</v>
      </c>
      <c r="M622">
        <f t="shared" si="206"/>
        <v>0</v>
      </c>
      <c r="N622">
        <f>VLOOKUP(A622,Mobility!$A:$L,7,FALSE)</f>
        <v>5</v>
      </c>
      <c r="O622">
        <f>VLOOKUP(A622,Mobility!$A:$L,8,FALSE)</f>
        <v>0</v>
      </c>
      <c r="P622">
        <f>VLOOKUP(A622,Mobility!$A:$L,9,FALSE)</f>
        <v>10</v>
      </c>
      <c r="Q622">
        <f>VLOOKUP(A622,Mobility!$A:$L,10,FALSE)</f>
        <v>8</v>
      </c>
      <c r="R622">
        <f>VLOOKUP(A622,Mobility!$A:$L,11,FALSE)</f>
        <v>1</v>
      </c>
      <c r="S622">
        <f>VLOOKUP(A622,Mobility!$A:$L,12,FALSE)</f>
        <v>0</v>
      </c>
      <c r="T622">
        <f>VLOOKUP(D622,'Pop and Pop Den'!A:C,2,FALSE)</f>
        <v>6745354</v>
      </c>
      <c r="U622">
        <f>VLOOKUP(D622,'Pop and Pop Den'!A:C,3,FALSE)</f>
        <v>188.28100000000001</v>
      </c>
      <c r="V622">
        <f>VLOOKUP(D622,Unemployment!A:B,2,FALSE)</f>
        <v>3.3</v>
      </c>
      <c r="W622">
        <f>VLOOKUP(D622,Unemployment!H:J,2,FALSE)</f>
        <v>3.1</v>
      </c>
      <c r="X622">
        <f>VLOOKUP(D622,Unemployment!H:J,3,FALSE)</f>
        <v>3.2</v>
      </c>
      <c r="Y622">
        <f t="shared" si="191"/>
        <v>-9.9999999999999645E-2</v>
      </c>
      <c r="Z622">
        <f t="shared" si="192"/>
        <v>0.10000000000000009</v>
      </c>
      <c r="AA622">
        <f>VLOOKUP(D622,MedianAge!A:B,2,FALSE)</f>
        <v>37.6</v>
      </c>
      <c r="AB622" s="6">
        <f>VLOOKUP(D622,StateActions!F:G,2,FALSE)</f>
        <v>43914</v>
      </c>
      <c r="AC622" s="6">
        <f>VLOOKUP(D622,StateActions!L:M,2,FALSE)</f>
        <v>43913</v>
      </c>
      <c r="AD622" s="6">
        <f>VLOOKUP(D622,StateActions!A:B,2,FALSE)</f>
        <v>43909</v>
      </c>
      <c r="AE622">
        <f t="shared" si="193"/>
        <v>-18</v>
      </c>
      <c r="AF622">
        <f t="shared" si="194"/>
        <v>-17</v>
      </c>
      <c r="AG622">
        <f t="shared" si="195"/>
        <v>-13</v>
      </c>
      <c r="AH622" s="18">
        <f t="shared" si="196"/>
        <v>1</v>
      </c>
      <c r="AI622" s="18">
        <f t="shared" si="197"/>
        <v>0</v>
      </c>
      <c r="AJ622" s="20">
        <f t="shared" si="198"/>
        <v>0</v>
      </c>
      <c r="AK622" t="str">
        <f t="shared" si="199"/>
        <v>Include</v>
      </c>
      <c r="AL622" t="str">
        <f t="shared" si="200"/>
        <v>Less than 10 deaths</v>
      </c>
      <c r="AM622" s="6">
        <f>IFERROR(VLOOKUP(D622,DatesEachStateReach10Deaths!A:B,2,FALSE),AK622)</f>
        <v>43914</v>
      </c>
      <c r="AN622">
        <f t="shared" si="201"/>
        <v>-18</v>
      </c>
    </row>
    <row r="623" spans="1:40" x14ac:dyDescent="0.25">
      <c r="A623" t="str">
        <f t="shared" si="202"/>
        <v>43897Indiana</v>
      </c>
      <c r="B623" t="str">
        <f t="shared" si="189"/>
        <v>43897IN</v>
      </c>
      <c r="C623" s="6">
        <v>43897</v>
      </c>
      <c r="D623" t="s">
        <v>77</v>
      </c>
      <c r="E623" t="s">
        <v>22</v>
      </c>
      <c r="F623">
        <f>IFERROR(VLOOKUP(B623,CovidTracking!B:G,4,FALSE),0)</f>
        <v>1</v>
      </c>
      <c r="G623">
        <f>IFERROR(VLOOKUP(B623,CovidTracking!B:G,5,FALSE),0)</f>
        <v>0</v>
      </c>
      <c r="H623">
        <f t="shared" si="190"/>
        <v>1</v>
      </c>
      <c r="I623">
        <f>IFERROR(VLOOKUP(B623,CovidTracking!B:G,6,FALSE),0)</f>
        <v>0</v>
      </c>
      <c r="J623">
        <f t="shared" si="203"/>
        <v>0</v>
      </c>
      <c r="K623">
        <f t="shared" si="204"/>
        <v>0</v>
      </c>
      <c r="L623">
        <f t="shared" si="205"/>
        <v>0</v>
      </c>
      <c r="M623">
        <f t="shared" si="206"/>
        <v>0</v>
      </c>
      <c r="N623">
        <f>VLOOKUP(A623,Mobility!$A:$L,7,FALSE)</f>
        <v>18</v>
      </c>
      <c r="O623">
        <f>VLOOKUP(A623,Mobility!$A:$L,8,FALSE)</f>
        <v>13</v>
      </c>
      <c r="P623">
        <f>VLOOKUP(A623,Mobility!$A:$L,9,FALSE)</f>
        <v>85</v>
      </c>
      <c r="Q623">
        <f>VLOOKUP(A623,Mobility!$A:$L,10,FALSE)</f>
        <v>19</v>
      </c>
      <c r="R623">
        <f>VLOOKUP(A623,Mobility!$A:$L,11,FALSE)</f>
        <v>5</v>
      </c>
      <c r="S623">
        <f>VLOOKUP(A623,Mobility!$A:$L,12,FALSE)</f>
        <v>-3</v>
      </c>
      <c r="T623">
        <f>VLOOKUP(D623,'Pop and Pop Den'!A:C,2,FALSE)</f>
        <v>6745354</v>
      </c>
      <c r="U623">
        <f>VLOOKUP(D623,'Pop and Pop Den'!A:C,3,FALSE)</f>
        <v>188.28100000000001</v>
      </c>
      <c r="V623">
        <f>VLOOKUP(D623,Unemployment!A:B,2,FALSE)</f>
        <v>3.3</v>
      </c>
      <c r="W623">
        <f>VLOOKUP(D623,Unemployment!H:J,2,FALSE)</f>
        <v>3.1</v>
      </c>
      <c r="X623">
        <f>VLOOKUP(D623,Unemployment!H:J,3,FALSE)</f>
        <v>3.2</v>
      </c>
      <c r="Y623">
        <f t="shared" si="191"/>
        <v>-9.9999999999999645E-2</v>
      </c>
      <c r="Z623">
        <f t="shared" si="192"/>
        <v>0.10000000000000009</v>
      </c>
      <c r="AA623">
        <f>VLOOKUP(D623,MedianAge!A:B,2,FALSE)</f>
        <v>37.6</v>
      </c>
      <c r="AB623" s="6">
        <f>VLOOKUP(D623,StateActions!F:G,2,FALSE)</f>
        <v>43914</v>
      </c>
      <c r="AC623" s="6">
        <f>VLOOKUP(D623,StateActions!L:M,2,FALSE)</f>
        <v>43913</v>
      </c>
      <c r="AD623" s="6">
        <f>VLOOKUP(D623,StateActions!A:B,2,FALSE)</f>
        <v>43909</v>
      </c>
      <c r="AE623">
        <f t="shared" si="193"/>
        <v>-17</v>
      </c>
      <c r="AF623">
        <f t="shared" si="194"/>
        <v>-16</v>
      </c>
      <c r="AG623">
        <f t="shared" si="195"/>
        <v>-12</v>
      </c>
      <c r="AH623" s="18">
        <f t="shared" si="196"/>
        <v>1</v>
      </c>
      <c r="AI623" s="18">
        <f t="shared" si="197"/>
        <v>0</v>
      </c>
      <c r="AJ623" s="20">
        <f t="shared" si="198"/>
        <v>0</v>
      </c>
      <c r="AK623" t="str">
        <f t="shared" si="199"/>
        <v>Include</v>
      </c>
      <c r="AL623" t="str">
        <f t="shared" si="200"/>
        <v>Less than 10 deaths</v>
      </c>
      <c r="AM623" s="6">
        <f>IFERROR(VLOOKUP(D623,DatesEachStateReach10Deaths!A:B,2,FALSE),AK623)</f>
        <v>43914</v>
      </c>
      <c r="AN623">
        <f t="shared" si="201"/>
        <v>-17</v>
      </c>
    </row>
    <row r="624" spans="1:40" x14ac:dyDescent="0.25">
      <c r="A624" t="str">
        <f t="shared" si="202"/>
        <v>43898Indiana</v>
      </c>
      <c r="B624" t="str">
        <f t="shared" si="189"/>
        <v>43898IN</v>
      </c>
      <c r="C624" s="6">
        <v>43898</v>
      </c>
      <c r="D624" t="s">
        <v>77</v>
      </c>
      <c r="E624" t="s">
        <v>22</v>
      </c>
      <c r="F624">
        <f>IFERROR(VLOOKUP(B624,CovidTracking!B:G,4,FALSE),0)</f>
        <v>2</v>
      </c>
      <c r="G624">
        <f>IFERROR(VLOOKUP(B624,CovidTracking!B:G,5,FALSE),0)</f>
        <v>0</v>
      </c>
      <c r="H624">
        <f t="shared" si="190"/>
        <v>2</v>
      </c>
      <c r="I624">
        <f>IFERROR(VLOOKUP(B624,CovidTracking!B:G,6,FALSE),0)</f>
        <v>0</v>
      </c>
      <c r="J624">
        <f t="shared" si="203"/>
        <v>1</v>
      </c>
      <c r="K624">
        <f t="shared" si="204"/>
        <v>0</v>
      </c>
      <c r="L624">
        <f t="shared" si="205"/>
        <v>1</v>
      </c>
      <c r="M624">
        <f t="shared" si="206"/>
        <v>0</v>
      </c>
      <c r="N624">
        <f>VLOOKUP(A624,Mobility!$A:$L,7,FALSE)</f>
        <v>15</v>
      </c>
      <c r="O624">
        <f>VLOOKUP(A624,Mobility!$A:$L,8,FALSE)</f>
        <v>12</v>
      </c>
      <c r="P624">
        <f>VLOOKUP(A624,Mobility!$A:$L,9,FALSE)</f>
        <v>161</v>
      </c>
      <c r="Q624">
        <f>VLOOKUP(A624,Mobility!$A:$L,10,FALSE)</f>
        <v>17</v>
      </c>
      <c r="R624">
        <f>VLOOKUP(A624,Mobility!$A:$L,11,FALSE)</f>
        <v>3</v>
      </c>
      <c r="S624">
        <f>VLOOKUP(A624,Mobility!$A:$L,12,FALSE)</f>
        <v>-2</v>
      </c>
      <c r="T624">
        <f>VLOOKUP(D624,'Pop and Pop Den'!A:C,2,FALSE)</f>
        <v>6745354</v>
      </c>
      <c r="U624">
        <f>VLOOKUP(D624,'Pop and Pop Den'!A:C,3,FALSE)</f>
        <v>188.28100000000001</v>
      </c>
      <c r="V624">
        <f>VLOOKUP(D624,Unemployment!A:B,2,FALSE)</f>
        <v>3.3</v>
      </c>
      <c r="W624">
        <f>VLOOKUP(D624,Unemployment!H:J,2,FALSE)</f>
        <v>3.1</v>
      </c>
      <c r="X624">
        <f>VLOOKUP(D624,Unemployment!H:J,3,FALSE)</f>
        <v>3.2</v>
      </c>
      <c r="Y624">
        <f t="shared" si="191"/>
        <v>-9.9999999999999645E-2</v>
      </c>
      <c r="Z624">
        <f t="shared" si="192"/>
        <v>0.10000000000000009</v>
      </c>
      <c r="AA624">
        <f>VLOOKUP(D624,MedianAge!A:B,2,FALSE)</f>
        <v>37.6</v>
      </c>
      <c r="AB624" s="6">
        <f>VLOOKUP(D624,StateActions!F:G,2,FALSE)</f>
        <v>43914</v>
      </c>
      <c r="AC624" s="6">
        <f>VLOOKUP(D624,StateActions!L:M,2,FALSE)</f>
        <v>43913</v>
      </c>
      <c r="AD624" s="6">
        <f>VLOOKUP(D624,StateActions!A:B,2,FALSE)</f>
        <v>43909</v>
      </c>
      <c r="AE624">
        <f t="shared" si="193"/>
        <v>-16</v>
      </c>
      <c r="AF624">
        <f t="shared" si="194"/>
        <v>-15</v>
      </c>
      <c r="AG624">
        <f t="shared" si="195"/>
        <v>-11</v>
      </c>
      <c r="AH624" s="18">
        <f t="shared" si="196"/>
        <v>1</v>
      </c>
      <c r="AI624" s="18">
        <f t="shared" si="197"/>
        <v>0</v>
      </c>
      <c r="AJ624" s="20">
        <f t="shared" si="198"/>
        <v>0</v>
      </c>
      <c r="AK624" t="str">
        <f t="shared" si="199"/>
        <v>Include</v>
      </c>
      <c r="AL624" t="str">
        <f t="shared" si="200"/>
        <v>Less than 10 deaths</v>
      </c>
      <c r="AM624" s="6">
        <f>IFERROR(VLOOKUP(D624,DatesEachStateReach10Deaths!A:B,2,FALSE),AK624)</f>
        <v>43914</v>
      </c>
      <c r="AN624">
        <f t="shared" si="201"/>
        <v>-16</v>
      </c>
    </row>
    <row r="625" spans="1:40" x14ac:dyDescent="0.25">
      <c r="A625" t="str">
        <f t="shared" si="202"/>
        <v>43899Indiana</v>
      </c>
      <c r="B625" t="str">
        <f t="shared" si="189"/>
        <v>43899IN</v>
      </c>
      <c r="C625" s="6">
        <v>43899</v>
      </c>
      <c r="D625" t="s">
        <v>77</v>
      </c>
      <c r="E625" t="s">
        <v>22</v>
      </c>
      <c r="F625">
        <f>IFERROR(VLOOKUP(B625,CovidTracking!B:G,4,FALSE),0)</f>
        <v>2</v>
      </c>
      <c r="G625">
        <f>IFERROR(VLOOKUP(B625,CovidTracking!B:G,5,FALSE),0)</f>
        <v>0</v>
      </c>
      <c r="H625">
        <f t="shared" si="190"/>
        <v>2</v>
      </c>
      <c r="I625">
        <f>IFERROR(VLOOKUP(B625,CovidTracking!B:G,6,FALSE),0)</f>
        <v>0</v>
      </c>
      <c r="J625">
        <f t="shared" si="203"/>
        <v>0</v>
      </c>
      <c r="K625">
        <f t="shared" si="204"/>
        <v>0</v>
      </c>
      <c r="L625">
        <f t="shared" si="205"/>
        <v>0</v>
      </c>
      <c r="M625">
        <f t="shared" si="206"/>
        <v>0</v>
      </c>
      <c r="N625">
        <f>VLOOKUP(A625,Mobility!$A:$L,7,FALSE)</f>
        <v>7</v>
      </c>
      <c r="O625">
        <f>VLOOKUP(A625,Mobility!$A:$L,8,FALSE)</f>
        <v>6</v>
      </c>
      <c r="P625">
        <f>VLOOKUP(A625,Mobility!$A:$L,9,FALSE)</f>
        <v>24</v>
      </c>
      <c r="Q625">
        <f>VLOOKUP(A625,Mobility!$A:$L,10,FALSE)</f>
        <v>5</v>
      </c>
      <c r="R625">
        <f>VLOOKUP(A625,Mobility!$A:$L,11,FALSE)</f>
        <v>1</v>
      </c>
      <c r="S625">
        <f>VLOOKUP(A625,Mobility!$A:$L,12,FALSE)</f>
        <v>0</v>
      </c>
      <c r="T625">
        <f>VLOOKUP(D625,'Pop and Pop Den'!A:C,2,FALSE)</f>
        <v>6745354</v>
      </c>
      <c r="U625">
        <f>VLOOKUP(D625,'Pop and Pop Den'!A:C,3,FALSE)</f>
        <v>188.28100000000001</v>
      </c>
      <c r="V625">
        <f>VLOOKUP(D625,Unemployment!A:B,2,FALSE)</f>
        <v>3.3</v>
      </c>
      <c r="W625">
        <f>VLOOKUP(D625,Unemployment!H:J,2,FALSE)</f>
        <v>3.1</v>
      </c>
      <c r="X625">
        <f>VLOOKUP(D625,Unemployment!H:J,3,FALSE)</f>
        <v>3.2</v>
      </c>
      <c r="Y625">
        <f t="shared" si="191"/>
        <v>-9.9999999999999645E-2</v>
      </c>
      <c r="Z625">
        <f t="shared" si="192"/>
        <v>0.10000000000000009</v>
      </c>
      <c r="AA625">
        <f>VLOOKUP(D625,MedianAge!A:B,2,FALSE)</f>
        <v>37.6</v>
      </c>
      <c r="AB625" s="6">
        <f>VLOOKUP(D625,StateActions!F:G,2,FALSE)</f>
        <v>43914</v>
      </c>
      <c r="AC625" s="6">
        <f>VLOOKUP(D625,StateActions!L:M,2,FALSE)</f>
        <v>43913</v>
      </c>
      <c r="AD625" s="6">
        <f>VLOOKUP(D625,StateActions!A:B,2,FALSE)</f>
        <v>43909</v>
      </c>
      <c r="AE625">
        <f t="shared" si="193"/>
        <v>-15</v>
      </c>
      <c r="AF625">
        <f t="shared" si="194"/>
        <v>-14</v>
      </c>
      <c r="AG625">
        <f t="shared" si="195"/>
        <v>-10</v>
      </c>
      <c r="AH625" s="18">
        <f t="shared" si="196"/>
        <v>1</v>
      </c>
      <c r="AI625" s="18">
        <f t="shared" si="197"/>
        <v>0</v>
      </c>
      <c r="AJ625" s="20">
        <f t="shared" si="198"/>
        <v>0</v>
      </c>
      <c r="AK625" t="str">
        <f t="shared" si="199"/>
        <v>Include</v>
      </c>
      <c r="AL625" t="str">
        <f t="shared" si="200"/>
        <v>Less than 10 deaths</v>
      </c>
      <c r="AM625" s="6">
        <f>IFERROR(VLOOKUP(D625,DatesEachStateReach10Deaths!A:B,2,FALSE),AK625)</f>
        <v>43914</v>
      </c>
      <c r="AN625">
        <f t="shared" si="201"/>
        <v>-15</v>
      </c>
    </row>
    <row r="626" spans="1:40" x14ac:dyDescent="0.25">
      <c r="A626" t="str">
        <f t="shared" si="202"/>
        <v>43900Indiana</v>
      </c>
      <c r="B626" t="str">
        <f t="shared" si="189"/>
        <v>43900IN</v>
      </c>
      <c r="C626" s="6">
        <v>43900</v>
      </c>
      <c r="D626" t="s">
        <v>77</v>
      </c>
      <c r="E626" t="s">
        <v>22</v>
      </c>
      <c r="F626">
        <f>IFERROR(VLOOKUP(B626,CovidTracking!B:G,4,FALSE),0)</f>
        <v>6</v>
      </c>
      <c r="G626">
        <f>IFERROR(VLOOKUP(B626,CovidTracking!B:G,5,FALSE),0)</f>
        <v>30</v>
      </c>
      <c r="H626">
        <f t="shared" si="190"/>
        <v>36</v>
      </c>
      <c r="I626">
        <f>IFERROR(VLOOKUP(B626,CovidTracking!B:G,6,FALSE),0)</f>
        <v>0</v>
      </c>
      <c r="J626">
        <f t="shared" si="203"/>
        <v>4</v>
      </c>
      <c r="K626">
        <f t="shared" si="204"/>
        <v>30</v>
      </c>
      <c r="L626">
        <f t="shared" si="205"/>
        <v>34</v>
      </c>
      <c r="M626">
        <f t="shared" si="206"/>
        <v>0</v>
      </c>
      <c r="N626">
        <f>VLOOKUP(A626,Mobility!$A:$L,7,FALSE)</f>
        <v>6</v>
      </c>
      <c r="O626">
        <f>VLOOKUP(A626,Mobility!$A:$L,8,FALSE)</f>
        <v>6</v>
      </c>
      <c r="P626">
        <f>VLOOKUP(A626,Mobility!$A:$L,9,FALSE)</f>
        <v>15</v>
      </c>
      <c r="Q626">
        <f>VLOOKUP(A626,Mobility!$A:$L,10,FALSE)</f>
        <v>5</v>
      </c>
      <c r="R626">
        <f>VLOOKUP(A626,Mobility!$A:$L,11,FALSE)</f>
        <v>0</v>
      </c>
      <c r="S626">
        <f>VLOOKUP(A626,Mobility!$A:$L,12,FALSE)</f>
        <v>0</v>
      </c>
      <c r="T626">
        <f>VLOOKUP(D626,'Pop and Pop Den'!A:C,2,FALSE)</f>
        <v>6745354</v>
      </c>
      <c r="U626">
        <f>VLOOKUP(D626,'Pop and Pop Den'!A:C,3,FALSE)</f>
        <v>188.28100000000001</v>
      </c>
      <c r="V626">
        <f>VLOOKUP(D626,Unemployment!A:B,2,FALSE)</f>
        <v>3.3</v>
      </c>
      <c r="W626">
        <f>VLOOKUP(D626,Unemployment!H:J,2,FALSE)</f>
        <v>3.1</v>
      </c>
      <c r="X626">
        <f>VLOOKUP(D626,Unemployment!H:J,3,FALSE)</f>
        <v>3.2</v>
      </c>
      <c r="Y626">
        <f t="shared" si="191"/>
        <v>-9.9999999999999645E-2</v>
      </c>
      <c r="Z626">
        <f t="shared" si="192"/>
        <v>0.10000000000000009</v>
      </c>
      <c r="AA626">
        <f>VLOOKUP(D626,MedianAge!A:B,2,FALSE)</f>
        <v>37.6</v>
      </c>
      <c r="AB626" s="6">
        <f>VLOOKUP(D626,StateActions!F:G,2,FALSE)</f>
        <v>43914</v>
      </c>
      <c r="AC626" s="6">
        <f>VLOOKUP(D626,StateActions!L:M,2,FALSE)</f>
        <v>43913</v>
      </c>
      <c r="AD626" s="6">
        <f>VLOOKUP(D626,StateActions!A:B,2,FALSE)</f>
        <v>43909</v>
      </c>
      <c r="AE626">
        <f t="shared" si="193"/>
        <v>-14</v>
      </c>
      <c r="AF626">
        <f t="shared" si="194"/>
        <v>-13</v>
      </c>
      <c r="AG626">
        <f t="shared" si="195"/>
        <v>-9</v>
      </c>
      <c r="AH626" s="18">
        <f t="shared" si="196"/>
        <v>0.16666666666666666</v>
      </c>
      <c r="AI626" s="18">
        <f t="shared" si="197"/>
        <v>0.83333333333333337</v>
      </c>
      <c r="AJ626" s="20">
        <f t="shared" si="198"/>
        <v>0</v>
      </c>
      <c r="AK626" t="str">
        <f t="shared" si="199"/>
        <v>Include</v>
      </c>
      <c r="AL626" t="str">
        <f t="shared" si="200"/>
        <v>Less than 10 deaths</v>
      </c>
      <c r="AM626" s="6">
        <f>IFERROR(VLOOKUP(D626,DatesEachStateReach10Deaths!A:B,2,FALSE),AK626)</f>
        <v>43914</v>
      </c>
      <c r="AN626">
        <f t="shared" si="201"/>
        <v>-14</v>
      </c>
    </row>
    <row r="627" spans="1:40" x14ac:dyDescent="0.25">
      <c r="A627" t="str">
        <f t="shared" si="202"/>
        <v>43901Indiana</v>
      </c>
      <c r="B627" t="str">
        <f t="shared" si="189"/>
        <v>43901IN</v>
      </c>
      <c r="C627" s="6">
        <v>43901</v>
      </c>
      <c r="D627" t="s">
        <v>77</v>
      </c>
      <c r="E627" t="s">
        <v>22</v>
      </c>
      <c r="F627">
        <f>IFERROR(VLOOKUP(B627,CovidTracking!B:G,4,FALSE),0)</f>
        <v>10</v>
      </c>
      <c r="G627">
        <f>IFERROR(VLOOKUP(B627,CovidTracking!B:G,5,FALSE),0)</f>
        <v>33</v>
      </c>
      <c r="H627">
        <f t="shared" si="190"/>
        <v>43</v>
      </c>
      <c r="I627">
        <f>IFERROR(VLOOKUP(B627,CovidTracking!B:G,6,FALSE),0)</f>
        <v>0</v>
      </c>
      <c r="J627">
        <f t="shared" si="203"/>
        <v>4</v>
      </c>
      <c r="K627">
        <f t="shared" si="204"/>
        <v>3</v>
      </c>
      <c r="L627">
        <f t="shared" si="205"/>
        <v>7</v>
      </c>
      <c r="M627">
        <f t="shared" si="206"/>
        <v>0</v>
      </c>
      <c r="N627">
        <f>VLOOKUP(A627,Mobility!$A:$L,7,FALSE)</f>
        <v>8</v>
      </c>
      <c r="O627">
        <f>VLOOKUP(A627,Mobility!$A:$L,8,FALSE)</f>
        <v>9</v>
      </c>
      <c r="P627">
        <f>VLOOKUP(A627,Mobility!$A:$L,9,FALSE)</f>
        <v>22</v>
      </c>
      <c r="Q627">
        <f>VLOOKUP(A627,Mobility!$A:$L,10,FALSE)</f>
        <v>6</v>
      </c>
      <c r="R627">
        <f>VLOOKUP(A627,Mobility!$A:$L,11,FALSE)</f>
        <v>0</v>
      </c>
      <c r="S627">
        <f>VLOOKUP(A627,Mobility!$A:$L,12,FALSE)</f>
        <v>0</v>
      </c>
      <c r="T627">
        <f>VLOOKUP(D627,'Pop and Pop Den'!A:C,2,FALSE)</f>
        <v>6745354</v>
      </c>
      <c r="U627">
        <f>VLOOKUP(D627,'Pop and Pop Den'!A:C,3,FALSE)</f>
        <v>188.28100000000001</v>
      </c>
      <c r="V627">
        <f>VLOOKUP(D627,Unemployment!A:B,2,FALSE)</f>
        <v>3.3</v>
      </c>
      <c r="W627">
        <f>VLOOKUP(D627,Unemployment!H:J,2,FALSE)</f>
        <v>3.1</v>
      </c>
      <c r="X627">
        <f>VLOOKUP(D627,Unemployment!H:J,3,FALSE)</f>
        <v>3.2</v>
      </c>
      <c r="Y627">
        <f t="shared" si="191"/>
        <v>-9.9999999999999645E-2</v>
      </c>
      <c r="Z627">
        <f t="shared" si="192"/>
        <v>0.10000000000000009</v>
      </c>
      <c r="AA627">
        <f>VLOOKUP(D627,MedianAge!A:B,2,FALSE)</f>
        <v>37.6</v>
      </c>
      <c r="AB627" s="6">
        <f>VLOOKUP(D627,StateActions!F:G,2,FALSE)</f>
        <v>43914</v>
      </c>
      <c r="AC627" s="6">
        <f>VLOOKUP(D627,StateActions!L:M,2,FALSE)</f>
        <v>43913</v>
      </c>
      <c r="AD627" s="6">
        <f>VLOOKUP(D627,StateActions!A:B,2,FALSE)</f>
        <v>43909</v>
      </c>
      <c r="AE627">
        <f t="shared" si="193"/>
        <v>-13</v>
      </c>
      <c r="AF627">
        <f t="shared" si="194"/>
        <v>-12</v>
      </c>
      <c r="AG627">
        <f t="shared" si="195"/>
        <v>-8</v>
      </c>
      <c r="AH627" s="18">
        <f t="shared" si="196"/>
        <v>0.23255813953488372</v>
      </c>
      <c r="AI627" s="18">
        <f t="shared" si="197"/>
        <v>0.76744186046511631</v>
      </c>
      <c r="AJ627" s="20">
        <f t="shared" si="198"/>
        <v>0</v>
      </c>
      <c r="AK627" t="str">
        <f t="shared" si="199"/>
        <v>Include</v>
      </c>
      <c r="AL627" t="str">
        <f t="shared" si="200"/>
        <v>Less than 10 deaths</v>
      </c>
      <c r="AM627" s="6">
        <f>IFERROR(VLOOKUP(D627,DatesEachStateReach10Deaths!A:B,2,FALSE),AK627)</f>
        <v>43914</v>
      </c>
      <c r="AN627">
        <f t="shared" si="201"/>
        <v>-13</v>
      </c>
    </row>
    <row r="628" spans="1:40" x14ac:dyDescent="0.25">
      <c r="A628" t="str">
        <f t="shared" si="202"/>
        <v>43902Indiana</v>
      </c>
      <c r="B628" t="str">
        <f t="shared" si="189"/>
        <v>43902IN</v>
      </c>
      <c r="C628" s="6">
        <v>43902</v>
      </c>
      <c r="D628" t="s">
        <v>77</v>
      </c>
      <c r="E628" t="s">
        <v>22</v>
      </c>
      <c r="F628">
        <f>IFERROR(VLOOKUP(B628,CovidTracking!B:G,4,FALSE),0)</f>
        <v>12</v>
      </c>
      <c r="G628">
        <f>IFERROR(VLOOKUP(B628,CovidTracking!B:G,5,FALSE),0)</f>
        <v>52</v>
      </c>
      <c r="H628">
        <f t="shared" si="190"/>
        <v>64</v>
      </c>
      <c r="I628">
        <f>IFERROR(VLOOKUP(B628,CovidTracking!B:G,6,FALSE),0)</f>
        <v>0</v>
      </c>
      <c r="J628">
        <f t="shared" si="203"/>
        <v>2</v>
      </c>
      <c r="K628">
        <f t="shared" si="204"/>
        <v>19</v>
      </c>
      <c r="L628">
        <f t="shared" si="205"/>
        <v>21</v>
      </c>
      <c r="M628">
        <f t="shared" si="206"/>
        <v>0</v>
      </c>
      <c r="N628">
        <f>VLOOKUP(A628,Mobility!$A:$L,7,FALSE)</f>
        <v>7</v>
      </c>
      <c r="O628">
        <f>VLOOKUP(A628,Mobility!$A:$L,8,FALSE)</f>
        <v>23</v>
      </c>
      <c r="P628">
        <f>VLOOKUP(A628,Mobility!$A:$L,9,FALSE)</f>
        <v>32</v>
      </c>
      <c r="Q628">
        <f>VLOOKUP(A628,Mobility!$A:$L,10,FALSE)</f>
        <v>5</v>
      </c>
      <c r="R628">
        <f>VLOOKUP(A628,Mobility!$A:$L,11,FALSE)</f>
        <v>-1</v>
      </c>
      <c r="S628">
        <f>VLOOKUP(A628,Mobility!$A:$L,12,FALSE)</f>
        <v>1</v>
      </c>
      <c r="T628">
        <f>VLOOKUP(D628,'Pop and Pop Den'!A:C,2,FALSE)</f>
        <v>6745354</v>
      </c>
      <c r="U628">
        <f>VLOOKUP(D628,'Pop and Pop Den'!A:C,3,FALSE)</f>
        <v>188.28100000000001</v>
      </c>
      <c r="V628">
        <f>VLOOKUP(D628,Unemployment!A:B,2,FALSE)</f>
        <v>3.3</v>
      </c>
      <c r="W628">
        <f>VLOOKUP(D628,Unemployment!H:J,2,FALSE)</f>
        <v>3.1</v>
      </c>
      <c r="X628">
        <f>VLOOKUP(D628,Unemployment!H:J,3,FALSE)</f>
        <v>3.2</v>
      </c>
      <c r="Y628">
        <f t="shared" si="191"/>
        <v>-9.9999999999999645E-2</v>
      </c>
      <c r="Z628">
        <f t="shared" si="192"/>
        <v>0.10000000000000009</v>
      </c>
      <c r="AA628">
        <f>VLOOKUP(D628,MedianAge!A:B,2,FALSE)</f>
        <v>37.6</v>
      </c>
      <c r="AB628" s="6">
        <f>VLOOKUP(D628,StateActions!F:G,2,FALSE)</f>
        <v>43914</v>
      </c>
      <c r="AC628" s="6">
        <f>VLOOKUP(D628,StateActions!L:M,2,FALSE)</f>
        <v>43913</v>
      </c>
      <c r="AD628" s="6">
        <f>VLOOKUP(D628,StateActions!A:B,2,FALSE)</f>
        <v>43909</v>
      </c>
      <c r="AE628">
        <f t="shared" si="193"/>
        <v>-12</v>
      </c>
      <c r="AF628">
        <f t="shared" si="194"/>
        <v>-11</v>
      </c>
      <c r="AG628">
        <f t="shared" si="195"/>
        <v>-7</v>
      </c>
      <c r="AH628" s="18">
        <f t="shared" si="196"/>
        <v>0.1875</v>
      </c>
      <c r="AI628" s="18">
        <f t="shared" si="197"/>
        <v>0.8125</v>
      </c>
      <c r="AJ628" s="20">
        <f t="shared" si="198"/>
        <v>0</v>
      </c>
      <c r="AK628" t="str">
        <f t="shared" si="199"/>
        <v>Include</v>
      </c>
      <c r="AL628" t="str">
        <f t="shared" si="200"/>
        <v>Less than 10 deaths</v>
      </c>
      <c r="AM628" s="6">
        <f>IFERROR(VLOOKUP(D628,DatesEachStateReach10Deaths!A:B,2,FALSE),AK628)</f>
        <v>43914</v>
      </c>
      <c r="AN628">
        <f t="shared" si="201"/>
        <v>-12</v>
      </c>
    </row>
    <row r="629" spans="1:40" x14ac:dyDescent="0.25">
      <c r="A629" t="str">
        <f t="shared" si="202"/>
        <v>43903Indiana</v>
      </c>
      <c r="B629" t="str">
        <f t="shared" si="189"/>
        <v>43903IN</v>
      </c>
      <c r="C629" s="6">
        <v>43903</v>
      </c>
      <c r="D629" t="s">
        <v>77</v>
      </c>
      <c r="E629" t="s">
        <v>22</v>
      </c>
      <c r="F629">
        <f>IFERROR(VLOOKUP(B629,CovidTracking!B:G,4,FALSE),0)</f>
        <v>12</v>
      </c>
      <c r="G629">
        <f>IFERROR(VLOOKUP(B629,CovidTracking!B:G,5,FALSE),0)</f>
        <v>61</v>
      </c>
      <c r="H629">
        <f t="shared" si="190"/>
        <v>73</v>
      </c>
      <c r="I629">
        <f>IFERROR(VLOOKUP(B629,CovidTracking!B:G,6,FALSE),0)</f>
        <v>0</v>
      </c>
      <c r="J629">
        <f t="shared" si="203"/>
        <v>0</v>
      </c>
      <c r="K629">
        <f t="shared" si="204"/>
        <v>9</v>
      </c>
      <c r="L629">
        <f t="shared" si="205"/>
        <v>9</v>
      </c>
      <c r="M629">
        <f t="shared" si="206"/>
        <v>0</v>
      </c>
      <c r="N629">
        <f>VLOOKUP(A629,Mobility!$A:$L,7,FALSE)</f>
        <v>5</v>
      </c>
      <c r="O629">
        <f>VLOOKUP(A629,Mobility!$A:$L,8,FALSE)</f>
        <v>27</v>
      </c>
      <c r="P629">
        <f>VLOOKUP(A629,Mobility!$A:$L,9,FALSE)</f>
        <v>37</v>
      </c>
      <c r="Q629">
        <f>VLOOKUP(A629,Mobility!$A:$L,10,FALSE)</f>
        <v>5</v>
      </c>
      <c r="R629">
        <f>VLOOKUP(A629,Mobility!$A:$L,11,FALSE)</f>
        <v>-4</v>
      </c>
      <c r="S629">
        <f>VLOOKUP(A629,Mobility!$A:$L,12,FALSE)</f>
        <v>1</v>
      </c>
      <c r="T629">
        <f>VLOOKUP(D629,'Pop and Pop Den'!A:C,2,FALSE)</f>
        <v>6745354</v>
      </c>
      <c r="U629">
        <f>VLOOKUP(D629,'Pop and Pop Den'!A:C,3,FALSE)</f>
        <v>188.28100000000001</v>
      </c>
      <c r="V629">
        <f>VLOOKUP(D629,Unemployment!A:B,2,FALSE)</f>
        <v>3.3</v>
      </c>
      <c r="W629">
        <f>VLOOKUP(D629,Unemployment!H:J,2,FALSE)</f>
        <v>3.1</v>
      </c>
      <c r="X629">
        <f>VLOOKUP(D629,Unemployment!H:J,3,FALSE)</f>
        <v>3.2</v>
      </c>
      <c r="Y629">
        <f t="shared" si="191"/>
        <v>-9.9999999999999645E-2</v>
      </c>
      <c r="Z629">
        <f t="shared" si="192"/>
        <v>0.10000000000000009</v>
      </c>
      <c r="AA629">
        <f>VLOOKUP(D629,MedianAge!A:B,2,FALSE)</f>
        <v>37.6</v>
      </c>
      <c r="AB629" s="6">
        <f>VLOOKUP(D629,StateActions!F:G,2,FALSE)</f>
        <v>43914</v>
      </c>
      <c r="AC629" s="6">
        <f>VLOOKUP(D629,StateActions!L:M,2,FALSE)</f>
        <v>43913</v>
      </c>
      <c r="AD629" s="6">
        <f>VLOOKUP(D629,StateActions!A:B,2,FALSE)</f>
        <v>43909</v>
      </c>
      <c r="AE629">
        <f t="shared" si="193"/>
        <v>-11</v>
      </c>
      <c r="AF629">
        <f t="shared" si="194"/>
        <v>-10</v>
      </c>
      <c r="AG629">
        <f t="shared" si="195"/>
        <v>-6</v>
      </c>
      <c r="AH629" s="18">
        <f t="shared" si="196"/>
        <v>0.16438356164383561</v>
      </c>
      <c r="AI629" s="18">
        <f t="shared" si="197"/>
        <v>0.83561643835616439</v>
      </c>
      <c r="AJ629" s="20">
        <f t="shared" si="198"/>
        <v>0</v>
      </c>
      <c r="AK629" t="str">
        <f t="shared" si="199"/>
        <v>Include</v>
      </c>
      <c r="AL629" t="str">
        <f t="shared" si="200"/>
        <v>Less than 10 deaths</v>
      </c>
      <c r="AM629" s="6">
        <f>IFERROR(VLOOKUP(D629,DatesEachStateReach10Deaths!A:B,2,FALSE),AK629)</f>
        <v>43914</v>
      </c>
      <c r="AN629">
        <f t="shared" si="201"/>
        <v>-11</v>
      </c>
    </row>
    <row r="630" spans="1:40" x14ac:dyDescent="0.25">
      <c r="A630" t="str">
        <f t="shared" si="202"/>
        <v>43904Indiana</v>
      </c>
      <c r="B630" t="str">
        <f t="shared" si="189"/>
        <v>43904IN</v>
      </c>
      <c r="C630" s="6">
        <v>43904</v>
      </c>
      <c r="D630" t="s">
        <v>77</v>
      </c>
      <c r="E630" t="s">
        <v>22</v>
      </c>
      <c r="F630">
        <f>IFERROR(VLOOKUP(B630,CovidTracking!B:G,4,FALSE),0)</f>
        <v>15</v>
      </c>
      <c r="G630">
        <f>IFERROR(VLOOKUP(B630,CovidTracking!B:G,5,FALSE),0)</f>
        <v>74</v>
      </c>
      <c r="H630">
        <f t="shared" si="190"/>
        <v>89</v>
      </c>
      <c r="I630">
        <f>IFERROR(VLOOKUP(B630,CovidTracking!B:G,6,FALSE),0)</f>
        <v>0</v>
      </c>
      <c r="J630">
        <f t="shared" si="203"/>
        <v>3</v>
      </c>
      <c r="K630">
        <f t="shared" si="204"/>
        <v>13</v>
      </c>
      <c r="L630">
        <f t="shared" si="205"/>
        <v>16</v>
      </c>
      <c r="M630">
        <f t="shared" si="206"/>
        <v>0</v>
      </c>
      <c r="N630">
        <f>VLOOKUP(A630,Mobility!$A:$L,7,FALSE)</f>
        <v>-7</v>
      </c>
      <c r="O630">
        <f>VLOOKUP(A630,Mobility!$A:$L,8,FALSE)</f>
        <v>15</v>
      </c>
      <c r="P630">
        <f>VLOOKUP(A630,Mobility!$A:$L,9,FALSE)</f>
        <v>1</v>
      </c>
      <c r="Q630">
        <f>VLOOKUP(A630,Mobility!$A:$L,10,FALSE)</f>
        <v>1</v>
      </c>
      <c r="R630">
        <f>VLOOKUP(A630,Mobility!$A:$L,11,FALSE)</f>
        <v>-1</v>
      </c>
      <c r="S630">
        <f>VLOOKUP(A630,Mobility!$A:$L,12,FALSE)</f>
        <v>3</v>
      </c>
      <c r="T630">
        <f>VLOOKUP(D630,'Pop and Pop Den'!A:C,2,FALSE)</f>
        <v>6745354</v>
      </c>
      <c r="U630">
        <f>VLOOKUP(D630,'Pop and Pop Den'!A:C,3,FALSE)</f>
        <v>188.28100000000001</v>
      </c>
      <c r="V630">
        <f>VLOOKUP(D630,Unemployment!A:B,2,FALSE)</f>
        <v>3.3</v>
      </c>
      <c r="W630">
        <f>VLOOKUP(D630,Unemployment!H:J,2,FALSE)</f>
        <v>3.1</v>
      </c>
      <c r="X630">
        <f>VLOOKUP(D630,Unemployment!H:J,3,FALSE)</f>
        <v>3.2</v>
      </c>
      <c r="Y630">
        <f t="shared" si="191"/>
        <v>-9.9999999999999645E-2</v>
      </c>
      <c r="Z630">
        <f t="shared" si="192"/>
        <v>0.10000000000000009</v>
      </c>
      <c r="AA630">
        <f>VLOOKUP(D630,MedianAge!A:B,2,FALSE)</f>
        <v>37.6</v>
      </c>
      <c r="AB630" s="6">
        <f>VLOOKUP(D630,StateActions!F:G,2,FALSE)</f>
        <v>43914</v>
      </c>
      <c r="AC630" s="6">
        <f>VLOOKUP(D630,StateActions!L:M,2,FALSE)</f>
        <v>43913</v>
      </c>
      <c r="AD630" s="6">
        <f>VLOOKUP(D630,StateActions!A:B,2,FALSE)</f>
        <v>43909</v>
      </c>
      <c r="AE630">
        <f t="shared" si="193"/>
        <v>-10</v>
      </c>
      <c r="AF630">
        <f t="shared" si="194"/>
        <v>-9</v>
      </c>
      <c r="AG630">
        <f t="shared" si="195"/>
        <v>-5</v>
      </c>
      <c r="AH630" s="18">
        <f t="shared" si="196"/>
        <v>0.16853932584269662</v>
      </c>
      <c r="AI630" s="18">
        <f t="shared" si="197"/>
        <v>0.8314606741573034</v>
      </c>
      <c r="AJ630" s="20">
        <f t="shared" si="198"/>
        <v>0</v>
      </c>
      <c r="AK630" t="str">
        <f t="shared" si="199"/>
        <v>Include</v>
      </c>
      <c r="AL630" t="str">
        <f t="shared" si="200"/>
        <v>Less than 10 deaths</v>
      </c>
      <c r="AM630" s="6">
        <f>IFERROR(VLOOKUP(D630,DatesEachStateReach10Deaths!A:B,2,FALSE),AK630)</f>
        <v>43914</v>
      </c>
      <c r="AN630">
        <f t="shared" si="201"/>
        <v>-10</v>
      </c>
    </row>
    <row r="631" spans="1:40" x14ac:dyDescent="0.25">
      <c r="A631" t="str">
        <f t="shared" si="202"/>
        <v>43905Indiana</v>
      </c>
      <c r="B631" t="str">
        <f t="shared" si="189"/>
        <v>43905IN</v>
      </c>
      <c r="C631" s="6">
        <v>43905</v>
      </c>
      <c r="D631" t="s">
        <v>77</v>
      </c>
      <c r="E631" t="s">
        <v>22</v>
      </c>
      <c r="F631">
        <f>IFERROR(VLOOKUP(B631,CovidTracking!B:G,4,FALSE),0)</f>
        <v>19</v>
      </c>
      <c r="G631">
        <f>IFERROR(VLOOKUP(B631,CovidTracking!B:G,5,FALSE),0)</f>
        <v>102</v>
      </c>
      <c r="H631">
        <f t="shared" si="190"/>
        <v>121</v>
      </c>
      <c r="I631">
        <f>IFERROR(VLOOKUP(B631,CovidTracking!B:G,6,FALSE),0)</f>
        <v>0</v>
      </c>
      <c r="J631">
        <f t="shared" si="203"/>
        <v>4</v>
      </c>
      <c r="K631">
        <f t="shared" si="204"/>
        <v>28</v>
      </c>
      <c r="L631">
        <f t="shared" si="205"/>
        <v>32</v>
      </c>
      <c r="M631">
        <f t="shared" si="206"/>
        <v>0</v>
      </c>
      <c r="N631">
        <f>VLOOKUP(A631,Mobility!$A:$L,7,FALSE)</f>
        <v>-7</v>
      </c>
      <c r="O631">
        <f>VLOOKUP(A631,Mobility!$A:$L,8,FALSE)</f>
        <v>12</v>
      </c>
      <c r="P631">
        <f>VLOOKUP(A631,Mobility!$A:$L,9,FALSE)</f>
        <v>37</v>
      </c>
      <c r="Q631">
        <f>VLOOKUP(A631,Mobility!$A:$L,10,FALSE)</f>
        <v>0</v>
      </c>
      <c r="R631">
        <f>VLOOKUP(A631,Mobility!$A:$L,11,FALSE)</f>
        <v>-5</v>
      </c>
      <c r="S631">
        <f>VLOOKUP(A631,Mobility!$A:$L,12,FALSE)</f>
        <v>2</v>
      </c>
      <c r="T631">
        <f>VLOOKUP(D631,'Pop and Pop Den'!A:C,2,FALSE)</f>
        <v>6745354</v>
      </c>
      <c r="U631">
        <f>VLOOKUP(D631,'Pop and Pop Den'!A:C,3,FALSE)</f>
        <v>188.28100000000001</v>
      </c>
      <c r="V631">
        <f>VLOOKUP(D631,Unemployment!A:B,2,FALSE)</f>
        <v>3.3</v>
      </c>
      <c r="W631">
        <f>VLOOKUP(D631,Unemployment!H:J,2,FALSE)</f>
        <v>3.1</v>
      </c>
      <c r="X631">
        <f>VLOOKUP(D631,Unemployment!H:J,3,FALSE)</f>
        <v>3.2</v>
      </c>
      <c r="Y631">
        <f t="shared" si="191"/>
        <v>-9.9999999999999645E-2</v>
      </c>
      <c r="Z631">
        <f t="shared" si="192"/>
        <v>0.10000000000000009</v>
      </c>
      <c r="AA631">
        <f>VLOOKUP(D631,MedianAge!A:B,2,FALSE)</f>
        <v>37.6</v>
      </c>
      <c r="AB631" s="6">
        <f>VLOOKUP(D631,StateActions!F:G,2,FALSE)</f>
        <v>43914</v>
      </c>
      <c r="AC631" s="6">
        <f>VLOOKUP(D631,StateActions!L:M,2,FALSE)</f>
        <v>43913</v>
      </c>
      <c r="AD631" s="6">
        <f>VLOOKUP(D631,StateActions!A:B,2,FALSE)</f>
        <v>43909</v>
      </c>
      <c r="AE631">
        <f t="shared" si="193"/>
        <v>-9</v>
      </c>
      <c r="AF631">
        <f t="shared" si="194"/>
        <v>-8</v>
      </c>
      <c r="AG631">
        <f t="shared" si="195"/>
        <v>-4</v>
      </c>
      <c r="AH631" s="18">
        <f t="shared" si="196"/>
        <v>0.15702479338842976</v>
      </c>
      <c r="AI631" s="18">
        <f t="shared" si="197"/>
        <v>0.84297520661157022</v>
      </c>
      <c r="AJ631" s="20">
        <f t="shared" si="198"/>
        <v>0</v>
      </c>
      <c r="AK631" t="str">
        <f t="shared" si="199"/>
        <v>Include</v>
      </c>
      <c r="AL631" t="str">
        <f t="shared" si="200"/>
        <v>Less than 10 deaths</v>
      </c>
      <c r="AM631" s="6">
        <f>IFERROR(VLOOKUP(D631,DatesEachStateReach10Deaths!A:B,2,FALSE),AK631)</f>
        <v>43914</v>
      </c>
      <c r="AN631">
        <f t="shared" si="201"/>
        <v>-9</v>
      </c>
    </row>
    <row r="632" spans="1:40" x14ac:dyDescent="0.25">
      <c r="A632" t="str">
        <f t="shared" si="202"/>
        <v>43906Indiana</v>
      </c>
      <c r="B632" t="str">
        <f t="shared" si="189"/>
        <v>43906IN</v>
      </c>
      <c r="C632" s="6">
        <v>43906</v>
      </c>
      <c r="D632" t="s">
        <v>77</v>
      </c>
      <c r="E632" t="s">
        <v>22</v>
      </c>
      <c r="F632">
        <f>IFERROR(VLOOKUP(B632,CovidTracking!B:G,4,FALSE),0)</f>
        <v>24</v>
      </c>
      <c r="G632">
        <f>IFERROR(VLOOKUP(B632,CovidTracking!B:G,5,FALSE),0)</f>
        <v>115</v>
      </c>
      <c r="H632">
        <f t="shared" si="190"/>
        <v>139</v>
      </c>
      <c r="I632">
        <f>IFERROR(VLOOKUP(B632,CovidTracking!B:G,6,FALSE),0)</f>
        <v>1</v>
      </c>
      <c r="J632">
        <f t="shared" si="203"/>
        <v>5</v>
      </c>
      <c r="K632">
        <f t="shared" si="204"/>
        <v>13</v>
      </c>
      <c r="L632">
        <f t="shared" si="205"/>
        <v>18</v>
      </c>
      <c r="M632">
        <f t="shared" si="206"/>
        <v>1</v>
      </c>
      <c r="N632">
        <f>VLOOKUP(A632,Mobility!$A:$L,7,FALSE)</f>
        <v>-5</v>
      </c>
      <c r="O632">
        <f>VLOOKUP(A632,Mobility!$A:$L,8,FALSE)</f>
        <v>26</v>
      </c>
      <c r="P632">
        <f>VLOOKUP(A632,Mobility!$A:$L,9,FALSE)</f>
        <v>4</v>
      </c>
      <c r="Q632">
        <f>VLOOKUP(A632,Mobility!$A:$L,10,FALSE)</f>
        <v>-3</v>
      </c>
      <c r="R632">
        <f>VLOOKUP(A632,Mobility!$A:$L,11,FALSE)</f>
        <v>-14</v>
      </c>
      <c r="S632">
        <f>VLOOKUP(A632,Mobility!$A:$L,12,FALSE)</f>
        <v>6</v>
      </c>
      <c r="T632">
        <f>VLOOKUP(D632,'Pop and Pop Den'!A:C,2,FALSE)</f>
        <v>6745354</v>
      </c>
      <c r="U632">
        <f>VLOOKUP(D632,'Pop and Pop Den'!A:C,3,FALSE)</f>
        <v>188.28100000000001</v>
      </c>
      <c r="V632">
        <f>VLOOKUP(D632,Unemployment!A:B,2,FALSE)</f>
        <v>3.3</v>
      </c>
      <c r="W632">
        <f>VLOOKUP(D632,Unemployment!H:J,2,FALSE)</f>
        <v>3.1</v>
      </c>
      <c r="X632">
        <f>VLOOKUP(D632,Unemployment!H:J,3,FALSE)</f>
        <v>3.2</v>
      </c>
      <c r="Y632">
        <f t="shared" si="191"/>
        <v>-9.9999999999999645E-2</v>
      </c>
      <c r="Z632">
        <f t="shared" si="192"/>
        <v>0.10000000000000009</v>
      </c>
      <c r="AA632">
        <f>VLOOKUP(D632,MedianAge!A:B,2,FALSE)</f>
        <v>37.6</v>
      </c>
      <c r="AB632" s="6">
        <f>VLOOKUP(D632,StateActions!F:G,2,FALSE)</f>
        <v>43914</v>
      </c>
      <c r="AC632" s="6">
        <f>VLOOKUP(D632,StateActions!L:M,2,FALSE)</f>
        <v>43913</v>
      </c>
      <c r="AD632" s="6">
        <f>VLOOKUP(D632,StateActions!A:B,2,FALSE)</f>
        <v>43909</v>
      </c>
      <c r="AE632">
        <f t="shared" si="193"/>
        <v>-8</v>
      </c>
      <c r="AF632">
        <f t="shared" si="194"/>
        <v>-7</v>
      </c>
      <c r="AG632">
        <f t="shared" si="195"/>
        <v>-3</v>
      </c>
      <c r="AH632" s="18">
        <f t="shared" si="196"/>
        <v>0.17266187050359713</v>
      </c>
      <c r="AI632" s="18">
        <f t="shared" si="197"/>
        <v>0.82733812949640284</v>
      </c>
      <c r="AJ632" s="20">
        <f t="shared" si="198"/>
        <v>7.1942446043165471E-3</v>
      </c>
      <c r="AK632" t="str">
        <f t="shared" si="199"/>
        <v>Include</v>
      </c>
      <c r="AL632" t="str">
        <f t="shared" si="200"/>
        <v>Less than 10 deaths</v>
      </c>
      <c r="AM632" s="6">
        <f>IFERROR(VLOOKUP(D632,DatesEachStateReach10Deaths!A:B,2,FALSE),AK632)</f>
        <v>43914</v>
      </c>
      <c r="AN632">
        <f t="shared" si="201"/>
        <v>-8</v>
      </c>
    </row>
    <row r="633" spans="1:40" x14ac:dyDescent="0.25">
      <c r="A633" t="str">
        <f t="shared" si="202"/>
        <v>43907Indiana</v>
      </c>
      <c r="B633" t="str">
        <f t="shared" si="189"/>
        <v>43907IN</v>
      </c>
      <c r="C633" s="6">
        <v>43907</v>
      </c>
      <c r="D633" t="s">
        <v>77</v>
      </c>
      <c r="E633" t="s">
        <v>22</v>
      </c>
      <c r="F633">
        <f>IFERROR(VLOOKUP(B633,CovidTracking!B:G,4,FALSE),0)</f>
        <v>30</v>
      </c>
      <c r="G633">
        <f>IFERROR(VLOOKUP(B633,CovidTracking!B:G,5,FALSE),0)</f>
        <v>129</v>
      </c>
      <c r="H633">
        <f t="shared" si="190"/>
        <v>159</v>
      </c>
      <c r="I633">
        <f>IFERROR(VLOOKUP(B633,CovidTracking!B:G,6,FALSE),0)</f>
        <v>2</v>
      </c>
      <c r="J633">
        <f t="shared" si="203"/>
        <v>6</v>
      </c>
      <c r="K633">
        <f t="shared" si="204"/>
        <v>14</v>
      </c>
      <c r="L633">
        <f t="shared" si="205"/>
        <v>20</v>
      </c>
      <c r="M633">
        <f t="shared" si="206"/>
        <v>1</v>
      </c>
      <c r="N633">
        <f>VLOOKUP(A633,Mobility!$A:$L,7,FALSE)</f>
        <v>-21</v>
      </c>
      <c r="O633">
        <f>VLOOKUP(A633,Mobility!$A:$L,8,FALSE)</f>
        <v>16</v>
      </c>
      <c r="P633">
        <f>VLOOKUP(A633,Mobility!$A:$L,9,FALSE)</f>
        <v>52</v>
      </c>
      <c r="Q633">
        <f>VLOOKUP(A633,Mobility!$A:$L,10,FALSE)</f>
        <v>-3</v>
      </c>
      <c r="R633">
        <f>VLOOKUP(A633,Mobility!$A:$L,11,FALSE)</f>
        <v>-21</v>
      </c>
      <c r="S633">
        <f>VLOOKUP(A633,Mobility!$A:$L,12,FALSE)</f>
        <v>8</v>
      </c>
      <c r="T633">
        <f>VLOOKUP(D633,'Pop and Pop Den'!A:C,2,FALSE)</f>
        <v>6745354</v>
      </c>
      <c r="U633">
        <f>VLOOKUP(D633,'Pop and Pop Den'!A:C,3,FALSE)</f>
        <v>188.28100000000001</v>
      </c>
      <c r="V633">
        <f>VLOOKUP(D633,Unemployment!A:B,2,FALSE)</f>
        <v>3.3</v>
      </c>
      <c r="W633">
        <f>VLOOKUP(D633,Unemployment!H:J,2,FALSE)</f>
        <v>3.1</v>
      </c>
      <c r="X633">
        <f>VLOOKUP(D633,Unemployment!H:J,3,FALSE)</f>
        <v>3.2</v>
      </c>
      <c r="Y633">
        <f t="shared" si="191"/>
        <v>-9.9999999999999645E-2</v>
      </c>
      <c r="Z633">
        <f t="shared" si="192"/>
        <v>0.10000000000000009</v>
      </c>
      <c r="AA633">
        <f>VLOOKUP(D633,MedianAge!A:B,2,FALSE)</f>
        <v>37.6</v>
      </c>
      <c r="AB633" s="6">
        <f>VLOOKUP(D633,StateActions!F:G,2,FALSE)</f>
        <v>43914</v>
      </c>
      <c r="AC633" s="6">
        <f>VLOOKUP(D633,StateActions!L:M,2,FALSE)</f>
        <v>43913</v>
      </c>
      <c r="AD633" s="6">
        <f>VLOOKUP(D633,StateActions!A:B,2,FALSE)</f>
        <v>43909</v>
      </c>
      <c r="AE633">
        <f t="shared" si="193"/>
        <v>-7</v>
      </c>
      <c r="AF633">
        <f t="shared" si="194"/>
        <v>-6</v>
      </c>
      <c r="AG633">
        <f t="shared" si="195"/>
        <v>-2</v>
      </c>
      <c r="AH633" s="18">
        <f t="shared" si="196"/>
        <v>0.18867924528301888</v>
      </c>
      <c r="AI633" s="18">
        <f t="shared" si="197"/>
        <v>0.81132075471698117</v>
      </c>
      <c r="AJ633" s="20">
        <f t="shared" si="198"/>
        <v>1.2578616352201259E-2</v>
      </c>
      <c r="AK633" t="str">
        <f t="shared" si="199"/>
        <v>Include</v>
      </c>
      <c r="AL633" t="str">
        <f t="shared" si="200"/>
        <v>Less than 10 deaths</v>
      </c>
      <c r="AM633" s="6">
        <f>IFERROR(VLOOKUP(D633,DatesEachStateReach10Deaths!A:B,2,FALSE),AK633)</f>
        <v>43914</v>
      </c>
      <c r="AN633">
        <f t="shared" si="201"/>
        <v>-7</v>
      </c>
    </row>
    <row r="634" spans="1:40" x14ac:dyDescent="0.25">
      <c r="A634" t="str">
        <f t="shared" si="202"/>
        <v>43908Indiana</v>
      </c>
      <c r="B634" t="str">
        <f t="shared" si="189"/>
        <v>43908IN</v>
      </c>
      <c r="C634" s="6">
        <v>43908</v>
      </c>
      <c r="D634" t="s">
        <v>77</v>
      </c>
      <c r="E634" t="s">
        <v>22</v>
      </c>
      <c r="F634">
        <f>IFERROR(VLOOKUP(B634,CovidTracking!B:G,4,FALSE),0)</f>
        <v>39</v>
      </c>
      <c r="G634">
        <f>IFERROR(VLOOKUP(B634,CovidTracking!B:G,5,FALSE),0)</f>
        <v>154</v>
      </c>
      <c r="H634">
        <f t="shared" si="190"/>
        <v>193</v>
      </c>
      <c r="I634">
        <f>IFERROR(VLOOKUP(B634,CovidTracking!B:G,6,FALSE),0)</f>
        <v>2</v>
      </c>
      <c r="J634">
        <f t="shared" si="203"/>
        <v>9</v>
      </c>
      <c r="K634">
        <f t="shared" si="204"/>
        <v>25</v>
      </c>
      <c r="L634">
        <f t="shared" si="205"/>
        <v>34</v>
      </c>
      <c r="M634">
        <f t="shared" si="206"/>
        <v>0</v>
      </c>
      <c r="N634">
        <f>VLOOKUP(A634,Mobility!$A:$L,7,FALSE)</f>
        <v>-27</v>
      </c>
      <c r="O634">
        <f>VLOOKUP(A634,Mobility!$A:$L,8,FALSE)</f>
        <v>7</v>
      </c>
      <c r="P634">
        <f>VLOOKUP(A634,Mobility!$A:$L,9,FALSE)</f>
        <v>-10</v>
      </c>
      <c r="Q634">
        <f>VLOOKUP(A634,Mobility!$A:$L,10,FALSE)</f>
        <v>-9</v>
      </c>
      <c r="R634">
        <f>VLOOKUP(A634,Mobility!$A:$L,11,FALSE)</f>
        <v>-25</v>
      </c>
      <c r="S634">
        <f>VLOOKUP(A634,Mobility!$A:$L,12,FALSE)</f>
        <v>12</v>
      </c>
      <c r="T634">
        <f>VLOOKUP(D634,'Pop and Pop Den'!A:C,2,FALSE)</f>
        <v>6745354</v>
      </c>
      <c r="U634">
        <f>VLOOKUP(D634,'Pop and Pop Den'!A:C,3,FALSE)</f>
        <v>188.28100000000001</v>
      </c>
      <c r="V634">
        <f>VLOOKUP(D634,Unemployment!A:B,2,FALSE)</f>
        <v>3.3</v>
      </c>
      <c r="W634">
        <f>VLOOKUP(D634,Unemployment!H:J,2,FALSE)</f>
        <v>3.1</v>
      </c>
      <c r="X634">
        <f>VLOOKUP(D634,Unemployment!H:J,3,FALSE)</f>
        <v>3.2</v>
      </c>
      <c r="Y634">
        <f t="shared" si="191"/>
        <v>-9.9999999999999645E-2</v>
      </c>
      <c r="Z634">
        <f t="shared" si="192"/>
        <v>0.10000000000000009</v>
      </c>
      <c r="AA634">
        <f>VLOOKUP(D634,MedianAge!A:B,2,FALSE)</f>
        <v>37.6</v>
      </c>
      <c r="AB634" s="6">
        <f>VLOOKUP(D634,StateActions!F:G,2,FALSE)</f>
        <v>43914</v>
      </c>
      <c r="AC634" s="6">
        <f>VLOOKUP(D634,StateActions!L:M,2,FALSE)</f>
        <v>43913</v>
      </c>
      <c r="AD634" s="6">
        <f>VLOOKUP(D634,StateActions!A:B,2,FALSE)</f>
        <v>43909</v>
      </c>
      <c r="AE634">
        <f t="shared" si="193"/>
        <v>-6</v>
      </c>
      <c r="AF634">
        <f t="shared" si="194"/>
        <v>-5</v>
      </c>
      <c r="AG634">
        <f t="shared" si="195"/>
        <v>-1</v>
      </c>
      <c r="AH634" s="18">
        <f t="shared" si="196"/>
        <v>0.20207253886010362</v>
      </c>
      <c r="AI634" s="18">
        <f t="shared" si="197"/>
        <v>0.79792746113989632</v>
      </c>
      <c r="AJ634" s="20">
        <f t="shared" si="198"/>
        <v>1.0362694300518135E-2</v>
      </c>
      <c r="AK634" t="str">
        <f t="shared" si="199"/>
        <v>Include</v>
      </c>
      <c r="AL634" t="str">
        <f t="shared" si="200"/>
        <v>Less than 10 deaths</v>
      </c>
      <c r="AM634" s="6">
        <f>IFERROR(VLOOKUP(D634,DatesEachStateReach10Deaths!A:B,2,FALSE),AK634)</f>
        <v>43914</v>
      </c>
      <c r="AN634">
        <f t="shared" si="201"/>
        <v>-6</v>
      </c>
    </row>
    <row r="635" spans="1:40" x14ac:dyDescent="0.25">
      <c r="A635" t="str">
        <f t="shared" si="202"/>
        <v>43909Indiana</v>
      </c>
      <c r="B635" t="str">
        <f t="shared" si="189"/>
        <v>43909IN</v>
      </c>
      <c r="C635" s="6">
        <v>43909</v>
      </c>
      <c r="D635" t="s">
        <v>77</v>
      </c>
      <c r="E635" t="s">
        <v>22</v>
      </c>
      <c r="F635">
        <f>IFERROR(VLOOKUP(B635,CovidTracking!B:G,4,FALSE),0)</f>
        <v>56</v>
      </c>
      <c r="G635">
        <f>IFERROR(VLOOKUP(B635,CovidTracking!B:G,5,FALSE),0)</f>
        <v>324</v>
      </c>
      <c r="H635">
        <f t="shared" si="190"/>
        <v>380</v>
      </c>
      <c r="I635">
        <f>IFERROR(VLOOKUP(B635,CovidTracking!B:G,6,FALSE),0)</f>
        <v>2</v>
      </c>
      <c r="J635">
        <f t="shared" si="203"/>
        <v>17</v>
      </c>
      <c r="K635">
        <f t="shared" si="204"/>
        <v>170</v>
      </c>
      <c r="L635">
        <f t="shared" si="205"/>
        <v>187</v>
      </c>
      <c r="M635">
        <f t="shared" si="206"/>
        <v>0</v>
      </c>
      <c r="N635">
        <f>VLOOKUP(A635,Mobility!$A:$L,7,FALSE)</f>
        <v>-28</v>
      </c>
      <c r="O635">
        <f>VLOOKUP(A635,Mobility!$A:$L,8,FALSE)</f>
        <v>15</v>
      </c>
      <c r="P635">
        <f>VLOOKUP(A635,Mobility!$A:$L,9,FALSE)</f>
        <v>-4</v>
      </c>
      <c r="Q635">
        <f>VLOOKUP(A635,Mobility!$A:$L,10,FALSE)</f>
        <v>-13</v>
      </c>
      <c r="R635">
        <f>VLOOKUP(A635,Mobility!$A:$L,11,FALSE)</f>
        <v>-27</v>
      </c>
      <c r="S635">
        <f>VLOOKUP(A635,Mobility!$A:$L,12,FALSE)</f>
        <v>13</v>
      </c>
      <c r="T635">
        <f>VLOOKUP(D635,'Pop and Pop Den'!A:C,2,FALSE)</f>
        <v>6745354</v>
      </c>
      <c r="U635">
        <f>VLOOKUP(D635,'Pop and Pop Den'!A:C,3,FALSE)</f>
        <v>188.28100000000001</v>
      </c>
      <c r="V635">
        <f>VLOOKUP(D635,Unemployment!A:B,2,FALSE)</f>
        <v>3.3</v>
      </c>
      <c r="W635">
        <f>VLOOKUP(D635,Unemployment!H:J,2,FALSE)</f>
        <v>3.1</v>
      </c>
      <c r="X635">
        <f>VLOOKUP(D635,Unemployment!H:J,3,FALSE)</f>
        <v>3.2</v>
      </c>
      <c r="Y635">
        <f t="shared" si="191"/>
        <v>-9.9999999999999645E-2</v>
      </c>
      <c r="Z635">
        <f t="shared" si="192"/>
        <v>0.10000000000000009</v>
      </c>
      <c r="AA635">
        <f>VLOOKUP(D635,MedianAge!A:B,2,FALSE)</f>
        <v>37.6</v>
      </c>
      <c r="AB635" s="6">
        <f>VLOOKUP(D635,StateActions!F:G,2,FALSE)</f>
        <v>43914</v>
      </c>
      <c r="AC635" s="6">
        <f>VLOOKUP(D635,StateActions!L:M,2,FALSE)</f>
        <v>43913</v>
      </c>
      <c r="AD635" s="6">
        <f>VLOOKUP(D635,StateActions!A:B,2,FALSE)</f>
        <v>43909</v>
      </c>
      <c r="AE635">
        <f t="shared" si="193"/>
        <v>-5</v>
      </c>
      <c r="AF635">
        <f t="shared" si="194"/>
        <v>-4</v>
      </c>
      <c r="AG635">
        <f t="shared" si="195"/>
        <v>0</v>
      </c>
      <c r="AH635" s="18">
        <f t="shared" si="196"/>
        <v>0.14736842105263157</v>
      </c>
      <c r="AI635" s="18">
        <f t="shared" si="197"/>
        <v>0.85263157894736841</v>
      </c>
      <c r="AJ635" s="20">
        <f t="shared" si="198"/>
        <v>5.263157894736842E-3</v>
      </c>
      <c r="AK635" t="str">
        <f t="shared" si="199"/>
        <v>Include</v>
      </c>
      <c r="AL635" t="str">
        <f t="shared" si="200"/>
        <v>Less than 10 deaths</v>
      </c>
      <c r="AM635" s="6">
        <f>IFERROR(VLOOKUP(D635,DatesEachStateReach10Deaths!A:B,2,FALSE),AK635)</f>
        <v>43914</v>
      </c>
      <c r="AN635">
        <f t="shared" si="201"/>
        <v>-5</v>
      </c>
    </row>
    <row r="636" spans="1:40" x14ac:dyDescent="0.25">
      <c r="A636" t="str">
        <f t="shared" si="202"/>
        <v>43910Indiana</v>
      </c>
      <c r="B636" t="str">
        <f t="shared" si="189"/>
        <v>43910IN</v>
      </c>
      <c r="C636" s="6">
        <v>43910</v>
      </c>
      <c r="D636" t="s">
        <v>77</v>
      </c>
      <c r="E636" t="s">
        <v>22</v>
      </c>
      <c r="F636">
        <f>IFERROR(VLOOKUP(B636,CovidTracking!B:G,4,FALSE),0)</f>
        <v>79</v>
      </c>
      <c r="G636">
        <f>IFERROR(VLOOKUP(B636,CovidTracking!B:G,5,FALSE),0)</f>
        <v>475</v>
      </c>
      <c r="H636">
        <f t="shared" si="190"/>
        <v>554</v>
      </c>
      <c r="I636">
        <f>IFERROR(VLOOKUP(B636,CovidTracking!B:G,6,FALSE),0)</f>
        <v>2</v>
      </c>
      <c r="J636">
        <f t="shared" si="203"/>
        <v>23</v>
      </c>
      <c r="K636">
        <f t="shared" si="204"/>
        <v>151</v>
      </c>
      <c r="L636">
        <f t="shared" si="205"/>
        <v>174</v>
      </c>
      <c r="M636">
        <f t="shared" si="206"/>
        <v>0</v>
      </c>
      <c r="N636">
        <f>VLOOKUP(A636,Mobility!$A:$L,7,FALSE)</f>
        <v>-30</v>
      </c>
      <c r="O636">
        <f>VLOOKUP(A636,Mobility!$A:$L,8,FALSE)</f>
        <v>9</v>
      </c>
      <c r="P636">
        <f>VLOOKUP(A636,Mobility!$A:$L,9,FALSE)</f>
        <v>19</v>
      </c>
      <c r="Q636">
        <f>VLOOKUP(A636,Mobility!$A:$L,10,FALSE)</f>
        <v>-15</v>
      </c>
      <c r="R636">
        <f>VLOOKUP(A636,Mobility!$A:$L,11,FALSE)</f>
        <v>-30</v>
      </c>
      <c r="S636">
        <f>VLOOKUP(A636,Mobility!$A:$L,12,FALSE)</f>
        <v>14</v>
      </c>
      <c r="T636">
        <f>VLOOKUP(D636,'Pop and Pop Den'!A:C,2,FALSE)</f>
        <v>6745354</v>
      </c>
      <c r="U636">
        <f>VLOOKUP(D636,'Pop and Pop Den'!A:C,3,FALSE)</f>
        <v>188.28100000000001</v>
      </c>
      <c r="V636">
        <f>VLOOKUP(D636,Unemployment!A:B,2,FALSE)</f>
        <v>3.3</v>
      </c>
      <c r="W636">
        <f>VLOOKUP(D636,Unemployment!H:J,2,FALSE)</f>
        <v>3.1</v>
      </c>
      <c r="X636">
        <f>VLOOKUP(D636,Unemployment!H:J,3,FALSE)</f>
        <v>3.2</v>
      </c>
      <c r="Y636">
        <f t="shared" si="191"/>
        <v>-9.9999999999999645E-2</v>
      </c>
      <c r="Z636">
        <f t="shared" si="192"/>
        <v>0.10000000000000009</v>
      </c>
      <c r="AA636">
        <f>VLOOKUP(D636,MedianAge!A:B,2,FALSE)</f>
        <v>37.6</v>
      </c>
      <c r="AB636" s="6">
        <f>VLOOKUP(D636,StateActions!F:G,2,FALSE)</f>
        <v>43914</v>
      </c>
      <c r="AC636" s="6">
        <f>VLOOKUP(D636,StateActions!L:M,2,FALSE)</f>
        <v>43913</v>
      </c>
      <c r="AD636" s="6">
        <f>VLOOKUP(D636,StateActions!A:B,2,FALSE)</f>
        <v>43909</v>
      </c>
      <c r="AE636">
        <f t="shared" si="193"/>
        <v>-4</v>
      </c>
      <c r="AF636">
        <f t="shared" si="194"/>
        <v>-3</v>
      </c>
      <c r="AG636">
        <f t="shared" si="195"/>
        <v>1</v>
      </c>
      <c r="AH636" s="18">
        <f t="shared" si="196"/>
        <v>0.14259927797833935</v>
      </c>
      <c r="AI636" s="18">
        <f t="shared" si="197"/>
        <v>0.85740072202166062</v>
      </c>
      <c r="AJ636" s="20">
        <f t="shared" si="198"/>
        <v>3.6101083032490976E-3</v>
      </c>
      <c r="AK636" t="str">
        <f t="shared" si="199"/>
        <v>Include</v>
      </c>
      <c r="AL636" t="str">
        <f t="shared" si="200"/>
        <v>Less than 10 deaths</v>
      </c>
      <c r="AM636" s="6">
        <f>IFERROR(VLOOKUP(D636,DatesEachStateReach10Deaths!A:B,2,FALSE),AK636)</f>
        <v>43914</v>
      </c>
      <c r="AN636">
        <f t="shared" si="201"/>
        <v>-4</v>
      </c>
    </row>
    <row r="637" spans="1:40" x14ac:dyDescent="0.25">
      <c r="A637" t="str">
        <f t="shared" si="202"/>
        <v>43911Indiana</v>
      </c>
      <c r="B637" t="str">
        <f t="shared" si="189"/>
        <v>43911IN</v>
      </c>
      <c r="C637" s="6">
        <v>43911</v>
      </c>
      <c r="D637" t="s">
        <v>77</v>
      </c>
      <c r="E637" t="s">
        <v>22</v>
      </c>
      <c r="F637">
        <f>IFERROR(VLOOKUP(B637,CovidTracking!B:G,4,FALSE),0)</f>
        <v>126</v>
      </c>
      <c r="G637">
        <f>IFERROR(VLOOKUP(B637,CovidTracking!B:G,5,FALSE),0)</f>
        <v>707</v>
      </c>
      <c r="H637">
        <f t="shared" si="190"/>
        <v>833</v>
      </c>
      <c r="I637">
        <f>IFERROR(VLOOKUP(B637,CovidTracking!B:G,6,FALSE),0)</f>
        <v>4</v>
      </c>
      <c r="J637">
        <f t="shared" si="203"/>
        <v>47</v>
      </c>
      <c r="K637">
        <f t="shared" si="204"/>
        <v>232</v>
      </c>
      <c r="L637">
        <f t="shared" si="205"/>
        <v>279</v>
      </c>
      <c r="M637">
        <f t="shared" si="206"/>
        <v>2</v>
      </c>
      <c r="N637">
        <f>VLOOKUP(A637,Mobility!$A:$L,7,FALSE)</f>
        <v>-39</v>
      </c>
      <c r="O637">
        <f>VLOOKUP(A637,Mobility!$A:$L,8,FALSE)</f>
        <v>3</v>
      </c>
      <c r="P637">
        <f>VLOOKUP(A637,Mobility!$A:$L,9,FALSE)</f>
        <v>10</v>
      </c>
      <c r="Q637">
        <f>VLOOKUP(A637,Mobility!$A:$L,10,FALSE)</f>
        <v>-13</v>
      </c>
      <c r="R637">
        <f>VLOOKUP(A637,Mobility!$A:$L,11,FALSE)</f>
        <v>-22</v>
      </c>
      <c r="S637">
        <f>VLOOKUP(A637,Mobility!$A:$L,12,FALSE)</f>
        <v>10</v>
      </c>
      <c r="T637">
        <f>VLOOKUP(D637,'Pop and Pop Den'!A:C,2,FALSE)</f>
        <v>6745354</v>
      </c>
      <c r="U637">
        <f>VLOOKUP(D637,'Pop and Pop Den'!A:C,3,FALSE)</f>
        <v>188.28100000000001</v>
      </c>
      <c r="V637">
        <f>VLOOKUP(D637,Unemployment!A:B,2,FALSE)</f>
        <v>3.3</v>
      </c>
      <c r="W637">
        <f>VLOOKUP(D637,Unemployment!H:J,2,FALSE)</f>
        <v>3.1</v>
      </c>
      <c r="X637">
        <f>VLOOKUP(D637,Unemployment!H:J,3,FALSE)</f>
        <v>3.2</v>
      </c>
      <c r="Y637">
        <f t="shared" si="191"/>
        <v>-9.9999999999999645E-2</v>
      </c>
      <c r="Z637">
        <f t="shared" si="192"/>
        <v>0.10000000000000009</v>
      </c>
      <c r="AA637">
        <f>VLOOKUP(D637,MedianAge!A:B,2,FALSE)</f>
        <v>37.6</v>
      </c>
      <c r="AB637" s="6">
        <f>VLOOKUP(D637,StateActions!F:G,2,FALSE)</f>
        <v>43914</v>
      </c>
      <c r="AC637" s="6">
        <f>VLOOKUP(D637,StateActions!L:M,2,FALSE)</f>
        <v>43913</v>
      </c>
      <c r="AD637" s="6">
        <f>VLOOKUP(D637,StateActions!A:B,2,FALSE)</f>
        <v>43909</v>
      </c>
      <c r="AE637">
        <f t="shared" si="193"/>
        <v>-3</v>
      </c>
      <c r="AF637">
        <f t="shared" si="194"/>
        <v>-2</v>
      </c>
      <c r="AG637">
        <f t="shared" si="195"/>
        <v>2</v>
      </c>
      <c r="AH637" s="18">
        <f t="shared" si="196"/>
        <v>0.15126050420168066</v>
      </c>
      <c r="AI637" s="18">
        <f t="shared" si="197"/>
        <v>0.84873949579831931</v>
      </c>
      <c r="AJ637" s="20">
        <f t="shared" si="198"/>
        <v>4.8019207683073226E-3</v>
      </c>
      <c r="AK637" t="str">
        <f t="shared" si="199"/>
        <v>Include</v>
      </c>
      <c r="AL637" t="str">
        <f t="shared" si="200"/>
        <v>Less than 10 deaths</v>
      </c>
      <c r="AM637" s="6">
        <f>IFERROR(VLOOKUP(D637,DatesEachStateReach10Deaths!A:B,2,FALSE),AK637)</f>
        <v>43914</v>
      </c>
      <c r="AN637">
        <f t="shared" si="201"/>
        <v>-3</v>
      </c>
    </row>
    <row r="638" spans="1:40" x14ac:dyDescent="0.25">
      <c r="A638" t="str">
        <f t="shared" si="202"/>
        <v>43912Indiana</v>
      </c>
      <c r="B638" t="str">
        <f t="shared" si="189"/>
        <v>43912IN</v>
      </c>
      <c r="C638" s="6">
        <v>43912</v>
      </c>
      <c r="D638" t="s">
        <v>77</v>
      </c>
      <c r="E638" t="s">
        <v>22</v>
      </c>
      <c r="F638">
        <f>IFERROR(VLOOKUP(B638,CovidTracking!B:G,4,FALSE),0)</f>
        <v>201</v>
      </c>
      <c r="G638">
        <f>IFERROR(VLOOKUP(B638,CovidTracking!B:G,5,FALSE),0)</f>
        <v>1293</v>
      </c>
      <c r="H638">
        <f t="shared" si="190"/>
        <v>1494</v>
      </c>
      <c r="I638">
        <f>IFERROR(VLOOKUP(B638,CovidTracking!B:G,6,FALSE),0)</f>
        <v>6</v>
      </c>
      <c r="J638">
        <f t="shared" si="203"/>
        <v>75</v>
      </c>
      <c r="K638">
        <f t="shared" si="204"/>
        <v>586</v>
      </c>
      <c r="L638">
        <f t="shared" si="205"/>
        <v>661</v>
      </c>
      <c r="M638">
        <f t="shared" si="206"/>
        <v>2</v>
      </c>
      <c r="N638">
        <f>VLOOKUP(A638,Mobility!$A:$L,7,FALSE)</f>
        <v>-46</v>
      </c>
      <c r="O638">
        <f>VLOOKUP(A638,Mobility!$A:$L,8,FALSE)</f>
        <v>-15</v>
      </c>
      <c r="P638">
        <f>VLOOKUP(A638,Mobility!$A:$L,9,FALSE)</f>
        <v>-5</v>
      </c>
      <c r="Q638">
        <f>VLOOKUP(A638,Mobility!$A:$L,10,FALSE)</f>
        <v>-26</v>
      </c>
      <c r="R638">
        <f>VLOOKUP(A638,Mobility!$A:$L,11,FALSE)</f>
        <v>-29</v>
      </c>
      <c r="S638">
        <f>VLOOKUP(A638,Mobility!$A:$L,12,FALSE)</f>
        <v>9</v>
      </c>
      <c r="T638">
        <f>VLOOKUP(D638,'Pop and Pop Den'!A:C,2,FALSE)</f>
        <v>6745354</v>
      </c>
      <c r="U638">
        <f>VLOOKUP(D638,'Pop and Pop Den'!A:C,3,FALSE)</f>
        <v>188.28100000000001</v>
      </c>
      <c r="V638">
        <f>VLOOKUP(D638,Unemployment!A:B,2,FALSE)</f>
        <v>3.3</v>
      </c>
      <c r="W638">
        <f>VLOOKUP(D638,Unemployment!H:J,2,FALSE)</f>
        <v>3.1</v>
      </c>
      <c r="X638">
        <f>VLOOKUP(D638,Unemployment!H:J,3,FALSE)</f>
        <v>3.2</v>
      </c>
      <c r="Y638">
        <f t="shared" si="191"/>
        <v>-9.9999999999999645E-2</v>
      </c>
      <c r="Z638">
        <f t="shared" si="192"/>
        <v>0.10000000000000009</v>
      </c>
      <c r="AA638">
        <f>VLOOKUP(D638,MedianAge!A:B,2,FALSE)</f>
        <v>37.6</v>
      </c>
      <c r="AB638" s="6">
        <f>VLOOKUP(D638,StateActions!F:G,2,FALSE)</f>
        <v>43914</v>
      </c>
      <c r="AC638" s="6">
        <f>VLOOKUP(D638,StateActions!L:M,2,FALSE)</f>
        <v>43913</v>
      </c>
      <c r="AD638" s="6">
        <f>VLOOKUP(D638,StateActions!A:B,2,FALSE)</f>
        <v>43909</v>
      </c>
      <c r="AE638">
        <f t="shared" si="193"/>
        <v>-2</v>
      </c>
      <c r="AF638">
        <f t="shared" si="194"/>
        <v>-1</v>
      </c>
      <c r="AG638">
        <f t="shared" si="195"/>
        <v>3</v>
      </c>
      <c r="AH638" s="18">
        <f t="shared" si="196"/>
        <v>0.13453815261044177</v>
      </c>
      <c r="AI638" s="18">
        <f t="shared" si="197"/>
        <v>0.86546184738955823</v>
      </c>
      <c r="AJ638" s="20">
        <f t="shared" si="198"/>
        <v>4.0160642570281121E-3</v>
      </c>
      <c r="AK638" t="str">
        <f t="shared" si="199"/>
        <v>Include</v>
      </c>
      <c r="AL638" t="str">
        <f t="shared" si="200"/>
        <v>Less than 10 deaths</v>
      </c>
      <c r="AM638" s="6">
        <f>IFERROR(VLOOKUP(D638,DatesEachStateReach10Deaths!A:B,2,FALSE),AK638)</f>
        <v>43914</v>
      </c>
      <c r="AN638">
        <f t="shared" si="201"/>
        <v>-2</v>
      </c>
    </row>
    <row r="639" spans="1:40" x14ac:dyDescent="0.25">
      <c r="A639" t="str">
        <f t="shared" si="202"/>
        <v>43913Indiana</v>
      </c>
      <c r="B639" t="str">
        <f t="shared" si="189"/>
        <v>43913IN</v>
      </c>
      <c r="C639" s="6">
        <v>43913</v>
      </c>
      <c r="D639" t="s">
        <v>77</v>
      </c>
      <c r="E639" t="s">
        <v>22</v>
      </c>
      <c r="F639">
        <f>IFERROR(VLOOKUP(B639,CovidTracking!B:G,4,FALSE),0)</f>
        <v>259</v>
      </c>
      <c r="G639">
        <f>IFERROR(VLOOKUP(B639,CovidTracking!B:G,5,FALSE),0)</f>
        <v>1701</v>
      </c>
      <c r="H639">
        <f t="shared" si="190"/>
        <v>1960</v>
      </c>
      <c r="I639">
        <f>IFERROR(VLOOKUP(B639,CovidTracking!B:G,6,FALSE),0)</f>
        <v>7</v>
      </c>
      <c r="J639">
        <f t="shared" si="203"/>
        <v>58</v>
      </c>
      <c r="K639">
        <f t="shared" si="204"/>
        <v>408</v>
      </c>
      <c r="L639">
        <f t="shared" si="205"/>
        <v>466</v>
      </c>
      <c r="M639">
        <f t="shared" si="206"/>
        <v>1</v>
      </c>
      <c r="N639">
        <f>VLOOKUP(A639,Mobility!$A:$L,7,FALSE)</f>
        <v>-30</v>
      </c>
      <c r="O639">
        <f>VLOOKUP(A639,Mobility!$A:$L,8,FALSE)</f>
        <v>3</v>
      </c>
      <c r="P639">
        <f>VLOOKUP(A639,Mobility!$A:$L,9,FALSE)</f>
        <v>6</v>
      </c>
      <c r="Q639">
        <f>VLOOKUP(A639,Mobility!$A:$L,10,FALSE)</f>
        <v>-21</v>
      </c>
      <c r="R639">
        <f>VLOOKUP(A639,Mobility!$A:$L,11,FALSE)</f>
        <v>-35</v>
      </c>
      <c r="S639">
        <f>VLOOKUP(A639,Mobility!$A:$L,12,FALSE)</f>
        <v>14</v>
      </c>
      <c r="T639">
        <f>VLOOKUP(D639,'Pop and Pop Den'!A:C,2,FALSE)</f>
        <v>6745354</v>
      </c>
      <c r="U639">
        <f>VLOOKUP(D639,'Pop and Pop Den'!A:C,3,FALSE)</f>
        <v>188.28100000000001</v>
      </c>
      <c r="V639">
        <f>VLOOKUP(D639,Unemployment!A:B,2,FALSE)</f>
        <v>3.3</v>
      </c>
      <c r="W639">
        <f>VLOOKUP(D639,Unemployment!H:J,2,FALSE)</f>
        <v>3.1</v>
      </c>
      <c r="X639">
        <f>VLOOKUP(D639,Unemployment!H:J,3,FALSE)</f>
        <v>3.2</v>
      </c>
      <c r="Y639">
        <f t="shared" si="191"/>
        <v>-9.9999999999999645E-2</v>
      </c>
      <c r="Z639">
        <f t="shared" si="192"/>
        <v>0.10000000000000009</v>
      </c>
      <c r="AA639">
        <f>VLOOKUP(D639,MedianAge!A:B,2,FALSE)</f>
        <v>37.6</v>
      </c>
      <c r="AB639" s="6">
        <f>VLOOKUP(D639,StateActions!F:G,2,FALSE)</f>
        <v>43914</v>
      </c>
      <c r="AC639" s="6">
        <f>VLOOKUP(D639,StateActions!L:M,2,FALSE)</f>
        <v>43913</v>
      </c>
      <c r="AD639" s="6">
        <f>VLOOKUP(D639,StateActions!A:B,2,FALSE)</f>
        <v>43909</v>
      </c>
      <c r="AE639">
        <f t="shared" si="193"/>
        <v>-1</v>
      </c>
      <c r="AF639">
        <f t="shared" si="194"/>
        <v>0</v>
      </c>
      <c r="AG639">
        <f t="shared" si="195"/>
        <v>4</v>
      </c>
      <c r="AH639" s="18">
        <f t="shared" si="196"/>
        <v>0.13214285714285715</v>
      </c>
      <c r="AI639" s="18">
        <f t="shared" si="197"/>
        <v>0.86785714285714288</v>
      </c>
      <c r="AJ639" s="20">
        <f t="shared" si="198"/>
        <v>3.5714285714285713E-3</v>
      </c>
      <c r="AK639" t="str">
        <f t="shared" si="199"/>
        <v>Include</v>
      </c>
      <c r="AL639" t="str">
        <f t="shared" si="200"/>
        <v>Less than 10 deaths</v>
      </c>
      <c r="AM639" s="6">
        <f>IFERROR(VLOOKUP(D639,DatesEachStateReach10Deaths!A:B,2,FALSE),AK639)</f>
        <v>43914</v>
      </c>
      <c r="AN639">
        <f t="shared" si="201"/>
        <v>-1</v>
      </c>
    </row>
    <row r="640" spans="1:40" x14ac:dyDescent="0.25">
      <c r="A640" t="str">
        <f t="shared" si="202"/>
        <v>43914Indiana</v>
      </c>
      <c r="B640" t="str">
        <f t="shared" si="189"/>
        <v>43914IN</v>
      </c>
      <c r="C640" s="6">
        <v>43914</v>
      </c>
      <c r="D640" t="s">
        <v>77</v>
      </c>
      <c r="E640" t="s">
        <v>22</v>
      </c>
      <c r="F640">
        <f>IFERROR(VLOOKUP(B640,CovidTracking!B:G,4,FALSE),0)</f>
        <v>365</v>
      </c>
      <c r="G640">
        <f>IFERROR(VLOOKUP(B640,CovidTracking!B:G,5,FALSE),0)</f>
        <v>2566</v>
      </c>
      <c r="H640">
        <f t="shared" si="190"/>
        <v>2931</v>
      </c>
      <c r="I640">
        <f>IFERROR(VLOOKUP(B640,CovidTracking!B:G,6,FALSE),0)</f>
        <v>12</v>
      </c>
      <c r="J640">
        <f t="shared" si="203"/>
        <v>106</v>
      </c>
      <c r="K640">
        <f t="shared" si="204"/>
        <v>865</v>
      </c>
      <c r="L640">
        <f t="shared" si="205"/>
        <v>971</v>
      </c>
      <c r="M640">
        <f t="shared" si="206"/>
        <v>5</v>
      </c>
      <c r="N640">
        <f>VLOOKUP(A640,Mobility!$A:$L,7,FALSE)</f>
        <v>-34</v>
      </c>
      <c r="O640">
        <f>VLOOKUP(A640,Mobility!$A:$L,8,FALSE)</f>
        <v>-2</v>
      </c>
      <c r="P640">
        <f>VLOOKUP(A640,Mobility!$A:$L,9,FALSE)</f>
        <v>11</v>
      </c>
      <c r="Q640">
        <f>VLOOKUP(A640,Mobility!$A:$L,10,FALSE)</f>
        <v>-19</v>
      </c>
      <c r="R640">
        <f>VLOOKUP(A640,Mobility!$A:$L,11,FALSE)</f>
        <v>-39</v>
      </c>
      <c r="S640">
        <f>VLOOKUP(A640,Mobility!$A:$L,12,FALSE)</f>
        <v>16</v>
      </c>
      <c r="T640">
        <f>VLOOKUP(D640,'Pop and Pop Den'!A:C,2,FALSE)</f>
        <v>6745354</v>
      </c>
      <c r="U640">
        <f>VLOOKUP(D640,'Pop and Pop Den'!A:C,3,FALSE)</f>
        <v>188.28100000000001</v>
      </c>
      <c r="V640">
        <f>VLOOKUP(D640,Unemployment!A:B,2,FALSE)</f>
        <v>3.3</v>
      </c>
      <c r="W640">
        <f>VLOOKUP(D640,Unemployment!H:J,2,FALSE)</f>
        <v>3.1</v>
      </c>
      <c r="X640">
        <f>VLOOKUP(D640,Unemployment!H:J,3,FALSE)</f>
        <v>3.2</v>
      </c>
      <c r="Y640">
        <f t="shared" si="191"/>
        <v>-9.9999999999999645E-2</v>
      </c>
      <c r="Z640">
        <f t="shared" si="192"/>
        <v>0.10000000000000009</v>
      </c>
      <c r="AA640">
        <f>VLOOKUP(D640,MedianAge!A:B,2,FALSE)</f>
        <v>37.6</v>
      </c>
      <c r="AB640" s="6">
        <f>VLOOKUP(D640,StateActions!F:G,2,FALSE)</f>
        <v>43914</v>
      </c>
      <c r="AC640" s="6">
        <f>VLOOKUP(D640,StateActions!L:M,2,FALSE)</f>
        <v>43913</v>
      </c>
      <c r="AD640" s="6">
        <f>VLOOKUP(D640,StateActions!A:B,2,FALSE)</f>
        <v>43909</v>
      </c>
      <c r="AE640">
        <f t="shared" si="193"/>
        <v>0</v>
      </c>
      <c r="AF640">
        <f t="shared" si="194"/>
        <v>1</v>
      </c>
      <c r="AG640">
        <f t="shared" si="195"/>
        <v>5</v>
      </c>
      <c r="AH640" s="18">
        <f t="shared" si="196"/>
        <v>0.1245308768338451</v>
      </c>
      <c r="AI640" s="18">
        <f t="shared" si="197"/>
        <v>0.87546912316615488</v>
      </c>
      <c r="AJ640" s="20">
        <f t="shared" si="198"/>
        <v>4.0941658137154556E-3</v>
      </c>
      <c r="AK640" t="str">
        <f t="shared" si="199"/>
        <v>Include</v>
      </c>
      <c r="AL640" t="str">
        <f t="shared" si="200"/>
        <v>10 or more deaths</v>
      </c>
      <c r="AM640" s="6">
        <f>IFERROR(VLOOKUP(D640,DatesEachStateReach10Deaths!A:B,2,FALSE),AK640)</f>
        <v>43914</v>
      </c>
      <c r="AN640">
        <f t="shared" si="201"/>
        <v>0</v>
      </c>
    </row>
    <row r="641" spans="1:40" x14ac:dyDescent="0.25">
      <c r="A641" t="str">
        <f t="shared" si="202"/>
        <v>43915Indiana</v>
      </c>
      <c r="B641" t="str">
        <f t="shared" si="189"/>
        <v>43915IN</v>
      </c>
      <c r="C641" s="6">
        <v>43915</v>
      </c>
      <c r="D641" t="s">
        <v>77</v>
      </c>
      <c r="E641" t="s">
        <v>22</v>
      </c>
      <c r="F641">
        <f>IFERROR(VLOOKUP(B641,CovidTracking!B:G,4,FALSE),0)</f>
        <v>477</v>
      </c>
      <c r="G641">
        <f>IFERROR(VLOOKUP(B641,CovidTracking!B:G,5,FALSE),0)</f>
        <v>2879</v>
      </c>
      <c r="H641">
        <f t="shared" si="190"/>
        <v>3356</v>
      </c>
      <c r="I641">
        <f>IFERROR(VLOOKUP(B641,CovidTracking!B:G,6,FALSE),0)</f>
        <v>14</v>
      </c>
      <c r="J641">
        <f t="shared" si="203"/>
        <v>112</v>
      </c>
      <c r="K641">
        <f t="shared" si="204"/>
        <v>313</v>
      </c>
      <c r="L641">
        <f t="shared" si="205"/>
        <v>425</v>
      </c>
      <c r="M641">
        <f t="shared" si="206"/>
        <v>2</v>
      </c>
      <c r="N641">
        <f>VLOOKUP(A641,Mobility!$A:$L,7,FALSE)</f>
        <v>-45</v>
      </c>
      <c r="O641">
        <f>VLOOKUP(A641,Mobility!$A:$L,8,FALSE)</f>
        <v>-20</v>
      </c>
      <c r="P641">
        <f>VLOOKUP(A641,Mobility!$A:$L,9,FALSE)</f>
        <v>61</v>
      </c>
      <c r="Q641">
        <f>VLOOKUP(A641,Mobility!$A:$L,10,FALSE)</f>
        <v>-23</v>
      </c>
      <c r="R641">
        <f>VLOOKUP(A641,Mobility!$A:$L,11,FALSE)</f>
        <v>-45</v>
      </c>
      <c r="S641">
        <f>VLOOKUP(A641,Mobility!$A:$L,12,FALSE)</f>
        <v>19</v>
      </c>
      <c r="T641">
        <f>VLOOKUP(D641,'Pop and Pop Den'!A:C,2,FALSE)</f>
        <v>6745354</v>
      </c>
      <c r="U641">
        <f>VLOOKUP(D641,'Pop and Pop Den'!A:C,3,FALSE)</f>
        <v>188.28100000000001</v>
      </c>
      <c r="V641">
        <f>VLOOKUP(D641,Unemployment!A:B,2,FALSE)</f>
        <v>3.3</v>
      </c>
      <c r="W641">
        <f>VLOOKUP(D641,Unemployment!H:J,2,FALSE)</f>
        <v>3.1</v>
      </c>
      <c r="X641">
        <f>VLOOKUP(D641,Unemployment!H:J,3,FALSE)</f>
        <v>3.2</v>
      </c>
      <c r="Y641">
        <f t="shared" si="191"/>
        <v>-9.9999999999999645E-2</v>
      </c>
      <c r="Z641">
        <f t="shared" si="192"/>
        <v>0.10000000000000009</v>
      </c>
      <c r="AA641">
        <f>VLOOKUP(D641,MedianAge!A:B,2,FALSE)</f>
        <v>37.6</v>
      </c>
      <c r="AB641" s="6">
        <f>VLOOKUP(D641,StateActions!F:G,2,FALSE)</f>
        <v>43914</v>
      </c>
      <c r="AC641" s="6">
        <f>VLOOKUP(D641,StateActions!L:M,2,FALSE)</f>
        <v>43913</v>
      </c>
      <c r="AD641" s="6">
        <f>VLOOKUP(D641,StateActions!A:B,2,FALSE)</f>
        <v>43909</v>
      </c>
      <c r="AE641">
        <f t="shared" si="193"/>
        <v>1</v>
      </c>
      <c r="AF641">
        <f t="shared" si="194"/>
        <v>2</v>
      </c>
      <c r="AG641">
        <f t="shared" si="195"/>
        <v>6</v>
      </c>
      <c r="AH641" s="18">
        <f t="shared" si="196"/>
        <v>0.14213349225268176</v>
      </c>
      <c r="AI641" s="18">
        <f t="shared" si="197"/>
        <v>0.85786650774731821</v>
      </c>
      <c r="AJ641" s="20">
        <f t="shared" si="198"/>
        <v>4.1716328963051254E-3</v>
      </c>
      <c r="AK641" t="str">
        <f t="shared" si="199"/>
        <v>Include</v>
      </c>
      <c r="AL641" t="str">
        <f t="shared" si="200"/>
        <v>10 or more deaths</v>
      </c>
      <c r="AM641" s="6">
        <f>IFERROR(VLOOKUP(D641,DatesEachStateReach10Deaths!A:B,2,FALSE),AK641)</f>
        <v>43914</v>
      </c>
      <c r="AN641">
        <f t="shared" si="201"/>
        <v>1</v>
      </c>
    </row>
    <row r="642" spans="1:40" x14ac:dyDescent="0.25">
      <c r="A642" t="str">
        <f t="shared" si="202"/>
        <v>43916Indiana</v>
      </c>
      <c r="B642" t="str">
        <f t="shared" ref="B642:B705" si="207">C642&amp;E642</f>
        <v>43916IN</v>
      </c>
      <c r="C642" s="6">
        <v>43916</v>
      </c>
      <c r="D642" t="s">
        <v>77</v>
      </c>
      <c r="E642" t="s">
        <v>22</v>
      </c>
      <c r="F642">
        <f>IFERROR(VLOOKUP(B642,CovidTracking!B:G,4,FALSE),0)</f>
        <v>645</v>
      </c>
      <c r="G642">
        <f>IFERROR(VLOOKUP(B642,CovidTracking!B:G,5,FALSE),0)</f>
        <v>4006</v>
      </c>
      <c r="H642">
        <f t="shared" ref="H642:H705" si="208">F642+G642</f>
        <v>4651</v>
      </c>
      <c r="I642">
        <f>IFERROR(VLOOKUP(B642,CovidTracking!B:G,6,FALSE),0)</f>
        <v>17</v>
      </c>
      <c r="J642">
        <f t="shared" si="203"/>
        <v>168</v>
      </c>
      <c r="K642">
        <f t="shared" si="204"/>
        <v>1127</v>
      </c>
      <c r="L642">
        <f t="shared" si="205"/>
        <v>1295</v>
      </c>
      <c r="M642">
        <f t="shared" si="206"/>
        <v>3</v>
      </c>
      <c r="N642">
        <f>VLOOKUP(A642,Mobility!$A:$L,7,FALSE)</f>
        <v>-43</v>
      </c>
      <c r="O642">
        <f>VLOOKUP(A642,Mobility!$A:$L,8,FALSE)</f>
        <v>-18</v>
      </c>
      <c r="P642">
        <f>VLOOKUP(A642,Mobility!$A:$L,9,FALSE)</f>
        <v>38</v>
      </c>
      <c r="Q642">
        <f>VLOOKUP(A642,Mobility!$A:$L,10,FALSE)</f>
        <v>-27</v>
      </c>
      <c r="R642">
        <f>VLOOKUP(A642,Mobility!$A:$L,11,FALSE)</f>
        <v>-46</v>
      </c>
      <c r="S642">
        <f>VLOOKUP(A642,Mobility!$A:$L,12,FALSE)</f>
        <v>20</v>
      </c>
      <c r="T642">
        <f>VLOOKUP(D642,'Pop and Pop Den'!A:C,2,FALSE)</f>
        <v>6745354</v>
      </c>
      <c r="U642">
        <f>VLOOKUP(D642,'Pop and Pop Den'!A:C,3,FALSE)</f>
        <v>188.28100000000001</v>
      </c>
      <c r="V642">
        <f>VLOOKUP(D642,Unemployment!A:B,2,FALSE)</f>
        <v>3.3</v>
      </c>
      <c r="W642">
        <f>VLOOKUP(D642,Unemployment!H:J,2,FALSE)</f>
        <v>3.1</v>
      </c>
      <c r="X642">
        <f>VLOOKUP(D642,Unemployment!H:J,3,FALSE)</f>
        <v>3.2</v>
      </c>
      <c r="Y642">
        <f t="shared" si="191"/>
        <v>-9.9999999999999645E-2</v>
      </c>
      <c r="Z642">
        <f t="shared" si="192"/>
        <v>0.10000000000000009</v>
      </c>
      <c r="AA642">
        <f>VLOOKUP(D642,MedianAge!A:B,2,FALSE)</f>
        <v>37.6</v>
      </c>
      <c r="AB642" s="6">
        <f>VLOOKUP(D642,StateActions!F:G,2,FALSE)</f>
        <v>43914</v>
      </c>
      <c r="AC642" s="6">
        <f>VLOOKUP(D642,StateActions!L:M,2,FALSE)</f>
        <v>43913</v>
      </c>
      <c r="AD642" s="6">
        <f>VLOOKUP(D642,StateActions!A:B,2,FALSE)</f>
        <v>43909</v>
      </c>
      <c r="AE642">
        <f t="shared" si="193"/>
        <v>2</v>
      </c>
      <c r="AF642">
        <f t="shared" si="194"/>
        <v>3</v>
      </c>
      <c r="AG642">
        <f t="shared" si="195"/>
        <v>7</v>
      </c>
      <c r="AH642" s="18">
        <f t="shared" si="196"/>
        <v>0.13867985379488282</v>
      </c>
      <c r="AI642" s="18">
        <f t="shared" si="197"/>
        <v>0.86132014620511721</v>
      </c>
      <c r="AJ642" s="20">
        <f t="shared" si="198"/>
        <v>3.6551279294775316E-3</v>
      </c>
      <c r="AK642" t="str">
        <f t="shared" si="199"/>
        <v>Include</v>
      </c>
      <c r="AL642" t="str">
        <f t="shared" si="200"/>
        <v>10 or more deaths</v>
      </c>
      <c r="AM642" s="6">
        <f>IFERROR(VLOOKUP(D642,DatesEachStateReach10Deaths!A:B,2,FALSE),AK642)</f>
        <v>43914</v>
      </c>
      <c r="AN642">
        <f t="shared" si="201"/>
        <v>2</v>
      </c>
    </row>
    <row r="643" spans="1:40" x14ac:dyDescent="0.25">
      <c r="A643" t="str">
        <f t="shared" si="202"/>
        <v>43917Indiana</v>
      </c>
      <c r="B643" t="str">
        <f t="shared" si="207"/>
        <v>43917IN</v>
      </c>
      <c r="C643" s="6">
        <v>43917</v>
      </c>
      <c r="D643" t="s">
        <v>77</v>
      </c>
      <c r="E643" t="s">
        <v>22</v>
      </c>
      <c r="F643">
        <f>IFERROR(VLOOKUP(B643,CovidTracking!B:G,4,FALSE),0)</f>
        <v>981</v>
      </c>
      <c r="G643">
        <f>IFERROR(VLOOKUP(B643,CovidTracking!B:G,5,FALSE),0)</f>
        <v>5955</v>
      </c>
      <c r="H643">
        <f t="shared" si="208"/>
        <v>6936</v>
      </c>
      <c r="I643">
        <f>IFERROR(VLOOKUP(B643,CovidTracking!B:G,6,FALSE),0)</f>
        <v>24</v>
      </c>
      <c r="J643">
        <f t="shared" si="203"/>
        <v>336</v>
      </c>
      <c r="K643">
        <f t="shared" si="204"/>
        <v>1949</v>
      </c>
      <c r="L643">
        <f t="shared" si="205"/>
        <v>2285</v>
      </c>
      <c r="M643">
        <f t="shared" si="206"/>
        <v>7</v>
      </c>
      <c r="N643">
        <f>VLOOKUP(A643,Mobility!$A:$L,7,FALSE)</f>
        <v>-45</v>
      </c>
      <c r="O643">
        <f>VLOOKUP(A643,Mobility!$A:$L,8,FALSE)</f>
        <v>-20</v>
      </c>
      <c r="P643">
        <f>VLOOKUP(A643,Mobility!$A:$L,9,FALSE)</f>
        <v>14</v>
      </c>
      <c r="Q643">
        <f>VLOOKUP(A643,Mobility!$A:$L,10,FALSE)</f>
        <v>-32</v>
      </c>
      <c r="R643">
        <f>VLOOKUP(A643,Mobility!$A:$L,11,FALSE)</f>
        <v>-46</v>
      </c>
      <c r="S643">
        <f>VLOOKUP(A643,Mobility!$A:$L,12,FALSE)</f>
        <v>22</v>
      </c>
      <c r="T643">
        <f>VLOOKUP(D643,'Pop and Pop Den'!A:C,2,FALSE)</f>
        <v>6745354</v>
      </c>
      <c r="U643">
        <f>VLOOKUP(D643,'Pop and Pop Den'!A:C,3,FALSE)</f>
        <v>188.28100000000001</v>
      </c>
      <c r="V643">
        <f>VLOOKUP(D643,Unemployment!A:B,2,FALSE)</f>
        <v>3.3</v>
      </c>
      <c r="W643">
        <f>VLOOKUP(D643,Unemployment!H:J,2,FALSE)</f>
        <v>3.1</v>
      </c>
      <c r="X643">
        <f>VLOOKUP(D643,Unemployment!H:J,3,FALSE)</f>
        <v>3.2</v>
      </c>
      <c r="Y643">
        <f t="shared" ref="Y643:Y706" si="209">X643-V643</f>
        <v>-9.9999999999999645E-2</v>
      </c>
      <c r="Z643">
        <f t="shared" ref="Z643:Z706" si="210">X643-W643</f>
        <v>0.10000000000000009</v>
      </c>
      <c r="AA643">
        <f>VLOOKUP(D643,MedianAge!A:B,2,FALSE)</f>
        <v>37.6</v>
      </c>
      <c r="AB643" s="6">
        <f>VLOOKUP(D643,StateActions!F:G,2,FALSE)</f>
        <v>43914</v>
      </c>
      <c r="AC643" s="6">
        <f>VLOOKUP(D643,StateActions!L:M,2,FALSE)</f>
        <v>43913</v>
      </c>
      <c r="AD643" s="6">
        <f>VLOOKUP(D643,StateActions!A:B,2,FALSE)</f>
        <v>43909</v>
      </c>
      <c r="AE643">
        <f t="shared" ref="AE643:AE706" si="211">C643-AB643</f>
        <v>3</v>
      </c>
      <c r="AF643">
        <f t="shared" ref="AF643:AF706" si="212">C643-AC643</f>
        <v>4</v>
      </c>
      <c r="AG643">
        <f t="shared" ref="AG643:AG706" si="213">C643-AD643</f>
        <v>8</v>
      </c>
      <c r="AH643" s="18">
        <f t="shared" ref="AH643:AH706" si="214">IFERROR(F643/H643,0)</f>
        <v>0.14143598615916955</v>
      </c>
      <c r="AI643" s="18">
        <f t="shared" ref="AI643:AI706" si="215">IFERROR(G643/H643,0)</f>
        <v>0.85856401384083048</v>
      </c>
      <c r="AJ643" s="20">
        <f t="shared" ref="AJ643:AJ706" si="216">IFERROR(I643/H643,0)</f>
        <v>3.4602076124567475E-3</v>
      </c>
      <c r="AK643" t="str">
        <f t="shared" ref="AK643:AK706" si="217">IF(SUMIFS(M:M,D:D,D643)&lt;10,"Exclude less than 10 Deaths","Include")</f>
        <v>Include</v>
      </c>
      <c r="AL643" t="str">
        <f t="shared" ref="AL643:AL706" si="218">IF(I643&gt;9,"10 or more deaths","Less than 10 deaths")</f>
        <v>10 or more deaths</v>
      </c>
      <c r="AM643" s="6">
        <f>IFERROR(VLOOKUP(D643,DatesEachStateReach10Deaths!A:B,2,FALSE),AK643)</f>
        <v>43914</v>
      </c>
      <c r="AN643">
        <f t="shared" ref="AN643:AN706" si="219">IFERROR(C643-AM643,AK643)</f>
        <v>3</v>
      </c>
    </row>
    <row r="644" spans="1:40" x14ac:dyDescent="0.25">
      <c r="A644" t="str">
        <f t="shared" si="202"/>
        <v>43918Indiana</v>
      </c>
      <c r="B644" t="str">
        <f t="shared" si="207"/>
        <v>43918IN</v>
      </c>
      <c r="C644" s="6">
        <v>43918</v>
      </c>
      <c r="D644" t="s">
        <v>77</v>
      </c>
      <c r="E644" t="s">
        <v>22</v>
      </c>
      <c r="F644">
        <f>IFERROR(VLOOKUP(B644,CovidTracking!B:G,4,FALSE),0)</f>
        <v>1232</v>
      </c>
      <c r="G644">
        <f>IFERROR(VLOOKUP(B644,CovidTracking!B:G,5,FALSE),0)</f>
        <v>7175</v>
      </c>
      <c r="H644">
        <f t="shared" si="208"/>
        <v>8407</v>
      </c>
      <c r="I644">
        <f>IFERROR(VLOOKUP(B644,CovidTracking!B:G,6,FALSE),0)</f>
        <v>31</v>
      </c>
      <c r="J644">
        <f t="shared" si="203"/>
        <v>251</v>
      </c>
      <c r="K644">
        <f t="shared" si="204"/>
        <v>1220</v>
      </c>
      <c r="L644">
        <f t="shared" si="205"/>
        <v>1471</v>
      </c>
      <c r="M644">
        <f t="shared" si="206"/>
        <v>7</v>
      </c>
      <c r="N644">
        <f>VLOOKUP(A644,Mobility!$A:$L,7,FALSE)</f>
        <v>-49</v>
      </c>
      <c r="O644">
        <f>VLOOKUP(A644,Mobility!$A:$L,8,FALSE)</f>
        <v>-21</v>
      </c>
      <c r="P644">
        <f>VLOOKUP(A644,Mobility!$A:$L,9,FALSE)</f>
        <v>29</v>
      </c>
      <c r="Q644">
        <f>VLOOKUP(A644,Mobility!$A:$L,10,FALSE)</f>
        <v>-31</v>
      </c>
      <c r="R644">
        <f>VLOOKUP(A644,Mobility!$A:$L,11,FALSE)</f>
        <v>-35</v>
      </c>
      <c r="S644">
        <f>VLOOKUP(A644,Mobility!$A:$L,12,FALSE)</f>
        <v>13</v>
      </c>
      <c r="T644">
        <f>VLOOKUP(D644,'Pop and Pop Den'!A:C,2,FALSE)</f>
        <v>6745354</v>
      </c>
      <c r="U644">
        <f>VLOOKUP(D644,'Pop and Pop Den'!A:C,3,FALSE)</f>
        <v>188.28100000000001</v>
      </c>
      <c r="V644">
        <f>VLOOKUP(D644,Unemployment!A:B,2,FALSE)</f>
        <v>3.3</v>
      </c>
      <c r="W644">
        <f>VLOOKUP(D644,Unemployment!H:J,2,FALSE)</f>
        <v>3.1</v>
      </c>
      <c r="X644">
        <f>VLOOKUP(D644,Unemployment!H:J,3,FALSE)</f>
        <v>3.2</v>
      </c>
      <c r="Y644">
        <f t="shared" si="209"/>
        <v>-9.9999999999999645E-2</v>
      </c>
      <c r="Z644">
        <f t="shared" si="210"/>
        <v>0.10000000000000009</v>
      </c>
      <c r="AA644">
        <f>VLOOKUP(D644,MedianAge!A:B,2,FALSE)</f>
        <v>37.6</v>
      </c>
      <c r="AB644" s="6">
        <f>VLOOKUP(D644,StateActions!F:G,2,FALSE)</f>
        <v>43914</v>
      </c>
      <c r="AC644" s="6">
        <f>VLOOKUP(D644,StateActions!L:M,2,FALSE)</f>
        <v>43913</v>
      </c>
      <c r="AD644" s="6">
        <f>VLOOKUP(D644,StateActions!A:B,2,FALSE)</f>
        <v>43909</v>
      </c>
      <c r="AE644">
        <f t="shared" si="211"/>
        <v>4</v>
      </c>
      <c r="AF644">
        <f t="shared" si="212"/>
        <v>5</v>
      </c>
      <c r="AG644">
        <f t="shared" si="213"/>
        <v>9</v>
      </c>
      <c r="AH644" s="18">
        <f t="shared" si="214"/>
        <v>0.14654454621149043</v>
      </c>
      <c r="AI644" s="18">
        <f t="shared" si="215"/>
        <v>0.85345545378850962</v>
      </c>
      <c r="AJ644" s="20">
        <f t="shared" si="216"/>
        <v>3.6874033543475675E-3</v>
      </c>
      <c r="AK644" t="str">
        <f t="shared" si="217"/>
        <v>Include</v>
      </c>
      <c r="AL644" t="str">
        <f t="shared" si="218"/>
        <v>10 or more deaths</v>
      </c>
      <c r="AM644" s="6">
        <f>IFERROR(VLOOKUP(D644,DatesEachStateReach10Deaths!A:B,2,FALSE),AK644)</f>
        <v>43914</v>
      </c>
      <c r="AN644">
        <f t="shared" si="219"/>
        <v>4</v>
      </c>
    </row>
    <row r="645" spans="1:40" x14ac:dyDescent="0.25">
      <c r="A645" t="str">
        <f t="shared" si="202"/>
        <v>43919Indiana</v>
      </c>
      <c r="B645" t="str">
        <f t="shared" si="207"/>
        <v>43919IN</v>
      </c>
      <c r="C645" s="6">
        <v>43919</v>
      </c>
      <c r="D645" t="s">
        <v>77</v>
      </c>
      <c r="E645" t="s">
        <v>22</v>
      </c>
      <c r="F645">
        <f>IFERROR(VLOOKUP(B645,CovidTracking!B:G,4,FALSE),0)</f>
        <v>1514</v>
      </c>
      <c r="G645">
        <f>IFERROR(VLOOKUP(B645,CovidTracking!B:G,5,FALSE),0)</f>
        <v>8316</v>
      </c>
      <c r="H645">
        <f t="shared" si="208"/>
        <v>9830</v>
      </c>
      <c r="I645">
        <f>IFERROR(VLOOKUP(B645,CovidTracking!B:G,6,FALSE),0)</f>
        <v>32</v>
      </c>
      <c r="J645">
        <f t="shared" si="203"/>
        <v>282</v>
      </c>
      <c r="K645">
        <f t="shared" si="204"/>
        <v>1141</v>
      </c>
      <c r="L645">
        <f t="shared" si="205"/>
        <v>1423</v>
      </c>
      <c r="M645">
        <f t="shared" si="206"/>
        <v>1</v>
      </c>
      <c r="N645">
        <f>VLOOKUP(A645,Mobility!$A:$L,7,FALSE)</f>
        <v>-48</v>
      </c>
      <c r="O645">
        <f>VLOOKUP(A645,Mobility!$A:$L,8,FALSE)</f>
        <v>-25</v>
      </c>
      <c r="P645">
        <f>VLOOKUP(A645,Mobility!$A:$L,9,FALSE)</f>
        <v>24</v>
      </c>
      <c r="Q645">
        <f>VLOOKUP(A645,Mobility!$A:$L,10,FALSE)</f>
        <v>-34</v>
      </c>
      <c r="R645">
        <f>VLOOKUP(A645,Mobility!$A:$L,11,FALSE)</f>
        <v>-36</v>
      </c>
      <c r="S645">
        <f>VLOOKUP(A645,Mobility!$A:$L,12,FALSE)</f>
        <v>11</v>
      </c>
      <c r="T645">
        <f>VLOOKUP(D645,'Pop and Pop Den'!A:C,2,FALSE)</f>
        <v>6745354</v>
      </c>
      <c r="U645">
        <f>VLOOKUP(D645,'Pop and Pop Den'!A:C,3,FALSE)</f>
        <v>188.28100000000001</v>
      </c>
      <c r="V645">
        <f>VLOOKUP(D645,Unemployment!A:B,2,FALSE)</f>
        <v>3.3</v>
      </c>
      <c r="W645">
        <f>VLOOKUP(D645,Unemployment!H:J,2,FALSE)</f>
        <v>3.1</v>
      </c>
      <c r="X645">
        <f>VLOOKUP(D645,Unemployment!H:J,3,FALSE)</f>
        <v>3.2</v>
      </c>
      <c r="Y645">
        <f t="shared" si="209"/>
        <v>-9.9999999999999645E-2</v>
      </c>
      <c r="Z645">
        <f t="shared" si="210"/>
        <v>0.10000000000000009</v>
      </c>
      <c r="AA645">
        <f>VLOOKUP(D645,MedianAge!A:B,2,FALSE)</f>
        <v>37.6</v>
      </c>
      <c r="AB645" s="6">
        <f>VLOOKUP(D645,StateActions!F:G,2,FALSE)</f>
        <v>43914</v>
      </c>
      <c r="AC645" s="6">
        <f>VLOOKUP(D645,StateActions!L:M,2,FALSE)</f>
        <v>43913</v>
      </c>
      <c r="AD645" s="6">
        <f>VLOOKUP(D645,StateActions!A:B,2,FALSE)</f>
        <v>43909</v>
      </c>
      <c r="AE645">
        <f t="shared" si="211"/>
        <v>5</v>
      </c>
      <c r="AF645">
        <f t="shared" si="212"/>
        <v>6</v>
      </c>
      <c r="AG645">
        <f t="shared" si="213"/>
        <v>10</v>
      </c>
      <c r="AH645" s="18">
        <f t="shared" si="214"/>
        <v>0.15401831129196339</v>
      </c>
      <c r="AI645" s="18">
        <f t="shared" si="215"/>
        <v>0.84598168870803658</v>
      </c>
      <c r="AJ645" s="20">
        <f t="shared" si="216"/>
        <v>3.2553407934893183E-3</v>
      </c>
      <c r="AK645" t="str">
        <f t="shared" si="217"/>
        <v>Include</v>
      </c>
      <c r="AL645" t="str">
        <f t="shared" si="218"/>
        <v>10 or more deaths</v>
      </c>
      <c r="AM645" s="6">
        <f>IFERROR(VLOOKUP(D645,DatesEachStateReach10Deaths!A:B,2,FALSE),AK645)</f>
        <v>43914</v>
      </c>
      <c r="AN645">
        <f t="shared" si="219"/>
        <v>5</v>
      </c>
    </row>
    <row r="646" spans="1:40" x14ac:dyDescent="0.25">
      <c r="A646" t="str">
        <f t="shared" si="202"/>
        <v>43920Indiana</v>
      </c>
      <c r="B646" t="str">
        <f t="shared" si="207"/>
        <v>43920IN</v>
      </c>
      <c r="C646" s="6">
        <v>43920</v>
      </c>
      <c r="D646" t="s">
        <v>77</v>
      </c>
      <c r="E646" t="s">
        <v>22</v>
      </c>
      <c r="F646">
        <f>IFERROR(VLOOKUP(B646,CovidTracking!B:G,4,FALSE),0)</f>
        <v>1786</v>
      </c>
      <c r="G646">
        <f>IFERROR(VLOOKUP(B646,CovidTracking!B:G,5,FALSE),0)</f>
        <v>9872</v>
      </c>
      <c r="H646">
        <f t="shared" si="208"/>
        <v>11658</v>
      </c>
      <c r="I646">
        <f>IFERROR(VLOOKUP(B646,CovidTracking!B:G,6,FALSE),0)</f>
        <v>35</v>
      </c>
      <c r="J646">
        <f t="shared" si="203"/>
        <v>272</v>
      </c>
      <c r="K646">
        <f t="shared" si="204"/>
        <v>1556</v>
      </c>
      <c r="L646">
        <f t="shared" si="205"/>
        <v>1828</v>
      </c>
      <c r="M646">
        <f t="shared" si="206"/>
        <v>3</v>
      </c>
      <c r="N646">
        <f>VLOOKUP(A646,Mobility!$A:$L,7,FALSE)</f>
        <v>-38</v>
      </c>
      <c r="O646">
        <f>VLOOKUP(A646,Mobility!$A:$L,8,FALSE)</f>
        <v>-17</v>
      </c>
      <c r="P646">
        <f>VLOOKUP(A646,Mobility!$A:$L,9,FALSE)</f>
        <v>25</v>
      </c>
      <c r="Q646">
        <f>VLOOKUP(A646,Mobility!$A:$L,10,FALSE)</f>
        <v>-27</v>
      </c>
      <c r="R646">
        <f>VLOOKUP(A646,Mobility!$A:$L,11,FALSE)</f>
        <v>-45</v>
      </c>
      <c r="S646">
        <f>VLOOKUP(A646,Mobility!$A:$L,12,FALSE)</f>
        <v>18</v>
      </c>
      <c r="T646">
        <f>VLOOKUP(D646,'Pop and Pop Den'!A:C,2,FALSE)</f>
        <v>6745354</v>
      </c>
      <c r="U646">
        <f>VLOOKUP(D646,'Pop and Pop Den'!A:C,3,FALSE)</f>
        <v>188.28100000000001</v>
      </c>
      <c r="V646">
        <f>VLOOKUP(D646,Unemployment!A:B,2,FALSE)</f>
        <v>3.3</v>
      </c>
      <c r="W646">
        <f>VLOOKUP(D646,Unemployment!H:J,2,FALSE)</f>
        <v>3.1</v>
      </c>
      <c r="X646">
        <f>VLOOKUP(D646,Unemployment!H:J,3,FALSE)</f>
        <v>3.2</v>
      </c>
      <c r="Y646">
        <f t="shared" si="209"/>
        <v>-9.9999999999999645E-2</v>
      </c>
      <c r="Z646">
        <f t="shared" si="210"/>
        <v>0.10000000000000009</v>
      </c>
      <c r="AA646">
        <f>VLOOKUP(D646,MedianAge!A:B,2,FALSE)</f>
        <v>37.6</v>
      </c>
      <c r="AB646" s="6">
        <f>VLOOKUP(D646,StateActions!F:G,2,FALSE)</f>
        <v>43914</v>
      </c>
      <c r="AC646" s="6">
        <f>VLOOKUP(D646,StateActions!L:M,2,FALSE)</f>
        <v>43913</v>
      </c>
      <c r="AD646" s="6">
        <f>VLOOKUP(D646,StateActions!A:B,2,FALSE)</f>
        <v>43909</v>
      </c>
      <c r="AE646">
        <f t="shared" si="211"/>
        <v>6</v>
      </c>
      <c r="AF646">
        <f t="shared" si="212"/>
        <v>7</v>
      </c>
      <c r="AG646">
        <f t="shared" si="213"/>
        <v>11</v>
      </c>
      <c r="AH646" s="18">
        <f t="shared" si="214"/>
        <v>0.1531995196431635</v>
      </c>
      <c r="AI646" s="18">
        <f t="shared" si="215"/>
        <v>0.84680048035683653</v>
      </c>
      <c r="AJ646" s="20">
        <f t="shared" si="216"/>
        <v>3.0022302281694974E-3</v>
      </c>
      <c r="AK646" t="str">
        <f t="shared" si="217"/>
        <v>Include</v>
      </c>
      <c r="AL646" t="str">
        <f t="shared" si="218"/>
        <v>10 or more deaths</v>
      </c>
      <c r="AM646" s="6">
        <f>IFERROR(VLOOKUP(D646,DatesEachStateReach10Deaths!A:B,2,FALSE),AK646)</f>
        <v>43914</v>
      </c>
      <c r="AN646">
        <f t="shared" si="219"/>
        <v>6</v>
      </c>
    </row>
    <row r="647" spans="1:40" x14ac:dyDescent="0.25">
      <c r="A647" t="str">
        <f t="shared" si="202"/>
        <v>43921Indiana</v>
      </c>
      <c r="B647" t="str">
        <f t="shared" si="207"/>
        <v>43921IN</v>
      </c>
      <c r="C647" s="6">
        <v>43921</v>
      </c>
      <c r="D647" t="s">
        <v>77</v>
      </c>
      <c r="E647" t="s">
        <v>22</v>
      </c>
      <c r="F647">
        <f>IFERROR(VLOOKUP(B647,CovidTracking!B:G,4,FALSE),0)</f>
        <v>2159</v>
      </c>
      <c r="G647">
        <f>IFERROR(VLOOKUP(B647,CovidTracking!B:G,5,FALSE),0)</f>
        <v>11214</v>
      </c>
      <c r="H647">
        <f t="shared" si="208"/>
        <v>13373</v>
      </c>
      <c r="I647">
        <f>IFERROR(VLOOKUP(B647,CovidTracking!B:G,6,FALSE),0)</f>
        <v>49</v>
      </c>
      <c r="J647">
        <f t="shared" si="203"/>
        <v>373</v>
      </c>
      <c r="K647">
        <f t="shared" si="204"/>
        <v>1342</v>
      </c>
      <c r="L647">
        <f t="shared" si="205"/>
        <v>1715</v>
      </c>
      <c r="M647">
        <f t="shared" si="206"/>
        <v>14</v>
      </c>
      <c r="N647">
        <f>VLOOKUP(A647,Mobility!$A:$L,7,FALSE)</f>
        <v>-41</v>
      </c>
      <c r="O647">
        <f>VLOOKUP(A647,Mobility!$A:$L,8,FALSE)</f>
        <v>-17</v>
      </c>
      <c r="P647">
        <f>VLOOKUP(A647,Mobility!$A:$L,9,FALSE)</f>
        <v>0</v>
      </c>
      <c r="Q647">
        <f>VLOOKUP(A647,Mobility!$A:$L,10,FALSE)</f>
        <v>-25</v>
      </c>
      <c r="R647">
        <f>VLOOKUP(A647,Mobility!$A:$L,11,FALSE)</f>
        <v>-47</v>
      </c>
      <c r="S647">
        <f>VLOOKUP(A647,Mobility!$A:$L,12,FALSE)</f>
        <v>19</v>
      </c>
      <c r="T647">
        <f>VLOOKUP(D647,'Pop and Pop Den'!A:C,2,FALSE)</f>
        <v>6745354</v>
      </c>
      <c r="U647">
        <f>VLOOKUP(D647,'Pop and Pop Den'!A:C,3,FALSE)</f>
        <v>188.28100000000001</v>
      </c>
      <c r="V647">
        <f>VLOOKUP(D647,Unemployment!A:B,2,FALSE)</f>
        <v>3.3</v>
      </c>
      <c r="W647">
        <f>VLOOKUP(D647,Unemployment!H:J,2,FALSE)</f>
        <v>3.1</v>
      </c>
      <c r="X647">
        <f>VLOOKUP(D647,Unemployment!H:J,3,FALSE)</f>
        <v>3.2</v>
      </c>
      <c r="Y647">
        <f t="shared" si="209"/>
        <v>-9.9999999999999645E-2</v>
      </c>
      <c r="Z647">
        <f t="shared" si="210"/>
        <v>0.10000000000000009</v>
      </c>
      <c r="AA647">
        <f>VLOOKUP(D647,MedianAge!A:B,2,FALSE)</f>
        <v>37.6</v>
      </c>
      <c r="AB647" s="6">
        <f>VLOOKUP(D647,StateActions!F:G,2,FALSE)</f>
        <v>43914</v>
      </c>
      <c r="AC647" s="6">
        <f>VLOOKUP(D647,StateActions!L:M,2,FALSE)</f>
        <v>43913</v>
      </c>
      <c r="AD647" s="6">
        <f>VLOOKUP(D647,StateActions!A:B,2,FALSE)</f>
        <v>43909</v>
      </c>
      <c r="AE647">
        <f t="shared" si="211"/>
        <v>7</v>
      </c>
      <c r="AF647">
        <f t="shared" si="212"/>
        <v>8</v>
      </c>
      <c r="AG647">
        <f t="shared" si="213"/>
        <v>12</v>
      </c>
      <c r="AH647" s="18">
        <f t="shared" si="214"/>
        <v>0.16144470201151573</v>
      </c>
      <c r="AI647" s="18">
        <f t="shared" si="215"/>
        <v>0.83855529798848427</v>
      </c>
      <c r="AJ647" s="20">
        <f t="shared" si="216"/>
        <v>3.6640993045689075E-3</v>
      </c>
      <c r="AK647" t="str">
        <f t="shared" si="217"/>
        <v>Include</v>
      </c>
      <c r="AL647" t="str">
        <f t="shared" si="218"/>
        <v>10 or more deaths</v>
      </c>
      <c r="AM647" s="6">
        <f>IFERROR(VLOOKUP(D647,DatesEachStateReach10Deaths!A:B,2,FALSE),AK647)</f>
        <v>43914</v>
      </c>
      <c r="AN647">
        <f t="shared" si="219"/>
        <v>7</v>
      </c>
    </row>
    <row r="648" spans="1:40" x14ac:dyDescent="0.25">
      <c r="A648" t="str">
        <f t="shared" ref="A648:A711" si="220">C648&amp;D648</f>
        <v>43922Indiana</v>
      </c>
      <c r="B648" t="str">
        <f t="shared" si="207"/>
        <v>43922IN</v>
      </c>
      <c r="C648" s="6">
        <v>43922</v>
      </c>
      <c r="D648" t="s">
        <v>77</v>
      </c>
      <c r="E648" t="s">
        <v>22</v>
      </c>
      <c r="F648">
        <f>IFERROR(VLOOKUP(B648,CovidTracking!B:G,4,FALSE),0)</f>
        <v>2565</v>
      </c>
      <c r="G648">
        <f>IFERROR(VLOOKUP(B648,CovidTracking!B:G,5,FALSE),0)</f>
        <v>11810</v>
      </c>
      <c r="H648">
        <f t="shared" si="208"/>
        <v>14375</v>
      </c>
      <c r="I648">
        <f>IFERROR(VLOOKUP(B648,CovidTracking!B:G,6,FALSE),0)</f>
        <v>65</v>
      </c>
      <c r="J648">
        <f t="shared" si="203"/>
        <v>406</v>
      </c>
      <c r="K648">
        <f t="shared" si="204"/>
        <v>596</v>
      </c>
      <c r="L648">
        <f t="shared" si="205"/>
        <v>1002</v>
      </c>
      <c r="M648">
        <f t="shared" si="206"/>
        <v>16</v>
      </c>
      <c r="N648">
        <f>VLOOKUP(A648,Mobility!$A:$L,7,FALSE)</f>
        <v>-37</v>
      </c>
      <c r="O648">
        <f>VLOOKUP(A648,Mobility!$A:$L,8,FALSE)</f>
        <v>-12</v>
      </c>
      <c r="P648">
        <f>VLOOKUP(A648,Mobility!$A:$L,9,FALSE)</f>
        <v>24</v>
      </c>
      <c r="Q648">
        <f>VLOOKUP(A648,Mobility!$A:$L,10,FALSE)</f>
        <v>-24</v>
      </c>
      <c r="R648">
        <f>VLOOKUP(A648,Mobility!$A:$L,11,FALSE)</f>
        <v>-48</v>
      </c>
      <c r="S648">
        <f>VLOOKUP(A648,Mobility!$A:$L,12,FALSE)</f>
        <v>19</v>
      </c>
      <c r="T648">
        <f>VLOOKUP(D648,'Pop and Pop Den'!A:C,2,FALSE)</f>
        <v>6745354</v>
      </c>
      <c r="U648">
        <f>VLOOKUP(D648,'Pop and Pop Den'!A:C,3,FALSE)</f>
        <v>188.28100000000001</v>
      </c>
      <c r="V648">
        <f>VLOOKUP(D648,Unemployment!A:B,2,FALSE)</f>
        <v>3.3</v>
      </c>
      <c r="W648">
        <f>VLOOKUP(D648,Unemployment!H:J,2,FALSE)</f>
        <v>3.1</v>
      </c>
      <c r="X648">
        <f>VLOOKUP(D648,Unemployment!H:J,3,FALSE)</f>
        <v>3.2</v>
      </c>
      <c r="Y648">
        <f t="shared" si="209"/>
        <v>-9.9999999999999645E-2</v>
      </c>
      <c r="Z648">
        <f t="shared" si="210"/>
        <v>0.10000000000000009</v>
      </c>
      <c r="AA648">
        <f>VLOOKUP(D648,MedianAge!A:B,2,FALSE)</f>
        <v>37.6</v>
      </c>
      <c r="AB648" s="6">
        <f>VLOOKUP(D648,StateActions!F:G,2,FALSE)</f>
        <v>43914</v>
      </c>
      <c r="AC648" s="6">
        <f>VLOOKUP(D648,StateActions!L:M,2,FALSE)</f>
        <v>43913</v>
      </c>
      <c r="AD648" s="6">
        <f>VLOOKUP(D648,StateActions!A:B,2,FALSE)</f>
        <v>43909</v>
      </c>
      <c r="AE648">
        <f t="shared" si="211"/>
        <v>8</v>
      </c>
      <c r="AF648">
        <f t="shared" si="212"/>
        <v>9</v>
      </c>
      <c r="AG648">
        <f t="shared" si="213"/>
        <v>13</v>
      </c>
      <c r="AH648" s="18">
        <f t="shared" si="214"/>
        <v>0.17843478260869566</v>
      </c>
      <c r="AI648" s="18">
        <f t="shared" si="215"/>
        <v>0.82156521739130439</v>
      </c>
      <c r="AJ648" s="20">
        <f t="shared" si="216"/>
        <v>4.5217391304347822E-3</v>
      </c>
      <c r="AK648" t="str">
        <f t="shared" si="217"/>
        <v>Include</v>
      </c>
      <c r="AL648" t="str">
        <f t="shared" si="218"/>
        <v>10 or more deaths</v>
      </c>
      <c r="AM648" s="6">
        <f>IFERROR(VLOOKUP(D648,DatesEachStateReach10Deaths!A:B,2,FALSE),AK648)</f>
        <v>43914</v>
      </c>
      <c r="AN648">
        <f t="shared" si="219"/>
        <v>8</v>
      </c>
    </row>
    <row r="649" spans="1:40" x14ac:dyDescent="0.25">
      <c r="A649" t="str">
        <f t="shared" si="220"/>
        <v>43923Indiana</v>
      </c>
      <c r="B649" t="str">
        <f t="shared" si="207"/>
        <v>43923IN</v>
      </c>
      <c r="C649" s="6">
        <v>43923</v>
      </c>
      <c r="D649" t="s">
        <v>77</v>
      </c>
      <c r="E649" t="s">
        <v>22</v>
      </c>
      <c r="F649">
        <f>IFERROR(VLOOKUP(B649,CovidTracking!B:G,4,FALSE),0)</f>
        <v>3039</v>
      </c>
      <c r="G649">
        <f>IFERROR(VLOOKUP(B649,CovidTracking!B:G,5,FALSE),0)</f>
        <v>13246</v>
      </c>
      <c r="H649">
        <f t="shared" si="208"/>
        <v>16285</v>
      </c>
      <c r="I649">
        <f>IFERROR(VLOOKUP(B649,CovidTracking!B:G,6,FALSE),0)</f>
        <v>78</v>
      </c>
      <c r="J649">
        <f t="shared" si="203"/>
        <v>474</v>
      </c>
      <c r="K649">
        <f t="shared" si="204"/>
        <v>1436</v>
      </c>
      <c r="L649">
        <f t="shared" si="205"/>
        <v>1910</v>
      </c>
      <c r="M649">
        <f t="shared" si="206"/>
        <v>13</v>
      </c>
      <c r="N649">
        <f>VLOOKUP(A649,Mobility!$A:$L,7,FALSE)</f>
        <v>-36</v>
      </c>
      <c r="O649">
        <f>VLOOKUP(A649,Mobility!$A:$L,8,FALSE)</f>
        <v>-9</v>
      </c>
      <c r="P649">
        <f>VLOOKUP(A649,Mobility!$A:$L,9,FALSE)</f>
        <v>80</v>
      </c>
      <c r="Q649">
        <f>VLOOKUP(A649,Mobility!$A:$L,10,FALSE)</f>
        <v>-26</v>
      </c>
      <c r="R649">
        <f>VLOOKUP(A649,Mobility!$A:$L,11,FALSE)</f>
        <v>-48</v>
      </c>
      <c r="S649">
        <f>VLOOKUP(A649,Mobility!$A:$L,12,FALSE)</f>
        <v>19</v>
      </c>
      <c r="T649">
        <f>VLOOKUP(D649,'Pop and Pop Den'!A:C,2,FALSE)</f>
        <v>6745354</v>
      </c>
      <c r="U649">
        <f>VLOOKUP(D649,'Pop and Pop Den'!A:C,3,FALSE)</f>
        <v>188.28100000000001</v>
      </c>
      <c r="V649">
        <f>VLOOKUP(D649,Unemployment!A:B,2,FALSE)</f>
        <v>3.3</v>
      </c>
      <c r="W649">
        <f>VLOOKUP(D649,Unemployment!H:J,2,FALSE)</f>
        <v>3.1</v>
      </c>
      <c r="X649">
        <f>VLOOKUP(D649,Unemployment!H:J,3,FALSE)</f>
        <v>3.2</v>
      </c>
      <c r="Y649">
        <f t="shared" si="209"/>
        <v>-9.9999999999999645E-2</v>
      </c>
      <c r="Z649">
        <f t="shared" si="210"/>
        <v>0.10000000000000009</v>
      </c>
      <c r="AA649">
        <f>VLOOKUP(D649,MedianAge!A:B,2,FALSE)</f>
        <v>37.6</v>
      </c>
      <c r="AB649" s="6">
        <f>VLOOKUP(D649,StateActions!F:G,2,FALSE)</f>
        <v>43914</v>
      </c>
      <c r="AC649" s="6">
        <f>VLOOKUP(D649,StateActions!L:M,2,FALSE)</f>
        <v>43913</v>
      </c>
      <c r="AD649" s="6">
        <f>VLOOKUP(D649,StateActions!A:B,2,FALSE)</f>
        <v>43909</v>
      </c>
      <c r="AE649">
        <f t="shared" si="211"/>
        <v>9</v>
      </c>
      <c r="AF649">
        <f t="shared" si="212"/>
        <v>10</v>
      </c>
      <c r="AG649">
        <f t="shared" si="213"/>
        <v>14</v>
      </c>
      <c r="AH649" s="18">
        <f t="shared" si="214"/>
        <v>0.18661344795824378</v>
      </c>
      <c r="AI649" s="18">
        <f t="shared" si="215"/>
        <v>0.81338655204175625</v>
      </c>
      <c r="AJ649" s="20">
        <f t="shared" si="216"/>
        <v>4.7896837580595642E-3</v>
      </c>
      <c r="AK649" t="str">
        <f t="shared" si="217"/>
        <v>Include</v>
      </c>
      <c r="AL649" t="str">
        <f t="shared" si="218"/>
        <v>10 or more deaths</v>
      </c>
      <c r="AM649" s="6">
        <f>IFERROR(VLOOKUP(D649,DatesEachStateReach10Deaths!A:B,2,FALSE),AK649)</f>
        <v>43914</v>
      </c>
      <c r="AN649">
        <f t="shared" si="219"/>
        <v>9</v>
      </c>
    </row>
    <row r="650" spans="1:40" x14ac:dyDescent="0.25">
      <c r="A650" t="str">
        <f t="shared" si="220"/>
        <v>43924Indiana</v>
      </c>
      <c r="B650" t="str">
        <f t="shared" si="207"/>
        <v>43924IN</v>
      </c>
      <c r="C650" s="6">
        <v>43924</v>
      </c>
      <c r="D650" t="s">
        <v>77</v>
      </c>
      <c r="E650" t="s">
        <v>22</v>
      </c>
      <c r="F650">
        <f>IFERROR(VLOOKUP(B650,CovidTracking!B:G,4,FALSE),0)</f>
        <v>3437</v>
      </c>
      <c r="G650">
        <f>IFERROR(VLOOKUP(B650,CovidTracking!B:G,5,FALSE),0)</f>
        <v>14398</v>
      </c>
      <c r="H650">
        <f t="shared" si="208"/>
        <v>17835</v>
      </c>
      <c r="I650">
        <f>IFERROR(VLOOKUP(B650,CovidTracking!B:G,6,FALSE),0)</f>
        <v>102</v>
      </c>
      <c r="J650">
        <f t="shared" si="203"/>
        <v>398</v>
      </c>
      <c r="K650">
        <f t="shared" si="204"/>
        <v>1152</v>
      </c>
      <c r="L650">
        <f t="shared" si="205"/>
        <v>1550</v>
      </c>
      <c r="M650">
        <f t="shared" si="206"/>
        <v>24</v>
      </c>
      <c r="N650">
        <f>VLOOKUP(A650,Mobility!$A:$L,7,FALSE)</f>
        <v>-36</v>
      </c>
      <c r="O650">
        <f>VLOOKUP(A650,Mobility!$A:$L,8,FALSE)</f>
        <v>-9</v>
      </c>
      <c r="P650">
        <f>VLOOKUP(A650,Mobility!$A:$L,9,FALSE)</f>
        <v>89</v>
      </c>
      <c r="Q650">
        <f>VLOOKUP(A650,Mobility!$A:$L,10,FALSE)</f>
        <v>-27</v>
      </c>
      <c r="R650">
        <f>VLOOKUP(A650,Mobility!$A:$L,11,FALSE)</f>
        <v>-48</v>
      </c>
      <c r="S650">
        <f>VLOOKUP(A650,Mobility!$A:$L,12,FALSE)</f>
        <v>20</v>
      </c>
      <c r="T650">
        <f>VLOOKUP(D650,'Pop and Pop Den'!A:C,2,FALSE)</f>
        <v>6745354</v>
      </c>
      <c r="U650">
        <f>VLOOKUP(D650,'Pop and Pop Den'!A:C,3,FALSE)</f>
        <v>188.28100000000001</v>
      </c>
      <c r="V650">
        <f>VLOOKUP(D650,Unemployment!A:B,2,FALSE)</f>
        <v>3.3</v>
      </c>
      <c r="W650">
        <f>VLOOKUP(D650,Unemployment!H:J,2,FALSE)</f>
        <v>3.1</v>
      </c>
      <c r="X650">
        <f>VLOOKUP(D650,Unemployment!H:J,3,FALSE)</f>
        <v>3.2</v>
      </c>
      <c r="Y650">
        <f t="shared" si="209"/>
        <v>-9.9999999999999645E-2</v>
      </c>
      <c r="Z650">
        <f t="shared" si="210"/>
        <v>0.10000000000000009</v>
      </c>
      <c r="AA650">
        <f>VLOOKUP(D650,MedianAge!A:B,2,FALSE)</f>
        <v>37.6</v>
      </c>
      <c r="AB650" s="6">
        <f>VLOOKUP(D650,StateActions!F:G,2,FALSE)</f>
        <v>43914</v>
      </c>
      <c r="AC650" s="6">
        <f>VLOOKUP(D650,StateActions!L:M,2,FALSE)</f>
        <v>43913</v>
      </c>
      <c r="AD650" s="6">
        <f>VLOOKUP(D650,StateActions!A:B,2,FALSE)</f>
        <v>43909</v>
      </c>
      <c r="AE650">
        <f t="shared" si="211"/>
        <v>10</v>
      </c>
      <c r="AF650">
        <f t="shared" si="212"/>
        <v>11</v>
      </c>
      <c r="AG650">
        <f t="shared" si="213"/>
        <v>15</v>
      </c>
      <c r="AH650" s="18">
        <f t="shared" si="214"/>
        <v>0.19271096159237455</v>
      </c>
      <c r="AI650" s="18">
        <f t="shared" si="215"/>
        <v>0.80728903840762545</v>
      </c>
      <c r="AJ650" s="20">
        <f t="shared" si="216"/>
        <v>5.7190916736753576E-3</v>
      </c>
      <c r="AK650" t="str">
        <f t="shared" si="217"/>
        <v>Include</v>
      </c>
      <c r="AL650" t="str">
        <f t="shared" si="218"/>
        <v>10 or more deaths</v>
      </c>
      <c r="AM650" s="6">
        <f>IFERROR(VLOOKUP(D650,DatesEachStateReach10Deaths!A:B,2,FALSE),AK650)</f>
        <v>43914</v>
      </c>
      <c r="AN650">
        <f t="shared" si="219"/>
        <v>10</v>
      </c>
    </row>
    <row r="651" spans="1:40" x14ac:dyDescent="0.25">
      <c r="A651" t="str">
        <f t="shared" si="220"/>
        <v>43925Indiana</v>
      </c>
      <c r="B651" t="str">
        <f t="shared" si="207"/>
        <v>43925IN</v>
      </c>
      <c r="C651" s="6">
        <v>43925</v>
      </c>
      <c r="D651" t="s">
        <v>77</v>
      </c>
      <c r="E651" t="s">
        <v>22</v>
      </c>
      <c r="F651">
        <f>IFERROR(VLOOKUP(B651,CovidTracking!B:G,4,FALSE),0)</f>
        <v>3953</v>
      </c>
      <c r="G651">
        <f>IFERROR(VLOOKUP(B651,CovidTracking!B:G,5,FALSE),0)</f>
        <v>15847</v>
      </c>
      <c r="H651">
        <f t="shared" si="208"/>
        <v>19800</v>
      </c>
      <c r="I651">
        <f>IFERROR(VLOOKUP(B651,CovidTracking!B:G,6,FALSE),0)</f>
        <v>116</v>
      </c>
      <c r="J651">
        <f t="shared" si="203"/>
        <v>516</v>
      </c>
      <c r="K651">
        <f t="shared" si="204"/>
        <v>1449</v>
      </c>
      <c r="L651">
        <f t="shared" si="205"/>
        <v>1965</v>
      </c>
      <c r="M651">
        <f t="shared" si="206"/>
        <v>14</v>
      </c>
      <c r="N651">
        <f>VLOOKUP(A651,Mobility!$A:$L,7,FALSE)</f>
        <v>-45</v>
      </c>
      <c r="O651">
        <f>VLOOKUP(A651,Mobility!$A:$L,8,FALSE)</f>
        <v>-13</v>
      </c>
      <c r="P651">
        <f>VLOOKUP(A651,Mobility!$A:$L,9,FALSE)</f>
        <v>41</v>
      </c>
      <c r="Q651">
        <f>VLOOKUP(A651,Mobility!$A:$L,10,FALSE)</f>
        <v>-31</v>
      </c>
      <c r="R651">
        <f>VLOOKUP(A651,Mobility!$A:$L,11,FALSE)</f>
        <v>-36</v>
      </c>
      <c r="S651">
        <f>VLOOKUP(A651,Mobility!$A:$L,12,FALSE)</f>
        <v>13</v>
      </c>
      <c r="T651">
        <f>VLOOKUP(D651,'Pop and Pop Den'!A:C,2,FALSE)</f>
        <v>6745354</v>
      </c>
      <c r="U651">
        <f>VLOOKUP(D651,'Pop and Pop Den'!A:C,3,FALSE)</f>
        <v>188.28100000000001</v>
      </c>
      <c r="V651">
        <f>VLOOKUP(D651,Unemployment!A:B,2,FALSE)</f>
        <v>3.3</v>
      </c>
      <c r="W651">
        <f>VLOOKUP(D651,Unemployment!H:J,2,FALSE)</f>
        <v>3.1</v>
      </c>
      <c r="X651">
        <f>VLOOKUP(D651,Unemployment!H:J,3,FALSE)</f>
        <v>3.2</v>
      </c>
      <c r="Y651">
        <f t="shared" si="209"/>
        <v>-9.9999999999999645E-2</v>
      </c>
      <c r="Z651">
        <f t="shared" si="210"/>
        <v>0.10000000000000009</v>
      </c>
      <c r="AA651">
        <f>VLOOKUP(D651,MedianAge!A:B,2,FALSE)</f>
        <v>37.6</v>
      </c>
      <c r="AB651" s="6">
        <f>VLOOKUP(D651,StateActions!F:G,2,FALSE)</f>
        <v>43914</v>
      </c>
      <c r="AC651" s="6">
        <f>VLOOKUP(D651,StateActions!L:M,2,FALSE)</f>
        <v>43913</v>
      </c>
      <c r="AD651" s="6">
        <f>VLOOKUP(D651,StateActions!A:B,2,FALSE)</f>
        <v>43909</v>
      </c>
      <c r="AE651">
        <f t="shared" si="211"/>
        <v>11</v>
      </c>
      <c r="AF651">
        <f t="shared" si="212"/>
        <v>12</v>
      </c>
      <c r="AG651">
        <f t="shared" si="213"/>
        <v>16</v>
      </c>
      <c r="AH651" s="18">
        <f t="shared" si="214"/>
        <v>0.19964646464646466</v>
      </c>
      <c r="AI651" s="18">
        <f t="shared" si="215"/>
        <v>0.80035353535353537</v>
      </c>
      <c r="AJ651" s="20">
        <f t="shared" si="216"/>
        <v>5.858585858585859E-3</v>
      </c>
      <c r="AK651" t="str">
        <f t="shared" si="217"/>
        <v>Include</v>
      </c>
      <c r="AL651" t="str">
        <f t="shared" si="218"/>
        <v>10 or more deaths</v>
      </c>
      <c r="AM651" s="6">
        <f>IFERROR(VLOOKUP(D651,DatesEachStateReach10Deaths!A:B,2,FALSE),AK651)</f>
        <v>43914</v>
      </c>
      <c r="AN651">
        <f t="shared" si="219"/>
        <v>11</v>
      </c>
    </row>
    <row r="652" spans="1:40" x14ac:dyDescent="0.25">
      <c r="A652" t="str">
        <f t="shared" si="220"/>
        <v>43926Indiana</v>
      </c>
      <c r="B652" t="str">
        <f t="shared" si="207"/>
        <v>43926IN</v>
      </c>
      <c r="C652" s="6">
        <v>43926</v>
      </c>
      <c r="D652" t="s">
        <v>77</v>
      </c>
      <c r="E652" t="s">
        <v>22</v>
      </c>
      <c r="F652">
        <f>IFERROR(VLOOKUP(B652,CovidTracking!B:G,4,FALSE),0)</f>
        <v>4411</v>
      </c>
      <c r="G652">
        <f>IFERROR(VLOOKUP(B652,CovidTracking!B:G,5,FALSE),0)</f>
        <v>18241</v>
      </c>
      <c r="H652">
        <f t="shared" si="208"/>
        <v>22652</v>
      </c>
      <c r="I652">
        <f>IFERROR(VLOOKUP(B652,CovidTracking!B:G,6,FALSE),0)</f>
        <v>127</v>
      </c>
      <c r="J652">
        <f t="shared" si="203"/>
        <v>458</v>
      </c>
      <c r="K652">
        <f t="shared" si="204"/>
        <v>2394</v>
      </c>
      <c r="L652">
        <f t="shared" si="205"/>
        <v>2852</v>
      </c>
      <c r="M652">
        <f t="shared" si="206"/>
        <v>11</v>
      </c>
      <c r="N652">
        <f>VLOOKUP(A652,Mobility!$A:$L,7,FALSE)</f>
        <v>-45</v>
      </c>
      <c r="O652">
        <f>VLOOKUP(A652,Mobility!$A:$L,8,FALSE)</f>
        <v>-17</v>
      </c>
      <c r="P652">
        <f>VLOOKUP(A652,Mobility!$A:$L,9,FALSE)</f>
        <v>54</v>
      </c>
      <c r="Q652">
        <f>VLOOKUP(A652,Mobility!$A:$L,10,FALSE)</f>
        <v>-35</v>
      </c>
      <c r="R652">
        <f>VLOOKUP(A652,Mobility!$A:$L,11,FALSE)</f>
        <v>-37</v>
      </c>
      <c r="S652">
        <f>VLOOKUP(A652,Mobility!$A:$L,12,FALSE)</f>
        <v>10</v>
      </c>
      <c r="T652">
        <f>VLOOKUP(D652,'Pop and Pop Den'!A:C,2,FALSE)</f>
        <v>6745354</v>
      </c>
      <c r="U652">
        <f>VLOOKUP(D652,'Pop and Pop Den'!A:C,3,FALSE)</f>
        <v>188.28100000000001</v>
      </c>
      <c r="V652">
        <f>VLOOKUP(D652,Unemployment!A:B,2,FALSE)</f>
        <v>3.3</v>
      </c>
      <c r="W652">
        <f>VLOOKUP(D652,Unemployment!H:J,2,FALSE)</f>
        <v>3.1</v>
      </c>
      <c r="X652">
        <f>VLOOKUP(D652,Unemployment!H:J,3,FALSE)</f>
        <v>3.2</v>
      </c>
      <c r="Y652">
        <f t="shared" si="209"/>
        <v>-9.9999999999999645E-2</v>
      </c>
      <c r="Z652">
        <f t="shared" si="210"/>
        <v>0.10000000000000009</v>
      </c>
      <c r="AA652">
        <f>VLOOKUP(D652,MedianAge!A:B,2,FALSE)</f>
        <v>37.6</v>
      </c>
      <c r="AB652" s="6">
        <f>VLOOKUP(D652,StateActions!F:G,2,FALSE)</f>
        <v>43914</v>
      </c>
      <c r="AC652" s="6">
        <f>VLOOKUP(D652,StateActions!L:M,2,FALSE)</f>
        <v>43913</v>
      </c>
      <c r="AD652" s="6">
        <f>VLOOKUP(D652,StateActions!A:B,2,FALSE)</f>
        <v>43909</v>
      </c>
      <c r="AE652">
        <f t="shared" si="211"/>
        <v>12</v>
      </c>
      <c r="AF652">
        <f t="shared" si="212"/>
        <v>13</v>
      </c>
      <c r="AG652">
        <f t="shared" si="213"/>
        <v>17</v>
      </c>
      <c r="AH652" s="18">
        <f t="shared" si="214"/>
        <v>0.19472894225675438</v>
      </c>
      <c r="AI652" s="18">
        <f t="shared" si="215"/>
        <v>0.80527105774324559</v>
      </c>
      <c r="AJ652" s="20">
        <f t="shared" si="216"/>
        <v>5.6065689563835419E-3</v>
      </c>
      <c r="AK652" t="str">
        <f t="shared" si="217"/>
        <v>Include</v>
      </c>
      <c r="AL652" t="str">
        <f t="shared" si="218"/>
        <v>10 or more deaths</v>
      </c>
      <c r="AM652" s="6">
        <f>IFERROR(VLOOKUP(D652,DatesEachStateReach10Deaths!A:B,2,FALSE),AK652)</f>
        <v>43914</v>
      </c>
      <c r="AN652">
        <f t="shared" si="219"/>
        <v>12</v>
      </c>
    </row>
    <row r="653" spans="1:40" x14ac:dyDescent="0.25">
      <c r="A653" t="str">
        <f t="shared" si="220"/>
        <v>43927Indiana</v>
      </c>
      <c r="B653" t="str">
        <f t="shared" si="207"/>
        <v>43927IN</v>
      </c>
      <c r="C653" s="6">
        <v>43927</v>
      </c>
      <c r="D653" t="s">
        <v>77</v>
      </c>
      <c r="E653" t="s">
        <v>22</v>
      </c>
      <c r="F653">
        <f>IFERROR(VLOOKUP(B653,CovidTracking!B:G,4,FALSE),0)</f>
        <v>4944</v>
      </c>
      <c r="G653">
        <f>IFERROR(VLOOKUP(B653,CovidTracking!B:G,5,FALSE),0)</f>
        <v>21247</v>
      </c>
      <c r="H653">
        <f t="shared" si="208"/>
        <v>26191</v>
      </c>
      <c r="I653">
        <f>IFERROR(VLOOKUP(B653,CovidTracking!B:G,6,FALSE),0)</f>
        <v>139</v>
      </c>
      <c r="J653">
        <f t="shared" si="203"/>
        <v>533</v>
      </c>
      <c r="K653">
        <f t="shared" si="204"/>
        <v>3006</v>
      </c>
      <c r="L653">
        <f t="shared" si="205"/>
        <v>3539</v>
      </c>
      <c r="M653">
        <f t="shared" si="206"/>
        <v>12</v>
      </c>
      <c r="N653">
        <f>VLOOKUP(A653,Mobility!$A:$L,7,FALSE)</f>
        <v>-36</v>
      </c>
      <c r="O653">
        <f>VLOOKUP(A653,Mobility!$A:$L,8,FALSE)</f>
        <v>-13</v>
      </c>
      <c r="P653">
        <f>VLOOKUP(A653,Mobility!$A:$L,9,FALSE)</f>
        <v>59</v>
      </c>
      <c r="Q653">
        <f>VLOOKUP(A653,Mobility!$A:$L,10,FALSE)</f>
        <v>-27</v>
      </c>
      <c r="R653">
        <f>VLOOKUP(A653,Mobility!$A:$L,11,FALSE)</f>
        <v>-47</v>
      </c>
      <c r="S653">
        <f>VLOOKUP(A653,Mobility!$A:$L,12,FALSE)</f>
        <v>18</v>
      </c>
      <c r="T653">
        <f>VLOOKUP(D653,'Pop and Pop Den'!A:C,2,FALSE)</f>
        <v>6745354</v>
      </c>
      <c r="U653">
        <f>VLOOKUP(D653,'Pop and Pop Den'!A:C,3,FALSE)</f>
        <v>188.28100000000001</v>
      </c>
      <c r="V653">
        <f>VLOOKUP(D653,Unemployment!A:B,2,FALSE)</f>
        <v>3.3</v>
      </c>
      <c r="W653">
        <f>VLOOKUP(D653,Unemployment!H:J,2,FALSE)</f>
        <v>3.1</v>
      </c>
      <c r="X653">
        <f>VLOOKUP(D653,Unemployment!H:J,3,FALSE)</f>
        <v>3.2</v>
      </c>
      <c r="Y653">
        <f t="shared" si="209"/>
        <v>-9.9999999999999645E-2</v>
      </c>
      <c r="Z653">
        <f t="shared" si="210"/>
        <v>0.10000000000000009</v>
      </c>
      <c r="AA653">
        <f>VLOOKUP(D653,MedianAge!A:B,2,FALSE)</f>
        <v>37.6</v>
      </c>
      <c r="AB653" s="6">
        <f>VLOOKUP(D653,StateActions!F:G,2,FALSE)</f>
        <v>43914</v>
      </c>
      <c r="AC653" s="6">
        <f>VLOOKUP(D653,StateActions!L:M,2,FALSE)</f>
        <v>43913</v>
      </c>
      <c r="AD653" s="6">
        <f>VLOOKUP(D653,StateActions!A:B,2,FALSE)</f>
        <v>43909</v>
      </c>
      <c r="AE653">
        <f t="shared" si="211"/>
        <v>13</v>
      </c>
      <c r="AF653">
        <f t="shared" si="212"/>
        <v>14</v>
      </c>
      <c r="AG653">
        <f t="shared" si="213"/>
        <v>18</v>
      </c>
      <c r="AH653" s="18">
        <f t="shared" si="214"/>
        <v>0.18876713374823412</v>
      </c>
      <c r="AI653" s="18">
        <f t="shared" si="215"/>
        <v>0.81123286625176583</v>
      </c>
      <c r="AJ653" s="20">
        <f t="shared" si="216"/>
        <v>5.3071665839410486E-3</v>
      </c>
      <c r="AK653" t="str">
        <f t="shared" si="217"/>
        <v>Include</v>
      </c>
      <c r="AL653" t="str">
        <f t="shared" si="218"/>
        <v>10 or more deaths</v>
      </c>
      <c r="AM653" s="6">
        <f>IFERROR(VLOOKUP(D653,DatesEachStateReach10Deaths!A:B,2,FALSE),AK653)</f>
        <v>43914</v>
      </c>
      <c r="AN653">
        <f t="shared" si="219"/>
        <v>13</v>
      </c>
    </row>
    <row r="654" spans="1:40" x14ac:dyDescent="0.25">
      <c r="A654" t="str">
        <f t="shared" si="220"/>
        <v>43928Indiana</v>
      </c>
      <c r="B654" t="str">
        <f t="shared" si="207"/>
        <v>43928IN</v>
      </c>
      <c r="C654" s="6">
        <v>43928</v>
      </c>
      <c r="D654" t="s">
        <v>77</v>
      </c>
      <c r="E654" t="s">
        <v>22</v>
      </c>
      <c r="F654">
        <f>IFERROR(VLOOKUP(B654,CovidTracking!B:G,4,FALSE),0)</f>
        <v>5507</v>
      </c>
      <c r="G654">
        <f>IFERROR(VLOOKUP(B654,CovidTracking!B:G,5,FALSE),0)</f>
        <v>23257</v>
      </c>
      <c r="H654">
        <f t="shared" si="208"/>
        <v>28764</v>
      </c>
      <c r="I654">
        <f>IFERROR(VLOOKUP(B654,CovidTracking!B:G,6,FALSE),0)</f>
        <v>173</v>
      </c>
      <c r="J654">
        <f t="shared" si="203"/>
        <v>563</v>
      </c>
      <c r="K654">
        <f t="shared" si="204"/>
        <v>2010</v>
      </c>
      <c r="L654">
        <f t="shared" si="205"/>
        <v>2573</v>
      </c>
      <c r="M654">
        <f t="shared" si="206"/>
        <v>34</v>
      </c>
      <c r="N654">
        <f>VLOOKUP(A654,Mobility!$A:$L,7,FALSE)</f>
        <v>-35</v>
      </c>
      <c r="O654">
        <f>VLOOKUP(A654,Mobility!$A:$L,8,FALSE)</f>
        <v>-9</v>
      </c>
      <c r="P654">
        <f>VLOOKUP(A654,Mobility!$A:$L,9,FALSE)</f>
        <v>88</v>
      </c>
      <c r="Q654">
        <f>VLOOKUP(A654,Mobility!$A:$L,10,FALSE)</f>
        <v>-22</v>
      </c>
      <c r="R654">
        <f>VLOOKUP(A654,Mobility!$A:$L,11,FALSE)</f>
        <v>-48</v>
      </c>
      <c r="S654">
        <f>VLOOKUP(A654,Mobility!$A:$L,12,FALSE)</f>
        <v>18</v>
      </c>
      <c r="T654">
        <f>VLOOKUP(D654,'Pop and Pop Den'!A:C,2,FALSE)</f>
        <v>6745354</v>
      </c>
      <c r="U654">
        <f>VLOOKUP(D654,'Pop and Pop Den'!A:C,3,FALSE)</f>
        <v>188.28100000000001</v>
      </c>
      <c r="V654">
        <f>VLOOKUP(D654,Unemployment!A:B,2,FALSE)</f>
        <v>3.3</v>
      </c>
      <c r="W654">
        <f>VLOOKUP(D654,Unemployment!H:J,2,FALSE)</f>
        <v>3.1</v>
      </c>
      <c r="X654">
        <f>VLOOKUP(D654,Unemployment!H:J,3,FALSE)</f>
        <v>3.2</v>
      </c>
      <c r="Y654">
        <f t="shared" si="209"/>
        <v>-9.9999999999999645E-2</v>
      </c>
      <c r="Z654">
        <f t="shared" si="210"/>
        <v>0.10000000000000009</v>
      </c>
      <c r="AA654">
        <f>VLOOKUP(D654,MedianAge!A:B,2,FALSE)</f>
        <v>37.6</v>
      </c>
      <c r="AB654" s="6">
        <f>VLOOKUP(D654,StateActions!F:G,2,FALSE)</f>
        <v>43914</v>
      </c>
      <c r="AC654" s="6">
        <f>VLOOKUP(D654,StateActions!L:M,2,FALSE)</f>
        <v>43913</v>
      </c>
      <c r="AD654" s="6">
        <f>VLOOKUP(D654,StateActions!A:B,2,FALSE)</f>
        <v>43909</v>
      </c>
      <c r="AE654">
        <f t="shared" si="211"/>
        <v>14</v>
      </c>
      <c r="AF654">
        <f t="shared" si="212"/>
        <v>15</v>
      </c>
      <c r="AG654">
        <f t="shared" si="213"/>
        <v>19</v>
      </c>
      <c r="AH654" s="18">
        <f t="shared" si="214"/>
        <v>0.19145459602280629</v>
      </c>
      <c r="AI654" s="18">
        <f t="shared" si="215"/>
        <v>0.80854540397719377</v>
      </c>
      <c r="AJ654" s="20">
        <f t="shared" si="216"/>
        <v>6.0144625225976916E-3</v>
      </c>
      <c r="AK654" t="str">
        <f t="shared" si="217"/>
        <v>Include</v>
      </c>
      <c r="AL654" t="str">
        <f t="shared" si="218"/>
        <v>10 or more deaths</v>
      </c>
      <c r="AM654" s="6">
        <f>IFERROR(VLOOKUP(D654,DatesEachStateReach10Deaths!A:B,2,FALSE),AK654)</f>
        <v>43914</v>
      </c>
      <c r="AN654">
        <f t="shared" si="219"/>
        <v>14</v>
      </c>
    </row>
    <row r="655" spans="1:40" x14ac:dyDescent="0.25">
      <c r="A655" t="str">
        <f t="shared" si="220"/>
        <v>43929Indiana</v>
      </c>
      <c r="B655" t="str">
        <f t="shared" si="207"/>
        <v>43929IN</v>
      </c>
      <c r="C655" s="6">
        <v>43929</v>
      </c>
      <c r="D655" t="s">
        <v>77</v>
      </c>
      <c r="E655" t="s">
        <v>22</v>
      </c>
      <c r="F655">
        <f>IFERROR(VLOOKUP(B655,CovidTracking!B:G,4,FALSE),0)</f>
        <v>5943</v>
      </c>
      <c r="G655">
        <f>IFERROR(VLOOKUP(B655,CovidTracking!B:G,5,FALSE),0)</f>
        <v>24926</v>
      </c>
      <c r="H655">
        <f t="shared" si="208"/>
        <v>30869</v>
      </c>
      <c r="I655">
        <f>IFERROR(VLOOKUP(B655,CovidTracking!B:G,6,FALSE),0)</f>
        <v>203</v>
      </c>
      <c r="J655">
        <f t="shared" si="203"/>
        <v>436</v>
      </c>
      <c r="K655">
        <f t="shared" si="204"/>
        <v>1669</v>
      </c>
      <c r="L655">
        <f t="shared" si="205"/>
        <v>2105</v>
      </c>
      <c r="M655">
        <f t="shared" si="206"/>
        <v>30</v>
      </c>
      <c r="N655">
        <f>VLOOKUP(A655,Mobility!$A:$L,7,FALSE)</f>
        <v>-35</v>
      </c>
      <c r="O655">
        <f>VLOOKUP(A655,Mobility!$A:$L,8,FALSE)</f>
        <v>-11</v>
      </c>
      <c r="P655">
        <f>VLOOKUP(A655,Mobility!$A:$L,9,FALSE)</f>
        <v>77</v>
      </c>
      <c r="Q655">
        <f>VLOOKUP(A655,Mobility!$A:$L,10,FALSE)</f>
        <v>-24</v>
      </c>
      <c r="R655">
        <f>VLOOKUP(A655,Mobility!$A:$L,11,FALSE)</f>
        <v>-48</v>
      </c>
      <c r="S655">
        <f>VLOOKUP(A655,Mobility!$A:$L,12,FALSE)</f>
        <v>18</v>
      </c>
      <c r="T655">
        <f>VLOOKUP(D655,'Pop and Pop Den'!A:C,2,FALSE)</f>
        <v>6745354</v>
      </c>
      <c r="U655">
        <f>VLOOKUP(D655,'Pop and Pop Den'!A:C,3,FALSE)</f>
        <v>188.28100000000001</v>
      </c>
      <c r="V655">
        <f>VLOOKUP(D655,Unemployment!A:B,2,FALSE)</f>
        <v>3.3</v>
      </c>
      <c r="W655">
        <f>VLOOKUP(D655,Unemployment!H:J,2,FALSE)</f>
        <v>3.1</v>
      </c>
      <c r="X655">
        <f>VLOOKUP(D655,Unemployment!H:J,3,FALSE)</f>
        <v>3.2</v>
      </c>
      <c r="Y655">
        <f t="shared" si="209"/>
        <v>-9.9999999999999645E-2</v>
      </c>
      <c r="Z655">
        <f t="shared" si="210"/>
        <v>0.10000000000000009</v>
      </c>
      <c r="AA655">
        <f>VLOOKUP(D655,MedianAge!A:B,2,FALSE)</f>
        <v>37.6</v>
      </c>
      <c r="AB655" s="6">
        <f>VLOOKUP(D655,StateActions!F:G,2,FALSE)</f>
        <v>43914</v>
      </c>
      <c r="AC655" s="6">
        <f>VLOOKUP(D655,StateActions!L:M,2,FALSE)</f>
        <v>43913</v>
      </c>
      <c r="AD655" s="6">
        <f>VLOOKUP(D655,StateActions!A:B,2,FALSE)</f>
        <v>43909</v>
      </c>
      <c r="AE655">
        <f t="shared" si="211"/>
        <v>15</v>
      </c>
      <c r="AF655">
        <f t="shared" si="212"/>
        <v>16</v>
      </c>
      <c r="AG655">
        <f t="shared" si="213"/>
        <v>20</v>
      </c>
      <c r="AH655" s="18">
        <f t="shared" si="214"/>
        <v>0.19252324338332955</v>
      </c>
      <c r="AI655" s="18">
        <f t="shared" si="215"/>
        <v>0.8074767566166704</v>
      </c>
      <c r="AJ655" s="20">
        <f t="shared" si="216"/>
        <v>6.5761767468981826E-3</v>
      </c>
      <c r="AK655" t="str">
        <f t="shared" si="217"/>
        <v>Include</v>
      </c>
      <c r="AL655" t="str">
        <f t="shared" si="218"/>
        <v>10 or more deaths</v>
      </c>
      <c r="AM655" s="6">
        <f>IFERROR(VLOOKUP(D655,DatesEachStateReach10Deaths!A:B,2,FALSE),AK655)</f>
        <v>43914</v>
      </c>
      <c r="AN655">
        <f t="shared" si="219"/>
        <v>15</v>
      </c>
    </row>
    <row r="656" spans="1:40" x14ac:dyDescent="0.25">
      <c r="A656" t="str">
        <f t="shared" si="220"/>
        <v>43930Indiana</v>
      </c>
      <c r="B656" t="str">
        <f t="shared" si="207"/>
        <v>43930IN</v>
      </c>
      <c r="C656" s="6">
        <v>43930</v>
      </c>
      <c r="D656" t="s">
        <v>77</v>
      </c>
      <c r="E656" t="s">
        <v>22</v>
      </c>
      <c r="F656">
        <f>IFERROR(VLOOKUP(B656,CovidTracking!B:G,4,FALSE),0)</f>
        <v>6351</v>
      </c>
      <c r="G656">
        <f>IFERROR(VLOOKUP(B656,CovidTracking!B:G,5,FALSE),0)</f>
        <v>25782</v>
      </c>
      <c r="H656">
        <f t="shared" si="208"/>
        <v>32133</v>
      </c>
      <c r="I656">
        <f>IFERROR(VLOOKUP(B656,CovidTracking!B:G,6,FALSE),0)</f>
        <v>245</v>
      </c>
      <c r="J656">
        <f t="shared" si="203"/>
        <v>408</v>
      </c>
      <c r="K656">
        <f t="shared" si="204"/>
        <v>856</v>
      </c>
      <c r="L656">
        <f t="shared" si="205"/>
        <v>1264</v>
      </c>
      <c r="M656">
        <f t="shared" si="206"/>
        <v>42</v>
      </c>
      <c r="N656">
        <f>VLOOKUP(A656,Mobility!$A:$L,7,FALSE)</f>
        <v>-37</v>
      </c>
      <c r="O656">
        <f>VLOOKUP(A656,Mobility!$A:$L,8,FALSE)</f>
        <v>-9</v>
      </c>
      <c r="P656">
        <f>VLOOKUP(A656,Mobility!$A:$L,9,FALSE)</f>
        <v>11</v>
      </c>
      <c r="Q656">
        <f>VLOOKUP(A656,Mobility!$A:$L,10,FALSE)</f>
        <v>-28</v>
      </c>
      <c r="R656">
        <f>VLOOKUP(A656,Mobility!$A:$L,11,FALSE)</f>
        <v>-49</v>
      </c>
      <c r="S656">
        <f>VLOOKUP(A656,Mobility!$A:$L,12,FALSE)</f>
        <v>20</v>
      </c>
      <c r="T656">
        <f>VLOOKUP(D656,'Pop and Pop Den'!A:C,2,FALSE)</f>
        <v>6745354</v>
      </c>
      <c r="U656">
        <f>VLOOKUP(D656,'Pop and Pop Den'!A:C,3,FALSE)</f>
        <v>188.28100000000001</v>
      </c>
      <c r="V656">
        <f>VLOOKUP(D656,Unemployment!A:B,2,FALSE)</f>
        <v>3.3</v>
      </c>
      <c r="W656">
        <f>VLOOKUP(D656,Unemployment!H:J,2,FALSE)</f>
        <v>3.1</v>
      </c>
      <c r="X656">
        <f>VLOOKUP(D656,Unemployment!H:J,3,FALSE)</f>
        <v>3.2</v>
      </c>
      <c r="Y656">
        <f t="shared" si="209"/>
        <v>-9.9999999999999645E-2</v>
      </c>
      <c r="Z656">
        <f t="shared" si="210"/>
        <v>0.10000000000000009</v>
      </c>
      <c r="AA656">
        <f>VLOOKUP(D656,MedianAge!A:B,2,FALSE)</f>
        <v>37.6</v>
      </c>
      <c r="AB656" s="6">
        <f>VLOOKUP(D656,StateActions!F:G,2,FALSE)</f>
        <v>43914</v>
      </c>
      <c r="AC656" s="6">
        <f>VLOOKUP(D656,StateActions!L:M,2,FALSE)</f>
        <v>43913</v>
      </c>
      <c r="AD656" s="6">
        <f>VLOOKUP(D656,StateActions!A:B,2,FALSE)</f>
        <v>43909</v>
      </c>
      <c r="AE656">
        <f t="shared" si="211"/>
        <v>16</v>
      </c>
      <c r="AF656">
        <f t="shared" si="212"/>
        <v>17</v>
      </c>
      <c r="AG656">
        <f t="shared" si="213"/>
        <v>21</v>
      </c>
      <c r="AH656" s="18">
        <f t="shared" si="214"/>
        <v>0.19764727849873961</v>
      </c>
      <c r="AI656" s="18">
        <f t="shared" si="215"/>
        <v>0.80235272150126036</v>
      </c>
      <c r="AJ656" s="20">
        <f t="shared" si="216"/>
        <v>7.6245604207512523E-3</v>
      </c>
      <c r="AK656" t="str">
        <f t="shared" si="217"/>
        <v>Include</v>
      </c>
      <c r="AL656" t="str">
        <f t="shared" si="218"/>
        <v>10 or more deaths</v>
      </c>
      <c r="AM656" s="6">
        <f>IFERROR(VLOOKUP(D656,DatesEachStateReach10Deaths!A:B,2,FALSE),AK656)</f>
        <v>43914</v>
      </c>
      <c r="AN656">
        <f t="shared" si="219"/>
        <v>16</v>
      </c>
    </row>
    <row r="657" spans="1:40" x14ac:dyDescent="0.25">
      <c r="A657" t="str">
        <f t="shared" si="220"/>
        <v>43931Indiana</v>
      </c>
      <c r="B657" t="str">
        <f t="shared" si="207"/>
        <v>43931IN</v>
      </c>
      <c r="C657" s="6">
        <v>43931</v>
      </c>
      <c r="D657" t="s">
        <v>77</v>
      </c>
      <c r="E657" t="s">
        <v>22</v>
      </c>
      <c r="F657">
        <f>IFERROR(VLOOKUP(B657,CovidTracking!B:G,4,FALSE),0)</f>
        <v>6907</v>
      </c>
      <c r="G657">
        <f>IFERROR(VLOOKUP(B657,CovidTracking!B:G,5,FALSE),0)</f>
        <v>28133</v>
      </c>
      <c r="H657">
        <f t="shared" si="208"/>
        <v>35040</v>
      </c>
      <c r="I657">
        <f>IFERROR(VLOOKUP(B657,CovidTracking!B:G,6,FALSE),0)</f>
        <v>300</v>
      </c>
      <c r="J657">
        <f t="shared" si="203"/>
        <v>556</v>
      </c>
      <c r="K657">
        <f t="shared" si="204"/>
        <v>2351</v>
      </c>
      <c r="L657">
        <f t="shared" si="205"/>
        <v>2907</v>
      </c>
      <c r="M657">
        <f t="shared" si="206"/>
        <v>55</v>
      </c>
      <c r="N657">
        <f>VLOOKUP(A657,Mobility!$A:$L,7,FALSE)</f>
        <v>-39</v>
      </c>
      <c r="O657">
        <f>VLOOKUP(A657,Mobility!$A:$L,8,FALSE)</f>
        <v>-10</v>
      </c>
      <c r="P657">
        <f>VLOOKUP(A657,Mobility!$A:$L,9,FALSE)</f>
        <v>24</v>
      </c>
      <c r="Q657">
        <f>VLOOKUP(A657,Mobility!$A:$L,10,FALSE)</f>
        <v>-34</v>
      </c>
      <c r="R657">
        <f>VLOOKUP(A657,Mobility!$A:$L,11,FALSE)</f>
        <v>-55</v>
      </c>
      <c r="S657">
        <f>VLOOKUP(A657,Mobility!$A:$L,12,FALSE)</f>
        <v>23</v>
      </c>
      <c r="T657">
        <f>VLOOKUP(D657,'Pop and Pop Den'!A:C,2,FALSE)</f>
        <v>6745354</v>
      </c>
      <c r="U657">
        <f>VLOOKUP(D657,'Pop and Pop Den'!A:C,3,FALSE)</f>
        <v>188.28100000000001</v>
      </c>
      <c r="V657">
        <f>VLOOKUP(D657,Unemployment!A:B,2,FALSE)</f>
        <v>3.3</v>
      </c>
      <c r="W657">
        <f>VLOOKUP(D657,Unemployment!H:J,2,FALSE)</f>
        <v>3.1</v>
      </c>
      <c r="X657">
        <f>VLOOKUP(D657,Unemployment!H:J,3,FALSE)</f>
        <v>3.2</v>
      </c>
      <c r="Y657">
        <f t="shared" si="209"/>
        <v>-9.9999999999999645E-2</v>
      </c>
      <c r="Z657">
        <f t="shared" si="210"/>
        <v>0.10000000000000009</v>
      </c>
      <c r="AA657">
        <f>VLOOKUP(D657,MedianAge!A:B,2,FALSE)</f>
        <v>37.6</v>
      </c>
      <c r="AB657" s="6">
        <f>VLOOKUP(D657,StateActions!F:G,2,FALSE)</f>
        <v>43914</v>
      </c>
      <c r="AC657" s="6">
        <f>VLOOKUP(D657,StateActions!L:M,2,FALSE)</f>
        <v>43913</v>
      </c>
      <c r="AD657" s="6">
        <f>VLOOKUP(D657,StateActions!A:B,2,FALSE)</f>
        <v>43909</v>
      </c>
      <c r="AE657">
        <f t="shared" si="211"/>
        <v>17</v>
      </c>
      <c r="AF657">
        <f t="shared" si="212"/>
        <v>18</v>
      </c>
      <c r="AG657">
        <f t="shared" si="213"/>
        <v>22</v>
      </c>
      <c r="AH657" s="18">
        <f t="shared" si="214"/>
        <v>0.19711757990867579</v>
      </c>
      <c r="AI657" s="18">
        <f t="shared" si="215"/>
        <v>0.80288242009132416</v>
      </c>
      <c r="AJ657" s="20">
        <f t="shared" si="216"/>
        <v>8.5616438356164379E-3</v>
      </c>
      <c r="AK657" t="str">
        <f t="shared" si="217"/>
        <v>Include</v>
      </c>
      <c r="AL657" t="str">
        <f t="shared" si="218"/>
        <v>10 or more deaths</v>
      </c>
      <c r="AM657" s="6">
        <f>IFERROR(VLOOKUP(D657,DatesEachStateReach10Deaths!A:B,2,FALSE),AK657)</f>
        <v>43914</v>
      </c>
      <c r="AN657">
        <f t="shared" si="219"/>
        <v>17</v>
      </c>
    </row>
    <row r="658" spans="1:40" x14ac:dyDescent="0.25">
      <c r="A658" t="str">
        <f t="shared" si="220"/>
        <v>43891Kansas</v>
      </c>
      <c r="B658" t="str">
        <f t="shared" si="207"/>
        <v>43891KS</v>
      </c>
      <c r="C658" s="6">
        <v>43891</v>
      </c>
      <c r="D658" t="s">
        <v>79</v>
      </c>
      <c r="E658" t="s">
        <v>23</v>
      </c>
      <c r="F658">
        <f>IFERROR(VLOOKUP(B658,CovidTracking!B:G,4,FALSE),0)</f>
        <v>0</v>
      </c>
      <c r="G658">
        <f>IFERROR(VLOOKUP(B658,CovidTracking!B:G,5,FALSE),0)</f>
        <v>0</v>
      </c>
      <c r="H658">
        <f t="shared" si="208"/>
        <v>0</v>
      </c>
      <c r="I658">
        <f>IFERROR(VLOOKUP(B658,CovidTracking!B:G,6,FALSE),0)</f>
        <v>0</v>
      </c>
      <c r="J658">
        <f>F658</f>
        <v>0</v>
      </c>
      <c r="K658">
        <f>G658</f>
        <v>0</v>
      </c>
      <c r="L658">
        <f>H658</f>
        <v>0</v>
      </c>
      <c r="M658">
        <f>I658</f>
        <v>0</v>
      </c>
      <c r="N658">
        <f>VLOOKUP(A658,Mobility!$A:$L,7,FALSE)</f>
        <v>24</v>
      </c>
      <c r="O658">
        <f>VLOOKUP(A658,Mobility!$A:$L,8,FALSE)</f>
        <v>13</v>
      </c>
      <c r="P658">
        <f>VLOOKUP(A658,Mobility!$A:$L,9,FALSE)</f>
        <v>90</v>
      </c>
      <c r="Q658">
        <f>VLOOKUP(A658,Mobility!$A:$L,10,FALSE)</f>
        <v>17</v>
      </c>
      <c r="R658">
        <f>VLOOKUP(A658,Mobility!$A:$L,11,FALSE)</f>
        <v>4</v>
      </c>
      <c r="S658">
        <f>VLOOKUP(A658,Mobility!$A:$L,12,FALSE)</f>
        <v>-2</v>
      </c>
      <c r="T658">
        <f>VLOOKUP(D658,'Pop and Pop Den'!A:C,2,FALSE)</f>
        <v>2910357</v>
      </c>
      <c r="U658">
        <f>VLOOKUP(D658,'Pop and Pop Den'!A:C,3,FALSE)</f>
        <v>35.596800000000002</v>
      </c>
      <c r="V658">
        <f>VLOOKUP(D658,Unemployment!A:B,2,FALSE)</f>
        <v>3.2</v>
      </c>
      <c r="W658">
        <f>VLOOKUP(D658,Unemployment!H:J,2,FALSE)</f>
        <v>3.1</v>
      </c>
      <c r="X658">
        <f>VLOOKUP(D658,Unemployment!H:J,3,FALSE)</f>
        <v>3.1</v>
      </c>
      <c r="Y658">
        <f t="shared" si="209"/>
        <v>-0.10000000000000009</v>
      </c>
      <c r="Z658">
        <f t="shared" si="210"/>
        <v>0</v>
      </c>
      <c r="AA658">
        <f>VLOOKUP(D658,MedianAge!A:B,2,FALSE)</f>
        <v>36.5</v>
      </c>
      <c r="AB658" s="6">
        <f>VLOOKUP(D658,StateActions!F:G,2,FALSE)</f>
        <v>43920</v>
      </c>
      <c r="AC658" s="6">
        <f>VLOOKUP(D658,StateActions!L:M,2,FALSE)</f>
        <v>43913</v>
      </c>
      <c r="AD658" s="6">
        <f>VLOOKUP(D658,StateActions!A:B,2,FALSE)</f>
        <v>43907</v>
      </c>
      <c r="AE658">
        <f t="shared" si="211"/>
        <v>-29</v>
      </c>
      <c r="AF658">
        <f t="shared" si="212"/>
        <v>-22</v>
      </c>
      <c r="AG658">
        <f t="shared" si="213"/>
        <v>-16</v>
      </c>
      <c r="AH658" s="18">
        <f t="shared" si="214"/>
        <v>0</v>
      </c>
      <c r="AI658" s="18">
        <f t="shared" si="215"/>
        <v>0</v>
      </c>
      <c r="AJ658" s="20">
        <f t="shared" si="216"/>
        <v>0</v>
      </c>
      <c r="AK658" t="str">
        <f t="shared" si="217"/>
        <v>Include</v>
      </c>
      <c r="AL658" t="str">
        <f t="shared" si="218"/>
        <v>Less than 10 deaths</v>
      </c>
      <c r="AM658" s="6">
        <f>IFERROR(VLOOKUP(D658,DatesEachStateReach10Deaths!A:B,2,FALSE),AK658)</f>
        <v>43922</v>
      </c>
      <c r="AN658">
        <f t="shared" si="219"/>
        <v>-31</v>
      </c>
    </row>
    <row r="659" spans="1:40" x14ac:dyDescent="0.25">
      <c r="A659" t="str">
        <f t="shared" si="220"/>
        <v>43892Kansas</v>
      </c>
      <c r="B659" t="str">
        <f t="shared" si="207"/>
        <v>43892KS</v>
      </c>
      <c r="C659" s="6">
        <v>43892</v>
      </c>
      <c r="D659" t="s">
        <v>79</v>
      </c>
      <c r="E659" t="s">
        <v>23</v>
      </c>
      <c r="F659">
        <f>IFERROR(VLOOKUP(B659,CovidTracking!B:G,4,FALSE),0)</f>
        <v>0</v>
      </c>
      <c r="G659">
        <f>IFERROR(VLOOKUP(B659,CovidTracking!B:G,5,FALSE),0)</f>
        <v>0</v>
      </c>
      <c r="H659">
        <f t="shared" si="208"/>
        <v>0</v>
      </c>
      <c r="I659">
        <f>IFERROR(VLOOKUP(B659,CovidTracking!B:G,6,FALSE),0)</f>
        <v>0</v>
      </c>
      <c r="J659">
        <f t="shared" ref="J659:J698" si="221">F659-F658</f>
        <v>0</v>
      </c>
      <c r="K659">
        <f t="shared" ref="K659:K698" si="222">G659-G658</f>
        <v>0</v>
      </c>
      <c r="L659">
        <f t="shared" ref="L659:L698" si="223">H659-H658</f>
        <v>0</v>
      </c>
      <c r="M659">
        <f t="shared" ref="M659:M698" si="224">I659-I658</f>
        <v>0</v>
      </c>
      <c r="N659">
        <f>VLOOKUP(A659,Mobility!$A:$L,7,FALSE)</f>
        <v>8</v>
      </c>
      <c r="O659">
        <f>VLOOKUP(A659,Mobility!$A:$L,8,FALSE)</f>
        <v>5</v>
      </c>
      <c r="P659">
        <f>VLOOKUP(A659,Mobility!$A:$L,9,FALSE)</f>
        <v>35</v>
      </c>
      <c r="Q659">
        <f>VLOOKUP(A659,Mobility!$A:$L,10,FALSE)</f>
        <v>2</v>
      </c>
      <c r="R659">
        <f>VLOOKUP(A659,Mobility!$A:$L,11,FALSE)</f>
        <v>6</v>
      </c>
      <c r="S659">
        <f>VLOOKUP(A659,Mobility!$A:$L,12,FALSE)</f>
        <v>-2</v>
      </c>
      <c r="T659">
        <f>VLOOKUP(D659,'Pop and Pop Den'!A:C,2,FALSE)</f>
        <v>2910357</v>
      </c>
      <c r="U659">
        <f>VLOOKUP(D659,'Pop and Pop Den'!A:C,3,FALSE)</f>
        <v>35.596800000000002</v>
      </c>
      <c r="V659">
        <f>VLOOKUP(D659,Unemployment!A:B,2,FALSE)</f>
        <v>3.2</v>
      </c>
      <c r="W659">
        <f>VLOOKUP(D659,Unemployment!H:J,2,FALSE)</f>
        <v>3.1</v>
      </c>
      <c r="X659">
        <f>VLOOKUP(D659,Unemployment!H:J,3,FALSE)</f>
        <v>3.1</v>
      </c>
      <c r="Y659">
        <f t="shared" si="209"/>
        <v>-0.10000000000000009</v>
      </c>
      <c r="Z659">
        <f t="shared" si="210"/>
        <v>0</v>
      </c>
      <c r="AA659">
        <f>VLOOKUP(D659,MedianAge!A:B,2,FALSE)</f>
        <v>36.5</v>
      </c>
      <c r="AB659" s="6">
        <f>VLOOKUP(D659,StateActions!F:G,2,FALSE)</f>
        <v>43920</v>
      </c>
      <c r="AC659" s="6">
        <f>VLOOKUP(D659,StateActions!L:M,2,FALSE)</f>
        <v>43913</v>
      </c>
      <c r="AD659" s="6">
        <f>VLOOKUP(D659,StateActions!A:B,2,FALSE)</f>
        <v>43907</v>
      </c>
      <c r="AE659">
        <f t="shared" si="211"/>
        <v>-28</v>
      </c>
      <c r="AF659">
        <f t="shared" si="212"/>
        <v>-21</v>
      </c>
      <c r="AG659">
        <f t="shared" si="213"/>
        <v>-15</v>
      </c>
      <c r="AH659" s="18">
        <f t="shared" si="214"/>
        <v>0</v>
      </c>
      <c r="AI659" s="18">
        <f t="shared" si="215"/>
        <v>0</v>
      </c>
      <c r="AJ659" s="20">
        <f t="shared" si="216"/>
        <v>0</v>
      </c>
      <c r="AK659" t="str">
        <f t="shared" si="217"/>
        <v>Include</v>
      </c>
      <c r="AL659" t="str">
        <f t="shared" si="218"/>
        <v>Less than 10 deaths</v>
      </c>
      <c r="AM659" s="6">
        <f>IFERROR(VLOOKUP(D659,DatesEachStateReach10Deaths!A:B,2,FALSE),AK659)</f>
        <v>43922</v>
      </c>
      <c r="AN659">
        <f t="shared" si="219"/>
        <v>-30</v>
      </c>
    </row>
    <row r="660" spans="1:40" x14ac:dyDescent="0.25">
      <c r="A660" t="str">
        <f t="shared" si="220"/>
        <v>43893Kansas</v>
      </c>
      <c r="B660" t="str">
        <f t="shared" si="207"/>
        <v>43893KS</v>
      </c>
      <c r="C660" s="6">
        <v>43893</v>
      </c>
      <c r="D660" t="s">
        <v>79</v>
      </c>
      <c r="E660" t="s">
        <v>23</v>
      </c>
      <c r="F660">
        <f>IFERROR(VLOOKUP(B660,CovidTracking!B:G,4,FALSE),0)</f>
        <v>0</v>
      </c>
      <c r="G660">
        <f>IFERROR(VLOOKUP(B660,CovidTracking!B:G,5,FALSE),0)</f>
        <v>0</v>
      </c>
      <c r="H660">
        <f t="shared" si="208"/>
        <v>0</v>
      </c>
      <c r="I660">
        <f>IFERROR(VLOOKUP(B660,CovidTracking!B:G,6,FALSE),0)</f>
        <v>0</v>
      </c>
      <c r="J660">
        <f t="shared" si="221"/>
        <v>0</v>
      </c>
      <c r="K660">
        <f t="shared" si="222"/>
        <v>0</v>
      </c>
      <c r="L660">
        <f t="shared" si="223"/>
        <v>0</v>
      </c>
      <c r="M660">
        <f t="shared" si="224"/>
        <v>0</v>
      </c>
      <c r="N660">
        <f>VLOOKUP(A660,Mobility!$A:$L,7,FALSE)</f>
        <v>14</v>
      </c>
      <c r="O660">
        <f>VLOOKUP(A660,Mobility!$A:$L,8,FALSE)</f>
        <v>9</v>
      </c>
      <c r="P660">
        <f>VLOOKUP(A660,Mobility!$A:$L,9,FALSE)</f>
        <v>80</v>
      </c>
      <c r="Q660">
        <f>VLOOKUP(A660,Mobility!$A:$L,10,FALSE)</f>
        <v>9</v>
      </c>
      <c r="R660">
        <f>VLOOKUP(A660,Mobility!$A:$L,11,FALSE)</f>
        <v>3</v>
      </c>
      <c r="S660">
        <f>VLOOKUP(A660,Mobility!$A:$L,12,FALSE)</f>
        <v>-2</v>
      </c>
      <c r="T660">
        <f>VLOOKUP(D660,'Pop and Pop Den'!A:C,2,FALSE)</f>
        <v>2910357</v>
      </c>
      <c r="U660">
        <f>VLOOKUP(D660,'Pop and Pop Den'!A:C,3,FALSE)</f>
        <v>35.596800000000002</v>
      </c>
      <c r="V660">
        <f>VLOOKUP(D660,Unemployment!A:B,2,FALSE)</f>
        <v>3.2</v>
      </c>
      <c r="W660">
        <f>VLOOKUP(D660,Unemployment!H:J,2,FALSE)</f>
        <v>3.1</v>
      </c>
      <c r="X660">
        <f>VLOOKUP(D660,Unemployment!H:J,3,FALSE)</f>
        <v>3.1</v>
      </c>
      <c r="Y660">
        <f t="shared" si="209"/>
        <v>-0.10000000000000009</v>
      </c>
      <c r="Z660">
        <f t="shared" si="210"/>
        <v>0</v>
      </c>
      <c r="AA660">
        <f>VLOOKUP(D660,MedianAge!A:B,2,FALSE)</f>
        <v>36.5</v>
      </c>
      <c r="AB660" s="6">
        <f>VLOOKUP(D660,StateActions!F:G,2,FALSE)</f>
        <v>43920</v>
      </c>
      <c r="AC660" s="6">
        <f>VLOOKUP(D660,StateActions!L:M,2,FALSE)</f>
        <v>43913</v>
      </c>
      <c r="AD660" s="6">
        <f>VLOOKUP(D660,StateActions!A:B,2,FALSE)</f>
        <v>43907</v>
      </c>
      <c r="AE660">
        <f t="shared" si="211"/>
        <v>-27</v>
      </c>
      <c r="AF660">
        <f t="shared" si="212"/>
        <v>-20</v>
      </c>
      <c r="AG660">
        <f t="shared" si="213"/>
        <v>-14</v>
      </c>
      <c r="AH660" s="18">
        <f t="shared" si="214"/>
        <v>0</v>
      </c>
      <c r="AI660" s="18">
        <f t="shared" si="215"/>
        <v>0</v>
      </c>
      <c r="AJ660" s="20">
        <f t="shared" si="216"/>
        <v>0</v>
      </c>
      <c r="AK660" t="str">
        <f t="shared" si="217"/>
        <v>Include</v>
      </c>
      <c r="AL660" t="str">
        <f t="shared" si="218"/>
        <v>Less than 10 deaths</v>
      </c>
      <c r="AM660" s="6">
        <f>IFERROR(VLOOKUP(D660,DatesEachStateReach10Deaths!A:B,2,FALSE),AK660)</f>
        <v>43922</v>
      </c>
      <c r="AN660">
        <f t="shared" si="219"/>
        <v>-29</v>
      </c>
    </row>
    <row r="661" spans="1:40" x14ac:dyDescent="0.25">
      <c r="A661" t="str">
        <f t="shared" si="220"/>
        <v>43894Kansas</v>
      </c>
      <c r="B661" t="str">
        <f t="shared" si="207"/>
        <v>43894KS</v>
      </c>
      <c r="C661" s="6">
        <v>43894</v>
      </c>
      <c r="D661" t="s">
        <v>79</v>
      </c>
      <c r="E661" t="s">
        <v>23</v>
      </c>
      <c r="F661">
        <f>IFERROR(VLOOKUP(B661,CovidTracking!B:G,4,FALSE),0)</f>
        <v>0</v>
      </c>
      <c r="G661">
        <f>IFERROR(VLOOKUP(B661,CovidTracking!B:G,5,FALSE),0)</f>
        <v>0</v>
      </c>
      <c r="H661">
        <f t="shared" si="208"/>
        <v>0</v>
      </c>
      <c r="I661">
        <f>IFERROR(VLOOKUP(B661,CovidTracking!B:G,6,FALSE),0)</f>
        <v>0</v>
      </c>
      <c r="J661">
        <f t="shared" si="221"/>
        <v>0</v>
      </c>
      <c r="K661">
        <f t="shared" si="222"/>
        <v>0</v>
      </c>
      <c r="L661">
        <f t="shared" si="223"/>
        <v>0</v>
      </c>
      <c r="M661">
        <f t="shared" si="224"/>
        <v>0</v>
      </c>
      <c r="N661">
        <f>VLOOKUP(A661,Mobility!$A:$L,7,FALSE)</f>
        <v>13</v>
      </c>
      <c r="O661">
        <f>VLOOKUP(A661,Mobility!$A:$L,8,FALSE)</f>
        <v>11</v>
      </c>
      <c r="P661">
        <f>VLOOKUP(A661,Mobility!$A:$L,9,FALSE)</f>
        <v>65</v>
      </c>
      <c r="Q661">
        <f>VLOOKUP(A661,Mobility!$A:$L,10,FALSE)</f>
        <v>12</v>
      </c>
      <c r="R661">
        <f>VLOOKUP(A661,Mobility!$A:$L,11,FALSE)</f>
        <v>5</v>
      </c>
      <c r="S661">
        <f>VLOOKUP(A661,Mobility!$A:$L,12,FALSE)</f>
        <v>-3</v>
      </c>
      <c r="T661">
        <f>VLOOKUP(D661,'Pop and Pop Den'!A:C,2,FALSE)</f>
        <v>2910357</v>
      </c>
      <c r="U661">
        <f>VLOOKUP(D661,'Pop and Pop Den'!A:C,3,FALSE)</f>
        <v>35.596800000000002</v>
      </c>
      <c r="V661">
        <f>VLOOKUP(D661,Unemployment!A:B,2,FALSE)</f>
        <v>3.2</v>
      </c>
      <c r="W661">
        <f>VLOOKUP(D661,Unemployment!H:J,2,FALSE)</f>
        <v>3.1</v>
      </c>
      <c r="X661">
        <f>VLOOKUP(D661,Unemployment!H:J,3,FALSE)</f>
        <v>3.1</v>
      </c>
      <c r="Y661">
        <f t="shared" si="209"/>
        <v>-0.10000000000000009</v>
      </c>
      <c r="Z661">
        <f t="shared" si="210"/>
        <v>0</v>
      </c>
      <c r="AA661">
        <f>VLOOKUP(D661,MedianAge!A:B,2,FALSE)</f>
        <v>36.5</v>
      </c>
      <c r="AB661" s="6">
        <f>VLOOKUP(D661,StateActions!F:G,2,FALSE)</f>
        <v>43920</v>
      </c>
      <c r="AC661" s="6">
        <f>VLOOKUP(D661,StateActions!L:M,2,FALSE)</f>
        <v>43913</v>
      </c>
      <c r="AD661" s="6">
        <f>VLOOKUP(D661,StateActions!A:B,2,FALSE)</f>
        <v>43907</v>
      </c>
      <c r="AE661">
        <f t="shared" si="211"/>
        <v>-26</v>
      </c>
      <c r="AF661">
        <f t="shared" si="212"/>
        <v>-19</v>
      </c>
      <c r="AG661">
        <f t="shared" si="213"/>
        <v>-13</v>
      </c>
      <c r="AH661" s="18">
        <f t="shared" si="214"/>
        <v>0</v>
      </c>
      <c r="AI661" s="18">
        <f t="shared" si="215"/>
        <v>0</v>
      </c>
      <c r="AJ661" s="20">
        <f t="shared" si="216"/>
        <v>0</v>
      </c>
      <c r="AK661" t="str">
        <f t="shared" si="217"/>
        <v>Include</v>
      </c>
      <c r="AL661" t="str">
        <f t="shared" si="218"/>
        <v>Less than 10 deaths</v>
      </c>
      <c r="AM661" s="6">
        <f>IFERROR(VLOOKUP(D661,DatesEachStateReach10Deaths!A:B,2,FALSE),AK661)</f>
        <v>43922</v>
      </c>
      <c r="AN661">
        <f t="shared" si="219"/>
        <v>-28</v>
      </c>
    </row>
    <row r="662" spans="1:40" x14ac:dyDescent="0.25">
      <c r="A662" t="str">
        <f t="shared" si="220"/>
        <v>43895Kansas</v>
      </c>
      <c r="B662" t="str">
        <f t="shared" si="207"/>
        <v>43895KS</v>
      </c>
      <c r="C662" s="6">
        <v>43895</v>
      </c>
      <c r="D662" t="s">
        <v>79</v>
      </c>
      <c r="E662" t="s">
        <v>23</v>
      </c>
      <c r="F662">
        <f>IFERROR(VLOOKUP(B662,CovidTracking!B:G,4,FALSE),0)</f>
        <v>0</v>
      </c>
      <c r="G662">
        <f>IFERROR(VLOOKUP(B662,CovidTracking!B:G,5,FALSE),0)</f>
        <v>0</v>
      </c>
      <c r="H662">
        <f t="shared" si="208"/>
        <v>0</v>
      </c>
      <c r="I662">
        <f>IFERROR(VLOOKUP(B662,CovidTracking!B:G,6,FALSE),0)</f>
        <v>0</v>
      </c>
      <c r="J662">
        <f t="shared" si="221"/>
        <v>0</v>
      </c>
      <c r="K662">
        <f t="shared" si="222"/>
        <v>0</v>
      </c>
      <c r="L662">
        <f t="shared" si="223"/>
        <v>0</v>
      </c>
      <c r="M662">
        <f t="shared" si="224"/>
        <v>0</v>
      </c>
      <c r="N662">
        <f>VLOOKUP(A662,Mobility!$A:$L,7,FALSE)</f>
        <v>9</v>
      </c>
      <c r="O662">
        <f>VLOOKUP(A662,Mobility!$A:$L,8,FALSE)</f>
        <v>4</v>
      </c>
      <c r="P662">
        <f>VLOOKUP(A662,Mobility!$A:$L,9,FALSE)</f>
        <v>53</v>
      </c>
      <c r="Q662">
        <f>VLOOKUP(A662,Mobility!$A:$L,10,FALSE)</f>
        <v>9</v>
      </c>
      <c r="R662">
        <f>VLOOKUP(A662,Mobility!$A:$L,11,FALSE)</f>
        <v>2</v>
      </c>
      <c r="S662">
        <f>VLOOKUP(A662,Mobility!$A:$L,12,FALSE)</f>
        <v>-1</v>
      </c>
      <c r="T662">
        <f>VLOOKUP(D662,'Pop and Pop Den'!A:C,2,FALSE)</f>
        <v>2910357</v>
      </c>
      <c r="U662">
        <f>VLOOKUP(D662,'Pop and Pop Den'!A:C,3,FALSE)</f>
        <v>35.596800000000002</v>
      </c>
      <c r="V662">
        <f>VLOOKUP(D662,Unemployment!A:B,2,FALSE)</f>
        <v>3.2</v>
      </c>
      <c r="W662">
        <f>VLOOKUP(D662,Unemployment!H:J,2,FALSE)</f>
        <v>3.1</v>
      </c>
      <c r="X662">
        <f>VLOOKUP(D662,Unemployment!H:J,3,FALSE)</f>
        <v>3.1</v>
      </c>
      <c r="Y662">
        <f t="shared" si="209"/>
        <v>-0.10000000000000009</v>
      </c>
      <c r="Z662">
        <f t="shared" si="210"/>
        <v>0</v>
      </c>
      <c r="AA662">
        <f>VLOOKUP(D662,MedianAge!A:B,2,FALSE)</f>
        <v>36.5</v>
      </c>
      <c r="AB662" s="6">
        <f>VLOOKUP(D662,StateActions!F:G,2,FALSE)</f>
        <v>43920</v>
      </c>
      <c r="AC662" s="6">
        <f>VLOOKUP(D662,StateActions!L:M,2,FALSE)</f>
        <v>43913</v>
      </c>
      <c r="AD662" s="6">
        <f>VLOOKUP(D662,StateActions!A:B,2,FALSE)</f>
        <v>43907</v>
      </c>
      <c r="AE662">
        <f t="shared" si="211"/>
        <v>-25</v>
      </c>
      <c r="AF662">
        <f t="shared" si="212"/>
        <v>-18</v>
      </c>
      <c r="AG662">
        <f t="shared" si="213"/>
        <v>-12</v>
      </c>
      <c r="AH662" s="18">
        <f t="shared" si="214"/>
        <v>0</v>
      </c>
      <c r="AI662" s="18">
        <f t="shared" si="215"/>
        <v>0</v>
      </c>
      <c r="AJ662" s="20">
        <f t="shared" si="216"/>
        <v>0</v>
      </c>
      <c r="AK662" t="str">
        <f t="shared" si="217"/>
        <v>Include</v>
      </c>
      <c r="AL662" t="str">
        <f t="shared" si="218"/>
        <v>Less than 10 deaths</v>
      </c>
      <c r="AM662" s="6">
        <f>IFERROR(VLOOKUP(D662,DatesEachStateReach10Deaths!A:B,2,FALSE),AK662)</f>
        <v>43922</v>
      </c>
      <c r="AN662">
        <f t="shared" si="219"/>
        <v>-27</v>
      </c>
    </row>
    <row r="663" spans="1:40" x14ac:dyDescent="0.25">
      <c r="A663" t="str">
        <f t="shared" si="220"/>
        <v>43896Kansas</v>
      </c>
      <c r="B663" t="str">
        <f t="shared" si="207"/>
        <v>43896KS</v>
      </c>
      <c r="C663" s="6">
        <v>43896</v>
      </c>
      <c r="D663" t="s">
        <v>79</v>
      </c>
      <c r="E663" t="s">
        <v>23</v>
      </c>
      <c r="F663">
        <f>IFERROR(VLOOKUP(B663,CovidTracking!B:G,4,FALSE),0)</f>
        <v>0</v>
      </c>
      <c r="G663">
        <f>IFERROR(VLOOKUP(B663,CovidTracking!B:G,5,FALSE),0)</f>
        <v>4</v>
      </c>
      <c r="H663">
        <f t="shared" si="208"/>
        <v>4</v>
      </c>
      <c r="I663">
        <f>IFERROR(VLOOKUP(B663,CovidTracking!B:G,6,FALSE),0)</f>
        <v>0</v>
      </c>
      <c r="J663">
        <f t="shared" si="221"/>
        <v>0</v>
      </c>
      <c r="K663">
        <f t="shared" si="222"/>
        <v>4</v>
      </c>
      <c r="L663">
        <f t="shared" si="223"/>
        <v>4</v>
      </c>
      <c r="M663">
        <f t="shared" si="224"/>
        <v>0</v>
      </c>
      <c r="N663">
        <f>VLOOKUP(A663,Mobility!$A:$L,7,FALSE)</f>
        <v>15</v>
      </c>
      <c r="O663">
        <f>VLOOKUP(A663,Mobility!$A:$L,8,FALSE)</f>
        <v>3</v>
      </c>
      <c r="P663">
        <f>VLOOKUP(A663,Mobility!$A:$L,9,FALSE)</f>
        <v>87</v>
      </c>
      <c r="Q663">
        <f>VLOOKUP(A663,Mobility!$A:$L,10,FALSE)</f>
        <v>16</v>
      </c>
      <c r="R663">
        <f>VLOOKUP(A663,Mobility!$A:$L,11,FALSE)</f>
        <v>7</v>
      </c>
      <c r="S663">
        <f>VLOOKUP(A663,Mobility!$A:$L,12,FALSE)</f>
        <v>-5</v>
      </c>
      <c r="T663">
        <f>VLOOKUP(D663,'Pop and Pop Den'!A:C,2,FALSE)</f>
        <v>2910357</v>
      </c>
      <c r="U663">
        <f>VLOOKUP(D663,'Pop and Pop Den'!A:C,3,FALSE)</f>
        <v>35.596800000000002</v>
      </c>
      <c r="V663">
        <f>VLOOKUP(D663,Unemployment!A:B,2,FALSE)</f>
        <v>3.2</v>
      </c>
      <c r="W663">
        <f>VLOOKUP(D663,Unemployment!H:J,2,FALSE)</f>
        <v>3.1</v>
      </c>
      <c r="X663">
        <f>VLOOKUP(D663,Unemployment!H:J,3,FALSE)</f>
        <v>3.1</v>
      </c>
      <c r="Y663">
        <f t="shared" si="209"/>
        <v>-0.10000000000000009</v>
      </c>
      <c r="Z663">
        <f t="shared" si="210"/>
        <v>0</v>
      </c>
      <c r="AA663">
        <f>VLOOKUP(D663,MedianAge!A:B,2,FALSE)</f>
        <v>36.5</v>
      </c>
      <c r="AB663" s="6">
        <f>VLOOKUP(D663,StateActions!F:G,2,FALSE)</f>
        <v>43920</v>
      </c>
      <c r="AC663" s="6">
        <f>VLOOKUP(D663,StateActions!L:M,2,FALSE)</f>
        <v>43913</v>
      </c>
      <c r="AD663" s="6">
        <f>VLOOKUP(D663,StateActions!A:B,2,FALSE)</f>
        <v>43907</v>
      </c>
      <c r="AE663">
        <f t="shared" si="211"/>
        <v>-24</v>
      </c>
      <c r="AF663">
        <f t="shared" si="212"/>
        <v>-17</v>
      </c>
      <c r="AG663">
        <f t="shared" si="213"/>
        <v>-11</v>
      </c>
      <c r="AH663" s="18">
        <f t="shared" si="214"/>
        <v>0</v>
      </c>
      <c r="AI663" s="18">
        <f t="shared" si="215"/>
        <v>1</v>
      </c>
      <c r="AJ663" s="20">
        <f t="shared" si="216"/>
        <v>0</v>
      </c>
      <c r="AK663" t="str">
        <f t="shared" si="217"/>
        <v>Include</v>
      </c>
      <c r="AL663" t="str">
        <f t="shared" si="218"/>
        <v>Less than 10 deaths</v>
      </c>
      <c r="AM663" s="6">
        <f>IFERROR(VLOOKUP(D663,DatesEachStateReach10Deaths!A:B,2,FALSE),AK663)</f>
        <v>43922</v>
      </c>
      <c r="AN663">
        <f t="shared" si="219"/>
        <v>-26</v>
      </c>
    </row>
    <row r="664" spans="1:40" x14ac:dyDescent="0.25">
      <c r="A664" t="str">
        <f t="shared" si="220"/>
        <v>43897Kansas</v>
      </c>
      <c r="B664" t="str">
        <f t="shared" si="207"/>
        <v>43897KS</v>
      </c>
      <c r="C664" s="6">
        <v>43897</v>
      </c>
      <c r="D664" t="s">
        <v>79</v>
      </c>
      <c r="E664" t="s">
        <v>23</v>
      </c>
      <c r="F664">
        <f>IFERROR(VLOOKUP(B664,CovidTracking!B:G,4,FALSE),0)</f>
        <v>0</v>
      </c>
      <c r="G664">
        <f>IFERROR(VLOOKUP(B664,CovidTracking!B:G,5,FALSE),0)</f>
        <v>11</v>
      </c>
      <c r="H664">
        <f t="shared" si="208"/>
        <v>11</v>
      </c>
      <c r="I664">
        <f>IFERROR(VLOOKUP(B664,CovidTracking!B:G,6,FALSE),0)</f>
        <v>0</v>
      </c>
      <c r="J664">
        <f t="shared" si="221"/>
        <v>0</v>
      </c>
      <c r="K664">
        <f t="shared" si="222"/>
        <v>7</v>
      </c>
      <c r="L664">
        <f t="shared" si="223"/>
        <v>7</v>
      </c>
      <c r="M664">
        <f t="shared" si="224"/>
        <v>0</v>
      </c>
      <c r="N664">
        <f>VLOOKUP(A664,Mobility!$A:$L,7,FALSE)</f>
        <v>10</v>
      </c>
      <c r="O664">
        <f>VLOOKUP(A664,Mobility!$A:$L,8,FALSE)</f>
        <v>7</v>
      </c>
      <c r="P664">
        <f>VLOOKUP(A664,Mobility!$A:$L,9,FALSE)</f>
        <v>101</v>
      </c>
      <c r="Q664">
        <f>VLOOKUP(A664,Mobility!$A:$L,10,FALSE)</f>
        <v>18</v>
      </c>
      <c r="R664">
        <f>VLOOKUP(A664,Mobility!$A:$L,11,FALSE)</f>
        <v>6</v>
      </c>
      <c r="S664">
        <f>VLOOKUP(A664,Mobility!$A:$L,12,FALSE)</f>
        <v>-3</v>
      </c>
      <c r="T664">
        <f>VLOOKUP(D664,'Pop and Pop Den'!A:C,2,FALSE)</f>
        <v>2910357</v>
      </c>
      <c r="U664">
        <f>VLOOKUP(D664,'Pop and Pop Den'!A:C,3,FALSE)</f>
        <v>35.596800000000002</v>
      </c>
      <c r="V664">
        <f>VLOOKUP(D664,Unemployment!A:B,2,FALSE)</f>
        <v>3.2</v>
      </c>
      <c r="W664">
        <f>VLOOKUP(D664,Unemployment!H:J,2,FALSE)</f>
        <v>3.1</v>
      </c>
      <c r="X664">
        <f>VLOOKUP(D664,Unemployment!H:J,3,FALSE)</f>
        <v>3.1</v>
      </c>
      <c r="Y664">
        <f t="shared" si="209"/>
        <v>-0.10000000000000009</v>
      </c>
      <c r="Z664">
        <f t="shared" si="210"/>
        <v>0</v>
      </c>
      <c r="AA664">
        <f>VLOOKUP(D664,MedianAge!A:B,2,FALSE)</f>
        <v>36.5</v>
      </c>
      <c r="AB664" s="6">
        <f>VLOOKUP(D664,StateActions!F:G,2,FALSE)</f>
        <v>43920</v>
      </c>
      <c r="AC664" s="6">
        <f>VLOOKUP(D664,StateActions!L:M,2,FALSE)</f>
        <v>43913</v>
      </c>
      <c r="AD664" s="6">
        <f>VLOOKUP(D664,StateActions!A:B,2,FALSE)</f>
        <v>43907</v>
      </c>
      <c r="AE664">
        <f t="shared" si="211"/>
        <v>-23</v>
      </c>
      <c r="AF664">
        <f t="shared" si="212"/>
        <v>-16</v>
      </c>
      <c r="AG664">
        <f t="shared" si="213"/>
        <v>-10</v>
      </c>
      <c r="AH664" s="18">
        <f t="shared" si="214"/>
        <v>0</v>
      </c>
      <c r="AI664" s="18">
        <f t="shared" si="215"/>
        <v>1</v>
      </c>
      <c r="AJ664" s="20">
        <f t="shared" si="216"/>
        <v>0</v>
      </c>
      <c r="AK664" t="str">
        <f t="shared" si="217"/>
        <v>Include</v>
      </c>
      <c r="AL664" t="str">
        <f t="shared" si="218"/>
        <v>Less than 10 deaths</v>
      </c>
      <c r="AM664" s="6">
        <f>IFERROR(VLOOKUP(D664,DatesEachStateReach10Deaths!A:B,2,FALSE),AK664)</f>
        <v>43922</v>
      </c>
      <c r="AN664">
        <f t="shared" si="219"/>
        <v>-25</v>
      </c>
    </row>
    <row r="665" spans="1:40" x14ac:dyDescent="0.25">
      <c r="A665" t="str">
        <f t="shared" si="220"/>
        <v>43898Kansas</v>
      </c>
      <c r="B665" t="str">
        <f t="shared" si="207"/>
        <v>43898KS</v>
      </c>
      <c r="C665" s="6">
        <v>43898</v>
      </c>
      <c r="D665" t="s">
        <v>79</v>
      </c>
      <c r="E665" t="s">
        <v>23</v>
      </c>
      <c r="F665">
        <f>IFERROR(VLOOKUP(B665,CovidTracking!B:G,4,FALSE),0)</f>
        <v>1</v>
      </c>
      <c r="G665">
        <f>IFERROR(VLOOKUP(B665,CovidTracking!B:G,5,FALSE),0)</f>
        <v>11</v>
      </c>
      <c r="H665">
        <f t="shared" si="208"/>
        <v>12</v>
      </c>
      <c r="I665">
        <f>IFERROR(VLOOKUP(B665,CovidTracking!B:G,6,FALSE),0)</f>
        <v>0</v>
      </c>
      <c r="J665">
        <f t="shared" si="221"/>
        <v>1</v>
      </c>
      <c r="K665">
        <f t="shared" si="222"/>
        <v>0</v>
      </c>
      <c r="L665">
        <f t="shared" si="223"/>
        <v>1</v>
      </c>
      <c r="M665">
        <f t="shared" si="224"/>
        <v>0</v>
      </c>
      <c r="N665">
        <f>VLOOKUP(A665,Mobility!$A:$L,7,FALSE)</f>
        <v>19</v>
      </c>
      <c r="O665">
        <f>VLOOKUP(A665,Mobility!$A:$L,8,FALSE)</f>
        <v>9</v>
      </c>
      <c r="P665">
        <f>VLOOKUP(A665,Mobility!$A:$L,9,FALSE)</f>
        <v>47</v>
      </c>
      <c r="Q665">
        <f>VLOOKUP(A665,Mobility!$A:$L,10,FALSE)</f>
        <v>18</v>
      </c>
      <c r="R665">
        <f>VLOOKUP(A665,Mobility!$A:$L,11,FALSE)</f>
        <v>2</v>
      </c>
      <c r="S665">
        <f>VLOOKUP(A665,Mobility!$A:$L,12,FALSE)</f>
        <v>-1</v>
      </c>
      <c r="T665">
        <f>VLOOKUP(D665,'Pop and Pop Den'!A:C,2,FALSE)</f>
        <v>2910357</v>
      </c>
      <c r="U665">
        <f>VLOOKUP(D665,'Pop and Pop Den'!A:C,3,FALSE)</f>
        <v>35.596800000000002</v>
      </c>
      <c r="V665">
        <f>VLOOKUP(D665,Unemployment!A:B,2,FALSE)</f>
        <v>3.2</v>
      </c>
      <c r="W665">
        <f>VLOOKUP(D665,Unemployment!H:J,2,FALSE)</f>
        <v>3.1</v>
      </c>
      <c r="X665">
        <f>VLOOKUP(D665,Unemployment!H:J,3,FALSE)</f>
        <v>3.1</v>
      </c>
      <c r="Y665">
        <f t="shared" si="209"/>
        <v>-0.10000000000000009</v>
      </c>
      <c r="Z665">
        <f t="shared" si="210"/>
        <v>0</v>
      </c>
      <c r="AA665">
        <f>VLOOKUP(D665,MedianAge!A:B,2,FALSE)</f>
        <v>36.5</v>
      </c>
      <c r="AB665" s="6">
        <f>VLOOKUP(D665,StateActions!F:G,2,FALSE)</f>
        <v>43920</v>
      </c>
      <c r="AC665" s="6">
        <f>VLOOKUP(D665,StateActions!L:M,2,FALSE)</f>
        <v>43913</v>
      </c>
      <c r="AD665" s="6">
        <f>VLOOKUP(D665,StateActions!A:B,2,FALSE)</f>
        <v>43907</v>
      </c>
      <c r="AE665">
        <f t="shared" si="211"/>
        <v>-22</v>
      </c>
      <c r="AF665">
        <f t="shared" si="212"/>
        <v>-15</v>
      </c>
      <c r="AG665">
        <f t="shared" si="213"/>
        <v>-9</v>
      </c>
      <c r="AH665" s="18">
        <f t="shared" si="214"/>
        <v>8.3333333333333329E-2</v>
      </c>
      <c r="AI665" s="18">
        <f t="shared" si="215"/>
        <v>0.91666666666666663</v>
      </c>
      <c r="AJ665" s="20">
        <f t="shared" si="216"/>
        <v>0</v>
      </c>
      <c r="AK665" t="str">
        <f t="shared" si="217"/>
        <v>Include</v>
      </c>
      <c r="AL665" t="str">
        <f t="shared" si="218"/>
        <v>Less than 10 deaths</v>
      </c>
      <c r="AM665" s="6">
        <f>IFERROR(VLOOKUP(D665,DatesEachStateReach10Deaths!A:B,2,FALSE),AK665)</f>
        <v>43922</v>
      </c>
      <c r="AN665">
        <f t="shared" si="219"/>
        <v>-24</v>
      </c>
    </row>
    <row r="666" spans="1:40" x14ac:dyDescent="0.25">
      <c r="A666" t="str">
        <f t="shared" si="220"/>
        <v>43899Kansas</v>
      </c>
      <c r="B666" t="str">
        <f t="shared" si="207"/>
        <v>43899KS</v>
      </c>
      <c r="C666" s="6">
        <v>43899</v>
      </c>
      <c r="D666" t="s">
        <v>79</v>
      </c>
      <c r="E666" t="s">
        <v>23</v>
      </c>
      <c r="F666">
        <f>IFERROR(VLOOKUP(B666,CovidTracking!B:G,4,FALSE),0)</f>
        <v>1</v>
      </c>
      <c r="G666">
        <f>IFERROR(VLOOKUP(B666,CovidTracking!B:G,5,FALSE),0)</f>
        <v>11</v>
      </c>
      <c r="H666">
        <f t="shared" si="208"/>
        <v>12</v>
      </c>
      <c r="I666">
        <f>IFERROR(VLOOKUP(B666,CovidTracking!B:G,6,FALSE),0)</f>
        <v>0</v>
      </c>
      <c r="J666">
        <f t="shared" si="221"/>
        <v>0</v>
      </c>
      <c r="K666">
        <f t="shared" si="222"/>
        <v>0</v>
      </c>
      <c r="L666">
        <f t="shared" si="223"/>
        <v>0</v>
      </c>
      <c r="M666">
        <f t="shared" si="224"/>
        <v>0</v>
      </c>
      <c r="N666">
        <f>VLOOKUP(A666,Mobility!$A:$L,7,FALSE)</f>
        <v>2</v>
      </c>
      <c r="O666">
        <f>VLOOKUP(A666,Mobility!$A:$L,8,FALSE)</f>
        <v>2</v>
      </c>
      <c r="P666">
        <f>VLOOKUP(A666,Mobility!$A:$L,9,FALSE)</f>
        <v>-8</v>
      </c>
      <c r="Q666">
        <f>VLOOKUP(A666,Mobility!$A:$L,10,FALSE)</f>
        <v>0</v>
      </c>
      <c r="R666">
        <f>VLOOKUP(A666,Mobility!$A:$L,11,FALSE)</f>
        <v>0</v>
      </c>
      <c r="S666">
        <f>VLOOKUP(A666,Mobility!$A:$L,12,FALSE)</f>
        <v>1</v>
      </c>
      <c r="T666">
        <f>VLOOKUP(D666,'Pop and Pop Den'!A:C,2,FALSE)</f>
        <v>2910357</v>
      </c>
      <c r="U666">
        <f>VLOOKUP(D666,'Pop and Pop Den'!A:C,3,FALSE)</f>
        <v>35.596800000000002</v>
      </c>
      <c r="V666">
        <f>VLOOKUP(D666,Unemployment!A:B,2,FALSE)</f>
        <v>3.2</v>
      </c>
      <c r="W666">
        <f>VLOOKUP(D666,Unemployment!H:J,2,FALSE)</f>
        <v>3.1</v>
      </c>
      <c r="X666">
        <f>VLOOKUP(D666,Unemployment!H:J,3,FALSE)</f>
        <v>3.1</v>
      </c>
      <c r="Y666">
        <f t="shared" si="209"/>
        <v>-0.10000000000000009</v>
      </c>
      <c r="Z666">
        <f t="shared" si="210"/>
        <v>0</v>
      </c>
      <c r="AA666">
        <f>VLOOKUP(D666,MedianAge!A:B,2,FALSE)</f>
        <v>36.5</v>
      </c>
      <c r="AB666" s="6">
        <f>VLOOKUP(D666,StateActions!F:G,2,FALSE)</f>
        <v>43920</v>
      </c>
      <c r="AC666" s="6">
        <f>VLOOKUP(D666,StateActions!L:M,2,FALSE)</f>
        <v>43913</v>
      </c>
      <c r="AD666" s="6">
        <f>VLOOKUP(D666,StateActions!A:B,2,FALSE)</f>
        <v>43907</v>
      </c>
      <c r="AE666">
        <f t="shared" si="211"/>
        <v>-21</v>
      </c>
      <c r="AF666">
        <f t="shared" si="212"/>
        <v>-14</v>
      </c>
      <c r="AG666">
        <f t="shared" si="213"/>
        <v>-8</v>
      </c>
      <c r="AH666" s="18">
        <f t="shared" si="214"/>
        <v>8.3333333333333329E-2</v>
      </c>
      <c r="AI666" s="18">
        <f t="shared" si="215"/>
        <v>0.91666666666666663</v>
      </c>
      <c r="AJ666" s="20">
        <f t="shared" si="216"/>
        <v>0</v>
      </c>
      <c r="AK666" t="str">
        <f t="shared" si="217"/>
        <v>Include</v>
      </c>
      <c r="AL666" t="str">
        <f t="shared" si="218"/>
        <v>Less than 10 deaths</v>
      </c>
      <c r="AM666" s="6">
        <f>IFERROR(VLOOKUP(D666,DatesEachStateReach10Deaths!A:B,2,FALSE),AK666)</f>
        <v>43922</v>
      </c>
      <c r="AN666">
        <f t="shared" si="219"/>
        <v>-23</v>
      </c>
    </row>
    <row r="667" spans="1:40" x14ac:dyDescent="0.25">
      <c r="A667" t="str">
        <f t="shared" si="220"/>
        <v>43900Kansas</v>
      </c>
      <c r="B667" t="str">
        <f t="shared" si="207"/>
        <v>43900KS</v>
      </c>
      <c r="C667" s="6">
        <v>43900</v>
      </c>
      <c r="D667" t="s">
        <v>79</v>
      </c>
      <c r="E667" t="s">
        <v>23</v>
      </c>
      <c r="F667">
        <f>IFERROR(VLOOKUP(B667,CovidTracking!B:G,4,FALSE),0)</f>
        <v>1</v>
      </c>
      <c r="G667">
        <f>IFERROR(VLOOKUP(B667,CovidTracking!B:G,5,FALSE),0)</f>
        <v>17</v>
      </c>
      <c r="H667">
        <f t="shared" si="208"/>
        <v>18</v>
      </c>
      <c r="I667">
        <f>IFERROR(VLOOKUP(B667,CovidTracking!B:G,6,FALSE),0)</f>
        <v>0</v>
      </c>
      <c r="J667">
        <f t="shared" si="221"/>
        <v>0</v>
      </c>
      <c r="K667">
        <f t="shared" si="222"/>
        <v>6</v>
      </c>
      <c r="L667">
        <f t="shared" si="223"/>
        <v>6</v>
      </c>
      <c r="M667">
        <f t="shared" si="224"/>
        <v>0</v>
      </c>
      <c r="N667">
        <f>VLOOKUP(A667,Mobility!$A:$L,7,FALSE)</f>
        <v>9</v>
      </c>
      <c r="O667">
        <f>VLOOKUP(A667,Mobility!$A:$L,8,FALSE)</f>
        <v>6</v>
      </c>
      <c r="P667">
        <f>VLOOKUP(A667,Mobility!$A:$L,9,FALSE)</f>
        <v>50</v>
      </c>
      <c r="Q667">
        <f>VLOOKUP(A667,Mobility!$A:$L,10,FALSE)</f>
        <v>5</v>
      </c>
      <c r="R667">
        <f>VLOOKUP(A667,Mobility!$A:$L,11,FALSE)</f>
        <v>-2</v>
      </c>
      <c r="S667">
        <f>VLOOKUP(A667,Mobility!$A:$L,12,FALSE)</f>
        <v>0</v>
      </c>
      <c r="T667">
        <f>VLOOKUP(D667,'Pop and Pop Den'!A:C,2,FALSE)</f>
        <v>2910357</v>
      </c>
      <c r="U667">
        <f>VLOOKUP(D667,'Pop and Pop Den'!A:C,3,FALSE)</f>
        <v>35.596800000000002</v>
      </c>
      <c r="V667">
        <f>VLOOKUP(D667,Unemployment!A:B,2,FALSE)</f>
        <v>3.2</v>
      </c>
      <c r="W667">
        <f>VLOOKUP(D667,Unemployment!H:J,2,FALSE)</f>
        <v>3.1</v>
      </c>
      <c r="X667">
        <f>VLOOKUP(D667,Unemployment!H:J,3,FALSE)</f>
        <v>3.1</v>
      </c>
      <c r="Y667">
        <f t="shared" si="209"/>
        <v>-0.10000000000000009</v>
      </c>
      <c r="Z667">
        <f t="shared" si="210"/>
        <v>0</v>
      </c>
      <c r="AA667">
        <f>VLOOKUP(D667,MedianAge!A:B,2,FALSE)</f>
        <v>36.5</v>
      </c>
      <c r="AB667" s="6">
        <f>VLOOKUP(D667,StateActions!F:G,2,FALSE)</f>
        <v>43920</v>
      </c>
      <c r="AC667" s="6">
        <f>VLOOKUP(D667,StateActions!L:M,2,FALSE)</f>
        <v>43913</v>
      </c>
      <c r="AD667" s="6">
        <f>VLOOKUP(D667,StateActions!A:B,2,FALSE)</f>
        <v>43907</v>
      </c>
      <c r="AE667">
        <f t="shared" si="211"/>
        <v>-20</v>
      </c>
      <c r="AF667">
        <f t="shared" si="212"/>
        <v>-13</v>
      </c>
      <c r="AG667">
        <f t="shared" si="213"/>
        <v>-7</v>
      </c>
      <c r="AH667" s="18">
        <f t="shared" si="214"/>
        <v>5.5555555555555552E-2</v>
      </c>
      <c r="AI667" s="18">
        <f t="shared" si="215"/>
        <v>0.94444444444444442</v>
      </c>
      <c r="AJ667" s="20">
        <f t="shared" si="216"/>
        <v>0</v>
      </c>
      <c r="AK667" t="str">
        <f t="shared" si="217"/>
        <v>Include</v>
      </c>
      <c r="AL667" t="str">
        <f t="shared" si="218"/>
        <v>Less than 10 deaths</v>
      </c>
      <c r="AM667" s="6">
        <f>IFERROR(VLOOKUP(D667,DatesEachStateReach10Deaths!A:B,2,FALSE),AK667)</f>
        <v>43922</v>
      </c>
      <c r="AN667">
        <f t="shared" si="219"/>
        <v>-22</v>
      </c>
    </row>
    <row r="668" spans="1:40" x14ac:dyDescent="0.25">
      <c r="A668" t="str">
        <f t="shared" si="220"/>
        <v>43901Kansas</v>
      </c>
      <c r="B668" t="str">
        <f t="shared" si="207"/>
        <v>43901KS</v>
      </c>
      <c r="C668" s="6">
        <v>43901</v>
      </c>
      <c r="D668" t="s">
        <v>79</v>
      </c>
      <c r="E668" t="s">
        <v>23</v>
      </c>
      <c r="F668">
        <f>IFERROR(VLOOKUP(B668,CovidTracking!B:G,4,FALSE),0)</f>
        <v>1</v>
      </c>
      <c r="G668">
        <f>IFERROR(VLOOKUP(B668,CovidTracking!B:G,5,FALSE),0)</f>
        <v>41</v>
      </c>
      <c r="H668">
        <f t="shared" si="208"/>
        <v>42</v>
      </c>
      <c r="I668">
        <f>IFERROR(VLOOKUP(B668,CovidTracking!B:G,6,FALSE),0)</f>
        <v>0</v>
      </c>
      <c r="J668">
        <f t="shared" si="221"/>
        <v>0</v>
      </c>
      <c r="K668">
        <f t="shared" si="222"/>
        <v>24</v>
      </c>
      <c r="L668">
        <f t="shared" si="223"/>
        <v>24</v>
      </c>
      <c r="M668">
        <f t="shared" si="224"/>
        <v>0</v>
      </c>
      <c r="N668">
        <f>VLOOKUP(A668,Mobility!$A:$L,7,FALSE)</f>
        <v>15</v>
      </c>
      <c r="O668">
        <f>VLOOKUP(A668,Mobility!$A:$L,8,FALSE)</f>
        <v>15</v>
      </c>
      <c r="P668">
        <f>VLOOKUP(A668,Mobility!$A:$L,9,FALSE)</f>
        <v>112</v>
      </c>
      <c r="Q668">
        <f>VLOOKUP(A668,Mobility!$A:$L,10,FALSE)</f>
        <v>16</v>
      </c>
      <c r="R668">
        <f>VLOOKUP(A668,Mobility!$A:$L,11,FALSE)</f>
        <v>-1</v>
      </c>
      <c r="S668">
        <f>VLOOKUP(A668,Mobility!$A:$L,12,FALSE)</f>
        <v>-2</v>
      </c>
      <c r="T668">
        <f>VLOOKUP(D668,'Pop and Pop Den'!A:C,2,FALSE)</f>
        <v>2910357</v>
      </c>
      <c r="U668">
        <f>VLOOKUP(D668,'Pop and Pop Den'!A:C,3,FALSE)</f>
        <v>35.596800000000002</v>
      </c>
      <c r="V668">
        <f>VLOOKUP(D668,Unemployment!A:B,2,FALSE)</f>
        <v>3.2</v>
      </c>
      <c r="W668">
        <f>VLOOKUP(D668,Unemployment!H:J,2,FALSE)</f>
        <v>3.1</v>
      </c>
      <c r="X668">
        <f>VLOOKUP(D668,Unemployment!H:J,3,FALSE)</f>
        <v>3.1</v>
      </c>
      <c r="Y668">
        <f t="shared" si="209"/>
        <v>-0.10000000000000009</v>
      </c>
      <c r="Z668">
        <f t="shared" si="210"/>
        <v>0</v>
      </c>
      <c r="AA668">
        <f>VLOOKUP(D668,MedianAge!A:B,2,FALSE)</f>
        <v>36.5</v>
      </c>
      <c r="AB668" s="6">
        <f>VLOOKUP(D668,StateActions!F:G,2,FALSE)</f>
        <v>43920</v>
      </c>
      <c r="AC668" s="6">
        <f>VLOOKUP(D668,StateActions!L:M,2,FALSE)</f>
        <v>43913</v>
      </c>
      <c r="AD668" s="6">
        <f>VLOOKUP(D668,StateActions!A:B,2,FALSE)</f>
        <v>43907</v>
      </c>
      <c r="AE668">
        <f t="shared" si="211"/>
        <v>-19</v>
      </c>
      <c r="AF668">
        <f t="shared" si="212"/>
        <v>-12</v>
      </c>
      <c r="AG668">
        <f t="shared" si="213"/>
        <v>-6</v>
      </c>
      <c r="AH668" s="18">
        <f t="shared" si="214"/>
        <v>2.3809523809523808E-2</v>
      </c>
      <c r="AI668" s="18">
        <f t="shared" si="215"/>
        <v>0.97619047619047616</v>
      </c>
      <c r="AJ668" s="20">
        <f t="shared" si="216"/>
        <v>0</v>
      </c>
      <c r="AK668" t="str">
        <f t="shared" si="217"/>
        <v>Include</v>
      </c>
      <c r="AL668" t="str">
        <f t="shared" si="218"/>
        <v>Less than 10 deaths</v>
      </c>
      <c r="AM668" s="6">
        <f>IFERROR(VLOOKUP(D668,DatesEachStateReach10Deaths!A:B,2,FALSE),AK668)</f>
        <v>43922</v>
      </c>
      <c r="AN668">
        <f t="shared" si="219"/>
        <v>-21</v>
      </c>
    </row>
    <row r="669" spans="1:40" x14ac:dyDescent="0.25">
      <c r="A669" t="str">
        <f t="shared" si="220"/>
        <v>43902Kansas</v>
      </c>
      <c r="B669" t="str">
        <f t="shared" si="207"/>
        <v>43902KS</v>
      </c>
      <c r="C669" s="6">
        <v>43902</v>
      </c>
      <c r="D669" t="s">
        <v>79</v>
      </c>
      <c r="E669" t="s">
        <v>23</v>
      </c>
      <c r="F669">
        <f>IFERROR(VLOOKUP(B669,CovidTracking!B:G,4,FALSE),0)</f>
        <v>4</v>
      </c>
      <c r="G669">
        <f>IFERROR(VLOOKUP(B669,CovidTracking!B:G,5,FALSE),0)</f>
        <v>41</v>
      </c>
      <c r="H669">
        <f t="shared" si="208"/>
        <v>45</v>
      </c>
      <c r="I669">
        <f>IFERROR(VLOOKUP(B669,CovidTracking!B:G,6,FALSE),0)</f>
        <v>0</v>
      </c>
      <c r="J669">
        <f t="shared" si="221"/>
        <v>3</v>
      </c>
      <c r="K669">
        <f t="shared" si="222"/>
        <v>0</v>
      </c>
      <c r="L669">
        <f t="shared" si="223"/>
        <v>3</v>
      </c>
      <c r="M669">
        <f t="shared" si="224"/>
        <v>0</v>
      </c>
      <c r="N669">
        <f>VLOOKUP(A669,Mobility!$A:$L,7,FALSE)</f>
        <v>10</v>
      </c>
      <c r="O669">
        <f>VLOOKUP(A669,Mobility!$A:$L,8,FALSE)</f>
        <v>22</v>
      </c>
      <c r="P669">
        <f>VLOOKUP(A669,Mobility!$A:$L,9,FALSE)</f>
        <v>65</v>
      </c>
      <c r="Q669">
        <f>VLOOKUP(A669,Mobility!$A:$L,10,FALSE)</f>
        <v>11</v>
      </c>
      <c r="R669">
        <f>VLOOKUP(A669,Mobility!$A:$L,11,FALSE)</f>
        <v>-4</v>
      </c>
      <c r="S669">
        <f>VLOOKUP(A669,Mobility!$A:$L,12,FALSE)</f>
        <v>0</v>
      </c>
      <c r="T669">
        <f>VLOOKUP(D669,'Pop and Pop Den'!A:C,2,FALSE)</f>
        <v>2910357</v>
      </c>
      <c r="U669">
        <f>VLOOKUP(D669,'Pop and Pop Den'!A:C,3,FALSE)</f>
        <v>35.596800000000002</v>
      </c>
      <c r="V669">
        <f>VLOOKUP(D669,Unemployment!A:B,2,FALSE)</f>
        <v>3.2</v>
      </c>
      <c r="W669">
        <f>VLOOKUP(D669,Unemployment!H:J,2,FALSE)</f>
        <v>3.1</v>
      </c>
      <c r="X669">
        <f>VLOOKUP(D669,Unemployment!H:J,3,FALSE)</f>
        <v>3.1</v>
      </c>
      <c r="Y669">
        <f t="shared" si="209"/>
        <v>-0.10000000000000009</v>
      </c>
      <c r="Z669">
        <f t="shared" si="210"/>
        <v>0</v>
      </c>
      <c r="AA669">
        <f>VLOOKUP(D669,MedianAge!A:B,2,FALSE)</f>
        <v>36.5</v>
      </c>
      <c r="AB669" s="6">
        <f>VLOOKUP(D669,StateActions!F:G,2,FALSE)</f>
        <v>43920</v>
      </c>
      <c r="AC669" s="6">
        <f>VLOOKUP(D669,StateActions!L:M,2,FALSE)</f>
        <v>43913</v>
      </c>
      <c r="AD669" s="6">
        <f>VLOOKUP(D669,StateActions!A:B,2,FALSE)</f>
        <v>43907</v>
      </c>
      <c r="AE669">
        <f t="shared" si="211"/>
        <v>-18</v>
      </c>
      <c r="AF669">
        <f t="shared" si="212"/>
        <v>-11</v>
      </c>
      <c r="AG669">
        <f t="shared" si="213"/>
        <v>-5</v>
      </c>
      <c r="AH669" s="18">
        <f t="shared" si="214"/>
        <v>8.8888888888888892E-2</v>
      </c>
      <c r="AI669" s="18">
        <f t="shared" si="215"/>
        <v>0.91111111111111109</v>
      </c>
      <c r="AJ669" s="20">
        <f t="shared" si="216"/>
        <v>0</v>
      </c>
      <c r="AK669" t="str">
        <f t="shared" si="217"/>
        <v>Include</v>
      </c>
      <c r="AL669" t="str">
        <f t="shared" si="218"/>
        <v>Less than 10 deaths</v>
      </c>
      <c r="AM669" s="6">
        <f>IFERROR(VLOOKUP(D669,DatesEachStateReach10Deaths!A:B,2,FALSE),AK669)</f>
        <v>43922</v>
      </c>
      <c r="AN669">
        <f t="shared" si="219"/>
        <v>-20</v>
      </c>
    </row>
    <row r="670" spans="1:40" x14ac:dyDescent="0.25">
      <c r="A670" t="str">
        <f t="shared" si="220"/>
        <v>43903Kansas</v>
      </c>
      <c r="B670" t="str">
        <f t="shared" si="207"/>
        <v>43903KS</v>
      </c>
      <c r="C670" s="6">
        <v>43903</v>
      </c>
      <c r="D670" t="s">
        <v>79</v>
      </c>
      <c r="E670" t="s">
        <v>23</v>
      </c>
      <c r="F670">
        <f>IFERROR(VLOOKUP(B670,CovidTracking!B:G,4,FALSE),0)</f>
        <v>6</v>
      </c>
      <c r="G670">
        <f>IFERROR(VLOOKUP(B670,CovidTracking!B:G,5,FALSE),0)</f>
        <v>93</v>
      </c>
      <c r="H670">
        <f t="shared" si="208"/>
        <v>99</v>
      </c>
      <c r="I670">
        <f>IFERROR(VLOOKUP(B670,CovidTracking!B:G,6,FALSE),0)</f>
        <v>0</v>
      </c>
      <c r="J670">
        <f t="shared" si="221"/>
        <v>2</v>
      </c>
      <c r="K670">
        <f t="shared" si="222"/>
        <v>52</v>
      </c>
      <c r="L670">
        <f t="shared" si="223"/>
        <v>54</v>
      </c>
      <c r="M670">
        <f t="shared" si="224"/>
        <v>0</v>
      </c>
      <c r="N670">
        <f>VLOOKUP(A670,Mobility!$A:$L,7,FALSE)</f>
        <v>8</v>
      </c>
      <c r="O670">
        <f>VLOOKUP(A670,Mobility!$A:$L,8,FALSE)</f>
        <v>26</v>
      </c>
      <c r="P670">
        <f>VLOOKUP(A670,Mobility!$A:$L,9,FALSE)</f>
        <v>22</v>
      </c>
      <c r="Q670">
        <f>VLOOKUP(A670,Mobility!$A:$L,10,FALSE)</f>
        <v>11</v>
      </c>
      <c r="R670">
        <f>VLOOKUP(A670,Mobility!$A:$L,11,FALSE)</f>
        <v>-6</v>
      </c>
      <c r="S670">
        <f>VLOOKUP(A670,Mobility!$A:$L,12,FALSE)</f>
        <v>0</v>
      </c>
      <c r="T670">
        <f>VLOOKUP(D670,'Pop and Pop Den'!A:C,2,FALSE)</f>
        <v>2910357</v>
      </c>
      <c r="U670">
        <f>VLOOKUP(D670,'Pop and Pop Den'!A:C,3,FALSE)</f>
        <v>35.596800000000002</v>
      </c>
      <c r="V670">
        <f>VLOOKUP(D670,Unemployment!A:B,2,FALSE)</f>
        <v>3.2</v>
      </c>
      <c r="W670">
        <f>VLOOKUP(D670,Unemployment!H:J,2,FALSE)</f>
        <v>3.1</v>
      </c>
      <c r="X670">
        <f>VLOOKUP(D670,Unemployment!H:J,3,FALSE)</f>
        <v>3.1</v>
      </c>
      <c r="Y670">
        <f t="shared" si="209"/>
        <v>-0.10000000000000009</v>
      </c>
      <c r="Z670">
        <f t="shared" si="210"/>
        <v>0</v>
      </c>
      <c r="AA670">
        <f>VLOOKUP(D670,MedianAge!A:B,2,FALSE)</f>
        <v>36.5</v>
      </c>
      <c r="AB670" s="6">
        <f>VLOOKUP(D670,StateActions!F:G,2,FALSE)</f>
        <v>43920</v>
      </c>
      <c r="AC670" s="6">
        <f>VLOOKUP(D670,StateActions!L:M,2,FALSE)</f>
        <v>43913</v>
      </c>
      <c r="AD670" s="6">
        <f>VLOOKUP(D670,StateActions!A:B,2,FALSE)</f>
        <v>43907</v>
      </c>
      <c r="AE670">
        <f t="shared" si="211"/>
        <v>-17</v>
      </c>
      <c r="AF670">
        <f t="shared" si="212"/>
        <v>-10</v>
      </c>
      <c r="AG670">
        <f t="shared" si="213"/>
        <v>-4</v>
      </c>
      <c r="AH670" s="18">
        <f t="shared" si="214"/>
        <v>6.0606060606060608E-2</v>
      </c>
      <c r="AI670" s="18">
        <f t="shared" si="215"/>
        <v>0.93939393939393945</v>
      </c>
      <c r="AJ670" s="20">
        <f t="shared" si="216"/>
        <v>0</v>
      </c>
      <c r="AK670" t="str">
        <f t="shared" si="217"/>
        <v>Include</v>
      </c>
      <c r="AL670" t="str">
        <f t="shared" si="218"/>
        <v>Less than 10 deaths</v>
      </c>
      <c r="AM670" s="6">
        <f>IFERROR(VLOOKUP(D670,DatesEachStateReach10Deaths!A:B,2,FALSE),AK670)</f>
        <v>43922</v>
      </c>
      <c r="AN670">
        <f t="shared" si="219"/>
        <v>-19</v>
      </c>
    </row>
    <row r="671" spans="1:40" x14ac:dyDescent="0.25">
      <c r="A671" t="str">
        <f t="shared" si="220"/>
        <v>43904Kansas</v>
      </c>
      <c r="B671" t="str">
        <f t="shared" si="207"/>
        <v>43904KS</v>
      </c>
      <c r="C671" s="6">
        <v>43904</v>
      </c>
      <c r="D671" t="s">
        <v>79</v>
      </c>
      <c r="E671" t="s">
        <v>23</v>
      </c>
      <c r="F671">
        <f>IFERROR(VLOOKUP(B671,CovidTracking!B:G,4,FALSE),0)</f>
        <v>6</v>
      </c>
      <c r="G671">
        <f>IFERROR(VLOOKUP(B671,CovidTracking!B:G,5,FALSE),0)</f>
        <v>93</v>
      </c>
      <c r="H671">
        <f t="shared" si="208"/>
        <v>99</v>
      </c>
      <c r="I671">
        <f>IFERROR(VLOOKUP(B671,CovidTracking!B:G,6,FALSE),0)</f>
        <v>1</v>
      </c>
      <c r="J671">
        <f t="shared" si="221"/>
        <v>0</v>
      </c>
      <c r="K671">
        <f t="shared" si="222"/>
        <v>0</v>
      </c>
      <c r="L671">
        <f t="shared" si="223"/>
        <v>0</v>
      </c>
      <c r="M671">
        <f t="shared" si="224"/>
        <v>1</v>
      </c>
      <c r="N671">
        <f>VLOOKUP(A671,Mobility!$A:$L,7,FALSE)</f>
        <v>-11</v>
      </c>
      <c r="O671">
        <f>VLOOKUP(A671,Mobility!$A:$L,8,FALSE)</f>
        <v>16</v>
      </c>
      <c r="P671">
        <f>VLOOKUP(A671,Mobility!$A:$L,9,FALSE)</f>
        <v>-19</v>
      </c>
      <c r="Q671">
        <f>VLOOKUP(A671,Mobility!$A:$L,10,FALSE)</f>
        <v>3</v>
      </c>
      <c r="R671">
        <f>VLOOKUP(A671,Mobility!$A:$L,11,FALSE)</f>
        <v>-1</v>
      </c>
      <c r="S671">
        <f>VLOOKUP(A671,Mobility!$A:$L,12,FALSE)</f>
        <v>3</v>
      </c>
      <c r="T671">
        <f>VLOOKUP(D671,'Pop and Pop Den'!A:C,2,FALSE)</f>
        <v>2910357</v>
      </c>
      <c r="U671">
        <f>VLOOKUP(D671,'Pop and Pop Den'!A:C,3,FALSE)</f>
        <v>35.596800000000002</v>
      </c>
      <c r="V671">
        <f>VLOOKUP(D671,Unemployment!A:B,2,FALSE)</f>
        <v>3.2</v>
      </c>
      <c r="W671">
        <f>VLOOKUP(D671,Unemployment!H:J,2,FALSE)</f>
        <v>3.1</v>
      </c>
      <c r="X671">
        <f>VLOOKUP(D671,Unemployment!H:J,3,FALSE)</f>
        <v>3.1</v>
      </c>
      <c r="Y671">
        <f t="shared" si="209"/>
        <v>-0.10000000000000009</v>
      </c>
      <c r="Z671">
        <f t="shared" si="210"/>
        <v>0</v>
      </c>
      <c r="AA671">
        <f>VLOOKUP(D671,MedianAge!A:B,2,FALSE)</f>
        <v>36.5</v>
      </c>
      <c r="AB671" s="6">
        <f>VLOOKUP(D671,StateActions!F:G,2,FALSE)</f>
        <v>43920</v>
      </c>
      <c r="AC671" s="6">
        <f>VLOOKUP(D671,StateActions!L:M,2,FALSE)</f>
        <v>43913</v>
      </c>
      <c r="AD671" s="6">
        <f>VLOOKUP(D671,StateActions!A:B,2,FALSE)</f>
        <v>43907</v>
      </c>
      <c r="AE671">
        <f t="shared" si="211"/>
        <v>-16</v>
      </c>
      <c r="AF671">
        <f t="shared" si="212"/>
        <v>-9</v>
      </c>
      <c r="AG671">
        <f t="shared" si="213"/>
        <v>-3</v>
      </c>
      <c r="AH671" s="18">
        <f t="shared" si="214"/>
        <v>6.0606060606060608E-2</v>
      </c>
      <c r="AI671" s="18">
        <f t="shared" si="215"/>
        <v>0.93939393939393945</v>
      </c>
      <c r="AJ671" s="20">
        <f t="shared" si="216"/>
        <v>1.0101010101010102E-2</v>
      </c>
      <c r="AK671" t="str">
        <f t="shared" si="217"/>
        <v>Include</v>
      </c>
      <c r="AL671" t="str">
        <f t="shared" si="218"/>
        <v>Less than 10 deaths</v>
      </c>
      <c r="AM671" s="6">
        <f>IFERROR(VLOOKUP(D671,DatesEachStateReach10Deaths!A:B,2,FALSE),AK671)</f>
        <v>43922</v>
      </c>
      <c r="AN671">
        <f t="shared" si="219"/>
        <v>-18</v>
      </c>
    </row>
    <row r="672" spans="1:40" x14ac:dyDescent="0.25">
      <c r="A672" t="str">
        <f t="shared" si="220"/>
        <v>43905Kansas</v>
      </c>
      <c r="B672" t="str">
        <f t="shared" si="207"/>
        <v>43905KS</v>
      </c>
      <c r="C672" s="6">
        <v>43905</v>
      </c>
      <c r="D672" t="s">
        <v>79</v>
      </c>
      <c r="E672" t="s">
        <v>23</v>
      </c>
      <c r="F672">
        <f>IFERROR(VLOOKUP(B672,CovidTracking!B:G,4,FALSE),0)</f>
        <v>8</v>
      </c>
      <c r="G672">
        <f>IFERROR(VLOOKUP(B672,CovidTracking!B:G,5,FALSE),0)</f>
        <v>135</v>
      </c>
      <c r="H672">
        <f t="shared" si="208"/>
        <v>143</v>
      </c>
      <c r="I672">
        <f>IFERROR(VLOOKUP(B672,CovidTracking!B:G,6,FALSE),0)</f>
        <v>1</v>
      </c>
      <c r="J672">
        <f t="shared" si="221"/>
        <v>2</v>
      </c>
      <c r="K672">
        <f t="shared" si="222"/>
        <v>42</v>
      </c>
      <c r="L672">
        <f t="shared" si="223"/>
        <v>44</v>
      </c>
      <c r="M672">
        <f t="shared" si="224"/>
        <v>0</v>
      </c>
      <c r="N672">
        <f>VLOOKUP(A672,Mobility!$A:$L,7,FALSE)</f>
        <v>-6</v>
      </c>
      <c r="O672">
        <f>VLOOKUP(A672,Mobility!$A:$L,8,FALSE)</f>
        <v>10</v>
      </c>
      <c r="P672">
        <f>VLOOKUP(A672,Mobility!$A:$L,9,FALSE)</f>
        <v>-28</v>
      </c>
      <c r="Q672">
        <f>VLOOKUP(A672,Mobility!$A:$L,10,FALSE)</f>
        <v>5</v>
      </c>
      <c r="R672">
        <f>VLOOKUP(A672,Mobility!$A:$L,11,FALSE)</f>
        <v>-6</v>
      </c>
      <c r="S672">
        <f>VLOOKUP(A672,Mobility!$A:$L,12,FALSE)</f>
        <v>3</v>
      </c>
      <c r="T672">
        <f>VLOOKUP(D672,'Pop and Pop Den'!A:C,2,FALSE)</f>
        <v>2910357</v>
      </c>
      <c r="U672">
        <f>VLOOKUP(D672,'Pop and Pop Den'!A:C,3,FALSE)</f>
        <v>35.596800000000002</v>
      </c>
      <c r="V672">
        <f>VLOOKUP(D672,Unemployment!A:B,2,FALSE)</f>
        <v>3.2</v>
      </c>
      <c r="W672">
        <f>VLOOKUP(D672,Unemployment!H:J,2,FALSE)</f>
        <v>3.1</v>
      </c>
      <c r="X672">
        <f>VLOOKUP(D672,Unemployment!H:J,3,FALSE)</f>
        <v>3.1</v>
      </c>
      <c r="Y672">
        <f t="shared" si="209"/>
        <v>-0.10000000000000009</v>
      </c>
      <c r="Z672">
        <f t="shared" si="210"/>
        <v>0</v>
      </c>
      <c r="AA672">
        <f>VLOOKUP(D672,MedianAge!A:B,2,FALSE)</f>
        <v>36.5</v>
      </c>
      <c r="AB672" s="6">
        <f>VLOOKUP(D672,StateActions!F:G,2,FALSE)</f>
        <v>43920</v>
      </c>
      <c r="AC672" s="6">
        <f>VLOOKUP(D672,StateActions!L:M,2,FALSE)</f>
        <v>43913</v>
      </c>
      <c r="AD672" s="6">
        <f>VLOOKUP(D672,StateActions!A:B,2,FALSE)</f>
        <v>43907</v>
      </c>
      <c r="AE672">
        <f t="shared" si="211"/>
        <v>-15</v>
      </c>
      <c r="AF672">
        <f t="shared" si="212"/>
        <v>-8</v>
      </c>
      <c r="AG672">
        <f t="shared" si="213"/>
        <v>-2</v>
      </c>
      <c r="AH672" s="18">
        <f t="shared" si="214"/>
        <v>5.5944055944055944E-2</v>
      </c>
      <c r="AI672" s="18">
        <f t="shared" si="215"/>
        <v>0.94405594405594406</v>
      </c>
      <c r="AJ672" s="20">
        <f t="shared" si="216"/>
        <v>6.993006993006993E-3</v>
      </c>
      <c r="AK672" t="str">
        <f t="shared" si="217"/>
        <v>Include</v>
      </c>
      <c r="AL672" t="str">
        <f t="shared" si="218"/>
        <v>Less than 10 deaths</v>
      </c>
      <c r="AM672" s="6">
        <f>IFERROR(VLOOKUP(D672,DatesEachStateReach10Deaths!A:B,2,FALSE),AK672)</f>
        <v>43922</v>
      </c>
      <c r="AN672">
        <f t="shared" si="219"/>
        <v>-17</v>
      </c>
    </row>
    <row r="673" spans="1:40" x14ac:dyDescent="0.25">
      <c r="A673" t="str">
        <f t="shared" si="220"/>
        <v>43906Kansas</v>
      </c>
      <c r="B673" t="str">
        <f t="shared" si="207"/>
        <v>43906KS</v>
      </c>
      <c r="C673" s="6">
        <v>43906</v>
      </c>
      <c r="D673" t="s">
        <v>79</v>
      </c>
      <c r="E673" t="s">
        <v>23</v>
      </c>
      <c r="F673">
        <f>IFERROR(VLOOKUP(B673,CovidTracking!B:G,4,FALSE),0)</f>
        <v>11</v>
      </c>
      <c r="G673">
        <f>IFERROR(VLOOKUP(B673,CovidTracking!B:G,5,FALSE),0)</f>
        <v>166</v>
      </c>
      <c r="H673">
        <f t="shared" si="208"/>
        <v>177</v>
      </c>
      <c r="I673">
        <f>IFERROR(VLOOKUP(B673,CovidTracking!B:G,6,FALSE),0)</f>
        <v>1</v>
      </c>
      <c r="J673">
        <f t="shared" si="221"/>
        <v>3</v>
      </c>
      <c r="K673">
        <f t="shared" si="222"/>
        <v>31</v>
      </c>
      <c r="L673">
        <f t="shared" si="223"/>
        <v>34</v>
      </c>
      <c r="M673">
        <f t="shared" si="224"/>
        <v>0</v>
      </c>
      <c r="N673">
        <f>VLOOKUP(A673,Mobility!$A:$L,7,FALSE)</f>
        <v>-7</v>
      </c>
      <c r="O673">
        <f>VLOOKUP(A673,Mobility!$A:$L,8,FALSE)</f>
        <v>21</v>
      </c>
      <c r="P673">
        <f>VLOOKUP(A673,Mobility!$A:$L,9,FALSE)</f>
        <v>-6</v>
      </c>
      <c r="Q673">
        <f>VLOOKUP(A673,Mobility!$A:$L,10,FALSE)</f>
        <v>-3</v>
      </c>
      <c r="R673">
        <f>VLOOKUP(A673,Mobility!$A:$L,11,FALSE)</f>
        <v>-18</v>
      </c>
      <c r="S673">
        <f>VLOOKUP(A673,Mobility!$A:$L,12,FALSE)</f>
        <v>7</v>
      </c>
      <c r="T673">
        <f>VLOOKUP(D673,'Pop and Pop Den'!A:C,2,FALSE)</f>
        <v>2910357</v>
      </c>
      <c r="U673">
        <f>VLOOKUP(D673,'Pop and Pop Den'!A:C,3,FALSE)</f>
        <v>35.596800000000002</v>
      </c>
      <c r="V673">
        <f>VLOOKUP(D673,Unemployment!A:B,2,FALSE)</f>
        <v>3.2</v>
      </c>
      <c r="W673">
        <f>VLOOKUP(D673,Unemployment!H:J,2,FALSE)</f>
        <v>3.1</v>
      </c>
      <c r="X673">
        <f>VLOOKUP(D673,Unemployment!H:J,3,FALSE)</f>
        <v>3.1</v>
      </c>
      <c r="Y673">
        <f t="shared" si="209"/>
        <v>-0.10000000000000009</v>
      </c>
      <c r="Z673">
        <f t="shared" si="210"/>
        <v>0</v>
      </c>
      <c r="AA673">
        <f>VLOOKUP(D673,MedianAge!A:B,2,FALSE)</f>
        <v>36.5</v>
      </c>
      <c r="AB673" s="6">
        <f>VLOOKUP(D673,StateActions!F:G,2,FALSE)</f>
        <v>43920</v>
      </c>
      <c r="AC673" s="6">
        <f>VLOOKUP(D673,StateActions!L:M,2,FALSE)</f>
        <v>43913</v>
      </c>
      <c r="AD673" s="6">
        <f>VLOOKUP(D673,StateActions!A:B,2,FALSE)</f>
        <v>43907</v>
      </c>
      <c r="AE673">
        <f t="shared" si="211"/>
        <v>-14</v>
      </c>
      <c r="AF673">
        <f t="shared" si="212"/>
        <v>-7</v>
      </c>
      <c r="AG673">
        <f t="shared" si="213"/>
        <v>-1</v>
      </c>
      <c r="AH673" s="18">
        <f t="shared" si="214"/>
        <v>6.2146892655367235E-2</v>
      </c>
      <c r="AI673" s="18">
        <f t="shared" si="215"/>
        <v>0.93785310734463279</v>
      </c>
      <c r="AJ673" s="20">
        <f t="shared" si="216"/>
        <v>5.6497175141242938E-3</v>
      </c>
      <c r="AK673" t="str">
        <f t="shared" si="217"/>
        <v>Include</v>
      </c>
      <c r="AL673" t="str">
        <f t="shared" si="218"/>
        <v>Less than 10 deaths</v>
      </c>
      <c r="AM673" s="6">
        <f>IFERROR(VLOOKUP(D673,DatesEachStateReach10Deaths!A:B,2,FALSE),AK673)</f>
        <v>43922</v>
      </c>
      <c r="AN673">
        <f t="shared" si="219"/>
        <v>-16</v>
      </c>
    </row>
    <row r="674" spans="1:40" x14ac:dyDescent="0.25">
      <c r="A674" t="str">
        <f t="shared" si="220"/>
        <v>43907Kansas</v>
      </c>
      <c r="B674" t="str">
        <f t="shared" si="207"/>
        <v>43907KS</v>
      </c>
      <c r="C674" s="6">
        <v>43907</v>
      </c>
      <c r="D674" t="s">
        <v>79</v>
      </c>
      <c r="E674" t="s">
        <v>23</v>
      </c>
      <c r="F674">
        <f>IFERROR(VLOOKUP(B674,CovidTracking!B:G,4,FALSE),0)</f>
        <v>15</v>
      </c>
      <c r="G674">
        <f>IFERROR(VLOOKUP(B674,CovidTracking!B:G,5,FALSE),0)</f>
        <v>382</v>
      </c>
      <c r="H674">
        <f t="shared" si="208"/>
        <v>397</v>
      </c>
      <c r="I674">
        <f>IFERROR(VLOOKUP(B674,CovidTracking!B:G,6,FALSE),0)</f>
        <v>1</v>
      </c>
      <c r="J674">
        <f t="shared" si="221"/>
        <v>4</v>
      </c>
      <c r="K674">
        <f t="shared" si="222"/>
        <v>216</v>
      </c>
      <c r="L674">
        <f t="shared" si="223"/>
        <v>220</v>
      </c>
      <c r="M674">
        <f t="shared" si="224"/>
        <v>0</v>
      </c>
      <c r="N674">
        <f>VLOOKUP(A674,Mobility!$A:$L,7,FALSE)</f>
        <v>-13</v>
      </c>
      <c r="O674">
        <f>VLOOKUP(A674,Mobility!$A:$L,8,FALSE)</f>
        <v>22</v>
      </c>
      <c r="P674">
        <f>VLOOKUP(A674,Mobility!$A:$L,9,FALSE)</f>
        <v>26</v>
      </c>
      <c r="Q674">
        <f>VLOOKUP(A674,Mobility!$A:$L,10,FALSE)</f>
        <v>-3</v>
      </c>
      <c r="R674">
        <f>VLOOKUP(A674,Mobility!$A:$L,11,FALSE)</f>
        <v>-24</v>
      </c>
      <c r="S674">
        <f>VLOOKUP(A674,Mobility!$A:$L,12,FALSE)</f>
        <v>9</v>
      </c>
      <c r="T674">
        <f>VLOOKUP(D674,'Pop and Pop Den'!A:C,2,FALSE)</f>
        <v>2910357</v>
      </c>
      <c r="U674">
        <f>VLOOKUP(D674,'Pop and Pop Den'!A:C,3,FALSE)</f>
        <v>35.596800000000002</v>
      </c>
      <c r="V674">
        <f>VLOOKUP(D674,Unemployment!A:B,2,FALSE)</f>
        <v>3.2</v>
      </c>
      <c r="W674">
        <f>VLOOKUP(D674,Unemployment!H:J,2,FALSE)</f>
        <v>3.1</v>
      </c>
      <c r="X674">
        <f>VLOOKUP(D674,Unemployment!H:J,3,FALSE)</f>
        <v>3.1</v>
      </c>
      <c r="Y674">
        <f t="shared" si="209"/>
        <v>-0.10000000000000009</v>
      </c>
      <c r="Z674">
        <f t="shared" si="210"/>
        <v>0</v>
      </c>
      <c r="AA674">
        <f>VLOOKUP(D674,MedianAge!A:B,2,FALSE)</f>
        <v>36.5</v>
      </c>
      <c r="AB674" s="6">
        <f>VLOOKUP(D674,StateActions!F:G,2,FALSE)</f>
        <v>43920</v>
      </c>
      <c r="AC674" s="6">
        <f>VLOOKUP(D674,StateActions!L:M,2,FALSE)</f>
        <v>43913</v>
      </c>
      <c r="AD674" s="6">
        <f>VLOOKUP(D674,StateActions!A:B,2,FALSE)</f>
        <v>43907</v>
      </c>
      <c r="AE674">
        <f t="shared" si="211"/>
        <v>-13</v>
      </c>
      <c r="AF674">
        <f t="shared" si="212"/>
        <v>-6</v>
      </c>
      <c r="AG674">
        <f t="shared" si="213"/>
        <v>0</v>
      </c>
      <c r="AH674" s="18">
        <f t="shared" si="214"/>
        <v>3.7783375314861464E-2</v>
      </c>
      <c r="AI674" s="18">
        <f t="shared" si="215"/>
        <v>0.96221662468513858</v>
      </c>
      <c r="AJ674" s="20">
        <f t="shared" si="216"/>
        <v>2.5188916876574307E-3</v>
      </c>
      <c r="AK674" t="str">
        <f t="shared" si="217"/>
        <v>Include</v>
      </c>
      <c r="AL674" t="str">
        <f t="shared" si="218"/>
        <v>Less than 10 deaths</v>
      </c>
      <c r="AM674" s="6">
        <f>IFERROR(VLOOKUP(D674,DatesEachStateReach10Deaths!A:B,2,FALSE),AK674)</f>
        <v>43922</v>
      </c>
      <c r="AN674">
        <f t="shared" si="219"/>
        <v>-15</v>
      </c>
    </row>
    <row r="675" spans="1:40" x14ac:dyDescent="0.25">
      <c r="A675" t="str">
        <f t="shared" si="220"/>
        <v>43908Kansas</v>
      </c>
      <c r="B675" t="str">
        <f t="shared" si="207"/>
        <v>43908KS</v>
      </c>
      <c r="C675" s="6">
        <v>43908</v>
      </c>
      <c r="D675" t="s">
        <v>79</v>
      </c>
      <c r="E675" t="s">
        <v>23</v>
      </c>
      <c r="F675">
        <f>IFERROR(VLOOKUP(B675,CovidTracking!B:G,4,FALSE),0)</f>
        <v>16</v>
      </c>
      <c r="G675">
        <f>IFERROR(VLOOKUP(B675,CovidTracking!B:G,5,FALSE),0)</f>
        <v>417</v>
      </c>
      <c r="H675">
        <f t="shared" si="208"/>
        <v>433</v>
      </c>
      <c r="I675">
        <f>IFERROR(VLOOKUP(B675,CovidTracking!B:G,6,FALSE),0)</f>
        <v>1</v>
      </c>
      <c r="J675">
        <f t="shared" si="221"/>
        <v>1</v>
      </c>
      <c r="K675">
        <f t="shared" si="222"/>
        <v>35</v>
      </c>
      <c r="L675">
        <f t="shared" si="223"/>
        <v>36</v>
      </c>
      <c r="M675">
        <f t="shared" si="224"/>
        <v>0</v>
      </c>
      <c r="N675">
        <f>VLOOKUP(A675,Mobility!$A:$L,7,FALSE)</f>
        <v>-16</v>
      </c>
      <c r="O675">
        <f>VLOOKUP(A675,Mobility!$A:$L,8,FALSE)</f>
        <v>24</v>
      </c>
      <c r="P675">
        <f>VLOOKUP(A675,Mobility!$A:$L,9,FALSE)</f>
        <v>62</v>
      </c>
      <c r="Q675">
        <f>VLOOKUP(A675,Mobility!$A:$L,10,FALSE)</f>
        <v>0</v>
      </c>
      <c r="R675">
        <f>VLOOKUP(A675,Mobility!$A:$L,11,FALSE)</f>
        <v>-26</v>
      </c>
      <c r="S675">
        <f>VLOOKUP(A675,Mobility!$A:$L,12,FALSE)</f>
        <v>9</v>
      </c>
      <c r="T675">
        <f>VLOOKUP(D675,'Pop and Pop Den'!A:C,2,FALSE)</f>
        <v>2910357</v>
      </c>
      <c r="U675">
        <f>VLOOKUP(D675,'Pop and Pop Den'!A:C,3,FALSE)</f>
        <v>35.596800000000002</v>
      </c>
      <c r="V675">
        <f>VLOOKUP(D675,Unemployment!A:B,2,FALSE)</f>
        <v>3.2</v>
      </c>
      <c r="W675">
        <f>VLOOKUP(D675,Unemployment!H:J,2,FALSE)</f>
        <v>3.1</v>
      </c>
      <c r="X675">
        <f>VLOOKUP(D675,Unemployment!H:J,3,FALSE)</f>
        <v>3.1</v>
      </c>
      <c r="Y675">
        <f t="shared" si="209"/>
        <v>-0.10000000000000009</v>
      </c>
      <c r="Z675">
        <f t="shared" si="210"/>
        <v>0</v>
      </c>
      <c r="AA675">
        <f>VLOOKUP(D675,MedianAge!A:B,2,FALSE)</f>
        <v>36.5</v>
      </c>
      <c r="AB675" s="6">
        <f>VLOOKUP(D675,StateActions!F:G,2,FALSE)</f>
        <v>43920</v>
      </c>
      <c r="AC675" s="6">
        <f>VLOOKUP(D675,StateActions!L:M,2,FALSE)</f>
        <v>43913</v>
      </c>
      <c r="AD675" s="6">
        <f>VLOOKUP(D675,StateActions!A:B,2,FALSE)</f>
        <v>43907</v>
      </c>
      <c r="AE675">
        <f t="shared" si="211"/>
        <v>-12</v>
      </c>
      <c r="AF675">
        <f t="shared" si="212"/>
        <v>-5</v>
      </c>
      <c r="AG675">
        <f t="shared" si="213"/>
        <v>1</v>
      </c>
      <c r="AH675" s="18">
        <f t="shared" si="214"/>
        <v>3.695150115473441E-2</v>
      </c>
      <c r="AI675" s="18">
        <f t="shared" si="215"/>
        <v>0.96304849884526555</v>
      </c>
      <c r="AJ675" s="20">
        <f t="shared" si="216"/>
        <v>2.3094688221709007E-3</v>
      </c>
      <c r="AK675" t="str">
        <f t="shared" si="217"/>
        <v>Include</v>
      </c>
      <c r="AL675" t="str">
        <f t="shared" si="218"/>
        <v>Less than 10 deaths</v>
      </c>
      <c r="AM675" s="6">
        <f>IFERROR(VLOOKUP(D675,DatesEachStateReach10Deaths!A:B,2,FALSE),AK675)</f>
        <v>43922</v>
      </c>
      <c r="AN675">
        <f t="shared" si="219"/>
        <v>-14</v>
      </c>
    </row>
    <row r="676" spans="1:40" x14ac:dyDescent="0.25">
      <c r="A676" t="str">
        <f t="shared" si="220"/>
        <v>43909Kansas</v>
      </c>
      <c r="B676" t="str">
        <f t="shared" si="207"/>
        <v>43909KS</v>
      </c>
      <c r="C676" s="6">
        <v>43909</v>
      </c>
      <c r="D676" t="s">
        <v>79</v>
      </c>
      <c r="E676" t="s">
        <v>23</v>
      </c>
      <c r="F676">
        <f>IFERROR(VLOOKUP(B676,CovidTracking!B:G,4,FALSE),0)</f>
        <v>34</v>
      </c>
      <c r="G676">
        <f>IFERROR(VLOOKUP(B676,CovidTracking!B:G,5,FALSE),0)</f>
        <v>417</v>
      </c>
      <c r="H676">
        <f t="shared" si="208"/>
        <v>451</v>
      </c>
      <c r="I676">
        <f>IFERROR(VLOOKUP(B676,CovidTracking!B:G,6,FALSE),0)</f>
        <v>1</v>
      </c>
      <c r="J676">
        <f t="shared" si="221"/>
        <v>18</v>
      </c>
      <c r="K676">
        <f t="shared" si="222"/>
        <v>0</v>
      </c>
      <c r="L676">
        <f t="shared" si="223"/>
        <v>18</v>
      </c>
      <c r="M676">
        <f t="shared" si="224"/>
        <v>0</v>
      </c>
      <c r="N676">
        <f>VLOOKUP(A676,Mobility!$A:$L,7,FALSE)</f>
        <v>-23</v>
      </c>
      <c r="O676">
        <f>VLOOKUP(A676,Mobility!$A:$L,8,FALSE)</f>
        <v>14</v>
      </c>
      <c r="P676">
        <f>VLOOKUP(A676,Mobility!$A:$L,9,FALSE)</f>
        <v>94</v>
      </c>
      <c r="Q676">
        <f>VLOOKUP(A676,Mobility!$A:$L,10,FALSE)</f>
        <v>-8</v>
      </c>
      <c r="R676">
        <f>VLOOKUP(A676,Mobility!$A:$L,11,FALSE)</f>
        <v>-30</v>
      </c>
      <c r="S676">
        <f>VLOOKUP(A676,Mobility!$A:$L,12,FALSE)</f>
        <v>12</v>
      </c>
      <c r="T676">
        <f>VLOOKUP(D676,'Pop and Pop Den'!A:C,2,FALSE)</f>
        <v>2910357</v>
      </c>
      <c r="U676">
        <f>VLOOKUP(D676,'Pop and Pop Den'!A:C,3,FALSE)</f>
        <v>35.596800000000002</v>
      </c>
      <c r="V676">
        <f>VLOOKUP(D676,Unemployment!A:B,2,FALSE)</f>
        <v>3.2</v>
      </c>
      <c r="W676">
        <f>VLOOKUP(D676,Unemployment!H:J,2,FALSE)</f>
        <v>3.1</v>
      </c>
      <c r="X676">
        <f>VLOOKUP(D676,Unemployment!H:J,3,FALSE)</f>
        <v>3.1</v>
      </c>
      <c r="Y676">
        <f t="shared" si="209"/>
        <v>-0.10000000000000009</v>
      </c>
      <c r="Z676">
        <f t="shared" si="210"/>
        <v>0</v>
      </c>
      <c r="AA676">
        <f>VLOOKUP(D676,MedianAge!A:B,2,FALSE)</f>
        <v>36.5</v>
      </c>
      <c r="AB676" s="6">
        <f>VLOOKUP(D676,StateActions!F:G,2,FALSE)</f>
        <v>43920</v>
      </c>
      <c r="AC676" s="6">
        <f>VLOOKUP(D676,StateActions!L:M,2,FALSE)</f>
        <v>43913</v>
      </c>
      <c r="AD676" s="6">
        <f>VLOOKUP(D676,StateActions!A:B,2,FALSE)</f>
        <v>43907</v>
      </c>
      <c r="AE676">
        <f t="shared" si="211"/>
        <v>-11</v>
      </c>
      <c r="AF676">
        <f t="shared" si="212"/>
        <v>-4</v>
      </c>
      <c r="AG676">
        <f t="shared" si="213"/>
        <v>2</v>
      </c>
      <c r="AH676" s="18">
        <f t="shared" si="214"/>
        <v>7.5388026607538808E-2</v>
      </c>
      <c r="AI676" s="18">
        <f t="shared" si="215"/>
        <v>0.92461197339246115</v>
      </c>
      <c r="AJ676" s="20">
        <f t="shared" si="216"/>
        <v>2.2172949002217295E-3</v>
      </c>
      <c r="AK676" t="str">
        <f t="shared" si="217"/>
        <v>Include</v>
      </c>
      <c r="AL676" t="str">
        <f t="shared" si="218"/>
        <v>Less than 10 deaths</v>
      </c>
      <c r="AM676" s="6">
        <f>IFERROR(VLOOKUP(D676,DatesEachStateReach10Deaths!A:B,2,FALSE),AK676)</f>
        <v>43922</v>
      </c>
      <c r="AN676">
        <f t="shared" si="219"/>
        <v>-13</v>
      </c>
    </row>
    <row r="677" spans="1:40" x14ac:dyDescent="0.25">
      <c r="A677" t="str">
        <f t="shared" si="220"/>
        <v>43910Kansas</v>
      </c>
      <c r="B677" t="str">
        <f t="shared" si="207"/>
        <v>43910KS</v>
      </c>
      <c r="C677" s="6">
        <v>43910</v>
      </c>
      <c r="D677" t="s">
        <v>79</v>
      </c>
      <c r="E677" t="s">
        <v>23</v>
      </c>
      <c r="F677">
        <f>IFERROR(VLOOKUP(B677,CovidTracking!B:G,4,FALSE),0)</f>
        <v>44</v>
      </c>
      <c r="G677">
        <f>IFERROR(VLOOKUP(B677,CovidTracking!B:G,5,FALSE),0)</f>
        <v>417</v>
      </c>
      <c r="H677">
        <f t="shared" si="208"/>
        <v>461</v>
      </c>
      <c r="I677">
        <f>IFERROR(VLOOKUP(B677,CovidTracking!B:G,6,FALSE),0)</f>
        <v>1</v>
      </c>
      <c r="J677">
        <f t="shared" si="221"/>
        <v>10</v>
      </c>
      <c r="K677">
        <f t="shared" si="222"/>
        <v>0</v>
      </c>
      <c r="L677">
        <f t="shared" si="223"/>
        <v>10</v>
      </c>
      <c r="M677">
        <f t="shared" si="224"/>
        <v>0</v>
      </c>
      <c r="N677">
        <f>VLOOKUP(A677,Mobility!$A:$L,7,FALSE)</f>
        <v>-24</v>
      </c>
      <c r="O677">
        <f>VLOOKUP(A677,Mobility!$A:$L,8,FALSE)</f>
        <v>15</v>
      </c>
      <c r="P677">
        <f>VLOOKUP(A677,Mobility!$A:$L,9,FALSE)</f>
        <v>20</v>
      </c>
      <c r="Q677">
        <f>VLOOKUP(A677,Mobility!$A:$L,10,FALSE)</f>
        <v>-9</v>
      </c>
      <c r="R677">
        <f>VLOOKUP(A677,Mobility!$A:$L,11,FALSE)</f>
        <v>-27</v>
      </c>
      <c r="S677">
        <f>VLOOKUP(A677,Mobility!$A:$L,12,FALSE)</f>
        <v>11</v>
      </c>
      <c r="T677">
        <f>VLOOKUP(D677,'Pop and Pop Den'!A:C,2,FALSE)</f>
        <v>2910357</v>
      </c>
      <c r="U677">
        <f>VLOOKUP(D677,'Pop and Pop Den'!A:C,3,FALSE)</f>
        <v>35.596800000000002</v>
      </c>
      <c r="V677">
        <f>VLOOKUP(D677,Unemployment!A:B,2,FALSE)</f>
        <v>3.2</v>
      </c>
      <c r="W677">
        <f>VLOOKUP(D677,Unemployment!H:J,2,FALSE)</f>
        <v>3.1</v>
      </c>
      <c r="X677">
        <f>VLOOKUP(D677,Unemployment!H:J,3,FALSE)</f>
        <v>3.1</v>
      </c>
      <c r="Y677">
        <f t="shared" si="209"/>
        <v>-0.10000000000000009</v>
      </c>
      <c r="Z677">
        <f t="shared" si="210"/>
        <v>0</v>
      </c>
      <c r="AA677">
        <f>VLOOKUP(D677,MedianAge!A:B,2,FALSE)</f>
        <v>36.5</v>
      </c>
      <c r="AB677" s="6">
        <f>VLOOKUP(D677,StateActions!F:G,2,FALSE)</f>
        <v>43920</v>
      </c>
      <c r="AC677" s="6">
        <f>VLOOKUP(D677,StateActions!L:M,2,FALSE)</f>
        <v>43913</v>
      </c>
      <c r="AD677" s="6">
        <f>VLOOKUP(D677,StateActions!A:B,2,FALSE)</f>
        <v>43907</v>
      </c>
      <c r="AE677">
        <f t="shared" si="211"/>
        <v>-10</v>
      </c>
      <c r="AF677">
        <f t="shared" si="212"/>
        <v>-3</v>
      </c>
      <c r="AG677">
        <f t="shared" si="213"/>
        <v>3</v>
      </c>
      <c r="AH677" s="18">
        <f t="shared" si="214"/>
        <v>9.5444685466377438E-2</v>
      </c>
      <c r="AI677" s="18">
        <f t="shared" si="215"/>
        <v>0.90455531453362259</v>
      </c>
      <c r="AJ677" s="20">
        <f t="shared" si="216"/>
        <v>2.1691973969631237E-3</v>
      </c>
      <c r="AK677" t="str">
        <f t="shared" si="217"/>
        <v>Include</v>
      </c>
      <c r="AL677" t="str">
        <f t="shared" si="218"/>
        <v>Less than 10 deaths</v>
      </c>
      <c r="AM677" s="6">
        <f>IFERROR(VLOOKUP(D677,DatesEachStateReach10Deaths!A:B,2,FALSE),AK677)</f>
        <v>43922</v>
      </c>
      <c r="AN677">
        <f t="shared" si="219"/>
        <v>-12</v>
      </c>
    </row>
    <row r="678" spans="1:40" x14ac:dyDescent="0.25">
      <c r="A678" t="str">
        <f t="shared" si="220"/>
        <v>43911Kansas</v>
      </c>
      <c r="B678" t="str">
        <f t="shared" si="207"/>
        <v>43911KS</v>
      </c>
      <c r="C678" s="6">
        <v>43911</v>
      </c>
      <c r="D678" t="s">
        <v>79</v>
      </c>
      <c r="E678" t="s">
        <v>23</v>
      </c>
      <c r="F678">
        <f>IFERROR(VLOOKUP(B678,CovidTracking!B:G,4,FALSE),0)</f>
        <v>55</v>
      </c>
      <c r="G678">
        <f>IFERROR(VLOOKUP(B678,CovidTracking!B:G,5,FALSE),0)</f>
        <v>417</v>
      </c>
      <c r="H678">
        <f t="shared" si="208"/>
        <v>472</v>
      </c>
      <c r="I678">
        <f>IFERROR(VLOOKUP(B678,CovidTracking!B:G,6,FALSE),0)</f>
        <v>2</v>
      </c>
      <c r="J678">
        <f t="shared" si="221"/>
        <v>11</v>
      </c>
      <c r="K678">
        <f t="shared" si="222"/>
        <v>0</v>
      </c>
      <c r="L678">
        <f t="shared" si="223"/>
        <v>11</v>
      </c>
      <c r="M678">
        <f t="shared" si="224"/>
        <v>1</v>
      </c>
      <c r="N678">
        <f>VLOOKUP(A678,Mobility!$A:$L,7,FALSE)</f>
        <v>-38</v>
      </c>
      <c r="O678">
        <f>VLOOKUP(A678,Mobility!$A:$L,8,FALSE)</f>
        <v>6</v>
      </c>
      <c r="P678">
        <f>VLOOKUP(A678,Mobility!$A:$L,9,FALSE)</f>
        <v>35</v>
      </c>
      <c r="Q678">
        <f>VLOOKUP(A678,Mobility!$A:$L,10,FALSE)</f>
        <v>-9</v>
      </c>
      <c r="R678">
        <f>VLOOKUP(A678,Mobility!$A:$L,11,FALSE)</f>
        <v>-15</v>
      </c>
      <c r="S678">
        <f>VLOOKUP(A678,Mobility!$A:$L,12,FALSE)</f>
        <v>9</v>
      </c>
      <c r="T678">
        <f>VLOOKUP(D678,'Pop and Pop Den'!A:C,2,FALSE)</f>
        <v>2910357</v>
      </c>
      <c r="U678">
        <f>VLOOKUP(D678,'Pop and Pop Den'!A:C,3,FALSE)</f>
        <v>35.596800000000002</v>
      </c>
      <c r="V678">
        <f>VLOOKUP(D678,Unemployment!A:B,2,FALSE)</f>
        <v>3.2</v>
      </c>
      <c r="W678">
        <f>VLOOKUP(D678,Unemployment!H:J,2,FALSE)</f>
        <v>3.1</v>
      </c>
      <c r="X678">
        <f>VLOOKUP(D678,Unemployment!H:J,3,FALSE)</f>
        <v>3.1</v>
      </c>
      <c r="Y678">
        <f t="shared" si="209"/>
        <v>-0.10000000000000009</v>
      </c>
      <c r="Z678">
        <f t="shared" si="210"/>
        <v>0</v>
      </c>
      <c r="AA678">
        <f>VLOOKUP(D678,MedianAge!A:B,2,FALSE)</f>
        <v>36.5</v>
      </c>
      <c r="AB678" s="6">
        <f>VLOOKUP(D678,StateActions!F:G,2,FALSE)</f>
        <v>43920</v>
      </c>
      <c r="AC678" s="6">
        <f>VLOOKUP(D678,StateActions!L:M,2,FALSE)</f>
        <v>43913</v>
      </c>
      <c r="AD678" s="6">
        <f>VLOOKUP(D678,StateActions!A:B,2,FALSE)</f>
        <v>43907</v>
      </c>
      <c r="AE678">
        <f t="shared" si="211"/>
        <v>-9</v>
      </c>
      <c r="AF678">
        <f t="shared" si="212"/>
        <v>-2</v>
      </c>
      <c r="AG678">
        <f t="shared" si="213"/>
        <v>4</v>
      </c>
      <c r="AH678" s="18">
        <f t="shared" si="214"/>
        <v>0.11652542372881355</v>
      </c>
      <c r="AI678" s="18">
        <f t="shared" si="215"/>
        <v>0.88347457627118642</v>
      </c>
      <c r="AJ678" s="20">
        <f t="shared" si="216"/>
        <v>4.2372881355932203E-3</v>
      </c>
      <c r="AK678" t="str">
        <f t="shared" si="217"/>
        <v>Include</v>
      </c>
      <c r="AL678" t="str">
        <f t="shared" si="218"/>
        <v>Less than 10 deaths</v>
      </c>
      <c r="AM678" s="6">
        <f>IFERROR(VLOOKUP(D678,DatesEachStateReach10Deaths!A:B,2,FALSE),AK678)</f>
        <v>43922</v>
      </c>
      <c r="AN678">
        <f t="shared" si="219"/>
        <v>-11</v>
      </c>
    </row>
    <row r="679" spans="1:40" x14ac:dyDescent="0.25">
      <c r="A679" t="str">
        <f t="shared" si="220"/>
        <v>43912Kansas</v>
      </c>
      <c r="B679" t="str">
        <f t="shared" si="207"/>
        <v>43912KS</v>
      </c>
      <c r="C679" s="6">
        <v>43912</v>
      </c>
      <c r="D679" t="s">
        <v>79</v>
      </c>
      <c r="E679" t="s">
        <v>23</v>
      </c>
      <c r="F679">
        <f>IFERROR(VLOOKUP(B679,CovidTracking!B:G,4,FALSE),0)</f>
        <v>64</v>
      </c>
      <c r="G679">
        <f>IFERROR(VLOOKUP(B679,CovidTracking!B:G,5,FALSE),0)</f>
        <v>417</v>
      </c>
      <c r="H679">
        <f t="shared" si="208"/>
        <v>481</v>
      </c>
      <c r="I679">
        <f>IFERROR(VLOOKUP(B679,CovidTracking!B:G,6,FALSE),0)</f>
        <v>2</v>
      </c>
      <c r="J679">
        <f t="shared" si="221"/>
        <v>9</v>
      </c>
      <c r="K679">
        <f t="shared" si="222"/>
        <v>0</v>
      </c>
      <c r="L679">
        <f t="shared" si="223"/>
        <v>9</v>
      </c>
      <c r="M679">
        <f t="shared" si="224"/>
        <v>0</v>
      </c>
      <c r="N679">
        <f>VLOOKUP(A679,Mobility!$A:$L,7,FALSE)</f>
        <v>-35</v>
      </c>
      <c r="O679">
        <f>VLOOKUP(A679,Mobility!$A:$L,8,FALSE)</f>
        <v>0</v>
      </c>
      <c r="P679">
        <f>VLOOKUP(A679,Mobility!$A:$L,9,FALSE)</f>
        <v>-33</v>
      </c>
      <c r="Q679">
        <f>VLOOKUP(A679,Mobility!$A:$L,10,FALSE)</f>
        <v>-17</v>
      </c>
      <c r="R679">
        <f>VLOOKUP(A679,Mobility!$A:$L,11,FALSE)</f>
        <v>-24</v>
      </c>
      <c r="S679">
        <f>VLOOKUP(A679,Mobility!$A:$L,12,FALSE)</f>
        <v>9</v>
      </c>
      <c r="T679">
        <f>VLOOKUP(D679,'Pop and Pop Den'!A:C,2,FALSE)</f>
        <v>2910357</v>
      </c>
      <c r="U679">
        <f>VLOOKUP(D679,'Pop and Pop Den'!A:C,3,FALSE)</f>
        <v>35.596800000000002</v>
      </c>
      <c r="V679">
        <f>VLOOKUP(D679,Unemployment!A:B,2,FALSE)</f>
        <v>3.2</v>
      </c>
      <c r="W679">
        <f>VLOOKUP(D679,Unemployment!H:J,2,FALSE)</f>
        <v>3.1</v>
      </c>
      <c r="X679">
        <f>VLOOKUP(D679,Unemployment!H:J,3,FALSE)</f>
        <v>3.1</v>
      </c>
      <c r="Y679">
        <f t="shared" si="209"/>
        <v>-0.10000000000000009</v>
      </c>
      <c r="Z679">
        <f t="shared" si="210"/>
        <v>0</v>
      </c>
      <c r="AA679">
        <f>VLOOKUP(D679,MedianAge!A:B,2,FALSE)</f>
        <v>36.5</v>
      </c>
      <c r="AB679" s="6">
        <f>VLOOKUP(D679,StateActions!F:G,2,FALSE)</f>
        <v>43920</v>
      </c>
      <c r="AC679" s="6">
        <f>VLOOKUP(D679,StateActions!L:M,2,FALSE)</f>
        <v>43913</v>
      </c>
      <c r="AD679" s="6">
        <f>VLOOKUP(D679,StateActions!A:B,2,FALSE)</f>
        <v>43907</v>
      </c>
      <c r="AE679">
        <f t="shared" si="211"/>
        <v>-8</v>
      </c>
      <c r="AF679">
        <f t="shared" si="212"/>
        <v>-1</v>
      </c>
      <c r="AG679">
        <f t="shared" si="213"/>
        <v>5</v>
      </c>
      <c r="AH679" s="18">
        <f t="shared" si="214"/>
        <v>0.13305613305613306</v>
      </c>
      <c r="AI679" s="18">
        <f t="shared" si="215"/>
        <v>0.86694386694386694</v>
      </c>
      <c r="AJ679" s="20">
        <f t="shared" si="216"/>
        <v>4.1580041580041582E-3</v>
      </c>
      <c r="AK679" t="str">
        <f t="shared" si="217"/>
        <v>Include</v>
      </c>
      <c r="AL679" t="str">
        <f t="shared" si="218"/>
        <v>Less than 10 deaths</v>
      </c>
      <c r="AM679" s="6">
        <f>IFERROR(VLOOKUP(D679,DatesEachStateReach10Deaths!A:B,2,FALSE),AK679)</f>
        <v>43922</v>
      </c>
      <c r="AN679">
        <f t="shared" si="219"/>
        <v>-10</v>
      </c>
    </row>
    <row r="680" spans="1:40" x14ac:dyDescent="0.25">
      <c r="A680" t="str">
        <f t="shared" si="220"/>
        <v>43913Kansas</v>
      </c>
      <c r="B680" t="str">
        <f t="shared" si="207"/>
        <v>43913KS</v>
      </c>
      <c r="C680" s="6">
        <v>43913</v>
      </c>
      <c r="D680" t="s">
        <v>79</v>
      </c>
      <c r="E680" t="s">
        <v>23</v>
      </c>
      <c r="F680">
        <f>IFERROR(VLOOKUP(B680,CovidTracking!B:G,4,FALSE),0)</f>
        <v>82</v>
      </c>
      <c r="G680">
        <f>IFERROR(VLOOKUP(B680,CovidTracking!B:G,5,FALSE),0)</f>
        <v>417</v>
      </c>
      <c r="H680">
        <f t="shared" si="208"/>
        <v>499</v>
      </c>
      <c r="I680">
        <f>IFERROR(VLOOKUP(B680,CovidTracking!B:G,6,FALSE),0)</f>
        <v>2</v>
      </c>
      <c r="J680">
        <f t="shared" si="221"/>
        <v>18</v>
      </c>
      <c r="K680">
        <f t="shared" si="222"/>
        <v>0</v>
      </c>
      <c r="L680">
        <f t="shared" si="223"/>
        <v>18</v>
      </c>
      <c r="M680">
        <f t="shared" si="224"/>
        <v>0</v>
      </c>
      <c r="N680">
        <f>VLOOKUP(A680,Mobility!$A:$L,7,FALSE)</f>
        <v>-28</v>
      </c>
      <c r="O680">
        <f>VLOOKUP(A680,Mobility!$A:$L,8,FALSE)</f>
        <v>4</v>
      </c>
      <c r="P680">
        <f>VLOOKUP(A680,Mobility!$A:$L,9,FALSE)</f>
        <v>30</v>
      </c>
      <c r="Q680">
        <f>VLOOKUP(A680,Mobility!$A:$L,10,FALSE)</f>
        <v>-16</v>
      </c>
      <c r="R680">
        <f>VLOOKUP(A680,Mobility!$A:$L,11,FALSE)</f>
        <v>-31</v>
      </c>
      <c r="S680">
        <f>VLOOKUP(A680,Mobility!$A:$L,12,FALSE)</f>
        <v>13</v>
      </c>
      <c r="T680">
        <f>VLOOKUP(D680,'Pop and Pop Den'!A:C,2,FALSE)</f>
        <v>2910357</v>
      </c>
      <c r="U680">
        <f>VLOOKUP(D680,'Pop and Pop Den'!A:C,3,FALSE)</f>
        <v>35.596800000000002</v>
      </c>
      <c r="V680">
        <f>VLOOKUP(D680,Unemployment!A:B,2,FALSE)</f>
        <v>3.2</v>
      </c>
      <c r="W680">
        <f>VLOOKUP(D680,Unemployment!H:J,2,FALSE)</f>
        <v>3.1</v>
      </c>
      <c r="X680">
        <f>VLOOKUP(D680,Unemployment!H:J,3,FALSE)</f>
        <v>3.1</v>
      </c>
      <c r="Y680">
        <f t="shared" si="209"/>
        <v>-0.10000000000000009</v>
      </c>
      <c r="Z680">
        <f t="shared" si="210"/>
        <v>0</v>
      </c>
      <c r="AA680">
        <f>VLOOKUP(D680,MedianAge!A:B,2,FALSE)</f>
        <v>36.5</v>
      </c>
      <c r="AB680" s="6">
        <f>VLOOKUP(D680,StateActions!F:G,2,FALSE)</f>
        <v>43920</v>
      </c>
      <c r="AC680" s="6">
        <f>VLOOKUP(D680,StateActions!L:M,2,FALSE)</f>
        <v>43913</v>
      </c>
      <c r="AD680" s="6">
        <f>VLOOKUP(D680,StateActions!A:B,2,FALSE)</f>
        <v>43907</v>
      </c>
      <c r="AE680">
        <f t="shared" si="211"/>
        <v>-7</v>
      </c>
      <c r="AF680">
        <f t="shared" si="212"/>
        <v>0</v>
      </c>
      <c r="AG680">
        <f t="shared" si="213"/>
        <v>6</v>
      </c>
      <c r="AH680" s="18">
        <f t="shared" si="214"/>
        <v>0.16432865731462926</v>
      </c>
      <c r="AI680" s="18">
        <f t="shared" si="215"/>
        <v>0.83567134268537069</v>
      </c>
      <c r="AJ680" s="20">
        <f t="shared" si="216"/>
        <v>4.0080160320641279E-3</v>
      </c>
      <c r="AK680" t="str">
        <f t="shared" si="217"/>
        <v>Include</v>
      </c>
      <c r="AL680" t="str">
        <f t="shared" si="218"/>
        <v>Less than 10 deaths</v>
      </c>
      <c r="AM680" s="6">
        <f>IFERROR(VLOOKUP(D680,DatesEachStateReach10Deaths!A:B,2,FALSE),AK680)</f>
        <v>43922</v>
      </c>
      <c r="AN680">
        <f t="shared" si="219"/>
        <v>-9</v>
      </c>
    </row>
    <row r="681" spans="1:40" x14ac:dyDescent="0.25">
      <c r="A681" t="str">
        <f t="shared" si="220"/>
        <v>43914Kansas</v>
      </c>
      <c r="B681" t="str">
        <f t="shared" si="207"/>
        <v>43914KS</v>
      </c>
      <c r="C681" s="6">
        <v>43914</v>
      </c>
      <c r="D681" t="s">
        <v>79</v>
      </c>
      <c r="E681" t="s">
        <v>23</v>
      </c>
      <c r="F681">
        <f>IFERROR(VLOOKUP(B681,CovidTracking!B:G,4,FALSE),0)</f>
        <v>98</v>
      </c>
      <c r="G681">
        <f>IFERROR(VLOOKUP(B681,CovidTracking!B:G,5,FALSE),0)</f>
        <v>2086</v>
      </c>
      <c r="H681">
        <f t="shared" si="208"/>
        <v>2184</v>
      </c>
      <c r="I681">
        <f>IFERROR(VLOOKUP(B681,CovidTracking!B:G,6,FALSE),0)</f>
        <v>2</v>
      </c>
      <c r="J681">
        <f t="shared" si="221"/>
        <v>16</v>
      </c>
      <c r="K681">
        <f t="shared" si="222"/>
        <v>1669</v>
      </c>
      <c r="L681">
        <f t="shared" si="223"/>
        <v>1685</v>
      </c>
      <c r="M681">
        <f t="shared" si="224"/>
        <v>0</v>
      </c>
      <c r="N681">
        <f>VLOOKUP(A681,Mobility!$A:$L,7,FALSE)</f>
        <v>-36</v>
      </c>
      <c r="O681">
        <f>VLOOKUP(A681,Mobility!$A:$L,8,FALSE)</f>
        <v>-7</v>
      </c>
      <c r="P681">
        <f>VLOOKUP(A681,Mobility!$A:$L,9,FALSE)</f>
        <v>46</v>
      </c>
      <c r="Q681">
        <f>VLOOKUP(A681,Mobility!$A:$L,10,FALSE)</f>
        <v>-16</v>
      </c>
      <c r="R681">
        <f>VLOOKUP(A681,Mobility!$A:$L,11,FALSE)</f>
        <v>-38</v>
      </c>
      <c r="S681">
        <f>VLOOKUP(A681,Mobility!$A:$L,12,FALSE)</f>
        <v>17</v>
      </c>
      <c r="T681">
        <f>VLOOKUP(D681,'Pop and Pop Den'!A:C,2,FALSE)</f>
        <v>2910357</v>
      </c>
      <c r="U681">
        <f>VLOOKUP(D681,'Pop and Pop Den'!A:C,3,FALSE)</f>
        <v>35.596800000000002</v>
      </c>
      <c r="V681">
        <f>VLOOKUP(D681,Unemployment!A:B,2,FALSE)</f>
        <v>3.2</v>
      </c>
      <c r="W681">
        <f>VLOOKUP(D681,Unemployment!H:J,2,FALSE)</f>
        <v>3.1</v>
      </c>
      <c r="X681">
        <f>VLOOKUP(D681,Unemployment!H:J,3,FALSE)</f>
        <v>3.1</v>
      </c>
      <c r="Y681">
        <f t="shared" si="209"/>
        <v>-0.10000000000000009</v>
      </c>
      <c r="Z681">
        <f t="shared" si="210"/>
        <v>0</v>
      </c>
      <c r="AA681">
        <f>VLOOKUP(D681,MedianAge!A:B,2,FALSE)</f>
        <v>36.5</v>
      </c>
      <c r="AB681" s="6">
        <f>VLOOKUP(D681,StateActions!F:G,2,FALSE)</f>
        <v>43920</v>
      </c>
      <c r="AC681" s="6">
        <f>VLOOKUP(D681,StateActions!L:M,2,FALSE)</f>
        <v>43913</v>
      </c>
      <c r="AD681" s="6">
        <f>VLOOKUP(D681,StateActions!A:B,2,FALSE)</f>
        <v>43907</v>
      </c>
      <c r="AE681">
        <f t="shared" si="211"/>
        <v>-6</v>
      </c>
      <c r="AF681">
        <f t="shared" si="212"/>
        <v>1</v>
      </c>
      <c r="AG681">
        <f t="shared" si="213"/>
        <v>7</v>
      </c>
      <c r="AH681" s="18">
        <f t="shared" si="214"/>
        <v>4.4871794871794872E-2</v>
      </c>
      <c r="AI681" s="18">
        <f t="shared" si="215"/>
        <v>0.95512820512820518</v>
      </c>
      <c r="AJ681" s="20">
        <f t="shared" si="216"/>
        <v>9.1575091575091575E-4</v>
      </c>
      <c r="AK681" t="str">
        <f t="shared" si="217"/>
        <v>Include</v>
      </c>
      <c r="AL681" t="str">
        <f t="shared" si="218"/>
        <v>Less than 10 deaths</v>
      </c>
      <c r="AM681" s="6">
        <f>IFERROR(VLOOKUP(D681,DatesEachStateReach10Deaths!A:B,2,FALSE),AK681)</f>
        <v>43922</v>
      </c>
      <c r="AN681">
        <f t="shared" si="219"/>
        <v>-8</v>
      </c>
    </row>
    <row r="682" spans="1:40" x14ac:dyDescent="0.25">
      <c r="A682" t="str">
        <f t="shared" si="220"/>
        <v>43915Kansas</v>
      </c>
      <c r="B682" t="str">
        <f t="shared" si="207"/>
        <v>43915KS</v>
      </c>
      <c r="C682" s="6">
        <v>43915</v>
      </c>
      <c r="D682" t="s">
        <v>79</v>
      </c>
      <c r="E682" t="s">
        <v>23</v>
      </c>
      <c r="F682">
        <f>IFERROR(VLOOKUP(B682,CovidTracking!B:G,4,FALSE),0)</f>
        <v>126</v>
      </c>
      <c r="G682">
        <f>IFERROR(VLOOKUP(B682,CovidTracking!B:G,5,FALSE),0)</f>
        <v>2360</v>
      </c>
      <c r="H682">
        <f t="shared" si="208"/>
        <v>2486</v>
      </c>
      <c r="I682">
        <f>IFERROR(VLOOKUP(B682,CovidTracking!B:G,6,FALSE),0)</f>
        <v>3</v>
      </c>
      <c r="J682">
        <f t="shared" si="221"/>
        <v>28</v>
      </c>
      <c r="K682">
        <f t="shared" si="222"/>
        <v>274</v>
      </c>
      <c r="L682">
        <f t="shared" si="223"/>
        <v>302</v>
      </c>
      <c r="M682">
        <f t="shared" si="224"/>
        <v>1</v>
      </c>
      <c r="N682">
        <f>VLOOKUP(A682,Mobility!$A:$L,7,FALSE)</f>
        <v>-34</v>
      </c>
      <c r="O682">
        <f>VLOOKUP(A682,Mobility!$A:$L,8,FALSE)</f>
        <v>-4</v>
      </c>
      <c r="P682">
        <f>VLOOKUP(A682,Mobility!$A:$L,9,FALSE)</f>
        <v>117</v>
      </c>
      <c r="Q682">
        <f>VLOOKUP(A682,Mobility!$A:$L,10,FALSE)</f>
        <v>-12</v>
      </c>
      <c r="R682">
        <f>VLOOKUP(A682,Mobility!$A:$L,11,FALSE)</f>
        <v>-39</v>
      </c>
      <c r="S682">
        <f>VLOOKUP(A682,Mobility!$A:$L,12,FALSE)</f>
        <v>15</v>
      </c>
      <c r="T682">
        <f>VLOOKUP(D682,'Pop and Pop Den'!A:C,2,FALSE)</f>
        <v>2910357</v>
      </c>
      <c r="U682">
        <f>VLOOKUP(D682,'Pop and Pop Den'!A:C,3,FALSE)</f>
        <v>35.596800000000002</v>
      </c>
      <c r="V682">
        <f>VLOOKUP(D682,Unemployment!A:B,2,FALSE)</f>
        <v>3.2</v>
      </c>
      <c r="W682">
        <f>VLOOKUP(D682,Unemployment!H:J,2,FALSE)</f>
        <v>3.1</v>
      </c>
      <c r="X682">
        <f>VLOOKUP(D682,Unemployment!H:J,3,FALSE)</f>
        <v>3.1</v>
      </c>
      <c r="Y682">
        <f t="shared" si="209"/>
        <v>-0.10000000000000009</v>
      </c>
      <c r="Z682">
        <f t="shared" si="210"/>
        <v>0</v>
      </c>
      <c r="AA682">
        <f>VLOOKUP(D682,MedianAge!A:B,2,FALSE)</f>
        <v>36.5</v>
      </c>
      <c r="AB682" s="6">
        <f>VLOOKUP(D682,StateActions!F:G,2,FALSE)</f>
        <v>43920</v>
      </c>
      <c r="AC682" s="6">
        <f>VLOOKUP(D682,StateActions!L:M,2,FALSE)</f>
        <v>43913</v>
      </c>
      <c r="AD682" s="6">
        <f>VLOOKUP(D682,StateActions!A:B,2,FALSE)</f>
        <v>43907</v>
      </c>
      <c r="AE682">
        <f t="shared" si="211"/>
        <v>-5</v>
      </c>
      <c r="AF682">
        <f t="shared" si="212"/>
        <v>2</v>
      </c>
      <c r="AG682">
        <f t="shared" si="213"/>
        <v>8</v>
      </c>
      <c r="AH682" s="18">
        <f t="shared" si="214"/>
        <v>5.0683829444891394E-2</v>
      </c>
      <c r="AI682" s="18">
        <f t="shared" si="215"/>
        <v>0.94931617055510864</v>
      </c>
      <c r="AJ682" s="20">
        <f t="shared" si="216"/>
        <v>1.2067578439259854E-3</v>
      </c>
      <c r="AK682" t="str">
        <f t="shared" si="217"/>
        <v>Include</v>
      </c>
      <c r="AL682" t="str">
        <f t="shared" si="218"/>
        <v>Less than 10 deaths</v>
      </c>
      <c r="AM682" s="6">
        <f>IFERROR(VLOOKUP(D682,DatesEachStateReach10Deaths!A:B,2,FALSE),AK682)</f>
        <v>43922</v>
      </c>
      <c r="AN682">
        <f t="shared" si="219"/>
        <v>-7</v>
      </c>
    </row>
    <row r="683" spans="1:40" x14ac:dyDescent="0.25">
      <c r="A683" t="str">
        <f t="shared" si="220"/>
        <v>43916Kansas</v>
      </c>
      <c r="B683" t="str">
        <f t="shared" si="207"/>
        <v>43916KS</v>
      </c>
      <c r="C683" s="6">
        <v>43916</v>
      </c>
      <c r="D683" t="s">
        <v>79</v>
      </c>
      <c r="E683" t="s">
        <v>23</v>
      </c>
      <c r="F683">
        <f>IFERROR(VLOOKUP(B683,CovidTracking!B:G,4,FALSE),0)</f>
        <v>168</v>
      </c>
      <c r="G683">
        <f>IFERROR(VLOOKUP(B683,CovidTracking!B:G,5,FALSE),0)</f>
        <v>2869</v>
      </c>
      <c r="H683">
        <f t="shared" si="208"/>
        <v>3037</v>
      </c>
      <c r="I683">
        <f>IFERROR(VLOOKUP(B683,CovidTracking!B:G,6,FALSE),0)</f>
        <v>3</v>
      </c>
      <c r="J683">
        <f t="shared" si="221"/>
        <v>42</v>
      </c>
      <c r="K683">
        <f t="shared" si="222"/>
        <v>509</v>
      </c>
      <c r="L683">
        <f t="shared" si="223"/>
        <v>551</v>
      </c>
      <c r="M683">
        <f t="shared" si="224"/>
        <v>0</v>
      </c>
      <c r="N683">
        <f>VLOOKUP(A683,Mobility!$A:$L,7,FALSE)</f>
        <v>-40</v>
      </c>
      <c r="O683">
        <f>VLOOKUP(A683,Mobility!$A:$L,8,FALSE)</f>
        <v>-14</v>
      </c>
      <c r="P683">
        <f>VLOOKUP(A683,Mobility!$A:$L,9,FALSE)</f>
        <v>81</v>
      </c>
      <c r="Q683">
        <f>VLOOKUP(A683,Mobility!$A:$L,10,FALSE)</f>
        <v>-19</v>
      </c>
      <c r="R683">
        <f>VLOOKUP(A683,Mobility!$A:$L,11,FALSE)</f>
        <v>-42</v>
      </c>
      <c r="S683">
        <f>VLOOKUP(A683,Mobility!$A:$L,12,FALSE)</f>
        <v>18</v>
      </c>
      <c r="T683">
        <f>VLOOKUP(D683,'Pop and Pop Den'!A:C,2,FALSE)</f>
        <v>2910357</v>
      </c>
      <c r="U683">
        <f>VLOOKUP(D683,'Pop and Pop Den'!A:C,3,FALSE)</f>
        <v>35.596800000000002</v>
      </c>
      <c r="V683">
        <f>VLOOKUP(D683,Unemployment!A:B,2,FALSE)</f>
        <v>3.2</v>
      </c>
      <c r="W683">
        <f>VLOOKUP(D683,Unemployment!H:J,2,FALSE)</f>
        <v>3.1</v>
      </c>
      <c r="X683">
        <f>VLOOKUP(D683,Unemployment!H:J,3,FALSE)</f>
        <v>3.1</v>
      </c>
      <c r="Y683">
        <f t="shared" si="209"/>
        <v>-0.10000000000000009</v>
      </c>
      <c r="Z683">
        <f t="shared" si="210"/>
        <v>0</v>
      </c>
      <c r="AA683">
        <f>VLOOKUP(D683,MedianAge!A:B,2,FALSE)</f>
        <v>36.5</v>
      </c>
      <c r="AB683" s="6">
        <f>VLOOKUP(D683,StateActions!F:G,2,FALSE)</f>
        <v>43920</v>
      </c>
      <c r="AC683" s="6">
        <f>VLOOKUP(D683,StateActions!L:M,2,FALSE)</f>
        <v>43913</v>
      </c>
      <c r="AD683" s="6">
        <f>VLOOKUP(D683,StateActions!A:B,2,FALSE)</f>
        <v>43907</v>
      </c>
      <c r="AE683">
        <f t="shared" si="211"/>
        <v>-4</v>
      </c>
      <c r="AF683">
        <f t="shared" si="212"/>
        <v>3</v>
      </c>
      <c r="AG683">
        <f t="shared" si="213"/>
        <v>9</v>
      </c>
      <c r="AH683" s="18">
        <f t="shared" si="214"/>
        <v>5.531774777741192E-2</v>
      </c>
      <c r="AI683" s="18">
        <f t="shared" si="215"/>
        <v>0.94468225222258806</v>
      </c>
      <c r="AJ683" s="20">
        <f t="shared" si="216"/>
        <v>9.8781692459664152E-4</v>
      </c>
      <c r="AK683" t="str">
        <f t="shared" si="217"/>
        <v>Include</v>
      </c>
      <c r="AL683" t="str">
        <f t="shared" si="218"/>
        <v>Less than 10 deaths</v>
      </c>
      <c r="AM683" s="6">
        <f>IFERROR(VLOOKUP(D683,DatesEachStateReach10Deaths!A:B,2,FALSE),AK683)</f>
        <v>43922</v>
      </c>
      <c r="AN683">
        <f t="shared" si="219"/>
        <v>-6</v>
      </c>
    </row>
    <row r="684" spans="1:40" x14ac:dyDescent="0.25">
      <c r="A684" t="str">
        <f t="shared" si="220"/>
        <v>43917Kansas</v>
      </c>
      <c r="B684" t="str">
        <f t="shared" si="207"/>
        <v>43917KS</v>
      </c>
      <c r="C684" s="6">
        <v>43917</v>
      </c>
      <c r="D684" t="s">
        <v>79</v>
      </c>
      <c r="E684" t="s">
        <v>23</v>
      </c>
      <c r="F684">
        <f>IFERROR(VLOOKUP(B684,CovidTracking!B:G,4,FALSE),0)</f>
        <v>202</v>
      </c>
      <c r="G684">
        <f>IFERROR(VLOOKUP(B684,CovidTracking!B:G,5,FALSE),0)</f>
        <v>3229</v>
      </c>
      <c r="H684">
        <f t="shared" si="208"/>
        <v>3431</v>
      </c>
      <c r="I684">
        <f>IFERROR(VLOOKUP(B684,CovidTracking!B:G,6,FALSE),0)</f>
        <v>4</v>
      </c>
      <c r="J684">
        <f t="shared" si="221"/>
        <v>34</v>
      </c>
      <c r="K684">
        <f t="shared" si="222"/>
        <v>360</v>
      </c>
      <c r="L684">
        <f t="shared" si="223"/>
        <v>394</v>
      </c>
      <c r="M684">
        <f t="shared" si="224"/>
        <v>1</v>
      </c>
      <c r="N684">
        <f>VLOOKUP(A684,Mobility!$A:$L,7,FALSE)</f>
        <v>-37</v>
      </c>
      <c r="O684">
        <f>VLOOKUP(A684,Mobility!$A:$L,8,FALSE)</f>
        <v>-13</v>
      </c>
      <c r="P684">
        <f>VLOOKUP(A684,Mobility!$A:$L,9,FALSE)</f>
        <v>62</v>
      </c>
      <c r="Q684">
        <f>VLOOKUP(A684,Mobility!$A:$L,10,FALSE)</f>
        <v>-21</v>
      </c>
      <c r="R684">
        <f>VLOOKUP(A684,Mobility!$A:$L,11,FALSE)</f>
        <v>-38</v>
      </c>
      <c r="S684">
        <f>VLOOKUP(A684,Mobility!$A:$L,12,FALSE)</f>
        <v>15</v>
      </c>
      <c r="T684">
        <f>VLOOKUP(D684,'Pop and Pop Den'!A:C,2,FALSE)</f>
        <v>2910357</v>
      </c>
      <c r="U684">
        <f>VLOOKUP(D684,'Pop and Pop Den'!A:C,3,FALSE)</f>
        <v>35.596800000000002</v>
      </c>
      <c r="V684">
        <f>VLOOKUP(D684,Unemployment!A:B,2,FALSE)</f>
        <v>3.2</v>
      </c>
      <c r="W684">
        <f>VLOOKUP(D684,Unemployment!H:J,2,FALSE)</f>
        <v>3.1</v>
      </c>
      <c r="X684">
        <f>VLOOKUP(D684,Unemployment!H:J,3,FALSE)</f>
        <v>3.1</v>
      </c>
      <c r="Y684">
        <f t="shared" si="209"/>
        <v>-0.10000000000000009</v>
      </c>
      <c r="Z684">
        <f t="shared" si="210"/>
        <v>0</v>
      </c>
      <c r="AA684">
        <f>VLOOKUP(D684,MedianAge!A:B,2,FALSE)</f>
        <v>36.5</v>
      </c>
      <c r="AB684" s="6">
        <f>VLOOKUP(D684,StateActions!F:G,2,FALSE)</f>
        <v>43920</v>
      </c>
      <c r="AC684" s="6">
        <f>VLOOKUP(D684,StateActions!L:M,2,FALSE)</f>
        <v>43913</v>
      </c>
      <c r="AD684" s="6">
        <f>VLOOKUP(D684,StateActions!A:B,2,FALSE)</f>
        <v>43907</v>
      </c>
      <c r="AE684">
        <f t="shared" si="211"/>
        <v>-3</v>
      </c>
      <c r="AF684">
        <f t="shared" si="212"/>
        <v>4</v>
      </c>
      <c r="AG684">
        <f t="shared" si="213"/>
        <v>10</v>
      </c>
      <c r="AH684" s="18">
        <f t="shared" si="214"/>
        <v>5.8874963567473043E-2</v>
      </c>
      <c r="AI684" s="18">
        <f t="shared" si="215"/>
        <v>0.94112503643252698</v>
      </c>
      <c r="AJ684" s="20">
        <f t="shared" si="216"/>
        <v>1.1658408627222385E-3</v>
      </c>
      <c r="AK684" t="str">
        <f t="shared" si="217"/>
        <v>Include</v>
      </c>
      <c r="AL684" t="str">
        <f t="shared" si="218"/>
        <v>Less than 10 deaths</v>
      </c>
      <c r="AM684" s="6">
        <f>IFERROR(VLOOKUP(D684,DatesEachStateReach10Deaths!A:B,2,FALSE),AK684)</f>
        <v>43922</v>
      </c>
      <c r="AN684">
        <f t="shared" si="219"/>
        <v>-5</v>
      </c>
    </row>
    <row r="685" spans="1:40" x14ac:dyDescent="0.25">
      <c r="A685" t="str">
        <f t="shared" si="220"/>
        <v>43918Kansas</v>
      </c>
      <c r="B685" t="str">
        <f t="shared" si="207"/>
        <v>43918KS</v>
      </c>
      <c r="C685" s="6">
        <v>43918</v>
      </c>
      <c r="D685" t="s">
        <v>79</v>
      </c>
      <c r="E685" t="s">
        <v>23</v>
      </c>
      <c r="F685">
        <f>IFERROR(VLOOKUP(B685,CovidTracking!B:G,4,FALSE),0)</f>
        <v>261</v>
      </c>
      <c r="G685">
        <f>IFERROR(VLOOKUP(B685,CovidTracking!B:G,5,FALSE),0)</f>
        <v>3671</v>
      </c>
      <c r="H685">
        <f t="shared" si="208"/>
        <v>3932</v>
      </c>
      <c r="I685">
        <f>IFERROR(VLOOKUP(B685,CovidTracking!B:G,6,FALSE),0)</f>
        <v>5</v>
      </c>
      <c r="J685">
        <f t="shared" si="221"/>
        <v>59</v>
      </c>
      <c r="K685">
        <f t="shared" si="222"/>
        <v>442</v>
      </c>
      <c r="L685">
        <f t="shared" si="223"/>
        <v>501</v>
      </c>
      <c r="M685">
        <f t="shared" si="224"/>
        <v>1</v>
      </c>
      <c r="N685">
        <f>VLOOKUP(A685,Mobility!$A:$L,7,FALSE)</f>
        <v>-45</v>
      </c>
      <c r="O685">
        <f>VLOOKUP(A685,Mobility!$A:$L,8,FALSE)</f>
        <v>-12</v>
      </c>
      <c r="P685">
        <f>VLOOKUP(A685,Mobility!$A:$L,9,FALSE)</f>
        <v>50</v>
      </c>
      <c r="Q685">
        <f>VLOOKUP(A685,Mobility!$A:$L,10,FALSE)</f>
        <v>-26</v>
      </c>
      <c r="R685">
        <f>VLOOKUP(A685,Mobility!$A:$L,11,FALSE)</f>
        <v>-25</v>
      </c>
      <c r="S685">
        <f>VLOOKUP(A685,Mobility!$A:$L,12,FALSE)</f>
        <v>12</v>
      </c>
      <c r="T685">
        <f>VLOOKUP(D685,'Pop and Pop Den'!A:C,2,FALSE)</f>
        <v>2910357</v>
      </c>
      <c r="U685">
        <f>VLOOKUP(D685,'Pop and Pop Den'!A:C,3,FALSE)</f>
        <v>35.596800000000002</v>
      </c>
      <c r="V685">
        <f>VLOOKUP(D685,Unemployment!A:B,2,FALSE)</f>
        <v>3.2</v>
      </c>
      <c r="W685">
        <f>VLOOKUP(D685,Unemployment!H:J,2,FALSE)</f>
        <v>3.1</v>
      </c>
      <c r="X685">
        <f>VLOOKUP(D685,Unemployment!H:J,3,FALSE)</f>
        <v>3.1</v>
      </c>
      <c r="Y685">
        <f t="shared" si="209"/>
        <v>-0.10000000000000009</v>
      </c>
      <c r="Z685">
        <f t="shared" si="210"/>
        <v>0</v>
      </c>
      <c r="AA685">
        <f>VLOOKUP(D685,MedianAge!A:B,2,FALSE)</f>
        <v>36.5</v>
      </c>
      <c r="AB685" s="6">
        <f>VLOOKUP(D685,StateActions!F:G,2,FALSE)</f>
        <v>43920</v>
      </c>
      <c r="AC685" s="6">
        <f>VLOOKUP(D685,StateActions!L:M,2,FALSE)</f>
        <v>43913</v>
      </c>
      <c r="AD685" s="6">
        <f>VLOOKUP(D685,StateActions!A:B,2,FALSE)</f>
        <v>43907</v>
      </c>
      <c r="AE685">
        <f t="shared" si="211"/>
        <v>-2</v>
      </c>
      <c r="AF685">
        <f t="shared" si="212"/>
        <v>5</v>
      </c>
      <c r="AG685">
        <f t="shared" si="213"/>
        <v>11</v>
      </c>
      <c r="AH685" s="18">
        <f t="shared" si="214"/>
        <v>6.6378433367243139E-2</v>
      </c>
      <c r="AI685" s="18">
        <f t="shared" si="215"/>
        <v>0.93362156663275686</v>
      </c>
      <c r="AJ685" s="20">
        <f t="shared" si="216"/>
        <v>1.2716174974567651E-3</v>
      </c>
      <c r="AK685" t="str">
        <f t="shared" si="217"/>
        <v>Include</v>
      </c>
      <c r="AL685" t="str">
        <f t="shared" si="218"/>
        <v>Less than 10 deaths</v>
      </c>
      <c r="AM685" s="6">
        <f>IFERROR(VLOOKUP(D685,DatesEachStateReach10Deaths!A:B,2,FALSE),AK685)</f>
        <v>43922</v>
      </c>
      <c r="AN685">
        <f t="shared" si="219"/>
        <v>-4</v>
      </c>
    </row>
    <row r="686" spans="1:40" x14ac:dyDescent="0.25">
      <c r="A686" t="str">
        <f t="shared" si="220"/>
        <v>43919Kansas</v>
      </c>
      <c r="B686" t="str">
        <f t="shared" si="207"/>
        <v>43919KS</v>
      </c>
      <c r="C686" s="6">
        <v>43919</v>
      </c>
      <c r="D686" t="s">
        <v>79</v>
      </c>
      <c r="E686" t="s">
        <v>23</v>
      </c>
      <c r="F686">
        <f>IFERROR(VLOOKUP(B686,CovidTracking!B:G,4,FALSE),0)</f>
        <v>319</v>
      </c>
      <c r="G686">
        <f>IFERROR(VLOOKUP(B686,CovidTracking!B:G,5,FALSE),0)</f>
        <v>4194</v>
      </c>
      <c r="H686">
        <f t="shared" si="208"/>
        <v>4513</v>
      </c>
      <c r="I686">
        <f>IFERROR(VLOOKUP(B686,CovidTracking!B:G,6,FALSE),0)</f>
        <v>6</v>
      </c>
      <c r="J686">
        <f t="shared" si="221"/>
        <v>58</v>
      </c>
      <c r="K686">
        <f t="shared" si="222"/>
        <v>523</v>
      </c>
      <c r="L686">
        <f t="shared" si="223"/>
        <v>581</v>
      </c>
      <c r="M686">
        <f t="shared" si="224"/>
        <v>1</v>
      </c>
      <c r="N686">
        <f>VLOOKUP(A686,Mobility!$A:$L,7,FALSE)</f>
        <v>-36</v>
      </c>
      <c r="O686">
        <f>VLOOKUP(A686,Mobility!$A:$L,8,FALSE)</f>
        <v>-14</v>
      </c>
      <c r="P686">
        <f>VLOOKUP(A686,Mobility!$A:$L,9,FALSE)</f>
        <v>72</v>
      </c>
      <c r="Q686">
        <f>VLOOKUP(A686,Mobility!$A:$L,10,FALSE)</f>
        <v>-20</v>
      </c>
      <c r="R686">
        <f>VLOOKUP(A686,Mobility!$A:$L,11,FALSE)</f>
        <v>-30</v>
      </c>
      <c r="S686">
        <f>VLOOKUP(A686,Mobility!$A:$L,12,FALSE)</f>
        <v>9</v>
      </c>
      <c r="T686">
        <f>VLOOKUP(D686,'Pop and Pop Den'!A:C,2,FALSE)</f>
        <v>2910357</v>
      </c>
      <c r="U686">
        <f>VLOOKUP(D686,'Pop and Pop Den'!A:C,3,FALSE)</f>
        <v>35.596800000000002</v>
      </c>
      <c r="V686">
        <f>VLOOKUP(D686,Unemployment!A:B,2,FALSE)</f>
        <v>3.2</v>
      </c>
      <c r="W686">
        <f>VLOOKUP(D686,Unemployment!H:J,2,FALSE)</f>
        <v>3.1</v>
      </c>
      <c r="X686">
        <f>VLOOKUP(D686,Unemployment!H:J,3,FALSE)</f>
        <v>3.1</v>
      </c>
      <c r="Y686">
        <f t="shared" si="209"/>
        <v>-0.10000000000000009</v>
      </c>
      <c r="Z686">
        <f t="shared" si="210"/>
        <v>0</v>
      </c>
      <c r="AA686">
        <f>VLOOKUP(D686,MedianAge!A:B,2,FALSE)</f>
        <v>36.5</v>
      </c>
      <c r="AB686" s="6">
        <f>VLOOKUP(D686,StateActions!F:G,2,FALSE)</f>
        <v>43920</v>
      </c>
      <c r="AC686" s="6">
        <f>VLOOKUP(D686,StateActions!L:M,2,FALSE)</f>
        <v>43913</v>
      </c>
      <c r="AD686" s="6">
        <f>VLOOKUP(D686,StateActions!A:B,2,FALSE)</f>
        <v>43907</v>
      </c>
      <c r="AE686">
        <f t="shared" si="211"/>
        <v>-1</v>
      </c>
      <c r="AF686">
        <f t="shared" si="212"/>
        <v>6</v>
      </c>
      <c r="AG686">
        <f t="shared" si="213"/>
        <v>12</v>
      </c>
      <c r="AH686" s="18">
        <f t="shared" si="214"/>
        <v>7.0684688677154883E-2</v>
      </c>
      <c r="AI686" s="18">
        <f t="shared" si="215"/>
        <v>0.92931531132284506</v>
      </c>
      <c r="AJ686" s="20">
        <f t="shared" si="216"/>
        <v>1.3294925769997785E-3</v>
      </c>
      <c r="AK686" t="str">
        <f t="shared" si="217"/>
        <v>Include</v>
      </c>
      <c r="AL686" t="str">
        <f t="shared" si="218"/>
        <v>Less than 10 deaths</v>
      </c>
      <c r="AM686" s="6">
        <f>IFERROR(VLOOKUP(D686,DatesEachStateReach10Deaths!A:B,2,FALSE),AK686)</f>
        <v>43922</v>
      </c>
      <c r="AN686">
        <f t="shared" si="219"/>
        <v>-3</v>
      </c>
    </row>
    <row r="687" spans="1:40" x14ac:dyDescent="0.25">
      <c r="A687" t="str">
        <f t="shared" si="220"/>
        <v>43920Kansas</v>
      </c>
      <c r="B687" t="str">
        <f t="shared" si="207"/>
        <v>43920KS</v>
      </c>
      <c r="C687" s="6">
        <v>43920</v>
      </c>
      <c r="D687" t="s">
        <v>79</v>
      </c>
      <c r="E687" t="s">
        <v>23</v>
      </c>
      <c r="F687">
        <f>IFERROR(VLOOKUP(B687,CovidTracking!B:G,4,FALSE),0)</f>
        <v>368</v>
      </c>
      <c r="G687">
        <f>IFERROR(VLOOKUP(B687,CovidTracking!B:G,5,FALSE),0)</f>
        <v>4554</v>
      </c>
      <c r="H687">
        <f t="shared" si="208"/>
        <v>4922</v>
      </c>
      <c r="I687">
        <f>IFERROR(VLOOKUP(B687,CovidTracking!B:G,6,FALSE),0)</f>
        <v>8</v>
      </c>
      <c r="J687">
        <f t="shared" si="221"/>
        <v>49</v>
      </c>
      <c r="K687">
        <f t="shared" si="222"/>
        <v>360</v>
      </c>
      <c r="L687">
        <f t="shared" si="223"/>
        <v>409</v>
      </c>
      <c r="M687">
        <f t="shared" si="224"/>
        <v>2</v>
      </c>
      <c r="N687">
        <f>VLOOKUP(A687,Mobility!$A:$L,7,FALSE)</f>
        <v>-41</v>
      </c>
      <c r="O687">
        <f>VLOOKUP(A687,Mobility!$A:$L,8,FALSE)</f>
        <v>-19</v>
      </c>
      <c r="P687">
        <f>VLOOKUP(A687,Mobility!$A:$L,9,FALSE)</f>
        <v>42</v>
      </c>
      <c r="Q687">
        <f>VLOOKUP(A687,Mobility!$A:$L,10,FALSE)</f>
        <v>-26</v>
      </c>
      <c r="R687">
        <f>VLOOKUP(A687,Mobility!$A:$L,11,FALSE)</f>
        <v>-42</v>
      </c>
      <c r="S687">
        <f>VLOOKUP(A687,Mobility!$A:$L,12,FALSE)</f>
        <v>17</v>
      </c>
      <c r="T687">
        <f>VLOOKUP(D687,'Pop and Pop Den'!A:C,2,FALSE)</f>
        <v>2910357</v>
      </c>
      <c r="U687">
        <f>VLOOKUP(D687,'Pop and Pop Den'!A:C,3,FALSE)</f>
        <v>35.596800000000002</v>
      </c>
      <c r="V687">
        <f>VLOOKUP(D687,Unemployment!A:B,2,FALSE)</f>
        <v>3.2</v>
      </c>
      <c r="W687">
        <f>VLOOKUP(D687,Unemployment!H:J,2,FALSE)</f>
        <v>3.1</v>
      </c>
      <c r="X687">
        <f>VLOOKUP(D687,Unemployment!H:J,3,FALSE)</f>
        <v>3.1</v>
      </c>
      <c r="Y687">
        <f t="shared" si="209"/>
        <v>-0.10000000000000009</v>
      </c>
      <c r="Z687">
        <f t="shared" si="210"/>
        <v>0</v>
      </c>
      <c r="AA687">
        <f>VLOOKUP(D687,MedianAge!A:B,2,FALSE)</f>
        <v>36.5</v>
      </c>
      <c r="AB687" s="6">
        <f>VLOOKUP(D687,StateActions!F:G,2,FALSE)</f>
        <v>43920</v>
      </c>
      <c r="AC687" s="6">
        <f>VLOOKUP(D687,StateActions!L:M,2,FALSE)</f>
        <v>43913</v>
      </c>
      <c r="AD687" s="6">
        <f>VLOOKUP(D687,StateActions!A:B,2,FALSE)</f>
        <v>43907</v>
      </c>
      <c r="AE687">
        <f t="shared" si="211"/>
        <v>0</v>
      </c>
      <c r="AF687">
        <f t="shared" si="212"/>
        <v>7</v>
      </c>
      <c r="AG687">
        <f t="shared" si="213"/>
        <v>13</v>
      </c>
      <c r="AH687" s="18">
        <f t="shared" si="214"/>
        <v>7.476635514018691E-2</v>
      </c>
      <c r="AI687" s="18">
        <f t="shared" si="215"/>
        <v>0.92523364485981308</v>
      </c>
      <c r="AJ687" s="20">
        <f t="shared" si="216"/>
        <v>1.6253555465258025E-3</v>
      </c>
      <c r="AK687" t="str">
        <f t="shared" si="217"/>
        <v>Include</v>
      </c>
      <c r="AL687" t="str">
        <f t="shared" si="218"/>
        <v>Less than 10 deaths</v>
      </c>
      <c r="AM687" s="6">
        <f>IFERROR(VLOOKUP(D687,DatesEachStateReach10Deaths!A:B,2,FALSE),AK687)</f>
        <v>43922</v>
      </c>
      <c r="AN687">
        <f t="shared" si="219"/>
        <v>-2</v>
      </c>
    </row>
    <row r="688" spans="1:40" x14ac:dyDescent="0.25">
      <c r="A688" t="str">
        <f t="shared" si="220"/>
        <v>43921Kansas</v>
      </c>
      <c r="B688" t="str">
        <f t="shared" si="207"/>
        <v>43921KS</v>
      </c>
      <c r="C688" s="6">
        <v>43921</v>
      </c>
      <c r="D688" t="s">
        <v>79</v>
      </c>
      <c r="E688" t="s">
        <v>23</v>
      </c>
      <c r="F688">
        <f>IFERROR(VLOOKUP(B688,CovidTracking!B:G,4,FALSE),0)</f>
        <v>428</v>
      </c>
      <c r="G688">
        <f>IFERROR(VLOOKUP(B688,CovidTracking!B:G,5,FALSE),0)</f>
        <v>4996</v>
      </c>
      <c r="H688">
        <f t="shared" si="208"/>
        <v>5424</v>
      </c>
      <c r="I688">
        <f>IFERROR(VLOOKUP(B688,CovidTracking!B:G,6,FALSE),0)</f>
        <v>9</v>
      </c>
      <c r="J688">
        <f t="shared" si="221"/>
        <v>60</v>
      </c>
      <c r="K688">
        <f t="shared" si="222"/>
        <v>442</v>
      </c>
      <c r="L688">
        <f t="shared" si="223"/>
        <v>502</v>
      </c>
      <c r="M688">
        <f t="shared" si="224"/>
        <v>1</v>
      </c>
      <c r="N688">
        <f>VLOOKUP(A688,Mobility!$A:$L,7,FALSE)</f>
        <v>-35</v>
      </c>
      <c r="O688">
        <f>VLOOKUP(A688,Mobility!$A:$L,8,FALSE)</f>
        <v>-12</v>
      </c>
      <c r="P688">
        <f>VLOOKUP(A688,Mobility!$A:$L,9,FALSE)</f>
        <v>84</v>
      </c>
      <c r="Q688">
        <f>VLOOKUP(A688,Mobility!$A:$L,10,FALSE)</f>
        <v>-20</v>
      </c>
      <c r="R688">
        <f>VLOOKUP(A688,Mobility!$A:$L,11,FALSE)</f>
        <v>-45</v>
      </c>
      <c r="S688">
        <f>VLOOKUP(A688,Mobility!$A:$L,12,FALSE)</f>
        <v>17</v>
      </c>
      <c r="T688">
        <f>VLOOKUP(D688,'Pop and Pop Den'!A:C,2,FALSE)</f>
        <v>2910357</v>
      </c>
      <c r="U688">
        <f>VLOOKUP(D688,'Pop and Pop Den'!A:C,3,FALSE)</f>
        <v>35.596800000000002</v>
      </c>
      <c r="V688">
        <f>VLOOKUP(D688,Unemployment!A:B,2,FALSE)</f>
        <v>3.2</v>
      </c>
      <c r="W688">
        <f>VLOOKUP(D688,Unemployment!H:J,2,FALSE)</f>
        <v>3.1</v>
      </c>
      <c r="X688">
        <f>VLOOKUP(D688,Unemployment!H:J,3,FALSE)</f>
        <v>3.1</v>
      </c>
      <c r="Y688">
        <f t="shared" si="209"/>
        <v>-0.10000000000000009</v>
      </c>
      <c r="Z688">
        <f t="shared" si="210"/>
        <v>0</v>
      </c>
      <c r="AA688">
        <f>VLOOKUP(D688,MedianAge!A:B,2,FALSE)</f>
        <v>36.5</v>
      </c>
      <c r="AB688" s="6">
        <f>VLOOKUP(D688,StateActions!F:G,2,FALSE)</f>
        <v>43920</v>
      </c>
      <c r="AC688" s="6">
        <f>VLOOKUP(D688,StateActions!L:M,2,FALSE)</f>
        <v>43913</v>
      </c>
      <c r="AD688" s="6">
        <f>VLOOKUP(D688,StateActions!A:B,2,FALSE)</f>
        <v>43907</v>
      </c>
      <c r="AE688">
        <f t="shared" si="211"/>
        <v>1</v>
      </c>
      <c r="AF688">
        <f t="shared" si="212"/>
        <v>8</v>
      </c>
      <c r="AG688">
        <f t="shared" si="213"/>
        <v>14</v>
      </c>
      <c r="AH688" s="18">
        <f t="shared" si="214"/>
        <v>7.8908554572271389E-2</v>
      </c>
      <c r="AI688" s="18">
        <f t="shared" si="215"/>
        <v>0.92109144542772858</v>
      </c>
      <c r="AJ688" s="20">
        <f t="shared" si="216"/>
        <v>1.6592920353982301E-3</v>
      </c>
      <c r="AK688" t="str">
        <f t="shared" si="217"/>
        <v>Include</v>
      </c>
      <c r="AL688" t="str">
        <f t="shared" si="218"/>
        <v>Less than 10 deaths</v>
      </c>
      <c r="AM688" s="6">
        <f>IFERROR(VLOOKUP(D688,DatesEachStateReach10Deaths!A:B,2,FALSE),AK688)</f>
        <v>43922</v>
      </c>
      <c r="AN688">
        <f t="shared" si="219"/>
        <v>-1</v>
      </c>
    </row>
    <row r="689" spans="1:40" x14ac:dyDescent="0.25">
      <c r="A689" t="str">
        <f t="shared" si="220"/>
        <v>43922Kansas</v>
      </c>
      <c r="B689" t="str">
        <f t="shared" si="207"/>
        <v>43922KS</v>
      </c>
      <c r="C689" s="6">
        <v>43922</v>
      </c>
      <c r="D689" t="s">
        <v>79</v>
      </c>
      <c r="E689" t="s">
        <v>23</v>
      </c>
      <c r="F689">
        <f>IFERROR(VLOOKUP(B689,CovidTracking!B:G,4,FALSE),0)</f>
        <v>482</v>
      </c>
      <c r="G689">
        <f>IFERROR(VLOOKUP(B689,CovidTracking!B:G,5,FALSE),0)</f>
        <v>5411</v>
      </c>
      <c r="H689">
        <f t="shared" si="208"/>
        <v>5893</v>
      </c>
      <c r="I689">
        <f>IFERROR(VLOOKUP(B689,CovidTracking!B:G,6,FALSE),0)</f>
        <v>10</v>
      </c>
      <c r="J689">
        <f t="shared" si="221"/>
        <v>54</v>
      </c>
      <c r="K689">
        <f t="shared" si="222"/>
        <v>415</v>
      </c>
      <c r="L689">
        <f t="shared" si="223"/>
        <v>469</v>
      </c>
      <c r="M689">
        <f t="shared" si="224"/>
        <v>1</v>
      </c>
      <c r="N689">
        <f>VLOOKUP(A689,Mobility!$A:$L,7,FALSE)</f>
        <v>-33</v>
      </c>
      <c r="O689">
        <f>VLOOKUP(A689,Mobility!$A:$L,8,FALSE)</f>
        <v>-5</v>
      </c>
      <c r="P689">
        <f>VLOOKUP(A689,Mobility!$A:$L,9,FALSE)</f>
        <v>84</v>
      </c>
      <c r="Q689">
        <f>VLOOKUP(A689,Mobility!$A:$L,10,FALSE)</f>
        <v>-18</v>
      </c>
      <c r="R689">
        <f>VLOOKUP(A689,Mobility!$A:$L,11,FALSE)</f>
        <v>-44</v>
      </c>
      <c r="S689">
        <f>VLOOKUP(A689,Mobility!$A:$L,12,FALSE)</f>
        <v>16</v>
      </c>
      <c r="T689">
        <f>VLOOKUP(D689,'Pop and Pop Den'!A:C,2,FALSE)</f>
        <v>2910357</v>
      </c>
      <c r="U689">
        <f>VLOOKUP(D689,'Pop and Pop Den'!A:C,3,FALSE)</f>
        <v>35.596800000000002</v>
      </c>
      <c r="V689">
        <f>VLOOKUP(D689,Unemployment!A:B,2,FALSE)</f>
        <v>3.2</v>
      </c>
      <c r="W689">
        <f>VLOOKUP(D689,Unemployment!H:J,2,FALSE)</f>
        <v>3.1</v>
      </c>
      <c r="X689">
        <f>VLOOKUP(D689,Unemployment!H:J,3,FALSE)</f>
        <v>3.1</v>
      </c>
      <c r="Y689">
        <f t="shared" si="209"/>
        <v>-0.10000000000000009</v>
      </c>
      <c r="Z689">
        <f t="shared" si="210"/>
        <v>0</v>
      </c>
      <c r="AA689">
        <f>VLOOKUP(D689,MedianAge!A:B,2,FALSE)</f>
        <v>36.5</v>
      </c>
      <c r="AB689" s="6">
        <f>VLOOKUP(D689,StateActions!F:G,2,FALSE)</f>
        <v>43920</v>
      </c>
      <c r="AC689" s="6">
        <f>VLOOKUP(D689,StateActions!L:M,2,FALSE)</f>
        <v>43913</v>
      </c>
      <c r="AD689" s="6">
        <f>VLOOKUP(D689,StateActions!A:B,2,FALSE)</f>
        <v>43907</v>
      </c>
      <c r="AE689">
        <f t="shared" si="211"/>
        <v>2</v>
      </c>
      <c r="AF689">
        <f t="shared" si="212"/>
        <v>9</v>
      </c>
      <c r="AG689">
        <f t="shared" si="213"/>
        <v>15</v>
      </c>
      <c r="AH689" s="18">
        <f t="shared" si="214"/>
        <v>8.1791956558628878E-2</v>
      </c>
      <c r="AI689" s="18">
        <f t="shared" si="215"/>
        <v>0.91820804344137108</v>
      </c>
      <c r="AJ689" s="20">
        <f t="shared" si="216"/>
        <v>1.6969285593076533E-3</v>
      </c>
      <c r="AK689" t="str">
        <f t="shared" si="217"/>
        <v>Include</v>
      </c>
      <c r="AL689" t="str">
        <f t="shared" si="218"/>
        <v>10 or more deaths</v>
      </c>
      <c r="AM689" s="6">
        <f>IFERROR(VLOOKUP(D689,DatesEachStateReach10Deaths!A:B,2,FALSE),AK689)</f>
        <v>43922</v>
      </c>
      <c r="AN689">
        <f t="shared" si="219"/>
        <v>0</v>
      </c>
    </row>
    <row r="690" spans="1:40" x14ac:dyDescent="0.25">
      <c r="A690" t="str">
        <f t="shared" si="220"/>
        <v>43923Kansas</v>
      </c>
      <c r="B690" t="str">
        <f t="shared" si="207"/>
        <v>43923KS</v>
      </c>
      <c r="C690" s="6">
        <v>43923</v>
      </c>
      <c r="D690" t="s">
        <v>79</v>
      </c>
      <c r="E690" t="s">
        <v>23</v>
      </c>
      <c r="F690">
        <f>IFERROR(VLOOKUP(B690,CovidTracking!B:G,4,FALSE),0)</f>
        <v>552</v>
      </c>
      <c r="G690">
        <f>IFERROR(VLOOKUP(B690,CovidTracking!B:G,5,FALSE),0)</f>
        <v>6059</v>
      </c>
      <c r="H690">
        <f t="shared" si="208"/>
        <v>6611</v>
      </c>
      <c r="I690">
        <f>IFERROR(VLOOKUP(B690,CovidTracking!B:G,6,FALSE),0)</f>
        <v>13</v>
      </c>
      <c r="J690">
        <f t="shared" si="221"/>
        <v>70</v>
      </c>
      <c r="K690">
        <f t="shared" si="222"/>
        <v>648</v>
      </c>
      <c r="L690">
        <f t="shared" si="223"/>
        <v>718</v>
      </c>
      <c r="M690">
        <f t="shared" si="224"/>
        <v>3</v>
      </c>
      <c r="N690">
        <f>VLOOKUP(A690,Mobility!$A:$L,7,FALSE)</f>
        <v>-41</v>
      </c>
      <c r="O690">
        <f>VLOOKUP(A690,Mobility!$A:$L,8,FALSE)</f>
        <v>-12</v>
      </c>
      <c r="P690">
        <f>VLOOKUP(A690,Mobility!$A:$L,9,FALSE)</f>
        <v>38</v>
      </c>
      <c r="Q690">
        <f>VLOOKUP(A690,Mobility!$A:$L,10,FALSE)</f>
        <v>-24</v>
      </c>
      <c r="R690">
        <f>VLOOKUP(A690,Mobility!$A:$L,11,FALSE)</f>
        <v>-46</v>
      </c>
      <c r="S690">
        <f>VLOOKUP(A690,Mobility!$A:$L,12,FALSE)</f>
        <v>19</v>
      </c>
      <c r="T690">
        <f>VLOOKUP(D690,'Pop and Pop Den'!A:C,2,FALSE)</f>
        <v>2910357</v>
      </c>
      <c r="U690">
        <f>VLOOKUP(D690,'Pop and Pop Den'!A:C,3,FALSE)</f>
        <v>35.596800000000002</v>
      </c>
      <c r="V690">
        <f>VLOOKUP(D690,Unemployment!A:B,2,FALSE)</f>
        <v>3.2</v>
      </c>
      <c r="W690">
        <f>VLOOKUP(D690,Unemployment!H:J,2,FALSE)</f>
        <v>3.1</v>
      </c>
      <c r="X690">
        <f>VLOOKUP(D690,Unemployment!H:J,3,FALSE)</f>
        <v>3.1</v>
      </c>
      <c r="Y690">
        <f t="shared" si="209"/>
        <v>-0.10000000000000009</v>
      </c>
      <c r="Z690">
        <f t="shared" si="210"/>
        <v>0</v>
      </c>
      <c r="AA690">
        <f>VLOOKUP(D690,MedianAge!A:B,2,FALSE)</f>
        <v>36.5</v>
      </c>
      <c r="AB690" s="6">
        <f>VLOOKUP(D690,StateActions!F:G,2,FALSE)</f>
        <v>43920</v>
      </c>
      <c r="AC690" s="6">
        <f>VLOOKUP(D690,StateActions!L:M,2,FALSE)</f>
        <v>43913</v>
      </c>
      <c r="AD690" s="6">
        <f>VLOOKUP(D690,StateActions!A:B,2,FALSE)</f>
        <v>43907</v>
      </c>
      <c r="AE690">
        <f t="shared" si="211"/>
        <v>3</v>
      </c>
      <c r="AF690">
        <f t="shared" si="212"/>
        <v>10</v>
      </c>
      <c r="AG690">
        <f t="shared" si="213"/>
        <v>16</v>
      </c>
      <c r="AH690" s="18">
        <f t="shared" si="214"/>
        <v>8.3497201633640897E-2</v>
      </c>
      <c r="AI690" s="18">
        <f t="shared" si="215"/>
        <v>0.91650279836635906</v>
      </c>
      <c r="AJ690" s="20">
        <f t="shared" si="216"/>
        <v>1.9664196036908183E-3</v>
      </c>
      <c r="AK690" t="str">
        <f t="shared" si="217"/>
        <v>Include</v>
      </c>
      <c r="AL690" t="str">
        <f t="shared" si="218"/>
        <v>10 or more deaths</v>
      </c>
      <c r="AM690" s="6">
        <f>IFERROR(VLOOKUP(D690,DatesEachStateReach10Deaths!A:B,2,FALSE),AK690)</f>
        <v>43922</v>
      </c>
      <c r="AN690">
        <f t="shared" si="219"/>
        <v>1</v>
      </c>
    </row>
    <row r="691" spans="1:40" x14ac:dyDescent="0.25">
      <c r="A691" t="str">
        <f t="shared" si="220"/>
        <v>43924Kansas</v>
      </c>
      <c r="B691" t="str">
        <f t="shared" si="207"/>
        <v>43924KS</v>
      </c>
      <c r="C691" s="6">
        <v>43924</v>
      </c>
      <c r="D691" t="s">
        <v>79</v>
      </c>
      <c r="E691" t="s">
        <v>23</v>
      </c>
      <c r="F691">
        <f>IFERROR(VLOOKUP(B691,CovidTracking!B:G,4,FALSE),0)</f>
        <v>620</v>
      </c>
      <c r="G691">
        <f>IFERROR(VLOOKUP(B691,CovidTracking!B:G,5,FALSE),0)</f>
        <v>6454</v>
      </c>
      <c r="H691">
        <f t="shared" si="208"/>
        <v>7074</v>
      </c>
      <c r="I691">
        <f>IFERROR(VLOOKUP(B691,CovidTracking!B:G,6,FALSE),0)</f>
        <v>17</v>
      </c>
      <c r="J691">
        <f t="shared" si="221"/>
        <v>68</v>
      </c>
      <c r="K691">
        <f t="shared" si="222"/>
        <v>395</v>
      </c>
      <c r="L691">
        <f t="shared" si="223"/>
        <v>463</v>
      </c>
      <c r="M691">
        <f t="shared" si="224"/>
        <v>4</v>
      </c>
      <c r="N691">
        <f>VLOOKUP(A691,Mobility!$A:$L,7,FALSE)</f>
        <v>-42</v>
      </c>
      <c r="O691">
        <f>VLOOKUP(A691,Mobility!$A:$L,8,FALSE)</f>
        <v>-14</v>
      </c>
      <c r="P691">
        <f>VLOOKUP(A691,Mobility!$A:$L,9,FALSE)</f>
        <v>-15</v>
      </c>
      <c r="Q691">
        <f>VLOOKUP(A691,Mobility!$A:$L,10,FALSE)</f>
        <v>-28</v>
      </c>
      <c r="R691">
        <f>VLOOKUP(A691,Mobility!$A:$L,11,FALSE)</f>
        <v>-43</v>
      </c>
      <c r="S691">
        <f>VLOOKUP(A691,Mobility!$A:$L,12,FALSE)</f>
        <v>19</v>
      </c>
      <c r="T691">
        <f>VLOOKUP(D691,'Pop and Pop Den'!A:C,2,FALSE)</f>
        <v>2910357</v>
      </c>
      <c r="U691">
        <f>VLOOKUP(D691,'Pop and Pop Den'!A:C,3,FALSE)</f>
        <v>35.596800000000002</v>
      </c>
      <c r="V691">
        <f>VLOOKUP(D691,Unemployment!A:B,2,FALSE)</f>
        <v>3.2</v>
      </c>
      <c r="W691">
        <f>VLOOKUP(D691,Unemployment!H:J,2,FALSE)</f>
        <v>3.1</v>
      </c>
      <c r="X691">
        <f>VLOOKUP(D691,Unemployment!H:J,3,FALSE)</f>
        <v>3.1</v>
      </c>
      <c r="Y691">
        <f t="shared" si="209"/>
        <v>-0.10000000000000009</v>
      </c>
      <c r="Z691">
        <f t="shared" si="210"/>
        <v>0</v>
      </c>
      <c r="AA691">
        <f>VLOOKUP(D691,MedianAge!A:B,2,FALSE)</f>
        <v>36.5</v>
      </c>
      <c r="AB691" s="6">
        <f>VLOOKUP(D691,StateActions!F:G,2,FALSE)</f>
        <v>43920</v>
      </c>
      <c r="AC691" s="6">
        <f>VLOOKUP(D691,StateActions!L:M,2,FALSE)</f>
        <v>43913</v>
      </c>
      <c r="AD691" s="6">
        <f>VLOOKUP(D691,StateActions!A:B,2,FALSE)</f>
        <v>43907</v>
      </c>
      <c r="AE691">
        <f t="shared" si="211"/>
        <v>4</v>
      </c>
      <c r="AF691">
        <f t="shared" si="212"/>
        <v>11</v>
      </c>
      <c r="AG691">
        <f t="shared" si="213"/>
        <v>17</v>
      </c>
      <c r="AH691" s="18">
        <f t="shared" si="214"/>
        <v>8.7644896805202155E-2</v>
      </c>
      <c r="AI691" s="18">
        <f t="shared" si="215"/>
        <v>0.91235510319479785</v>
      </c>
      <c r="AJ691" s="20">
        <f t="shared" si="216"/>
        <v>2.4031665253039297E-3</v>
      </c>
      <c r="AK691" t="str">
        <f t="shared" si="217"/>
        <v>Include</v>
      </c>
      <c r="AL691" t="str">
        <f t="shared" si="218"/>
        <v>10 or more deaths</v>
      </c>
      <c r="AM691" s="6">
        <f>IFERROR(VLOOKUP(D691,DatesEachStateReach10Deaths!A:B,2,FALSE),AK691)</f>
        <v>43922</v>
      </c>
      <c r="AN691">
        <f t="shared" si="219"/>
        <v>2</v>
      </c>
    </row>
    <row r="692" spans="1:40" x14ac:dyDescent="0.25">
      <c r="A692" t="str">
        <f t="shared" si="220"/>
        <v>43925Kansas</v>
      </c>
      <c r="B692" t="str">
        <f t="shared" si="207"/>
        <v>43925KS</v>
      </c>
      <c r="C692" s="6">
        <v>43925</v>
      </c>
      <c r="D692" t="s">
        <v>79</v>
      </c>
      <c r="E692" t="s">
        <v>23</v>
      </c>
      <c r="F692">
        <f>IFERROR(VLOOKUP(B692,CovidTracking!B:G,4,FALSE),0)</f>
        <v>698</v>
      </c>
      <c r="G692">
        <f>IFERROR(VLOOKUP(B692,CovidTracking!B:G,5,FALSE),0)</f>
        <v>6880</v>
      </c>
      <c r="H692">
        <f t="shared" si="208"/>
        <v>7578</v>
      </c>
      <c r="I692">
        <f>IFERROR(VLOOKUP(B692,CovidTracking!B:G,6,FALSE),0)</f>
        <v>21</v>
      </c>
      <c r="J692">
        <f t="shared" si="221"/>
        <v>78</v>
      </c>
      <c r="K692">
        <f t="shared" si="222"/>
        <v>426</v>
      </c>
      <c r="L692">
        <f t="shared" si="223"/>
        <v>504</v>
      </c>
      <c r="M692">
        <f t="shared" si="224"/>
        <v>4</v>
      </c>
      <c r="N692">
        <f>VLOOKUP(A692,Mobility!$A:$L,7,FALSE)</f>
        <v>-50</v>
      </c>
      <c r="O692">
        <f>VLOOKUP(A692,Mobility!$A:$L,8,FALSE)</f>
        <v>-13</v>
      </c>
      <c r="P692">
        <f>VLOOKUP(A692,Mobility!$A:$L,9,FALSE)</f>
        <v>5</v>
      </c>
      <c r="Q692">
        <f>VLOOKUP(A692,Mobility!$A:$L,10,FALSE)</f>
        <v>-30</v>
      </c>
      <c r="R692">
        <f>VLOOKUP(A692,Mobility!$A:$L,11,FALSE)</f>
        <v>-30</v>
      </c>
      <c r="S692">
        <f>VLOOKUP(A692,Mobility!$A:$L,12,FALSE)</f>
        <v>14</v>
      </c>
      <c r="T692">
        <f>VLOOKUP(D692,'Pop and Pop Den'!A:C,2,FALSE)</f>
        <v>2910357</v>
      </c>
      <c r="U692">
        <f>VLOOKUP(D692,'Pop and Pop Den'!A:C,3,FALSE)</f>
        <v>35.596800000000002</v>
      </c>
      <c r="V692">
        <f>VLOOKUP(D692,Unemployment!A:B,2,FALSE)</f>
        <v>3.2</v>
      </c>
      <c r="W692">
        <f>VLOOKUP(D692,Unemployment!H:J,2,FALSE)</f>
        <v>3.1</v>
      </c>
      <c r="X692">
        <f>VLOOKUP(D692,Unemployment!H:J,3,FALSE)</f>
        <v>3.1</v>
      </c>
      <c r="Y692">
        <f t="shared" si="209"/>
        <v>-0.10000000000000009</v>
      </c>
      <c r="Z692">
        <f t="shared" si="210"/>
        <v>0</v>
      </c>
      <c r="AA692">
        <f>VLOOKUP(D692,MedianAge!A:B,2,FALSE)</f>
        <v>36.5</v>
      </c>
      <c r="AB692" s="6">
        <f>VLOOKUP(D692,StateActions!F:G,2,FALSE)</f>
        <v>43920</v>
      </c>
      <c r="AC692" s="6">
        <f>VLOOKUP(D692,StateActions!L:M,2,FALSE)</f>
        <v>43913</v>
      </c>
      <c r="AD692" s="6">
        <f>VLOOKUP(D692,StateActions!A:B,2,FALSE)</f>
        <v>43907</v>
      </c>
      <c r="AE692">
        <f t="shared" si="211"/>
        <v>5</v>
      </c>
      <c r="AF692">
        <f t="shared" si="212"/>
        <v>12</v>
      </c>
      <c r="AG692">
        <f t="shared" si="213"/>
        <v>18</v>
      </c>
      <c r="AH692" s="18">
        <f t="shared" si="214"/>
        <v>9.2108735814198997E-2</v>
      </c>
      <c r="AI692" s="18">
        <f t="shared" si="215"/>
        <v>0.90789126418580102</v>
      </c>
      <c r="AJ692" s="20">
        <f t="shared" si="216"/>
        <v>2.7711797307996833E-3</v>
      </c>
      <c r="AK692" t="str">
        <f t="shared" si="217"/>
        <v>Include</v>
      </c>
      <c r="AL692" t="str">
        <f t="shared" si="218"/>
        <v>10 or more deaths</v>
      </c>
      <c r="AM692" s="6">
        <f>IFERROR(VLOOKUP(D692,DatesEachStateReach10Deaths!A:B,2,FALSE),AK692)</f>
        <v>43922</v>
      </c>
      <c r="AN692">
        <f t="shared" si="219"/>
        <v>3</v>
      </c>
    </row>
    <row r="693" spans="1:40" x14ac:dyDescent="0.25">
      <c r="A693" t="str">
        <f t="shared" si="220"/>
        <v>43926Kansas</v>
      </c>
      <c r="B693" t="str">
        <f t="shared" si="207"/>
        <v>43926KS</v>
      </c>
      <c r="C693" s="6">
        <v>43926</v>
      </c>
      <c r="D693" t="s">
        <v>79</v>
      </c>
      <c r="E693" t="s">
        <v>23</v>
      </c>
      <c r="F693">
        <f>IFERROR(VLOOKUP(B693,CovidTracking!B:G,4,FALSE),0)</f>
        <v>747</v>
      </c>
      <c r="G693">
        <f>IFERROR(VLOOKUP(B693,CovidTracking!B:G,5,FALSE),0)</f>
        <v>7476</v>
      </c>
      <c r="H693">
        <f t="shared" si="208"/>
        <v>8223</v>
      </c>
      <c r="I693">
        <f>IFERROR(VLOOKUP(B693,CovidTracking!B:G,6,FALSE),0)</f>
        <v>22</v>
      </c>
      <c r="J693">
        <f t="shared" si="221"/>
        <v>49</v>
      </c>
      <c r="K693">
        <f t="shared" si="222"/>
        <v>596</v>
      </c>
      <c r="L693">
        <f t="shared" si="223"/>
        <v>645</v>
      </c>
      <c r="M693">
        <f t="shared" si="224"/>
        <v>1</v>
      </c>
      <c r="N693">
        <f>VLOOKUP(A693,Mobility!$A:$L,7,FALSE)</f>
        <v>-43</v>
      </c>
      <c r="O693">
        <f>VLOOKUP(A693,Mobility!$A:$L,8,FALSE)</f>
        <v>-18</v>
      </c>
      <c r="P693">
        <f>VLOOKUP(A693,Mobility!$A:$L,9,FALSE)</f>
        <v>25</v>
      </c>
      <c r="Q693">
        <f>VLOOKUP(A693,Mobility!$A:$L,10,FALSE)</f>
        <v>-30</v>
      </c>
      <c r="R693">
        <f>VLOOKUP(A693,Mobility!$A:$L,11,FALSE)</f>
        <v>-34</v>
      </c>
      <c r="S693">
        <f>VLOOKUP(A693,Mobility!$A:$L,12,FALSE)</f>
        <v>10</v>
      </c>
      <c r="T693">
        <f>VLOOKUP(D693,'Pop and Pop Den'!A:C,2,FALSE)</f>
        <v>2910357</v>
      </c>
      <c r="U693">
        <f>VLOOKUP(D693,'Pop and Pop Den'!A:C,3,FALSE)</f>
        <v>35.596800000000002</v>
      </c>
      <c r="V693">
        <f>VLOOKUP(D693,Unemployment!A:B,2,FALSE)</f>
        <v>3.2</v>
      </c>
      <c r="W693">
        <f>VLOOKUP(D693,Unemployment!H:J,2,FALSE)</f>
        <v>3.1</v>
      </c>
      <c r="X693">
        <f>VLOOKUP(D693,Unemployment!H:J,3,FALSE)</f>
        <v>3.1</v>
      </c>
      <c r="Y693">
        <f t="shared" si="209"/>
        <v>-0.10000000000000009</v>
      </c>
      <c r="Z693">
        <f t="shared" si="210"/>
        <v>0</v>
      </c>
      <c r="AA693">
        <f>VLOOKUP(D693,MedianAge!A:B,2,FALSE)</f>
        <v>36.5</v>
      </c>
      <c r="AB693" s="6">
        <f>VLOOKUP(D693,StateActions!F:G,2,FALSE)</f>
        <v>43920</v>
      </c>
      <c r="AC693" s="6">
        <f>VLOOKUP(D693,StateActions!L:M,2,FALSE)</f>
        <v>43913</v>
      </c>
      <c r="AD693" s="6">
        <f>VLOOKUP(D693,StateActions!A:B,2,FALSE)</f>
        <v>43907</v>
      </c>
      <c r="AE693">
        <f t="shared" si="211"/>
        <v>6</v>
      </c>
      <c r="AF693">
        <f t="shared" si="212"/>
        <v>13</v>
      </c>
      <c r="AG693">
        <f t="shared" si="213"/>
        <v>19</v>
      </c>
      <c r="AH693" s="18">
        <f t="shared" si="214"/>
        <v>9.0842758117475372E-2</v>
      </c>
      <c r="AI693" s="18">
        <f t="shared" si="215"/>
        <v>0.90915724188252467</v>
      </c>
      <c r="AJ693" s="20">
        <f t="shared" si="216"/>
        <v>2.6754225951599172E-3</v>
      </c>
      <c r="AK693" t="str">
        <f t="shared" si="217"/>
        <v>Include</v>
      </c>
      <c r="AL693" t="str">
        <f t="shared" si="218"/>
        <v>10 or more deaths</v>
      </c>
      <c r="AM693" s="6">
        <f>IFERROR(VLOOKUP(D693,DatesEachStateReach10Deaths!A:B,2,FALSE),AK693)</f>
        <v>43922</v>
      </c>
      <c r="AN693">
        <f t="shared" si="219"/>
        <v>4</v>
      </c>
    </row>
    <row r="694" spans="1:40" x14ac:dyDescent="0.25">
      <c r="A694" t="str">
        <f t="shared" si="220"/>
        <v>43927Kansas</v>
      </c>
      <c r="B694" t="str">
        <f t="shared" si="207"/>
        <v>43927KS</v>
      </c>
      <c r="C694" s="6">
        <v>43927</v>
      </c>
      <c r="D694" t="s">
        <v>79</v>
      </c>
      <c r="E694" t="s">
        <v>23</v>
      </c>
      <c r="F694">
        <f>IFERROR(VLOOKUP(B694,CovidTracking!B:G,4,FALSE),0)</f>
        <v>845</v>
      </c>
      <c r="G694">
        <f>IFERROR(VLOOKUP(B694,CovidTracking!B:G,5,FALSE),0)</f>
        <v>8239</v>
      </c>
      <c r="H694">
        <f t="shared" si="208"/>
        <v>9084</v>
      </c>
      <c r="I694">
        <f>IFERROR(VLOOKUP(B694,CovidTracking!B:G,6,FALSE),0)</f>
        <v>25</v>
      </c>
      <c r="J694">
        <f t="shared" si="221"/>
        <v>98</v>
      </c>
      <c r="K694">
        <f t="shared" si="222"/>
        <v>763</v>
      </c>
      <c r="L694">
        <f t="shared" si="223"/>
        <v>861</v>
      </c>
      <c r="M694">
        <f t="shared" si="224"/>
        <v>3</v>
      </c>
      <c r="N694">
        <f>VLOOKUP(A694,Mobility!$A:$L,7,FALSE)</f>
        <v>-40</v>
      </c>
      <c r="O694">
        <f>VLOOKUP(A694,Mobility!$A:$L,8,FALSE)</f>
        <v>-14</v>
      </c>
      <c r="P694">
        <f>VLOOKUP(A694,Mobility!$A:$L,9,FALSE)</f>
        <v>52</v>
      </c>
      <c r="Q694">
        <f>VLOOKUP(A694,Mobility!$A:$L,10,FALSE)</f>
        <v>-26</v>
      </c>
      <c r="R694">
        <f>VLOOKUP(A694,Mobility!$A:$L,11,FALSE)</f>
        <v>-44</v>
      </c>
      <c r="S694">
        <f>VLOOKUP(A694,Mobility!$A:$L,12,FALSE)</f>
        <v>17</v>
      </c>
      <c r="T694">
        <f>VLOOKUP(D694,'Pop and Pop Den'!A:C,2,FALSE)</f>
        <v>2910357</v>
      </c>
      <c r="U694">
        <f>VLOOKUP(D694,'Pop and Pop Den'!A:C,3,FALSE)</f>
        <v>35.596800000000002</v>
      </c>
      <c r="V694">
        <f>VLOOKUP(D694,Unemployment!A:B,2,FALSE)</f>
        <v>3.2</v>
      </c>
      <c r="W694">
        <f>VLOOKUP(D694,Unemployment!H:J,2,FALSE)</f>
        <v>3.1</v>
      </c>
      <c r="X694">
        <f>VLOOKUP(D694,Unemployment!H:J,3,FALSE)</f>
        <v>3.1</v>
      </c>
      <c r="Y694">
        <f t="shared" si="209"/>
        <v>-0.10000000000000009</v>
      </c>
      <c r="Z694">
        <f t="shared" si="210"/>
        <v>0</v>
      </c>
      <c r="AA694">
        <f>VLOOKUP(D694,MedianAge!A:B,2,FALSE)</f>
        <v>36.5</v>
      </c>
      <c r="AB694" s="6">
        <f>VLOOKUP(D694,StateActions!F:G,2,FALSE)</f>
        <v>43920</v>
      </c>
      <c r="AC694" s="6">
        <f>VLOOKUP(D694,StateActions!L:M,2,FALSE)</f>
        <v>43913</v>
      </c>
      <c r="AD694" s="6">
        <f>VLOOKUP(D694,StateActions!A:B,2,FALSE)</f>
        <v>43907</v>
      </c>
      <c r="AE694">
        <f t="shared" si="211"/>
        <v>7</v>
      </c>
      <c r="AF694">
        <f t="shared" si="212"/>
        <v>14</v>
      </c>
      <c r="AG694">
        <f t="shared" si="213"/>
        <v>20</v>
      </c>
      <c r="AH694" s="18">
        <f t="shared" si="214"/>
        <v>9.3020695728753849E-2</v>
      </c>
      <c r="AI694" s="18">
        <f t="shared" si="215"/>
        <v>0.90697930427124618</v>
      </c>
      <c r="AJ694" s="20">
        <f t="shared" si="216"/>
        <v>2.7520915896081023E-3</v>
      </c>
      <c r="AK694" t="str">
        <f t="shared" si="217"/>
        <v>Include</v>
      </c>
      <c r="AL694" t="str">
        <f t="shared" si="218"/>
        <v>10 or more deaths</v>
      </c>
      <c r="AM694" s="6">
        <f>IFERROR(VLOOKUP(D694,DatesEachStateReach10Deaths!A:B,2,FALSE),AK694)</f>
        <v>43922</v>
      </c>
      <c r="AN694">
        <f t="shared" si="219"/>
        <v>5</v>
      </c>
    </row>
    <row r="695" spans="1:40" x14ac:dyDescent="0.25">
      <c r="A695" t="str">
        <f t="shared" si="220"/>
        <v>43928Kansas</v>
      </c>
      <c r="B695" t="str">
        <f t="shared" si="207"/>
        <v>43928KS</v>
      </c>
      <c r="C695" s="6">
        <v>43928</v>
      </c>
      <c r="D695" t="s">
        <v>79</v>
      </c>
      <c r="E695" t="s">
        <v>23</v>
      </c>
      <c r="F695">
        <f>IFERROR(VLOOKUP(B695,CovidTracking!B:G,4,FALSE),0)</f>
        <v>900</v>
      </c>
      <c r="G695">
        <f>IFERROR(VLOOKUP(B695,CovidTracking!B:G,5,FALSE),0)</f>
        <v>8614</v>
      </c>
      <c r="H695">
        <f t="shared" si="208"/>
        <v>9514</v>
      </c>
      <c r="I695">
        <f>IFERROR(VLOOKUP(B695,CovidTracking!B:G,6,FALSE),0)</f>
        <v>27</v>
      </c>
      <c r="J695">
        <f t="shared" si="221"/>
        <v>55</v>
      </c>
      <c r="K695">
        <f t="shared" si="222"/>
        <v>375</v>
      </c>
      <c r="L695">
        <f t="shared" si="223"/>
        <v>430</v>
      </c>
      <c r="M695">
        <f t="shared" si="224"/>
        <v>2</v>
      </c>
      <c r="N695">
        <f>VLOOKUP(A695,Mobility!$A:$L,7,FALSE)</f>
        <v>-35</v>
      </c>
      <c r="O695">
        <f>VLOOKUP(A695,Mobility!$A:$L,8,FALSE)</f>
        <v>-12</v>
      </c>
      <c r="P695">
        <f>VLOOKUP(A695,Mobility!$A:$L,9,FALSE)</f>
        <v>126</v>
      </c>
      <c r="Q695">
        <f>VLOOKUP(A695,Mobility!$A:$L,10,FALSE)</f>
        <v>-20</v>
      </c>
      <c r="R695">
        <f>VLOOKUP(A695,Mobility!$A:$L,11,FALSE)</f>
        <v>-46</v>
      </c>
      <c r="S695">
        <f>VLOOKUP(A695,Mobility!$A:$L,12,FALSE)</f>
        <v>17</v>
      </c>
      <c r="T695">
        <f>VLOOKUP(D695,'Pop and Pop Den'!A:C,2,FALSE)</f>
        <v>2910357</v>
      </c>
      <c r="U695">
        <f>VLOOKUP(D695,'Pop and Pop Den'!A:C,3,FALSE)</f>
        <v>35.596800000000002</v>
      </c>
      <c r="V695">
        <f>VLOOKUP(D695,Unemployment!A:B,2,FALSE)</f>
        <v>3.2</v>
      </c>
      <c r="W695">
        <f>VLOOKUP(D695,Unemployment!H:J,2,FALSE)</f>
        <v>3.1</v>
      </c>
      <c r="X695">
        <f>VLOOKUP(D695,Unemployment!H:J,3,FALSE)</f>
        <v>3.1</v>
      </c>
      <c r="Y695">
        <f t="shared" si="209"/>
        <v>-0.10000000000000009</v>
      </c>
      <c r="Z695">
        <f t="shared" si="210"/>
        <v>0</v>
      </c>
      <c r="AA695">
        <f>VLOOKUP(D695,MedianAge!A:B,2,FALSE)</f>
        <v>36.5</v>
      </c>
      <c r="AB695" s="6">
        <f>VLOOKUP(D695,StateActions!F:G,2,FALSE)</f>
        <v>43920</v>
      </c>
      <c r="AC695" s="6">
        <f>VLOOKUP(D695,StateActions!L:M,2,FALSE)</f>
        <v>43913</v>
      </c>
      <c r="AD695" s="6">
        <f>VLOOKUP(D695,StateActions!A:B,2,FALSE)</f>
        <v>43907</v>
      </c>
      <c r="AE695">
        <f t="shared" si="211"/>
        <v>8</v>
      </c>
      <c r="AF695">
        <f t="shared" si="212"/>
        <v>15</v>
      </c>
      <c r="AG695">
        <f t="shared" si="213"/>
        <v>21</v>
      </c>
      <c r="AH695" s="18">
        <f t="shared" si="214"/>
        <v>9.4597435358419177E-2</v>
      </c>
      <c r="AI695" s="18">
        <f t="shared" si="215"/>
        <v>0.90540256464158086</v>
      </c>
      <c r="AJ695" s="20">
        <f t="shared" si="216"/>
        <v>2.8379230607525753E-3</v>
      </c>
      <c r="AK695" t="str">
        <f t="shared" si="217"/>
        <v>Include</v>
      </c>
      <c r="AL695" t="str">
        <f t="shared" si="218"/>
        <v>10 or more deaths</v>
      </c>
      <c r="AM695" s="6">
        <f>IFERROR(VLOOKUP(D695,DatesEachStateReach10Deaths!A:B,2,FALSE),AK695)</f>
        <v>43922</v>
      </c>
      <c r="AN695">
        <f t="shared" si="219"/>
        <v>6</v>
      </c>
    </row>
    <row r="696" spans="1:40" x14ac:dyDescent="0.25">
      <c r="A696" t="str">
        <f t="shared" si="220"/>
        <v>43929Kansas</v>
      </c>
      <c r="B696" t="str">
        <f t="shared" si="207"/>
        <v>43929KS</v>
      </c>
      <c r="C696" s="6">
        <v>43929</v>
      </c>
      <c r="D696" t="s">
        <v>79</v>
      </c>
      <c r="E696" t="s">
        <v>23</v>
      </c>
      <c r="F696">
        <f>IFERROR(VLOOKUP(B696,CovidTracking!B:G,4,FALSE),0)</f>
        <v>900</v>
      </c>
      <c r="G696">
        <f>IFERROR(VLOOKUP(B696,CovidTracking!B:G,5,FALSE),0)</f>
        <v>8614</v>
      </c>
      <c r="H696">
        <f t="shared" si="208"/>
        <v>9514</v>
      </c>
      <c r="I696">
        <f>IFERROR(VLOOKUP(B696,CovidTracking!B:G,6,FALSE),0)</f>
        <v>27</v>
      </c>
      <c r="J696">
        <f t="shared" si="221"/>
        <v>0</v>
      </c>
      <c r="K696">
        <f t="shared" si="222"/>
        <v>0</v>
      </c>
      <c r="L696">
        <f t="shared" si="223"/>
        <v>0</v>
      </c>
      <c r="M696">
        <f t="shared" si="224"/>
        <v>0</v>
      </c>
      <c r="N696">
        <f>VLOOKUP(A696,Mobility!$A:$L,7,FALSE)</f>
        <v>-33</v>
      </c>
      <c r="O696">
        <f>VLOOKUP(A696,Mobility!$A:$L,8,FALSE)</f>
        <v>-6</v>
      </c>
      <c r="P696">
        <f>VLOOKUP(A696,Mobility!$A:$L,9,FALSE)</f>
        <v>108</v>
      </c>
      <c r="Q696">
        <f>VLOOKUP(A696,Mobility!$A:$L,10,FALSE)</f>
        <v>-17</v>
      </c>
      <c r="R696">
        <f>VLOOKUP(A696,Mobility!$A:$L,11,FALSE)</f>
        <v>-46</v>
      </c>
      <c r="S696">
        <f>VLOOKUP(A696,Mobility!$A:$L,12,FALSE)</f>
        <v>16</v>
      </c>
      <c r="T696">
        <f>VLOOKUP(D696,'Pop and Pop Den'!A:C,2,FALSE)</f>
        <v>2910357</v>
      </c>
      <c r="U696">
        <f>VLOOKUP(D696,'Pop and Pop Den'!A:C,3,FALSE)</f>
        <v>35.596800000000002</v>
      </c>
      <c r="V696">
        <f>VLOOKUP(D696,Unemployment!A:B,2,FALSE)</f>
        <v>3.2</v>
      </c>
      <c r="W696">
        <f>VLOOKUP(D696,Unemployment!H:J,2,FALSE)</f>
        <v>3.1</v>
      </c>
      <c r="X696">
        <f>VLOOKUP(D696,Unemployment!H:J,3,FALSE)</f>
        <v>3.1</v>
      </c>
      <c r="Y696">
        <f t="shared" si="209"/>
        <v>-0.10000000000000009</v>
      </c>
      <c r="Z696">
        <f t="shared" si="210"/>
        <v>0</v>
      </c>
      <c r="AA696">
        <f>VLOOKUP(D696,MedianAge!A:B,2,FALSE)</f>
        <v>36.5</v>
      </c>
      <c r="AB696" s="6">
        <f>VLOOKUP(D696,StateActions!F:G,2,FALSE)</f>
        <v>43920</v>
      </c>
      <c r="AC696" s="6">
        <f>VLOOKUP(D696,StateActions!L:M,2,FALSE)</f>
        <v>43913</v>
      </c>
      <c r="AD696" s="6">
        <f>VLOOKUP(D696,StateActions!A:B,2,FALSE)</f>
        <v>43907</v>
      </c>
      <c r="AE696">
        <f t="shared" si="211"/>
        <v>9</v>
      </c>
      <c r="AF696">
        <f t="shared" si="212"/>
        <v>16</v>
      </c>
      <c r="AG696">
        <f t="shared" si="213"/>
        <v>22</v>
      </c>
      <c r="AH696" s="18">
        <f t="shared" si="214"/>
        <v>9.4597435358419177E-2</v>
      </c>
      <c r="AI696" s="18">
        <f t="shared" si="215"/>
        <v>0.90540256464158086</v>
      </c>
      <c r="AJ696" s="20">
        <f t="shared" si="216"/>
        <v>2.8379230607525753E-3</v>
      </c>
      <c r="AK696" t="str">
        <f t="shared" si="217"/>
        <v>Include</v>
      </c>
      <c r="AL696" t="str">
        <f t="shared" si="218"/>
        <v>10 or more deaths</v>
      </c>
      <c r="AM696" s="6">
        <f>IFERROR(VLOOKUP(D696,DatesEachStateReach10Deaths!A:B,2,FALSE),AK696)</f>
        <v>43922</v>
      </c>
      <c r="AN696">
        <f t="shared" si="219"/>
        <v>7</v>
      </c>
    </row>
    <row r="697" spans="1:40" x14ac:dyDescent="0.25">
      <c r="A697" t="str">
        <f t="shared" si="220"/>
        <v>43930Kansas</v>
      </c>
      <c r="B697" t="str">
        <f t="shared" si="207"/>
        <v>43930KS</v>
      </c>
      <c r="C697" s="6">
        <v>43930</v>
      </c>
      <c r="D697" t="s">
        <v>79</v>
      </c>
      <c r="E697" t="s">
        <v>23</v>
      </c>
      <c r="F697">
        <f>IFERROR(VLOOKUP(B697,CovidTracking!B:G,4,FALSE),0)</f>
        <v>1106</v>
      </c>
      <c r="G697">
        <f>IFERROR(VLOOKUP(B697,CovidTracking!B:G,5,FALSE),0)</f>
        <v>9669</v>
      </c>
      <c r="H697">
        <f t="shared" si="208"/>
        <v>10775</v>
      </c>
      <c r="I697">
        <f>IFERROR(VLOOKUP(B697,CovidTracking!B:G,6,FALSE),0)</f>
        <v>42</v>
      </c>
      <c r="J697">
        <f t="shared" si="221"/>
        <v>206</v>
      </c>
      <c r="K697">
        <f t="shared" si="222"/>
        <v>1055</v>
      </c>
      <c r="L697">
        <f t="shared" si="223"/>
        <v>1261</v>
      </c>
      <c r="M697">
        <f t="shared" si="224"/>
        <v>15</v>
      </c>
      <c r="N697">
        <f>VLOOKUP(A697,Mobility!$A:$L,7,FALSE)</f>
        <v>-38</v>
      </c>
      <c r="O697">
        <f>VLOOKUP(A697,Mobility!$A:$L,8,FALSE)</f>
        <v>-11</v>
      </c>
      <c r="P697">
        <f>VLOOKUP(A697,Mobility!$A:$L,9,FALSE)</f>
        <v>57</v>
      </c>
      <c r="Q697">
        <f>VLOOKUP(A697,Mobility!$A:$L,10,FALSE)</f>
        <v>-24</v>
      </c>
      <c r="R697">
        <f>VLOOKUP(A697,Mobility!$A:$L,11,FALSE)</f>
        <v>-47</v>
      </c>
      <c r="S697">
        <f>VLOOKUP(A697,Mobility!$A:$L,12,FALSE)</f>
        <v>19</v>
      </c>
      <c r="T697">
        <f>VLOOKUP(D697,'Pop and Pop Den'!A:C,2,FALSE)</f>
        <v>2910357</v>
      </c>
      <c r="U697">
        <f>VLOOKUP(D697,'Pop and Pop Den'!A:C,3,FALSE)</f>
        <v>35.596800000000002</v>
      </c>
      <c r="V697">
        <f>VLOOKUP(D697,Unemployment!A:B,2,FALSE)</f>
        <v>3.2</v>
      </c>
      <c r="W697">
        <f>VLOOKUP(D697,Unemployment!H:J,2,FALSE)</f>
        <v>3.1</v>
      </c>
      <c r="X697">
        <f>VLOOKUP(D697,Unemployment!H:J,3,FALSE)</f>
        <v>3.1</v>
      </c>
      <c r="Y697">
        <f t="shared" si="209"/>
        <v>-0.10000000000000009</v>
      </c>
      <c r="Z697">
        <f t="shared" si="210"/>
        <v>0</v>
      </c>
      <c r="AA697">
        <f>VLOOKUP(D697,MedianAge!A:B,2,FALSE)</f>
        <v>36.5</v>
      </c>
      <c r="AB697" s="6">
        <f>VLOOKUP(D697,StateActions!F:G,2,FALSE)</f>
        <v>43920</v>
      </c>
      <c r="AC697" s="6">
        <f>VLOOKUP(D697,StateActions!L:M,2,FALSE)</f>
        <v>43913</v>
      </c>
      <c r="AD697" s="6">
        <f>VLOOKUP(D697,StateActions!A:B,2,FALSE)</f>
        <v>43907</v>
      </c>
      <c r="AE697">
        <f t="shared" si="211"/>
        <v>10</v>
      </c>
      <c r="AF697">
        <f t="shared" si="212"/>
        <v>17</v>
      </c>
      <c r="AG697">
        <f t="shared" si="213"/>
        <v>23</v>
      </c>
      <c r="AH697" s="18">
        <f t="shared" si="214"/>
        <v>0.10264501160092808</v>
      </c>
      <c r="AI697" s="18">
        <f t="shared" si="215"/>
        <v>0.89735498839907191</v>
      </c>
      <c r="AJ697" s="20">
        <f t="shared" si="216"/>
        <v>3.8979118329466357E-3</v>
      </c>
      <c r="AK697" t="str">
        <f t="shared" si="217"/>
        <v>Include</v>
      </c>
      <c r="AL697" t="str">
        <f t="shared" si="218"/>
        <v>10 or more deaths</v>
      </c>
      <c r="AM697" s="6">
        <f>IFERROR(VLOOKUP(D697,DatesEachStateReach10Deaths!A:B,2,FALSE),AK697)</f>
        <v>43922</v>
      </c>
      <c r="AN697">
        <f t="shared" si="219"/>
        <v>8</v>
      </c>
    </row>
    <row r="698" spans="1:40" x14ac:dyDescent="0.25">
      <c r="A698" t="str">
        <f t="shared" si="220"/>
        <v>43931Kansas</v>
      </c>
      <c r="B698" t="str">
        <f t="shared" si="207"/>
        <v>43931KS</v>
      </c>
      <c r="C698" s="6">
        <v>43931</v>
      </c>
      <c r="D698" t="s">
        <v>79</v>
      </c>
      <c r="E698" t="s">
        <v>23</v>
      </c>
      <c r="F698">
        <f>IFERROR(VLOOKUP(B698,CovidTracking!B:G,4,FALSE),0)</f>
        <v>1166</v>
      </c>
      <c r="G698">
        <f>IFERROR(VLOOKUP(B698,CovidTracking!B:G,5,FALSE),0)</f>
        <v>10248</v>
      </c>
      <c r="H698">
        <f t="shared" si="208"/>
        <v>11414</v>
      </c>
      <c r="I698">
        <f>IFERROR(VLOOKUP(B698,CovidTracking!B:G,6,FALSE),0)</f>
        <v>50</v>
      </c>
      <c r="J698">
        <f t="shared" si="221"/>
        <v>60</v>
      </c>
      <c r="K698">
        <f t="shared" si="222"/>
        <v>579</v>
      </c>
      <c r="L698">
        <f t="shared" si="223"/>
        <v>639</v>
      </c>
      <c r="M698">
        <f t="shared" si="224"/>
        <v>8</v>
      </c>
      <c r="N698">
        <f>VLOOKUP(A698,Mobility!$A:$L,7,FALSE)</f>
        <v>-33</v>
      </c>
      <c r="O698">
        <f>VLOOKUP(A698,Mobility!$A:$L,8,FALSE)</f>
        <v>-9</v>
      </c>
      <c r="P698">
        <f>VLOOKUP(A698,Mobility!$A:$L,9,FALSE)</f>
        <v>74</v>
      </c>
      <c r="Q698">
        <f>VLOOKUP(A698,Mobility!$A:$L,10,FALSE)</f>
        <v>-23</v>
      </c>
      <c r="R698">
        <f>VLOOKUP(A698,Mobility!$A:$L,11,FALSE)</f>
        <v>-47</v>
      </c>
      <c r="S698">
        <f>VLOOKUP(A698,Mobility!$A:$L,12,FALSE)</f>
        <v>17</v>
      </c>
      <c r="T698">
        <f>VLOOKUP(D698,'Pop and Pop Den'!A:C,2,FALSE)</f>
        <v>2910357</v>
      </c>
      <c r="U698">
        <f>VLOOKUP(D698,'Pop and Pop Den'!A:C,3,FALSE)</f>
        <v>35.596800000000002</v>
      </c>
      <c r="V698">
        <f>VLOOKUP(D698,Unemployment!A:B,2,FALSE)</f>
        <v>3.2</v>
      </c>
      <c r="W698">
        <f>VLOOKUP(D698,Unemployment!H:J,2,FALSE)</f>
        <v>3.1</v>
      </c>
      <c r="X698">
        <f>VLOOKUP(D698,Unemployment!H:J,3,FALSE)</f>
        <v>3.1</v>
      </c>
      <c r="Y698">
        <f t="shared" si="209"/>
        <v>-0.10000000000000009</v>
      </c>
      <c r="Z698">
        <f t="shared" si="210"/>
        <v>0</v>
      </c>
      <c r="AA698">
        <f>VLOOKUP(D698,MedianAge!A:B,2,FALSE)</f>
        <v>36.5</v>
      </c>
      <c r="AB698" s="6">
        <f>VLOOKUP(D698,StateActions!F:G,2,FALSE)</f>
        <v>43920</v>
      </c>
      <c r="AC698" s="6">
        <f>VLOOKUP(D698,StateActions!L:M,2,FALSE)</f>
        <v>43913</v>
      </c>
      <c r="AD698" s="6">
        <f>VLOOKUP(D698,StateActions!A:B,2,FALSE)</f>
        <v>43907</v>
      </c>
      <c r="AE698">
        <f t="shared" si="211"/>
        <v>11</v>
      </c>
      <c r="AF698">
        <f t="shared" si="212"/>
        <v>18</v>
      </c>
      <c r="AG698">
        <f t="shared" si="213"/>
        <v>24</v>
      </c>
      <c r="AH698" s="18">
        <f t="shared" si="214"/>
        <v>0.10215524794112493</v>
      </c>
      <c r="AI698" s="18">
        <f t="shared" si="215"/>
        <v>0.89784475205887504</v>
      </c>
      <c r="AJ698" s="20">
        <f t="shared" si="216"/>
        <v>4.3805852461888907E-3</v>
      </c>
      <c r="AK698" t="str">
        <f t="shared" si="217"/>
        <v>Include</v>
      </c>
      <c r="AL698" t="str">
        <f t="shared" si="218"/>
        <v>10 or more deaths</v>
      </c>
      <c r="AM698" s="6">
        <f>IFERROR(VLOOKUP(D698,DatesEachStateReach10Deaths!A:B,2,FALSE),AK698)</f>
        <v>43922</v>
      </c>
      <c r="AN698">
        <f t="shared" si="219"/>
        <v>9</v>
      </c>
    </row>
    <row r="699" spans="1:40" x14ac:dyDescent="0.25">
      <c r="A699" t="str">
        <f t="shared" si="220"/>
        <v>43891Kentucky</v>
      </c>
      <c r="B699" t="str">
        <f t="shared" si="207"/>
        <v>43891KY</v>
      </c>
      <c r="C699" s="6">
        <v>43891</v>
      </c>
      <c r="D699" t="s">
        <v>80</v>
      </c>
      <c r="E699" t="s">
        <v>24</v>
      </c>
      <c r="F699">
        <f>IFERROR(VLOOKUP(B699,CovidTracking!B:G,4,FALSE),0)</f>
        <v>0</v>
      </c>
      <c r="G699">
        <f>IFERROR(VLOOKUP(B699,CovidTracking!B:G,5,FALSE),0)</f>
        <v>0</v>
      </c>
      <c r="H699">
        <f t="shared" si="208"/>
        <v>0</v>
      </c>
      <c r="I699">
        <f>IFERROR(VLOOKUP(B699,CovidTracking!B:G,6,FALSE),0)</f>
        <v>0</v>
      </c>
      <c r="J699">
        <f>F699</f>
        <v>0</v>
      </c>
      <c r="K699">
        <f>G699</f>
        <v>0</v>
      </c>
      <c r="L699">
        <f>H699</f>
        <v>0</v>
      </c>
      <c r="M699">
        <f>I699</f>
        <v>0</v>
      </c>
      <c r="N699">
        <f>VLOOKUP(A699,Mobility!$A:$L,7,FALSE)</f>
        <v>18</v>
      </c>
      <c r="O699">
        <f>VLOOKUP(A699,Mobility!$A:$L,8,FALSE)</f>
        <v>16</v>
      </c>
      <c r="P699">
        <f>VLOOKUP(A699,Mobility!$A:$L,9,FALSE)</f>
        <v>101</v>
      </c>
      <c r="Q699">
        <f>VLOOKUP(A699,Mobility!$A:$L,10,FALSE)</f>
        <v>13</v>
      </c>
      <c r="R699">
        <f>VLOOKUP(A699,Mobility!$A:$L,11,FALSE)</f>
        <v>3</v>
      </c>
      <c r="S699">
        <f>VLOOKUP(A699,Mobility!$A:$L,12,FALSE)</f>
        <v>-2</v>
      </c>
      <c r="T699">
        <f>VLOOKUP(D699,'Pop and Pop Den'!A:C,2,FALSE)</f>
        <v>4499692</v>
      </c>
      <c r="U699">
        <f>VLOOKUP(D699,'Pop and Pop Den'!A:C,3,FALSE)</f>
        <v>113.95659999999999</v>
      </c>
      <c r="V699">
        <f>VLOOKUP(D699,Unemployment!A:B,2,FALSE)</f>
        <v>4.3</v>
      </c>
      <c r="W699">
        <f>VLOOKUP(D699,Unemployment!H:J,2,FALSE)</f>
        <v>4.2</v>
      </c>
      <c r="X699">
        <f>VLOOKUP(D699,Unemployment!H:J,3,FALSE)</f>
        <v>5.8</v>
      </c>
      <c r="Y699">
        <f t="shared" si="209"/>
        <v>1.5</v>
      </c>
      <c r="Z699">
        <f t="shared" si="210"/>
        <v>1.5999999999999996</v>
      </c>
      <c r="AA699">
        <f>VLOOKUP(D699,MedianAge!A:B,2,FALSE)</f>
        <v>38.700000000000003</v>
      </c>
      <c r="AB699" s="6">
        <f>VLOOKUP(D699,StateActions!F:G,2,FALSE)</f>
        <v>43916</v>
      </c>
      <c r="AC699" s="6">
        <f>VLOOKUP(D699,StateActions!L:M,2,FALSE)</f>
        <v>43913</v>
      </c>
      <c r="AD699" s="6">
        <f>VLOOKUP(D699,StateActions!A:B,2,FALSE)</f>
        <v>43906</v>
      </c>
      <c r="AE699">
        <f t="shared" si="211"/>
        <v>-25</v>
      </c>
      <c r="AF699">
        <f t="shared" si="212"/>
        <v>-22</v>
      </c>
      <c r="AG699">
        <f t="shared" si="213"/>
        <v>-15</v>
      </c>
      <c r="AH699" s="18">
        <f t="shared" si="214"/>
        <v>0</v>
      </c>
      <c r="AI699" s="18">
        <f t="shared" si="215"/>
        <v>0</v>
      </c>
      <c r="AJ699" s="20">
        <f t="shared" si="216"/>
        <v>0</v>
      </c>
      <c r="AK699" t="str">
        <f t="shared" si="217"/>
        <v>Include</v>
      </c>
      <c r="AL699" t="str">
        <f t="shared" si="218"/>
        <v>Less than 10 deaths</v>
      </c>
      <c r="AM699" s="6">
        <f>IFERROR(VLOOKUP(D699,DatesEachStateReach10Deaths!A:B,2,FALSE),AK699)</f>
        <v>43921</v>
      </c>
      <c r="AN699">
        <f t="shared" si="219"/>
        <v>-30</v>
      </c>
    </row>
    <row r="700" spans="1:40" x14ac:dyDescent="0.25">
      <c r="A700" t="str">
        <f t="shared" si="220"/>
        <v>43892Kentucky</v>
      </c>
      <c r="B700" t="str">
        <f t="shared" si="207"/>
        <v>43892KY</v>
      </c>
      <c r="C700" s="6">
        <v>43892</v>
      </c>
      <c r="D700" t="s">
        <v>80</v>
      </c>
      <c r="E700" t="s">
        <v>24</v>
      </c>
      <c r="F700">
        <f>IFERROR(VLOOKUP(B700,CovidTracking!B:G,4,FALSE),0)</f>
        <v>0</v>
      </c>
      <c r="G700">
        <f>IFERROR(VLOOKUP(B700,CovidTracking!B:G,5,FALSE),0)</f>
        <v>0</v>
      </c>
      <c r="H700">
        <f t="shared" si="208"/>
        <v>0</v>
      </c>
      <c r="I700">
        <f>IFERROR(VLOOKUP(B700,CovidTracking!B:G,6,FALSE),0)</f>
        <v>0</v>
      </c>
      <c r="J700">
        <f t="shared" ref="J700:J739" si="225">F700-F699</f>
        <v>0</v>
      </c>
      <c r="K700">
        <f t="shared" ref="K700:K739" si="226">G700-G699</f>
        <v>0</v>
      </c>
      <c r="L700">
        <f t="shared" ref="L700:L739" si="227">H700-H699</f>
        <v>0</v>
      </c>
      <c r="M700">
        <f t="shared" ref="M700:M739" si="228">I700-I699</f>
        <v>0</v>
      </c>
      <c r="N700">
        <f>VLOOKUP(A700,Mobility!$A:$L,7,FALSE)</f>
        <v>8</v>
      </c>
      <c r="O700">
        <f>VLOOKUP(A700,Mobility!$A:$L,8,FALSE)</f>
        <v>6</v>
      </c>
      <c r="P700">
        <f>VLOOKUP(A700,Mobility!$A:$L,9,FALSE)</f>
        <v>-7</v>
      </c>
      <c r="Q700">
        <f>VLOOKUP(A700,Mobility!$A:$L,10,FALSE)</f>
        <v>-1</v>
      </c>
      <c r="R700">
        <f>VLOOKUP(A700,Mobility!$A:$L,11,FALSE)</f>
        <v>2</v>
      </c>
      <c r="S700">
        <f>VLOOKUP(A700,Mobility!$A:$L,12,FALSE)</f>
        <v>1</v>
      </c>
      <c r="T700">
        <f>VLOOKUP(D700,'Pop and Pop Den'!A:C,2,FALSE)</f>
        <v>4499692</v>
      </c>
      <c r="U700">
        <f>VLOOKUP(D700,'Pop and Pop Den'!A:C,3,FALSE)</f>
        <v>113.95659999999999</v>
      </c>
      <c r="V700">
        <f>VLOOKUP(D700,Unemployment!A:B,2,FALSE)</f>
        <v>4.3</v>
      </c>
      <c r="W700">
        <f>VLOOKUP(D700,Unemployment!H:J,2,FALSE)</f>
        <v>4.2</v>
      </c>
      <c r="X700">
        <f>VLOOKUP(D700,Unemployment!H:J,3,FALSE)</f>
        <v>5.8</v>
      </c>
      <c r="Y700">
        <f t="shared" si="209"/>
        <v>1.5</v>
      </c>
      <c r="Z700">
        <f t="shared" si="210"/>
        <v>1.5999999999999996</v>
      </c>
      <c r="AA700">
        <f>VLOOKUP(D700,MedianAge!A:B,2,FALSE)</f>
        <v>38.700000000000003</v>
      </c>
      <c r="AB700" s="6">
        <f>VLOOKUP(D700,StateActions!F:G,2,FALSE)</f>
        <v>43916</v>
      </c>
      <c r="AC700" s="6">
        <f>VLOOKUP(D700,StateActions!L:M,2,FALSE)</f>
        <v>43913</v>
      </c>
      <c r="AD700" s="6">
        <f>VLOOKUP(D700,StateActions!A:B,2,FALSE)</f>
        <v>43906</v>
      </c>
      <c r="AE700">
        <f t="shared" si="211"/>
        <v>-24</v>
      </c>
      <c r="AF700">
        <f t="shared" si="212"/>
        <v>-21</v>
      </c>
      <c r="AG700">
        <f t="shared" si="213"/>
        <v>-14</v>
      </c>
      <c r="AH700" s="18">
        <f t="shared" si="214"/>
        <v>0</v>
      </c>
      <c r="AI700" s="18">
        <f t="shared" si="215"/>
        <v>0</v>
      </c>
      <c r="AJ700" s="20">
        <f t="shared" si="216"/>
        <v>0</v>
      </c>
      <c r="AK700" t="str">
        <f t="shared" si="217"/>
        <v>Include</v>
      </c>
      <c r="AL700" t="str">
        <f t="shared" si="218"/>
        <v>Less than 10 deaths</v>
      </c>
      <c r="AM700" s="6">
        <f>IFERROR(VLOOKUP(D700,DatesEachStateReach10Deaths!A:B,2,FALSE),AK700)</f>
        <v>43921</v>
      </c>
      <c r="AN700">
        <f t="shared" si="219"/>
        <v>-29</v>
      </c>
    </row>
    <row r="701" spans="1:40" x14ac:dyDescent="0.25">
      <c r="A701" t="str">
        <f t="shared" si="220"/>
        <v>43893Kentucky</v>
      </c>
      <c r="B701" t="str">
        <f t="shared" si="207"/>
        <v>43893KY</v>
      </c>
      <c r="C701" s="6">
        <v>43893</v>
      </c>
      <c r="D701" t="s">
        <v>80</v>
      </c>
      <c r="E701" t="s">
        <v>24</v>
      </c>
      <c r="F701">
        <f>IFERROR(VLOOKUP(B701,CovidTracking!B:G,4,FALSE),0)</f>
        <v>0</v>
      </c>
      <c r="G701">
        <f>IFERROR(VLOOKUP(B701,CovidTracking!B:G,5,FALSE),0)</f>
        <v>0</v>
      </c>
      <c r="H701">
        <f t="shared" si="208"/>
        <v>0</v>
      </c>
      <c r="I701">
        <f>IFERROR(VLOOKUP(B701,CovidTracking!B:G,6,FALSE),0)</f>
        <v>0</v>
      </c>
      <c r="J701">
        <f t="shared" si="225"/>
        <v>0</v>
      </c>
      <c r="K701">
        <f t="shared" si="226"/>
        <v>0</v>
      </c>
      <c r="L701">
        <f t="shared" si="227"/>
        <v>0</v>
      </c>
      <c r="M701">
        <f t="shared" si="228"/>
        <v>0</v>
      </c>
      <c r="N701">
        <f>VLOOKUP(A701,Mobility!$A:$L,7,FALSE)</f>
        <v>16</v>
      </c>
      <c r="O701">
        <f>VLOOKUP(A701,Mobility!$A:$L,8,FALSE)</f>
        <v>16</v>
      </c>
      <c r="P701">
        <f>VLOOKUP(A701,Mobility!$A:$L,9,FALSE)</f>
        <v>35</v>
      </c>
      <c r="Q701">
        <f>VLOOKUP(A701,Mobility!$A:$L,10,FALSE)</f>
        <v>6</v>
      </c>
      <c r="R701">
        <f>VLOOKUP(A701,Mobility!$A:$L,11,FALSE)</f>
        <v>3</v>
      </c>
      <c r="S701">
        <f>VLOOKUP(A701,Mobility!$A:$L,12,FALSE)</f>
        <v>-1</v>
      </c>
      <c r="T701">
        <f>VLOOKUP(D701,'Pop and Pop Den'!A:C,2,FALSE)</f>
        <v>4499692</v>
      </c>
      <c r="U701">
        <f>VLOOKUP(D701,'Pop and Pop Den'!A:C,3,FALSE)</f>
        <v>113.95659999999999</v>
      </c>
      <c r="V701">
        <f>VLOOKUP(D701,Unemployment!A:B,2,FALSE)</f>
        <v>4.3</v>
      </c>
      <c r="W701">
        <f>VLOOKUP(D701,Unemployment!H:J,2,FALSE)</f>
        <v>4.2</v>
      </c>
      <c r="X701">
        <f>VLOOKUP(D701,Unemployment!H:J,3,FALSE)</f>
        <v>5.8</v>
      </c>
      <c r="Y701">
        <f t="shared" si="209"/>
        <v>1.5</v>
      </c>
      <c r="Z701">
        <f t="shared" si="210"/>
        <v>1.5999999999999996</v>
      </c>
      <c r="AA701">
        <f>VLOOKUP(D701,MedianAge!A:B,2,FALSE)</f>
        <v>38.700000000000003</v>
      </c>
      <c r="AB701" s="6">
        <f>VLOOKUP(D701,StateActions!F:G,2,FALSE)</f>
        <v>43916</v>
      </c>
      <c r="AC701" s="6">
        <f>VLOOKUP(D701,StateActions!L:M,2,FALSE)</f>
        <v>43913</v>
      </c>
      <c r="AD701" s="6">
        <f>VLOOKUP(D701,StateActions!A:B,2,FALSE)</f>
        <v>43906</v>
      </c>
      <c r="AE701">
        <f t="shared" si="211"/>
        <v>-23</v>
      </c>
      <c r="AF701">
        <f t="shared" si="212"/>
        <v>-20</v>
      </c>
      <c r="AG701">
        <f t="shared" si="213"/>
        <v>-13</v>
      </c>
      <c r="AH701" s="18">
        <f t="shared" si="214"/>
        <v>0</v>
      </c>
      <c r="AI701" s="18">
        <f t="shared" si="215"/>
        <v>0</v>
      </c>
      <c r="AJ701" s="20">
        <f t="shared" si="216"/>
        <v>0</v>
      </c>
      <c r="AK701" t="str">
        <f t="shared" si="217"/>
        <v>Include</v>
      </c>
      <c r="AL701" t="str">
        <f t="shared" si="218"/>
        <v>Less than 10 deaths</v>
      </c>
      <c r="AM701" s="6">
        <f>IFERROR(VLOOKUP(D701,DatesEachStateReach10Deaths!A:B,2,FALSE),AK701)</f>
        <v>43921</v>
      </c>
      <c r="AN701">
        <f t="shared" si="219"/>
        <v>-28</v>
      </c>
    </row>
    <row r="702" spans="1:40" x14ac:dyDescent="0.25">
      <c r="A702" t="str">
        <f t="shared" si="220"/>
        <v>43894Kentucky</v>
      </c>
      <c r="B702" t="str">
        <f t="shared" si="207"/>
        <v>43894KY</v>
      </c>
      <c r="C702" s="6">
        <v>43894</v>
      </c>
      <c r="D702" t="s">
        <v>80</v>
      </c>
      <c r="E702" t="s">
        <v>24</v>
      </c>
      <c r="F702">
        <f>IFERROR(VLOOKUP(B702,CovidTracking!B:G,4,FALSE),0)</f>
        <v>0</v>
      </c>
      <c r="G702">
        <f>IFERROR(VLOOKUP(B702,CovidTracking!B:G,5,FALSE),0)</f>
        <v>0</v>
      </c>
      <c r="H702">
        <f t="shared" si="208"/>
        <v>0</v>
      </c>
      <c r="I702">
        <f>IFERROR(VLOOKUP(B702,CovidTracking!B:G,6,FALSE),0)</f>
        <v>0</v>
      </c>
      <c r="J702">
        <f t="shared" si="225"/>
        <v>0</v>
      </c>
      <c r="K702">
        <f t="shared" si="226"/>
        <v>0</v>
      </c>
      <c r="L702">
        <f t="shared" si="227"/>
        <v>0</v>
      </c>
      <c r="M702">
        <f t="shared" si="228"/>
        <v>0</v>
      </c>
      <c r="N702">
        <f>VLOOKUP(A702,Mobility!$A:$L,7,FALSE)</f>
        <v>13</v>
      </c>
      <c r="O702">
        <f>VLOOKUP(A702,Mobility!$A:$L,8,FALSE)</f>
        <v>13</v>
      </c>
      <c r="P702">
        <f>VLOOKUP(A702,Mobility!$A:$L,9,FALSE)</f>
        <v>49</v>
      </c>
      <c r="Q702">
        <f>VLOOKUP(A702,Mobility!$A:$L,10,FALSE)</f>
        <v>6</v>
      </c>
      <c r="R702">
        <f>VLOOKUP(A702,Mobility!$A:$L,11,FALSE)</f>
        <v>2</v>
      </c>
      <c r="S702">
        <f>VLOOKUP(A702,Mobility!$A:$L,12,FALSE)</f>
        <v>-1</v>
      </c>
      <c r="T702">
        <f>VLOOKUP(D702,'Pop and Pop Den'!A:C,2,FALSE)</f>
        <v>4499692</v>
      </c>
      <c r="U702">
        <f>VLOOKUP(D702,'Pop and Pop Den'!A:C,3,FALSE)</f>
        <v>113.95659999999999</v>
      </c>
      <c r="V702">
        <f>VLOOKUP(D702,Unemployment!A:B,2,FALSE)</f>
        <v>4.3</v>
      </c>
      <c r="W702">
        <f>VLOOKUP(D702,Unemployment!H:J,2,FALSE)</f>
        <v>4.2</v>
      </c>
      <c r="X702">
        <f>VLOOKUP(D702,Unemployment!H:J,3,FALSE)</f>
        <v>5.8</v>
      </c>
      <c r="Y702">
        <f t="shared" si="209"/>
        <v>1.5</v>
      </c>
      <c r="Z702">
        <f t="shared" si="210"/>
        <v>1.5999999999999996</v>
      </c>
      <c r="AA702">
        <f>VLOOKUP(D702,MedianAge!A:B,2,FALSE)</f>
        <v>38.700000000000003</v>
      </c>
      <c r="AB702" s="6">
        <f>VLOOKUP(D702,StateActions!F:G,2,FALSE)</f>
        <v>43916</v>
      </c>
      <c r="AC702" s="6">
        <f>VLOOKUP(D702,StateActions!L:M,2,FALSE)</f>
        <v>43913</v>
      </c>
      <c r="AD702" s="6">
        <f>VLOOKUP(D702,StateActions!A:B,2,FALSE)</f>
        <v>43906</v>
      </c>
      <c r="AE702">
        <f t="shared" si="211"/>
        <v>-22</v>
      </c>
      <c r="AF702">
        <f t="shared" si="212"/>
        <v>-19</v>
      </c>
      <c r="AG702">
        <f t="shared" si="213"/>
        <v>-12</v>
      </c>
      <c r="AH702" s="18">
        <f t="shared" si="214"/>
        <v>0</v>
      </c>
      <c r="AI702" s="18">
        <f t="shared" si="215"/>
        <v>0</v>
      </c>
      <c r="AJ702" s="20">
        <f t="shared" si="216"/>
        <v>0</v>
      </c>
      <c r="AK702" t="str">
        <f t="shared" si="217"/>
        <v>Include</v>
      </c>
      <c r="AL702" t="str">
        <f t="shared" si="218"/>
        <v>Less than 10 deaths</v>
      </c>
      <c r="AM702" s="6">
        <f>IFERROR(VLOOKUP(D702,DatesEachStateReach10Deaths!A:B,2,FALSE),AK702)</f>
        <v>43921</v>
      </c>
      <c r="AN702">
        <f t="shared" si="219"/>
        <v>-27</v>
      </c>
    </row>
    <row r="703" spans="1:40" x14ac:dyDescent="0.25">
      <c r="A703" t="str">
        <f t="shared" si="220"/>
        <v>43895Kentucky</v>
      </c>
      <c r="B703" t="str">
        <f t="shared" si="207"/>
        <v>43895KY</v>
      </c>
      <c r="C703" s="6">
        <v>43895</v>
      </c>
      <c r="D703" t="s">
        <v>80</v>
      </c>
      <c r="E703" t="s">
        <v>24</v>
      </c>
      <c r="F703">
        <f>IFERROR(VLOOKUP(B703,CovidTracking!B:G,4,FALSE),0)</f>
        <v>0</v>
      </c>
      <c r="G703">
        <f>IFERROR(VLOOKUP(B703,CovidTracking!B:G,5,FALSE),0)</f>
        <v>0</v>
      </c>
      <c r="H703">
        <f t="shared" si="208"/>
        <v>0</v>
      </c>
      <c r="I703">
        <f>IFERROR(VLOOKUP(B703,CovidTracking!B:G,6,FALSE),0)</f>
        <v>0</v>
      </c>
      <c r="J703">
        <f t="shared" si="225"/>
        <v>0</v>
      </c>
      <c r="K703">
        <f t="shared" si="226"/>
        <v>0</v>
      </c>
      <c r="L703">
        <f t="shared" si="227"/>
        <v>0</v>
      </c>
      <c r="M703">
        <f t="shared" si="228"/>
        <v>0</v>
      </c>
      <c r="N703">
        <f>VLOOKUP(A703,Mobility!$A:$L,7,FALSE)</f>
        <v>12</v>
      </c>
      <c r="O703">
        <f>VLOOKUP(A703,Mobility!$A:$L,8,FALSE)</f>
        <v>12</v>
      </c>
      <c r="P703">
        <f>VLOOKUP(A703,Mobility!$A:$L,9,FALSE)</f>
        <v>49</v>
      </c>
      <c r="Q703">
        <f>VLOOKUP(A703,Mobility!$A:$L,10,FALSE)</f>
        <v>5</v>
      </c>
      <c r="R703">
        <f>VLOOKUP(A703,Mobility!$A:$L,11,FALSE)</f>
        <v>2</v>
      </c>
      <c r="S703">
        <f>VLOOKUP(A703,Mobility!$A:$L,12,FALSE)</f>
        <v>-2</v>
      </c>
      <c r="T703">
        <f>VLOOKUP(D703,'Pop and Pop Den'!A:C,2,FALSE)</f>
        <v>4499692</v>
      </c>
      <c r="U703">
        <f>VLOOKUP(D703,'Pop and Pop Den'!A:C,3,FALSE)</f>
        <v>113.95659999999999</v>
      </c>
      <c r="V703">
        <f>VLOOKUP(D703,Unemployment!A:B,2,FALSE)</f>
        <v>4.3</v>
      </c>
      <c r="W703">
        <f>VLOOKUP(D703,Unemployment!H:J,2,FALSE)</f>
        <v>4.2</v>
      </c>
      <c r="X703">
        <f>VLOOKUP(D703,Unemployment!H:J,3,FALSE)</f>
        <v>5.8</v>
      </c>
      <c r="Y703">
        <f t="shared" si="209"/>
        <v>1.5</v>
      </c>
      <c r="Z703">
        <f t="shared" si="210"/>
        <v>1.5999999999999996</v>
      </c>
      <c r="AA703">
        <f>VLOOKUP(D703,MedianAge!A:B,2,FALSE)</f>
        <v>38.700000000000003</v>
      </c>
      <c r="AB703" s="6">
        <f>VLOOKUP(D703,StateActions!F:G,2,FALSE)</f>
        <v>43916</v>
      </c>
      <c r="AC703" s="6">
        <f>VLOOKUP(D703,StateActions!L:M,2,FALSE)</f>
        <v>43913</v>
      </c>
      <c r="AD703" s="6">
        <f>VLOOKUP(D703,StateActions!A:B,2,FALSE)</f>
        <v>43906</v>
      </c>
      <c r="AE703">
        <f t="shared" si="211"/>
        <v>-21</v>
      </c>
      <c r="AF703">
        <f t="shared" si="212"/>
        <v>-18</v>
      </c>
      <c r="AG703">
        <f t="shared" si="213"/>
        <v>-11</v>
      </c>
      <c r="AH703" s="18">
        <f t="shared" si="214"/>
        <v>0</v>
      </c>
      <c r="AI703" s="18">
        <f t="shared" si="215"/>
        <v>0</v>
      </c>
      <c r="AJ703" s="20">
        <f t="shared" si="216"/>
        <v>0</v>
      </c>
      <c r="AK703" t="str">
        <f t="shared" si="217"/>
        <v>Include</v>
      </c>
      <c r="AL703" t="str">
        <f t="shared" si="218"/>
        <v>Less than 10 deaths</v>
      </c>
      <c r="AM703" s="6">
        <f>IFERROR(VLOOKUP(D703,DatesEachStateReach10Deaths!A:B,2,FALSE),AK703)</f>
        <v>43921</v>
      </c>
      <c r="AN703">
        <f t="shared" si="219"/>
        <v>-26</v>
      </c>
    </row>
    <row r="704" spans="1:40" x14ac:dyDescent="0.25">
      <c r="A704" t="str">
        <f t="shared" si="220"/>
        <v>43896Kentucky</v>
      </c>
      <c r="B704" t="str">
        <f t="shared" si="207"/>
        <v>43896KY</v>
      </c>
      <c r="C704" s="6">
        <v>43896</v>
      </c>
      <c r="D704" t="s">
        <v>80</v>
      </c>
      <c r="E704" t="s">
        <v>24</v>
      </c>
      <c r="F704">
        <f>IFERROR(VLOOKUP(B704,CovidTracking!B:G,4,FALSE),0)</f>
        <v>0</v>
      </c>
      <c r="G704">
        <f>IFERROR(VLOOKUP(B704,CovidTracking!B:G,5,FALSE),0)</f>
        <v>7</v>
      </c>
      <c r="H704">
        <f t="shared" si="208"/>
        <v>7</v>
      </c>
      <c r="I704">
        <f>IFERROR(VLOOKUP(B704,CovidTracking!B:G,6,FALSE),0)</f>
        <v>0</v>
      </c>
      <c r="J704">
        <f t="shared" si="225"/>
        <v>0</v>
      </c>
      <c r="K704">
        <f t="shared" si="226"/>
        <v>7</v>
      </c>
      <c r="L704">
        <f t="shared" si="227"/>
        <v>7</v>
      </c>
      <c r="M704">
        <f t="shared" si="228"/>
        <v>0</v>
      </c>
      <c r="N704">
        <f>VLOOKUP(A704,Mobility!$A:$L,7,FALSE)</f>
        <v>5</v>
      </c>
      <c r="O704">
        <f>VLOOKUP(A704,Mobility!$A:$L,8,FALSE)</f>
        <v>5</v>
      </c>
      <c r="P704">
        <f>VLOOKUP(A704,Mobility!$A:$L,9,FALSE)</f>
        <v>12</v>
      </c>
      <c r="Q704">
        <f>VLOOKUP(A704,Mobility!$A:$L,10,FALSE)</f>
        <v>2</v>
      </c>
      <c r="R704">
        <f>VLOOKUP(A704,Mobility!$A:$L,11,FALSE)</f>
        <v>1</v>
      </c>
      <c r="S704">
        <f>VLOOKUP(A704,Mobility!$A:$L,12,FALSE)</f>
        <v>0</v>
      </c>
      <c r="T704">
        <f>VLOOKUP(D704,'Pop and Pop Den'!A:C,2,FALSE)</f>
        <v>4499692</v>
      </c>
      <c r="U704">
        <f>VLOOKUP(D704,'Pop and Pop Den'!A:C,3,FALSE)</f>
        <v>113.95659999999999</v>
      </c>
      <c r="V704">
        <f>VLOOKUP(D704,Unemployment!A:B,2,FALSE)</f>
        <v>4.3</v>
      </c>
      <c r="W704">
        <f>VLOOKUP(D704,Unemployment!H:J,2,FALSE)</f>
        <v>4.2</v>
      </c>
      <c r="X704">
        <f>VLOOKUP(D704,Unemployment!H:J,3,FALSE)</f>
        <v>5.8</v>
      </c>
      <c r="Y704">
        <f t="shared" si="209"/>
        <v>1.5</v>
      </c>
      <c r="Z704">
        <f t="shared" si="210"/>
        <v>1.5999999999999996</v>
      </c>
      <c r="AA704">
        <f>VLOOKUP(D704,MedianAge!A:B,2,FALSE)</f>
        <v>38.700000000000003</v>
      </c>
      <c r="AB704" s="6">
        <f>VLOOKUP(D704,StateActions!F:G,2,FALSE)</f>
        <v>43916</v>
      </c>
      <c r="AC704" s="6">
        <f>VLOOKUP(D704,StateActions!L:M,2,FALSE)</f>
        <v>43913</v>
      </c>
      <c r="AD704" s="6">
        <f>VLOOKUP(D704,StateActions!A:B,2,FALSE)</f>
        <v>43906</v>
      </c>
      <c r="AE704">
        <f t="shared" si="211"/>
        <v>-20</v>
      </c>
      <c r="AF704">
        <f t="shared" si="212"/>
        <v>-17</v>
      </c>
      <c r="AG704">
        <f t="shared" si="213"/>
        <v>-10</v>
      </c>
      <c r="AH704" s="18">
        <f t="shared" si="214"/>
        <v>0</v>
      </c>
      <c r="AI704" s="18">
        <f t="shared" si="215"/>
        <v>1</v>
      </c>
      <c r="AJ704" s="20">
        <f t="shared" si="216"/>
        <v>0</v>
      </c>
      <c r="AK704" t="str">
        <f t="shared" si="217"/>
        <v>Include</v>
      </c>
      <c r="AL704" t="str">
        <f t="shared" si="218"/>
        <v>Less than 10 deaths</v>
      </c>
      <c r="AM704" s="6">
        <f>IFERROR(VLOOKUP(D704,DatesEachStateReach10Deaths!A:B,2,FALSE),AK704)</f>
        <v>43921</v>
      </c>
      <c r="AN704">
        <f t="shared" si="219"/>
        <v>-25</v>
      </c>
    </row>
    <row r="705" spans="1:40" x14ac:dyDescent="0.25">
      <c r="A705" t="str">
        <f t="shared" si="220"/>
        <v>43897Kentucky</v>
      </c>
      <c r="B705" t="str">
        <f t="shared" si="207"/>
        <v>43897KY</v>
      </c>
      <c r="C705" s="6">
        <v>43897</v>
      </c>
      <c r="D705" t="s">
        <v>80</v>
      </c>
      <c r="E705" t="s">
        <v>24</v>
      </c>
      <c r="F705">
        <f>IFERROR(VLOOKUP(B705,CovidTracking!B:G,4,FALSE),0)</f>
        <v>1</v>
      </c>
      <c r="G705">
        <f>IFERROR(VLOOKUP(B705,CovidTracking!B:G,5,FALSE),0)</f>
        <v>9</v>
      </c>
      <c r="H705">
        <f t="shared" si="208"/>
        <v>10</v>
      </c>
      <c r="I705">
        <f>IFERROR(VLOOKUP(B705,CovidTracking!B:G,6,FALSE),0)</f>
        <v>0</v>
      </c>
      <c r="J705">
        <f t="shared" si="225"/>
        <v>1</v>
      </c>
      <c r="K705">
        <f t="shared" si="226"/>
        <v>2</v>
      </c>
      <c r="L705">
        <f t="shared" si="227"/>
        <v>3</v>
      </c>
      <c r="M705">
        <f t="shared" si="228"/>
        <v>0</v>
      </c>
      <c r="N705">
        <f>VLOOKUP(A705,Mobility!$A:$L,7,FALSE)</f>
        <v>15</v>
      </c>
      <c r="O705">
        <f>VLOOKUP(A705,Mobility!$A:$L,8,FALSE)</f>
        <v>16</v>
      </c>
      <c r="P705">
        <f>VLOOKUP(A705,Mobility!$A:$L,9,FALSE)</f>
        <v>85</v>
      </c>
      <c r="Q705">
        <f>VLOOKUP(A705,Mobility!$A:$L,10,FALSE)</f>
        <v>15</v>
      </c>
      <c r="R705">
        <f>VLOOKUP(A705,Mobility!$A:$L,11,FALSE)</f>
        <v>4</v>
      </c>
      <c r="S705">
        <f>VLOOKUP(A705,Mobility!$A:$L,12,FALSE)</f>
        <v>-2</v>
      </c>
      <c r="T705">
        <f>VLOOKUP(D705,'Pop and Pop Den'!A:C,2,FALSE)</f>
        <v>4499692</v>
      </c>
      <c r="U705">
        <f>VLOOKUP(D705,'Pop and Pop Den'!A:C,3,FALSE)</f>
        <v>113.95659999999999</v>
      </c>
      <c r="V705">
        <f>VLOOKUP(D705,Unemployment!A:B,2,FALSE)</f>
        <v>4.3</v>
      </c>
      <c r="W705">
        <f>VLOOKUP(D705,Unemployment!H:J,2,FALSE)</f>
        <v>4.2</v>
      </c>
      <c r="X705">
        <f>VLOOKUP(D705,Unemployment!H:J,3,FALSE)</f>
        <v>5.8</v>
      </c>
      <c r="Y705">
        <f t="shared" si="209"/>
        <v>1.5</v>
      </c>
      <c r="Z705">
        <f t="shared" si="210"/>
        <v>1.5999999999999996</v>
      </c>
      <c r="AA705">
        <f>VLOOKUP(D705,MedianAge!A:B,2,FALSE)</f>
        <v>38.700000000000003</v>
      </c>
      <c r="AB705" s="6">
        <f>VLOOKUP(D705,StateActions!F:G,2,FALSE)</f>
        <v>43916</v>
      </c>
      <c r="AC705" s="6">
        <f>VLOOKUP(D705,StateActions!L:M,2,FALSE)</f>
        <v>43913</v>
      </c>
      <c r="AD705" s="6">
        <f>VLOOKUP(D705,StateActions!A:B,2,FALSE)</f>
        <v>43906</v>
      </c>
      <c r="AE705">
        <f t="shared" si="211"/>
        <v>-19</v>
      </c>
      <c r="AF705">
        <f t="shared" si="212"/>
        <v>-16</v>
      </c>
      <c r="AG705">
        <f t="shared" si="213"/>
        <v>-9</v>
      </c>
      <c r="AH705" s="18">
        <f t="shared" si="214"/>
        <v>0.1</v>
      </c>
      <c r="AI705" s="18">
        <f t="shared" si="215"/>
        <v>0.9</v>
      </c>
      <c r="AJ705" s="20">
        <f t="shared" si="216"/>
        <v>0</v>
      </c>
      <c r="AK705" t="str">
        <f t="shared" si="217"/>
        <v>Include</v>
      </c>
      <c r="AL705" t="str">
        <f t="shared" si="218"/>
        <v>Less than 10 deaths</v>
      </c>
      <c r="AM705" s="6">
        <f>IFERROR(VLOOKUP(D705,DatesEachStateReach10Deaths!A:B,2,FALSE),AK705)</f>
        <v>43921</v>
      </c>
      <c r="AN705">
        <f t="shared" si="219"/>
        <v>-24</v>
      </c>
    </row>
    <row r="706" spans="1:40" x14ac:dyDescent="0.25">
      <c r="A706" t="str">
        <f t="shared" si="220"/>
        <v>43898Kentucky</v>
      </c>
      <c r="B706" t="str">
        <f t="shared" ref="B706:B769" si="229">C706&amp;E706</f>
        <v>43898KY</v>
      </c>
      <c r="C706" s="6">
        <v>43898</v>
      </c>
      <c r="D706" t="s">
        <v>80</v>
      </c>
      <c r="E706" t="s">
        <v>24</v>
      </c>
      <c r="F706">
        <f>IFERROR(VLOOKUP(B706,CovidTracking!B:G,4,FALSE),0)</f>
        <v>1</v>
      </c>
      <c r="G706">
        <f>IFERROR(VLOOKUP(B706,CovidTracking!B:G,5,FALSE),0)</f>
        <v>13</v>
      </c>
      <c r="H706">
        <f t="shared" ref="H706:H769" si="230">F706+G706</f>
        <v>14</v>
      </c>
      <c r="I706">
        <f>IFERROR(VLOOKUP(B706,CovidTracking!B:G,6,FALSE),0)</f>
        <v>0</v>
      </c>
      <c r="J706">
        <f t="shared" si="225"/>
        <v>0</v>
      </c>
      <c r="K706">
        <f t="shared" si="226"/>
        <v>4</v>
      </c>
      <c r="L706">
        <f t="shared" si="227"/>
        <v>4</v>
      </c>
      <c r="M706">
        <f t="shared" si="228"/>
        <v>0</v>
      </c>
      <c r="N706">
        <f>VLOOKUP(A706,Mobility!$A:$L,7,FALSE)</f>
        <v>13</v>
      </c>
      <c r="O706">
        <f>VLOOKUP(A706,Mobility!$A:$L,8,FALSE)</f>
        <v>13</v>
      </c>
      <c r="P706">
        <f>VLOOKUP(A706,Mobility!$A:$L,9,FALSE)</f>
        <v>136</v>
      </c>
      <c r="Q706">
        <f>VLOOKUP(A706,Mobility!$A:$L,10,FALSE)</f>
        <v>11</v>
      </c>
      <c r="R706">
        <f>VLOOKUP(A706,Mobility!$A:$L,11,FALSE)</f>
        <v>1</v>
      </c>
      <c r="S706">
        <f>VLOOKUP(A706,Mobility!$A:$L,12,FALSE)</f>
        <v>-2</v>
      </c>
      <c r="T706">
        <f>VLOOKUP(D706,'Pop and Pop Den'!A:C,2,FALSE)</f>
        <v>4499692</v>
      </c>
      <c r="U706">
        <f>VLOOKUP(D706,'Pop and Pop Den'!A:C,3,FALSE)</f>
        <v>113.95659999999999</v>
      </c>
      <c r="V706">
        <f>VLOOKUP(D706,Unemployment!A:B,2,FALSE)</f>
        <v>4.3</v>
      </c>
      <c r="W706">
        <f>VLOOKUP(D706,Unemployment!H:J,2,FALSE)</f>
        <v>4.2</v>
      </c>
      <c r="X706">
        <f>VLOOKUP(D706,Unemployment!H:J,3,FALSE)</f>
        <v>5.8</v>
      </c>
      <c r="Y706">
        <f t="shared" si="209"/>
        <v>1.5</v>
      </c>
      <c r="Z706">
        <f t="shared" si="210"/>
        <v>1.5999999999999996</v>
      </c>
      <c r="AA706">
        <f>VLOOKUP(D706,MedianAge!A:B,2,FALSE)</f>
        <v>38.700000000000003</v>
      </c>
      <c r="AB706" s="6">
        <f>VLOOKUP(D706,StateActions!F:G,2,FALSE)</f>
        <v>43916</v>
      </c>
      <c r="AC706" s="6">
        <f>VLOOKUP(D706,StateActions!L:M,2,FALSE)</f>
        <v>43913</v>
      </c>
      <c r="AD706" s="6">
        <f>VLOOKUP(D706,StateActions!A:B,2,FALSE)</f>
        <v>43906</v>
      </c>
      <c r="AE706">
        <f t="shared" si="211"/>
        <v>-18</v>
      </c>
      <c r="AF706">
        <f t="shared" si="212"/>
        <v>-15</v>
      </c>
      <c r="AG706">
        <f t="shared" si="213"/>
        <v>-8</v>
      </c>
      <c r="AH706" s="18">
        <f t="shared" si="214"/>
        <v>7.1428571428571425E-2</v>
      </c>
      <c r="AI706" s="18">
        <f t="shared" si="215"/>
        <v>0.9285714285714286</v>
      </c>
      <c r="AJ706" s="20">
        <f t="shared" si="216"/>
        <v>0</v>
      </c>
      <c r="AK706" t="str">
        <f t="shared" si="217"/>
        <v>Include</v>
      </c>
      <c r="AL706" t="str">
        <f t="shared" si="218"/>
        <v>Less than 10 deaths</v>
      </c>
      <c r="AM706" s="6">
        <f>IFERROR(VLOOKUP(D706,DatesEachStateReach10Deaths!A:B,2,FALSE),AK706)</f>
        <v>43921</v>
      </c>
      <c r="AN706">
        <f t="shared" si="219"/>
        <v>-23</v>
      </c>
    </row>
    <row r="707" spans="1:40" x14ac:dyDescent="0.25">
      <c r="A707" t="str">
        <f t="shared" si="220"/>
        <v>43899Kentucky</v>
      </c>
      <c r="B707" t="str">
        <f t="shared" si="229"/>
        <v>43899KY</v>
      </c>
      <c r="C707" s="6">
        <v>43899</v>
      </c>
      <c r="D707" t="s">
        <v>80</v>
      </c>
      <c r="E707" t="s">
        <v>24</v>
      </c>
      <c r="F707">
        <f>IFERROR(VLOOKUP(B707,CovidTracking!B:G,4,FALSE),0)</f>
        <v>4</v>
      </c>
      <c r="G707">
        <f>IFERROR(VLOOKUP(B707,CovidTracking!B:G,5,FALSE),0)</f>
        <v>17</v>
      </c>
      <c r="H707">
        <f t="shared" si="230"/>
        <v>21</v>
      </c>
      <c r="I707">
        <f>IFERROR(VLOOKUP(B707,CovidTracking!B:G,6,FALSE),0)</f>
        <v>0</v>
      </c>
      <c r="J707">
        <f t="shared" si="225"/>
        <v>3</v>
      </c>
      <c r="K707">
        <f t="shared" si="226"/>
        <v>4</v>
      </c>
      <c r="L707">
        <f t="shared" si="227"/>
        <v>7</v>
      </c>
      <c r="M707">
        <f t="shared" si="228"/>
        <v>0</v>
      </c>
      <c r="N707">
        <f>VLOOKUP(A707,Mobility!$A:$L,7,FALSE)</f>
        <v>8</v>
      </c>
      <c r="O707">
        <f>VLOOKUP(A707,Mobility!$A:$L,8,FALSE)</f>
        <v>11</v>
      </c>
      <c r="P707">
        <f>VLOOKUP(A707,Mobility!$A:$L,9,FALSE)</f>
        <v>39</v>
      </c>
      <c r="Q707">
        <f>VLOOKUP(A707,Mobility!$A:$L,10,FALSE)</f>
        <v>2</v>
      </c>
      <c r="R707">
        <f>VLOOKUP(A707,Mobility!$A:$L,11,FALSE)</f>
        <v>1</v>
      </c>
      <c r="S707">
        <f>VLOOKUP(A707,Mobility!$A:$L,12,FALSE)</f>
        <v>0</v>
      </c>
      <c r="T707">
        <f>VLOOKUP(D707,'Pop and Pop Den'!A:C,2,FALSE)</f>
        <v>4499692</v>
      </c>
      <c r="U707">
        <f>VLOOKUP(D707,'Pop and Pop Den'!A:C,3,FALSE)</f>
        <v>113.95659999999999</v>
      </c>
      <c r="V707">
        <f>VLOOKUP(D707,Unemployment!A:B,2,FALSE)</f>
        <v>4.3</v>
      </c>
      <c r="W707">
        <f>VLOOKUP(D707,Unemployment!H:J,2,FALSE)</f>
        <v>4.2</v>
      </c>
      <c r="X707">
        <f>VLOOKUP(D707,Unemployment!H:J,3,FALSE)</f>
        <v>5.8</v>
      </c>
      <c r="Y707">
        <f t="shared" ref="Y707:Y770" si="231">X707-V707</f>
        <v>1.5</v>
      </c>
      <c r="Z707">
        <f t="shared" ref="Z707:Z770" si="232">X707-W707</f>
        <v>1.5999999999999996</v>
      </c>
      <c r="AA707">
        <f>VLOOKUP(D707,MedianAge!A:B,2,FALSE)</f>
        <v>38.700000000000003</v>
      </c>
      <c r="AB707" s="6">
        <f>VLOOKUP(D707,StateActions!F:G,2,FALSE)</f>
        <v>43916</v>
      </c>
      <c r="AC707" s="6">
        <f>VLOOKUP(D707,StateActions!L:M,2,FALSE)</f>
        <v>43913</v>
      </c>
      <c r="AD707" s="6">
        <f>VLOOKUP(D707,StateActions!A:B,2,FALSE)</f>
        <v>43906</v>
      </c>
      <c r="AE707">
        <f t="shared" ref="AE707:AE770" si="233">C707-AB707</f>
        <v>-17</v>
      </c>
      <c r="AF707">
        <f t="shared" ref="AF707:AF770" si="234">C707-AC707</f>
        <v>-14</v>
      </c>
      <c r="AG707">
        <f t="shared" ref="AG707:AG770" si="235">C707-AD707</f>
        <v>-7</v>
      </c>
      <c r="AH707" s="18">
        <f t="shared" ref="AH707:AH770" si="236">IFERROR(F707/H707,0)</f>
        <v>0.19047619047619047</v>
      </c>
      <c r="AI707" s="18">
        <f t="shared" ref="AI707:AI770" si="237">IFERROR(G707/H707,0)</f>
        <v>0.80952380952380953</v>
      </c>
      <c r="AJ707" s="20">
        <f t="shared" ref="AJ707:AJ770" si="238">IFERROR(I707/H707,0)</f>
        <v>0</v>
      </c>
      <c r="AK707" t="str">
        <f t="shared" ref="AK707:AK770" si="239">IF(SUMIFS(M:M,D:D,D707)&lt;10,"Exclude less than 10 Deaths","Include")</f>
        <v>Include</v>
      </c>
      <c r="AL707" t="str">
        <f t="shared" ref="AL707:AL770" si="240">IF(I707&gt;9,"10 or more deaths","Less than 10 deaths")</f>
        <v>Less than 10 deaths</v>
      </c>
      <c r="AM707" s="6">
        <f>IFERROR(VLOOKUP(D707,DatesEachStateReach10Deaths!A:B,2,FALSE),AK707)</f>
        <v>43921</v>
      </c>
      <c r="AN707">
        <f t="shared" ref="AN707:AN770" si="241">IFERROR(C707-AM707,AK707)</f>
        <v>-22</v>
      </c>
    </row>
    <row r="708" spans="1:40" x14ac:dyDescent="0.25">
      <c r="A708" t="str">
        <f t="shared" si="220"/>
        <v>43900Kentucky</v>
      </c>
      <c r="B708" t="str">
        <f t="shared" si="229"/>
        <v>43900KY</v>
      </c>
      <c r="C708" s="6">
        <v>43900</v>
      </c>
      <c r="D708" t="s">
        <v>80</v>
      </c>
      <c r="E708" t="s">
        <v>24</v>
      </c>
      <c r="F708">
        <f>IFERROR(VLOOKUP(B708,CovidTracking!B:G,4,FALSE),0)</f>
        <v>6</v>
      </c>
      <c r="G708">
        <f>IFERROR(VLOOKUP(B708,CovidTracking!B:G,5,FALSE),0)</f>
        <v>28</v>
      </c>
      <c r="H708">
        <f t="shared" si="230"/>
        <v>34</v>
      </c>
      <c r="I708">
        <f>IFERROR(VLOOKUP(B708,CovidTracking!B:G,6,FALSE),0)</f>
        <v>0</v>
      </c>
      <c r="J708">
        <f t="shared" si="225"/>
        <v>2</v>
      </c>
      <c r="K708">
        <f t="shared" si="226"/>
        <v>11</v>
      </c>
      <c r="L708">
        <f t="shared" si="227"/>
        <v>13</v>
      </c>
      <c r="M708">
        <f t="shared" si="228"/>
        <v>0</v>
      </c>
      <c r="N708">
        <f>VLOOKUP(A708,Mobility!$A:$L,7,FALSE)</f>
        <v>6</v>
      </c>
      <c r="O708">
        <f>VLOOKUP(A708,Mobility!$A:$L,8,FALSE)</f>
        <v>10</v>
      </c>
      <c r="P708">
        <f>VLOOKUP(A708,Mobility!$A:$L,9,FALSE)</f>
        <v>14</v>
      </c>
      <c r="Q708">
        <f>VLOOKUP(A708,Mobility!$A:$L,10,FALSE)</f>
        <v>1</v>
      </c>
      <c r="R708">
        <f>VLOOKUP(A708,Mobility!$A:$L,11,FALSE)</f>
        <v>0</v>
      </c>
      <c r="S708">
        <f>VLOOKUP(A708,Mobility!$A:$L,12,FALSE)</f>
        <v>1</v>
      </c>
      <c r="T708">
        <f>VLOOKUP(D708,'Pop and Pop Den'!A:C,2,FALSE)</f>
        <v>4499692</v>
      </c>
      <c r="U708">
        <f>VLOOKUP(D708,'Pop and Pop Den'!A:C,3,FALSE)</f>
        <v>113.95659999999999</v>
      </c>
      <c r="V708">
        <f>VLOOKUP(D708,Unemployment!A:B,2,FALSE)</f>
        <v>4.3</v>
      </c>
      <c r="W708">
        <f>VLOOKUP(D708,Unemployment!H:J,2,FALSE)</f>
        <v>4.2</v>
      </c>
      <c r="X708">
        <f>VLOOKUP(D708,Unemployment!H:J,3,FALSE)</f>
        <v>5.8</v>
      </c>
      <c r="Y708">
        <f t="shared" si="231"/>
        <v>1.5</v>
      </c>
      <c r="Z708">
        <f t="shared" si="232"/>
        <v>1.5999999999999996</v>
      </c>
      <c r="AA708">
        <f>VLOOKUP(D708,MedianAge!A:B,2,FALSE)</f>
        <v>38.700000000000003</v>
      </c>
      <c r="AB708" s="6">
        <f>VLOOKUP(D708,StateActions!F:G,2,FALSE)</f>
        <v>43916</v>
      </c>
      <c r="AC708" s="6">
        <f>VLOOKUP(D708,StateActions!L:M,2,FALSE)</f>
        <v>43913</v>
      </c>
      <c r="AD708" s="6">
        <f>VLOOKUP(D708,StateActions!A:B,2,FALSE)</f>
        <v>43906</v>
      </c>
      <c r="AE708">
        <f t="shared" si="233"/>
        <v>-16</v>
      </c>
      <c r="AF708">
        <f t="shared" si="234"/>
        <v>-13</v>
      </c>
      <c r="AG708">
        <f t="shared" si="235"/>
        <v>-6</v>
      </c>
      <c r="AH708" s="18">
        <f t="shared" si="236"/>
        <v>0.17647058823529413</v>
      </c>
      <c r="AI708" s="18">
        <f t="shared" si="237"/>
        <v>0.82352941176470584</v>
      </c>
      <c r="AJ708" s="20">
        <f t="shared" si="238"/>
        <v>0</v>
      </c>
      <c r="AK708" t="str">
        <f t="shared" si="239"/>
        <v>Include</v>
      </c>
      <c r="AL708" t="str">
        <f t="shared" si="240"/>
        <v>Less than 10 deaths</v>
      </c>
      <c r="AM708" s="6">
        <f>IFERROR(VLOOKUP(D708,DatesEachStateReach10Deaths!A:B,2,FALSE),AK708)</f>
        <v>43921</v>
      </c>
      <c r="AN708">
        <f t="shared" si="241"/>
        <v>-21</v>
      </c>
    </row>
    <row r="709" spans="1:40" x14ac:dyDescent="0.25">
      <c r="A709" t="str">
        <f t="shared" si="220"/>
        <v>43901Kentucky</v>
      </c>
      <c r="B709" t="str">
        <f t="shared" si="229"/>
        <v>43901KY</v>
      </c>
      <c r="C709" s="6">
        <v>43901</v>
      </c>
      <c r="D709" t="s">
        <v>80</v>
      </c>
      <c r="E709" t="s">
        <v>24</v>
      </c>
      <c r="F709">
        <f>IFERROR(VLOOKUP(B709,CovidTracking!B:G,4,FALSE),0)</f>
        <v>8</v>
      </c>
      <c r="G709">
        <f>IFERROR(VLOOKUP(B709,CovidTracking!B:G,5,FALSE),0)</f>
        <v>46</v>
      </c>
      <c r="H709">
        <f t="shared" si="230"/>
        <v>54</v>
      </c>
      <c r="I709">
        <f>IFERROR(VLOOKUP(B709,CovidTracking!B:G,6,FALSE),0)</f>
        <v>0</v>
      </c>
      <c r="J709">
        <f t="shared" si="225"/>
        <v>2</v>
      </c>
      <c r="K709">
        <f t="shared" si="226"/>
        <v>18</v>
      </c>
      <c r="L709">
        <f t="shared" si="227"/>
        <v>20</v>
      </c>
      <c r="M709">
        <f t="shared" si="228"/>
        <v>0</v>
      </c>
      <c r="N709">
        <f>VLOOKUP(A709,Mobility!$A:$L,7,FALSE)</f>
        <v>9</v>
      </c>
      <c r="O709">
        <f>VLOOKUP(A709,Mobility!$A:$L,8,FALSE)</f>
        <v>17</v>
      </c>
      <c r="P709">
        <f>VLOOKUP(A709,Mobility!$A:$L,9,FALSE)</f>
        <v>42</v>
      </c>
      <c r="Q709">
        <f>VLOOKUP(A709,Mobility!$A:$L,10,FALSE)</f>
        <v>3</v>
      </c>
      <c r="R709">
        <f>VLOOKUP(A709,Mobility!$A:$L,11,FALSE)</f>
        <v>0</v>
      </c>
      <c r="S709">
        <f>VLOOKUP(A709,Mobility!$A:$L,12,FALSE)</f>
        <v>0</v>
      </c>
      <c r="T709">
        <f>VLOOKUP(D709,'Pop and Pop Den'!A:C,2,FALSE)</f>
        <v>4499692</v>
      </c>
      <c r="U709">
        <f>VLOOKUP(D709,'Pop and Pop Den'!A:C,3,FALSE)</f>
        <v>113.95659999999999</v>
      </c>
      <c r="V709">
        <f>VLOOKUP(D709,Unemployment!A:B,2,FALSE)</f>
        <v>4.3</v>
      </c>
      <c r="W709">
        <f>VLOOKUP(D709,Unemployment!H:J,2,FALSE)</f>
        <v>4.2</v>
      </c>
      <c r="X709">
        <f>VLOOKUP(D709,Unemployment!H:J,3,FALSE)</f>
        <v>5.8</v>
      </c>
      <c r="Y709">
        <f t="shared" si="231"/>
        <v>1.5</v>
      </c>
      <c r="Z709">
        <f t="shared" si="232"/>
        <v>1.5999999999999996</v>
      </c>
      <c r="AA709">
        <f>VLOOKUP(D709,MedianAge!A:B,2,FALSE)</f>
        <v>38.700000000000003</v>
      </c>
      <c r="AB709" s="6">
        <f>VLOOKUP(D709,StateActions!F:G,2,FALSE)</f>
        <v>43916</v>
      </c>
      <c r="AC709" s="6">
        <f>VLOOKUP(D709,StateActions!L:M,2,FALSE)</f>
        <v>43913</v>
      </c>
      <c r="AD709" s="6">
        <f>VLOOKUP(D709,StateActions!A:B,2,FALSE)</f>
        <v>43906</v>
      </c>
      <c r="AE709">
        <f t="shared" si="233"/>
        <v>-15</v>
      </c>
      <c r="AF709">
        <f t="shared" si="234"/>
        <v>-12</v>
      </c>
      <c r="AG709">
        <f t="shared" si="235"/>
        <v>-5</v>
      </c>
      <c r="AH709" s="18">
        <f t="shared" si="236"/>
        <v>0.14814814814814814</v>
      </c>
      <c r="AI709" s="18">
        <f t="shared" si="237"/>
        <v>0.85185185185185186</v>
      </c>
      <c r="AJ709" s="20">
        <f t="shared" si="238"/>
        <v>0</v>
      </c>
      <c r="AK709" t="str">
        <f t="shared" si="239"/>
        <v>Include</v>
      </c>
      <c r="AL709" t="str">
        <f t="shared" si="240"/>
        <v>Less than 10 deaths</v>
      </c>
      <c r="AM709" s="6">
        <f>IFERROR(VLOOKUP(D709,DatesEachStateReach10Deaths!A:B,2,FALSE),AK709)</f>
        <v>43921</v>
      </c>
      <c r="AN709">
        <f t="shared" si="241"/>
        <v>-20</v>
      </c>
    </row>
    <row r="710" spans="1:40" x14ac:dyDescent="0.25">
      <c r="A710" t="str">
        <f t="shared" si="220"/>
        <v>43902Kentucky</v>
      </c>
      <c r="B710" t="str">
        <f t="shared" si="229"/>
        <v>43902KY</v>
      </c>
      <c r="C710" s="6">
        <v>43902</v>
      </c>
      <c r="D710" t="s">
        <v>80</v>
      </c>
      <c r="E710" t="s">
        <v>24</v>
      </c>
      <c r="F710">
        <f>IFERROR(VLOOKUP(B710,CovidTracking!B:G,4,FALSE),0)</f>
        <v>8</v>
      </c>
      <c r="G710">
        <f>IFERROR(VLOOKUP(B710,CovidTracking!B:G,5,FALSE),0)</f>
        <v>56</v>
      </c>
      <c r="H710">
        <f t="shared" si="230"/>
        <v>64</v>
      </c>
      <c r="I710">
        <f>IFERROR(VLOOKUP(B710,CovidTracking!B:G,6,FALSE),0)</f>
        <v>0</v>
      </c>
      <c r="J710">
        <f t="shared" si="225"/>
        <v>0</v>
      </c>
      <c r="K710">
        <f t="shared" si="226"/>
        <v>10</v>
      </c>
      <c r="L710">
        <f t="shared" si="227"/>
        <v>10</v>
      </c>
      <c r="M710">
        <f t="shared" si="228"/>
        <v>0</v>
      </c>
      <c r="N710">
        <f>VLOOKUP(A710,Mobility!$A:$L,7,FALSE)</f>
        <v>2</v>
      </c>
      <c r="O710">
        <f>VLOOKUP(A710,Mobility!$A:$L,8,FALSE)</f>
        <v>21</v>
      </c>
      <c r="P710">
        <f>VLOOKUP(A710,Mobility!$A:$L,9,FALSE)</f>
        <v>13</v>
      </c>
      <c r="Q710">
        <f>VLOOKUP(A710,Mobility!$A:$L,10,FALSE)</f>
        <v>-1</v>
      </c>
      <c r="R710">
        <f>VLOOKUP(A710,Mobility!$A:$L,11,FALSE)</f>
        <v>-2</v>
      </c>
      <c r="S710">
        <f>VLOOKUP(A710,Mobility!$A:$L,12,FALSE)</f>
        <v>1</v>
      </c>
      <c r="T710">
        <f>VLOOKUP(D710,'Pop and Pop Den'!A:C,2,FALSE)</f>
        <v>4499692</v>
      </c>
      <c r="U710">
        <f>VLOOKUP(D710,'Pop and Pop Den'!A:C,3,FALSE)</f>
        <v>113.95659999999999</v>
      </c>
      <c r="V710">
        <f>VLOOKUP(D710,Unemployment!A:B,2,FALSE)</f>
        <v>4.3</v>
      </c>
      <c r="W710">
        <f>VLOOKUP(D710,Unemployment!H:J,2,FALSE)</f>
        <v>4.2</v>
      </c>
      <c r="X710">
        <f>VLOOKUP(D710,Unemployment!H:J,3,FALSE)</f>
        <v>5.8</v>
      </c>
      <c r="Y710">
        <f t="shared" si="231"/>
        <v>1.5</v>
      </c>
      <c r="Z710">
        <f t="shared" si="232"/>
        <v>1.5999999999999996</v>
      </c>
      <c r="AA710">
        <f>VLOOKUP(D710,MedianAge!A:B,2,FALSE)</f>
        <v>38.700000000000003</v>
      </c>
      <c r="AB710" s="6">
        <f>VLOOKUP(D710,StateActions!F:G,2,FALSE)</f>
        <v>43916</v>
      </c>
      <c r="AC710" s="6">
        <f>VLOOKUP(D710,StateActions!L:M,2,FALSE)</f>
        <v>43913</v>
      </c>
      <c r="AD710" s="6">
        <f>VLOOKUP(D710,StateActions!A:B,2,FALSE)</f>
        <v>43906</v>
      </c>
      <c r="AE710">
        <f t="shared" si="233"/>
        <v>-14</v>
      </c>
      <c r="AF710">
        <f t="shared" si="234"/>
        <v>-11</v>
      </c>
      <c r="AG710">
        <f t="shared" si="235"/>
        <v>-4</v>
      </c>
      <c r="AH710" s="18">
        <f t="shared" si="236"/>
        <v>0.125</v>
      </c>
      <c r="AI710" s="18">
        <f t="shared" si="237"/>
        <v>0.875</v>
      </c>
      <c r="AJ710" s="20">
        <f t="shared" si="238"/>
        <v>0</v>
      </c>
      <c r="AK710" t="str">
        <f t="shared" si="239"/>
        <v>Include</v>
      </c>
      <c r="AL710" t="str">
        <f t="shared" si="240"/>
        <v>Less than 10 deaths</v>
      </c>
      <c r="AM710" s="6">
        <f>IFERROR(VLOOKUP(D710,DatesEachStateReach10Deaths!A:B,2,FALSE),AK710)</f>
        <v>43921</v>
      </c>
      <c r="AN710">
        <f t="shared" si="241"/>
        <v>-19</v>
      </c>
    </row>
    <row r="711" spans="1:40" x14ac:dyDescent="0.25">
      <c r="A711" t="str">
        <f t="shared" si="220"/>
        <v>43903Kentucky</v>
      </c>
      <c r="B711" t="str">
        <f t="shared" si="229"/>
        <v>43903KY</v>
      </c>
      <c r="C711" s="6">
        <v>43903</v>
      </c>
      <c r="D711" t="s">
        <v>80</v>
      </c>
      <c r="E711" t="s">
        <v>24</v>
      </c>
      <c r="F711">
        <f>IFERROR(VLOOKUP(B711,CovidTracking!B:G,4,FALSE),0)</f>
        <v>11</v>
      </c>
      <c r="G711">
        <f>IFERROR(VLOOKUP(B711,CovidTracking!B:G,5,FALSE),0)</f>
        <v>107</v>
      </c>
      <c r="H711">
        <f t="shared" si="230"/>
        <v>118</v>
      </c>
      <c r="I711">
        <f>IFERROR(VLOOKUP(B711,CovidTracking!B:G,6,FALSE),0)</f>
        <v>0</v>
      </c>
      <c r="J711">
        <f t="shared" si="225"/>
        <v>3</v>
      </c>
      <c r="K711">
        <f t="shared" si="226"/>
        <v>51</v>
      </c>
      <c r="L711">
        <f t="shared" si="227"/>
        <v>54</v>
      </c>
      <c r="M711">
        <f t="shared" si="228"/>
        <v>0</v>
      </c>
      <c r="N711">
        <f>VLOOKUP(A711,Mobility!$A:$L,7,FALSE)</f>
        <v>3</v>
      </c>
      <c r="O711">
        <f>VLOOKUP(A711,Mobility!$A:$L,8,FALSE)</f>
        <v>27</v>
      </c>
      <c r="P711">
        <f>VLOOKUP(A711,Mobility!$A:$L,9,FALSE)</f>
        <v>39</v>
      </c>
      <c r="Q711">
        <f>VLOOKUP(A711,Mobility!$A:$L,10,FALSE)</f>
        <v>-1</v>
      </c>
      <c r="R711">
        <f>VLOOKUP(A711,Mobility!$A:$L,11,FALSE)</f>
        <v>-4</v>
      </c>
      <c r="S711">
        <f>VLOOKUP(A711,Mobility!$A:$L,12,FALSE)</f>
        <v>2</v>
      </c>
      <c r="T711">
        <f>VLOOKUP(D711,'Pop and Pop Den'!A:C,2,FALSE)</f>
        <v>4499692</v>
      </c>
      <c r="U711">
        <f>VLOOKUP(D711,'Pop and Pop Den'!A:C,3,FALSE)</f>
        <v>113.95659999999999</v>
      </c>
      <c r="V711">
        <f>VLOOKUP(D711,Unemployment!A:B,2,FALSE)</f>
        <v>4.3</v>
      </c>
      <c r="W711">
        <f>VLOOKUP(D711,Unemployment!H:J,2,FALSE)</f>
        <v>4.2</v>
      </c>
      <c r="X711">
        <f>VLOOKUP(D711,Unemployment!H:J,3,FALSE)</f>
        <v>5.8</v>
      </c>
      <c r="Y711">
        <f t="shared" si="231"/>
        <v>1.5</v>
      </c>
      <c r="Z711">
        <f t="shared" si="232"/>
        <v>1.5999999999999996</v>
      </c>
      <c r="AA711">
        <f>VLOOKUP(D711,MedianAge!A:B,2,FALSE)</f>
        <v>38.700000000000003</v>
      </c>
      <c r="AB711" s="6">
        <f>VLOOKUP(D711,StateActions!F:G,2,FALSE)</f>
        <v>43916</v>
      </c>
      <c r="AC711" s="6">
        <f>VLOOKUP(D711,StateActions!L:M,2,FALSE)</f>
        <v>43913</v>
      </c>
      <c r="AD711" s="6">
        <f>VLOOKUP(D711,StateActions!A:B,2,FALSE)</f>
        <v>43906</v>
      </c>
      <c r="AE711">
        <f t="shared" si="233"/>
        <v>-13</v>
      </c>
      <c r="AF711">
        <f t="shared" si="234"/>
        <v>-10</v>
      </c>
      <c r="AG711">
        <f t="shared" si="235"/>
        <v>-3</v>
      </c>
      <c r="AH711" s="18">
        <f t="shared" si="236"/>
        <v>9.3220338983050849E-2</v>
      </c>
      <c r="AI711" s="18">
        <f t="shared" si="237"/>
        <v>0.90677966101694918</v>
      </c>
      <c r="AJ711" s="20">
        <f t="shared" si="238"/>
        <v>0</v>
      </c>
      <c r="AK711" t="str">
        <f t="shared" si="239"/>
        <v>Include</v>
      </c>
      <c r="AL711" t="str">
        <f t="shared" si="240"/>
        <v>Less than 10 deaths</v>
      </c>
      <c r="AM711" s="6">
        <f>IFERROR(VLOOKUP(D711,DatesEachStateReach10Deaths!A:B,2,FALSE),AK711)</f>
        <v>43921</v>
      </c>
      <c r="AN711">
        <f t="shared" si="241"/>
        <v>-18</v>
      </c>
    </row>
    <row r="712" spans="1:40" x14ac:dyDescent="0.25">
      <c r="A712" t="str">
        <f t="shared" ref="A712:A775" si="242">C712&amp;D712</f>
        <v>43904Kentucky</v>
      </c>
      <c r="B712" t="str">
        <f t="shared" si="229"/>
        <v>43904KY</v>
      </c>
      <c r="C712" s="6">
        <v>43904</v>
      </c>
      <c r="D712" t="s">
        <v>80</v>
      </c>
      <c r="E712" t="s">
        <v>24</v>
      </c>
      <c r="F712">
        <f>IFERROR(VLOOKUP(B712,CovidTracking!B:G,4,FALSE),0)</f>
        <v>14</v>
      </c>
      <c r="G712">
        <f>IFERROR(VLOOKUP(B712,CovidTracking!B:G,5,FALSE),0)</f>
        <v>139</v>
      </c>
      <c r="H712">
        <f t="shared" si="230"/>
        <v>153</v>
      </c>
      <c r="I712">
        <f>IFERROR(VLOOKUP(B712,CovidTracking!B:G,6,FALSE),0)</f>
        <v>0</v>
      </c>
      <c r="J712">
        <f t="shared" si="225"/>
        <v>3</v>
      </c>
      <c r="K712">
        <f t="shared" si="226"/>
        <v>32</v>
      </c>
      <c r="L712">
        <f t="shared" si="227"/>
        <v>35</v>
      </c>
      <c r="M712">
        <f t="shared" si="228"/>
        <v>0</v>
      </c>
      <c r="N712">
        <f>VLOOKUP(A712,Mobility!$A:$L,7,FALSE)</f>
        <v>-8</v>
      </c>
      <c r="O712">
        <f>VLOOKUP(A712,Mobility!$A:$L,8,FALSE)</f>
        <v>16</v>
      </c>
      <c r="P712">
        <f>VLOOKUP(A712,Mobility!$A:$L,9,FALSE)</f>
        <v>-4</v>
      </c>
      <c r="Q712">
        <f>VLOOKUP(A712,Mobility!$A:$L,10,FALSE)</f>
        <v>-1</v>
      </c>
      <c r="R712">
        <f>VLOOKUP(A712,Mobility!$A:$L,11,FALSE)</f>
        <v>-2</v>
      </c>
      <c r="S712">
        <f>VLOOKUP(A712,Mobility!$A:$L,12,FALSE)</f>
        <v>3</v>
      </c>
      <c r="T712">
        <f>VLOOKUP(D712,'Pop and Pop Den'!A:C,2,FALSE)</f>
        <v>4499692</v>
      </c>
      <c r="U712">
        <f>VLOOKUP(D712,'Pop and Pop Den'!A:C,3,FALSE)</f>
        <v>113.95659999999999</v>
      </c>
      <c r="V712">
        <f>VLOOKUP(D712,Unemployment!A:B,2,FALSE)</f>
        <v>4.3</v>
      </c>
      <c r="W712">
        <f>VLOOKUP(D712,Unemployment!H:J,2,FALSE)</f>
        <v>4.2</v>
      </c>
      <c r="X712">
        <f>VLOOKUP(D712,Unemployment!H:J,3,FALSE)</f>
        <v>5.8</v>
      </c>
      <c r="Y712">
        <f t="shared" si="231"/>
        <v>1.5</v>
      </c>
      <c r="Z712">
        <f t="shared" si="232"/>
        <v>1.5999999999999996</v>
      </c>
      <c r="AA712">
        <f>VLOOKUP(D712,MedianAge!A:B,2,FALSE)</f>
        <v>38.700000000000003</v>
      </c>
      <c r="AB712" s="6">
        <f>VLOOKUP(D712,StateActions!F:G,2,FALSE)</f>
        <v>43916</v>
      </c>
      <c r="AC712" s="6">
        <f>VLOOKUP(D712,StateActions!L:M,2,FALSE)</f>
        <v>43913</v>
      </c>
      <c r="AD712" s="6">
        <f>VLOOKUP(D712,StateActions!A:B,2,FALSE)</f>
        <v>43906</v>
      </c>
      <c r="AE712">
        <f t="shared" si="233"/>
        <v>-12</v>
      </c>
      <c r="AF712">
        <f t="shared" si="234"/>
        <v>-9</v>
      </c>
      <c r="AG712">
        <f t="shared" si="235"/>
        <v>-2</v>
      </c>
      <c r="AH712" s="18">
        <f t="shared" si="236"/>
        <v>9.1503267973856203E-2</v>
      </c>
      <c r="AI712" s="18">
        <f t="shared" si="237"/>
        <v>0.90849673202614378</v>
      </c>
      <c r="AJ712" s="20">
        <f t="shared" si="238"/>
        <v>0</v>
      </c>
      <c r="AK712" t="str">
        <f t="shared" si="239"/>
        <v>Include</v>
      </c>
      <c r="AL712" t="str">
        <f t="shared" si="240"/>
        <v>Less than 10 deaths</v>
      </c>
      <c r="AM712" s="6">
        <f>IFERROR(VLOOKUP(D712,DatesEachStateReach10Deaths!A:B,2,FALSE),AK712)</f>
        <v>43921</v>
      </c>
      <c r="AN712">
        <f t="shared" si="241"/>
        <v>-17</v>
      </c>
    </row>
    <row r="713" spans="1:40" x14ac:dyDescent="0.25">
      <c r="A713" t="str">
        <f t="shared" si="242"/>
        <v>43905Kentucky</v>
      </c>
      <c r="B713" t="str">
        <f t="shared" si="229"/>
        <v>43905KY</v>
      </c>
      <c r="C713" s="6">
        <v>43905</v>
      </c>
      <c r="D713" t="s">
        <v>80</v>
      </c>
      <c r="E713" t="s">
        <v>24</v>
      </c>
      <c r="F713">
        <f>IFERROR(VLOOKUP(B713,CovidTracking!B:G,4,FALSE),0)</f>
        <v>16</v>
      </c>
      <c r="G713">
        <f>IFERROR(VLOOKUP(B713,CovidTracking!B:G,5,FALSE),0)</f>
        <v>139</v>
      </c>
      <c r="H713">
        <f t="shared" si="230"/>
        <v>155</v>
      </c>
      <c r="I713">
        <f>IFERROR(VLOOKUP(B713,CovidTracking!B:G,6,FALSE),0)</f>
        <v>0</v>
      </c>
      <c r="J713">
        <f t="shared" si="225"/>
        <v>2</v>
      </c>
      <c r="K713">
        <f t="shared" si="226"/>
        <v>0</v>
      </c>
      <c r="L713">
        <f t="shared" si="227"/>
        <v>2</v>
      </c>
      <c r="M713">
        <f t="shared" si="228"/>
        <v>0</v>
      </c>
      <c r="N713">
        <f>VLOOKUP(A713,Mobility!$A:$L,7,FALSE)</f>
        <v>-11</v>
      </c>
      <c r="O713">
        <f>VLOOKUP(A713,Mobility!$A:$L,8,FALSE)</f>
        <v>12</v>
      </c>
      <c r="P713">
        <f>VLOOKUP(A713,Mobility!$A:$L,9,FALSE)</f>
        <v>9</v>
      </c>
      <c r="Q713">
        <f>VLOOKUP(A713,Mobility!$A:$L,10,FALSE)</f>
        <v>-3</v>
      </c>
      <c r="R713">
        <f>VLOOKUP(A713,Mobility!$A:$L,11,FALSE)</f>
        <v>-8</v>
      </c>
      <c r="S713">
        <f>VLOOKUP(A713,Mobility!$A:$L,12,FALSE)</f>
        <v>3</v>
      </c>
      <c r="T713">
        <f>VLOOKUP(D713,'Pop and Pop Den'!A:C,2,FALSE)</f>
        <v>4499692</v>
      </c>
      <c r="U713">
        <f>VLOOKUP(D713,'Pop and Pop Den'!A:C,3,FALSE)</f>
        <v>113.95659999999999</v>
      </c>
      <c r="V713">
        <f>VLOOKUP(D713,Unemployment!A:B,2,FALSE)</f>
        <v>4.3</v>
      </c>
      <c r="W713">
        <f>VLOOKUP(D713,Unemployment!H:J,2,FALSE)</f>
        <v>4.2</v>
      </c>
      <c r="X713">
        <f>VLOOKUP(D713,Unemployment!H:J,3,FALSE)</f>
        <v>5.8</v>
      </c>
      <c r="Y713">
        <f t="shared" si="231"/>
        <v>1.5</v>
      </c>
      <c r="Z713">
        <f t="shared" si="232"/>
        <v>1.5999999999999996</v>
      </c>
      <c r="AA713">
        <f>VLOOKUP(D713,MedianAge!A:B,2,FALSE)</f>
        <v>38.700000000000003</v>
      </c>
      <c r="AB713" s="6">
        <f>VLOOKUP(D713,StateActions!F:G,2,FALSE)</f>
        <v>43916</v>
      </c>
      <c r="AC713" s="6">
        <f>VLOOKUP(D713,StateActions!L:M,2,FALSE)</f>
        <v>43913</v>
      </c>
      <c r="AD713" s="6">
        <f>VLOOKUP(D713,StateActions!A:B,2,FALSE)</f>
        <v>43906</v>
      </c>
      <c r="AE713">
        <f t="shared" si="233"/>
        <v>-11</v>
      </c>
      <c r="AF713">
        <f t="shared" si="234"/>
        <v>-8</v>
      </c>
      <c r="AG713">
        <f t="shared" si="235"/>
        <v>-1</v>
      </c>
      <c r="AH713" s="18">
        <f t="shared" si="236"/>
        <v>0.1032258064516129</v>
      </c>
      <c r="AI713" s="18">
        <f t="shared" si="237"/>
        <v>0.89677419354838706</v>
      </c>
      <c r="AJ713" s="20">
        <f t="shared" si="238"/>
        <v>0</v>
      </c>
      <c r="AK713" t="str">
        <f t="shared" si="239"/>
        <v>Include</v>
      </c>
      <c r="AL713" t="str">
        <f t="shared" si="240"/>
        <v>Less than 10 deaths</v>
      </c>
      <c r="AM713" s="6">
        <f>IFERROR(VLOOKUP(D713,DatesEachStateReach10Deaths!A:B,2,FALSE),AK713)</f>
        <v>43921</v>
      </c>
      <c r="AN713">
        <f t="shared" si="241"/>
        <v>-16</v>
      </c>
    </row>
    <row r="714" spans="1:40" x14ac:dyDescent="0.25">
      <c r="A714" t="str">
        <f t="shared" si="242"/>
        <v>43906Kentucky</v>
      </c>
      <c r="B714" t="str">
        <f t="shared" si="229"/>
        <v>43906KY</v>
      </c>
      <c r="C714" s="6">
        <v>43906</v>
      </c>
      <c r="D714" t="s">
        <v>80</v>
      </c>
      <c r="E714" t="s">
        <v>24</v>
      </c>
      <c r="F714">
        <f>IFERROR(VLOOKUP(B714,CovidTracking!B:G,4,FALSE),0)</f>
        <v>21</v>
      </c>
      <c r="G714">
        <f>IFERROR(VLOOKUP(B714,CovidTracking!B:G,5,FALSE),0)</f>
        <v>234</v>
      </c>
      <c r="H714">
        <f t="shared" si="230"/>
        <v>255</v>
      </c>
      <c r="I714">
        <f>IFERROR(VLOOKUP(B714,CovidTracking!B:G,6,FALSE),0)</f>
        <v>1</v>
      </c>
      <c r="J714">
        <f t="shared" si="225"/>
        <v>5</v>
      </c>
      <c r="K714">
        <f t="shared" si="226"/>
        <v>95</v>
      </c>
      <c r="L714">
        <f t="shared" si="227"/>
        <v>100</v>
      </c>
      <c r="M714">
        <f t="shared" si="228"/>
        <v>1</v>
      </c>
      <c r="N714">
        <f>VLOOKUP(A714,Mobility!$A:$L,7,FALSE)</f>
        <v>-8</v>
      </c>
      <c r="O714">
        <f>VLOOKUP(A714,Mobility!$A:$L,8,FALSE)</f>
        <v>24</v>
      </c>
      <c r="P714">
        <f>VLOOKUP(A714,Mobility!$A:$L,9,FALSE)</f>
        <v>-1</v>
      </c>
      <c r="Q714">
        <f>VLOOKUP(A714,Mobility!$A:$L,10,FALSE)</f>
        <v>-9</v>
      </c>
      <c r="R714">
        <f>VLOOKUP(A714,Mobility!$A:$L,11,FALSE)</f>
        <v>-14</v>
      </c>
      <c r="S714">
        <f>VLOOKUP(A714,Mobility!$A:$L,12,FALSE)</f>
        <v>7</v>
      </c>
      <c r="T714">
        <f>VLOOKUP(D714,'Pop and Pop Den'!A:C,2,FALSE)</f>
        <v>4499692</v>
      </c>
      <c r="U714">
        <f>VLOOKUP(D714,'Pop and Pop Den'!A:C,3,FALSE)</f>
        <v>113.95659999999999</v>
      </c>
      <c r="V714">
        <f>VLOOKUP(D714,Unemployment!A:B,2,FALSE)</f>
        <v>4.3</v>
      </c>
      <c r="W714">
        <f>VLOOKUP(D714,Unemployment!H:J,2,FALSE)</f>
        <v>4.2</v>
      </c>
      <c r="X714">
        <f>VLOOKUP(D714,Unemployment!H:J,3,FALSE)</f>
        <v>5.8</v>
      </c>
      <c r="Y714">
        <f t="shared" si="231"/>
        <v>1.5</v>
      </c>
      <c r="Z714">
        <f t="shared" si="232"/>
        <v>1.5999999999999996</v>
      </c>
      <c r="AA714">
        <f>VLOOKUP(D714,MedianAge!A:B,2,FALSE)</f>
        <v>38.700000000000003</v>
      </c>
      <c r="AB714" s="6">
        <f>VLOOKUP(D714,StateActions!F:G,2,FALSE)</f>
        <v>43916</v>
      </c>
      <c r="AC714" s="6">
        <f>VLOOKUP(D714,StateActions!L:M,2,FALSE)</f>
        <v>43913</v>
      </c>
      <c r="AD714" s="6">
        <f>VLOOKUP(D714,StateActions!A:B,2,FALSE)</f>
        <v>43906</v>
      </c>
      <c r="AE714">
        <f t="shared" si="233"/>
        <v>-10</v>
      </c>
      <c r="AF714">
        <f t="shared" si="234"/>
        <v>-7</v>
      </c>
      <c r="AG714">
        <f t="shared" si="235"/>
        <v>0</v>
      </c>
      <c r="AH714" s="18">
        <f t="shared" si="236"/>
        <v>8.2352941176470587E-2</v>
      </c>
      <c r="AI714" s="18">
        <f t="shared" si="237"/>
        <v>0.91764705882352937</v>
      </c>
      <c r="AJ714" s="20">
        <f t="shared" si="238"/>
        <v>3.9215686274509803E-3</v>
      </c>
      <c r="AK714" t="str">
        <f t="shared" si="239"/>
        <v>Include</v>
      </c>
      <c r="AL714" t="str">
        <f t="shared" si="240"/>
        <v>Less than 10 deaths</v>
      </c>
      <c r="AM714" s="6">
        <f>IFERROR(VLOOKUP(D714,DatesEachStateReach10Deaths!A:B,2,FALSE),AK714)</f>
        <v>43921</v>
      </c>
      <c r="AN714">
        <f t="shared" si="241"/>
        <v>-15</v>
      </c>
    </row>
    <row r="715" spans="1:40" x14ac:dyDescent="0.25">
      <c r="A715" t="str">
        <f t="shared" si="242"/>
        <v>43907Kentucky</v>
      </c>
      <c r="B715" t="str">
        <f t="shared" si="229"/>
        <v>43907KY</v>
      </c>
      <c r="C715" s="6">
        <v>43907</v>
      </c>
      <c r="D715" t="s">
        <v>80</v>
      </c>
      <c r="E715" t="s">
        <v>24</v>
      </c>
      <c r="F715">
        <f>IFERROR(VLOOKUP(B715,CovidTracking!B:G,4,FALSE),0)</f>
        <v>22</v>
      </c>
      <c r="G715">
        <f>IFERROR(VLOOKUP(B715,CovidTracking!B:G,5,FALSE),0)</f>
        <v>295</v>
      </c>
      <c r="H715">
        <f t="shared" si="230"/>
        <v>317</v>
      </c>
      <c r="I715">
        <f>IFERROR(VLOOKUP(B715,CovidTracking!B:G,6,FALSE),0)</f>
        <v>1</v>
      </c>
      <c r="J715">
        <f t="shared" si="225"/>
        <v>1</v>
      </c>
      <c r="K715">
        <f t="shared" si="226"/>
        <v>61</v>
      </c>
      <c r="L715">
        <f t="shared" si="227"/>
        <v>62</v>
      </c>
      <c r="M715">
        <f t="shared" si="228"/>
        <v>0</v>
      </c>
      <c r="N715">
        <f>VLOOKUP(A715,Mobility!$A:$L,7,FALSE)</f>
        <v>-19</v>
      </c>
      <c r="O715">
        <f>VLOOKUP(A715,Mobility!$A:$L,8,FALSE)</f>
        <v>17</v>
      </c>
      <c r="P715">
        <f>VLOOKUP(A715,Mobility!$A:$L,9,FALSE)</f>
        <v>33</v>
      </c>
      <c r="Q715">
        <f>VLOOKUP(A715,Mobility!$A:$L,10,FALSE)</f>
        <v>-6</v>
      </c>
      <c r="R715">
        <f>VLOOKUP(A715,Mobility!$A:$L,11,FALSE)</f>
        <v>-19</v>
      </c>
      <c r="S715">
        <f>VLOOKUP(A715,Mobility!$A:$L,12,FALSE)</f>
        <v>8</v>
      </c>
      <c r="T715">
        <f>VLOOKUP(D715,'Pop and Pop Den'!A:C,2,FALSE)</f>
        <v>4499692</v>
      </c>
      <c r="U715">
        <f>VLOOKUP(D715,'Pop and Pop Den'!A:C,3,FALSE)</f>
        <v>113.95659999999999</v>
      </c>
      <c r="V715">
        <f>VLOOKUP(D715,Unemployment!A:B,2,FALSE)</f>
        <v>4.3</v>
      </c>
      <c r="W715">
        <f>VLOOKUP(D715,Unemployment!H:J,2,FALSE)</f>
        <v>4.2</v>
      </c>
      <c r="X715">
        <f>VLOOKUP(D715,Unemployment!H:J,3,FALSE)</f>
        <v>5.8</v>
      </c>
      <c r="Y715">
        <f t="shared" si="231"/>
        <v>1.5</v>
      </c>
      <c r="Z715">
        <f t="shared" si="232"/>
        <v>1.5999999999999996</v>
      </c>
      <c r="AA715">
        <f>VLOOKUP(D715,MedianAge!A:B,2,FALSE)</f>
        <v>38.700000000000003</v>
      </c>
      <c r="AB715" s="6">
        <f>VLOOKUP(D715,StateActions!F:G,2,FALSE)</f>
        <v>43916</v>
      </c>
      <c r="AC715" s="6">
        <f>VLOOKUP(D715,StateActions!L:M,2,FALSE)</f>
        <v>43913</v>
      </c>
      <c r="AD715" s="6">
        <f>VLOOKUP(D715,StateActions!A:B,2,FALSE)</f>
        <v>43906</v>
      </c>
      <c r="AE715">
        <f t="shared" si="233"/>
        <v>-9</v>
      </c>
      <c r="AF715">
        <f t="shared" si="234"/>
        <v>-6</v>
      </c>
      <c r="AG715">
        <f t="shared" si="235"/>
        <v>1</v>
      </c>
      <c r="AH715" s="18">
        <f t="shared" si="236"/>
        <v>6.9400630914826497E-2</v>
      </c>
      <c r="AI715" s="18">
        <f t="shared" si="237"/>
        <v>0.93059936908517349</v>
      </c>
      <c r="AJ715" s="20">
        <f t="shared" si="238"/>
        <v>3.1545741324921135E-3</v>
      </c>
      <c r="AK715" t="str">
        <f t="shared" si="239"/>
        <v>Include</v>
      </c>
      <c r="AL715" t="str">
        <f t="shared" si="240"/>
        <v>Less than 10 deaths</v>
      </c>
      <c r="AM715" s="6">
        <f>IFERROR(VLOOKUP(D715,DatesEachStateReach10Deaths!A:B,2,FALSE),AK715)</f>
        <v>43921</v>
      </c>
      <c r="AN715">
        <f t="shared" si="241"/>
        <v>-14</v>
      </c>
    </row>
    <row r="716" spans="1:40" x14ac:dyDescent="0.25">
      <c r="A716" t="str">
        <f t="shared" si="242"/>
        <v>43908Kentucky</v>
      </c>
      <c r="B716" t="str">
        <f t="shared" si="229"/>
        <v>43908KY</v>
      </c>
      <c r="C716" s="6">
        <v>43908</v>
      </c>
      <c r="D716" t="s">
        <v>80</v>
      </c>
      <c r="E716" t="s">
        <v>24</v>
      </c>
      <c r="F716">
        <f>IFERROR(VLOOKUP(B716,CovidTracking!B:G,4,FALSE),0)</f>
        <v>26</v>
      </c>
      <c r="G716">
        <f>IFERROR(VLOOKUP(B716,CovidTracking!B:G,5,FALSE),0)</f>
        <v>354</v>
      </c>
      <c r="H716">
        <f t="shared" si="230"/>
        <v>380</v>
      </c>
      <c r="I716">
        <f>IFERROR(VLOOKUP(B716,CovidTracking!B:G,6,FALSE),0)</f>
        <v>1</v>
      </c>
      <c r="J716">
        <f t="shared" si="225"/>
        <v>4</v>
      </c>
      <c r="K716">
        <f t="shared" si="226"/>
        <v>59</v>
      </c>
      <c r="L716">
        <f t="shared" si="227"/>
        <v>63</v>
      </c>
      <c r="M716">
        <f t="shared" si="228"/>
        <v>0</v>
      </c>
      <c r="N716">
        <f>VLOOKUP(A716,Mobility!$A:$L,7,FALSE)</f>
        <v>-24</v>
      </c>
      <c r="O716">
        <f>VLOOKUP(A716,Mobility!$A:$L,8,FALSE)</f>
        <v>13</v>
      </c>
      <c r="P716">
        <f>VLOOKUP(A716,Mobility!$A:$L,9,FALSE)</f>
        <v>-5</v>
      </c>
      <c r="Q716">
        <f>VLOOKUP(A716,Mobility!$A:$L,10,FALSE)</f>
        <v>-11</v>
      </c>
      <c r="R716">
        <f>VLOOKUP(A716,Mobility!$A:$L,11,FALSE)</f>
        <v>-23</v>
      </c>
      <c r="S716">
        <f>VLOOKUP(A716,Mobility!$A:$L,12,FALSE)</f>
        <v>10</v>
      </c>
      <c r="T716">
        <f>VLOOKUP(D716,'Pop and Pop Den'!A:C,2,FALSE)</f>
        <v>4499692</v>
      </c>
      <c r="U716">
        <f>VLOOKUP(D716,'Pop and Pop Den'!A:C,3,FALSE)</f>
        <v>113.95659999999999</v>
      </c>
      <c r="V716">
        <f>VLOOKUP(D716,Unemployment!A:B,2,FALSE)</f>
        <v>4.3</v>
      </c>
      <c r="W716">
        <f>VLOOKUP(D716,Unemployment!H:J,2,FALSE)</f>
        <v>4.2</v>
      </c>
      <c r="X716">
        <f>VLOOKUP(D716,Unemployment!H:J,3,FALSE)</f>
        <v>5.8</v>
      </c>
      <c r="Y716">
        <f t="shared" si="231"/>
        <v>1.5</v>
      </c>
      <c r="Z716">
        <f t="shared" si="232"/>
        <v>1.5999999999999996</v>
      </c>
      <c r="AA716">
        <f>VLOOKUP(D716,MedianAge!A:B,2,FALSE)</f>
        <v>38.700000000000003</v>
      </c>
      <c r="AB716" s="6">
        <f>VLOOKUP(D716,StateActions!F:G,2,FALSE)</f>
        <v>43916</v>
      </c>
      <c r="AC716" s="6">
        <f>VLOOKUP(D716,StateActions!L:M,2,FALSE)</f>
        <v>43913</v>
      </c>
      <c r="AD716" s="6">
        <f>VLOOKUP(D716,StateActions!A:B,2,FALSE)</f>
        <v>43906</v>
      </c>
      <c r="AE716">
        <f t="shared" si="233"/>
        <v>-8</v>
      </c>
      <c r="AF716">
        <f t="shared" si="234"/>
        <v>-5</v>
      </c>
      <c r="AG716">
        <f t="shared" si="235"/>
        <v>2</v>
      </c>
      <c r="AH716" s="18">
        <f t="shared" si="236"/>
        <v>6.8421052631578952E-2</v>
      </c>
      <c r="AI716" s="18">
        <f t="shared" si="237"/>
        <v>0.93157894736842106</v>
      </c>
      <c r="AJ716" s="20">
        <f t="shared" si="238"/>
        <v>2.631578947368421E-3</v>
      </c>
      <c r="AK716" t="str">
        <f t="shared" si="239"/>
        <v>Include</v>
      </c>
      <c r="AL716" t="str">
        <f t="shared" si="240"/>
        <v>Less than 10 deaths</v>
      </c>
      <c r="AM716" s="6">
        <f>IFERROR(VLOOKUP(D716,DatesEachStateReach10Deaths!A:B,2,FALSE),AK716)</f>
        <v>43921</v>
      </c>
      <c r="AN716">
        <f t="shared" si="241"/>
        <v>-13</v>
      </c>
    </row>
    <row r="717" spans="1:40" x14ac:dyDescent="0.25">
      <c r="A717" t="str">
        <f t="shared" si="242"/>
        <v>43909Kentucky</v>
      </c>
      <c r="B717" t="str">
        <f t="shared" si="229"/>
        <v>43909KY</v>
      </c>
      <c r="C717" s="6">
        <v>43909</v>
      </c>
      <c r="D717" t="s">
        <v>80</v>
      </c>
      <c r="E717" t="s">
        <v>24</v>
      </c>
      <c r="F717">
        <f>IFERROR(VLOOKUP(B717,CovidTracking!B:G,4,FALSE),0)</f>
        <v>35</v>
      </c>
      <c r="G717">
        <f>IFERROR(VLOOKUP(B717,CovidTracking!B:G,5,FALSE),0)</f>
        <v>454</v>
      </c>
      <c r="H717">
        <f t="shared" si="230"/>
        <v>489</v>
      </c>
      <c r="I717">
        <f>IFERROR(VLOOKUP(B717,CovidTracking!B:G,6,FALSE),0)</f>
        <v>1</v>
      </c>
      <c r="J717">
        <f t="shared" si="225"/>
        <v>9</v>
      </c>
      <c r="K717">
        <f t="shared" si="226"/>
        <v>100</v>
      </c>
      <c r="L717">
        <f t="shared" si="227"/>
        <v>109</v>
      </c>
      <c r="M717">
        <f t="shared" si="228"/>
        <v>0</v>
      </c>
      <c r="N717">
        <f>VLOOKUP(A717,Mobility!$A:$L,7,FALSE)</f>
        <v>-28</v>
      </c>
      <c r="O717">
        <f>VLOOKUP(A717,Mobility!$A:$L,8,FALSE)</f>
        <v>12</v>
      </c>
      <c r="P717">
        <f>VLOOKUP(A717,Mobility!$A:$L,9,FALSE)</f>
        <v>2</v>
      </c>
      <c r="Q717">
        <f>VLOOKUP(A717,Mobility!$A:$L,10,FALSE)</f>
        <v>-16</v>
      </c>
      <c r="R717">
        <f>VLOOKUP(A717,Mobility!$A:$L,11,FALSE)</f>
        <v>-26</v>
      </c>
      <c r="S717">
        <f>VLOOKUP(A717,Mobility!$A:$L,12,FALSE)</f>
        <v>11</v>
      </c>
      <c r="T717">
        <f>VLOOKUP(D717,'Pop and Pop Den'!A:C,2,FALSE)</f>
        <v>4499692</v>
      </c>
      <c r="U717">
        <f>VLOOKUP(D717,'Pop and Pop Den'!A:C,3,FALSE)</f>
        <v>113.95659999999999</v>
      </c>
      <c r="V717">
        <f>VLOOKUP(D717,Unemployment!A:B,2,FALSE)</f>
        <v>4.3</v>
      </c>
      <c r="W717">
        <f>VLOOKUP(D717,Unemployment!H:J,2,FALSE)</f>
        <v>4.2</v>
      </c>
      <c r="X717">
        <f>VLOOKUP(D717,Unemployment!H:J,3,FALSE)</f>
        <v>5.8</v>
      </c>
      <c r="Y717">
        <f t="shared" si="231"/>
        <v>1.5</v>
      </c>
      <c r="Z717">
        <f t="shared" si="232"/>
        <v>1.5999999999999996</v>
      </c>
      <c r="AA717">
        <f>VLOOKUP(D717,MedianAge!A:B,2,FALSE)</f>
        <v>38.700000000000003</v>
      </c>
      <c r="AB717" s="6">
        <f>VLOOKUP(D717,StateActions!F:G,2,FALSE)</f>
        <v>43916</v>
      </c>
      <c r="AC717" s="6">
        <f>VLOOKUP(D717,StateActions!L:M,2,FALSE)</f>
        <v>43913</v>
      </c>
      <c r="AD717" s="6">
        <f>VLOOKUP(D717,StateActions!A:B,2,FALSE)</f>
        <v>43906</v>
      </c>
      <c r="AE717">
        <f t="shared" si="233"/>
        <v>-7</v>
      </c>
      <c r="AF717">
        <f t="shared" si="234"/>
        <v>-4</v>
      </c>
      <c r="AG717">
        <f t="shared" si="235"/>
        <v>3</v>
      </c>
      <c r="AH717" s="18">
        <f t="shared" si="236"/>
        <v>7.1574642126789365E-2</v>
      </c>
      <c r="AI717" s="18">
        <f t="shared" si="237"/>
        <v>0.92842535787321068</v>
      </c>
      <c r="AJ717" s="20">
        <f t="shared" si="238"/>
        <v>2.0449897750511249E-3</v>
      </c>
      <c r="AK717" t="str">
        <f t="shared" si="239"/>
        <v>Include</v>
      </c>
      <c r="AL717" t="str">
        <f t="shared" si="240"/>
        <v>Less than 10 deaths</v>
      </c>
      <c r="AM717" s="6">
        <f>IFERROR(VLOOKUP(D717,DatesEachStateReach10Deaths!A:B,2,FALSE),AK717)</f>
        <v>43921</v>
      </c>
      <c r="AN717">
        <f t="shared" si="241"/>
        <v>-12</v>
      </c>
    </row>
    <row r="718" spans="1:40" x14ac:dyDescent="0.25">
      <c r="A718" t="str">
        <f t="shared" si="242"/>
        <v>43910Kentucky</v>
      </c>
      <c r="B718" t="str">
        <f t="shared" si="229"/>
        <v>43910KY</v>
      </c>
      <c r="C718" s="6">
        <v>43910</v>
      </c>
      <c r="D718" t="s">
        <v>80</v>
      </c>
      <c r="E718" t="s">
        <v>24</v>
      </c>
      <c r="F718">
        <f>IFERROR(VLOOKUP(B718,CovidTracking!B:G,4,FALSE),0)</f>
        <v>47</v>
      </c>
      <c r="G718">
        <f>IFERROR(VLOOKUP(B718,CovidTracking!B:G,5,FALSE),0)</f>
        <v>592</v>
      </c>
      <c r="H718">
        <f t="shared" si="230"/>
        <v>639</v>
      </c>
      <c r="I718">
        <f>IFERROR(VLOOKUP(B718,CovidTracking!B:G,6,FALSE),0)</f>
        <v>1</v>
      </c>
      <c r="J718">
        <f t="shared" si="225"/>
        <v>12</v>
      </c>
      <c r="K718">
        <f t="shared" si="226"/>
        <v>138</v>
      </c>
      <c r="L718">
        <f t="shared" si="227"/>
        <v>150</v>
      </c>
      <c r="M718">
        <f t="shared" si="228"/>
        <v>0</v>
      </c>
      <c r="N718">
        <f>VLOOKUP(A718,Mobility!$A:$L,7,FALSE)</f>
        <v>-29</v>
      </c>
      <c r="O718">
        <f>VLOOKUP(A718,Mobility!$A:$L,8,FALSE)</f>
        <v>7</v>
      </c>
      <c r="P718">
        <f>VLOOKUP(A718,Mobility!$A:$L,9,FALSE)</f>
        <v>51</v>
      </c>
      <c r="Q718">
        <f>VLOOKUP(A718,Mobility!$A:$L,10,FALSE)</f>
        <v>-19</v>
      </c>
      <c r="R718">
        <f>VLOOKUP(A718,Mobility!$A:$L,11,FALSE)</f>
        <v>-29</v>
      </c>
      <c r="S718">
        <f>VLOOKUP(A718,Mobility!$A:$L,12,FALSE)</f>
        <v>13</v>
      </c>
      <c r="T718">
        <f>VLOOKUP(D718,'Pop and Pop Den'!A:C,2,FALSE)</f>
        <v>4499692</v>
      </c>
      <c r="U718">
        <f>VLOOKUP(D718,'Pop and Pop Den'!A:C,3,FALSE)</f>
        <v>113.95659999999999</v>
      </c>
      <c r="V718">
        <f>VLOOKUP(D718,Unemployment!A:B,2,FALSE)</f>
        <v>4.3</v>
      </c>
      <c r="W718">
        <f>VLOOKUP(D718,Unemployment!H:J,2,FALSE)</f>
        <v>4.2</v>
      </c>
      <c r="X718">
        <f>VLOOKUP(D718,Unemployment!H:J,3,FALSE)</f>
        <v>5.8</v>
      </c>
      <c r="Y718">
        <f t="shared" si="231"/>
        <v>1.5</v>
      </c>
      <c r="Z718">
        <f t="shared" si="232"/>
        <v>1.5999999999999996</v>
      </c>
      <c r="AA718">
        <f>VLOOKUP(D718,MedianAge!A:B,2,FALSE)</f>
        <v>38.700000000000003</v>
      </c>
      <c r="AB718" s="6">
        <f>VLOOKUP(D718,StateActions!F:G,2,FALSE)</f>
        <v>43916</v>
      </c>
      <c r="AC718" s="6">
        <f>VLOOKUP(D718,StateActions!L:M,2,FALSE)</f>
        <v>43913</v>
      </c>
      <c r="AD718" s="6">
        <f>VLOOKUP(D718,StateActions!A:B,2,FALSE)</f>
        <v>43906</v>
      </c>
      <c r="AE718">
        <f t="shared" si="233"/>
        <v>-6</v>
      </c>
      <c r="AF718">
        <f t="shared" si="234"/>
        <v>-3</v>
      </c>
      <c r="AG718">
        <f t="shared" si="235"/>
        <v>4</v>
      </c>
      <c r="AH718" s="18">
        <f t="shared" si="236"/>
        <v>7.3552425665101728E-2</v>
      </c>
      <c r="AI718" s="18">
        <f t="shared" si="237"/>
        <v>0.92644757433489833</v>
      </c>
      <c r="AJ718" s="20">
        <f t="shared" si="238"/>
        <v>1.5649452269170579E-3</v>
      </c>
      <c r="AK718" t="str">
        <f t="shared" si="239"/>
        <v>Include</v>
      </c>
      <c r="AL718" t="str">
        <f t="shared" si="240"/>
        <v>Less than 10 deaths</v>
      </c>
      <c r="AM718" s="6">
        <f>IFERROR(VLOOKUP(D718,DatesEachStateReach10Deaths!A:B,2,FALSE),AK718)</f>
        <v>43921</v>
      </c>
      <c r="AN718">
        <f t="shared" si="241"/>
        <v>-11</v>
      </c>
    </row>
    <row r="719" spans="1:40" x14ac:dyDescent="0.25">
      <c r="A719" t="str">
        <f t="shared" si="242"/>
        <v>43911Kentucky</v>
      </c>
      <c r="B719" t="str">
        <f t="shared" si="229"/>
        <v>43911KY</v>
      </c>
      <c r="C719" s="6">
        <v>43911</v>
      </c>
      <c r="D719" t="s">
        <v>80</v>
      </c>
      <c r="E719" t="s">
        <v>24</v>
      </c>
      <c r="F719">
        <f>IFERROR(VLOOKUP(B719,CovidTracking!B:G,4,FALSE),0)</f>
        <v>54</v>
      </c>
      <c r="G719">
        <f>IFERROR(VLOOKUP(B719,CovidTracking!B:G,5,FALSE),0)</f>
        <v>714</v>
      </c>
      <c r="H719">
        <f t="shared" si="230"/>
        <v>768</v>
      </c>
      <c r="I719">
        <f>IFERROR(VLOOKUP(B719,CovidTracking!B:G,6,FALSE),0)</f>
        <v>2</v>
      </c>
      <c r="J719">
        <f t="shared" si="225"/>
        <v>7</v>
      </c>
      <c r="K719">
        <f t="shared" si="226"/>
        <v>122</v>
      </c>
      <c r="L719">
        <f t="shared" si="227"/>
        <v>129</v>
      </c>
      <c r="M719">
        <f t="shared" si="228"/>
        <v>1</v>
      </c>
      <c r="N719">
        <f>VLOOKUP(A719,Mobility!$A:$L,7,FALSE)</f>
        <v>-38</v>
      </c>
      <c r="O719">
        <f>VLOOKUP(A719,Mobility!$A:$L,8,FALSE)</f>
        <v>2</v>
      </c>
      <c r="P719">
        <f>VLOOKUP(A719,Mobility!$A:$L,9,FALSE)</f>
        <v>17</v>
      </c>
      <c r="Q719">
        <f>VLOOKUP(A719,Mobility!$A:$L,10,FALSE)</f>
        <v>-16</v>
      </c>
      <c r="R719">
        <f>VLOOKUP(A719,Mobility!$A:$L,11,FALSE)</f>
        <v>-22</v>
      </c>
      <c r="S719">
        <f>VLOOKUP(A719,Mobility!$A:$L,12,FALSE)</f>
        <v>9</v>
      </c>
      <c r="T719">
        <f>VLOOKUP(D719,'Pop and Pop Den'!A:C,2,FALSE)</f>
        <v>4499692</v>
      </c>
      <c r="U719">
        <f>VLOOKUP(D719,'Pop and Pop Den'!A:C,3,FALSE)</f>
        <v>113.95659999999999</v>
      </c>
      <c r="V719">
        <f>VLOOKUP(D719,Unemployment!A:B,2,FALSE)</f>
        <v>4.3</v>
      </c>
      <c r="W719">
        <f>VLOOKUP(D719,Unemployment!H:J,2,FALSE)</f>
        <v>4.2</v>
      </c>
      <c r="X719">
        <f>VLOOKUP(D719,Unemployment!H:J,3,FALSE)</f>
        <v>5.8</v>
      </c>
      <c r="Y719">
        <f t="shared" si="231"/>
        <v>1.5</v>
      </c>
      <c r="Z719">
        <f t="shared" si="232"/>
        <v>1.5999999999999996</v>
      </c>
      <c r="AA719">
        <f>VLOOKUP(D719,MedianAge!A:B,2,FALSE)</f>
        <v>38.700000000000003</v>
      </c>
      <c r="AB719" s="6">
        <f>VLOOKUP(D719,StateActions!F:G,2,FALSE)</f>
        <v>43916</v>
      </c>
      <c r="AC719" s="6">
        <f>VLOOKUP(D719,StateActions!L:M,2,FALSE)</f>
        <v>43913</v>
      </c>
      <c r="AD719" s="6">
        <f>VLOOKUP(D719,StateActions!A:B,2,FALSE)</f>
        <v>43906</v>
      </c>
      <c r="AE719">
        <f t="shared" si="233"/>
        <v>-5</v>
      </c>
      <c r="AF719">
        <f t="shared" si="234"/>
        <v>-2</v>
      </c>
      <c r="AG719">
        <f t="shared" si="235"/>
        <v>5</v>
      </c>
      <c r="AH719" s="18">
        <f t="shared" si="236"/>
        <v>7.03125E-2</v>
      </c>
      <c r="AI719" s="18">
        <f t="shared" si="237"/>
        <v>0.9296875</v>
      </c>
      <c r="AJ719" s="20">
        <f t="shared" si="238"/>
        <v>2.6041666666666665E-3</v>
      </c>
      <c r="AK719" t="str">
        <f t="shared" si="239"/>
        <v>Include</v>
      </c>
      <c r="AL719" t="str">
        <f t="shared" si="240"/>
        <v>Less than 10 deaths</v>
      </c>
      <c r="AM719" s="6">
        <f>IFERROR(VLOOKUP(D719,DatesEachStateReach10Deaths!A:B,2,FALSE),AK719)</f>
        <v>43921</v>
      </c>
      <c r="AN719">
        <f t="shared" si="241"/>
        <v>-10</v>
      </c>
    </row>
    <row r="720" spans="1:40" x14ac:dyDescent="0.25">
      <c r="A720" t="str">
        <f t="shared" si="242"/>
        <v>43912Kentucky</v>
      </c>
      <c r="B720" t="str">
        <f t="shared" si="229"/>
        <v>43912KY</v>
      </c>
      <c r="C720" s="6">
        <v>43912</v>
      </c>
      <c r="D720" t="s">
        <v>80</v>
      </c>
      <c r="E720" t="s">
        <v>24</v>
      </c>
      <c r="F720">
        <f>IFERROR(VLOOKUP(B720,CovidTracking!B:G,4,FALSE),0)</f>
        <v>99</v>
      </c>
      <c r="G720">
        <f>IFERROR(VLOOKUP(B720,CovidTracking!B:G,5,FALSE),0)</f>
        <v>1472</v>
      </c>
      <c r="H720">
        <f t="shared" si="230"/>
        <v>1571</v>
      </c>
      <c r="I720">
        <f>IFERROR(VLOOKUP(B720,CovidTracking!B:G,6,FALSE),0)</f>
        <v>3</v>
      </c>
      <c r="J720">
        <f t="shared" si="225"/>
        <v>45</v>
      </c>
      <c r="K720">
        <f t="shared" si="226"/>
        <v>758</v>
      </c>
      <c r="L720">
        <f t="shared" si="227"/>
        <v>803</v>
      </c>
      <c r="M720">
        <f t="shared" si="228"/>
        <v>1</v>
      </c>
      <c r="N720">
        <f>VLOOKUP(A720,Mobility!$A:$L,7,FALSE)</f>
        <v>-40</v>
      </c>
      <c r="O720">
        <f>VLOOKUP(A720,Mobility!$A:$L,8,FALSE)</f>
        <v>-9</v>
      </c>
      <c r="P720">
        <f>VLOOKUP(A720,Mobility!$A:$L,9,FALSE)</f>
        <v>17</v>
      </c>
      <c r="Q720">
        <f>VLOOKUP(A720,Mobility!$A:$L,10,FALSE)</f>
        <v>-28</v>
      </c>
      <c r="R720">
        <f>VLOOKUP(A720,Mobility!$A:$L,11,FALSE)</f>
        <v>-29</v>
      </c>
      <c r="S720">
        <f>VLOOKUP(A720,Mobility!$A:$L,12,FALSE)</f>
        <v>9</v>
      </c>
      <c r="T720">
        <f>VLOOKUP(D720,'Pop and Pop Den'!A:C,2,FALSE)</f>
        <v>4499692</v>
      </c>
      <c r="U720">
        <f>VLOOKUP(D720,'Pop and Pop Den'!A:C,3,FALSE)</f>
        <v>113.95659999999999</v>
      </c>
      <c r="V720">
        <f>VLOOKUP(D720,Unemployment!A:B,2,FALSE)</f>
        <v>4.3</v>
      </c>
      <c r="W720">
        <f>VLOOKUP(D720,Unemployment!H:J,2,FALSE)</f>
        <v>4.2</v>
      </c>
      <c r="X720">
        <f>VLOOKUP(D720,Unemployment!H:J,3,FALSE)</f>
        <v>5.8</v>
      </c>
      <c r="Y720">
        <f t="shared" si="231"/>
        <v>1.5</v>
      </c>
      <c r="Z720">
        <f t="shared" si="232"/>
        <v>1.5999999999999996</v>
      </c>
      <c r="AA720">
        <f>VLOOKUP(D720,MedianAge!A:B,2,FALSE)</f>
        <v>38.700000000000003</v>
      </c>
      <c r="AB720" s="6">
        <f>VLOOKUP(D720,StateActions!F:G,2,FALSE)</f>
        <v>43916</v>
      </c>
      <c r="AC720" s="6">
        <f>VLOOKUP(D720,StateActions!L:M,2,FALSE)</f>
        <v>43913</v>
      </c>
      <c r="AD720" s="6">
        <f>VLOOKUP(D720,StateActions!A:B,2,FALSE)</f>
        <v>43906</v>
      </c>
      <c r="AE720">
        <f t="shared" si="233"/>
        <v>-4</v>
      </c>
      <c r="AF720">
        <f t="shared" si="234"/>
        <v>-1</v>
      </c>
      <c r="AG720">
        <f t="shared" si="235"/>
        <v>6</v>
      </c>
      <c r="AH720" s="18">
        <f t="shared" si="236"/>
        <v>6.3017186505410563E-2</v>
      </c>
      <c r="AI720" s="18">
        <f t="shared" si="237"/>
        <v>0.93698281349458945</v>
      </c>
      <c r="AJ720" s="20">
        <f t="shared" si="238"/>
        <v>1.9096117122851686E-3</v>
      </c>
      <c r="AK720" t="str">
        <f t="shared" si="239"/>
        <v>Include</v>
      </c>
      <c r="AL720" t="str">
        <f t="shared" si="240"/>
        <v>Less than 10 deaths</v>
      </c>
      <c r="AM720" s="6">
        <f>IFERROR(VLOOKUP(D720,DatesEachStateReach10Deaths!A:B,2,FALSE),AK720)</f>
        <v>43921</v>
      </c>
      <c r="AN720">
        <f t="shared" si="241"/>
        <v>-9</v>
      </c>
    </row>
    <row r="721" spans="1:40" x14ac:dyDescent="0.25">
      <c r="A721" t="str">
        <f t="shared" si="242"/>
        <v>43913Kentucky</v>
      </c>
      <c r="B721" t="str">
        <f t="shared" si="229"/>
        <v>43913KY</v>
      </c>
      <c r="C721" s="6">
        <v>43913</v>
      </c>
      <c r="D721" t="s">
        <v>80</v>
      </c>
      <c r="E721" t="s">
        <v>24</v>
      </c>
      <c r="F721">
        <f>IFERROR(VLOOKUP(B721,CovidTracking!B:G,4,FALSE),0)</f>
        <v>104</v>
      </c>
      <c r="G721">
        <f>IFERROR(VLOOKUP(B721,CovidTracking!B:G,5,FALSE),0)</f>
        <v>1762</v>
      </c>
      <c r="H721">
        <f t="shared" si="230"/>
        <v>1866</v>
      </c>
      <c r="I721">
        <f>IFERROR(VLOOKUP(B721,CovidTracking!B:G,6,FALSE),0)</f>
        <v>3</v>
      </c>
      <c r="J721">
        <f t="shared" si="225"/>
        <v>5</v>
      </c>
      <c r="K721">
        <f t="shared" si="226"/>
        <v>290</v>
      </c>
      <c r="L721">
        <f t="shared" si="227"/>
        <v>295</v>
      </c>
      <c r="M721">
        <f t="shared" si="228"/>
        <v>0</v>
      </c>
      <c r="N721">
        <f>VLOOKUP(A721,Mobility!$A:$L,7,FALSE)</f>
        <v>-30</v>
      </c>
      <c r="O721">
        <f>VLOOKUP(A721,Mobility!$A:$L,8,FALSE)</f>
        <v>-3</v>
      </c>
      <c r="P721">
        <f>VLOOKUP(A721,Mobility!$A:$L,9,FALSE)</f>
        <v>20</v>
      </c>
      <c r="Q721">
        <f>VLOOKUP(A721,Mobility!$A:$L,10,FALSE)</f>
        <v>-26</v>
      </c>
      <c r="R721">
        <f>VLOOKUP(A721,Mobility!$A:$L,11,FALSE)</f>
        <v>-34</v>
      </c>
      <c r="S721">
        <f>VLOOKUP(A721,Mobility!$A:$L,12,FALSE)</f>
        <v>14</v>
      </c>
      <c r="T721">
        <f>VLOOKUP(D721,'Pop and Pop Den'!A:C,2,FALSE)</f>
        <v>4499692</v>
      </c>
      <c r="U721">
        <f>VLOOKUP(D721,'Pop and Pop Den'!A:C,3,FALSE)</f>
        <v>113.95659999999999</v>
      </c>
      <c r="V721">
        <f>VLOOKUP(D721,Unemployment!A:B,2,FALSE)</f>
        <v>4.3</v>
      </c>
      <c r="W721">
        <f>VLOOKUP(D721,Unemployment!H:J,2,FALSE)</f>
        <v>4.2</v>
      </c>
      <c r="X721">
        <f>VLOOKUP(D721,Unemployment!H:J,3,FALSE)</f>
        <v>5.8</v>
      </c>
      <c r="Y721">
        <f t="shared" si="231"/>
        <v>1.5</v>
      </c>
      <c r="Z721">
        <f t="shared" si="232"/>
        <v>1.5999999999999996</v>
      </c>
      <c r="AA721">
        <f>VLOOKUP(D721,MedianAge!A:B,2,FALSE)</f>
        <v>38.700000000000003</v>
      </c>
      <c r="AB721" s="6">
        <f>VLOOKUP(D721,StateActions!F:G,2,FALSE)</f>
        <v>43916</v>
      </c>
      <c r="AC721" s="6">
        <f>VLOOKUP(D721,StateActions!L:M,2,FALSE)</f>
        <v>43913</v>
      </c>
      <c r="AD721" s="6">
        <f>VLOOKUP(D721,StateActions!A:B,2,FALSE)</f>
        <v>43906</v>
      </c>
      <c r="AE721">
        <f t="shared" si="233"/>
        <v>-3</v>
      </c>
      <c r="AF721">
        <f t="shared" si="234"/>
        <v>0</v>
      </c>
      <c r="AG721">
        <f t="shared" si="235"/>
        <v>7</v>
      </c>
      <c r="AH721" s="18">
        <f t="shared" si="236"/>
        <v>5.5734190782422297E-2</v>
      </c>
      <c r="AI721" s="18">
        <f t="shared" si="237"/>
        <v>0.94426580921757775</v>
      </c>
      <c r="AJ721" s="20">
        <f t="shared" si="238"/>
        <v>1.6077170418006431E-3</v>
      </c>
      <c r="AK721" t="str">
        <f t="shared" si="239"/>
        <v>Include</v>
      </c>
      <c r="AL721" t="str">
        <f t="shared" si="240"/>
        <v>Less than 10 deaths</v>
      </c>
      <c r="AM721" s="6">
        <f>IFERROR(VLOOKUP(D721,DatesEachStateReach10Deaths!A:B,2,FALSE),AK721)</f>
        <v>43921</v>
      </c>
      <c r="AN721">
        <f t="shared" si="241"/>
        <v>-8</v>
      </c>
    </row>
    <row r="722" spans="1:40" x14ac:dyDescent="0.25">
      <c r="A722" t="str">
        <f t="shared" si="242"/>
        <v>43914Kentucky</v>
      </c>
      <c r="B722" t="str">
        <f t="shared" si="229"/>
        <v>43914KY</v>
      </c>
      <c r="C722" s="6">
        <v>43914</v>
      </c>
      <c r="D722" t="s">
        <v>80</v>
      </c>
      <c r="E722" t="s">
        <v>24</v>
      </c>
      <c r="F722">
        <f>IFERROR(VLOOKUP(B722,CovidTracking!B:G,4,FALSE),0)</f>
        <v>124</v>
      </c>
      <c r="G722">
        <f>IFERROR(VLOOKUP(B722,CovidTracking!B:G,5,FALSE),0)</f>
        <v>1762</v>
      </c>
      <c r="H722">
        <f t="shared" si="230"/>
        <v>1886</v>
      </c>
      <c r="I722">
        <f>IFERROR(VLOOKUP(B722,CovidTracking!B:G,6,FALSE),0)</f>
        <v>4</v>
      </c>
      <c r="J722">
        <f t="shared" si="225"/>
        <v>20</v>
      </c>
      <c r="K722">
        <f t="shared" si="226"/>
        <v>0</v>
      </c>
      <c r="L722">
        <f t="shared" si="227"/>
        <v>20</v>
      </c>
      <c r="M722">
        <f t="shared" si="228"/>
        <v>1</v>
      </c>
      <c r="N722">
        <f>VLOOKUP(A722,Mobility!$A:$L,7,FALSE)</f>
        <v>-39</v>
      </c>
      <c r="O722">
        <f>VLOOKUP(A722,Mobility!$A:$L,8,FALSE)</f>
        <v>-11</v>
      </c>
      <c r="P722">
        <f>VLOOKUP(A722,Mobility!$A:$L,9,FALSE)</f>
        <v>1</v>
      </c>
      <c r="Q722">
        <f>VLOOKUP(A722,Mobility!$A:$L,10,FALSE)</f>
        <v>-25</v>
      </c>
      <c r="R722">
        <f>VLOOKUP(A722,Mobility!$A:$L,11,FALSE)</f>
        <v>-38</v>
      </c>
      <c r="S722">
        <f>VLOOKUP(A722,Mobility!$A:$L,12,FALSE)</f>
        <v>16</v>
      </c>
      <c r="T722">
        <f>VLOOKUP(D722,'Pop and Pop Den'!A:C,2,FALSE)</f>
        <v>4499692</v>
      </c>
      <c r="U722">
        <f>VLOOKUP(D722,'Pop and Pop Den'!A:C,3,FALSE)</f>
        <v>113.95659999999999</v>
      </c>
      <c r="V722">
        <f>VLOOKUP(D722,Unemployment!A:B,2,FALSE)</f>
        <v>4.3</v>
      </c>
      <c r="W722">
        <f>VLOOKUP(D722,Unemployment!H:J,2,FALSE)</f>
        <v>4.2</v>
      </c>
      <c r="X722">
        <f>VLOOKUP(D722,Unemployment!H:J,3,FALSE)</f>
        <v>5.8</v>
      </c>
      <c r="Y722">
        <f t="shared" si="231"/>
        <v>1.5</v>
      </c>
      <c r="Z722">
        <f t="shared" si="232"/>
        <v>1.5999999999999996</v>
      </c>
      <c r="AA722">
        <f>VLOOKUP(D722,MedianAge!A:B,2,FALSE)</f>
        <v>38.700000000000003</v>
      </c>
      <c r="AB722" s="6">
        <f>VLOOKUP(D722,StateActions!F:G,2,FALSE)</f>
        <v>43916</v>
      </c>
      <c r="AC722" s="6">
        <f>VLOOKUP(D722,StateActions!L:M,2,FALSE)</f>
        <v>43913</v>
      </c>
      <c r="AD722" s="6">
        <f>VLOOKUP(D722,StateActions!A:B,2,FALSE)</f>
        <v>43906</v>
      </c>
      <c r="AE722">
        <f t="shared" si="233"/>
        <v>-2</v>
      </c>
      <c r="AF722">
        <f t="shared" si="234"/>
        <v>1</v>
      </c>
      <c r="AG722">
        <f t="shared" si="235"/>
        <v>8</v>
      </c>
      <c r="AH722" s="18">
        <f t="shared" si="236"/>
        <v>6.5747613997879109E-2</v>
      </c>
      <c r="AI722" s="18">
        <f t="shared" si="237"/>
        <v>0.9342523860021209</v>
      </c>
      <c r="AJ722" s="20">
        <f t="shared" si="238"/>
        <v>2.1208907741251328E-3</v>
      </c>
      <c r="AK722" t="str">
        <f t="shared" si="239"/>
        <v>Include</v>
      </c>
      <c r="AL722" t="str">
        <f t="shared" si="240"/>
        <v>Less than 10 deaths</v>
      </c>
      <c r="AM722" s="6">
        <f>IFERROR(VLOOKUP(D722,DatesEachStateReach10Deaths!A:B,2,FALSE),AK722)</f>
        <v>43921</v>
      </c>
      <c r="AN722">
        <f t="shared" si="241"/>
        <v>-7</v>
      </c>
    </row>
    <row r="723" spans="1:40" x14ac:dyDescent="0.25">
      <c r="A723" t="str">
        <f t="shared" si="242"/>
        <v>43915Kentucky</v>
      </c>
      <c r="B723" t="str">
        <f t="shared" si="229"/>
        <v>43915KY</v>
      </c>
      <c r="C723" s="6">
        <v>43915</v>
      </c>
      <c r="D723" t="s">
        <v>80</v>
      </c>
      <c r="E723" t="s">
        <v>24</v>
      </c>
      <c r="F723">
        <f>IFERROR(VLOOKUP(B723,CovidTracking!B:G,4,FALSE),0)</f>
        <v>157</v>
      </c>
      <c r="G723">
        <f>IFERROR(VLOOKUP(B723,CovidTracking!B:G,5,FALSE),0)</f>
        <v>2865</v>
      </c>
      <c r="H723">
        <f t="shared" si="230"/>
        <v>3022</v>
      </c>
      <c r="I723">
        <f>IFERROR(VLOOKUP(B723,CovidTracking!B:G,6,FALSE),0)</f>
        <v>4</v>
      </c>
      <c r="J723">
        <f t="shared" si="225"/>
        <v>33</v>
      </c>
      <c r="K723">
        <f t="shared" si="226"/>
        <v>1103</v>
      </c>
      <c r="L723">
        <f t="shared" si="227"/>
        <v>1136</v>
      </c>
      <c r="M723">
        <f t="shared" si="228"/>
        <v>0</v>
      </c>
      <c r="N723">
        <f>VLOOKUP(A723,Mobility!$A:$L,7,FALSE)</f>
        <v>-33</v>
      </c>
      <c r="O723">
        <f>VLOOKUP(A723,Mobility!$A:$L,8,FALSE)</f>
        <v>-5</v>
      </c>
      <c r="P723">
        <f>VLOOKUP(A723,Mobility!$A:$L,9,FALSE)</f>
        <v>69</v>
      </c>
      <c r="Q723">
        <f>VLOOKUP(A723,Mobility!$A:$L,10,FALSE)</f>
        <v>-23</v>
      </c>
      <c r="R723">
        <f>VLOOKUP(A723,Mobility!$A:$L,11,FALSE)</f>
        <v>-40</v>
      </c>
      <c r="S723">
        <f>VLOOKUP(A723,Mobility!$A:$L,12,FALSE)</f>
        <v>15</v>
      </c>
      <c r="T723">
        <f>VLOOKUP(D723,'Pop and Pop Den'!A:C,2,FALSE)</f>
        <v>4499692</v>
      </c>
      <c r="U723">
        <f>VLOOKUP(D723,'Pop and Pop Den'!A:C,3,FALSE)</f>
        <v>113.95659999999999</v>
      </c>
      <c r="V723">
        <f>VLOOKUP(D723,Unemployment!A:B,2,FALSE)</f>
        <v>4.3</v>
      </c>
      <c r="W723">
        <f>VLOOKUP(D723,Unemployment!H:J,2,FALSE)</f>
        <v>4.2</v>
      </c>
      <c r="X723">
        <f>VLOOKUP(D723,Unemployment!H:J,3,FALSE)</f>
        <v>5.8</v>
      </c>
      <c r="Y723">
        <f t="shared" si="231"/>
        <v>1.5</v>
      </c>
      <c r="Z723">
        <f t="shared" si="232"/>
        <v>1.5999999999999996</v>
      </c>
      <c r="AA723">
        <f>VLOOKUP(D723,MedianAge!A:B,2,FALSE)</f>
        <v>38.700000000000003</v>
      </c>
      <c r="AB723" s="6">
        <f>VLOOKUP(D723,StateActions!F:G,2,FALSE)</f>
        <v>43916</v>
      </c>
      <c r="AC723" s="6">
        <f>VLOOKUP(D723,StateActions!L:M,2,FALSE)</f>
        <v>43913</v>
      </c>
      <c r="AD723" s="6">
        <f>VLOOKUP(D723,StateActions!A:B,2,FALSE)</f>
        <v>43906</v>
      </c>
      <c r="AE723">
        <f t="shared" si="233"/>
        <v>-1</v>
      </c>
      <c r="AF723">
        <f t="shared" si="234"/>
        <v>2</v>
      </c>
      <c r="AG723">
        <f t="shared" si="235"/>
        <v>9</v>
      </c>
      <c r="AH723" s="18">
        <f t="shared" si="236"/>
        <v>5.1952349437458634E-2</v>
      </c>
      <c r="AI723" s="18">
        <f t="shared" si="237"/>
        <v>0.94804765056254137</v>
      </c>
      <c r="AJ723" s="20">
        <f t="shared" si="238"/>
        <v>1.3236267372600927E-3</v>
      </c>
      <c r="AK723" t="str">
        <f t="shared" si="239"/>
        <v>Include</v>
      </c>
      <c r="AL723" t="str">
        <f t="shared" si="240"/>
        <v>Less than 10 deaths</v>
      </c>
      <c r="AM723" s="6">
        <f>IFERROR(VLOOKUP(D723,DatesEachStateReach10Deaths!A:B,2,FALSE),AK723)</f>
        <v>43921</v>
      </c>
      <c r="AN723">
        <f t="shared" si="241"/>
        <v>-6</v>
      </c>
    </row>
    <row r="724" spans="1:40" x14ac:dyDescent="0.25">
      <c r="A724" t="str">
        <f t="shared" si="242"/>
        <v>43916Kentucky</v>
      </c>
      <c r="B724" t="str">
        <f t="shared" si="229"/>
        <v>43916KY</v>
      </c>
      <c r="C724" s="6">
        <v>43916</v>
      </c>
      <c r="D724" t="s">
        <v>80</v>
      </c>
      <c r="E724" t="s">
        <v>24</v>
      </c>
      <c r="F724">
        <f>IFERROR(VLOOKUP(B724,CovidTracking!B:G,4,FALSE),0)</f>
        <v>198</v>
      </c>
      <c r="G724">
        <f>IFERROR(VLOOKUP(B724,CovidTracking!B:G,5,FALSE),0)</f>
        <v>3102</v>
      </c>
      <c r="H724">
        <f t="shared" si="230"/>
        <v>3300</v>
      </c>
      <c r="I724">
        <f>IFERROR(VLOOKUP(B724,CovidTracking!B:G,6,FALSE),0)</f>
        <v>4</v>
      </c>
      <c r="J724">
        <f t="shared" si="225"/>
        <v>41</v>
      </c>
      <c r="K724">
        <f t="shared" si="226"/>
        <v>237</v>
      </c>
      <c r="L724">
        <f t="shared" si="227"/>
        <v>278</v>
      </c>
      <c r="M724">
        <f t="shared" si="228"/>
        <v>0</v>
      </c>
      <c r="N724">
        <f>VLOOKUP(A724,Mobility!$A:$L,7,FALSE)</f>
        <v>-33</v>
      </c>
      <c r="O724">
        <f>VLOOKUP(A724,Mobility!$A:$L,8,FALSE)</f>
        <v>-6</v>
      </c>
      <c r="P724">
        <f>VLOOKUP(A724,Mobility!$A:$L,9,FALSE)</f>
        <v>84</v>
      </c>
      <c r="Q724">
        <f>VLOOKUP(A724,Mobility!$A:$L,10,FALSE)</f>
        <v>-27</v>
      </c>
      <c r="R724">
        <f>VLOOKUP(A724,Mobility!$A:$L,11,FALSE)</f>
        <v>-41</v>
      </c>
      <c r="S724">
        <f>VLOOKUP(A724,Mobility!$A:$L,12,FALSE)</f>
        <v>15</v>
      </c>
      <c r="T724">
        <f>VLOOKUP(D724,'Pop and Pop Den'!A:C,2,FALSE)</f>
        <v>4499692</v>
      </c>
      <c r="U724">
        <f>VLOOKUP(D724,'Pop and Pop Den'!A:C,3,FALSE)</f>
        <v>113.95659999999999</v>
      </c>
      <c r="V724">
        <f>VLOOKUP(D724,Unemployment!A:B,2,FALSE)</f>
        <v>4.3</v>
      </c>
      <c r="W724">
        <f>VLOOKUP(D724,Unemployment!H:J,2,FALSE)</f>
        <v>4.2</v>
      </c>
      <c r="X724">
        <f>VLOOKUP(D724,Unemployment!H:J,3,FALSE)</f>
        <v>5.8</v>
      </c>
      <c r="Y724">
        <f t="shared" si="231"/>
        <v>1.5</v>
      </c>
      <c r="Z724">
        <f t="shared" si="232"/>
        <v>1.5999999999999996</v>
      </c>
      <c r="AA724">
        <f>VLOOKUP(D724,MedianAge!A:B,2,FALSE)</f>
        <v>38.700000000000003</v>
      </c>
      <c r="AB724" s="6">
        <f>VLOOKUP(D724,StateActions!F:G,2,FALSE)</f>
        <v>43916</v>
      </c>
      <c r="AC724" s="6">
        <f>VLOOKUP(D724,StateActions!L:M,2,FALSE)</f>
        <v>43913</v>
      </c>
      <c r="AD724" s="6">
        <f>VLOOKUP(D724,StateActions!A:B,2,FALSE)</f>
        <v>43906</v>
      </c>
      <c r="AE724">
        <f t="shared" si="233"/>
        <v>0</v>
      </c>
      <c r="AF724">
        <f t="shared" si="234"/>
        <v>3</v>
      </c>
      <c r="AG724">
        <f t="shared" si="235"/>
        <v>10</v>
      </c>
      <c r="AH724" s="18">
        <f t="shared" si="236"/>
        <v>0.06</v>
      </c>
      <c r="AI724" s="18">
        <f t="shared" si="237"/>
        <v>0.94</v>
      </c>
      <c r="AJ724" s="20">
        <f t="shared" si="238"/>
        <v>1.2121212121212121E-3</v>
      </c>
      <c r="AK724" t="str">
        <f t="shared" si="239"/>
        <v>Include</v>
      </c>
      <c r="AL724" t="str">
        <f t="shared" si="240"/>
        <v>Less than 10 deaths</v>
      </c>
      <c r="AM724" s="6">
        <f>IFERROR(VLOOKUP(D724,DatesEachStateReach10Deaths!A:B,2,FALSE),AK724)</f>
        <v>43921</v>
      </c>
      <c r="AN724">
        <f t="shared" si="241"/>
        <v>-5</v>
      </c>
    </row>
    <row r="725" spans="1:40" x14ac:dyDescent="0.25">
      <c r="A725" t="str">
        <f t="shared" si="242"/>
        <v>43917Kentucky</v>
      </c>
      <c r="B725" t="str">
        <f t="shared" si="229"/>
        <v>43917KY</v>
      </c>
      <c r="C725" s="6">
        <v>43917</v>
      </c>
      <c r="D725" t="s">
        <v>80</v>
      </c>
      <c r="E725" t="s">
        <v>24</v>
      </c>
      <c r="F725">
        <f>IFERROR(VLOOKUP(B725,CovidTracking!B:G,4,FALSE),0)</f>
        <v>248</v>
      </c>
      <c r="G725">
        <f>IFERROR(VLOOKUP(B725,CovidTracking!B:G,5,FALSE),0)</f>
        <v>3768</v>
      </c>
      <c r="H725">
        <f t="shared" si="230"/>
        <v>4016</v>
      </c>
      <c r="I725">
        <f>IFERROR(VLOOKUP(B725,CovidTracking!B:G,6,FALSE),0)</f>
        <v>6</v>
      </c>
      <c r="J725">
        <f t="shared" si="225"/>
        <v>50</v>
      </c>
      <c r="K725">
        <f t="shared" si="226"/>
        <v>666</v>
      </c>
      <c r="L725">
        <f t="shared" si="227"/>
        <v>716</v>
      </c>
      <c r="M725">
        <f t="shared" si="228"/>
        <v>2</v>
      </c>
      <c r="N725">
        <f>VLOOKUP(A725,Mobility!$A:$L,7,FALSE)</f>
        <v>-36</v>
      </c>
      <c r="O725">
        <f>VLOOKUP(A725,Mobility!$A:$L,8,FALSE)</f>
        <v>-9</v>
      </c>
      <c r="P725">
        <f>VLOOKUP(A725,Mobility!$A:$L,9,FALSE)</f>
        <v>65</v>
      </c>
      <c r="Q725">
        <f>VLOOKUP(A725,Mobility!$A:$L,10,FALSE)</f>
        <v>-32</v>
      </c>
      <c r="R725">
        <f>VLOOKUP(A725,Mobility!$A:$L,11,FALSE)</f>
        <v>-42</v>
      </c>
      <c r="S725">
        <f>VLOOKUP(A725,Mobility!$A:$L,12,FALSE)</f>
        <v>18</v>
      </c>
      <c r="T725">
        <f>VLOOKUP(D725,'Pop and Pop Den'!A:C,2,FALSE)</f>
        <v>4499692</v>
      </c>
      <c r="U725">
        <f>VLOOKUP(D725,'Pop and Pop Den'!A:C,3,FALSE)</f>
        <v>113.95659999999999</v>
      </c>
      <c r="V725">
        <f>VLOOKUP(D725,Unemployment!A:B,2,FALSE)</f>
        <v>4.3</v>
      </c>
      <c r="W725">
        <f>VLOOKUP(D725,Unemployment!H:J,2,FALSE)</f>
        <v>4.2</v>
      </c>
      <c r="X725">
        <f>VLOOKUP(D725,Unemployment!H:J,3,FALSE)</f>
        <v>5.8</v>
      </c>
      <c r="Y725">
        <f t="shared" si="231"/>
        <v>1.5</v>
      </c>
      <c r="Z725">
        <f t="shared" si="232"/>
        <v>1.5999999999999996</v>
      </c>
      <c r="AA725">
        <f>VLOOKUP(D725,MedianAge!A:B,2,FALSE)</f>
        <v>38.700000000000003</v>
      </c>
      <c r="AB725" s="6">
        <f>VLOOKUP(D725,StateActions!F:G,2,FALSE)</f>
        <v>43916</v>
      </c>
      <c r="AC725" s="6">
        <f>VLOOKUP(D725,StateActions!L:M,2,FALSE)</f>
        <v>43913</v>
      </c>
      <c r="AD725" s="6">
        <f>VLOOKUP(D725,StateActions!A:B,2,FALSE)</f>
        <v>43906</v>
      </c>
      <c r="AE725">
        <f t="shared" si="233"/>
        <v>1</v>
      </c>
      <c r="AF725">
        <f t="shared" si="234"/>
        <v>4</v>
      </c>
      <c r="AG725">
        <f t="shared" si="235"/>
        <v>11</v>
      </c>
      <c r="AH725" s="18">
        <f t="shared" si="236"/>
        <v>6.1752988047808766E-2</v>
      </c>
      <c r="AI725" s="18">
        <f t="shared" si="237"/>
        <v>0.93824701195219129</v>
      </c>
      <c r="AJ725" s="20">
        <f t="shared" si="238"/>
        <v>1.4940239043824701E-3</v>
      </c>
      <c r="AK725" t="str">
        <f t="shared" si="239"/>
        <v>Include</v>
      </c>
      <c r="AL725" t="str">
        <f t="shared" si="240"/>
        <v>Less than 10 deaths</v>
      </c>
      <c r="AM725" s="6">
        <f>IFERROR(VLOOKUP(D725,DatesEachStateReach10Deaths!A:B,2,FALSE),AK725)</f>
        <v>43921</v>
      </c>
      <c r="AN725">
        <f t="shared" si="241"/>
        <v>-4</v>
      </c>
    </row>
    <row r="726" spans="1:40" x14ac:dyDescent="0.25">
      <c r="A726" t="str">
        <f t="shared" si="242"/>
        <v>43918Kentucky</v>
      </c>
      <c r="B726" t="str">
        <f t="shared" si="229"/>
        <v>43918KY</v>
      </c>
      <c r="C726" s="6">
        <v>43918</v>
      </c>
      <c r="D726" t="s">
        <v>80</v>
      </c>
      <c r="E726" t="s">
        <v>24</v>
      </c>
      <c r="F726">
        <f>IFERROR(VLOOKUP(B726,CovidTracking!B:G,4,FALSE),0)</f>
        <v>302</v>
      </c>
      <c r="G726">
        <f>IFERROR(VLOOKUP(B726,CovidTracking!B:G,5,FALSE),0)</f>
        <v>4821</v>
      </c>
      <c r="H726">
        <f t="shared" si="230"/>
        <v>5123</v>
      </c>
      <c r="I726">
        <f>IFERROR(VLOOKUP(B726,CovidTracking!B:G,6,FALSE),0)</f>
        <v>8</v>
      </c>
      <c r="J726">
        <f t="shared" si="225"/>
        <v>54</v>
      </c>
      <c r="K726">
        <f t="shared" si="226"/>
        <v>1053</v>
      </c>
      <c r="L726">
        <f t="shared" si="227"/>
        <v>1107</v>
      </c>
      <c r="M726">
        <f t="shared" si="228"/>
        <v>2</v>
      </c>
      <c r="N726">
        <f>VLOOKUP(A726,Mobility!$A:$L,7,FALSE)</f>
        <v>-38</v>
      </c>
      <c r="O726">
        <f>VLOOKUP(A726,Mobility!$A:$L,8,FALSE)</f>
        <v>-6</v>
      </c>
      <c r="P726">
        <f>VLOOKUP(A726,Mobility!$A:$L,9,FALSE)</f>
        <v>100</v>
      </c>
      <c r="Q726">
        <f>VLOOKUP(A726,Mobility!$A:$L,10,FALSE)</f>
        <v>-28</v>
      </c>
      <c r="R726">
        <f>VLOOKUP(A726,Mobility!$A:$L,11,FALSE)</f>
        <v>-29</v>
      </c>
      <c r="S726">
        <f>VLOOKUP(A726,Mobility!$A:$L,12,FALSE)</f>
        <v>9</v>
      </c>
      <c r="T726">
        <f>VLOOKUP(D726,'Pop and Pop Den'!A:C,2,FALSE)</f>
        <v>4499692</v>
      </c>
      <c r="U726">
        <f>VLOOKUP(D726,'Pop and Pop Den'!A:C,3,FALSE)</f>
        <v>113.95659999999999</v>
      </c>
      <c r="V726">
        <f>VLOOKUP(D726,Unemployment!A:B,2,FALSE)</f>
        <v>4.3</v>
      </c>
      <c r="W726">
        <f>VLOOKUP(D726,Unemployment!H:J,2,FALSE)</f>
        <v>4.2</v>
      </c>
      <c r="X726">
        <f>VLOOKUP(D726,Unemployment!H:J,3,FALSE)</f>
        <v>5.8</v>
      </c>
      <c r="Y726">
        <f t="shared" si="231"/>
        <v>1.5</v>
      </c>
      <c r="Z726">
        <f t="shared" si="232"/>
        <v>1.5999999999999996</v>
      </c>
      <c r="AA726">
        <f>VLOOKUP(D726,MedianAge!A:B,2,FALSE)</f>
        <v>38.700000000000003</v>
      </c>
      <c r="AB726" s="6">
        <f>VLOOKUP(D726,StateActions!F:G,2,FALSE)</f>
        <v>43916</v>
      </c>
      <c r="AC726" s="6">
        <f>VLOOKUP(D726,StateActions!L:M,2,FALSE)</f>
        <v>43913</v>
      </c>
      <c r="AD726" s="6">
        <f>VLOOKUP(D726,StateActions!A:B,2,FALSE)</f>
        <v>43906</v>
      </c>
      <c r="AE726">
        <f t="shared" si="233"/>
        <v>2</v>
      </c>
      <c r="AF726">
        <f t="shared" si="234"/>
        <v>5</v>
      </c>
      <c r="AG726">
        <f t="shared" si="235"/>
        <v>12</v>
      </c>
      <c r="AH726" s="18">
        <f t="shared" si="236"/>
        <v>5.8949834081592815E-2</v>
      </c>
      <c r="AI726" s="18">
        <f t="shared" si="237"/>
        <v>0.94105016591840718</v>
      </c>
      <c r="AJ726" s="20">
        <f t="shared" si="238"/>
        <v>1.5615850087839158E-3</v>
      </c>
      <c r="AK726" t="str">
        <f t="shared" si="239"/>
        <v>Include</v>
      </c>
      <c r="AL726" t="str">
        <f t="shared" si="240"/>
        <v>Less than 10 deaths</v>
      </c>
      <c r="AM726" s="6">
        <f>IFERROR(VLOOKUP(D726,DatesEachStateReach10Deaths!A:B,2,FALSE),AK726)</f>
        <v>43921</v>
      </c>
      <c r="AN726">
        <f t="shared" si="241"/>
        <v>-3</v>
      </c>
    </row>
    <row r="727" spans="1:40" x14ac:dyDescent="0.25">
      <c r="A727" t="str">
        <f t="shared" si="242"/>
        <v>43919Kentucky</v>
      </c>
      <c r="B727" t="str">
        <f t="shared" si="229"/>
        <v>43919KY</v>
      </c>
      <c r="C727" s="6">
        <v>43919</v>
      </c>
      <c r="D727" t="s">
        <v>80</v>
      </c>
      <c r="E727" t="s">
        <v>24</v>
      </c>
      <c r="F727">
        <f>IFERROR(VLOOKUP(B727,CovidTracking!B:G,4,FALSE),0)</f>
        <v>394</v>
      </c>
      <c r="G727">
        <f>IFERROR(VLOOKUP(B727,CovidTracking!B:G,5,FALSE),0)</f>
        <v>5147</v>
      </c>
      <c r="H727">
        <f t="shared" si="230"/>
        <v>5541</v>
      </c>
      <c r="I727">
        <f>IFERROR(VLOOKUP(B727,CovidTracking!B:G,6,FALSE),0)</f>
        <v>9</v>
      </c>
      <c r="J727">
        <f t="shared" si="225"/>
        <v>92</v>
      </c>
      <c r="K727">
        <f t="shared" si="226"/>
        <v>326</v>
      </c>
      <c r="L727">
        <f t="shared" si="227"/>
        <v>418</v>
      </c>
      <c r="M727">
        <f t="shared" si="228"/>
        <v>1</v>
      </c>
      <c r="N727">
        <f>VLOOKUP(A727,Mobility!$A:$L,7,FALSE)</f>
        <v>-37</v>
      </c>
      <c r="O727">
        <f>VLOOKUP(A727,Mobility!$A:$L,8,FALSE)</f>
        <v>-11</v>
      </c>
      <c r="P727">
        <f>VLOOKUP(A727,Mobility!$A:$L,9,FALSE)</f>
        <v>68</v>
      </c>
      <c r="Q727">
        <f>VLOOKUP(A727,Mobility!$A:$L,10,FALSE)</f>
        <v>-34</v>
      </c>
      <c r="R727">
        <f>VLOOKUP(A727,Mobility!$A:$L,11,FALSE)</f>
        <v>-34</v>
      </c>
      <c r="S727">
        <f>VLOOKUP(A727,Mobility!$A:$L,12,FALSE)</f>
        <v>9</v>
      </c>
      <c r="T727">
        <f>VLOOKUP(D727,'Pop and Pop Den'!A:C,2,FALSE)</f>
        <v>4499692</v>
      </c>
      <c r="U727">
        <f>VLOOKUP(D727,'Pop and Pop Den'!A:C,3,FALSE)</f>
        <v>113.95659999999999</v>
      </c>
      <c r="V727">
        <f>VLOOKUP(D727,Unemployment!A:B,2,FALSE)</f>
        <v>4.3</v>
      </c>
      <c r="W727">
        <f>VLOOKUP(D727,Unemployment!H:J,2,FALSE)</f>
        <v>4.2</v>
      </c>
      <c r="X727">
        <f>VLOOKUP(D727,Unemployment!H:J,3,FALSE)</f>
        <v>5.8</v>
      </c>
      <c r="Y727">
        <f t="shared" si="231"/>
        <v>1.5</v>
      </c>
      <c r="Z727">
        <f t="shared" si="232"/>
        <v>1.5999999999999996</v>
      </c>
      <c r="AA727">
        <f>VLOOKUP(D727,MedianAge!A:B,2,FALSE)</f>
        <v>38.700000000000003</v>
      </c>
      <c r="AB727" s="6">
        <f>VLOOKUP(D727,StateActions!F:G,2,FALSE)</f>
        <v>43916</v>
      </c>
      <c r="AC727" s="6">
        <f>VLOOKUP(D727,StateActions!L:M,2,FALSE)</f>
        <v>43913</v>
      </c>
      <c r="AD727" s="6">
        <f>VLOOKUP(D727,StateActions!A:B,2,FALSE)</f>
        <v>43906</v>
      </c>
      <c r="AE727">
        <f t="shared" si="233"/>
        <v>3</v>
      </c>
      <c r="AF727">
        <f t="shared" si="234"/>
        <v>6</v>
      </c>
      <c r="AG727">
        <f t="shared" si="235"/>
        <v>13</v>
      </c>
      <c r="AH727" s="18">
        <f t="shared" si="236"/>
        <v>7.1106298502075435E-2</v>
      </c>
      <c r="AI727" s="18">
        <f t="shared" si="237"/>
        <v>0.92889370149792461</v>
      </c>
      <c r="AJ727" s="20">
        <f t="shared" si="238"/>
        <v>1.6242555495397943E-3</v>
      </c>
      <c r="AK727" t="str">
        <f t="shared" si="239"/>
        <v>Include</v>
      </c>
      <c r="AL727" t="str">
        <f t="shared" si="240"/>
        <v>Less than 10 deaths</v>
      </c>
      <c r="AM727" s="6">
        <f>IFERROR(VLOOKUP(D727,DatesEachStateReach10Deaths!A:B,2,FALSE),AK727)</f>
        <v>43921</v>
      </c>
      <c r="AN727">
        <f t="shared" si="241"/>
        <v>-2</v>
      </c>
    </row>
    <row r="728" spans="1:40" x14ac:dyDescent="0.25">
      <c r="A728" t="str">
        <f t="shared" si="242"/>
        <v>43920Kentucky</v>
      </c>
      <c r="B728" t="str">
        <f t="shared" si="229"/>
        <v>43920KY</v>
      </c>
      <c r="C728" s="6">
        <v>43920</v>
      </c>
      <c r="D728" t="s">
        <v>80</v>
      </c>
      <c r="E728" t="s">
        <v>24</v>
      </c>
      <c r="F728">
        <f>IFERROR(VLOOKUP(B728,CovidTracking!B:G,4,FALSE),0)</f>
        <v>439</v>
      </c>
      <c r="G728">
        <f>IFERROR(VLOOKUP(B728,CovidTracking!B:G,5,FALSE),0)</f>
        <v>5579</v>
      </c>
      <c r="H728">
        <f t="shared" si="230"/>
        <v>6018</v>
      </c>
      <c r="I728">
        <f>IFERROR(VLOOKUP(B728,CovidTracking!B:G,6,FALSE),0)</f>
        <v>9</v>
      </c>
      <c r="J728">
        <f t="shared" si="225"/>
        <v>45</v>
      </c>
      <c r="K728">
        <f t="shared" si="226"/>
        <v>432</v>
      </c>
      <c r="L728">
        <f t="shared" si="227"/>
        <v>477</v>
      </c>
      <c r="M728">
        <f t="shared" si="228"/>
        <v>0</v>
      </c>
      <c r="N728">
        <f>VLOOKUP(A728,Mobility!$A:$L,7,FALSE)</f>
        <v>-33</v>
      </c>
      <c r="O728">
        <f>VLOOKUP(A728,Mobility!$A:$L,8,FALSE)</f>
        <v>-10</v>
      </c>
      <c r="P728">
        <f>VLOOKUP(A728,Mobility!$A:$L,9,FALSE)</f>
        <v>32</v>
      </c>
      <c r="Q728">
        <f>VLOOKUP(A728,Mobility!$A:$L,10,FALSE)</f>
        <v>-31</v>
      </c>
      <c r="R728">
        <f>VLOOKUP(A728,Mobility!$A:$L,11,FALSE)</f>
        <v>-43</v>
      </c>
      <c r="S728">
        <f>VLOOKUP(A728,Mobility!$A:$L,12,FALSE)</f>
        <v>16</v>
      </c>
      <c r="T728">
        <f>VLOOKUP(D728,'Pop and Pop Den'!A:C,2,FALSE)</f>
        <v>4499692</v>
      </c>
      <c r="U728">
        <f>VLOOKUP(D728,'Pop and Pop Den'!A:C,3,FALSE)</f>
        <v>113.95659999999999</v>
      </c>
      <c r="V728">
        <f>VLOOKUP(D728,Unemployment!A:B,2,FALSE)</f>
        <v>4.3</v>
      </c>
      <c r="W728">
        <f>VLOOKUP(D728,Unemployment!H:J,2,FALSE)</f>
        <v>4.2</v>
      </c>
      <c r="X728">
        <f>VLOOKUP(D728,Unemployment!H:J,3,FALSE)</f>
        <v>5.8</v>
      </c>
      <c r="Y728">
        <f t="shared" si="231"/>
        <v>1.5</v>
      </c>
      <c r="Z728">
        <f t="shared" si="232"/>
        <v>1.5999999999999996</v>
      </c>
      <c r="AA728">
        <f>VLOOKUP(D728,MedianAge!A:B,2,FALSE)</f>
        <v>38.700000000000003</v>
      </c>
      <c r="AB728" s="6">
        <f>VLOOKUP(D728,StateActions!F:G,2,FALSE)</f>
        <v>43916</v>
      </c>
      <c r="AC728" s="6">
        <f>VLOOKUP(D728,StateActions!L:M,2,FALSE)</f>
        <v>43913</v>
      </c>
      <c r="AD728" s="6">
        <f>VLOOKUP(D728,StateActions!A:B,2,FALSE)</f>
        <v>43906</v>
      </c>
      <c r="AE728">
        <f t="shared" si="233"/>
        <v>4</v>
      </c>
      <c r="AF728">
        <f t="shared" si="234"/>
        <v>7</v>
      </c>
      <c r="AG728">
        <f t="shared" si="235"/>
        <v>14</v>
      </c>
      <c r="AH728" s="18">
        <f t="shared" si="236"/>
        <v>7.2947823197075434E-2</v>
      </c>
      <c r="AI728" s="18">
        <f t="shared" si="237"/>
        <v>0.92705217680292451</v>
      </c>
      <c r="AJ728" s="20">
        <f t="shared" si="238"/>
        <v>1.4955134596211367E-3</v>
      </c>
      <c r="AK728" t="str">
        <f t="shared" si="239"/>
        <v>Include</v>
      </c>
      <c r="AL728" t="str">
        <f t="shared" si="240"/>
        <v>Less than 10 deaths</v>
      </c>
      <c r="AM728" s="6">
        <f>IFERROR(VLOOKUP(D728,DatesEachStateReach10Deaths!A:B,2,FALSE),AK728)</f>
        <v>43921</v>
      </c>
      <c r="AN728">
        <f t="shared" si="241"/>
        <v>-1</v>
      </c>
    </row>
    <row r="729" spans="1:40" x14ac:dyDescent="0.25">
      <c r="A729" t="str">
        <f t="shared" si="242"/>
        <v>43921Kentucky</v>
      </c>
      <c r="B729" t="str">
        <f t="shared" si="229"/>
        <v>43921KY</v>
      </c>
      <c r="C729" s="6">
        <v>43921</v>
      </c>
      <c r="D729" t="s">
        <v>80</v>
      </c>
      <c r="E729" t="s">
        <v>24</v>
      </c>
      <c r="F729">
        <f>IFERROR(VLOOKUP(B729,CovidTracking!B:G,4,FALSE),0)</f>
        <v>480</v>
      </c>
      <c r="G729">
        <f>IFERROR(VLOOKUP(B729,CovidTracking!B:G,5,FALSE),0)</f>
        <v>6330</v>
      </c>
      <c r="H729">
        <f t="shared" si="230"/>
        <v>6810</v>
      </c>
      <c r="I729">
        <f>IFERROR(VLOOKUP(B729,CovidTracking!B:G,6,FALSE),0)</f>
        <v>11</v>
      </c>
      <c r="J729">
        <f t="shared" si="225"/>
        <v>41</v>
      </c>
      <c r="K729">
        <f t="shared" si="226"/>
        <v>751</v>
      </c>
      <c r="L729">
        <f t="shared" si="227"/>
        <v>792</v>
      </c>
      <c r="M729">
        <f t="shared" si="228"/>
        <v>2</v>
      </c>
      <c r="N729">
        <f>VLOOKUP(A729,Mobility!$A:$L,7,FALSE)</f>
        <v>-37</v>
      </c>
      <c r="O729">
        <f>VLOOKUP(A729,Mobility!$A:$L,8,FALSE)</f>
        <v>-11</v>
      </c>
      <c r="P729">
        <f>VLOOKUP(A729,Mobility!$A:$L,9,FALSE)</f>
        <v>-10</v>
      </c>
      <c r="Q729">
        <f>VLOOKUP(A729,Mobility!$A:$L,10,FALSE)</f>
        <v>-29</v>
      </c>
      <c r="R729">
        <f>VLOOKUP(A729,Mobility!$A:$L,11,FALSE)</f>
        <v>-45</v>
      </c>
      <c r="S729">
        <f>VLOOKUP(A729,Mobility!$A:$L,12,FALSE)</f>
        <v>18</v>
      </c>
      <c r="T729">
        <f>VLOOKUP(D729,'Pop and Pop Den'!A:C,2,FALSE)</f>
        <v>4499692</v>
      </c>
      <c r="U729">
        <f>VLOOKUP(D729,'Pop and Pop Den'!A:C,3,FALSE)</f>
        <v>113.95659999999999</v>
      </c>
      <c r="V729">
        <f>VLOOKUP(D729,Unemployment!A:B,2,FALSE)</f>
        <v>4.3</v>
      </c>
      <c r="W729">
        <f>VLOOKUP(D729,Unemployment!H:J,2,FALSE)</f>
        <v>4.2</v>
      </c>
      <c r="X729">
        <f>VLOOKUP(D729,Unemployment!H:J,3,FALSE)</f>
        <v>5.8</v>
      </c>
      <c r="Y729">
        <f t="shared" si="231"/>
        <v>1.5</v>
      </c>
      <c r="Z729">
        <f t="shared" si="232"/>
        <v>1.5999999999999996</v>
      </c>
      <c r="AA729">
        <f>VLOOKUP(D729,MedianAge!A:B,2,FALSE)</f>
        <v>38.700000000000003</v>
      </c>
      <c r="AB729" s="6">
        <f>VLOOKUP(D729,StateActions!F:G,2,FALSE)</f>
        <v>43916</v>
      </c>
      <c r="AC729" s="6">
        <f>VLOOKUP(D729,StateActions!L:M,2,FALSE)</f>
        <v>43913</v>
      </c>
      <c r="AD729" s="6">
        <f>VLOOKUP(D729,StateActions!A:B,2,FALSE)</f>
        <v>43906</v>
      </c>
      <c r="AE729">
        <f t="shared" si="233"/>
        <v>5</v>
      </c>
      <c r="AF729">
        <f t="shared" si="234"/>
        <v>8</v>
      </c>
      <c r="AG729">
        <f t="shared" si="235"/>
        <v>15</v>
      </c>
      <c r="AH729" s="18">
        <f t="shared" si="236"/>
        <v>7.0484581497797363E-2</v>
      </c>
      <c r="AI729" s="18">
        <f t="shared" si="237"/>
        <v>0.92951541850220265</v>
      </c>
      <c r="AJ729" s="20">
        <f t="shared" si="238"/>
        <v>1.6152716593245229E-3</v>
      </c>
      <c r="AK729" t="str">
        <f t="shared" si="239"/>
        <v>Include</v>
      </c>
      <c r="AL729" t="str">
        <f t="shared" si="240"/>
        <v>10 or more deaths</v>
      </c>
      <c r="AM729" s="6">
        <f>IFERROR(VLOOKUP(D729,DatesEachStateReach10Deaths!A:B,2,FALSE),AK729)</f>
        <v>43921</v>
      </c>
      <c r="AN729">
        <f t="shared" si="241"/>
        <v>0</v>
      </c>
    </row>
    <row r="730" spans="1:40" x14ac:dyDescent="0.25">
      <c r="A730" t="str">
        <f t="shared" si="242"/>
        <v>43922Kentucky</v>
      </c>
      <c r="B730" t="str">
        <f t="shared" si="229"/>
        <v>43922KY</v>
      </c>
      <c r="C730" s="6">
        <v>43922</v>
      </c>
      <c r="D730" t="s">
        <v>80</v>
      </c>
      <c r="E730" t="s">
        <v>24</v>
      </c>
      <c r="F730">
        <f>IFERROR(VLOOKUP(B730,CovidTracking!B:G,4,FALSE),0)</f>
        <v>591</v>
      </c>
      <c r="G730">
        <f>IFERROR(VLOOKUP(B730,CovidTracking!B:G,5,FALSE),0)</f>
        <v>6965</v>
      </c>
      <c r="H730">
        <f t="shared" si="230"/>
        <v>7556</v>
      </c>
      <c r="I730">
        <f>IFERROR(VLOOKUP(B730,CovidTracking!B:G,6,FALSE),0)</f>
        <v>17</v>
      </c>
      <c r="J730">
        <f t="shared" si="225"/>
        <v>111</v>
      </c>
      <c r="K730">
        <f t="shared" si="226"/>
        <v>635</v>
      </c>
      <c r="L730">
        <f t="shared" si="227"/>
        <v>746</v>
      </c>
      <c r="M730">
        <f t="shared" si="228"/>
        <v>6</v>
      </c>
      <c r="N730">
        <f>VLOOKUP(A730,Mobility!$A:$L,7,FALSE)</f>
        <v>-32</v>
      </c>
      <c r="O730">
        <f>VLOOKUP(A730,Mobility!$A:$L,8,FALSE)</f>
        <v>-1</v>
      </c>
      <c r="P730">
        <f>VLOOKUP(A730,Mobility!$A:$L,9,FALSE)</f>
        <v>13</v>
      </c>
      <c r="Q730">
        <f>VLOOKUP(A730,Mobility!$A:$L,10,FALSE)</f>
        <v>-27</v>
      </c>
      <c r="R730">
        <f>VLOOKUP(A730,Mobility!$A:$L,11,FALSE)</f>
        <v>-46</v>
      </c>
      <c r="S730">
        <f>VLOOKUP(A730,Mobility!$A:$L,12,FALSE)</f>
        <v>17</v>
      </c>
      <c r="T730">
        <f>VLOOKUP(D730,'Pop and Pop Den'!A:C,2,FALSE)</f>
        <v>4499692</v>
      </c>
      <c r="U730">
        <f>VLOOKUP(D730,'Pop and Pop Den'!A:C,3,FALSE)</f>
        <v>113.95659999999999</v>
      </c>
      <c r="V730">
        <f>VLOOKUP(D730,Unemployment!A:B,2,FALSE)</f>
        <v>4.3</v>
      </c>
      <c r="W730">
        <f>VLOOKUP(D730,Unemployment!H:J,2,FALSE)</f>
        <v>4.2</v>
      </c>
      <c r="X730">
        <f>VLOOKUP(D730,Unemployment!H:J,3,FALSE)</f>
        <v>5.8</v>
      </c>
      <c r="Y730">
        <f t="shared" si="231"/>
        <v>1.5</v>
      </c>
      <c r="Z730">
        <f t="shared" si="232"/>
        <v>1.5999999999999996</v>
      </c>
      <c r="AA730">
        <f>VLOOKUP(D730,MedianAge!A:B,2,FALSE)</f>
        <v>38.700000000000003</v>
      </c>
      <c r="AB730" s="6">
        <f>VLOOKUP(D730,StateActions!F:G,2,FALSE)</f>
        <v>43916</v>
      </c>
      <c r="AC730" s="6">
        <f>VLOOKUP(D730,StateActions!L:M,2,FALSE)</f>
        <v>43913</v>
      </c>
      <c r="AD730" s="6">
        <f>VLOOKUP(D730,StateActions!A:B,2,FALSE)</f>
        <v>43906</v>
      </c>
      <c r="AE730">
        <f t="shared" si="233"/>
        <v>6</v>
      </c>
      <c r="AF730">
        <f t="shared" si="234"/>
        <v>9</v>
      </c>
      <c r="AG730">
        <f t="shared" si="235"/>
        <v>16</v>
      </c>
      <c r="AH730" s="18">
        <f t="shared" si="236"/>
        <v>7.8215987294865008E-2</v>
      </c>
      <c r="AI730" s="18">
        <f t="shared" si="237"/>
        <v>0.92178401270513499</v>
      </c>
      <c r="AJ730" s="20">
        <f t="shared" si="238"/>
        <v>2.2498676548438328E-3</v>
      </c>
      <c r="AK730" t="str">
        <f t="shared" si="239"/>
        <v>Include</v>
      </c>
      <c r="AL730" t="str">
        <f t="shared" si="240"/>
        <v>10 or more deaths</v>
      </c>
      <c r="AM730" s="6">
        <f>IFERROR(VLOOKUP(D730,DatesEachStateReach10Deaths!A:B,2,FALSE),AK730)</f>
        <v>43921</v>
      </c>
      <c r="AN730">
        <f t="shared" si="241"/>
        <v>1</v>
      </c>
    </row>
    <row r="731" spans="1:40" x14ac:dyDescent="0.25">
      <c r="A731" t="str">
        <f t="shared" si="242"/>
        <v>43923Kentucky</v>
      </c>
      <c r="B731" t="str">
        <f t="shared" si="229"/>
        <v>43923KY</v>
      </c>
      <c r="C731" s="6">
        <v>43923</v>
      </c>
      <c r="D731" t="s">
        <v>80</v>
      </c>
      <c r="E731" t="s">
        <v>24</v>
      </c>
      <c r="F731">
        <f>IFERROR(VLOOKUP(B731,CovidTracking!B:G,4,FALSE),0)</f>
        <v>680</v>
      </c>
      <c r="G731">
        <f>IFERROR(VLOOKUP(B731,CovidTracking!B:G,5,FALSE),0)</f>
        <v>7220</v>
      </c>
      <c r="H731">
        <f t="shared" si="230"/>
        <v>7900</v>
      </c>
      <c r="I731">
        <f>IFERROR(VLOOKUP(B731,CovidTracking!B:G,6,FALSE),0)</f>
        <v>20</v>
      </c>
      <c r="J731">
        <f t="shared" si="225"/>
        <v>89</v>
      </c>
      <c r="K731">
        <f t="shared" si="226"/>
        <v>255</v>
      </c>
      <c r="L731">
        <f t="shared" si="227"/>
        <v>344</v>
      </c>
      <c r="M731">
        <f t="shared" si="228"/>
        <v>3</v>
      </c>
      <c r="N731">
        <f>VLOOKUP(A731,Mobility!$A:$L,7,FALSE)</f>
        <v>-33</v>
      </c>
      <c r="O731">
        <f>VLOOKUP(A731,Mobility!$A:$L,8,FALSE)</f>
        <v>-3</v>
      </c>
      <c r="P731">
        <f>VLOOKUP(A731,Mobility!$A:$L,9,FALSE)</f>
        <v>42</v>
      </c>
      <c r="Q731">
        <f>VLOOKUP(A731,Mobility!$A:$L,10,FALSE)</f>
        <v>-30</v>
      </c>
      <c r="R731">
        <f>VLOOKUP(A731,Mobility!$A:$L,11,FALSE)</f>
        <v>-46</v>
      </c>
      <c r="S731">
        <f>VLOOKUP(A731,Mobility!$A:$L,12,FALSE)</f>
        <v>17</v>
      </c>
      <c r="T731">
        <f>VLOOKUP(D731,'Pop and Pop Den'!A:C,2,FALSE)</f>
        <v>4499692</v>
      </c>
      <c r="U731">
        <f>VLOOKUP(D731,'Pop and Pop Den'!A:C,3,FALSE)</f>
        <v>113.95659999999999</v>
      </c>
      <c r="V731">
        <f>VLOOKUP(D731,Unemployment!A:B,2,FALSE)</f>
        <v>4.3</v>
      </c>
      <c r="W731">
        <f>VLOOKUP(D731,Unemployment!H:J,2,FALSE)</f>
        <v>4.2</v>
      </c>
      <c r="X731">
        <f>VLOOKUP(D731,Unemployment!H:J,3,FALSE)</f>
        <v>5.8</v>
      </c>
      <c r="Y731">
        <f t="shared" si="231"/>
        <v>1.5</v>
      </c>
      <c r="Z731">
        <f t="shared" si="232"/>
        <v>1.5999999999999996</v>
      </c>
      <c r="AA731">
        <f>VLOOKUP(D731,MedianAge!A:B,2,FALSE)</f>
        <v>38.700000000000003</v>
      </c>
      <c r="AB731" s="6">
        <f>VLOOKUP(D731,StateActions!F:G,2,FALSE)</f>
        <v>43916</v>
      </c>
      <c r="AC731" s="6">
        <f>VLOOKUP(D731,StateActions!L:M,2,FALSE)</f>
        <v>43913</v>
      </c>
      <c r="AD731" s="6">
        <f>VLOOKUP(D731,StateActions!A:B,2,FALSE)</f>
        <v>43906</v>
      </c>
      <c r="AE731">
        <f t="shared" si="233"/>
        <v>7</v>
      </c>
      <c r="AF731">
        <f t="shared" si="234"/>
        <v>10</v>
      </c>
      <c r="AG731">
        <f t="shared" si="235"/>
        <v>17</v>
      </c>
      <c r="AH731" s="18">
        <f t="shared" si="236"/>
        <v>8.6075949367088608E-2</v>
      </c>
      <c r="AI731" s="18">
        <f t="shared" si="237"/>
        <v>0.91392405063291138</v>
      </c>
      <c r="AJ731" s="20">
        <f t="shared" si="238"/>
        <v>2.5316455696202532E-3</v>
      </c>
      <c r="AK731" t="str">
        <f t="shared" si="239"/>
        <v>Include</v>
      </c>
      <c r="AL731" t="str">
        <f t="shared" si="240"/>
        <v>10 or more deaths</v>
      </c>
      <c r="AM731" s="6">
        <f>IFERROR(VLOOKUP(D731,DatesEachStateReach10Deaths!A:B,2,FALSE),AK731)</f>
        <v>43921</v>
      </c>
      <c r="AN731">
        <f t="shared" si="241"/>
        <v>2</v>
      </c>
    </row>
    <row r="732" spans="1:40" x14ac:dyDescent="0.25">
      <c r="A732" t="str">
        <f t="shared" si="242"/>
        <v>43924Kentucky</v>
      </c>
      <c r="B732" t="str">
        <f t="shared" si="229"/>
        <v>43924KY</v>
      </c>
      <c r="C732" s="6">
        <v>43924</v>
      </c>
      <c r="D732" t="s">
        <v>80</v>
      </c>
      <c r="E732" t="s">
        <v>24</v>
      </c>
      <c r="F732">
        <f>IFERROR(VLOOKUP(B732,CovidTracking!B:G,4,FALSE),0)</f>
        <v>770</v>
      </c>
      <c r="G732">
        <f>IFERROR(VLOOKUP(B732,CovidTracking!B:G,5,FALSE),0)</f>
        <v>12034</v>
      </c>
      <c r="H732">
        <f t="shared" si="230"/>
        <v>12804</v>
      </c>
      <c r="I732">
        <f>IFERROR(VLOOKUP(B732,CovidTracking!B:G,6,FALSE),0)</f>
        <v>31</v>
      </c>
      <c r="J732">
        <f t="shared" si="225"/>
        <v>90</v>
      </c>
      <c r="K732">
        <f t="shared" si="226"/>
        <v>4814</v>
      </c>
      <c r="L732">
        <f t="shared" si="227"/>
        <v>4904</v>
      </c>
      <c r="M732">
        <f t="shared" si="228"/>
        <v>11</v>
      </c>
      <c r="N732">
        <f>VLOOKUP(A732,Mobility!$A:$L,7,FALSE)</f>
        <v>-32</v>
      </c>
      <c r="O732">
        <f>VLOOKUP(A732,Mobility!$A:$L,8,FALSE)</f>
        <v>2</v>
      </c>
      <c r="P732">
        <f>VLOOKUP(A732,Mobility!$A:$L,9,FALSE)</f>
        <v>68</v>
      </c>
      <c r="Q732">
        <f>VLOOKUP(A732,Mobility!$A:$L,10,FALSE)</f>
        <v>-32</v>
      </c>
      <c r="R732">
        <f>VLOOKUP(A732,Mobility!$A:$L,11,FALSE)</f>
        <v>-46</v>
      </c>
      <c r="S732">
        <f>VLOOKUP(A732,Mobility!$A:$L,12,FALSE)</f>
        <v>18</v>
      </c>
      <c r="T732">
        <f>VLOOKUP(D732,'Pop and Pop Den'!A:C,2,FALSE)</f>
        <v>4499692</v>
      </c>
      <c r="U732">
        <f>VLOOKUP(D732,'Pop and Pop Den'!A:C,3,FALSE)</f>
        <v>113.95659999999999</v>
      </c>
      <c r="V732">
        <f>VLOOKUP(D732,Unemployment!A:B,2,FALSE)</f>
        <v>4.3</v>
      </c>
      <c r="W732">
        <f>VLOOKUP(D732,Unemployment!H:J,2,FALSE)</f>
        <v>4.2</v>
      </c>
      <c r="X732">
        <f>VLOOKUP(D732,Unemployment!H:J,3,FALSE)</f>
        <v>5.8</v>
      </c>
      <c r="Y732">
        <f t="shared" si="231"/>
        <v>1.5</v>
      </c>
      <c r="Z732">
        <f t="shared" si="232"/>
        <v>1.5999999999999996</v>
      </c>
      <c r="AA732">
        <f>VLOOKUP(D732,MedianAge!A:B,2,FALSE)</f>
        <v>38.700000000000003</v>
      </c>
      <c r="AB732" s="6">
        <f>VLOOKUP(D732,StateActions!F:G,2,FALSE)</f>
        <v>43916</v>
      </c>
      <c r="AC732" s="6">
        <f>VLOOKUP(D732,StateActions!L:M,2,FALSE)</f>
        <v>43913</v>
      </c>
      <c r="AD732" s="6">
        <f>VLOOKUP(D732,StateActions!A:B,2,FALSE)</f>
        <v>43906</v>
      </c>
      <c r="AE732">
        <f t="shared" si="233"/>
        <v>8</v>
      </c>
      <c r="AF732">
        <f t="shared" si="234"/>
        <v>11</v>
      </c>
      <c r="AG732">
        <f t="shared" si="235"/>
        <v>18</v>
      </c>
      <c r="AH732" s="18">
        <f t="shared" si="236"/>
        <v>6.0137457044673541E-2</v>
      </c>
      <c r="AI732" s="18">
        <f t="shared" si="237"/>
        <v>0.93986254295532645</v>
      </c>
      <c r="AJ732" s="20">
        <f t="shared" si="238"/>
        <v>2.4211184004998437E-3</v>
      </c>
      <c r="AK732" t="str">
        <f t="shared" si="239"/>
        <v>Include</v>
      </c>
      <c r="AL732" t="str">
        <f t="shared" si="240"/>
        <v>10 or more deaths</v>
      </c>
      <c r="AM732" s="6">
        <f>IFERROR(VLOOKUP(D732,DatesEachStateReach10Deaths!A:B,2,FALSE),AK732)</f>
        <v>43921</v>
      </c>
      <c r="AN732">
        <f t="shared" si="241"/>
        <v>3</v>
      </c>
    </row>
    <row r="733" spans="1:40" x14ac:dyDescent="0.25">
      <c r="A733" t="str">
        <f t="shared" si="242"/>
        <v>43925Kentucky</v>
      </c>
      <c r="B733" t="str">
        <f t="shared" si="229"/>
        <v>43925KY</v>
      </c>
      <c r="C733" s="6">
        <v>43925</v>
      </c>
      <c r="D733" t="s">
        <v>80</v>
      </c>
      <c r="E733" t="s">
        <v>24</v>
      </c>
      <c r="F733">
        <f>IFERROR(VLOOKUP(B733,CovidTracking!B:G,4,FALSE),0)</f>
        <v>831</v>
      </c>
      <c r="G733">
        <f>IFERROR(VLOOKUP(B733,CovidTracking!B:G,5,FALSE),0)</f>
        <v>14741</v>
      </c>
      <c r="H733">
        <f t="shared" si="230"/>
        <v>15572</v>
      </c>
      <c r="I733">
        <f>IFERROR(VLOOKUP(B733,CovidTracking!B:G,6,FALSE),0)</f>
        <v>37</v>
      </c>
      <c r="J733">
        <f t="shared" si="225"/>
        <v>61</v>
      </c>
      <c r="K733">
        <f t="shared" si="226"/>
        <v>2707</v>
      </c>
      <c r="L733">
        <f t="shared" si="227"/>
        <v>2768</v>
      </c>
      <c r="M733">
        <f t="shared" si="228"/>
        <v>6</v>
      </c>
      <c r="N733">
        <f>VLOOKUP(A733,Mobility!$A:$L,7,FALSE)</f>
        <v>-39</v>
      </c>
      <c r="O733">
        <f>VLOOKUP(A733,Mobility!$A:$L,8,FALSE)</f>
        <v>1</v>
      </c>
      <c r="P733">
        <f>VLOOKUP(A733,Mobility!$A:$L,9,FALSE)</f>
        <v>90</v>
      </c>
      <c r="Q733">
        <f>VLOOKUP(A733,Mobility!$A:$L,10,FALSE)</f>
        <v>-30</v>
      </c>
      <c r="R733">
        <f>VLOOKUP(A733,Mobility!$A:$L,11,FALSE)</f>
        <v>-32</v>
      </c>
      <c r="S733">
        <f>VLOOKUP(A733,Mobility!$A:$L,12,FALSE)</f>
        <v>10</v>
      </c>
      <c r="T733">
        <f>VLOOKUP(D733,'Pop and Pop Den'!A:C,2,FALSE)</f>
        <v>4499692</v>
      </c>
      <c r="U733">
        <f>VLOOKUP(D733,'Pop and Pop Den'!A:C,3,FALSE)</f>
        <v>113.95659999999999</v>
      </c>
      <c r="V733">
        <f>VLOOKUP(D733,Unemployment!A:B,2,FALSE)</f>
        <v>4.3</v>
      </c>
      <c r="W733">
        <f>VLOOKUP(D733,Unemployment!H:J,2,FALSE)</f>
        <v>4.2</v>
      </c>
      <c r="X733">
        <f>VLOOKUP(D733,Unemployment!H:J,3,FALSE)</f>
        <v>5.8</v>
      </c>
      <c r="Y733">
        <f t="shared" si="231"/>
        <v>1.5</v>
      </c>
      <c r="Z733">
        <f t="shared" si="232"/>
        <v>1.5999999999999996</v>
      </c>
      <c r="AA733">
        <f>VLOOKUP(D733,MedianAge!A:B,2,FALSE)</f>
        <v>38.700000000000003</v>
      </c>
      <c r="AB733" s="6">
        <f>VLOOKUP(D733,StateActions!F:G,2,FALSE)</f>
        <v>43916</v>
      </c>
      <c r="AC733" s="6">
        <f>VLOOKUP(D733,StateActions!L:M,2,FALSE)</f>
        <v>43913</v>
      </c>
      <c r="AD733" s="6">
        <f>VLOOKUP(D733,StateActions!A:B,2,FALSE)</f>
        <v>43906</v>
      </c>
      <c r="AE733">
        <f t="shared" si="233"/>
        <v>9</v>
      </c>
      <c r="AF733">
        <f t="shared" si="234"/>
        <v>12</v>
      </c>
      <c r="AG733">
        <f t="shared" si="235"/>
        <v>19</v>
      </c>
      <c r="AH733" s="18">
        <f t="shared" si="236"/>
        <v>5.3365014127921911E-2</v>
      </c>
      <c r="AI733" s="18">
        <f t="shared" si="237"/>
        <v>0.94663498587207806</v>
      </c>
      <c r="AJ733" s="20">
        <f t="shared" si="238"/>
        <v>2.3760595941433342E-3</v>
      </c>
      <c r="AK733" t="str">
        <f t="shared" si="239"/>
        <v>Include</v>
      </c>
      <c r="AL733" t="str">
        <f t="shared" si="240"/>
        <v>10 or more deaths</v>
      </c>
      <c r="AM733" s="6">
        <f>IFERROR(VLOOKUP(D733,DatesEachStateReach10Deaths!A:B,2,FALSE),AK733)</f>
        <v>43921</v>
      </c>
      <c r="AN733">
        <f t="shared" si="241"/>
        <v>4</v>
      </c>
    </row>
    <row r="734" spans="1:40" x14ac:dyDescent="0.25">
      <c r="A734" t="str">
        <f t="shared" si="242"/>
        <v>43926Kentucky</v>
      </c>
      <c r="B734" t="str">
        <f t="shared" si="229"/>
        <v>43926KY</v>
      </c>
      <c r="C734" s="6">
        <v>43926</v>
      </c>
      <c r="D734" t="s">
        <v>80</v>
      </c>
      <c r="E734" t="s">
        <v>24</v>
      </c>
      <c r="F734">
        <f>IFERROR(VLOOKUP(B734,CovidTracking!B:G,4,FALSE),0)</f>
        <v>917</v>
      </c>
      <c r="G734">
        <f>IFERROR(VLOOKUP(B734,CovidTracking!B:G,5,FALSE),0)</f>
        <v>15746</v>
      </c>
      <c r="H734">
        <f t="shared" si="230"/>
        <v>16663</v>
      </c>
      <c r="I734">
        <f>IFERROR(VLOOKUP(B734,CovidTracking!B:G,6,FALSE),0)</f>
        <v>40</v>
      </c>
      <c r="J734">
        <f t="shared" si="225"/>
        <v>86</v>
      </c>
      <c r="K734">
        <f t="shared" si="226"/>
        <v>1005</v>
      </c>
      <c r="L734">
        <f t="shared" si="227"/>
        <v>1091</v>
      </c>
      <c r="M734">
        <f t="shared" si="228"/>
        <v>3</v>
      </c>
      <c r="N734">
        <f>VLOOKUP(A734,Mobility!$A:$L,7,FALSE)</f>
        <v>-39</v>
      </c>
      <c r="O734">
        <f>VLOOKUP(A734,Mobility!$A:$L,8,FALSE)</f>
        <v>-5</v>
      </c>
      <c r="P734">
        <f>VLOOKUP(A734,Mobility!$A:$L,9,FALSE)</f>
        <v>57</v>
      </c>
      <c r="Q734">
        <f>VLOOKUP(A734,Mobility!$A:$L,10,FALSE)</f>
        <v>-37</v>
      </c>
      <c r="R734">
        <f>VLOOKUP(A734,Mobility!$A:$L,11,FALSE)</f>
        <v>-36</v>
      </c>
      <c r="S734">
        <f>VLOOKUP(A734,Mobility!$A:$L,12,FALSE)</f>
        <v>9</v>
      </c>
      <c r="T734">
        <f>VLOOKUP(D734,'Pop and Pop Den'!A:C,2,FALSE)</f>
        <v>4499692</v>
      </c>
      <c r="U734">
        <f>VLOOKUP(D734,'Pop and Pop Den'!A:C,3,FALSE)</f>
        <v>113.95659999999999</v>
      </c>
      <c r="V734">
        <f>VLOOKUP(D734,Unemployment!A:B,2,FALSE)</f>
        <v>4.3</v>
      </c>
      <c r="W734">
        <f>VLOOKUP(D734,Unemployment!H:J,2,FALSE)</f>
        <v>4.2</v>
      </c>
      <c r="X734">
        <f>VLOOKUP(D734,Unemployment!H:J,3,FALSE)</f>
        <v>5.8</v>
      </c>
      <c r="Y734">
        <f t="shared" si="231"/>
        <v>1.5</v>
      </c>
      <c r="Z734">
        <f t="shared" si="232"/>
        <v>1.5999999999999996</v>
      </c>
      <c r="AA734">
        <f>VLOOKUP(D734,MedianAge!A:B,2,FALSE)</f>
        <v>38.700000000000003</v>
      </c>
      <c r="AB734" s="6">
        <f>VLOOKUP(D734,StateActions!F:G,2,FALSE)</f>
        <v>43916</v>
      </c>
      <c r="AC734" s="6">
        <f>VLOOKUP(D734,StateActions!L:M,2,FALSE)</f>
        <v>43913</v>
      </c>
      <c r="AD734" s="6">
        <f>VLOOKUP(D734,StateActions!A:B,2,FALSE)</f>
        <v>43906</v>
      </c>
      <c r="AE734">
        <f t="shared" si="233"/>
        <v>10</v>
      </c>
      <c r="AF734">
        <f t="shared" si="234"/>
        <v>13</v>
      </c>
      <c r="AG734">
        <f t="shared" si="235"/>
        <v>20</v>
      </c>
      <c r="AH734" s="18">
        <f t="shared" si="236"/>
        <v>5.5032107063553985E-2</v>
      </c>
      <c r="AI734" s="18">
        <f t="shared" si="237"/>
        <v>0.94496789293644601</v>
      </c>
      <c r="AJ734" s="20">
        <f t="shared" si="238"/>
        <v>2.400528116185561E-3</v>
      </c>
      <c r="AK734" t="str">
        <f t="shared" si="239"/>
        <v>Include</v>
      </c>
      <c r="AL734" t="str">
        <f t="shared" si="240"/>
        <v>10 or more deaths</v>
      </c>
      <c r="AM734" s="6">
        <f>IFERROR(VLOOKUP(D734,DatesEachStateReach10Deaths!A:B,2,FALSE),AK734)</f>
        <v>43921</v>
      </c>
      <c r="AN734">
        <f t="shared" si="241"/>
        <v>5</v>
      </c>
    </row>
    <row r="735" spans="1:40" x14ac:dyDescent="0.25">
      <c r="A735" t="str">
        <f t="shared" si="242"/>
        <v>43927Kentucky</v>
      </c>
      <c r="B735" t="str">
        <f t="shared" si="229"/>
        <v>43927KY</v>
      </c>
      <c r="C735" s="6">
        <v>43927</v>
      </c>
      <c r="D735" t="s">
        <v>80</v>
      </c>
      <c r="E735" t="s">
        <v>24</v>
      </c>
      <c r="F735">
        <f>IFERROR(VLOOKUP(B735,CovidTracking!B:G,4,FALSE),0)</f>
        <v>955</v>
      </c>
      <c r="G735">
        <f>IFERROR(VLOOKUP(B735,CovidTracking!B:G,5,FALSE),0)</f>
        <v>17812</v>
      </c>
      <c r="H735">
        <f t="shared" si="230"/>
        <v>18767</v>
      </c>
      <c r="I735">
        <f>IFERROR(VLOOKUP(B735,CovidTracking!B:G,6,FALSE),0)</f>
        <v>45</v>
      </c>
      <c r="J735">
        <f t="shared" si="225"/>
        <v>38</v>
      </c>
      <c r="K735">
        <f t="shared" si="226"/>
        <v>2066</v>
      </c>
      <c r="L735">
        <f t="shared" si="227"/>
        <v>2104</v>
      </c>
      <c r="M735">
        <f t="shared" si="228"/>
        <v>5</v>
      </c>
      <c r="N735">
        <f>VLOOKUP(A735,Mobility!$A:$L,7,FALSE)</f>
        <v>-33</v>
      </c>
      <c r="O735">
        <f>VLOOKUP(A735,Mobility!$A:$L,8,FALSE)</f>
        <v>-4</v>
      </c>
      <c r="P735">
        <f>VLOOKUP(A735,Mobility!$A:$L,9,FALSE)</f>
        <v>37</v>
      </c>
      <c r="Q735">
        <f>VLOOKUP(A735,Mobility!$A:$L,10,FALSE)</f>
        <v>-33</v>
      </c>
      <c r="R735">
        <f>VLOOKUP(A735,Mobility!$A:$L,11,FALSE)</f>
        <v>-46</v>
      </c>
      <c r="S735">
        <f>VLOOKUP(A735,Mobility!$A:$L,12,FALSE)</f>
        <v>17</v>
      </c>
      <c r="T735">
        <f>VLOOKUP(D735,'Pop and Pop Den'!A:C,2,FALSE)</f>
        <v>4499692</v>
      </c>
      <c r="U735">
        <f>VLOOKUP(D735,'Pop and Pop Den'!A:C,3,FALSE)</f>
        <v>113.95659999999999</v>
      </c>
      <c r="V735">
        <f>VLOOKUP(D735,Unemployment!A:B,2,FALSE)</f>
        <v>4.3</v>
      </c>
      <c r="W735">
        <f>VLOOKUP(D735,Unemployment!H:J,2,FALSE)</f>
        <v>4.2</v>
      </c>
      <c r="X735">
        <f>VLOOKUP(D735,Unemployment!H:J,3,FALSE)</f>
        <v>5.8</v>
      </c>
      <c r="Y735">
        <f t="shared" si="231"/>
        <v>1.5</v>
      </c>
      <c r="Z735">
        <f t="shared" si="232"/>
        <v>1.5999999999999996</v>
      </c>
      <c r="AA735">
        <f>VLOOKUP(D735,MedianAge!A:B,2,FALSE)</f>
        <v>38.700000000000003</v>
      </c>
      <c r="AB735" s="6">
        <f>VLOOKUP(D735,StateActions!F:G,2,FALSE)</f>
        <v>43916</v>
      </c>
      <c r="AC735" s="6">
        <f>VLOOKUP(D735,StateActions!L:M,2,FALSE)</f>
        <v>43913</v>
      </c>
      <c r="AD735" s="6">
        <f>VLOOKUP(D735,StateActions!A:B,2,FALSE)</f>
        <v>43906</v>
      </c>
      <c r="AE735">
        <f t="shared" si="233"/>
        <v>11</v>
      </c>
      <c r="AF735">
        <f t="shared" si="234"/>
        <v>14</v>
      </c>
      <c r="AG735">
        <f t="shared" si="235"/>
        <v>21</v>
      </c>
      <c r="AH735" s="18">
        <f t="shared" si="236"/>
        <v>5.088719560931422E-2</v>
      </c>
      <c r="AI735" s="18">
        <f t="shared" si="237"/>
        <v>0.94911280439068579</v>
      </c>
      <c r="AJ735" s="20">
        <f t="shared" si="238"/>
        <v>2.3978259711195183E-3</v>
      </c>
      <c r="AK735" t="str">
        <f t="shared" si="239"/>
        <v>Include</v>
      </c>
      <c r="AL735" t="str">
        <f t="shared" si="240"/>
        <v>10 or more deaths</v>
      </c>
      <c r="AM735" s="6">
        <f>IFERROR(VLOOKUP(D735,DatesEachStateReach10Deaths!A:B,2,FALSE),AK735)</f>
        <v>43921</v>
      </c>
      <c r="AN735">
        <f t="shared" si="241"/>
        <v>6</v>
      </c>
    </row>
    <row r="736" spans="1:40" x14ac:dyDescent="0.25">
      <c r="A736" t="str">
        <f t="shared" si="242"/>
        <v>43928Kentucky</v>
      </c>
      <c r="B736" t="str">
        <f t="shared" si="229"/>
        <v>43928KY</v>
      </c>
      <c r="C736" s="6">
        <v>43928</v>
      </c>
      <c r="D736" t="s">
        <v>80</v>
      </c>
      <c r="E736" t="s">
        <v>24</v>
      </c>
      <c r="F736">
        <f>IFERROR(VLOOKUP(B736,CovidTracking!B:G,4,FALSE),0)</f>
        <v>1008</v>
      </c>
      <c r="G736">
        <f>IFERROR(VLOOKUP(B736,CovidTracking!B:G,5,FALSE),0)</f>
        <v>18947</v>
      </c>
      <c r="H736">
        <f t="shared" si="230"/>
        <v>19955</v>
      </c>
      <c r="I736">
        <f>IFERROR(VLOOKUP(B736,CovidTracking!B:G,6,FALSE),0)</f>
        <v>59</v>
      </c>
      <c r="J736">
        <f t="shared" si="225"/>
        <v>53</v>
      </c>
      <c r="K736">
        <f t="shared" si="226"/>
        <v>1135</v>
      </c>
      <c r="L736">
        <f t="shared" si="227"/>
        <v>1188</v>
      </c>
      <c r="M736">
        <f t="shared" si="228"/>
        <v>14</v>
      </c>
      <c r="N736">
        <f>VLOOKUP(A736,Mobility!$A:$L,7,FALSE)</f>
        <v>-33</v>
      </c>
      <c r="O736">
        <f>VLOOKUP(A736,Mobility!$A:$L,8,FALSE)</f>
        <v>-3</v>
      </c>
      <c r="P736">
        <f>VLOOKUP(A736,Mobility!$A:$L,9,FALSE)</f>
        <v>55</v>
      </c>
      <c r="Q736">
        <f>VLOOKUP(A736,Mobility!$A:$L,10,FALSE)</f>
        <v>-28</v>
      </c>
      <c r="R736">
        <f>VLOOKUP(A736,Mobility!$A:$L,11,FALSE)</f>
        <v>-47</v>
      </c>
      <c r="S736">
        <f>VLOOKUP(A736,Mobility!$A:$L,12,FALSE)</f>
        <v>16</v>
      </c>
      <c r="T736">
        <f>VLOOKUP(D736,'Pop and Pop Den'!A:C,2,FALSE)</f>
        <v>4499692</v>
      </c>
      <c r="U736">
        <f>VLOOKUP(D736,'Pop and Pop Den'!A:C,3,FALSE)</f>
        <v>113.95659999999999</v>
      </c>
      <c r="V736">
        <f>VLOOKUP(D736,Unemployment!A:B,2,FALSE)</f>
        <v>4.3</v>
      </c>
      <c r="W736">
        <f>VLOOKUP(D736,Unemployment!H:J,2,FALSE)</f>
        <v>4.2</v>
      </c>
      <c r="X736">
        <f>VLOOKUP(D736,Unemployment!H:J,3,FALSE)</f>
        <v>5.8</v>
      </c>
      <c r="Y736">
        <f t="shared" si="231"/>
        <v>1.5</v>
      </c>
      <c r="Z736">
        <f t="shared" si="232"/>
        <v>1.5999999999999996</v>
      </c>
      <c r="AA736">
        <f>VLOOKUP(D736,MedianAge!A:B,2,FALSE)</f>
        <v>38.700000000000003</v>
      </c>
      <c r="AB736" s="6">
        <f>VLOOKUP(D736,StateActions!F:G,2,FALSE)</f>
        <v>43916</v>
      </c>
      <c r="AC736" s="6">
        <f>VLOOKUP(D736,StateActions!L:M,2,FALSE)</f>
        <v>43913</v>
      </c>
      <c r="AD736" s="6">
        <f>VLOOKUP(D736,StateActions!A:B,2,FALSE)</f>
        <v>43906</v>
      </c>
      <c r="AE736">
        <f t="shared" si="233"/>
        <v>12</v>
      </c>
      <c r="AF736">
        <f t="shared" si="234"/>
        <v>15</v>
      </c>
      <c r="AG736">
        <f t="shared" si="235"/>
        <v>22</v>
      </c>
      <c r="AH736" s="18">
        <f t="shared" si="236"/>
        <v>5.0513655725382113E-2</v>
      </c>
      <c r="AI736" s="18">
        <f t="shared" si="237"/>
        <v>0.94948634427461787</v>
      </c>
      <c r="AJ736" s="20">
        <f t="shared" si="238"/>
        <v>2.9566524680531194E-3</v>
      </c>
      <c r="AK736" t="str">
        <f t="shared" si="239"/>
        <v>Include</v>
      </c>
      <c r="AL736" t="str">
        <f t="shared" si="240"/>
        <v>10 or more deaths</v>
      </c>
      <c r="AM736" s="6">
        <f>IFERROR(VLOOKUP(D736,DatesEachStateReach10Deaths!A:B,2,FALSE),AK736)</f>
        <v>43921</v>
      </c>
      <c r="AN736">
        <f t="shared" si="241"/>
        <v>7</v>
      </c>
    </row>
    <row r="737" spans="1:40" x14ac:dyDescent="0.25">
      <c r="A737" t="str">
        <f t="shared" si="242"/>
        <v>43929Kentucky</v>
      </c>
      <c r="B737" t="str">
        <f t="shared" si="229"/>
        <v>43929KY</v>
      </c>
      <c r="C737" s="6">
        <v>43929</v>
      </c>
      <c r="D737" t="s">
        <v>80</v>
      </c>
      <c r="E737" t="s">
        <v>24</v>
      </c>
      <c r="F737">
        <f>IFERROR(VLOOKUP(B737,CovidTracking!B:G,4,FALSE),0)</f>
        <v>1149</v>
      </c>
      <c r="G737">
        <f>IFERROR(VLOOKUP(B737,CovidTracking!B:G,5,FALSE),0)</f>
        <v>20455</v>
      </c>
      <c r="H737">
        <f t="shared" si="230"/>
        <v>21604</v>
      </c>
      <c r="I737">
        <f>IFERROR(VLOOKUP(B737,CovidTracking!B:G,6,FALSE),0)</f>
        <v>65</v>
      </c>
      <c r="J737">
        <f t="shared" si="225"/>
        <v>141</v>
      </c>
      <c r="K737">
        <f t="shared" si="226"/>
        <v>1508</v>
      </c>
      <c r="L737">
        <f t="shared" si="227"/>
        <v>1649</v>
      </c>
      <c r="M737">
        <f t="shared" si="228"/>
        <v>6</v>
      </c>
      <c r="N737">
        <f>VLOOKUP(A737,Mobility!$A:$L,7,FALSE)</f>
        <v>-34</v>
      </c>
      <c r="O737">
        <f>VLOOKUP(A737,Mobility!$A:$L,8,FALSE)</f>
        <v>-3</v>
      </c>
      <c r="P737">
        <f>VLOOKUP(A737,Mobility!$A:$L,9,FALSE)</f>
        <v>47</v>
      </c>
      <c r="Q737">
        <f>VLOOKUP(A737,Mobility!$A:$L,10,FALSE)</f>
        <v>-30</v>
      </c>
      <c r="R737">
        <f>VLOOKUP(A737,Mobility!$A:$L,11,FALSE)</f>
        <v>-48</v>
      </c>
      <c r="S737">
        <f>VLOOKUP(A737,Mobility!$A:$L,12,FALSE)</f>
        <v>17</v>
      </c>
      <c r="T737">
        <f>VLOOKUP(D737,'Pop and Pop Den'!A:C,2,FALSE)</f>
        <v>4499692</v>
      </c>
      <c r="U737">
        <f>VLOOKUP(D737,'Pop and Pop Den'!A:C,3,FALSE)</f>
        <v>113.95659999999999</v>
      </c>
      <c r="V737">
        <f>VLOOKUP(D737,Unemployment!A:B,2,FALSE)</f>
        <v>4.3</v>
      </c>
      <c r="W737">
        <f>VLOOKUP(D737,Unemployment!H:J,2,FALSE)</f>
        <v>4.2</v>
      </c>
      <c r="X737">
        <f>VLOOKUP(D737,Unemployment!H:J,3,FALSE)</f>
        <v>5.8</v>
      </c>
      <c r="Y737">
        <f t="shared" si="231"/>
        <v>1.5</v>
      </c>
      <c r="Z737">
        <f t="shared" si="232"/>
        <v>1.5999999999999996</v>
      </c>
      <c r="AA737">
        <f>VLOOKUP(D737,MedianAge!A:B,2,FALSE)</f>
        <v>38.700000000000003</v>
      </c>
      <c r="AB737" s="6">
        <f>VLOOKUP(D737,StateActions!F:G,2,FALSE)</f>
        <v>43916</v>
      </c>
      <c r="AC737" s="6">
        <f>VLOOKUP(D737,StateActions!L:M,2,FALSE)</f>
        <v>43913</v>
      </c>
      <c r="AD737" s="6">
        <f>VLOOKUP(D737,StateActions!A:B,2,FALSE)</f>
        <v>43906</v>
      </c>
      <c r="AE737">
        <f t="shared" si="233"/>
        <v>13</v>
      </c>
      <c r="AF737">
        <f t="shared" si="234"/>
        <v>16</v>
      </c>
      <c r="AG737">
        <f t="shared" si="235"/>
        <v>23</v>
      </c>
      <c r="AH737" s="18">
        <f t="shared" si="236"/>
        <v>5.3184595445287912E-2</v>
      </c>
      <c r="AI737" s="18">
        <f t="shared" si="237"/>
        <v>0.94681540455471214</v>
      </c>
      <c r="AJ737" s="20">
        <f t="shared" si="238"/>
        <v>3.008702092205147E-3</v>
      </c>
      <c r="AK737" t="str">
        <f t="shared" si="239"/>
        <v>Include</v>
      </c>
      <c r="AL737" t="str">
        <f t="shared" si="240"/>
        <v>10 or more deaths</v>
      </c>
      <c r="AM737" s="6">
        <f>IFERROR(VLOOKUP(D737,DatesEachStateReach10Deaths!A:B,2,FALSE),AK737)</f>
        <v>43921</v>
      </c>
      <c r="AN737">
        <f t="shared" si="241"/>
        <v>8</v>
      </c>
    </row>
    <row r="738" spans="1:40" x14ac:dyDescent="0.25">
      <c r="A738" t="str">
        <f t="shared" si="242"/>
        <v>43930Kentucky</v>
      </c>
      <c r="B738" t="str">
        <f t="shared" si="229"/>
        <v>43930KY</v>
      </c>
      <c r="C738" s="6">
        <v>43930</v>
      </c>
      <c r="D738" t="s">
        <v>80</v>
      </c>
      <c r="E738" t="s">
        <v>24</v>
      </c>
      <c r="F738">
        <f>IFERROR(VLOOKUP(B738,CovidTracking!B:G,4,FALSE),0)</f>
        <v>1346</v>
      </c>
      <c r="G738">
        <f>IFERROR(VLOOKUP(B738,CovidTracking!B:G,5,FALSE),0)</f>
        <v>20455</v>
      </c>
      <c r="H738">
        <f t="shared" si="230"/>
        <v>21801</v>
      </c>
      <c r="I738">
        <f>IFERROR(VLOOKUP(B738,CovidTracking!B:G,6,FALSE),0)</f>
        <v>73</v>
      </c>
      <c r="J738">
        <f t="shared" si="225"/>
        <v>197</v>
      </c>
      <c r="K738">
        <f t="shared" si="226"/>
        <v>0</v>
      </c>
      <c r="L738">
        <f t="shared" si="227"/>
        <v>197</v>
      </c>
      <c r="M738">
        <f t="shared" si="228"/>
        <v>8</v>
      </c>
      <c r="N738">
        <f>VLOOKUP(A738,Mobility!$A:$L,7,FALSE)</f>
        <v>-35</v>
      </c>
      <c r="O738">
        <f>VLOOKUP(A738,Mobility!$A:$L,8,FALSE)</f>
        <v>-3</v>
      </c>
      <c r="P738">
        <f>VLOOKUP(A738,Mobility!$A:$L,9,FALSE)</f>
        <v>21</v>
      </c>
      <c r="Q738">
        <f>VLOOKUP(A738,Mobility!$A:$L,10,FALSE)</f>
        <v>-34</v>
      </c>
      <c r="R738">
        <f>VLOOKUP(A738,Mobility!$A:$L,11,FALSE)</f>
        <v>-48</v>
      </c>
      <c r="S738">
        <f>VLOOKUP(A738,Mobility!$A:$L,12,FALSE)</f>
        <v>18</v>
      </c>
      <c r="T738">
        <f>VLOOKUP(D738,'Pop and Pop Den'!A:C,2,FALSE)</f>
        <v>4499692</v>
      </c>
      <c r="U738">
        <f>VLOOKUP(D738,'Pop and Pop Den'!A:C,3,FALSE)</f>
        <v>113.95659999999999</v>
      </c>
      <c r="V738">
        <f>VLOOKUP(D738,Unemployment!A:B,2,FALSE)</f>
        <v>4.3</v>
      </c>
      <c r="W738">
        <f>VLOOKUP(D738,Unemployment!H:J,2,FALSE)</f>
        <v>4.2</v>
      </c>
      <c r="X738">
        <f>VLOOKUP(D738,Unemployment!H:J,3,FALSE)</f>
        <v>5.8</v>
      </c>
      <c r="Y738">
        <f t="shared" si="231"/>
        <v>1.5</v>
      </c>
      <c r="Z738">
        <f t="shared" si="232"/>
        <v>1.5999999999999996</v>
      </c>
      <c r="AA738">
        <f>VLOOKUP(D738,MedianAge!A:B,2,FALSE)</f>
        <v>38.700000000000003</v>
      </c>
      <c r="AB738" s="6">
        <f>VLOOKUP(D738,StateActions!F:G,2,FALSE)</f>
        <v>43916</v>
      </c>
      <c r="AC738" s="6">
        <f>VLOOKUP(D738,StateActions!L:M,2,FALSE)</f>
        <v>43913</v>
      </c>
      <c r="AD738" s="6">
        <f>VLOOKUP(D738,StateActions!A:B,2,FALSE)</f>
        <v>43906</v>
      </c>
      <c r="AE738">
        <f t="shared" si="233"/>
        <v>14</v>
      </c>
      <c r="AF738">
        <f t="shared" si="234"/>
        <v>17</v>
      </c>
      <c r="AG738">
        <f t="shared" si="235"/>
        <v>24</v>
      </c>
      <c r="AH738" s="18">
        <f t="shared" si="236"/>
        <v>6.1740287142791617E-2</v>
      </c>
      <c r="AI738" s="18">
        <f t="shared" si="237"/>
        <v>0.93825971285720844</v>
      </c>
      <c r="AJ738" s="20">
        <f t="shared" si="238"/>
        <v>3.348470253658089E-3</v>
      </c>
      <c r="AK738" t="str">
        <f t="shared" si="239"/>
        <v>Include</v>
      </c>
      <c r="AL738" t="str">
        <f t="shared" si="240"/>
        <v>10 or more deaths</v>
      </c>
      <c r="AM738" s="6">
        <f>IFERROR(VLOOKUP(D738,DatesEachStateReach10Deaths!A:B,2,FALSE),AK738)</f>
        <v>43921</v>
      </c>
      <c r="AN738">
        <f t="shared" si="241"/>
        <v>9</v>
      </c>
    </row>
    <row r="739" spans="1:40" x14ac:dyDescent="0.25">
      <c r="A739" t="str">
        <f t="shared" si="242"/>
        <v>43931Kentucky</v>
      </c>
      <c r="B739" t="str">
        <f t="shared" si="229"/>
        <v>43931KY</v>
      </c>
      <c r="C739" s="6">
        <v>43931</v>
      </c>
      <c r="D739" t="s">
        <v>80</v>
      </c>
      <c r="E739" t="s">
        <v>24</v>
      </c>
      <c r="F739">
        <f>IFERROR(VLOOKUP(B739,CovidTracking!B:G,4,FALSE),0)</f>
        <v>1693</v>
      </c>
      <c r="G739">
        <f>IFERROR(VLOOKUP(B739,CovidTracking!B:G,5,FALSE),0)</f>
        <v>22595</v>
      </c>
      <c r="H739">
        <f t="shared" si="230"/>
        <v>24288</v>
      </c>
      <c r="I739">
        <f>IFERROR(VLOOKUP(B739,CovidTracking!B:G,6,FALSE),0)</f>
        <v>90</v>
      </c>
      <c r="J739">
        <f t="shared" si="225"/>
        <v>347</v>
      </c>
      <c r="K739">
        <f t="shared" si="226"/>
        <v>2140</v>
      </c>
      <c r="L739">
        <f t="shared" si="227"/>
        <v>2487</v>
      </c>
      <c r="M739">
        <f t="shared" si="228"/>
        <v>17</v>
      </c>
      <c r="N739">
        <f>VLOOKUP(A739,Mobility!$A:$L,7,FALSE)</f>
        <v>-36</v>
      </c>
      <c r="O739">
        <f>VLOOKUP(A739,Mobility!$A:$L,8,FALSE)</f>
        <v>-4</v>
      </c>
      <c r="P739">
        <f>VLOOKUP(A739,Mobility!$A:$L,9,FALSE)</f>
        <v>29</v>
      </c>
      <c r="Q739">
        <f>VLOOKUP(A739,Mobility!$A:$L,10,FALSE)</f>
        <v>-39</v>
      </c>
      <c r="R739">
        <f>VLOOKUP(A739,Mobility!$A:$L,11,FALSE)</f>
        <v>-52</v>
      </c>
      <c r="S739">
        <f>VLOOKUP(A739,Mobility!$A:$L,12,FALSE)</f>
        <v>21</v>
      </c>
      <c r="T739">
        <f>VLOOKUP(D739,'Pop and Pop Den'!A:C,2,FALSE)</f>
        <v>4499692</v>
      </c>
      <c r="U739">
        <f>VLOOKUP(D739,'Pop and Pop Den'!A:C,3,FALSE)</f>
        <v>113.95659999999999</v>
      </c>
      <c r="V739">
        <f>VLOOKUP(D739,Unemployment!A:B,2,FALSE)</f>
        <v>4.3</v>
      </c>
      <c r="W739">
        <f>VLOOKUP(D739,Unemployment!H:J,2,FALSE)</f>
        <v>4.2</v>
      </c>
      <c r="X739">
        <f>VLOOKUP(D739,Unemployment!H:J,3,FALSE)</f>
        <v>5.8</v>
      </c>
      <c r="Y739">
        <f t="shared" si="231"/>
        <v>1.5</v>
      </c>
      <c r="Z739">
        <f t="shared" si="232"/>
        <v>1.5999999999999996</v>
      </c>
      <c r="AA739">
        <f>VLOOKUP(D739,MedianAge!A:B,2,FALSE)</f>
        <v>38.700000000000003</v>
      </c>
      <c r="AB739" s="6">
        <f>VLOOKUP(D739,StateActions!F:G,2,FALSE)</f>
        <v>43916</v>
      </c>
      <c r="AC739" s="6">
        <f>VLOOKUP(D739,StateActions!L:M,2,FALSE)</f>
        <v>43913</v>
      </c>
      <c r="AD739" s="6">
        <f>VLOOKUP(D739,StateActions!A:B,2,FALSE)</f>
        <v>43906</v>
      </c>
      <c r="AE739">
        <f t="shared" si="233"/>
        <v>15</v>
      </c>
      <c r="AF739">
        <f t="shared" si="234"/>
        <v>18</v>
      </c>
      <c r="AG739">
        <f t="shared" si="235"/>
        <v>25</v>
      </c>
      <c r="AH739" s="18">
        <f t="shared" si="236"/>
        <v>6.9705204216073777E-2</v>
      </c>
      <c r="AI739" s="18">
        <f t="shared" si="237"/>
        <v>0.93029479578392626</v>
      </c>
      <c r="AJ739" s="20">
        <f t="shared" si="238"/>
        <v>3.7055335968379445E-3</v>
      </c>
      <c r="AK739" t="str">
        <f t="shared" si="239"/>
        <v>Include</v>
      </c>
      <c r="AL739" t="str">
        <f t="shared" si="240"/>
        <v>10 or more deaths</v>
      </c>
      <c r="AM739" s="6">
        <f>IFERROR(VLOOKUP(D739,DatesEachStateReach10Deaths!A:B,2,FALSE),AK739)</f>
        <v>43921</v>
      </c>
      <c r="AN739">
        <f t="shared" si="241"/>
        <v>10</v>
      </c>
    </row>
    <row r="740" spans="1:40" x14ac:dyDescent="0.25">
      <c r="A740" t="str">
        <f t="shared" si="242"/>
        <v>43891Louisiana</v>
      </c>
      <c r="B740" t="str">
        <f t="shared" si="229"/>
        <v>43891LA</v>
      </c>
      <c r="C740" s="6">
        <v>43891</v>
      </c>
      <c r="D740" t="s">
        <v>81</v>
      </c>
      <c r="E740" t="s">
        <v>25</v>
      </c>
      <c r="F740">
        <f>IFERROR(VLOOKUP(B740,CovidTracking!B:G,4,FALSE),0)</f>
        <v>0</v>
      </c>
      <c r="G740">
        <f>IFERROR(VLOOKUP(B740,CovidTracking!B:G,5,FALSE),0)</f>
        <v>0</v>
      </c>
      <c r="H740">
        <f t="shared" si="230"/>
        <v>0</v>
      </c>
      <c r="I740">
        <f>IFERROR(VLOOKUP(B740,CovidTracking!B:G,6,FALSE),0)</f>
        <v>0</v>
      </c>
      <c r="J740">
        <f>F740</f>
        <v>0</v>
      </c>
      <c r="K740">
        <f>G740</f>
        <v>0</v>
      </c>
      <c r="L740">
        <f>H740</f>
        <v>0</v>
      </c>
      <c r="M740">
        <f>I740</f>
        <v>0</v>
      </c>
      <c r="N740">
        <f>VLOOKUP(A740,Mobility!$A:$L,7,FALSE)</f>
        <v>16</v>
      </c>
      <c r="O740">
        <f>VLOOKUP(A740,Mobility!$A:$L,8,FALSE)</f>
        <v>12</v>
      </c>
      <c r="P740">
        <f>VLOOKUP(A740,Mobility!$A:$L,9,FALSE)</f>
        <v>31</v>
      </c>
      <c r="Q740">
        <f>VLOOKUP(A740,Mobility!$A:$L,10,FALSE)</f>
        <v>15</v>
      </c>
      <c r="R740">
        <f>VLOOKUP(A740,Mobility!$A:$L,11,FALSE)</f>
        <v>3</v>
      </c>
      <c r="S740">
        <f>VLOOKUP(A740,Mobility!$A:$L,12,FALSE)</f>
        <v>-2</v>
      </c>
      <c r="T740">
        <f>VLOOKUP(D740,'Pop and Pop Den'!A:C,2,FALSE)</f>
        <v>4645184</v>
      </c>
      <c r="U740">
        <f>VLOOKUP(D740,'Pop and Pop Den'!A:C,3,FALSE)</f>
        <v>107.5175</v>
      </c>
      <c r="V740">
        <f>VLOOKUP(D740,Unemployment!A:B,2,FALSE)</f>
        <v>4.8</v>
      </c>
      <c r="W740">
        <f>VLOOKUP(D740,Unemployment!H:J,2,FALSE)</f>
        <v>5.2</v>
      </c>
      <c r="X740">
        <f>VLOOKUP(D740,Unemployment!H:J,3,FALSE)</f>
        <v>6.9</v>
      </c>
      <c r="Y740">
        <f t="shared" si="231"/>
        <v>2.1000000000000005</v>
      </c>
      <c r="Z740">
        <f t="shared" si="232"/>
        <v>1.7000000000000002</v>
      </c>
      <c r="AA740">
        <f>VLOOKUP(D740,MedianAge!A:B,2,FALSE)</f>
        <v>36.6</v>
      </c>
      <c r="AB740" s="6">
        <f>VLOOKUP(D740,StateActions!F:G,2,FALSE)</f>
        <v>43913</v>
      </c>
      <c r="AC740" s="6">
        <f>VLOOKUP(D740,StateActions!L:M,2,FALSE)</f>
        <v>43912</v>
      </c>
      <c r="AD740" s="6">
        <f>VLOOKUP(D740,StateActions!A:B,2,FALSE)</f>
        <v>43903</v>
      </c>
      <c r="AE740">
        <f t="shared" si="233"/>
        <v>-22</v>
      </c>
      <c r="AF740">
        <f t="shared" si="234"/>
        <v>-21</v>
      </c>
      <c r="AG740">
        <f t="shared" si="235"/>
        <v>-12</v>
      </c>
      <c r="AH740" s="18">
        <f t="shared" si="236"/>
        <v>0</v>
      </c>
      <c r="AI740" s="18">
        <f t="shared" si="237"/>
        <v>0</v>
      </c>
      <c r="AJ740" s="20">
        <f t="shared" si="238"/>
        <v>0</v>
      </c>
      <c r="AK740" t="str">
        <f t="shared" si="239"/>
        <v>Include</v>
      </c>
      <c r="AL740" t="str">
        <f t="shared" si="240"/>
        <v>Less than 10 deaths</v>
      </c>
      <c r="AM740" s="6">
        <f>IFERROR(VLOOKUP(D740,DatesEachStateReach10Deaths!A:B,2,FALSE),AK740)</f>
        <v>43910</v>
      </c>
      <c r="AN740">
        <f t="shared" si="241"/>
        <v>-19</v>
      </c>
    </row>
    <row r="741" spans="1:40" x14ac:dyDescent="0.25">
      <c r="A741" t="str">
        <f t="shared" si="242"/>
        <v>43892Louisiana</v>
      </c>
      <c r="B741" t="str">
        <f t="shared" si="229"/>
        <v>43892LA</v>
      </c>
      <c r="C741" s="6">
        <v>43892</v>
      </c>
      <c r="D741" t="s">
        <v>81</v>
      </c>
      <c r="E741" t="s">
        <v>25</v>
      </c>
      <c r="F741">
        <f>IFERROR(VLOOKUP(B741,CovidTracking!B:G,4,FALSE),0)</f>
        <v>0</v>
      </c>
      <c r="G741">
        <f>IFERROR(VLOOKUP(B741,CovidTracking!B:G,5,FALSE),0)</f>
        <v>0</v>
      </c>
      <c r="H741">
        <f t="shared" si="230"/>
        <v>0</v>
      </c>
      <c r="I741">
        <f>IFERROR(VLOOKUP(B741,CovidTracking!B:G,6,FALSE),0)</f>
        <v>0</v>
      </c>
      <c r="J741">
        <f t="shared" ref="J741:J780" si="243">F741-F740</f>
        <v>0</v>
      </c>
      <c r="K741">
        <f t="shared" ref="K741:K780" si="244">G741-G740</f>
        <v>0</v>
      </c>
      <c r="L741">
        <f t="shared" ref="L741:L780" si="245">H741-H740</f>
        <v>0</v>
      </c>
      <c r="M741">
        <f t="shared" ref="M741:M780" si="246">I741-I740</f>
        <v>0</v>
      </c>
      <c r="N741">
        <f>VLOOKUP(A741,Mobility!$A:$L,7,FALSE)</f>
        <v>12</v>
      </c>
      <c r="O741">
        <f>VLOOKUP(A741,Mobility!$A:$L,8,FALSE)</f>
        <v>7</v>
      </c>
      <c r="P741">
        <f>VLOOKUP(A741,Mobility!$A:$L,9,FALSE)</f>
        <v>20</v>
      </c>
      <c r="Q741">
        <f>VLOOKUP(A741,Mobility!$A:$L,10,FALSE)</f>
        <v>8</v>
      </c>
      <c r="R741">
        <f>VLOOKUP(A741,Mobility!$A:$L,11,FALSE)</f>
        <v>5</v>
      </c>
      <c r="S741">
        <f>VLOOKUP(A741,Mobility!$A:$L,12,FALSE)</f>
        <v>-1</v>
      </c>
      <c r="T741">
        <f>VLOOKUP(D741,'Pop and Pop Den'!A:C,2,FALSE)</f>
        <v>4645184</v>
      </c>
      <c r="U741">
        <f>VLOOKUP(D741,'Pop and Pop Den'!A:C,3,FALSE)</f>
        <v>107.5175</v>
      </c>
      <c r="V741">
        <f>VLOOKUP(D741,Unemployment!A:B,2,FALSE)</f>
        <v>4.8</v>
      </c>
      <c r="W741">
        <f>VLOOKUP(D741,Unemployment!H:J,2,FALSE)</f>
        <v>5.2</v>
      </c>
      <c r="X741">
        <f>VLOOKUP(D741,Unemployment!H:J,3,FALSE)</f>
        <v>6.9</v>
      </c>
      <c r="Y741">
        <f t="shared" si="231"/>
        <v>2.1000000000000005</v>
      </c>
      <c r="Z741">
        <f t="shared" si="232"/>
        <v>1.7000000000000002</v>
      </c>
      <c r="AA741">
        <f>VLOOKUP(D741,MedianAge!A:B,2,FALSE)</f>
        <v>36.6</v>
      </c>
      <c r="AB741" s="6">
        <f>VLOOKUP(D741,StateActions!F:G,2,FALSE)</f>
        <v>43913</v>
      </c>
      <c r="AC741" s="6">
        <f>VLOOKUP(D741,StateActions!L:M,2,FALSE)</f>
        <v>43912</v>
      </c>
      <c r="AD741" s="6">
        <f>VLOOKUP(D741,StateActions!A:B,2,FALSE)</f>
        <v>43903</v>
      </c>
      <c r="AE741">
        <f t="shared" si="233"/>
        <v>-21</v>
      </c>
      <c r="AF741">
        <f t="shared" si="234"/>
        <v>-20</v>
      </c>
      <c r="AG741">
        <f t="shared" si="235"/>
        <v>-11</v>
      </c>
      <c r="AH741" s="18">
        <f t="shared" si="236"/>
        <v>0</v>
      </c>
      <c r="AI741" s="18">
        <f t="shared" si="237"/>
        <v>0</v>
      </c>
      <c r="AJ741" s="20">
        <f t="shared" si="238"/>
        <v>0</v>
      </c>
      <c r="AK741" t="str">
        <f t="shared" si="239"/>
        <v>Include</v>
      </c>
      <c r="AL741" t="str">
        <f t="shared" si="240"/>
        <v>Less than 10 deaths</v>
      </c>
      <c r="AM741" s="6">
        <f>IFERROR(VLOOKUP(D741,DatesEachStateReach10Deaths!A:B,2,FALSE),AK741)</f>
        <v>43910</v>
      </c>
      <c r="AN741">
        <f t="shared" si="241"/>
        <v>-18</v>
      </c>
    </row>
    <row r="742" spans="1:40" x14ac:dyDescent="0.25">
      <c r="A742" t="str">
        <f t="shared" si="242"/>
        <v>43893Louisiana</v>
      </c>
      <c r="B742" t="str">
        <f t="shared" si="229"/>
        <v>43893LA</v>
      </c>
      <c r="C742" s="6">
        <v>43893</v>
      </c>
      <c r="D742" t="s">
        <v>81</v>
      </c>
      <c r="E742" t="s">
        <v>25</v>
      </c>
      <c r="F742">
        <f>IFERROR(VLOOKUP(B742,CovidTracking!B:G,4,FALSE),0)</f>
        <v>0</v>
      </c>
      <c r="G742">
        <f>IFERROR(VLOOKUP(B742,CovidTracking!B:G,5,FALSE),0)</f>
        <v>0</v>
      </c>
      <c r="H742">
        <f t="shared" si="230"/>
        <v>0</v>
      </c>
      <c r="I742">
        <f>IFERROR(VLOOKUP(B742,CovidTracking!B:G,6,FALSE),0)</f>
        <v>0</v>
      </c>
      <c r="J742">
        <f t="shared" si="243"/>
        <v>0</v>
      </c>
      <c r="K742">
        <f t="shared" si="244"/>
        <v>0</v>
      </c>
      <c r="L742">
        <f t="shared" si="245"/>
        <v>0</v>
      </c>
      <c r="M742">
        <f t="shared" si="246"/>
        <v>0</v>
      </c>
      <c r="N742">
        <f>VLOOKUP(A742,Mobility!$A:$L,7,FALSE)</f>
        <v>16</v>
      </c>
      <c r="O742">
        <f>VLOOKUP(A742,Mobility!$A:$L,8,FALSE)</f>
        <v>15</v>
      </c>
      <c r="P742">
        <f>VLOOKUP(A742,Mobility!$A:$L,9,FALSE)</f>
        <v>18</v>
      </c>
      <c r="Q742">
        <f>VLOOKUP(A742,Mobility!$A:$L,10,FALSE)</f>
        <v>6</v>
      </c>
      <c r="R742">
        <f>VLOOKUP(A742,Mobility!$A:$L,11,FALSE)</f>
        <v>3</v>
      </c>
      <c r="S742">
        <f>VLOOKUP(A742,Mobility!$A:$L,12,FALSE)</f>
        <v>-2</v>
      </c>
      <c r="T742">
        <f>VLOOKUP(D742,'Pop and Pop Den'!A:C,2,FALSE)</f>
        <v>4645184</v>
      </c>
      <c r="U742">
        <f>VLOOKUP(D742,'Pop and Pop Den'!A:C,3,FALSE)</f>
        <v>107.5175</v>
      </c>
      <c r="V742">
        <f>VLOOKUP(D742,Unemployment!A:B,2,FALSE)</f>
        <v>4.8</v>
      </c>
      <c r="W742">
        <f>VLOOKUP(D742,Unemployment!H:J,2,FALSE)</f>
        <v>5.2</v>
      </c>
      <c r="X742">
        <f>VLOOKUP(D742,Unemployment!H:J,3,FALSE)</f>
        <v>6.9</v>
      </c>
      <c r="Y742">
        <f t="shared" si="231"/>
        <v>2.1000000000000005</v>
      </c>
      <c r="Z742">
        <f t="shared" si="232"/>
        <v>1.7000000000000002</v>
      </c>
      <c r="AA742">
        <f>VLOOKUP(D742,MedianAge!A:B,2,FALSE)</f>
        <v>36.6</v>
      </c>
      <c r="AB742" s="6">
        <f>VLOOKUP(D742,StateActions!F:G,2,FALSE)</f>
        <v>43913</v>
      </c>
      <c r="AC742" s="6">
        <f>VLOOKUP(D742,StateActions!L:M,2,FALSE)</f>
        <v>43912</v>
      </c>
      <c r="AD742" s="6">
        <f>VLOOKUP(D742,StateActions!A:B,2,FALSE)</f>
        <v>43903</v>
      </c>
      <c r="AE742">
        <f t="shared" si="233"/>
        <v>-20</v>
      </c>
      <c r="AF742">
        <f t="shared" si="234"/>
        <v>-19</v>
      </c>
      <c r="AG742">
        <f t="shared" si="235"/>
        <v>-10</v>
      </c>
      <c r="AH742" s="18">
        <f t="shared" si="236"/>
        <v>0</v>
      </c>
      <c r="AI742" s="18">
        <f t="shared" si="237"/>
        <v>0</v>
      </c>
      <c r="AJ742" s="20">
        <f t="shared" si="238"/>
        <v>0</v>
      </c>
      <c r="AK742" t="str">
        <f t="shared" si="239"/>
        <v>Include</v>
      </c>
      <c r="AL742" t="str">
        <f t="shared" si="240"/>
        <v>Less than 10 deaths</v>
      </c>
      <c r="AM742" s="6">
        <f>IFERROR(VLOOKUP(D742,DatesEachStateReach10Deaths!A:B,2,FALSE),AK742)</f>
        <v>43910</v>
      </c>
      <c r="AN742">
        <f t="shared" si="241"/>
        <v>-17</v>
      </c>
    </row>
    <row r="743" spans="1:40" x14ac:dyDescent="0.25">
      <c r="A743" t="str">
        <f t="shared" si="242"/>
        <v>43894Louisiana</v>
      </c>
      <c r="B743" t="str">
        <f t="shared" si="229"/>
        <v>43894LA</v>
      </c>
      <c r="C743" s="6">
        <v>43894</v>
      </c>
      <c r="D743" t="s">
        <v>81</v>
      </c>
      <c r="E743" t="s">
        <v>25</v>
      </c>
      <c r="F743">
        <f>IFERROR(VLOOKUP(B743,CovidTracking!B:G,4,FALSE),0)</f>
        <v>0</v>
      </c>
      <c r="G743">
        <f>IFERROR(VLOOKUP(B743,CovidTracking!B:G,5,FALSE),0)</f>
        <v>0</v>
      </c>
      <c r="H743">
        <f t="shared" si="230"/>
        <v>0</v>
      </c>
      <c r="I743">
        <f>IFERROR(VLOOKUP(B743,CovidTracking!B:G,6,FALSE),0)</f>
        <v>0</v>
      </c>
      <c r="J743">
        <f t="shared" si="243"/>
        <v>0</v>
      </c>
      <c r="K743">
        <f t="shared" si="244"/>
        <v>0</v>
      </c>
      <c r="L743">
        <f t="shared" si="245"/>
        <v>0</v>
      </c>
      <c r="M743">
        <f t="shared" si="246"/>
        <v>0</v>
      </c>
      <c r="N743">
        <f>VLOOKUP(A743,Mobility!$A:$L,7,FALSE)</f>
        <v>7</v>
      </c>
      <c r="O743">
        <f>VLOOKUP(A743,Mobility!$A:$L,8,FALSE)</f>
        <v>4</v>
      </c>
      <c r="P743">
        <f>VLOOKUP(A743,Mobility!$A:$L,9,FALSE)</f>
        <v>-1</v>
      </c>
      <c r="Q743">
        <f>VLOOKUP(A743,Mobility!$A:$L,10,FALSE)</f>
        <v>5</v>
      </c>
      <c r="R743">
        <f>VLOOKUP(A743,Mobility!$A:$L,11,FALSE)</f>
        <v>1</v>
      </c>
      <c r="S743">
        <f>VLOOKUP(A743,Mobility!$A:$L,12,FALSE)</f>
        <v>1</v>
      </c>
      <c r="T743">
        <f>VLOOKUP(D743,'Pop and Pop Den'!A:C,2,FALSE)</f>
        <v>4645184</v>
      </c>
      <c r="U743">
        <f>VLOOKUP(D743,'Pop and Pop Den'!A:C,3,FALSE)</f>
        <v>107.5175</v>
      </c>
      <c r="V743">
        <f>VLOOKUP(D743,Unemployment!A:B,2,FALSE)</f>
        <v>4.8</v>
      </c>
      <c r="W743">
        <f>VLOOKUP(D743,Unemployment!H:J,2,FALSE)</f>
        <v>5.2</v>
      </c>
      <c r="X743">
        <f>VLOOKUP(D743,Unemployment!H:J,3,FALSE)</f>
        <v>6.9</v>
      </c>
      <c r="Y743">
        <f t="shared" si="231"/>
        <v>2.1000000000000005</v>
      </c>
      <c r="Z743">
        <f t="shared" si="232"/>
        <v>1.7000000000000002</v>
      </c>
      <c r="AA743">
        <f>VLOOKUP(D743,MedianAge!A:B,2,FALSE)</f>
        <v>36.6</v>
      </c>
      <c r="AB743" s="6">
        <f>VLOOKUP(D743,StateActions!F:G,2,FALSE)</f>
        <v>43913</v>
      </c>
      <c r="AC743" s="6">
        <f>VLOOKUP(D743,StateActions!L:M,2,FALSE)</f>
        <v>43912</v>
      </c>
      <c r="AD743" s="6">
        <f>VLOOKUP(D743,StateActions!A:B,2,FALSE)</f>
        <v>43903</v>
      </c>
      <c r="AE743">
        <f t="shared" si="233"/>
        <v>-19</v>
      </c>
      <c r="AF743">
        <f t="shared" si="234"/>
        <v>-18</v>
      </c>
      <c r="AG743">
        <f t="shared" si="235"/>
        <v>-9</v>
      </c>
      <c r="AH743" s="18">
        <f t="shared" si="236"/>
        <v>0</v>
      </c>
      <c r="AI743" s="18">
        <f t="shared" si="237"/>
        <v>0</v>
      </c>
      <c r="AJ743" s="20">
        <f t="shared" si="238"/>
        <v>0</v>
      </c>
      <c r="AK743" t="str">
        <f t="shared" si="239"/>
        <v>Include</v>
      </c>
      <c r="AL743" t="str">
        <f t="shared" si="240"/>
        <v>Less than 10 deaths</v>
      </c>
      <c r="AM743" s="6">
        <f>IFERROR(VLOOKUP(D743,DatesEachStateReach10Deaths!A:B,2,FALSE),AK743)</f>
        <v>43910</v>
      </c>
      <c r="AN743">
        <f t="shared" si="241"/>
        <v>-16</v>
      </c>
    </row>
    <row r="744" spans="1:40" x14ac:dyDescent="0.25">
      <c r="A744" t="str">
        <f t="shared" si="242"/>
        <v>43895Louisiana</v>
      </c>
      <c r="B744" t="str">
        <f t="shared" si="229"/>
        <v>43895LA</v>
      </c>
      <c r="C744" s="6">
        <v>43895</v>
      </c>
      <c r="D744" t="s">
        <v>81</v>
      </c>
      <c r="E744" t="s">
        <v>25</v>
      </c>
      <c r="F744">
        <f>IFERROR(VLOOKUP(B744,CovidTracking!B:G,4,FALSE),0)</f>
        <v>0</v>
      </c>
      <c r="G744">
        <f>IFERROR(VLOOKUP(B744,CovidTracking!B:G,5,FALSE),0)</f>
        <v>0</v>
      </c>
      <c r="H744">
        <f t="shared" si="230"/>
        <v>0</v>
      </c>
      <c r="I744">
        <f>IFERROR(VLOOKUP(B744,CovidTracking!B:G,6,FALSE),0)</f>
        <v>0</v>
      </c>
      <c r="J744">
        <f t="shared" si="243"/>
        <v>0</v>
      </c>
      <c r="K744">
        <f t="shared" si="244"/>
        <v>0</v>
      </c>
      <c r="L744">
        <f t="shared" si="245"/>
        <v>0</v>
      </c>
      <c r="M744">
        <f t="shared" si="246"/>
        <v>0</v>
      </c>
      <c r="N744">
        <f>VLOOKUP(A744,Mobility!$A:$L,7,FALSE)</f>
        <v>12</v>
      </c>
      <c r="O744">
        <f>VLOOKUP(A744,Mobility!$A:$L,8,FALSE)</f>
        <v>11</v>
      </c>
      <c r="P744">
        <f>VLOOKUP(A744,Mobility!$A:$L,9,FALSE)</f>
        <v>15</v>
      </c>
      <c r="Q744">
        <f>VLOOKUP(A744,Mobility!$A:$L,10,FALSE)</f>
        <v>8</v>
      </c>
      <c r="R744">
        <f>VLOOKUP(A744,Mobility!$A:$L,11,FALSE)</f>
        <v>2</v>
      </c>
      <c r="S744">
        <f>VLOOKUP(A744,Mobility!$A:$L,12,FALSE)</f>
        <v>-1</v>
      </c>
      <c r="T744">
        <f>VLOOKUP(D744,'Pop and Pop Den'!A:C,2,FALSE)</f>
        <v>4645184</v>
      </c>
      <c r="U744">
        <f>VLOOKUP(D744,'Pop and Pop Den'!A:C,3,FALSE)</f>
        <v>107.5175</v>
      </c>
      <c r="V744">
        <f>VLOOKUP(D744,Unemployment!A:B,2,FALSE)</f>
        <v>4.8</v>
      </c>
      <c r="W744">
        <f>VLOOKUP(D744,Unemployment!H:J,2,FALSE)</f>
        <v>5.2</v>
      </c>
      <c r="X744">
        <f>VLOOKUP(D744,Unemployment!H:J,3,FALSE)</f>
        <v>6.9</v>
      </c>
      <c r="Y744">
        <f t="shared" si="231"/>
        <v>2.1000000000000005</v>
      </c>
      <c r="Z744">
        <f t="shared" si="232"/>
        <v>1.7000000000000002</v>
      </c>
      <c r="AA744">
        <f>VLOOKUP(D744,MedianAge!A:B,2,FALSE)</f>
        <v>36.6</v>
      </c>
      <c r="AB744" s="6">
        <f>VLOOKUP(D744,StateActions!F:G,2,FALSE)</f>
        <v>43913</v>
      </c>
      <c r="AC744" s="6">
        <f>VLOOKUP(D744,StateActions!L:M,2,FALSE)</f>
        <v>43912</v>
      </c>
      <c r="AD744" s="6">
        <f>VLOOKUP(D744,StateActions!A:B,2,FALSE)</f>
        <v>43903</v>
      </c>
      <c r="AE744">
        <f t="shared" si="233"/>
        <v>-18</v>
      </c>
      <c r="AF744">
        <f t="shared" si="234"/>
        <v>-17</v>
      </c>
      <c r="AG744">
        <f t="shared" si="235"/>
        <v>-8</v>
      </c>
      <c r="AH744" s="18">
        <f t="shared" si="236"/>
        <v>0</v>
      </c>
      <c r="AI744" s="18">
        <f t="shared" si="237"/>
        <v>0</v>
      </c>
      <c r="AJ744" s="20">
        <f t="shared" si="238"/>
        <v>0</v>
      </c>
      <c r="AK744" t="str">
        <f t="shared" si="239"/>
        <v>Include</v>
      </c>
      <c r="AL744" t="str">
        <f t="shared" si="240"/>
        <v>Less than 10 deaths</v>
      </c>
      <c r="AM744" s="6">
        <f>IFERROR(VLOOKUP(D744,DatesEachStateReach10Deaths!A:B,2,FALSE),AK744)</f>
        <v>43910</v>
      </c>
      <c r="AN744">
        <f t="shared" si="241"/>
        <v>-15</v>
      </c>
    </row>
    <row r="745" spans="1:40" x14ac:dyDescent="0.25">
      <c r="A745" t="str">
        <f t="shared" si="242"/>
        <v>43896Louisiana</v>
      </c>
      <c r="B745" t="str">
        <f t="shared" si="229"/>
        <v>43896LA</v>
      </c>
      <c r="C745" s="6">
        <v>43896</v>
      </c>
      <c r="D745" t="s">
        <v>81</v>
      </c>
      <c r="E745" t="s">
        <v>25</v>
      </c>
      <c r="F745">
        <f>IFERROR(VLOOKUP(B745,CovidTracking!B:G,4,FALSE),0)</f>
        <v>0</v>
      </c>
      <c r="G745">
        <f>IFERROR(VLOOKUP(B745,CovidTracking!B:G,5,FALSE),0)</f>
        <v>0</v>
      </c>
      <c r="H745">
        <f t="shared" si="230"/>
        <v>0</v>
      </c>
      <c r="I745">
        <f>IFERROR(VLOOKUP(B745,CovidTracking!B:G,6,FALSE),0)</f>
        <v>0</v>
      </c>
      <c r="J745">
        <f t="shared" si="243"/>
        <v>0</v>
      </c>
      <c r="K745">
        <f t="shared" si="244"/>
        <v>0</v>
      </c>
      <c r="L745">
        <f t="shared" si="245"/>
        <v>0</v>
      </c>
      <c r="M745">
        <f t="shared" si="246"/>
        <v>0</v>
      </c>
      <c r="N745">
        <f>VLOOKUP(A745,Mobility!$A:$L,7,FALSE)</f>
        <v>8</v>
      </c>
      <c r="O745">
        <f>VLOOKUP(A745,Mobility!$A:$L,8,FALSE)</f>
        <v>7</v>
      </c>
      <c r="P745">
        <f>VLOOKUP(A745,Mobility!$A:$L,9,FALSE)</f>
        <v>30</v>
      </c>
      <c r="Q745">
        <f>VLOOKUP(A745,Mobility!$A:$L,10,FALSE)</f>
        <v>9</v>
      </c>
      <c r="R745">
        <f>VLOOKUP(A745,Mobility!$A:$L,11,FALSE)</f>
        <v>3</v>
      </c>
      <c r="S745">
        <f>VLOOKUP(A745,Mobility!$A:$L,12,FALSE)</f>
        <v>-1</v>
      </c>
      <c r="T745">
        <f>VLOOKUP(D745,'Pop and Pop Den'!A:C,2,FALSE)</f>
        <v>4645184</v>
      </c>
      <c r="U745">
        <f>VLOOKUP(D745,'Pop and Pop Den'!A:C,3,FALSE)</f>
        <v>107.5175</v>
      </c>
      <c r="V745">
        <f>VLOOKUP(D745,Unemployment!A:B,2,FALSE)</f>
        <v>4.8</v>
      </c>
      <c r="W745">
        <f>VLOOKUP(D745,Unemployment!H:J,2,FALSE)</f>
        <v>5.2</v>
      </c>
      <c r="X745">
        <f>VLOOKUP(D745,Unemployment!H:J,3,FALSE)</f>
        <v>6.9</v>
      </c>
      <c r="Y745">
        <f t="shared" si="231"/>
        <v>2.1000000000000005</v>
      </c>
      <c r="Z745">
        <f t="shared" si="232"/>
        <v>1.7000000000000002</v>
      </c>
      <c r="AA745">
        <f>VLOOKUP(D745,MedianAge!A:B,2,FALSE)</f>
        <v>36.6</v>
      </c>
      <c r="AB745" s="6">
        <f>VLOOKUP(D745,StateActions!F:G,2,FALSE)</f>
        <v>43913</v>
      </c>
      <c r="AC745" s="6">
        <f>VLOOKUP(D745,StateActions!L:M,2,FALSE)</f>
        <v>43912</v>
      </c>
      <c r="AD745" s="6">
        <f>VLOOKUP(D745,StateActions!A:B,2,FALSE)</f>
        <v>43903</v>
      </c>
      <c r="AE745">
        <f t="shared" si="233"/>
        <v>-17</v>
      </c>
      <c r="AF745">
        <f t="shared" si="234"/>
        <v>-16</v>
      </c>
      <c r="AG745">
        <f t="shared" si="235"/>
        <v>-7</v>
      </c>
      <c r="AH745" s="18">
        <f t="shared" si="236"/>
        <v>0</v>
      </c>
      <c r="AI745" s="18">
        <f t="shared" si="237"/>
        <v>0</v>
      </c>
      <c r="AJ745" s="20">
        <f t="shared" si="238"/>
        <v>0</v>
      </c>
      <c r="AK745" t="str">
        <f t="shared" si="239"/>
        <v>Include</v>
      </c>
      <c r="AL745" t="str">
        <f t="shared" si="240"/>
        <v>Less than 10 deaths</v>
      </c>
      <c r="AM745" s="6">
        <f>IFERROR(VLOOKUP(D745,DatesEachStateReach10Deaths!A:B,2,FALSE),AK745)</f>
        <v>43910</v>
      </c>
      <c r="AN745">
        <f t="shared" si="241"/>
        <v>-14</v>
      </c>
    </row>
    <row r="746" spans="1:40" x14ac:dyDescent="0.25">
      <c r="A746" t="str">
        <f t="shared" si="242"/>
        <v>43897Louisiana</v>
      </c>
      <c r="B746" t="str">
        <f t="shared" si="229"/>
        <v>43897LA</v>
      </c>
      <c r="C746" s="6">
        <v>43897</v>
      </c>
      <c r="D746" t="s">
        <v>81</v>
      </c>
      <c r="E746" t="s">
        <v>25</v>
      </c>
      <c r="F746">
        <f>IFERROR(VLOOKUP(B746,CovidTracking!B:G,4,FALSE),0)</f>
        <v>0</v>
      </c>
      <c r="G746">
        <f>IFERROR(VLOOKUP(B746,CovidTracking!B:G,5,FALSE),0)</f>
        <v>0</v>
      </c>
      <c r="H746">
        <f t="shared" si="230"/>
        <v>0</v>
      </c>
      <c r="I746">
        <f>IFERROR(VLOOKUP(B746,CovidTracking!B:G,6,FALSE),0)</f>
        <v>0</v>
      </c>
      <c r="J746">
        <f t="shared" si="243"/>
        <v>0</v>
      </c>
      <c r="K746">
        <f t="shared" si="244"/>
        <v>0</v>
      </c>
      <c r="L746">
        <f t="shared" si="245"/>
        <v>0</v>
      </c>
      <c r="M746">
        <f t="shared" si="246"/>
        <v>0</v>
      </c>
      <c r="N746">
        <f>VLOOKUP(A746,Mobility!$A:$L,7,FALSE)</f>
        <v>11</v>
      </c>
      <c r="O746">
        <f>VLOOKUP(A746,Mobility!$A:$L,8,FALSE)</f>
        <v>8</v>
      </c>
      <c r="P746">
        <f>VLOOKUP(A746,Mobility!$A:$L,9,FALSE)</f>
        <v>32</v>
      </c>
      <c r="Q746">
        <f>VLOOKUP(A746,Mobility!$A:$L,10,FALSE)</f>
        <v>13</v>
      </c>
      <c r="R746">
        <f>VLOOKUP(A746,Mobility!$A:$L,11,FALSE)</f>
        <v>3</v>
      </c>
      <c r="S746">
        <f>VLOOKUP(A746,Mobility!$A:$L,12,FALSE)</f>
        <v>-2</v>
      </c>
      <c r="T746">
        <f>VLOOKUP(D746,'Pop and Pop Den'!A:C,2,FALSE)</f>
        <v>4645184</v>
      </c>
      <c r="U746">
        <f>VLOOKUP(D746,'Pop and Pop Den'!A:C,3,FALSE)</f>
        <v>107.5175</v>
      </c>
      <c r="V746">
        <f>VLOOKUP(D746,Unemployment!A:B,2,FALSE)</f>
        <v>4.8</v>
      </c>
      <c r="W746">
        <f>VLOOKUP(D746,Unemployment!H:J,2,FALSE)</f>
        <v>5.2</v>
      </c>
      <c r="X746">
        <f>VLOOKUP(D746,Unemployment!H:J,3,FALSE)</f>
        <v>6.9</v>
      </c>
      <c r="Y746">
        <f t="shared" si="231"/>
        <v>2.1000000000000005</v>
      </c>
      <c r="Z746">
        <f t="shared" si="232"/>
        <v>1.7000000000000002</v>
      </c>
      <c r="AA746">
        <f>VLOOKUP(D746,MedianAge!A:B,2,FALSE)</f>
        <v>36.6</v>
      </c>
      <c r="AB746" s="6">
        <f>VLOOKUP(D746,StateActions!F:G,2,FALSE)</f>
        <v>43913</v>
      </c>
      <c r="AC746" s="6">
        <f>VLOOKUP(D746,StateActions!L:M,2,FALSE)</f>
        <v>43912</v>
      </c>
      <c r="AD746" s="6">
        <f>VLOOKUP(D746,StateActions!A:B,2,FALSE)</f>
        <v>43903</v>
      </c>
      <c r="AE746">
        <f t="shared" si="233"/>
        <v>-16</v>
      </c>
      <c r="AF746">
        <f t="shared" si="234"/>
        <v>-15</v>
      </c>
      <c r="AG746">
        <f t="shared" si="235"/>
        <v>-6</v>
      </c>
      <c r="AH746" s="18">
        <f t="shared" si="236"/>
        <v>0</v>
      </c>
      <c r="AI746" s="18">
        <f t="shared" si="237"/>
        <v>0</v>
      </c>
      <c r="AJ746" s="20">
        <f t="shared" si="238"/>
        <v>0</v>
      </c>
      <c r="AK746" t="str">
        <f t="shared" si="239"/>
        <v>Include</v>
      </c>
      <c r="AL746" t="str">
        <f t="shared" si="240"/>
        <v>Less than 10 deaths</v>
      </c>
      <c r="AM746" s="6">
        <f>IFERROR(VLOOKUP(D746,DatesEachStateReach10Deaths!A:B,2,FALSE),AK746)</f>
        <v>43910</v>
      </c>
      <c r="AN746">
        <f t="shared" si="241"/>
        <v>-13</v>
      </c>
    </row>
    <row r="747" spans="1:40" x14ac:dyDescent="0.25">
      <c r="A747" t="str">
        <f t="shared" si="242"/>
        <v>43898Louisiana</v>
      </c>
      <c r="B747" t="str">
        <f t="shared" si="229"/>
        <v>43898LA</v>
      </c>
      <c r="C747" s="6">
        <v>43898</v>
      </c>
      <c r="D747" t="s">
        <v>81</v>
      </c>
      <c r="E747" t="s">
        <v>25</v>
      </c>
      <c r="F747">
        <f>IFERROR(VLOOKUP(B747,CovidTracking!B:G,4,FALSE),0)</f>
        <v>0</v>
      </c>
      <c r="G747">
        <f>IFERROR(VLOOKUP(B747,CovidTracking!B:G,5,FALSE),0)</f>
        <v>5</v>
      </c>
      <c r="H747">
        <f t="shared" si="230"/>
        <v>5</v>
      </c>
      <c r="I747">
        <f>IFERROR(VLOOKUP(B747,CovidTracking!B:G,6,FALSE),0)</f>
        <v>0</v>
      </c>
      <c r="J747">
        <f t="shared" si="243"/>
        <v>0</v>
      </c>
      <c r="K747">
        <f t="shared" si="244"/>
        <v>5</v>
      </c>
      <c r="L747">
        <f t="shared" si="245"/>
        <v>5</v>
      </c>
      <c r="M747">
        <f t="shared" si="246"/>
        <v>0</v>
      </c>
      <c r="N747">
        <f>VLOOKUP(A747,Mobility!$A:$L,7,FALSE)</f>
        <v>15</v>
      </c>
      <c r="O747">
        <f>VLOOKUP(A747,Mobility!$A:$L,8,FALSE)</f>
        <v>13</v>
      </c>
      <c r="P747">
        <f>VLOOKUP(A747,Mobility!$A:$L,9,FALSE)</f>
        <v>62</v>
      </c>
      <c r="Q747">
        <f>VLOOKUP(A747,Mobility!$A:$L,10,FALSE)</f>
        <v>16</v>
      </c>
      <c r="R747">
        <f>VLOOKUP(A747,Mobility!$A:$L,11,FALSE)</f>
        <v>2</v>
      </c>
      <c r="S747">
        <f>VLOOKUP(A747,Mobility!$A:$L,12,FALSE)</f>
        <v>-2</v>
      </c>
      <c r="T747">
        <f>VLOOKUP(D747,'Pop and Pop Den'!A:C,2,FALSE)</f>
        <v>4645184</v>
      </c>
      <c r="U747">
        <f>VLOOKUP(D747,'Pop and Pop Den'!A:C,3,FALSE)</f>
        <v>107.5175</v>
      </c>
      <c r="V747">
        <f>VLOOKUP(D747,Unemployment!A:B,2,FALSE)</f>
        <v>4.8</v>
      </c>
      <c r="W747">
        <f>VLOOKUP(D747,Unemployment!H:J,2,FALSE)</f>
        <v>5.2</v>
      </c>
      <c r="X747">
        <f>VLOOKUP(D747,Unemployment!H:J,3,FALSE)</f>
        <v>6.9</v>
      </c>
      <c r="Y747">
        <f t="shared" si="231"/>
        <v>2.1000000000000005</v>
      </c>
      <c r="Z747">
        <f t="shared" si="232"/>
        <v>1.7000000000000002</v>
      </c>
      <c r="AA747">
        <f>VLOOKUP(D747,MedianAge!A:B,2,FALSE)</f>
        <v>36.6</v>
      </c>
      <c r="AB747" s="6">
        <f>VLOOKUP(D747,StateActions!F:G,2,FALSE)</f>
        <v>43913</v>
      </c>
      <c r="AC747" s="6">
        <f>VLOOKUP(D747,StateActions!L:M,2,FALSE)</f>
        <v>43912</v>
      </c>
      <c r="AD747" s="6">
        <f>VLOOKUP(D747,StateActions!A:B,2,FALSE)</f>
        <v>43903</v>
      </c>
      <c r="AE747">
        <f t="shared" si="233"/>
        <v>-15</v>
      </c>
      <c r="AF747">
        <f t="shared" si="234"/>
        <v>-14</v>
      </c>
      <c r="AG747">
        <f t="shared" si="235"/>
        <v>-5</v>
      </c>
      <c r="AH747" s="18">
        <f t="shared" si="236"/>
        <v>0</v>
      </c>
      <c r="AI747" s="18">
        <f t="shared" si="237"/>
        <v>1</v>
      </c>
      <c r="AJ747" s="20">
        <f t="shared" si="238"/>
        <v>0</v>
      </c>
      <c r="AK747" t="str">
        <f t="shared" si="239"/>
        <v>Include</v>
      </c>
      <c r="AL747" t="str">
        <f t="shared" si="240"/>
        <v>Less than 10 deaths</v>
      </c>
      <c r="AM747" s="6">
        <f>IFERROR(VLOOKUP(D747,DatesEachStateReach10Deaths!A:B,2,FALSE),AK747)</f>
        <v>43910</v>
      </c>
      <c r="AN747">
        <f t="shared" si="241"/>
        <v>-12</v>
      </c>
    </row>
    <row r="748" spans="1:40" x14ac:dyDescent="0.25">
      <c r="A748" t="str">
        <f t="shared" si="242"/>
        <v>43899Louisiana</v>
      </c>
      <c r="B748" t="str">
        <f t="shared" si="229"/>
        <v>43899LA</v>
      </c>
      <c r="C748" s="6">
        <v>43899</v>
      </c>
      <c r="D748" t="s">
        <v>81</v>
      </c>
      <c r="E748" t="s">
        <v>25</v>
      </c>
      <c r="F748">
        <f>IFERROR(VLOOKUP(B748,CovidTracking!B:G,4,FALSE),0)</f>
        <v>1</v>
      </c>
      <c r="G748">
        <f>IFERROR(VLOOKUP(B748,CovidTracking!B:G,5,FALSE),0)</f>
        <v>5</v>
      </c>
      <c r="H748">
        <f t="shared" si="230"/>
        <v>6</v>
      </c>
      <c r="I748">
        <f>IFERROR(VLOOKUP(B748,CovidTracking!B:G,6,FALSE),0)</f>
        <v>0</v>
      </c>
      <c r="J748">
        <f t="shared" si="243"/>
        <v>1</v>
      </c>
      <c r="K748">
        <f t="shared" si="244"/>
        <v>0</v>
      </c>
      <c r="L748">
        <f t="shared" si="245"/>
        <v>1</v>
      </c>
      <c r="M748">
        <f t="shared" si="246"/>
        <v>0</v>
      </c>
      <c r="N748">
        <f>VLOOKUP(A748,Mobility!$A:$L,7,FALSE)</f>
        <v>8</v>
      </c>
      <c r="O748">
        <f>VLOOKUP(A748,Mobility!$A:$L,8,FALSE)</f>
        <v>7</v>
      </c>
      <c r="P748">
        <f>VLOOKUP(A748,Mobility!$A:$L,9,FALSE)</f>
        <v>27</v>
      </c>
      <c r="Q748">
        <f>VLOOKUP(A748,Mobility!$A:$L,10,FALSE)</f>
        <v>8</v>
      </c>
      <c r="R748">
        <f>VLOOKUP(A748,Mobility!$A:$L,11,FALSE)</f>
        <v>3</v>
      </c>
      <c r="S748">
        <f>VLOOKUP(A748,Mobility!$A:$L,12,FALSE)</f>
        <v>0</v>
      </c>
      <c r="T748">
        <f>VLOOKUP(D748,'Pop and Pop Den'!A:C,2,FALSE)</f>
        <v>4645184</v>
      </c>
      <c r="U748">
        <f>VLOOKUP(D748,'Pop and Pop Den'!A:C,3,FALSE)</f>
        <v>107.5175</v>
      </c>
      <c r="V748">
        <f>VLOOKUP(D748,Unemployment!A:B,2,FALSE)</f>
        <v>4.8</v>
      </c>
      <c r="W748">
        <f>VLOOKUP(D748,Unemployment!H:J,2,FALSE)</f>
        <v>5.2</v>
      </c>
      <c r="X748">
        <f>VLOOKUP(D748,Unemployment!H:J,3,FALSE)</f>
        <v>6.9</v>
      </c>
      <c r="Y748">
        <f t="shared" si="231"/>
        <v>2.1000000000000005</v>
      </c>
      <c r="Z748">
        <f t="shared" si="232"/>
        <v>1.7000000000000002</v>
      </c>
      <c r="AA748">
        <f>VLOOKUP(D748,MedianAge!A:B,2,FALSE)</f>
        <v>36.6</v>
      </c>
      <c r="AB748" s="6">
        <f>VLOOKUP(D748,StateActions!F:G,2,FALSE)</f>
        <v>43913</v>
      </c>
      <c r="AC748" s="6">
        <f>VLOOKUP(D748,StateActions!L:M,2,FALSE)</f>
        <v>43912</v>
      </c>
      <c r="AD748" s="6">
        <f>VLOOKUP(D748,StateActions!A:B,2,FALSE)</f>
        <v>43903</v>
      </c>
      <c r="AE748">
        <f t="shared" si="233"/>
        <v>-14</v>
      </c>
      <c r="AF748">
        <f t="shared" si="234"/>
        <v>-13</v>
      </c>
      <c r="AG748">
        <f t="shared" si="235"/>
        <v>-4</v>
      </c>
      <c r="AH748" s="18">
        <f t="shared" si="236"/>
        <v>0.16666666666666666</v>
      </c>
      <c r="AI748" s="18">
        <f t="shared" si="237"/>
        <v>0.83333333333333337</v>
      </c>
      <c r="AJ748" s="20">
        <f t="shared" si="238"/>
        <v>0</v>
      </c>
      <c r="AK748" t="str">
        <f t="shared" si="239"/>
        <v>Include</v>
      </c>
      <c r="AL748" t="str">
        <f t="shared" si="240"/>
        <v>Less than 10 deaths</v>
      </c>
      <c r="AM748" s="6">
        <f>IFERROR(VLOOKUP(D748,DatesEachStateReach10Deaths!A:B,2,FALSE),AK748)</f>
        <v>43910</v>
      </c>
      <c r="AN748">
        <f t="shared" si="241"/>
        <v>-11</v>
      </c>
    </row>
    <row r="749" spans="1:40" x14ac:dyDescent="0.25">
      <c r="A749" t="str">
        <f t="shared" si="242"/>
        <v>43900Louisiana</v>
      </c>
      <c r="B749" t="str">
        <f t="shared" si="229"/>
        <v>43900LA</v>
      </c>
      <c r="C749" s="6">
        <v>43900</v>
      </c>
      <c r="D749" t="s">
        <v>81</v>
      </c>
      <c r="E749" t="s">
        <v>25</v>
      </c>
      <c r="F749">
        <f>IFERROR(VLOOKUP(B749,CovidTracking!B:G,4,FALSE),0)</f>
        <v>1</v>
      </c>
      <c r="G749">
        <f>IFERROR(VLOOKUP(B749,CovidTracking!B:G,5,FALSE),0)</f>
        <v>11</v>
      </c>
      <c r="H749">
        <f t="shared" si="230"/>
        <v>12</v>
      </c>
      <c r="I749">
        <f>IFERROR(VLOOKUP(B749,CovidTracking!B:G,6,FALSE),0)</f>
        <v>0</v>
      </c>
      <c r="J749">
        <f t="shared" si="243"/>
        <v>0</v>
      </c>
      <c r="K749">
        <f t="shared" si="244"/>
        <v>6</v>
      </c>
      <c r="L749">
        <f t="shared" si="245"/>
        <v>6</v>
      </c>
      <c r="M749">
        <f t="shared" si="246"/>
        <v>0</v>
      </c>
      <c r="N749">
        <f>VLOOKUP(A749,Mobility!$A:$L,7,FALSE)</f>
        <v>11</v>
      </c>
      <c r="O749">
        <f>VLOOKUP(A749,Mobility!$A:$L,8,FALSE)</f>
        <v>12</v>
      </c>
      <c r="P749">
        <f>VLOOKUP(A749,Mobility!$A:$L,9,FALSE)</f>
        <v>20</v>
      </c>
      <c r="Q749">
        <f>VLOOKUP(A749,Mobility!$A:$L,10,FALSE)</f>
        <v>5</v>
      </c>
      <c r="R749">
        <f>VLOOKUP(A749,Mobility!$A:$L,11,FALSE)</f>
        <v>1</v>
      </c>
      <c r="S749">
        <f>VLOOKUP(A749,Mobility!$A:$L,12,FALSE)</f>
        <v>0</v>
      </c>
      <c r="T749">
        <f>VLOOKUP(D749,'Pop and Pop Den'!A:C,2,FALSE)</f>
        <v>4645184</v>
      </c>
      <c r="U749">
        <f>VLOOKUP(D749,'Pop and Pop Den'!A:C,3,FALSE)</f>
        <v>107.5175</v>
      </c>
      <c r="V749">
        <f>VLOOKUP(D749,Unemployment!A:B,2,FALSE)</f>
        <v>4.8</v>
      </c>
      <c r="W749">
        <f>VLOOKUP(D749,Unemployment!H:J,2,FALSE)</f>
        <v>5.2</v>
      </c>
      <c r="X749">
        <f>VLOOKUP(D749,Unemployment!H:J,3,FALSE)</f>
        <v>6.9</v>
      </c>
      <c r="Y749">
        <f t="shared" si="231"/>
        <v>2.1000000000000005</v>
      </c>
      <c r="Z749">
        <f t="shared" si="232"/>
        <v>1.7000000000000002</v>
      </c>
      <c r="AA749">
        <f>VLOOKUP(D749,MedianAge!A:B,2,FALSE)</f>
        <v>36.6</v>
      </c>
      <c r="AB749" s="6">
        <f>VLOOKUP(D749,StateActions!F:G,2,FALSE)</f>
        <v>43913</v>
      </c>
      <c r="AC749" s="6">
        <f>VLOOKUP(D749,StateActions!L:M,2,FALSE)</f>
        <v>43912</v>
      </c>
      <c r="AD749" s="6">
        <f>VLOOKUP(D749,StateActions!A:B,2,FALSE)</f>
        <v>43903</v>
      </c>
      <c r="AE749">
        <f t="shared" si="233"/>
        <v>-13</v>
      </c>
      <c r="AF749">
        <f t="shared" si="234"/>
        <v>-12</v>
      </c>
      <c r="AG749">
        <f t="shared" si="235"/>
        <v>-3</v>
      </c>
      <c r="AH749" s="18">
        <f t="shared" si="236"/>
        <v>8.3333333333333329E-2</v>
      </c>
      <c r="AI749" s="18">
        <f t="shared" si="237"/>
        <v>0.91666666666666663</v>
      </c>
      <c r="AJ749" s="20">
        <f t="shared" si="238"/>
        <v>0</v>
      </c>
      <c r="AK749" t="str">
        <f t="shared" si="239"/>
        <v>Include</v>
      </c>
      <c r="AL749" t="str">
        <f t="shared" si="240"/>
        <v>Less than 10 deaths</v>
      </c>
      <c r="AM749" s="6">
        <f>IFERROR(VLOOKUP(D749,DatesEachStateReach10Deaths!A:B,2,FALSE),AK749)</f>
        <v>43910</v>
      </c>
      <c r="AN749">
        <f t="shared" si="241"/>
        <v>-10</v>
      </c>
    </row>
    <row r="750" spans="1:40" x14ac:dyDescent="0.25">
      <c r="A750" t="str">
        <f t="shared" si="242"/>
        <v>43901Louisiana</v>
      </c>
      <c r="B750" t="str">
        <f t="shared" si="229"/>
        <v>43901LA</v>
      </c>
      <c r="C750" s="6">
        <v>43901</v>
      </c>
      <c r="D750" t="s">
        <v>81</v>
      </c>
      <c r="E750" t="s">
        <v>25</v>
      </c>
      <c r="F750">
        <f>IFERROR(VLOOKUP(B750,CovidTracking!B:G,4,FALSE),0)</f>
        <v>6</v>
      </c>
      <c r="G750">
        <f>IFERROR(VLOOKUP(B750,CovidTracking!B:G,5,FALSE),0)</f>
        <v>37</v>
      </c>
      <c r="H750">
        <f t="shared" si="230"/>
        <v>43</v>
      </c>
      <c r="I750">
        <f>IFERROR(VLOOKUP(B750,CovidTracking!B:G,6,FALSE),0)</f>
        <v>0</v>
      </c>
      <c r="J750">
        <f t="shared" si="243"/>
        <v>5</v>
      </c>
      <c r="K750">
        <f t="shared" si="244"/>
        <v>26</v>
      </c>
      <c r="L750">
        <f t="shared" si="245"/>
        <v>31</v>
      </c>
      <c r="M750">
        <f t="shared" si="246"/>
        <v>0</v>
      </c>
      <c r="N750">
        <f>VLOOKUP(A750,Mobility!$A:$L,7,FALSE)</f>
        <v>14</v>
      </c>
      <c r="O750">
        <f>VLOOKUP(A750,Mobility!$A:$L,8,FALSE)</f>
        <v>14</v>
      </c>
      <c r="P750">
        <f>VLOOKUP(A750,Mobility!$A:$L,9,FALSE)</f>
        <v>54</v>
      </c>
      <c r="Q750">
        <f>VLOOKUP(A750,Mobility!$A:$L,10,FALSE)</f>
        <v>10</v>
      </c>
      <c r="R750">
        <f>VLOOKUP(A750,Mobility!$A:$L,11,FALSE)</f>
        <v>1</v>
      </c>
      <c r="S750">
        <f>VLOOKUP(A750,Mobility!$A:$L,12,FALSE)</f>
        <v>-2</v>
      </c>
      <c r="T750">
        <f>VLOOKUP(D750,'Pop and Pop Den'!A:C,2,FALSE)</f>
        <v>4645184</v>
      </c>
      <c r="U750">
        <f>VLOOKUP(D750,'Pop and Pop Den'!A:C,3,FALSE)</f>
        <v>107.5175</v>
      </c>
      <c r="V750">
        <f>VLOOKUP(D750,Unemployment!A:B,2,FALSE)</f>
        <v>4.8</v>
      </c>
      <c r="W750">
        <f>VLOOKUP(D750,Unemployment!H:J,2,FALSE)</f>
        <v>5.2</v>
      </c>
      <c r="X750">
        <f>VLOOKUP(D750,Unemployment!H:J,3,FALSE)</f>
        <v>6.9</v>
      </c>
      <c r="Y750">
        <f t="shared" si="231"/>
        <v>2.1000000000000005</v>
      </c>
      <c r="Z750">
        <f t="shared" si="232"/>
        <v>1.7000000000000002</v>
      </c>
      <c r="AA750">
        <f>VLOOKUP(D750,MedianAge!A:B,2,FALSE)</f>
        <v>36.6</v>
      </c>
      <c r="AB750" s="6">
        <f>VLOOKUP(D750,StateActions!F:G,2,FALSE)</f>
        <v>43913</v>
      </c>
      <c r="AC750" s="6">
        <f>VLOOKUP(D750,StateActions!L:M,2,FALSE)</f>
        <v>43912</v>
      </c>
      <c r="AD750" s="6">
        <f>VLOOKUP(D750,StateActions!A:B,2,FALSE)</f>
        <v>43903</v>
      </c>
      <c r="AE750">
        <f t="shared" si="233"/>
        <v>-12</v>
      </c>
      <c r="AF750">
        <f t="shared" si="234"/>
        <v>-11</v>
      </c>
      <c r="AG750">
        <f t="shared" si="235"/>
        <v>-2</v>
      </c>
      <c r="AH750" s="18">
        <f t="shared" si="236"/>
        <v>0.13953488372093023</v>
      </c>
      <c r="AI750" s="18">
        <f t="shared" si="237"/>
        <v>0.86046511627906974</v>
      </c>
      <c r="AJ750" s="20">
        <f t="shared" si="238"/>
        <v>0</v>
      </c>
      <c r="AK750" t="str">
        <f t="shared" si="239"/>
        <v>Include</v>
      </c>
      <c r="AL750" t="str">
        <f t="shared" si="240"/>
        <v>Less than 10 deaths</v>
      </c>
      <c r="AM750" s="6">
        <f>IFERROR(VLOOKUP(D750,DatesEachStateReach10Deaths!A:B,2,FALSE),AK750)</f>
        <v>43910</v>
      </c>
      <c r="AN750">
        <f t="shared" si="241"/>
        <v>-9</v>
      </c>
    </row>
    <row r="751" spans="1:40" x14ac:dyDescent="0.25">
      <c r="A751" t="str">
        <f t="shared" si="242"/>
        <v>43902Louisiana</v>
      </c>
      <c r="B751" t="str">
        <f t="shared" si="229"/>
        <v>43902LA</v>
      </c>
      <c r="C751" s="6">
        <v>43902</v>
      </c>
      <c r="D751" t="s">
        <v>81</v>
      </c>
      <c r="E751" t="s">
        <v>25</v>
      </c>
      <c r="F751">
        <f>IFERROR(VLOOKUP(B751,CovidTracking!B:G,4,FALSE),0)</f>
        <v>14</v>
      </c>
      <c r="G751">
        <f>IFERROR(VLOOKUP(B751,CovidTracking!B:G,5,FALSE),0)</f>
        <v>37</v>
      </c>
      <c r="H751">
        <f t="shared" si="230"/>
        <v>51</v>
      </c>
      <c r="I751">
        <f>IFERROR(VLOOKUP(B751,CovidTracking!B:G,6,FALSE),0)</f>
        <v>0</v>
      </c>
      <c r="J751">
        <f t="shared" si="243"/>
        <v>8</v>
      </c>
      <c r="K751">
        <f t="shared" si="244"/>
        <v>0</v>
      </c>
      <c r="L751">
        <f t="shared" si="245"/>
        <v>8</v>
      </c>
      <c r="M751">
        <f t="shared" si="246"/>
        <v>0</v>
      </c>
      <c r="N751">
        <f>VLOOKUP(A751,Mobility!$A:$L,7,FALSE)</f>
        <v>11</v>
      </c>
      <c r="O751">
        <f>VLOOKUP(A751,Mobility!$A:$L,8,FALSE)</f>
        <v>25</v>
      </c>
      <c r="P751">
        <f>VLOOKUP(A751,Mobility!$A:$L,9,FALSE)</f>
        <v>35</v>
      </c>
      <c r="Q751">
        <f>VLOOKUP(A751,Mobility!$A:$L,10,FALSE)</f>
        <v>5</v>
      </c>
      <c r="R751">
        <f>VLOOKUP(A751,Mobility!$A:$L,11,FALSE)</f>
        <v>0</v>
      </c>
      <c r="S751">
        <f>VLOOKUP(A751,Mobility!$A:$L,12,FALSE)</f>
        <v>-1</v>
      </c>
      <c r="T751">
        <f>VLOOKUP(D751,'Pop and Pop Den'!A:C,2,FALSE)</f>
        <v>4645184</v>
      </c>
      <c r="U751">
        <f>VLOOKUP(D751,'Pop and Pop Den'!A:C,3,FALSE)</f>
        <v>107.5175</v>
      </c>
      <c r="V751">
        <f>VLOOKUP(D751,Unemployment!A:B,2,FALSE)</f>
        <v>4.8</v>
      </c>
      <c r="W751">
        <f>VLOOKUP(D751,Unemployment!H:J,2,FALSE)</f>
        <v>5.2</v>
      </c>
      <c r="X751">
        <f>VLOOKUP(D751,Unemployment!H:J,3,FALSE)</f>
        <v>6.9</v>
      </c>
      <c r="Y751">
        <f t="shared" si="231"/>
        <v>2.1000000000000005</v>
      </c>
      <c r="Z751">
        <f t="shared" si="232"/>
        <v>1.7000000000000002</v>
      </c>
      <c r="AA751">
        <f>VLOOKUP(D751,MedianAge!A:B,2,FALSE)</f>
        <v>36.6</v>
      </c>
      <c r="AB751" s="6">
        <f>VLOOKUP(D751,StateActions!F:G,2,FALSE)</f>
        <v>43913</v>
      </c>
      <c r="AC751" s="6">
        <f>VLOOKUP(D751,StateActions!L:M,2,FALSE)</f>
        <v>43912</v>
      </c>
      <c r="AD751" s="6">
        <f>VLOOKUP(D751,StateActions!A:B,2,FALSE)</f>
        <v>43903</v>
      </c>
      <c r="AE751">
        <f t="shared" si="233"/>
        <v>-11</v>
      </c>
      <c r="AF751">
        <f t="shared" si="234"/>
        <v>-10</v>
      </c>
      <c r="AG751">
        <f t="shared" si="235"/>
        <v>-1</v>
      </c>
      <c r="AH751" s="18">
        <f t="shared" si="236"/>
        <v>0.27450980392156865</v>
      </c>
      <c r="AI751" s="18">
        <f t="shared" si="237"/>
        <v>0.72549019607843135</v>
      </c>
      <c r="AJ751" s="20">
        <f t="shared" si="238"/>
        <v>0</v>
      </c>
      <c r="AK751" t="str">
        <f t="shared" si="239"/>
        <v>Include</v>
      </c>
      <c r="AL751" t="str">
        <f t="shared" si="240"/>
        <v>Less than 10 deaths</v>
      </c>
      <c r="AM751" s="6">
        <f>IFERROR(VLOOKUP(D751,DatesEachStateReach10Deaths!A:B,2,FALSE),AK751)</f>
        <v>43910</v>
      </c>
      <c r="AN751">
        <f t="shared" si="241"/>
        <v>-8</v>
      </c>
    </row>
    <row r="752" spans="1:40" x14ac:dyDescent="0.25">
      <c r="A752" t="str">
        <f t="shared" si="242"/>
        <v>43903Louisiana</v>
      </c>
      <c r="B752" t="str">
        <f t="shared" si="229"/>
        <v>43903LA</v>
      </c>
      <c r="C752" s="6">
        <v>43903</v>
      </c>
      <c r="D752" t="s">
        <v>81</v>
      </c>
      <c r="E752" t="s">
        <v>25</v>
      </c>
      <c r="F752">
        <f>IFERROR(VLOOKUP(B752,CovidTracking!B:G,4,FALSE),0)</f>
        <v>36</v>
      </c>
      <c r="G752">
        <f>IFERROR(VLOOKUP(B752,CovidTracking!B:G,5,FALSE),0)</f>
        <v>37</v>
      </c>
      <c r="H752">
        <f t="shared" si="230"/>
        <v>73</v>
      </c>
      <c r="I752">
        <f>IFERROR(VLOOKUP(B752,CovidTracking!B:G,6,FALSE),0)</f>
        <v>0</v>
      </c>
      <c r="J752">
        <f t="shared" si="243"/>
        <v>22</v>
      </c>
      <c r="K752">
        <f t="shared" si="244"/>
        <v>0</v>
      </c>
      <c r="L752">
        <f t="shared" si="245"/>
        <v>22</v>
      </c>
      <c r="M752">
        <f t="shared" si="246"/>
        <v>0</v>
      </c>
      <c r="N752">
        <f>VLOOKUP(A752,Mobility!$A:$L,7,FALSE)</f>
        <v>5</v>
      </c>
      <c r="O752">
        <f>VLOOKUP(A752,Mobility!$A:$L,8,FALSE)</f>
        <v>36</v>
      </c>
      <c r="P752">
        <f>VLOOKUP(A752,Mobility!$A:$L,9,FALSE)</f>
        <v>22</v>
      </c>
      <c r="Q752">
        <f>VLOOKUP(A752,Mobility!$A:$L,10,FALSE)</f>
        <v>0</v>
      </c>
      <c r="R752">
        <f>VLOOKUP(A752,Mobility!$A:$L,11,FALSE)</f>
        <v>-1</v>
      </c>
      <c r="S752">
        <f>VLOOKUP(A752,Mobility!$A:$L,12,FALSE)</f>
        <v>0</v>
      </c>
      <c r="T752">
        <f>VLOOKUP(D752,'Pop and Pop Den'!A:C,2,FALSE)</f>
        <v>4645184</v>
      </c>
      <c r="U752">
        <f>VLOOKUP(D752,'Pop and Pop Den'!A:C,3,FALSE)</f>
        <v>107.5175</v>
      </c>
      <c r="V752">
        <f>VLOOKUP(D752,Unemployment!A:B,2,FALSE)</f>
        <v>4.8</v>
      </c>
      <c r="W752">
        <f>VLOOKUP(D752,Unemployment!H:J,2,FALSE)</f>
        <v>5.2</v>
      </c>
      <c r="X752">
        <f>VLOOKUP(D752,Unemployment!H:J,3,FALSE)</f>
        <v>6.9</v>
      </c>
      <c r="Y752">
        <f t="shared" si="231"/>
        <v>2.1000000000000005</v>
      </c>
      <c r="Z752">
        <f t="shared" si="232"/>
        <v>1.7000000000000002</v>
      </c>
      <c r="AA752">
        <f>VLOOKUP(D752,MedianAge!A:B,2,FALSE)</f>
        <v>36.6</v>
      </c>
      <c r="AB752" s="6">
        <f>VLOOKUP(D752,StateActions!F:G,2,FALSE)</f>
        <v>43913</v>
      </c>
      <c r="AC752" s="6">
        <f>VLOOKUP(D752,StateActions!L:M,2,FALSE)</f>
        <v>43912</v>
      </c>
      <c r="AD752" s="6">
        <f>VLOOKUP(D752,StateActions!A:B,2,FALSE)</f>
        <v>43903</v>
      </c>
      <c r="AE752">
        <f t="shared" si="233"/>
        <v>-10</v>
      </c>
      <c r="AF752">
        <f t="shared" si="234"/>
        <v>-9</v>
      </c>
      <c r="AG752">
        <f t="shared" si="235"/>
        <v>0</v>
      </c>
      <c r="AH752" s="18">
        <f t="shared" si="236"/>
        <v>0.49315068493150682</v>
      </c>
      <c r="AI752" s="18">
        <f t="shared" si="237"/>
        <v>0.50684931506849318</v>
      </c>
      <c r="AJ752" s="20">
        <f t="shared" si="238"/>
        <v>0</v>
      </c>
      <c r="AK752" t="str">
        <f t="shared" si="239"/>
        <v>Include</v>
      </c>
      <c r="AL752" t="str">
        <f t="shared" si="240"/>
        <v>Less than 10 deaths</v>
      </c>
      <c r="AM752" s="6">
        <f>IFERROR(VLOOKUP(D752,DatesEachStateReach10Deaths!A:B,2,FALSE),AK752)</f>
        <v>43910</v>
      </c>
      <c r="AN752">
        <f t="shared" si="241"/>
        <v>-7</v>
      </c>
    </row>
    <row r="753" spans="1:40" x14ac:dyDescent="0.25">
      <c r="A753" t="str">
        <f t="shared" si="242"/>
        <v>43904Louisiana</v>
      </c>
      <c r="B753" t="str">
        <f t="shared" si="229"/>
        <v>43904LA</v>
      </c>
      <c r="C753" s="6">
        <v>43904</v>
      </c>
      <c r="D753" t="s">
        <v>81</v>
      </c>
      <c r="E753" t="s">
        <v>25</v>
      </c>
      <c r="F753">
        <f>IFERROR(VLOOKUP(B753,CovidTracking!B:G,4,FALSE),0)</f>
        <v>69</v>
      </c>
      <c r="G753">
        <f>IFERROR(VLOOKUP(B753,CovidTracking!B:G,5,FALSE),0)</f>
        <v>109</v>
      </c>
      <c r="H753">
        <f t="shared" si="230"/>
        <v>178</v>
      </c>
      <c r="I753">
        <f>IFERROR(VLOOKUP(B753,CovidTracking!B:G,6,FALSE),0)</f>
        <v>0</v>
      </c>
      <c r="J753">
        <f t="shared" si="243"/>
        <v>33</v>
      </c>
      <c r="K753">
        <f t="shared" si="244"/>
        <v>72</v>
      </c>
      <c r="L753">
        <f t="shared" si="245"/>
        <v>105</v>
      </c>
      <c r="M753">
        <f t="shared" si="246"/>
        <v>0</v>
      </c>
      <c r="N753">
        <f>VLOOKUP(A753,Mobility!$A:$L,7,FALSE)</f>
        <v>-4</v>
      </c>
      <c r="O753">
        <f>VLOOKUP(A753,Mobility!$A:$L,8,FALSE)</f>
        <v>21</v>
      </c>
      <c r="P753">
        <f>VLOOKUP(A753,Mobility!$A:$L,9,FALSE)</f>
        <v>9</v>
      </c>
      <c r="Q753">
        <f>VLOOKUP(A753,Mobility!$A:$L,10,FALSE)</f>
        <v>-1</v>
      </c>
      <c r="R753">
        <f>VLOOKUP(A753,Mobility!$A:$L,11,FALSE)</f>
        <v>-1</v>
      </c>
      <c r="S753">
        <f>VLOOKUP(A753,Mobility!$A:$L,12,FALSE)</f>
        <v>2</v>
      </c>
      <c r="T753">
        <f>VLOOKUP(D753,'Pop and Pop Den'!A:C,2,FALSE)</f>
        <v>4645184</v>
      </c>
      <c r="U753">
        <f>VLOOKUP(D753,'Pop and Pop Den'!A:C,3,FALSE)</f>
        <v>107.5175</v>
      </c>
      <c r="V753">
        <f>VLOOKUP(D753,Unemployment!A:B,2,FALSE)</f>
        <v>4.8</v>
      </c>
      <c r="W753">
        <f>VLOOKUP(D753,Unemployment!H:J,2,FALSE)</f>
        <v>5.2</v>
      </c>
      <c r="X753">
        <f>VLOOKUP(D753,Unemployment!H:J,3,FALSE)</f>
        <v>6.9</v>
      </c>
      <c r="Y753">
        <f t="shared" si="231"/>
        <v>2.1000000000000005</v>
      </c>
      <c r="Z753">
        <f t="shared" si="232"/>
        <v>1.7000000000000002</v>
      </c>
      <c r="AA753">
        <f>VLOOKUP(D753,MedianAge!A:B,2,FALSE)</f>
        <v>36.6</v>
      </c>
      <c r="AB753" s="6">
        <f>VLOOKUP(D753,StateActions!F:G,2,FALSE)</f>
        <v>43913</v>
      </c>
      <c r="AC753" s="6">
        <f>VLOOKUP(D753,StateActions!L:M,2,FALSE)</f>
        <v>43912</v>
      </c>
      <c r="AD753" s="6">
        <f>VLOOKUP(D753,StateActions!A:B,2,FALSE)</f>
        <v>43903</v>
      </c>
      <c r="AE753">
        <f t="shared" si="233"/>
        <v>-9</v>
      </c>
      <c r="AF753">
        <f t="shared" si="234"/>
        <v>-8</v>
      </c>
      <c r="AG753">
        <f t="shared" si="235"/>
        <v>1</v>
      </c>
      <c r="AH753" s="18">
        <f t="shared" si="236"/>
        <v>0.38764044943820225</v>
      </c>
      <c r="AI753" s="18">
        <f t="shared" si="237"/>
        <v>0.61235955056179781</v>
      </c>
      <c r="AJ753" s="20">
        <f t="shared" si="238"/>
        <v>0</v>
      </c>
      <c r="AK753" t="str">
        <f t="shared" si="239"/>
        <v>Include</v>
      </c>
      <c r="AL753" t="str">
        <f t="shared" si="240"/>
        <v>Less than 10 deaths</v>
      </c>
      <c r="AM753" s="6">
        <f>IFERROR(VLOOKUP(D753,DatesEachStateReach10Deaths!A:B,2,FALSE),AK753)</f>
        <v>43910</v>
      </c>
      <c r="AN753">
        <f t="shared" si="241"/>
        <v>-6</v>
      </c>
    </row>
    <row r="754" spans="1:40" x14ac:dyDescent="0.25">
      <c r="A754" t="str">
        <f t="shared" si="242"/>
        <v>43905Louisiana</v>
      </c>
      <c r="B754" t="str">
        <f t="shared" si="229"/>
        <v>43905LA</v>
      </c>
      <c r="C754" s="6">
        <v>43905</v>
      </c>
      <c r="D754" t="s">
        <v>81</v>
      </c>
      <c r="E754" t="s">
        <v>25</v>
      </c>
      <c r="F754">
        <f>IFERROR(VLOOKUP(B754,CovidTracking!B:G,4,FALSE),0)</f>
        <v>91</v>
      </c>
      <c r="G754">
        <f>IFERROR(VLOOKUP(B754,CovidTracking!B:G,5,FALSE),0)</f>
        <v>156</v>
      </c>
      <c r="H754">
        <f t="shared" si="230"/>
        <v>247</v>
      </c>
      <c r="I754">
        <f>IFERROR(VLOOKUP(B754,CovidTracking!B:G,6,FALSE),0)</f>
        <v>2</v>
      </c>
      <c r="J754">
        <f t="shared" si="243"/>
        <v>22</v>
      </c>
      <c r="K754">
        <f t="shared" si="244"/>
        <v>47</v>
      </c>
      <c r="L754">
        <f t="shared" si="245"/>
        <v>69</v>
      </c>
      <c r="M754">
        <f t="shared" si="246"/>
        <v>2</v>
      </c>
      <c r="N754">
        <f>VLOOKUP(A754,Mobility!$A:$L,7,FALSE)</f>
        <v>-5</v>
      </c>
      <c r="O754">
        <f>VLOOKUP(A754,Mobility!$A:$L,8,FALSE)</f>
        <v>16</v>
      </c>
      <c r="P754">
        <f>VLOOKUP(A754,Mobility!$A:$L,9,FALSE)</f>
        <v>23</v>
      </c>
      <c r="Q754">
        <f>VLOOKUP(A754,Mobility!$A:$L,10,FALSE)</f>
        <v>0</v>
      </c>
      <c r="R754">
        <f>VLOOKUP(A754,Mobility!$A:$L,11,FALSE)</f>
        <v>-4</v>
      </c>
      <c r="S754">
        <f>VLOOKUP(A754,Mobility!$A:$L,12,FALSE)</f>
        <v>2</v>
      </c>
      <c r="T754">
        <f>VLOOKUP(D754,'Pop and Pop Den'!A:C,2,FALSE)</f>
        <v>4645184</v>
      </c>
      <c r="U754">
        <f>VLOOKUP(D754,'Pop and Pop Den'!A:C,3,FALSE)</f>
        <v>107.5175</v>
      </c>
      <c r="V754">
        <f>VLOOKUP(D754,Unemployment!A:B,2,FALSE)</f>
        <v>4.8</v>
      </c>
      <c r="W754">
        <f>VLOOKUP(D754,Unemployment!H:J,2,FALSE)</f>
        <v>5.2</v>
      </c>
      <c r="X754">
        <f>VLOOKUP(D754,Unemployment!H:J,3,FALSE)</f>
        <v>6.9</v>
      </c>
      <c r="Y754">
        <f t="shared" si="231"/>
        <v>2.1000000000000005</v>
      </c>
      <c r="Z754">
        <f t="shared" si="232"/>
        <v>1.7000000000000002</v>
      </c>
      <c r="AA754">
        <f>VLOOKUP(D754,MedianAge!A:B,2,FALSE)</f>
        <v>36.6</v>
      </c>
      <c r="AB754" s="6">
        <f>VLOOKUP(D754,StateActions!F:G,2,FALSE)</f>
        <v>43913</v>
      </c>
      <c r="AC754" s="6">
        <f>VLOOKUP(D754,StateActions!L:M,2,FALSE)</f>
        <v>43912</v>
      </c>
      <c r="AD754" s="6">
        <f>VLOOKUP(D754,StateActions!A:B,2,FALSE)</f>
        <v>43903</v>
      </c>
      <c r="AE754">
        <f t="shared" si="233"/>
        <v>-8</v>
      </c>
      <c r="AF754">
        <f t="shared" si="234"/>
        <v>-7</v>
      </c>
      <c r="AG754">
        <f t="shared" si="235"/>
        <v>2</v>
      </c>
      <c r="AH754" s="18">
        <f t="shared" si="236"/>
        <v>0.36842105263157893</v>
      </c>
      <c r="AI754" s="18">
        <f t="shared" si="237"/>
        <v>0.63157894736842102</v>
      </c>
      <c r="AJ754" s="20">
        <f t="shared" si="238"/>
        <v>8.0971659919028341E-3</v>
      </c>
      <c r="AK754" t="str">
        <f t="shared" si="239"/>
        <v>Include</v>
      </c>
      <c r="AL754" t="str">
        <f t="shared" si="240"/>
        <v>Less than 10 deaths</v>
      </c>
      <c r="AM754" s="6">
        <f>IFERROR(VLOOKUP(D754,DatesEachStateReach10Deaths!A:B,2,FALSE),AK754)</f>
        <v>43910</v>
      </c>
      <c r="AN754">
        <f t="shared" si="241"/>
        <v>-5</v>
      </c>
    </row>
    <row r="755" spans="1:40" x14ac:dyDescent="0.25">
      <c r="A755" t="str">
        <f t="shared" si="242"/>
        <v>43906Louisiana</v>
      </c>
      <c r="B755" t="str">
        <f t="shared" si="229"/>
        <v>43906LA</v>
      </c>
      <c r="C755" s="6">
        <v>43906</v>
      </c>
      <c r="D755" t="s">
        <v>81</v>
      </c>
      <c r="E755" t="s">
        <v>25</v>
      </c>
      <c r="F755">
        <f>IFERROR(VLOOKUP(B755,CovidTracking!B:G,4,FALSE),0)</f>
        <v>114</v>
      </c>
      <c r="G755">
        <f>IFERROR(VLOOKUP(B755,CovidTracking!B:G,5,FALSE),0)</f>
        <v>188</v>
      </c>
      <c r="H755">
        <f t="shared" si="230"/>
        <v>302</v>
      </c>
      <c r="I755">
        <f>IFERROR(VLOOKUP(B755,CovidTracking!B:G,6,FALSE),0)</f>
        <v>2</v>
      </c>
      <c r="J755">
        <f t="shared" si="243"/>
        <v>23</v>
      </c>
      <c r="K755">
        <f t="shared" si="244"/>
        <v>32</v>
      </c>
      <c r="L755">
        <f t="shared" si="245"/>
        <v>55</v>
      </c>
      <c r="M755">
        <f t="shared" si="246"/>
        <v>0</v>
      </c>
      <c r="N755">
        <f>VLOOKUP(A755,Mobility!$A:$L,7,FALSE)</f>
        <v>-3</v>
      </c>
      <c r="O755">
        <f>VLOOKUP(A755,Mobility!$A:$L,8,FALSE)</f>
        <v>24</v>
      </c>
      <c r="P755">
        <f>VLOOKUP(A755,Mobility!$A:$L,9,FALSE)</f>
        <v>8</v>
      </c>
      <c r="Q755">
        <f>VLOOKUP(A755,Mobility!$A:$L,10,FALSE)</f>
        <v>-7</v>
      </c>
      <c r="R755">
        <f>VLOOKUP(A755,Mobility!$A:$L,11,FALSE)</f>
        <v>-11</v>
      </c>
      <c r="S755">
        <f>VLOOKUP(A755,Mobility!$A:$L,12,FALSE)</f>
        <v>5</v>
      </c>
      <c r="T755">
        <f>VLOOKUP(D755,'Pop and Pop Den'!A:C,2,FALSE)</f>
        <v>4645184</v>
      </c>
      <c r="U755">
        <f>VLOOKUP(D755,'Pop and Pop Den'!A:C,3,FALSE)</f>
        <v>107.5175</v>
      </c>
      <c r="V755">
        <f>VLOOKUP(D755,Unemployment!A:B,2,FALSE)</f>
        <v>4.8</v>
      </c>
      <c r="W755">
        <f>VLOOKUP(D755,Unemployment!H:J,2,FALSE)</f>
        <v>5.2</v>
      </c>
      <c r="X755">
        <f>VLOOKUP(D755,Unemployment!H:J,3,FALSE)</f>
        <v>6.9</v>
      </c>
      <c r="Y755">
        <f t="shared" si="231"/>
        <v>2.1000000000000005</v>
      </c>
      <c r="Z755">
        <f t="shared" si="232"/>
        <v>1.7000000000000002</v>
      </c>
      <c r="AA755">
        <f>VLOOKUP(D755,MedianAge!A:B,2,FALSE)</f>
        <v>36.6</v>
      </c>
      <c r="AB755" s="6">
        <f>VLOOKUP(D755,StateActions!F:G,2,FALSE)</f>
        <v>43913</v>
      </c>
      <c r="AC755" s="6">
        <f>VLOOKUP(D755,StateActions!L:M,2,FALSE)</f>
        <v>43912</v>
      </c>
      <c r="AD755" s="6">
        <f>VLOOKUP(D755,StateActions!A:B,2,FALSE)</f>
        <v>43903</v>
      </c>
      <c r="AE755">
        <f t="shared" si="233"/>
        <v>-7</v>
      </c>
      <c r="AF755">
        <f t="shared" si="234"/>
        <v>-6</v>
      </c>
      <c r="AG755">
        <f t="shared" si="235"/>
        <v>3</v>
      </c>
      <c r="AH755" s="18">
        <f t="shared" si="236"/>
        <v>0.37748344370860926</v>
      </c>
      <c r="AI755" s="18">
        <f t="shared" si="237"/>
        <v>0.62251655629139069</v>
      </c>
      <c r="AJ755" s="20">
        <f t="shared" si="238"/>
        <v>6.6225165562913907E-3</v>
      </c>
      <c r="AK755" t="str">
        <f t="shared" si="239"/>
        <v>Include</v>
      </c>
      <c r="AL755" t="str">
        <f t="shared" si="240"/>
        <v>Less than 10 deaths</v>
      </c>
      <c r="AM755" s="6">
        <f>IFERROR(VLOOKUP(D755,DatesEachStateReach10Deaths!A:B,2,FALSE),AK755)</f>
        <v>43910</v>
      </c>
      <c r="AN755">
        <f t="shared" si="241"/>
        <v>-4</v>
      </c>
    </row>
    <row r="756" spans="1:40" x14ac:dyDescent="0.25">
      <c r="A756" t="str">
        <f t="shared" si="242"/>
        <v>43907Louisiana</v>
      </c>
      <c r="B756" t="str">
        <f t="shared" si="229"/>
        <v>43907LA</v>
      </c>
      <c r="C756" s="6">
        <v>43907</v>
      </c>
      <c r="D756" t="s">
        <v>81</v>
      </c>
      <c r="E756" t="s">
        <v>25</v>
      </c>
      <c r="F756">
        <f>IFERROR(VLOOKUP(B756,CovidTracking!B:G,4,FALSE),0)</f>
        <v>171</v>
      </c>
      <c r="G756">
        <f>IFERROR(VLOOKUP(B756,CovidTracking!B:G,5,FALSE),0)</f>
        <v>286</v>
      </c>
      <c r="H756">
        <f t="shared" si="230"/>
        <v>457</v>
      </c>
      <c r="I756">
        <f>IFERROR(VLOOKUP(B756,CovidTracking!B:G,6,FALSE),0)</f>
        <v>4</v>
      </c>
      <c r="J756">
        <f t="shared" si="243"/>
        <v>57</v>
      </c>
      <c r="K756">
        <f t="shared" si="244"/>
        <v>98</v>
      </c>
      <c r="L756">
        <f t="shared" si="245"/>
        <v>155</v>
      </c>
      <c r="M756">
        <f t="shared" si="246"/>
        <v>2</v>
      </c>
      <c r="N756">
        <f>VLOOKUP(A756,Mobility!$A:$L,7,FALSE)</f>
        <v>-18</v>
      </c>
      <c r="O756">
        <f>VLOOKUP(A756,Mobility!$A:$L,8,FALSE)</f>
        <v>18</v>
      </c>
      <c r="P756">
        <f>VLOOKUP(A756,Mobility!$A:$L,9,FALSE)</f>
        <v>-3</v>
      </c>
      <c r="Q756">
        <f>VLOOKUP(A756,Mobility!$A:$L,10,FALSE)</f>
        <v>-17</v>
      </c>
      <c r="R756">
        <f>VLOOKUP(A756,Mobility!$A:$L,11,FALSE)</f>
        <v>-20</v>
      </c>
      <c r="S756">
        <f>VLOOKUP(A756,Mobility!$A:$L,12,FALSE)</f>
        <v>9</v>
      </c>
      <c r="T756">
        <f>VLOOKUP(D756,'Pop and Pop Den'!A:C,2,FALSE)</f>
        <v>4645184</v>
      </c>
      <c r="U756">
        <f>VLOOKUP(D756,'Pop and Pop Den'!A:C,3,FALSE)</f>
        <v>107.5175</v>
      </c>
      <c r="V756">
        <f>VLOOKUP(D756,Unemployment!A:B,2,FALSE)</f>
        <v>4.8</v>
      </c>
      <c r="W756">
        <f>VLOOKUP(D756,Unemployment!H:J,2,FALSE)</f>
        <v>5.2</v>
      </c>
      <c r="X756">
        <f>VLOOKUP(D756,Unemployment!H:J,3,FALSE)</f>
        <v>6.9</v>
      </c>
      <c r="Y756">
        <f t="shared" si="231"/>
        <v>2.1000000000000005</v>
      </c>
      <c r="Z756">
        <f t="shared" si="232"/>
        <v>1.7000000000000002</v>
      </c>
      <c r="AA756">
        <f>VLOOKUP(D756,MedianAge!A:B,2,FALSE)</f>
        <v>36.6</v>
      </c>
      <c r="AB756" s="6">
        <f>VLOOKUP(D756,StateActions!F:G,2,FALSE)</f>
        <v>43913</v>
      </c>
      <c r="AC756" s="6">
        <f>VLOOKUP(D756,StateActions!L:M,2,FALSE)</f>
        <v>43912</v>
      </c>
      <c r="AD756" s="6">
        <f>VLOOKUP(D756,StateActions!A:B,2,FALSE)</f>
        <v>43903</v>
      </c>
      <c r="AE756">
        <f t="shared" si="233"/>
        <v>-6</v>
      </c>
      <c r="AF756">
        <f t="shared" si="234"/>
        <v>-5</v>
      </c>
      <c r="AG756">
        <f t="shared" si="235"/>
        <v>4</v>
      </c>
      <c r="AH756" s="18">
        <f t="shared" si="236"/>
        <v>0.37417943107221008</v>
      </c>
      <c r="AI756" s="18">
        <f t="shared" si="237"/>
        <v>0.62582056892778992</v>
      </c>
      <c r="AJ756" s="20">
        <f t="shared" si="238"/>
        <v>8.7527352297592995E-3</v>
      </c>
      <c r="AK756" t="str">
        <f t="shared" si="239"/>
        <v>Include</v>
      </c>
      <c r="AL756" t="str">
        <f t="shared" si="240"/>
        <v>Less than 10 deaths</v>
      </c>
      <c r="AM756" s="6">
        <f>IFERROR(VLOOKUP(D756,DatesEachStateReach10Deaths!A:B,2,FALSE),AK756)</f>
        <v>43910</v>
      </c>
      <c r="AN756">
        <f t="shared" si="241"/>
        <v>-3</v>
      </c>
    </row>
    <row r="757" spans="1:40" x14ac:dyDescent="0.25">
      <c r="A757" t="str">
        <f t="shared" si="242"/>
        <v>43908Louisiana</v>
      </c>
      <c r="B757" t="str">
        <f t="shared" si="229"/>
        <v>43908LA</v>
      </c>
      <c r="C757" s="6">
        <v>43908</v>
      </c>
      <c r="D757" t="s">
        <v>81</v>
      </c>
      <c r="E757" t="s">
        <v>25</v>
      </c>
      <c r="F757">
        <f>IFERROR(VLOOKUP(B757,CovidTracking!B:G,4,FALSE),0)</f>
        <v>240</v>
      </c>
      <c r="G757">
        <f>IFERROR(VLOOKUP(B757,CovidTracking!B:G,5,FALSE),0)</f>
        <v>335</v>
      </c>
      <c r="H757">
        <f t="shared" si="230"/>
        <v>575</v>
      </c>
      <c r="I757">
        <f>IFERROR(VLOOKUP(B757,CovidTracking!B:G,6,FALSE),0)</f>
        <v>6</v>
      </c>
      <c r="J757">
        <f t="shared" si="243"/>
        <v>69</v>
      </c>
      <c r="K757">
        <f t="shared" si="244"/>
        <v>49</v>
      </c>
      <c r="L757">
        <f t="shared" si="245"/>
        <v>118</v>
      </c>
      <c r="M757">
        <f t="shared" si="246"/>
        <v>2</v>
      </c>
      <c r="N757">
        <f>VLOOKUP(A757,Mobility!$A:$L,7,FALSE)</f>
        <v>-20</v>
      </c>
      <c r="O757">
        <f>VLOOKUP(A757,Mobility!$A:$L,8,FALSE)</f>
        <v>12</v>
      </c>
      <c r="P757">
        <f>VLOOKUP(A757,Mobility!$A:$L,9,FALSE)</f>
        <v>11</v>
      </c>
      <c r="Q757">
        <f>VLOOKUP(A757,Mobility!$A:$L,10,FALSE)</f>
        <v>-17</v>
      </c>
      <c r="R757">
        <f>VLOOKUP(A757,Mobility!$A:$L,11,FALSE)</f>
        <v>-24</v>
      </c>
      <c r="S757">
        <f>VLOOKUP(A757,Mobility!$A:$L,12,FALSE)</f>
        <v>9</v>
      </c>
      <c r="T757">
        <f>VLOOKUP(D757,'Pop and Pop Den'!A:C,2,FALSE)</f>
        <v>4645184</v>
      </c>
      <c r="U757">
        <f>VLOOKUP(D757,'Pop and Pop Den'!A:C,3,FALSE)</f>
        <v>107.5175</v>
      </c>
      <c r="V757">
        <f>VLOOKUP(D757,Unemployment!A:B,2,FALSE)</f>
        <v>4.8</v>
      </c>
      <c r="W757">
        <f>VLOOKUP(D757,Unemployment!H:J,2,FALSE)</f>
        <v>5.2</v>
      </c>
      <c r="X757">
        <f>VLOOKUP(D757,Unemployment!H:J,3,FALSE)</f>
        <v>6.9</v>
      </c>
      <c r="Y757">
        <f t="shared" si="231"/>
        <v>2.1000000000000005</v>
      </c>
      <c r="Z757">
        <f t="shared" si="232"/>
        <v>1.7000000000000002</v>
      </c>
      <c r="AA757">
        <f>VLOOKUP(D757,MedianAge!A:B,2,FALSE)</f>
        <v>36.6</v>
      </c>
      <c r="AB757" s="6">
        <f>VLOOKUP(D757,StateActions!F:G,2,FALSE)</f>
        <v>43913</v>
      </c>
      <c r="AC757" s="6">
        <f>VLOOKUP(D757,StateActions!L:M,2,FALSE)</f>
        <v>43912</v>
      </c>
      <c r="AD757" s="6">
        <f>VLOOKUP(D757,StateActions!A:B,2,FALSE)</f>
        <v>43903</v>
      </c>
      <c r="AE757">
        <f t="shared" si="233"/>
        <v>-5</v>
      </c>
      <c r="AF757">
        <f t="shared" si="234"/>
        <v>-4</v>
      </c>
      <c r="AG757">
        <f t="shared" si="235"/>
        <v>5</v>
      </c>
      <c r="AH757" s="18">
        <f t="shared" si="236"/>
        <v>0.41739130434782606</v>
      </c>
      <c r="AI757" s="18">
        <f t="shared" si="237"/>
        <v>0.58260869565217388</v>
      </c>
      <c r="AJ757" s="20">
        <f t="shared" si="238"/>
        <v>1.0434782608695653E-2</v>
      </c>
      <c r="AK757" t="str">
        <f t="shared" si="239"/>
        <v>Include</v>
      </c>
      <c r="AL757" t="str">
        <f t="shared" si="240"/>
        <v>Less than 10 deaths</v>
      </c>
      <c r="AM757" s="6">
        <f>IFERROR(VLOOKUP(D757,DatesEachStateReach10Deaths!A:B,2,FALSE),AK757)</f>
        <v>43910</v>
      </c>
      <c r="AN757">
        <f t="shared" si="241"/>
        <v>-2</v>
      </c>
    </row>
    <row r="758" spans="1:40" x14ac:dyDescent="0.25">
      <c r="A758" t="str">
        <f t="shared" si="242"/>
        <v>43909Louisiana</v>
      </c>
      <c r="B758" t="str">
        <f t="shared" si="229"/>
        <v>43909LA</v>
      </c>
      <c r="C758" s="6">
        <v>43909</v>
      </c>
      <c r="D758" t="s">
        <v>81</v>
      </c>
      <c r="E758" t="s">
        <v>25</v>
      </c>
      <c r="F758">
        <f>IFERROR(VLOOKUP(B758,CovidTracking!B:G,4,FALSE),0)</f>
        <v>347</v>
      </c>
      <c r="G758">
        <f>IFERROR(VLOOKUP(B758,CovidTracking!B:G,5,FALSE),0)</f>
        <v>458</v>
      </c>
      <c r="H758">
        <f t="shared" si="230"/>
        <v>805</v>
      </c>
      <c r="I758">
        <f>IFERROR(VLOOKUP(B758,CovidTracking!B:G,6,FALSE),0)</f>
        <v>8</v>
      </c>
      <c r="J758">
        <f t="shared" si="243"/>
        <v>107</v>
      </c>
      <c r="K758">
        <f t="shared" si="244"/>
        <v>123</v>
      </c>
      <c r="L758">
        <f t="shared" si="245"/>
        <v>230</v>
      </c>
      <c r="M758">
        <f t="shared" si="246"/>
        <v>2</v>
      </c>
      <c r="N758">
        <f>VLOOKUP(A758,Mobility!$A:$L,7,FALSE)</f>
        <v>-25</v>
      </c>
      <c r="O758">
        <f>VLOOKUP(A758,Mobility!$A:$L,8,FALSE)</f>
        <v>15</v>
      </c>
      <c r="P758">
        <f>VLOOKUP(A758,Mobility!$A:$L,9,FALSE)</f>
        <v>-2</v>
      </c>
      <c r="Q758">
        <f>VLOOKUP(A758,Mobility!$A:$L,10,FALSE)</f>
        <v>-24</v>
      </c>
      <c r="R758">
        <f>VLOOKUP(A758,Mobility!$A:$L,11,FALSE)</f>
        <v>-26</v>
      </c>
      <c r="S758">
        <f>VLOOKUP(A758,Mobility!$A:$L,12,FALSE)</f>
        <v>11</v>
      </c>
      <c r="T758">
        <f>VLOOKUP(D758,'Pop and Pop Den'!A:C,2,FALSE)</f>
        <v>4645184</v>
      </c>
      <c r="U758">
        <f>VLOOKUP(D758,'Pop and Pop Den'!A:C,3,FALSE)</f>
        <v>107.5175</v>
      </c>
      <c r="V758">
        <f>VLOOKUP(D758,Unemployment!A:B,2,FALSE)</f>
        <v>4.8</v>
      </c>
      <c r="W758">
        <f>VLOOKUP(D758,Unemployment!H:J,2,FALSE)</f>
        <v>5.2</v>
      </c>
      <c r="X758">
        <f>VLOOKUP(D758,Unemployment!H:J,3,FALSE)</f>
        <v>6.9</v>
      </c>
      <c r="Y758">
        <f t="shared" si="231"/>
        <v>2.1000000000000005</v>
      </c>
      <c r="Z758">
        <f t="shared" si="232"/>
        <v>1.7000000000000002</v>
      </c>
      <c r="AA758">
        <f>VLOOKUP(D758,MedianAge!A:B,2,FALSE)</f>
        <v>36.6</v>
      </c>
      <c r="AB758" s="6">
        <f>VLOOKUP(D758,StateActions!F:G,2,FALSE)</f>
        <v>43913</v>
      </c>
      <c r="AC758" s="6">
        <f>VLOOKUP(D758,StateActions!L:M,2,FALSE)</f>
        <v>43912</v>
      </c>
      <c r="AD758" s="6">
        <f>VLOOKUP(D758,StateActions!A:B,2,FALSE)</f>
        <v>43903</v>
      </c>
      <c r="AE758">
        <f t="shared" si="233"/>
        <v>-4</v>
      </c>
      <c r="AF758">
        <f t="shared" si="234"/>
        <v>-3</v>
      </c>
      <c r="AG758">
        <f t="shared" si="235"/>
        <v>6</v>
      </c>
      <c r="AH758" s="18">
        <f t="shared" si="236"/>
        <v>0.43105590062111804</v>
      </c>
      <c r="AI758" s="18">
        <f t="shared" si="237"/>
        <v>0.56894409937888202</v>
      </c>
      <c r="AJ758" s="20">
        <f t="shared" si="238"/>
        <v>9.9378881987577643E-3</v>
      </c>
      <c r="AK758" t="str">
        <f t="shared" si="239"/>
        <v>Include</v>
      </c>
      <c r="AL758" t="str">
        <f t="shared" si="240"/>
        <v>Less than 10 deaths</v>
      </c>
      <c r="AM758" s="6">
        <f>IFERROR(VLOOKUP(D758,DatesEachStateReach10Deaths!A:B,2,FALSE),AK758)</f>
        <v>43910</v>
      </c>
      <c r="AN758">
        <f t="shared" si="241"/>
        <v>-1</v>
      </c>
    </row>
    <row r="759" spans="1:40" x14ac:dyDescent="0.25">
      <c r="A759" t="str">
        <f t="shared" si="242"/>
        <v>43910Louisiana</v>
      </c>
      <c r="B759" t="str">
        <f t="shared" si="229"/>
        <v>43910LA</v>
      </c>
      <c r="C759" s="6">
        <v>43910</v>
      </c>
      <c r="D759" t="s">
        <v>81</v>
      </c>
      <c r="E759" t="s">
        <v>25</v>
      </c>
      <c r="F759">
        <f>IFERROR(VLOOKUP(B759,CovidTracking!B:G,4,FALSE),0)</f>
        <v>479</v>
      </c>
      <c r="G759">
        <f>IFERROR(VLOOKUP(B759,CovidTracking!B:G,5,FALSE),0)</f>
        <v>568</v>
      </c>
      <c r="H759">
        <f t="shared" si="230"/>
        <v>1047</v>
      </c>
      <c r="I759">
        <f>IFERROR(VLOOKUP(B759,CovidTracking!B:G,6,FALSE),0)</f>
        <v>12</v>
      </c>
      <c r="J759">
        <f t="shared" si="243"/>
        <v>132</v>
      </c>
      <c r="K759">
        <f t="shared" si="244"/>
        <v>110</v>
      </c>
      <c r="L759">
        <f t="shared" si="245"/>
        <v>242</v>
      </c>
      <c r="M759">
        <f t="shared" si="246"/>
        <v>4</v>
      </c>
      <c r="N759">
        <f>VLOOKUP(A759,Mobility!$A:$L,7,FALSE)</f>
        <v>-32</v>
      </c>
      <c r="O759">
        <f>VLOOKUP(A759,Mobility!$A:$L,8,FALSE)</f>
        <v>8</v>
      </c>
      <c r="P759">
        <f>VLOOKUP(A759,Mobility!$A:$L,9,FALSE)</f>
        <v>-16</v>
      </c>
      <c r="Q759">
        <f>VLOOKUP(A759,Mobility!$A:$L,10,FALSE)</f>
        <v>-33</v>
      </c>
      <c r="R759">
        <f>VLOOKUP(A759,Mobility!$A:$L,11,FALSE)</f>
        <v>-29</v>
      </c>
      <c r="S759">
        <f>VLOOKUP(A759,Mobility!$A:$L,12,FALSE)</f>
        <v>15</v>
      </c>
      <c r="T759">
        <f>VLOOKUP(D759,'Pop and Pop Den'!A:C,2,FALSE)</f>
        <v>4645184</v>
      </c>
      <c r="U759">
        <f>VLOOKUP(D759,'Pop and Pop Den'!A:C,3,FALSE)</f>
        <v>107.5175</v>
      </c>
      <c r="V759">
        <f>VLOOKUP(D759,Unemployment!A:B,2,FALSE)</f>
        <v>4.8</v>
      </c>
      <c r="W759">
        <f>VLOOKUP(D759,Unemployment!H:J,2,FALSE)</f>
        <v>5.2</v>
      </c>
      <c r="X759">
        <f>VLOOKUP(D759,Unemployment!H:J,3,FALSE)</f>
        <v>6.9</v>
      </c>
      <c r="Y759">
        <f t="shared" si="231"/>
        <v>2.1000000000000005</v>
      </c>
      <c r="Z759">
        <f t="shared" si="232"/>
        <v>1.7000000000000002</v>
      </c>
      <c r="AA759">
        <f>VLOOKUP(D759,MedianAge!A:B,2,FALSE)</f>
        <v>36.6</v>
      </c>
      <c r="AB759" s="6">
        <f>VLOOKUP(D759,StateActions!F:G,2,FALSE)</f>
        <v>43913</v>
      </c>
      <c r="AC759" s="6">
        <f>VLOOKUP(D759,StateActions!L:M,2,FALSE)</f>
        <v>43912</v>
      </c>
      <c r="AD759" s="6">
        <f>VLOOKUP(D759,StateActions!A:B,2,FALSE)</f>
        <v>43903</v>
      </c>
      <c r="AE759">
        <f t="shared" si="233"/>
        <v>-3</v>
      </c>
      <c r="AF759">
        <f t="shared" si="234"/>
        <v>-2</v>
      </c>
      <c r="AG759">
        <f t="shared" si="235"/>
        <v>7</v>
      </c>
      <c r="AH759" s="18">
        <f t="shared" si="236"/>
        <v>0.45749761222540591</v>
      </c>
      <c r="AI759" s="18">
        <f t="shared" si="237"/>
        <v>0.54250238777459403</v>
      </c>
      <c r="AJ759" s="20">
        <f t="shared" si="238"/>
        <v>1.1461318051575931E-2</v>
      </c>
      <c r="AK759" t="str">
        <f t="shared" si="239"/>
        <v>Include</v>
      </c>
      <c r="AL759" t="str">
        <f t="shared" si="240"/>
        <v>10 or more deaths</v>
      </c>
      <c r="AM759" s="6">
        <f>IFERROR(VLOOKUP(D759,DatesEachStateReach10Deaths!A:B,2,FALSE),AK759)</f>
        <v>43910</v>
      </c>
      <c r="AN759">
        <f t="shared" si="241"/>
        <v>0</v>
      </c>
    </row>
    <row r="760" spans="1:40" x14ac:dyDescent="0.25">
      <c r="A760" t="str">
        <f t="shared" si="242"/>
        <v>43911Louisiana</v>
      </c>
      <c r="B760" t="str">
        <f t="shared" si="229"/>
        <v>43911LA</v>
      </c>
      <c r="C760" s="6">
        <v>43911</v>
      </c>
      <c r="D760" t="s">
        <v>81</v>
      </c>
      <c r="E760" t="s">
        <v>25</v>
      </c>
      <c r="F760">
        <f>IFERROR(VLOOKUP(B760,CovidTracking!B:G,4,FALSE),0)</f>
        <v>585</v>
      </c>
      <c r="G760">
        <f>IFERROR(VLOOKUP(B760,CovidTracking!B:G,5,FALSE),0)</f>
        <v>2180</v>
      </c>
      <c r="H760">
        <f t="shared" si="230"/>
        <v>2765</v>
      </c>
      <c r="I760">
        <f>IFERROR(VLOOKUP(B760,CovidTracking!B:G,6,FALSE),0)</f>
        <v>16</v>
      </c>
      <c r="J760">
        <f t="shared" si="243"/>
        <v>106</v>
      </c>
      <c r="K760">
        <f t="shared" si="244"/>
        <v>1612</v>
      </c>
      <c r="L760">
        <f t="shared" si="245"/>
        <v>1718</v>
      </c>
      <c r="M760">
        <f t="shared" si="246"/>
        <v>4</v>
      </c>
      <c r="N760">
        <f>VLOOKUP(A760,Mobility!$A:$L,7,FALSE)</f>
        <v>-42</v>
      </c>
      <c r="O760">
        <f>VLOOKUP(A760,Mobility!$A:$L,8,FALSE)</f>
        <v>-2</v>
      </c>
      <c r="P760">
        <f>VLOOKUP(A760,Mobility!$A:$L,9,FALSE)</f>
        <v>-38</v>
      </c>
      <c r="Q760">
        <f>VLOOKUP(A760,Mobility!$A:$L,10,FALSE)</f>
        <v>-36</v>
      </c>
      <c r="R760">
        <f>VLOOKUP(A760,Mobility!$A:$L,11,FALSE)</f>
        <v>-24</v>
      </c>
      <c r="S760">
        <f>VLOOKUP(A760,Mobility!$A:$L,12,FALSE)</f>
        <v>12</v>
      </c>
      <c r="T760">
        <f>VLOOKUP(D760,'Pop and Pop Den'!A:C,2,FALSE)</f>
        <v>4645184</v>
      </c>
      <c r="U760">
        <f>VLOOKUP(D760,'Pop and Pop Den'!A:C,3,FALSE)</f>
        <v>107.5175</v>
      </c>
      <c r="V760">
        <f>VLOOKUP(D760,Unemployment!A:B,2,FALSE)</f>
        <v>4.8</v>
      </c>
      <c r="W760">
        <f>VLOOKUP(D760,Unemployment!H:J,2,FALSE)</f>
        <v>5.2</v>
      </c>
      <c r="X760">
        <f>VLOOKUP(D760,Unemployment!H:J,3,FALSE)</f>
        <v>6.9</v>
      </c>
      <c r="Y760">
        <f t="shared" si="231"/>
        <v>2.1000000000000005</v>
      </c>
      <c r="Z760">
        <f t="shared" si="232"/>
        <v>1.7000000000000002</v>
      </c>
      <c r="AA760">
        <f>VLOOKUP(D760,MedianAge!A:B,2,FALSE)</f>
        <v>36.6</v>
      </c>
      <c r="AB760" s="6">
        <f>VLOOKUP(D760,StateActions!F:G,2,FALSE)</f>
        <v>43913</v>
      </c>
      <c r="AC760" s="6">
        <f>VLOOKUP(D760,StateActions!L:M,2,FALSE)</f>
        <v>43912</v>
      </c>
      <c r="AD760" s="6">
        <f>VLOOKUP(D760,StateActions!A:B,2,FALSE)</f>
        <v>43903</v>
      </c>
      <c r="AE760">
        <f t="shared" si="233"/>
        <v>-2</v>
      </c>
      <c r="AF760">
        <f t="shared" si="234"/>
        <v>-1</v>
      </c>
      <c r="AG760">
        <f t="shared" si="235"/>
        <v>8</v>
      </c>
      <c r="AH760" s="18">
        <f t="shared" si="236"/>
        <v>0.2115732368896926</v>
      </c>
      <c r="AI760" s="18">
        <f t="shared" si="237"/>
        <v>0.78842676311030746</v>
      </c>
      <c r="AJ760" s="20">
        <f t="shared" si="238"/>
        <v>5.7866184448462929E-3</v>
      </c>
      <c r="AK760" t="str">
        <f t="shared" si="239"/>
        <v>Include</v>
      </c>
      <c r="AL760" t="str">
        <f t="shared" si="240"/>
        <v>10 or more deaths</v>
      </c>
      <c r="AM760" s="6">
        <f>IFERROR(VLOOKUP(D760,DatesEachStateReach10Deaths!A:B,2,FALSE),AK760)</f>
        <v>43910</v>
      </c>
      <c r="AN760">
        <f t="shared" si="241"/>
        <v>1</v>
      </c>
    </row>
    <row r="761" spans="1:40" x14ac:dyDescent="0.25">
      <c r="A761" t="str">
        <f t="shared" si="242"/>
        <v>43912Louisiana</v>
      </c>
      <c r="B761" t="str">
        <f t="shared" si="229"/>
        <v>43912LA</v>
      </c>
      <c r="C761" s="6">
        <v>43912</v>
      </c>
      <c r="D761" t="s">
        <v>81</v>
      </c>
      <c r="E761" t="s">
        <v>25</v>
      </c>
      <c r="F761">
        <f>IFERROR(VLOOKUP(B761,CovidTracking!B:G,4,FALSE),0)</f>
        <v>837</v>
      </c>
      <c r="G761">
        <f>IFERROR(VLOOKUP(B761,CovidTracking!B:G,5,FALSE),0)</f>
        <v>2661</v>
      </c>
      <c r="H761">
        <f t="shared" si="230"/>
        <v>3498</v>
      </c>
      <c r="I761">
        <f>IFERROR(VLOOKUP(B761,CovidTracking!B:G,6,FALSE),0)</f>
        <v>20</v>
      </c>
      <c r="J761">
        <f t="shared" si="243"/>
        <v>252</v>
      </c>
      <c r="K761">
        <f t="shared" si="244"/>
        <v>481</v>
      </c>
      <c r="L761">
        <f t="shared" si="245"/>
        <v>733</v>
      </c>
      <c r="M761">
        <f t="shared" si="246"/>
        <v>4</v>
      </c>
      <c r="N761">
        <f>VLOOKUP(A761,Mobility!$A:$L,7,FALSE)</f>
        <v>-40</v>
      </c>
      <c r="O761">
        <f>VLOOKUP(A761,Mobility!$A:$L,8,FALSE)</f>
        <v>-1</v>
      </c>
      <c r="P761">
        <f>VLOOKUP(A761,Mobility!$A:$L,9,FALSE)</f>
        <v>-20</v>
      </c>
      <c r="Q761">
        <f>VLOOKUP(A761,Mobility!$A:$L,10,FALSE)</f>
        <v>-40</v>
      </c>
      <c r="R761">
        <f>VLOOKUP(A761,Mobility!$A:$L,11,FALSE)</f>
        <v>-28</v>
      </c>
      <c r="S761">
        <f>VLOOKUP(A761,Mobility!$A:$L,12,FALSE)</f>
        <v>10</v>
      </c>
      <c r="T761">
        <f>VLOOKUP(D761,'Pop and Pop Den'!A:C,2,FALSE)</f>
        <v>4645184</v>
      </c>
      <c r="U761">
        <f>VLOOKUP(D761,'Pop and Pop Den'!A:C,3,FALSE)</f>
        <v>107.5175</v>
      </c>
      <c r="V761">
        <f>VLOOKUP(D761,Unemployment!A:B,2,FALSE)</f>
        <v>4.8</v>
      </c>
      <c r="W761">
        <f>VLOOKUP(D761,Unemployment!H:J,2,FALSE)</f>
        <v>5.2</v>
      </c>
      <c r="X761">
        <f>VLOOKUP(D761,Unemployment!H:J,3,FALSE)</f>
        <v>6.9</v>
      </c>
      <c r="Y761">
        <f t="shared" si="231"/>
        <v>2.1000000000000005</v>
      </c>
      <c r="Z761">
        <f t="shared" si="232"/>
        <v>1.7000000000000002</v>
      </c>
      <c r="AA761">
        <f>VLOOKUP(D761,MedianAge!A:B,2,FALSE)</f>
        <v>36.6</v>
      </c>
      <c r="AB761" s="6">
        <f>VLOOKUP(D761,StateActions!F:G,2,FALSE)</f>
        <v>43913</v>
      </c>
      <c r="AC761" s="6">
        <f>VLOOKUP(D761,StateActions!L:M,2,FALSE)</f>
        <v>43912</v>
      </c>
      <c r="AD761" s="6">
        <f>VLOOKUP(D761,StateActions!A:B,2,FALSE)</f>
        <v>43903</v>
      </c>
      <c r="AE761">
        <f t="shared" si="233"/>
        <v>-1</v>
      </c>
      <c r="AF761">
        <f t="shared" si="234"/>
        <v>0</v>
      </c>
      <c r="AG761">
        <f t="shared" si="235"/>
        <v>9</v>
      </c>
      <c r="AH761" s="18">
        <f t="shared" si="236"/>
        <v>0.23927958833619212</v>
      </c>
      <c r="AI761" s="18">
        <f t="shared" si="237"/>
        <v>0.76072041166380788</v>
      </c>
      <c r="AJ761" s="20">
        <f t="shared" si="238"/>
        <v>5.717552887364208E-3</v>
      </c>
      <c r="AK761" t="str">
        <f t="shared" si="239"/>
        <v>Include</v>
      </c>
      <c r="AL761" t="str">
        <f t="shared" si="240"/>
        <v>10 or more deaths</v>
      </c>
      <c r="AM761" s="6">
        <f>IFERROR(VLOOKUP(D761,DatesEachStateReach10Deaths!A:B,2,FALSE),AK761)</f>
        <v>43910</v>
      </c>
      <c r="AN761">
        <f t="shared" si="241"/>
        <v>2</v>
      </c>
    </row>
    <row r="762" spans="1:40" x14ac:dyDescent="0.25">
      <c r="A762" t="str">
        <f t="shared" si="242"/>
        <v>43913Louisiana</v>
      </c>
      <c r="B762" t="str">
        <f t="shared" si="229"/>
        <v>43913LA</v>
      </c>
      <c r="C762" s="6">
        <v>43913</v>
      </c>
      <c r="D762" t="s">
        <v>81</v>
      </c>
      <c r="E762" t="s">
        <v>25</v>
      </c>
      <c r="F762">
        <f>IFERROR(VLOOKUP(B762,CovidTracking!B:G,4,FALSE),0)</f>
        <v>1172</v>
      </c>
      <c r="G762">
        <f>IFERROR(VLOOKUP(B762,CovidTracking!B:G,5,FALSE),0)</f>
        <v>4776</v>
      </c>
      <c r="H762">
        <f t="shared" si="230"/>
        <v>5948</v>
      </c>
      <c r="I762">
        <f>IFERROR(VLOOKUP(B762,CovidTracking!B:G,6,FALSE),0)</f>
        <v>34</v>
      </c>
      <c r="J762">
        <f t="shared" si="243"/>
        <v>335</v>
      </c>
      <c r="K762">
        <f t="shared" si="244"/>
        <v>2115</v>
      </c>
      <c r="L762">
        <f t="shared" si="245"/>
        <v>2450</v>
      </c>
      <c r="M762">
        <f t="shared" si="246"/>
        <v>14</v>
      </c>
      <c r="N762">
        <f>VLOOKUP(A762,Mobility!$A:$L,7,FALSE)</f>
        <v>-35</v>
      </c>
      <c r="O762">
        <f>VLOOKUP(A762,Mobility!$A:$L,8,FALSE)</f>
        <v>-5</v>
      </c>
      <c r="P762">
        <f>VLOOKUP(A762,Mobility!$A:$L,9,FALSE)</f>
        <v>-21</v>
      </c>
      <c r="Q762">
        <f>VLOOKUP(A762,Mobility!$A:$L,10,FALSE)</f>
        <v>-39</v>
      </c>
      <c r="R762">
        <f>VLOOKUP(A762,Mobility!$A:$L,11,FALSE)</f>
        <v>-34</v>
      </c>
      <c r="S762">
        <f>VLOOKUP(A762,Mobility!$A:$L,12,FALSE)</f>
        <v>15</v>
      </c>
      <c r="T762">
        <f>VLOOKUP(D762,'Pop and Pop Den'!A:C,2,FALSE)</f>
        <v>4645184</v>
      </c>
      <c r="U762">
        <f>VLOOKUP(D762,'Pop and Pop Den'!A:C,3,FALSE)</f>
        <v>107.5175</v>
      </c>
      <c r="V762">
        <f>VLOOKUP(D762,Unemployment!A:B,2,FALSE)</f>
        <v>4.8</v>
      </c>
      <c r="W762">
        <f>VLOOKUP(D762,Unemployment!H:J,2,FALSE)</f>
        <v>5.2</v>
      </c>
      <c r="X762">
        <f>VLOOKUP(D762,Unemployment!H:J,3,FALSE)</f>
        <v>6.9</v>
      </c>
      <c r="Y762">
        <f t="shared" si="231"/>
        <v>2.1000000000000005</v>
      </c>
      <c r="Z762">
        <f t="shared" si="232"/>
        <v>1.7000000000000002</v>
      </c>
      <c r="AA762">
        <f>VLOOKUP(D762,MedianAge!A:B,2,FALSE)</f>
        <v>36.6</v>
      </c>
      <c r="AB762" s="6">
        <f>VLOOKUP(D762,StateActions!F:G,2,FALSE)</f>
        <v>43913</v>
      </c>
      <c r="AC762" s="6">
        <f>VLOOKUP(D762,StateActions!L:M,2,FALSE)</f>
        <v>43912</v>
      </c>
      <c r="AD762" s="6">
        <f>VLOOKUP(D762,StateActions!A:B,2,FALSE)</f>
        <v>43903</v>
      </c>
      <c r="AE762">
        <f t="shared" si="233"/>
        <v>0</v>
      </c>
      <c r="AF762">
        <f t="shared" si="234"/>
        <v>1</v>
      </c>
      <c r="AG762">
        <f t="shared" si="235"/>
        <v>10</v>
      </c>
      <c r="AH762" s="18">
        <f t="shared" si="236"/>
        <v>0.19704102219233355</v>
      </c>
      <c r="AI762" s="18">
        <f t="shared" si="237"/>
        <v>0.80295897780766645</v>
      </c>
      <c r="AJ762" s="20">
        <f t="shared" si="238"/>
        <v>5.7162071284465365E-3</v>
      </c>
      <c r="AK762" t="str">
        <f t="shared" si="239"/>
        <v>Include</v>
      </c>
      <c r="AL762" t="str">
        <f t="shared" si="240"/>
        <v>10 or more deaths</v>
      </c>
      <c r="AM762" s="6">
        <f>IFERROR(VLOOKUP(D762,DatesEachStateReach10Deaths!A:B,2,FALSE),AK762)</f>
        <v>43910</v>
      </c>
      <c r="AN762">
        <f t="shared" si="241"/>
        <v>3</v>
      </c>
    </row>
    <row r="763" spans="1:40" x14ac:dyDescent="0.25">
      <c r="A763" t="str">
        <f t="shared" si="242"/>
        <v>43914Louisiana</v>
      </c>
      <c r="B763" t="str">
        <f t="shared" si="229"/>
        <v>43914LA</v>
      </c>
      <c r="C763" s="6">
        <v>43914</v>
      </c>
      <c r="D763" t="s">
        <v>81</v>
      </c>
      <c r="E763" t="s">
        <v>25</v>
      </c>
      <c r="F763">
        <f>IFERROR(VLOOKUP(B763,CovidTracking!B:G,4,FALSE),0)</f>
        <v>1388</v>
      </c>
      <c r="G763">
        <f>IFERROR(VLOOKUP(B763,CovidTracking!B:G,5,FALSE),0)</f>
        <v>7215</v>
      </c>
      <c r="H763">
        <f t="shared" si="230"/>
        <v>8603</v>
      </c>
      <c r="I763">
        <f>IFERROR(VLOOKUP(B763,CovidTracking!B:G,6,FALSE),0)</f>
        <v>46</v>
      </c>
      <c r="J763">
        <f t="shared" si="243"/>
        <v>216</v>
      </c>
      <c r="K763">
        <f t="shared" si="244"/>
        <v>2439</v>
      </c>
      <c r="L763">
        <f t="shared" si="245"/>
        <v>2655</v>
      </c>
      <c r="M763">
        <f t="shared" si="246"/>
        <v>12</v>
      </c>
      <c r="N763">
        <f>VLOOKUP(A763,Mobility!$A:$L,7,FALSE)</f>
        <v>-43</v>
      </c>
      <c r="O763">
        <f>VLOOKUP(A763,Mobility!$A:$L,8,FALSE)</f>
        <v>-14</v>
      </c>
      <c r="P763">
        <f>VLOOKUP(A763,Mobility!$A:$L,9,FALSE)</f>
        <v>-19</v>
      </c>
      <c r="Q763">
        <f>VLOOKUP(A763,Mobility!$A:$L,10,FALSE)</f>
        <v>-36</v>
      </c>
      <c r="R763">
        <f>VLOOKUP(A763,Mobility!$A:$L,11,FALSE)</f>
        <v>-42</v>
      </c>
      <c r="S763">
        <f>VLOOKUP(A763,Mobility!$A:$L,12,FALSE)</f>
        <v>18</v>
      </c>
      <c r="T763">
        <f>VLOOKUP(D763,'Pop and Pop Den'!A:C,2,FALSE)</f>
        <v>4645184</v>
      </c>
      <c r="U763">
        <f>VLOOKUP(D763,'Pop and Pop Den'!A:C,3,FALSE)</f>
        <v>107.5175</v>
      </c>
      <c r="V763">
        <f>VLOOKUP(D763,Unemployment!A:B,2,FALSE)</f>
        <v>4.8</v>
      </c>
      <c r="W763">
        <f>VLOOKUP(D763,Unemployment!H:J,2,FALSE)</f>
        <v>5.2</v>
      </c>
      <c r="X763">
        <f>VLOOKUP(D763,Unemployment!H:J,3,FALSE)</f>
        <v>6.9</v>
      </c>
      <c r="Y763">
        <f t="shared" si="231"/>
        <v>2.1000000000000005</v>
      </c>
      <c r="Z763">
        <f t="shared" si="232"/>
        <v>1.7000000000000002</v>
      </c>
      <c r="AA763">
        <f>VLOOKUP(D763,MedianAge!A:B,2,FALSE)</f>
        <v>36.6</v>
      </c>
      <c r="AB763" s="6">
        <f>VLOOKUP(D763,StateActions!F:G,2,FALSE)</f>
        <v>43913</v>
      </c>
      <c r="AC763" s="6">
        <f>VLOOKUP(D763,StateActions!L:M,2,FALSE)</f>
        <v>43912</v>
      </c>
      <c r="AD763" s="6">
        <f>VLOOKUP(D763,StateActions!A:B,2,FALSE)</f>
        <v>43903</v>
      </c>
      <c r="AE763">
        <f t="shared" si="233"/>
        <v>1</v>
      </c>
      <c r="AF763">
        <f t="shared" si="234"/>
        <v>2</v>
      </c>
      <c r="AG763">
        <f t="shared" si="235"/>
        <v>11</v>
      </c>
      <c r="AH763" s="18">
        <f t="shared" si="236"/>
        <v>0.161339067767058</v>
      </c>
      <c r="AI763" s="18">
        <f t="shared" si="237"/>
        <v>0.83866093223294202</v>
      </c>
      <c r="AJ763" s="20">
        <f t="shared" si="238"/>
        <v>5.3469719865163311E-3</v>
      </c>
      <c r="AK763" t="str">
        <f t="shared" si="239"/>
        <v>Include</v>
      </c>
      <c r="AL763" t="str">
        <f t="shared" si="240"/>
        <v>10 or more deaths</v>
      </c>
      <c r="AM763" s="6">
        <f>IFERROR(VLOOKUP(D763,DatesEachStateReach10Deaths!A:B,2,FALSE),AK763)</f>
        <v>43910</v>
      </c>
      <c r="AN763">
        <f t="shared" si="241"/>
        <v>4</v>
      </c>
    </row>
    <row r="764" spans="1:40" x14ac:dyDescent="0.25">
      <c r="A764" t="str">
        <f t="shared" si="242"/>
        <v>43915Louisiana</v>
      </c>
      <c r="B764" t="str">
        <f t="shared" si="229"/>
        <v>43915LA</v>
      </c>
      <c r="C764" s="6">
        <v>43915</v>
      </c>
      <c r="D764" t="s">
        <v>81</v>
      </c>
      <c r="E764" t="s">
        <v>25</v>
      </c>
      <c r="F764">
        <f>IFERROR(VLOOKUP(B764,CovidTracking!B:G,4,FALSE),0)</f>
        <v>1795</v>
      </c>
      <c r="G764">
        <f>IFERROR(VLOOKUP(B764,CovidTracking!B:G,5,FALSE),0)</f>
        <v>9656</v>
      </c>
      <c r="H764">
        <f t="shared" si="230"/>
        <v>11451</v>
      </c>
      <c r="I764">
        <f>IFERROR(VLOOKUP(B764,CovidTracking!B:G,6,FALSE),0)</f>
        <v>65</v>
      </c>
      <c r="J764">
        <f t="shared" si="243"/>
        <v>407</v>
      </c>
      <c r="K764">
        <f t="shared" si="244"/>
        <v>2441</v>
      </c>
      <c r="L764">
        <f t="shared" si="245"/>
        <v>2848</v>
      </c>
      <c r="M764">
        <f t="shared" si="246"/>
        <v>19</v>
      </c>
      <c r="N764">
        <f>VLOOKUP(A764,Mobility!$A:$L,7,FALSE)</f>
        <v>-39</v>
      </c>
      <c r="O764">
        <f>VLOOKUP(A764,Mobility!$A:$L,8,FALSE)</f>
        <v>-13</v>
      </c>
      <c r="P764">
        <f>VLOOKUP(A764,Mobility!$A:$L,9,FALSE)</f>
        <v>-6</v>
      </c>
      <c r="Q764">
        <f>VLOOKUP(A764,Mobility!$A:$L,10,FALSE)</f>
        <v>-35</v>
      </c>
      <c r="R764">
        <f>VLOOKUP(A764,Mobility!$A:$L,11,FALSE)</f>
        <v>-43</v>
      </c>
      <c r="S764">
        <f>VLOOKUP(A764,Mobility!$A:$L,12,FALSE)</f>
        <v>17</v>
      </c>
      <c r="T764">
        <f>VLOOKUP(D764,'Pop and Pop Den'!A:C,2,FALSE)</f>
        <v>4645184</v>
      </c>
      <c r="U764">
        <f>VLOOKUP(D764,'Pop and Pop Den'!A:C,3,FALSE)</f>
        <v>107.5175</v>
      </c>
      <c r="V764">
        <f>VLOOKUP(D764,Unemployment!A:B,2,FALSE)</f>
        <v>4.8</v>
      </c>
      <c r="W764">
        <f>VLOOKUP(D764,Unemployment!H:J,2,FALSE)</f>
        <v>5.2</v>
      </c>
      <c r="X764">
        <f>VLOOKUP(D764,Unemployment!H:J,3,FALSE)</f>
        <v>6.9</v>
      </c>
      <c r="Y764">
        <f t="shared" si="231"/>
        <v>2.1000000000000005</v>
      </c>
      <c r="Z764">
        <f t="shared" si="232"/>
        <v>1.7000000000000002</v>
      </c>
      <c r="AA764">
        <f>VLOOKUP(D764,MedianAge!A:B,2,FALSE)</f>
        <v>36.6</v>
      </c>
      <c r="AB764" s="6">
        <f>VLOOKUP(D764,StateActions!F:G,2,FALSE)</f>
        <v>43913</v>
      </c>
      <c r="AC764" s="6">
        <f>VLOOKUP(D764,StateActions!L:M,2,FALSE)</f>
        <v>43912</v>
      </c>
      <c r="AD764" s="6">
        <f>VLOOKUP(D764,StateActions!A:B,2,FALSE)</f>
        <v>43903</v>
      </c>
      <c r="AE764">
        <f t="shared" si="233"/>
        <v>2</v>
      </c>
      <c r="AF764">
        <f t="shared" si="234"/>
        <v>3</v>
      </c>
      <c r="AG764">
        <f t="shared" si="235"/>
        <v>12</v>
      </c>
      <c r="AH764" s="18">
        <f t="shared" si="236"/>
        <v>0.15675486857043053</v>
      </c>
      <c r="AI764" s="18">
        <f t="shared" si="237"/>
        <v>0.84324513142956947</v>
      </c>
      <c r="AJ764" s="20">
        <f t="shared" si="238"/>
        <v>5.6763601432189325E-3</v>
      </c>
      <c r="AK764" t="str">
        <f t="shared" si="239"/>
        <v>Include</v>
      </c>
      <c r="AL764" t="str">
        <f t="shared" si="240"/>
        <v>10 or more deaths</v>
      </c>
      <c r="AM764" s="6">
        <f>IFERROR(VLOOKUP(D764,DatesEachStateReach10Deaths!A:B,2,FALSE),AK764)</f>
        <v>43910</v>
      </c>
      <c r="AN764">
        <f t="shared" si="241"/>
        <v>5</v>
      </c>
    </row>
    <row r="765" spans="1:40" x14ac:dyDescent="0.25">
      <c r="A765" t="str">
        <f t="shared" si="242"/>
        <v>43916Louisiana</v>
      </c>
      <c r="B765" t="str">
        <f t="shared" si="229"/>
        <v>43916LA</v>
      </c>
      <c r="C765" s="6">
        <v>43916</v>
      </c>
      <c r="D765" t="s">
        <v>81</v>
      </c>
      <c r="E765" t="s">
        <v>25</v>
      </c>
      <c r="F765">
        <f>IFERROR(VLOOKUP(B765,CovidTracking!B:G,4,FALSE),0)</f>
        <v>2305</v>
      </c>
      <c r="G765">
        <f>IFERROR(VLOOKUP(B765,CovidTracking!B:G,5,FALSE),0)</f>
        <v>15724</v>
      </c>
      <c r="H765">
        <f t="shared" si="230"/>
        <v>18029</v>
      </c>
      <c r="I765">
        <f>IFERROR(VLOOKUP(B765,CovidTracking!B:G,6,FALSE),0)</f>
        <v>83</v>
      </c>
      <c r="J765">
        <f t="shared" si="243"/>
        <v>510</v>
      </c>
      <c r="K765">
        <f t="shared" si="244"/>
        <v>6068</v>
      </c>
      <c r="L765">
        <f t="shared" si="245"/>
        <v>6578</v>
      </c>
      <c r="M765">
        <f t="shared" si="246"/>
        <v>18</v>
      </c>
      <c r="N765">
        <f>VLOOKUP(A765,Mobility!$A:$L,7,FALSE)</f>
        <v>-39</v>
      </c>
      <c r="O765">
        <f>VLOOKUP(A765,Mobility!$A:$L,8,FALSE)</f>
        <v>-12</v>
      </c>
      <c r="P765">
        <f>VLOOKUP(A765,Mobility!$A:$L,9,FALSE)</f>
        <v>-14</v>
      </c>
      <c r="Q765">
        <f>VLOOKUP(A765,Mobility!$A:$L,10,FALSE)</f>
        <v>-39</v>
      </c>
      <c r="R765">
        <f>VLOOKUP(A765,Mobility!$A:$L,11,FALSE)</f>
        <v>-43</v>
      </c>
      <c r="S765">
        <f>VLOOKUP(A765,Mobility!$A:$L,12,FALSE)</f>
        <v>18</v>
      </c>
      <c r="T765">
        <f>VLOOKUP(D765,'Pop and Pop Den'!A:C,2,FALSE)</f>
        <v>4645184</v>
      </c>
      <c r="U765">
        <f>VLOOKUP(D765,'Pop and Pop Den'!A:C,3,FALSE)</f>
        <v>107.5175</v>
      </c>
      <c r="V765">
        <f>VLOOKUP(D765,Unemployment!A:B,2,FALSE)</f>
        <v>4.8</v>
      </c>
      <c r="W765">
        <f>VLOOKUP(D765,Unemployment!H:J,2,FALSE)</f>
        <v>5.2</v>
      </c>
      <c r="X765">
        <f>VLOOKUP(D765,Unemployment!H:J,3,FALSE)</f>
        <v>6.9</v>
      </c>
      <c r="Y765">
        <f t="shared" si="231"/>
        <v>2.1000000000000005</v>
      </c>
      <c r="Z765">
        <f t="shared" si="232"/>
        <v>1.7000000000000002</v>
      </c>
      <c r="AA765">
        <f>VLOOKUP(D765,MedianAge!A:B,2,FALSE)</f>
        <v>36.6</v>
      </c>
      <c r="AB765" s="6">
        <f>VLOOKUP(D765,StateActions!F:G,2,FALSE)</f>
        <v>43913</v>
      </c>
      <c r="AC765" s="6">
        <f>VLOOKUP(D765,StateActions!L:M,2,FALSE)</f>
        <v>43912</v>
      </c>
      <c r="AD765" s="6">
        <f>VLOOKUP(D765,StateActions!A:B,2,FALSE)</f>
        <v>43903</v>
      </c>
      <c r="AE765">
        <f t="shared" si="233"/>
        <v>3</v>
      </c>
      <c r="AF765">
        <f t="shared" si="234"/>
        <v>4</v>
      </c>
      <c r="AG765">
        <f t="shared" si="235"/>
        <v>13</v>
      </c>
      <c r="AH765" s="18">
        <f t="shared" si="236"/>
        <v>0.12784957568362082</v>
      </c>
      <c r="AI765" s="18">
        <f t="shared" si="237"/>
        <v>0.87215042431637912</v>
      </c>
      <c r="AJ765" s="20">
        <f t="shared" si="238"/>
        <v>4.6036940484774531E-3</v>
      </c>
      <c r="AK765" t="str">
        <f t="shared" si="239"/>
        <v>Include</v>
      </c>
      <c r="AL765" t="str">
        <f t="shared" si="240"/>
        <v>10 or more deaths</v>
      </c>
      <c r="AM765" s="6">
        <f>IFERROR(VLOOKUP(D765,DatesEachStateReach10Deaths!A:B,2,FALSE),AK765)</f>
        <v>43910</v>
      </c>
      <c r="AN765">
        <f t="shared" si="241"/>
        <v>6</v>
      </c>
    </row>
    <row r="766" spans="1:40" x14ac:dyDescent="0.25">
      <c r="A766" t="str">
        <f t="shared" si="242"/>
        <v>43917Louisiana</v>
      </c>
      <c r="B766" t="str">
        <f t="shared" si="229"/>
        <v>43917LA</v>
      </c>
      <c r="C766" s="6">
        <v>43917</v>
      </c>
      <c r="D766" t="s">
        <v>81</v>
      </c>
      <c r="E766" t="s">
        <v>25</v>
      </c>
      <c r="F766">
        <f>IFERROR(VLOOKUP(B766,CovidTracking!B:G,4,FALSE),0)</f>
        <v>2746</v>
      </c>
      <c r="G766">
        <f>IFERROR(VLOOKUP(B766,CovidTracking!B:G,5,FALSE),0)</f>
        <v>18613</v>
      </c>
      <c r="H766">
        <f t="shared" si="230"/>
        <v>21359</v>
      </c>
      <c r="I766">
        <f>IFERROR(VLOOKUP(B766,CovidTracking!B:G,6,FALSE),0)</f>
        <v>119</v>
      </c>
      <c r="J766">
        <f t="shared" si="243"/>
        <v>441</v>
      </c>
      <c r="K766">
        <f t="shared" si="244"/>
        <v>2889</v>
      </c>
      <c r="L766">
        <f t="shared" si="245"/>
        <v>3330</v>
      </c>
      <c r="M766">
        <f t="shared" si="246"/>
        <v>36</v>
      </c>
      <c r="N766">
        <f>VLOOKUP(A766,Mobility!$A:$L,7,FALSE)</f>
        <v>-42</v>
      </c>
      <c r="O766">
        <f>VLOOKUP(A766,Mobility!$A:$L,8,FALSE)</f>
        <v>-13</v>
      </c>
      <c r="P766">
        <f>VLOOKUP(A766,Mobility!$A:$L,9,FALSE)</f>
        <v>-20</v>
      </c>
      <c r="Q766">
        <f>VLOOKUP(A766,Mobility!$A:$L,10,FALSE)</f>
        <v>-44</v>
      </c>
      <c r="R766">
        <f>VLOOKUP(A766,Mobility!$A:$L,11,FALSE)</f>
        <v>-43</v>
      </c>
      <c r="S766">
        <f>VLOOKUP(A766,Mobility!$A:$L,12,FALSE)</f>
        <v>20</v>
      </c>
      <c r="T766">
        <f>VLOOKUP(D766,'Pop and Pop Den'!A:C,2,FALSE)</f>
        <v>4645184</v>
      </c>
      <c r="U766">
        <f>VLOOKUP(D766,'Pop and Pop Den'!A:C,3,FALSE)</f>
        <v>107.5175</v>
      </c>
      <c r="V766">
        <f>VLOOKUP(D766,Unemployment!A:B,2,FALSE)</f>
        <v>4.8</v>
      </c>
      <c r="W766">
        <f>VLOOKUP(D766,Unemployment!H:J,2,FALSE)</f>
        <v>5.2</v>
      </c>
      <c r="X766">
        <f>VLOOKUP(D766,Unemployment!H:J,3,FALSE)</f>
        <v>6.9</v>
      </c>
      <c r="Y766">
        <f t="shared" si="231"/>
        <v>2.1000000000000005</v>
      </c>
      <c r="Z766">
        <f t="shared" si="232"/>
        <v>1.7000000000000002</v>
      </c>
      <c r="AA766">
        <f>VLOOKUP(D766,MedianAge!A:B,2,FALSE)</f>
        <v>36.6</v>
      </c>
      <c r="AB766" s="6">
        <f>VLOOKUP(D766,StateActions!F:G,2,FALSE)</f>
        <v>43913</v>
      </c>
      <c r="AC766" s="6">
        <f>VLOOKUP(D766,StateActions!L:M,2,FALSE)</f>
        <v>43912</v>
      </c>
      <c r="AD766" s="6">
        <f>VLOOKUP(D766,StateActions!A:B,2,FALSE)</f>
        <v>43903</v>
      </c>
      <c r="AE766">
        <f t="shared" si="233"/>
        <v>4</v>
      </c>
      <c r="AF766">
        <f t="shared" si="234"/>
        <v>5</v>
      </c>
      <c r="AG766">
        <f t="shared" si="235"/>
        <v>14</v>
      </c>
      <c r="AH766" s="18">
        <f t="shared" si="236"/>
        <v>0.12856407135165504</v>
      </c>
      <c r="AI766" s="18">
        <f t="shared" si="237"/>
        <v>0.87143592864834496</v>
      </c>
      <c r="AJ766" s="20">
        <f t="shared" si="238"/>
        <v>5.5714218830469594E-3</v>
      </c>
      <c r="AK766" t="str">
        <f t="shared" si="239"/>
        <v>Include</v>
      </c>
      <c r="AL766" t="str">
        <f t="shared" si="240"/>
        <v>10 or more deaths</v>
      </c>
      <c r="AM766" s="6">
        <f>IFERROR(VLOOKUP(D766,DatesEachStateReach10Deaths!A:B,2,FALSE),AK766)</f>
        <v>43910</v>
      </c>
      <c r="AN766">
        <f t="shared" si="241"/>
        <v>7</v>
      </c>
    </row>
    <row r="767" spans="1:40" x14ac:dyDescent="0.25">
      <c r="A767" t="str">
        <f t="shared" si="242"/>
        <v>43918Louisiana</v>
      </c>
      <c r="B767" t="str">
        <f t="shared" si="229"/>
        <v>43918LA</v>
      </c>
      <c r="C767" s="6">
        <v>43918</v>
      </c>
      <c r="D767" t="s">
        <v>81</v>
      </c>
      <c r="E767" t="s">
        <v>25</v>
      </c>
      <c r="F767">
        <f>IFERROR(VLOOKUP(B767,CovidTracking!B:G,4,FALSE),0)</f>
        <v>3315</v>
      </c>
      <c r="G767">
        <f>IFERROR(VLOOKUP(B767,CovidTracking!B:G,5,FALSE),0)</f>
        <v>21846</v>
      </c>
      <c r="H767">
        <f t="shared" si="230"/>
        <v>25161</v>
      </c>
      <c r="I767">
        <f>IFERROR(VLOOKUP(B767,CovidTracking!B:G,6,FALSE),0)</f>
        <v>137</v>
      </c>
      <c r="J767">
        <f t="shared" si="243"/>
        <v>569</v>
      </c>
      <c r="K767">
        <f t="shared" si="244"/>
        <v>3233</v>
      </c>
      <c r="L767">
        <f t="shared" si="245"/>
        <v>3802</v>
      </c>
      <c r="M767">
        <f t="shared" si="246"/>
        <v>18</v>
      </c>
      <c r="N767">
        <f>VLOOKUP(A767,Mobility!$A:$L,7,FALSE)</f>
        <v>-47</v>
      </c>
      <c r="O767">
        <f>VLOOKUP(A767,Mobility!$A:$L,8,FALSE)</f>
        <v>-16</v>
      </c>
      <c r="P767">
        <f>VLOOKUP(A767,Mobility!$A:$L,9,FALSE)</f>
        <v>-38</v>
      </c>
      <c r="Q767">
        <f>VLOOKUP(A767,Mobility!$A:$L,10,FALSE)</f>
        <v>-46</v>
      </c>
      <c r="R767">
        <f>VLOOKUP(A767,Mobility!$A:$L,11,FALSE)</f>
        <v>-33</v>
      </c>
      <c r="S767">
        <f>VLOOKUP(A767,Mobility!$A:$L,12,FALSE)</f>
        <v>14</v>
      </c>
      <c r="T767">
        <f>VLOOKUP(D767,'Pop and Pop Den'!A:C,2,FALSE)</f>
        <v>4645184</v>
      </c>
      <c r="U767">
        <f>VLOOKUP(D767,'Pop and Pop Den'!A:C,3,FALSE)</f>
        <v>107.5175</v>
      </c>
      <c r="V767">
        <f>VLOOKUP(D767,Unemployment!A:B,2,FALSE)</f>
        <v>4.8</v>
      </c>
      <c r="W767">
        <f>VLOOKUP(D767,Unemployment!H:J,2,FALSE)</f>
        <v>5.2</v>
      </c>
      <c r="X767">
        <f>VLOOKUP(D767,Unemployment!H:J,3,FALSE)</f>
        <v>6.9</v>
      </c>
      <c r="Y767">
        <f t="shared" si="231"/>
        <v>2.1000000000000005</v>
      </c>
      <c r="Z767">
        <f t="shared" si="232"/>
        <v>1.7000000000000002</v>
      </c>
      <c r="AA767">
        <f>VLOOKUP(D767,MedianAge!A:B,2,FALSE)</f>
        <v>36.6</v>
      </c>
      <c r="AB767" s="6">
        <f>VLOOKUP(D767,StateActions!F:G,2,FALSE)</f>
        <v>43913</v>
      </c>
      <c r="AC767" s="6">
        <f>VLOOKUP(D767,StateActions!L:M,2,FALSE)</f>
        <v>43912</v>
      </c>
      <c r="AD767" s="6">
        <f>VLOOKUP(D767,StateActions!A:B,2,FALSE)</f>
        <v>43903</v>
      </c>
      <c r="AE767">
        <f t="shared" si="233"/>
        <v>5</v>
      </c>
      <c r="AF767">
        <f t="shared" si="234"/>
        <v>6</v>
      </c>
      <c r="AG767">
        <f t="shared" si="235"/>
        <v>15</v>
      </c>
      <c r="AH767" s="18">
        <f t="shared" si="236"/>
        <v>0.13175152020984857</v>
      </c>
      <c r="AI767" s="18">
        <f t="shared" si="237"/>
        <v>0.86824847979015141</v>
      </c>
      <c r="AJ767" s="20">
        <f t="shared" si="238"/>
        <v>5.4449346210404988E-3</v>
      </c>
      <c r="AK767" t="str">
        <f t="shared" si="239"/>
        <v>Include</v>
      </c>
      <c r="AL767" t="str">
        <f t="shared" si="240"/>
        <v>10 or more deaths</v>
      </c>
      <c r="AM767" s="6">
        <f>IFERROR(VLOOKUP(D767,DatesEachStateReach10Deaths!A:B,2,FALSE),AK767)</f>
        <v>43910</v>
      </c>
      <c r="AN767">
        <f t="shared" si="241"/>
        <v>8</v>
      </c>
    </row>
    <row r="768" spans="1:40" x14ac:dyDescent="0.25">
      <c r="A768" t="str">
        <f t="shared" si="242"/>
        <v>43919Louisiana</v>
      </c>
      <c r="B768" t="str">
        <f t="shared" si="229"/>
        <v>43919LA</v>
      </c>
      <c r="C768" s="6">
        <v>43919</v>
      </c>
      <c r="D768" t="s">
        <v>81</v>
      </c>
      <c r="E768" t="s">
        <v>25</v>
      </c>
      <c r="F768">
        <f>IFERROR(VLOOKUP(B768,CovidTracking!B:G,4,FALSE),0)</f>
        <v>3540</v>
      </c>
      <c r="G768">
        <f>IFERROR(VLOOKUP(B768,CovidTracking!B:G,5,FALSE),0)</f>
        <v>24331</v>
      </c>
      <c r="H768">
        <f t="shared" si="230"/>
        <v>27871</v>
      </c>
      <c r="I768">
        <f>IFERROR(VLOOKUP(B768,CovidTracking!B:G,6,FALSE),0)</f>
        <v>151</v>
      </c>
      <c r="J768">
        <f t="shared" si="243"/>
        <v>225</v>
      </c>
      <c r="K768">
        <f t="shared" si="244"/>
        <v>2485</v>
      </c>
      <c r="L768">
        <f t="shared" si="245"/>
        <v>2710</v>
      </c>
      <c r="M768">
        <f t="shared" si="246"/>
        <v>14</v>
      </c>
      <c r="N768">
        <f>VLOOKUP(A768,Mobility!$A:$L,7,FALSE)</f>
        <v>-45</v>
      </c>
      <c r="O768">
        <f>VLOOKUP(A768,Mobility!$A:$L,8,FALSE)</f>
        <v>-16</v>
      </c>
      <c r="P768">
        <f>VLOOKUP(A768,Mobility!$A:$L,9,FALSE)</f>
        <v>-18</v>
      </c>
      <c r="Q768">
        <f>VLOOKUP(A768,Mobility!$A:$L,10,FALSE)</f>
        <v>-49</v>
      </c>
      <c r="R768">
        <f>VLOOKUP(A768,Mobility!$A:$L,11,FALSE)</f>
        <v>-35</v>
      </c>
      <c r="S768">
        <f>VLOOKUP(A768,Mobility!$A:$L,12,FALSE)</f>
        <v>11</v>
      </c>
      <c r="T768">
        <f>VLOOKUP(D768,'Pop and Pop Den'!A:C,2,FALSE)</f>
        <v>4645184</v>
      </c>
      <c r="U768">
        <f>VLOOKUP(D768,'Pop and Pop Den'!A:C,3,FALSE)</f>
        <v>107.5175</v>
      </c>
      <c r="V768">
        <f>VLOOKUP(D768,Unemployment!A:B,2,FALSE)</f>
        <v>4.8</v>
      </c>
      <c r="W768">
        <f>VLOOKUP(D768,Unemployment!H:J,2,FALSE)</f>
        <v>5.2</v>
      </c>
      <c r="X768">
        <f>VLOOKUP(D768,Unemployment!H:J,3,FALSE)</f>
        <v>6.9</v>
      </c>
      <c r="Y768">
        <f t="shared" si="231"/>
        <v>2.1000000000000005</v>
      </c>
      <c r="Z768">
        <f t="shared" si="232"/>
        <v>1.7000000000000002</v>
      </c>
      <c r="AA768">
        <f>VLOOKUP(D768,MedianAge!A:B,2,FALSE)</f>
        <v>36.6</v>
      </c>
      <c r="AB768" s="6">
        <f>VLOOKUP(D768,StateActions!F:G,2,FALSE)</f>
        <v>43913</v>
      </c>
      <c r="AC768" s="6">
        <f>VLOOKUP(D768,StateActions!L:M,2,FALSE)</f>
        <v>43912</v>
      </c>
      <c r="AD768" s="6">
        <f>VLOOKUP(D768,StateActions!A:B,2,FALSE)</f>
        <v>43903</v>
      </c>
      <c r="AE768">
        <f t="shared" si="233"/>
        <v>6</v>
      </c>
      <c r="AF768">
        <f t="shared" si="234"/>
        <v>7</v>
      </c>
      <c r="AG768">
        <f t="shared" si="235"/>
        <v>16</v>
      </c>
      <c r="AH768" s="18">
        <f t="shared" si="236"/>
        <v>0.12701374188224318</v>
      </c>
      <c r="AI768" s="18">
        <f t="shared" si="237"/>
        <v>0.87298625811775676</v>
      </c>
      <c r="AJ768" s="20">
        <f t="shared" si="238"/>
        <v>5.4178178034516161E-3</v>
      </c>
      <c r="AK768" t="str">
        <f t="shared" si="239"/>
        <v>Include</v>
      </c>
      <c r="AL768" t="str">
        <f t="shared" si="240"/>
        <v>10 or more deaths</v>
      </c>
      <c r="AM768" s="6">
        <f>IFERROR(VLOOKUP(D768,DatesEachStateReach10Deaths!A:B,2,FALSE),AK768)</f>
        <v>43910</v>
      </c>
      <c r="AN768">
        <f t="shared" si="241"/>
        <v>9</v>
      </c>
    </row>
    <row r="769" spans="1:40" x14ac:dyDescent="0.25">
      <c r="A769" t="str">
        <f t="shared" si="242"/>
        <v>43920Louisiana</v>
      </c>
      <c r="B769" t="str">
        <f t="shared" si="229"/>
        <v>43920LA</v>
      </c>
      <c r="C769" s="6">
        <v>43920</v>
      </c>
      <c r="D769" t="s">
        <v>81</v>
      </c>
      <c r="E769" t="s">
        <v>25</v>
      </c>
      <c r="F769">
        <f>IFERROR(VLOOKUP(B769,CovidTracking!B:G,4,FALSE),0)</f>
        <v>4025</v>
      </c>
      <c r="G769">
        <f>IFERROR(VLOOKUP(B769,CovidTracking!B:G,5,FALSE),0)</f>
        <v>30008</v>
      </c>
      <c r="H769">
        <f t="shared" si="230"/>
        <v>34033</v>
      </c>
      <c r="I769">
        <f>IFERROR(VLOOKUP(B769,CovidTracking!B:G,6,FALSE),0)</f>
        <v>185</v>
      </c>
      <c r="J769">
        <f t="shared" si="243"/>
        <v>485</v>
      </c>
      <c r="K769">
        <f t="shared" si="244"/>
        <v>5677</v>
      </c>
      <c r="L769">
        <f t="shared" si="245"/>
        <v>6162</v>
      </c>
      <c r="M769">
        <f t="shared" si="246"/>
        <v>34</v>
      </c>
      <c r="N769">
        <f>VLOOKUP(A769,Mobility!$A:$L,7,FALSE)</f>
        <v>-40</v>
      </c>
      <c r="O769">
        <f>VLOOKUP(A769,Mobility!$A:$L,8,FALSE)</f>
        <v>-17</v>
      </c>
      <c r="P769">
        <f>VLOOKUP(A769,Mobility!$A:$L,9,FALSE)</f>
        <v>-23</v>
      </c>
      <c r="Q769">
        <f>VLOOKUP(A769,Mobility!$A:$L,10,FALSE)</f>
        <v>-45</v>
      </c>
      <c r="R769">
        <f>VLOOKUP(A769,Mobility!$A:$L,11,FALSE)</f>
        <v>-42</v>
      </c>
      <c r="S769">
        <f>VLOOKUP(A769,Mobility!$A:$L,12,FALSE)</f>
        <v>17</v>
      </c>
      <c r="T769">
        <f>VLOOKUP(D769,'Pop and Pop Den'!A:C,2,FALSE)</f>
        <v>4645184</v>
      </c>
      <c r="U769">
        <f>VLOOKUP(D769,'Pop and Pop Den'!A:C,3,FALSE)</f>
        <v>107.5175</v>
      </c>
      <c r="V769">
        <f>VLOOKUP(D769,Unemployment!A:B,2,FALSE)</f>
        <v>4.8</v>
      </c>
      <c r="W769">
        <f>VLOOKUP(D769,Unemployment!H:J,2,FALSE)</f>
        <v>5.2</v>
      </c>
      <c r="X769">
        <f>VLOOKUP(D769,Unemployment!H:J,3,FALSE)</f>
        <v>6.9</v>
      </c>
      <c r="Y769">
        <f t="shared" si="231"/>
        <v>2.1000000000000005</v>
      </c>
      <c r="Z769">
        <f t="shared" si="232"/>
        <v>1.7000000000000002</v>
      </c>
      <c r="AA769">
        <f>VLOOKUP(D769,MedianAge!A:B,2,FALSE)</f>
        <v>36.6</v>
      </c>
      <c r="AB769" s="6">
        <f>VLOOKUP(D769,StateActions!F:G,2,FALSE)</f>
        <v>43913</v>
      </c>
      <c r="AC769" s="6">
        <f>VLOOKUP(D769,StateActions!L:M,2,FALSE)</f>
        <v>43912</v>
      </c>
      <c r="AD769" s="6">
        <f>VLOOKUP(D769,StateActions!A:B,2,FALSE)</f>
        <v>43903</v>
      </c>
      <c r="AE769">
        <f t="shared" si="233"/>
        <v>7</v>
      </c>
      <c r="AF769">
        <f t="shared" si="234"/>
        <v>8</v>
      </c>
      <c r="AG769">
        <f t="shared" si="235"/>
        <v>17</v>
      </c>
      <c r="AH769" s="18">
        <f t="shared" si="236"/>
        <v>0.11826756383510123</v>
      </c>
      <c r="AI769" s="18">
        <f t="shared" si="237"/>
        <v>0.88173243616489883</v>
      </c>
      <c r="AJ769" s="20">
        <f t="shared" si="238"/>
        <v>5.4359004495636585E-3</v>
      </c>
      <c r="AK769" t="str">
        <f t="shared" si="239"/>
        <v>Include</v>
      </c>
      <c r="AL769" t="str">
        <f t="shared" si="240"/>
        <v>10 or more deaths</v>
      </c>
      <c r="AM769" s="6">
        <f>IFERROR(VLOOKUP(D769,DatesEachStateReach10Deaths!A:B,2,FALSE),AK769)</f>
        <v>43910</v>
      </c>
      <c r="AN769">
        <f t="shared" si="241"/>
        <v>10</v>
      </c>
    </row>
    <row r="770" spans="1:40" x14ac:dyDescent="0.25">
      <c r="A770" t="str">
        <f t="shared" si="242"/>
        <v>43921Louisiana</v>
      </c>
      <c r="B770" t="str">
        <f t="shared" ref="B770:B833" si="247">C770&amp;E770</f>
        <v>43921LA</v>
      </c>
      <c r="C770" s="6">
        <v>43921</v>
      </c>
      <c r="D770" t="s">
        <v>81</v>
      </c>
      <c r="E770" t="s">
        <v>25</v>
      </c>
      <c r="F770">
        <f>IFERROR(VLOOKUP(B770,CovidTracking!B:G,4,FALSE),0)</f>
        <v>5237</v>
      </c>
      <c r="G770">
        <f>IFERROR(VLOOKUP(B770,CovidTracking!B:G,5,FALSE),0)</f>
        <v>33730</v>
      </c>
      <c r="H770">
        <f t="shared" ref="H770:H833" si="248">F770+G770</f>
        <v>38967</v>
      </c>
      <c r="I770">
        <f>IFERROR(VLOOKUP(B770,CovidTracking!B:G,6,FALSE),0)</f>
        <v>239</v>
      </c>
      <c r="J770">
        <f t="shared" si="243"/>
        <v>1212</v>
      </c>
      <c r="K770">
        <f t="shared" si="244"/>
        <v>3722</v>
      </c>
      <c r="L770">
        <f t="shared" si="245"/>
        <v>4934</v>
      </c>
      <c r="M770">
        <f t="shared" si="246"/>
        <v>54</v>
      </c>
      <c r="N770">
        <f>VLOOKUP(A770,Mobility!$A:$L,7,FALSE)</f>
        <v>-37</v>
      </c>
      <c r="O770">
        <f>VLOOKUP(A770,Mobility!$A:$L,8,FALSE)</f>
        <v>-8</v>
      </c>
      <c r="P770">
        <f>VLOOKUP(A770,Mobility!$A:$L,9,FALSE)</f>
        <v>-25</v>
      </c>
      <c r="Q770">
        <f>VLOOKUP(A770,Mobility!$A:$L,10,FALSE)</f>
        <v>-42</v>
      </c>
      <c r="R770">
        <f>VLOOKUP(A770,Mobility!$A:$L,11,FALSE)</f>
        <v>-45</v>
      </c>
      <c r="S770">
        <f>VLOOKUP(A770,Mobility!$A:$L,12,FALSE)</f>
        <v>18</v>
      </c>
      <c r="T770">
        <f>VLOOKUP(D770,'Pop and Pop Den'!A:C,2,FALSE)</f>
        <v>4645184</v>
      </c>
      <c r="U770">
        <f>VLOOKUP(D770,'Pop and Pop Den'!A:C,3,FALSE)</f>
        <v>107.5175</v>
      </c>
      <c r="V770">
        <f>VLOOKUP(D770,Unemployment!A:B,2,FALSE)</f>
        <v>4.8</v>
      </c>
      <c r="W770">
        <f>VLOOKUP(D770,Unemployment!H:J,2,FALSE)</f>
        <v>5.2</v>
      </c>
      <c r="X770">
        <f>VLOOKUP(D770,Unemployment!H:J,3,FALSE)</f>
        <v>6.9</v>
      </c>
      <c r="Y770">
        <f t="shared" si="231"/>
        <v>2.1000000000000005</v>
      </c>
      <c r="Z770">
        <f t="shared" si="232"/>
        <v>1.7000000000000002</v>
      </c>
      <c r="AA770">
        <f>VLOOKUP(D770,MedianAge!A:B,2,FALSE)</f>
        <v>36.6</v>
      </c>
      <c r="AB770" s="6">
        <f>VLOOKUP(D770,StateActions!F:G,2,FALSE)</f>
        <v>43913</v>
      </c>
      <c r="AC770" s="6">
        <f>VLOOKUP(D770,StateActions!L:M,2,FALSE)</f>
        <v>43912</v>
      </c>
      <c r="AD770" s="6">
        <f>VLOOKUP(D770,StateActions!A:B,2,FALSE)</f>
        <v>43903</v>
      </c>
      <c r="AE770">
        <f t="shared" si="233"/>
        <v>8</v>
      </c>
      <c r="AF770">
        <f t="shared" si="234"/>
        <v>9</v>
      </c>
      <c r="AG770">
        <f t="shared" si="235"/>
        <v>18</v>
      </c>
      <c r="AH770" s="18">
        <f t="shared" si="236"/>
        <v>0.13439577078040393</v>
      </c>
      <c r="AI770" s="18">
        <f t="shared" si="237"/>
        <v>0.86560422921959612</v>
      </c>
      <c r="AJ770" s="20">
        <f t="shared" si="238"/>
        <v>6.1333949239099749E-3</v>
      </c>
      <c r="AK770" t="str">
        <f t="shared" si="239"/>
        <v>Include</v>
      </c>
      <c r="AL770" t="str">
        <f t="shared" si="240"/>
        <v>10 or more deaths</v>
      </c>
      <c r="AM770" s="6">
        <f>IFERROR(VLOOKUP(D770,DatesEachStateReach10Deaths!A:B,2,FALSE),AK770)</f>
        <v>43910</v>
      </c>
      <c r="AN770">
        <f t="shared" si="241"/>
        <v>11</v>
      </c>
    </row>
    <row r="771" spans="1:40" x14ac:dyDescent="0.25">
      <c r="A771" t="str">
        <f t="shared" si="242"/>
        <v>43922Louisiana</v>
      </c>
      <c r="B771" t="str">
        <f t="shared" si="247"/>
        <v>43922LA</v>
      </c>
      <c r="C771" s="6">
        <v>43922</v>
      </c>
      <c r="D771" t="s">
        <v>81</v>
      </c>
      <c r="E771" t="s">
        <v>25</v>
      </c>
      <c r="F771">
        <f>IFERROR(VLOOKUP(B771,CovidTracking!B:G,4,FALSE),0)</f>
        <v>6424</v>
      </c>
      <c r="G771">
        <f>IFERROR(VLOOKUP(B771,CovidTracking!B:G,5,FALSE),0)</f>
        <v>39352</v>
      </c>
      <c r="H771">
        <f t="shared" si="248"/>
        <v>45776</v>
      </c>
      <c r="I771">
        <f>IFERROR(VLOOKUP(B771,CovidTracking!B:G,6,FALSE),0)</f>
        <v>273</v>
      </c>
      <c r="J771">
        <f t="shared" si="243"/>
        <v>1187</v>
      </c>
      <c r="K771">
        <f t="shared" si="244"/>
        <v>5622</v>
      </c>
      <c r="L771">
        <f t="shared" si="245"/>
        <v>6809</v>
      </c>
      <c r="M771">
        <f t="shared" si="246"/>
        <v>34</v>
      </c>
      <c r="N771">
        <f>VLOOKUP(A771,Mobility!$A:$L,7,FALSE)</f>
        <v>-32</v>
      </c>
      <c r="O771">
        <f>VLOOKUP(A771,Mobility!$A:$L,8,FALSE)</f>
        <v>-3</v>
      </c>
      <c r="P771">
        <f>VLOOKUP(A771,Mobility!$A:$L,9,FALSE)</f>
        <v>-5</v>
      </c>
      <c r="Q771">
        <f>VLOOKUP(A771,Mobility!$A:$L,10,FALSE)</f>
        <v>-38</v>
      </c>
      <c r="R771">
        <f>VLOOKUP(A771,Mobility!$A:$L,11,FALSE)</f>
        <v>-45</v>
      </c>
      <c r="S771">
        <f>VLOOKUP(A771,Mobility!$A:$L,12,FALSE)</f>
        <v>17</v>
      </c>
      <c r="T771">
        <f>VLOOKUP(D771,'Pop and Pop Den'!A:C,2,FALSE)</f>
        <v>4645184</v>
      </c>
      <c r="U771">
        <f>VLOOKUP(D771,'Pop and Pop Den'!A:C,3,FALSE)</f>
        <v>107.5175</v>
      </c>
      <c r="V771">
        <f>VLOOKUP(D771,Unemployment!A:B,2,FALSE)</f>
        <v>4.8</v>
      </c>
      <c r="W771">
        <f>VLOOKUP(D771,Unemployment!H:J,2,FALSE)</f>
        <v>5.2</v>
      </c>
      <c r="X771">
        <f>VLOOKUP(D771,Unemployment!H:J,3,FALSE)</f>
        <v>6.9</v>
      </c>
      <c r="Y771">
        <f t="shared" ref="Y771:Y834" si="249">X771-V771</f>
        <v>2.1000000000000005</v>
      </c>
      <c r="Z771">
        <f t="shared" ref="Z771:Z834" si="250">X771-W771</f>
        <v>1.7000000000000002</v>
      </c>
      <c r="AA771">
        <f>VLOOKUP(D771,MedianAge!A:B,2,FALSE)</f>
        <v>36.6</v>
      </c>
      <c r="AB771" s="6">
        <f>VLOOKUP(D771,StateActions!F:G,2,FALSE)</f>
        <v>43913</v>
      </c>
      <c r="AC771" s="6">
        <f>VLOOKUP(D771,StateActions!L:M,2,FALSE)</f>
        <v>43912</v>
      </c>
      <c r="AD771" s="6">
        <f>VLOOKUP(D771,StateActions!A:B,2,FALSE)</f>
        <v>43903</v>
      </c>
      <c r="AE771">
        <f t="shared" ref="AE771:AE834" si="251">C771-AB771</f>
        <v>9</v>
      </c>
      <c r="AF771">
        <f t="shared" ref="AF771:AF834" si="252">C771-AC771</f>
        <v>10</v>
      </c>
      <c r="AG771">
        <f t="shared" ref="AG771:AG834" si="253">C771-AD771</f>
        <v>19</v>
      </c>
      <c r="AH771" s="18">
        <f t="shared" ref="AH771:AH834" si="254">IFERROR(F771/H771,0)</f>
        <v>0.14033554701153442</v>
      </c>
      <c r="AI771" s="18">
        <f t="shared" ref="AI771:AI834" si="255">IFERROR(G771/H771,0)</f>
        <v>0.85966445298846561</v>
      </c>
      <c r="AJ771" s="20">
        <f t="shared" ref="AJ771:AJ834" si="256">IFERROR(I771/H771,0)</f>
        <v>5.9638238378189445E-3</v>
      </c>
      <c r="AK771" t="str">
        <f t="shared" ref="AK771:AK834" si="257">IF(SUMIFS(M:M,D:D,D771)&lt;10,"Exclude less than 10 Deaths","Include")</f>
        <v>Include</v>
      </c>
      <c r="AL771" t="str">
        <f t="shared" ref="AL771:AL834" si="258">IF(I771&gt;9,"10 or more deaths","Less than 10 deaths")</f>
        <v>10 or more deaths</v>
      </c>
      <c r="AM771" s="6">
        <f>IFERROR(VLOOKUP(D771,DatesEachStateReach10Deaths!A:B,2,FALSE),AK771)</f>
        <v>43910</v>
      </c>
      <c r="AN771">
        <f t="shared" ref="AN771:AN834" si="259">IFERROR(C771-AM771,AK771)</f>
        <v>12</v>
      </c>
    </row>
    <row r="772" spans="1:40" x14ac:dyDescent="0.25">
      <c r="A772" t="str">
        <f t="shared" si="242"/>
        <v>43923Louisiana</v>
      </c>
      <c r="B772" t="str">
        <f t="shared" si="247"/>
        <v>43923LA</v>
      </c>
      <c r="C772" s="6">
        <v>43923</v>
      </c>
      <c r="D772" t="s">
        <v>81</v>
      </c>
      <c r="E772" t="s">
        <v>25</v>
      </c>
      <c r="F772">
        <f>IFERROR(VLOOKUP(B772,CovidTracking!B:G,4,FALSE),0)</f>
        <v>9150</v>
      </c>
      <c r="G772">
        <f>IFERROR(VLOOKUP(B772,CovidTracking!B:G,5,FALSE),0)</f>
        <v>41936</v>
      </c>
      <c r="H772">
        <f t="shared" si="248"/>
        <v>51086</v>
      </c>
      <c r="I772">
        <f>IFERROR(VLOOKUP(B772,CovidTracking!B:G,6,FALSE),0)</f>
        <v>310</v>
      </c>
      <c r="J772">
        <f t="shared" si="243"/>
        <v>2726</v>
      </c>
      <c r="K772">
        <f t="shared" si="244"/>
        <v>2584</v>
      </c>
      <c r="L772">
        <f t="shared" si="245"/>
        <v>5310</v>
      </c>
      <c r="M772">
        <f t="shared" si="246"/>
        <v>37</v>
      </c>
      <c r="N772">
        <f>VLOOKUP(A772,Mobility!$A:$L,7,FALSE)</f>
        <v>-38</v>
      </c>
      <c r="O772">
        <f>VLOOKUP(A772,Mobility!$A:$L,8,FALSE)</f>
        <v>-6</v>
      </c>
      <c r="P772">
        <f>VLOOKUP(A772,Mobility!$A:$L,9,FALSE)</f>
        <v>-20</v>
      </c>
      <c r="Q772">
        <f>VLOOKUP(A772,Mobility!$A:$L,10,FALSE)</f>
        <v>-44</v>
      </c>
      <c r="R772">
        <f>VLOOKUP(A772,Mobility!$A:$L,11,FALSE)</f>
        <v>-45</v>
      </c>
      <c r="S772">
        <f>VLOOKUP(A772,Mobility!$A:$L,12,FALSE)</f>
        <v>19</v>
      </c>
      <c r="T772">
        <f>VLOOKUP(D772,'Pop and Pop Den'!A:C,2,FALSE)</f>
        <v>4645184</v>
      </c>
      <c r="U772">
        <f>VLOOKUP(D772,'Pop and Pop Den'!A:C,3,FALSE)</f>
        <v>107.5175</v>
      </c>
      <c r="V772">
        <f>VLOOKUP(D772,Unemployment!A:B,2,FALSE)</f>
        <v>4.8</v>
      </c>
      <c r="W772">
        <f>VLOOKUP(D772,Unemployment!H:J,2,FALSE)</f>
        <v>5.2</v>
      </c>
      <c r="X772">
        <f>VLOOKUP(D772,Unemployment!H:J,3,FALSE)</f>
        <v>6.9</v>
      </c>
      <c r="Y772">
        <f t="shared" si="249"/>
        <v>2.1000000000000005</v>
      </c>
      <c r="Z772">
        <f t="shared" si="250"/>
        <v>1.7000000000000002</v>
      </c>
      <c r="AA772">
        <f>VLOOKUP(D772,MedianAge!A:B,2,FALSE)</f>
        <v>36.6</v>
      </c>
      <c r="AB772" s="6">
        <f>VLOOKUP(D772,StateActions!F:G,2,FALSE)</f>
        <v>43913</v>
      </c>
      <c r="AC772" s="6">
        <f>VLOOKUP(D772,StateActions!L:M,2,FALSE)</f>
        <v>43912</v>
      </c>
      <c r="AD772" s="6">
        <f>VLOOKUP(D772,StateActions!A:B,2,FALSE)</f>
        <v>43903</v>
      </c>
      <c r="AE772">
        <f t="shared" si="251"/>
        <v>10</v>
      </c>
      <c r="AF772">
        <f t="shared" si="252"/>
        <v>11</v>
      </c>
      <c r="AG772">
        <f t="shared" si="253"/>
        <v>20</v>
      </c>
      <c r="AH772" s="18">
        <f t="shared" si="254"/>
        <v>0.17910973652272638</v>
      </c>
      <c r="AI772" s="18">
        <f t="shared" si="255"/>
        <v>0.82089026347727356</v>
      </c>
      <c r="AJ772" s="20">
        <f t="shared" si="256"/>
        <v>6.0681987237207842E-3</v>
      </c>
      <c r="AK772" t="str">
        <f t="shared" si="257"/>
        <v>Include</v>
      </c>
      <c r="AL772" t="str">
        <f t="shared" si="258"/>
        <v>10 or more deaths</v>
      </c>
      <c r="AM772" s="6">
        <f>IFERROR(VLOOKUP(D772,DatesEachStateReach10Deaths!A:B,2,FALSE),AK772)</f>
        <v>43910</v>
      </c>
      <c r="AN772">
        <f t="shared" si="259"/>
        <v>13</v>
      </c>
    </row>
    <row r="773" spans="1:40" x14ac:dyDescent="0.25">
      <c r="A773" t="str">
        <f t="shared" si="242"/>
        <v>43924Louisiana</v>
      </c>
      <c r="B773" t="str">
        <f t="shared" si="247"/>
        <v>43924LA</v>
      </c>
      <c r="C773" s="6">
        <v>43924</v>
      </c>
      <c r="D773" t="s">
        <v>81</v>
      </c>
      <c r="E773" t="s">
        <v>25</v>
      </c>
      <c r="F773">
        <f>IFERROR(VLOOKUP(B773,CovidTracking!B:G,4,FALSE),0)</f>
        <v>10297</v>
      </c>
      <c r="G773">
        <f>IFERROR(VLOOKUP(B773,CovidTracking!B:G,5,FALSE),0)</f>
        <v>43348</v>
      </c>
      <c r="H773">
        <f t="shared" si="248"/>
        <v>53645</v>
      </c>
      <c r="I773">
        <f>IFERROR(VLOOKUP(B773,CovidTracking!B:G,6,FALSE),0)</f>
        <v>370</v>
      </c>
      <c r="J773">
        <f t="shared" si="243"/>
        <v>1147</v>
      </c>
      <c r="K773">
        <f t="shared" si="244"/>
        <v>1412</v>
      </c>
      <c r="L773">
        <f t="shared" si="245"/>
        <v>2559</v>
      </c>
      <c r="M773">
        <f t="shared" si="246"/>
        <v>60</v>
      </c>
      <c r="N773">
        <f>VLOOKUP(A773,Mobility!$A:$L,7,FALSE)</f>
        <v>-39</v>
      </c>
      <c r="O773">
        <f>VLOOKUP(A773,Mobility!$A:$L,8,FALSE)</f>
        <v>-3</v>
      </c>
      <c r="P773">
        <f>VLOOKUP(A773,Mobility!$A:$L,9,FALSE)</f>
        <v>-19</v>
      </c>
      <c r="Q773">
        <f>VLOOKUP(A773,Mobility!$A:$L,10,FALSE)</f>
        <v>-48</v>
      </c>
      <c r="R773">
        <f>VLOOKUP(A773,Mobility!$A:$L,11,FALSE)</f>
        <v>-45</v>
      </c>
      <c r="S773">
        <f>VLOOKUP(A773,Mobility!$A:$L,12,FALSE)</f>
        <v>20</v>
      </c>
      <c r="T773">
        <f>VLOOKUP(D773,'Pop and Pop Den'!A:C,2,FALSE)</f>
        <v>4645184</v>
      </c>
      <c r="U773">
        <f>VLOOKUP(D773,'Pop and Pop Den'!A:C,3,FALSE)</f>
        <v>107.5175</v>
      </c>
      <c r="V773">
        <f>VLOOKUP(D773,Unemployment!A:B,2,FALSE)</f>
        <v>4.8</v>
      </c>
      <c r="W773">
        <f>VLOOKUP(D773,Unemployment!H:J,2,FALSE)</f>
        <v>5.2</v>
      </c>
      <c r="X773">
        <f>VLOOKUP(D773,Unemployment!H:J,3,FALSE)</f>
        <v>6.9</v>
      </c>
      <c r="Y773">
        <f t="shared" si="249"/>
        <v>2.1000000000000005</v>
      </c>
      <c r="Z773">
        <f t="shared" si="250"/>
        <v>1.7000000000000002</v>
      </c>
      <c r="AA773">
        <f>VLOOKUP(D773,MedianAge!A:B,2,FALSE)</f>
        <v>36.6</v>
      </c>
      <c r="AB773" s="6">
        <f>VLOOKUP(D773,StateActions!F:G,2,FALSE)</f>
        <v>43913</v>
      </c>
      <c r="AC773" s="6">
        <f>VLOOKUP(D773,StateActions!L:M,2,FALSE)</f>
        <v>43912</v>
      </c>
      <c r="AD773" s="6">
        <f>VLOOKUP(D773,StateActions!A:B,2,FALSE)</f>
        <v>43903</v>
      </c>
      <c r="AE773">
        <f t="shared" si="251"/>
        <v>11</v>
      </c>
      <c r="AF773">
        <f t="shared" si="252"/>
        <v>12</v>
      </c>
      <c r="AG773">
        <f t="shared" si="253"/>
        <v>21</v>
      </c>
      <c r="AH773" s="18">
        <f t="shared" si="254"/>
        <v>0.19194705937179607</v>
      </c>
      <c r="AI773" s="18">
        <f t="shared" si="255"/>
        <v>0.80805294062820399</v>
      </c>
      <c r="AJ773" s="20">
        <f t="shared" si="256"/>
        <v>6.897194519526517E-3</v>
      </c>
      <c r="AK773" t="str">
        <f t="shared" si="257"/>
        <v>Include</v>
      </c>
      <c r="AL773" t="str">
        <f t="shared" si="258"/>
        <v>10 or more deaths</v>
      </c>
      <c r="AM773" s="6">
        <f>IFERROR(VLOOKUP(D773,DatesEachStateReach10Deaths!A:B,2,FALSE),AK773)</f>
        <v>43910</v>
      </c>
      <c r="AN773">
        <f t="shared" si="259"/>
        <v>14</v>
      </c>
    </row>
    <row r="774" spans="1:40" x14ac:dyDescent="0.25">
      <c r="A774" t="str">
        <f t="shared" si="242"/>
        <v>43925Louisiana</v>
      </c>
      <c r="B774" t="str">
        <f t="shared" si="247"/>
        <v>43925LA</v>
      </c>
      <c r="C774" s="6">
        <v>43925</v>
      </c>
      <c r="D774" t="s">
        <v>81</v>
      </c>
      <c r="E774" t="s">
        <v>25</v>
      </c>
      <c r="F774">
        <f>IFERROR(VLOOKUP(B774,CovidTracking!B:G,4,FALSE),0)</f>
        <v>12496</v>
      </c>
      <c r="G774">
        <f>IFERROR(VLOOKUP(B774,CovidTracking!B:G,5,FALSE),0)</f>
        <v>46002</v>
      </c>
      <c r="H774">
        <f t="shared" si="248"/>
        <v>58498</v>
      </c>
      <c r="I774">
        <f>IFERROR(VLOOKUP(B774,CovidTracking!B:G,6,FALSE),0)</f>
        <v>409</v>
      </c>
      <c r="J774">
        <f t="shared" si="243"/>
        <v>2199</v>
      </c>
      <c r="K774">
        <f t="shared" si="244"/>
        <v>2654</v>
      </c>
      <c r="L774">
        <f t="shared" si="245"/>
        <v>4853</v>
      </c>
      <c r="M774">
        <f t="shared" si="246"/>
        <v>39</v>
      </c>
      <c r="N774">
        <f>VLOOKUP(A774,Mobility!$A:$L,7,FALSE)</f>
        <v>-50</v>
      </c>
      <c r="O774">
        <f>VLOOKUP(A774,Mobility!$A:$L,8,FALSE)</f>
        <v>-12</v>
      </c>
      <c r="P774">
        <f>VLOOKUP(A774,Mobility!$A:$L,9,FALSE)</f>
        <v>-47</v>
      </c>
      <c r="Q774">
        <f>VLOOKUP(A774,Mobility!$A:$L,10,FALSE)</f>
        <v>-52</v>
      </c>
      <c r="R774">
        <f>VLOOKUP(A774,Mobility!$A:$L,11,FALSE)</f>
        <v>-36</v>
      </c>
      <c r="S774">
        <f>VLOOKUP(A774,Mobility!$A:$L,12,FALSE)</f>
        <v>16</v>
      </c>
      <c r="T774">
        <f>VLOOKUP(D774,'Pop and Pop Den'!A:C,2,FALSE)</f>
        <v>4645184</v>
      </c>
      <c r="U774">
        <f>VLOOKUP(D774,'Pop and Pop Den'!A:C,3,FALSE)</f>
        <v>107.5175</v>
      </c>
      <c r="V774">
        <f>VLOOKUP(D774,Unemployment!A:B,2,FALSE)</f>
        <v>4.8</v>
      </c>
      <c r="W774">
        <f>VLOOKUP(D774,Unemployment!H:J,2,FALSE)</f>
        <v>5.2</v>
      </c>
      <c r="X774">
        <f>VLOOKUP(D774,Unemployment!H:J,3,FALSE)</f>
        <v>6.9</v>
      </c>
      <c r="Y774">
        <f t="shared" si="249"/>
        <v>2.1000000000000005</v>
      </c>
      <c r="Z774">
        <f t="shared" si="250"/>
        <v>1.7000000000000002</v>
      </c>
      <c r="AA774">
        <f>VLOOKUP(D774,MedianAge!A:B,2,FALSE)</f>
        <v>36.6</v>
      </c>
      <c r="AB774" s="6">
        <f>VLOOKUP(D774,StateActions!F:G,2,FALSE)</f>
        <v>43913</v>
      </c>
      <c r="AC774" s="6">
        <f>VLOOKUP(D774,StateActions!L:M,2,FALSE)</f>
        <v>43912</v>
      </c>
      <c r="AD774" s="6">
        <f>VLOOKUP(D774,StateActions!A:B,2,FALSE)</f>
        <v>43903</v>
      </c>
      <c r="AE774">
        <f t="shared" si="251"/>
        <v>12</v>
      </c>
      <c r="AF774">
        <f t="shared" si="252"/>
        <v>13</v>
      </c>
      <c r="AG774">
        <f t="shared" si="253"/>
        <v>22</v>
      </c>
      <c r="AH774" s="18">
        <f t="shared" si="254"/>
        <v>0.21361414065438133</v>
      </c>
      <c r="AI774" s="18">
        <f t="shared" si="255"/>
        <v>0.78638585934561867</v>
      </c>
      <c r="AJ774" s="20">
        <f t="shared" si="256"/>
        <v>6.9916920236589289E-3</v>
      </c>
      <c r="AK774" t="str">
        <f t="shared" si="257"/>
        <v>Include</v>
      </c>
      <c r="AL774" t="str">
        <f t="shared" si="258"/>
        <v>10 or more deaths</v>
      </c>
      <c r="AM774" s="6">
        <f>IFERROR(VLOOKUP(D774,DatesEachStateReach10Deaths!A:B,2,FALSE),AK774)</f>
        <v>43910</v>
      </c>
      <c r="AN774">
        <f t="shared" si="259"/>
        <v>15</v>
      </c>
    </row>
    <row r="775" spans="1:40" x14ac:dyDescent="0.25">
      <c r="A775" t="str">
        <f t="shared" si="242"/>
        <v>43926Louisiana</v>
      </c>
      <c r="B775" t="str">
        <f t="shared" si="247"/>
        <v>43926LA</v>
      </c>
      <c r="C775" s="6">
        <v>43926</v>
      </c>
      <c r="D775" t="s">
        <v>81</v>
      </c>
      <c r="E775" t="s">
        <v>25</v>
      </c>
      <c r="F775">
        <f>IFERROR(VLOOKUP(B775,CovidTracking!B:G,4,FALSE),0)</f>
        <v>13010</v>
      </c>
      <c r="G775">
        <f>IFERROR(VLOOKUP(B775,CovidTracking!B:G,5,FALSE),0)</f>
        <v>47315</v>
      </c>
      <c r="H775">
        <f t="shared" si="248"/>
        <v>60325</v>
      </c>
      <c r="I775">
        <f>IFERROR(VLOOKUP(B775,CovidTracking!B:G,6,FALSE),0)</f>
        <v>477</v>
      </c>
      <c r="J775">
        <f t="shared" si="243"/>
        <v>514</v>
      </c>
      <c r="K775">
        <f t="shared" si="244"/>
        <v>1313</v>
      </c>
      <c r="L775">
        <f t="shared" si="245"/>
        <v>1827</v>
      </c>
      <c r="M775">
        <f t="shared" si="246"/>
        <v>68</v>
      </c>
      <c r="N775">
        <f>VLOOKUP(A775,Mobility!$A:$L,7,FALSE)</f>
        <v>-46</v>
      </c>
      <c r="O775">
        <f>VLOOKUP(A775,Mobility!$A:$L,8,FALSE)</f>
        <v>-10</v>
      </c>
      <c r="P775">
        <f>VLOOKUP(A775,Mobility!$A:$L,9,FALSE)</f>
        <v>-19</v>
      </c>
      <c r="Q775">
        <f>VLOOKUP(A775,Mobility!$A:$L,10,FALSE)</f>
        <v>-54</v>
      </c>
      <c r="R775">
        <f>VLOOKUP(A775,Mobility!$A:$L,11,FALSE)</f>
        <v>-37</v>
      </c>
      <c r="S775">
        <f>VLOOKUP(A775,Mobility!$A:$L,12,FALSE)</f>
        <v>12</v>
      </c>
      <c r="T775">
        <f>VLOOKUP(D775,'Pop and Pop Den'!A:C,2,FALSE)</f>
        <v>4645184</v>
      </c>
      <c r="U775">
        <f>VLOOKUP(D775,'Pop and Pop Den'!A:C,3,FALSE)</f>
        <v>107.5175</v>
      </c>
      <c r="V775">
        <f>VLOOKUP(D775,Unemployment!A:B,2,FALSE)</f>
        <v>4.8</v>
      </c>
      <c r="W775">
        <f>VLOOKUP(D775,Unemployment!H:J,2,FALSE)</f>
        <v>5.2</v>
      </c>
      <c r="X775">
        <f>VLOOKUP(D775,Unemployment!H:J,3,FALSE)</f>
        <v>6.9</v>
      </c>
      <c r="Y775">
        <f t="shared" si="249"/>
        <v>2.1000000000000005</v>
      </c>
      <c r="Z775">
        <f t="shared" si="250"/>
        <v>1.7000000000000002</v>
      </c>
      <c r="AA775">
        <f>VLOOKUP(D775,MedianAge!A:B,2,FALSE)</f>
        <v>36.6</v>
      </c>
      <c r="AB775" s="6">
        <f>VLOOKUP(D775,StateActions!F:G,2,FALSE)</f>
        <v>43913</v>
      </c>
      <c r="AC775" s="6">
        <f>VLOOKUP(D775,StateActions!L:M,2,FALSE)</f>
        <v>43912</v>
      </c>
      <c r="AD775" s="6">
        <f>VLOOKUP(D775,StateActions!A:B,2,FALSE)</f>
        <v>43903</v>
      </c>
      <c r="AE775">
        <f t="shared" si="251"/>
        <v>13</v>
      </c>
      <c r="AF775">
        <f t="shared" si="252"/>
        <v>14</v>
      </c>
      <c r="AG775">
        <f t="shared" si="253"/>
        <v>23</v>
      </c>
      <c r="AH775" s="18">
        <f t="shared" si="254"/>
        <v>0.21566514711976792</v>
      </c>
      <c r="AI775" s="18">
        <f t="shared" si="255"/>
        <v>0.78433485288023208</v>
      </c>
      <c r="AJ775" s="20">
        <f t="shared" si="256"/>
        <v>7.9071694985495232E-3</v>
      </c>
      <c r="AK775" t="str">
        <f t="shared" si="257"/>
        <v>Include</v>
      </c>
      <c r="AL775" t="str">
        <f t="shared" si="258"/>
        <v>10 or more deaths</v>
      </c>
      <c r="AM775" s="6">
        <f>IFERROR(VLOOKUP(D775,DatesEachStateReach10Deaths!A:B,2,FALSE),AK775)</f>
        <v>43910</v>
      </c>
      <c r="AN775">
        <f t="shared" si="259"/>
        <v>16</v>
      </c>
    </row>
    <row r="776" spans="1:40" x14ac:dyDescent="0.25">
      <c r="A776" t="str">
        <f t="shared" ref="A776:A839" si="260">C776&amp;D776</f>
        <v>43927Louisiana</v>
      </c>
      <c r="B776" t="str">
        <f t="shared" si="247"/>
        <v>43927LA</v>
      </c>
      <c r="C776" s="6">
        <v>43927</v>
      </c>
      <c r="D776" t="s">
        <v>81</v>
      </c>
      <c r="E776" t="s">
        <v>25</v>
      </c>
      <c r="F776">
        <f>IFERROR(VLOOKUP(B776,CovidTracking!B:G,4,FALSE),0)</f>
        <v>14867</v>
      </c>
      <c r="G776">
        <f>IFERROR(VLOOKUP(B776,CovidTracking!B:G,5,FALSE),0)</f>
        <v>54299</v>
      </c>
      <c r="H776">
        <f t="shared" si="248"/>
        <v>69166</v>
      </c>
      <c r="I776">
        <f>IFERROR(VLOOKUP(B776,CovidTracking!B:G,6,FALSE),0)</f>
        <v>512</v>
      </c>
      <c r="J776">
        <f t="shared" si="243"/>
        <v>1857</v>
      </c>
      <c r="K776">
        <f t="shared" si="244"/>
        <v>6984</v>
      </c>
      <c r="L776">
        <f t="shared" si="245"/>
        <v>8841</v>
      </c>
      <c r="M776">
        <f t="shared" si="246"/>
        <v>35</v>
      </c>
      <c r="N776">
        <f>VLOOKUP(A776,Mobility!$A:$L,7,FALSE)</f>
        <v>-40</v>
      </c>
      <c r="O776">
        <f>VLOOKUP(A776,Mobility!$A:$L,8,FALSE)</f>
        <v>-13</v>
      </c>
      <c r="P776">
        <f>VLOOKUP(A776,Mobility!$A:$L,9,FALSE)</f>
        <v>-19</v>
      </c>
      <c r="Q776">
        <f>VLOOKUP(A776,Mobility!$A:$L,10,FALSE)</f>
        <v>-47</v>
      </c>
      <c r="R776">
        <f>VLOOKUP(A776,Mobility!$A:$L,11,FALSE)</f>
        <v>-43</v>
      </c>
      <c r="S776">
        <f>VLOOKUP(A776,Mobility!$A:$L,12,FALSE)</f>
        <v>18</v>
      </c>
      <c r="T776">
        <f>VLOOKUP(D776,'Pop and Pop Den'!A:C,2,FALSE)</f>
        <v>4645184</v>
      </c>
      <c r="U776">
        <f>VLOOKUP(D776,'Pop and Pop Den'!A:C,3,FALSE)</f>
        <v>107.5175</v>
      </c>
      <c r="V776">
        <f>VLOOKUP(D776,Unemployment!A:B,2,FALSE)</f>
        <v>4.8</v>
      </c>
      <c r="W776">
        <f>VLOOKUP(D776,Unemployment!H:J,2,FALSE)</f>
        <v>5.2</v>
      </c>
      <c r="X776">
        <f>VLOOKUP(D776,Unemployment!H:J,3,FALSE)</f>
        <v>6.9</v>
      </c>
      <c r="Y776">
        <f t="shared" si="249"/>
        <v>2.1000000000000005</v>
      </c>
      <c r="Z776">
        <f t="shared" si="250"/>
        <v>1.7000000000000002</v>
      </c>
      <c r="AA776">
        <f>VLOOKUP(D776,MedianAge!A:B,2,FALSE)</f>
        <v>36.6</v>
      </c>
      <c r="AB776" s="6">
        <f>VLOOKUP(D776,StateActions!F:G,2,FALSE)</f>
        <v>43913</v>
      </c>
      <c r="AC776" s="6">
        <f>VLOOKUP(D776,StateActions!L:M,2,FALSE)</f>
        <v>43912</v>
      </c>
      <c r="AD776" s="6">
        <f>VLOOKUP(D776,StateActions!A:B,2,FALSE)</f>
        <v>43903</v>
      </c>
      <c r="AE776">
        <f t="shared" si="251"/>
        <v>14</v>
      </c>
      <c r="AF776">
        <f t="shared" si="252"/>
        <v>15</v>
      </c>
      <c r="AG776">
        <f t="shared" si="253"/>
        <v>24</v>
      </c>
      <c r="AH776" s="18">
        <f t="shared" si="254"/>
        <v>0.21494665008819361</v>
      </c>
      <c r="AI776" s="18">
        <f t="shared" si="255"/>
        <v>0.78505334991180642</v>
      </c>
      <c r="AJ776" s="20">
        <f t="shared" si="256"/>
        <v>7.4024809877685565E-3</v>
      </c>
      <c r="AK776" t="str">
        <f t="shared" si="257"/>
        <v>Include</v>
      </c>
      <c r="AL776" t="str">
        <f t="shared" si="258"/>
        <v>10 or more deaths</v>
      </c>
      <c r="AM776" s="6">
        <f>IFERROR(VLOOKUP(D776,DatesEachStateReach10Deaths!A:B,2,FALSE),AK776)</f>
        <v>43910</v>
      </c>
      <c r="AN776">
        <f t="shared" si="259"/>
        <v>17</v>
      </c>
    </row>
    <row r="777" spans="1:40" x14ac:dyDescent="0.25">
      <c r="A777" t="str">
        <f t="shared" si="260"/>
        <v>43928Louisiana</v>
      </c>
      <c r="B777" t="str">
        <f t="shared" si="247"/>
        <v>43928LA</v>
      </c>
      <c r="C777" s="6">
        <v>43928</v>
      </c>
      <c r="D777" t="s">
        <v>81</v>
      </c>
      <c r="E777" t="s">
        <v>25</v>
      </c>
      <c r="F777">
        <f>IFERROR(VLOOKUP(B777,CovidTracking!B:G,4,FALSE),0)</f>
        <v>16284</v>
      </c>
      <c r="G777">
        <f>IFERROR(VLOOKUP(B777,CovidTracking!B:G,5,FALSE),0)</f>
        <v>58371</v>
      </c>
      <c r="H777">
        <f t="shared" si="248"/>
        <v>74655</v>
      </c>
      <c r="I777">
        <f>IFERROR(VLOOKUP(B777,CovidTracking!B:G,6,FALSE),0)</f>
        <v>582</v>
      </c>
      <c r="J777">
        <f t="shared" si="243"/>
        <v>1417</v>
      </c>
      <c r="K777">
        <f t="shared" si="244"/>
        <v>4072</v>
      </c>
      <c r="L777">
        <f t="shared" si="245"/>
        <v>5489</v>
      </c>
      <c r="M777">
        <f t="shared" si="246"/>
        <v>70</v>
      </c>
      <c r="N777">
        <f>VLOOKUP(A777,Mobility!$A:$L,7,FALSE)</f>
        <v>-41</v>
      </c>
      <c r="O777">
        <f>VLOOKUP(A777,Mobility!$A:$L,8,FALSE)</f>
        <v>-9</v>
      </c>
      <c r="P777">
        <f>VLOOKUP(A777,Mobility!$A:$L,9,FALSE)</f>
        <v>-19</v>
      </c>
      <c r="Q777">
        <f>VLOOKUP(A777,Mobility!$A:$L,10,FALSE)</f>
        <v>-44</v>
      </c>
      <c r="R777">
        <f>VLOOKUP(A777,Mobility!$A:$L,11,FALSE)</f>
        <v>-45</v>
      </c>
      <c r="S777">
        <f>VLOOKUP(A777,Mobility!$A:$L,12,FALSE)</f>
        <v>18</v>
      </c>
      <c r="T777">
        <f>VLOOKUP(D777,'Pop and Pop Den'!A:C,2,FALSE)</f>
        <v>4645184</v>
      </c>
      <c r="U777">
        <f>VLOOKUP(D777,'Pop and Pop Den'!A:C,3,FALSE)</f>
        <v>107.5175</v>
      </c>
      <c r="V777">
        <f>VLOOKUP(D777,Unemployment!A:B,2,FALSE)</f>
        <v>4.8</v>
      </c>
      <c r="W777">
        <f>VLOOKUP(D777,Unemployment!H:J,2,FALSE)</f>
        <v>5.2</v>
      </c>
      <c r="X777">
        <f>VLOOKUP(D777,Unemployment!H:J,3,FALSE)</f>
        <v>6.9</v>
      </c>
      <c r="Y777">
        <f t="shared" si="249"/>
        <v>2.1000000000000005</v>
      </c>
      <c r="Z777">
        <f t="shared" si="250"/>
        <v>1.7000000000000002</v>
      </c>
      <c r="AA777">
        <f>VLOOKUP(D777,MedianAge!A:B,2,FALSE)</f>
        <v>36.6</v>
      </c>
      <c r="AB777" s="6">
        <f>VLOOKUP(D777,StateActions!F:G,2,FALSE)</f>
        <v>43913</v>
      </c>
      <c r="AC777" s="6">
        <f>VLOOKUP(D777,StateActions!L:M,2,FALSE)</f>
        <v>43912</v>
      </c>
      <c r="AD777" s="6">
        <f>VLOOKUP(D777,StateActions!A:B,2,FALSE)</f>
        <v>43903</v>
      </c>
      <c r="AE777">
        <f t="shared" si="251"/>
        <v>15</v>
      </c>
      <c r="AF777">
        <f t="shared" si="252"/>
        <v>16</v>
      </c>
      <c r="AG777">
        <f t="shared" si="253"/>
        <v>25</v>
      </c>
      <c r="AH777" s="18">
        <f t="shared" si="254"/>
        <v>0.2181233674904561</v>
      </c>
      <c r="AI777" s="18">
        <f t="shared" si="255"/>
        <v>0.78187663250954387</v>
      </c>
      <c r="AJ777" s="20">
        <f t="shared" si="256"/>
        <v>7.7958609604179222E-3</v>
      </c>
      <c r="AK777" t="str">
        <f t="shared" si="257"/>
        <v>Include</v>
      </c>
      <c r="AL777" t="str">
        <f t="shared" si="258"/>
        <v>10 or more deaths</v>
      </c>
      <c r="AM777" s="6">
        <f>IFERROR(VLOOKUP(D777,DatesEachStateReach10Deaths!A:B,2,FALSE),AK777)</f>
        <v>43910</v>
      </c>
      <c r="AN777">
        <f t="shared" si="259"/>
        <v>18</v>
      </c>
    </row>
    <row r="778" spans="1:40" x14ac:dyDescent="0.25">
      <c r="A778" t="str">
        <f t="shared" si="260"/>
        <v>43929Louisiana</v>
      </c>
      <c r="B778" t="str">
        <f t="shared" si="247"/>
        <v>43929LA</v>
      </c>
      <c r="C778" s="6">
        <v>43929</v>
      </c>
      <c r="D778" t="s">
        <v>81</v>
      </c>
      <c r="E778" t="s">
        <v>25</v>
      </c>
      <c r="F778">
        <f>IFERROR(VLOOKUP(B778,CovidTracking!B:G,4,FALSE),0)</f>
        <v>17030</v>
      </c>
      <c r="G778">
        <f>IFERROR(VLOOKUP(B778,CovidTracking!B:G,5,FALSE),0)</f>
        <v>64376</v>
      </c>
      <c r="H778">
        <f t="shared" si="248"/>
        <v>81406</v>
      </c>
      <c r="I778">
        <f>IFERROR(VLOOKUP(B778,CovidTracking!B:G,6,FALSE),0)</f>
        <v>652</v>
      </c>
      <c r="J778">
        <f t="shared" si="243"/>
        <v>746</v>
      </c>
      <c r="K778">
        <f t="shared" si="244"/>
        <v>6005</v>
      </c>
      <c r="L778">
        <f t="shared" si="245"/>
        <v>6751</v>
      </c>
      <c r="M778">
        <f t="shared" si="246"/>
        <v>70</v>
      </c>
      <c r="N778">
        <f>VLOOKUP(A778,Mobility!$A:$L,7,FALSE)</f>
        <v>-39</v>
      </c>
      <c r="O778">
        <f>VLOOKUP(A778,Mobility!$A:$L,8,FALSE)</f>
        <v>-9</v>
      </c>
      <c r="P778">
        <f>VLOOKUP(A778,Mobility!$A:$L,9,FALSE)</f>
        <v>-9</v>
      </c>
      <c r="Q778">
        <f>VLOOKUP(A778,Mobility!$A:$L,10,FALSE)</f>
        <v>-42</v>
      </c>
      <c r="R778">
        <f>VLOOKUP(A778,Mobility!$A:$L,11,FALSE)</f>
        <v>-46</v>
      </c>
      <c r="S778">
        <f>VLOOKUP(A778,Mobility!$A:$L,12,FALSE)</f>
        <v>17</v>
      </c>
      <c r="T778">
        <f>VLOOKUP(D778,'Pop and Pop Den'!A:C,2,FALSE)</f>
        <v>4645184</v>
      </c>
      <c r="U778">
        <f>VLOOKUP(D778,'Pop and Pop Den'!A:C,3,FALSE)</f>
        <v>107.5175</v>
      </c>
      <c r="V778">
        <f>VLOOKUP(D778,Unemployment!A:B,2,FALSE)</f>
        <v>4.8</v>
      </c>
      <c r="W778">
        <f>VLOOKUP(D778,Unemployment!H:J,2,FALSE)</f>
        <v>5.2</v>
      </c>
      <c r="X778">
        <f>VLOOKUP(D778,Unemployment!H:J,3,FALSE)</f>
        <v>6.9</v>
      </c>
      <c r="Y778">
        <f t="shared" si="249"/>
        <v>2.1000000000000005</v>
      </c>
      <c r="Z778">
        <f t="shared" si="250"/>
        <v>1.7000000000000002</v>
      </c>
      <c r="AA778">
        <f>VLOOKUP(D778,MedianAge!A:B,2,FALSE)</f>
        <v>36.6</v>
      </c>
      <c r="AB778" s="6">
        <f>VLOOKUP(D778,StateActions!F:G,2,FALSE)</f>
        <v>43913</v>
      </c>
      <c r="AC778" s="6">
        <f>VLOOKUP(D778,StateActions!L:M,2,FALSE)</f>
        <v>43912</v>
      </c>
      <c r="AD778" s="6">
        <f>VLOOKUP(D778,StateActions!A:B,2,FALSE)</f>
        <v>43903</v>
      </c>
      <c r="AE778">
        <f t="shared" si="251"/>
        <v>16</v>
      </c>
      <c r="AF778">
        <f t="shared" si="252"/>
        <v>17</v>
      </c>
      <c r="AG778">
        <f t="shared" si="253"/>
        <v>26</v>
      </c>
      <c r="AH778" s="18">
        <f t="shared" si="254"/>
        <v>0.20919833918875758</v>
      </c>
      <c r="AI778" s="18">
        <f t="shared" si="255"/>
        <v>0.79080166081124237</v>
      </c>
      <c r="AJ778" s="20">
        <f t="shared" si="256"/>
        <v>8.0092376483305895E-3</v>
      </c>
      <c r="AK778" t="str">
        <f t="shared" si="257"/>
        <v>Include</v>
      </c>
      <c r="AL778" t="str">
        <f t="shared" si="258"/>
        <v>10 or more deaths</v>
      </c>
      <c r="AM778" s="6">
        <f>IFERROR(VLOOKUP(D778,DatesEachStateReach10Deaths!A:B,2,FALSE),AK778)</f>
        <v>43910</v>
      </c>
      <c r="AN778">
        <f t="shared" si="259"/>
        <v>19</v>
      </c>
    </row>
    <row r="779" spans="1:40" x14ac:dyDescent="0.25">
      <c r="A779" t="str">
        <f t="shared" si="260"/>
        <v>43930Louisiana</v>
      </c>
      <c r="B779" t="str">
        <f t="shared" si="247"/>
        <v>43930LA</v>
      </c>
      <c r="C779" s="6">
        <v>43930</v>
      </c>
      <c r="D779" t="s">
        <v>81</v>
      </c>
      <c r="E779" t="s">
        <v>25</v>
      </c>
      <c r="F779">
        <f>IFERROR(VLOOKUP(B779,CovidTracking!B:G,4,FALSE),0)</f>
        <v>18283</v>
      </c>
      <c r="G779">
        <f>IFERROR(VLOOKUP(B779,CovidTracking!B:G,5,FALSE),0)</f>
        <v>68636</v>
      </c>
      <c r="H779">
        <f t="shared" si="248"/>
        <v>86919</v>
      </c>
      <c r="I779">
        <f>IFERROR(VLOOKUP(B779,CovidTracking!B:G,6,FALSE),0)</f>
        <v>702</v>
      </c>
      <c r="J779">
        <f t="shared" si="243"/>
        <v>1253</v>
      </c>
      <c r="K779">
        <f t="shared" si="244"/>
        <v>4260</v>
      </c>
      <c r="L779">
        <f t="shared" si="245"/>
        <v>5513</v>
      </c>
      <c r="M779">
        <f t="shared" si="246"/>
        <v>50</v>
      </c>
      <c r="N779">
        <f>VLOOKUP(A779,Mobility!$A:$L,7,FALSE)</f>
        <v>-38</v>
      </c>
      <c r="O779">
        <f>VLOOKUP(A779,Mobility!$A:$L,8,FALSE)</f>
        <v>-3</v>
      </c>
      <c r="P779">
        <f>VLOOKUP(A779,Mobility!$A:$L,9,FALSE)</f>
        <v>-15</v>
      </c>
      <c r="Q779">
        <f>VLOOKUP(A779,Mobility!$A:$L,10,FALSE)</f>
        <v>-45</v>
      </c>
      <c r="R779">
        <f>VLOOKUP(A779,Mobility!$A:$L,11,FALSE)</f>
        <v>-46</v>
      </c>
      <c r="S779">
        <f>VLOOKUP(A779,Mobility!$A:$L,12,FALSE)</f>
        <v>18</v>
      </c>
      <c r="T779">
        <f>VLOOKUP(D779,'Pop and Pop Den'!A:C,2,FALSE)</f>
        <v>4645184</v>
      </c>
      <c r="U779">
        <f>VLOOKUP(D779,'Pop and Pop Den'!A:C,3,FALSE)</f>
        <v>107.5175</v>
      </c>
      <c r="V779">
        <f>VLOOKUP(D779,Unemployment!A:B,2,FALSE)</f>
        <v>4.8</v>
      </c>
      <c r="W779">
        <f>VLOOKUP(D779,Unemployment!H:J,2,FALSE)</f>
        <v>5.2</v>
      </c>
      <c r="X779">
        <f>VLOOKUP(D779,Unemployment!H:J,3,FALSE)</f>
        <v>6.9</v>
      </c>
      <c r="Y779">
        <f t="shared" si="249"/>
        <v>2.1000000000000005</v>
      </c>
      <c r="Z779">
        <f t="shared" si="250"/>
        <v>1.7000000000000002</v>
      </c>
      <c r="AA779">
        <f>VLOOKUP(D779,MedianAge!A:B,2,FALSE)</f>
        <v>36.6</v>
      </c>
      <c r="AB779" s="6">
        <f>VLOOKUP(D779,StateActions!F:G,2,FALSE)</f>
        <v>43913</v>
      </c>
      <c r="AC779" s="6">
        <f>VLOOKUP(D779,StateActions!L:M,2,FALSE)</f>
        <v>43912</v>
      </c>
      <c r="AD779" s="6">
        <f>VLOOKUP(D779,StateActions!A:B,2,FALSE)</f>
        <v>43903</v>
      </c>
      <c r="AE779">
        <f t="shared" si="251"/>
        <v>17</v>
      </c>
      <c r="AF779">
        <f t="shared" si="252"/>
        <v>18</v>
      </c>
      <c r="AG779">
        <f t="shared" si="253"/>
        <v>27</v>
      </c>
      <c r="AH779" s="18">
        <f t="shared" si="254"/>
        <v>0.21034526398140799</v>
      </c>
      <c r="AI779" s="18">
        <f t="shared" si="255"/>
        <v>0.78965473601859204</v>
      </c>
      <c r="AJ779" s="20">
        <f t="shared" si="256"/>
        <v>8.0764850032789149E-3</v>
      </c>
      <c r="AK779" t="str">
        <f t="shared" si="257"/>
        <v>Include</v>
      </c>
      <c r="AL779" t="str">
        <f t="shared" si="258"/>
        <v>10 or more deaths</v>
      </c>
      <c r="AM779" s="6">
        <f>IFERROR(VLOOKUP(D779,DatesEachStateReach10Deaths!A:B,2,FALSE),AK779)</f>
        <v>43910</v>
      </c>
      <c r="AN779">
        <f t="shared" si="259"/>
        <v>20</v>
      </c>
    </row>
    <row r="780" spans="1:40" x14ac:dyDescent="0.25">
      <c r="A780" t="str">
        <f t="shared" si="260"/>
        <v>43931Louisiana</v>
      </c>
      <c r="B780" t="str">
        <f t="shared" si="247"/>
        <v>43931LA</v>
      </c>
      <c r="C780" s="6">
        <v>43931</v>
      </c>
      <c r="D780" t="s">
        <v>81</v>
      </c>
      <c r="E780" t="s">
        <v>25</v>
      </c>
      <c r="F780">
        <f>IFERROR(VLOOKUP(B780,CovidTracking!B:G,4,FALSE),0)</f>
        <v>19253</v>
      </c>
      <c r="G780">
        <f>IFERROR(VLOOKUP(B780,CovidTracking!B:G,5,FALSE),0)</f>
        <v>73027</v>
      </c>
      <c r="H780">
        <f t="shared" si="248"/>
        <v>92280</v>
      </c>
      <c r="I780">
        <f>IFERROR(VLOOKUP(B780,CovidTracking!B:G,6,FALSE),0)</f>
        <v>755</v>
      </c>
      <c r="J780">
        <f t="shared" si="243"/>
        <v>970</v>
      </c>
      <c r="K780">
        <f t="shared" si="244"/>
        <v>4391</v>
      </c>
      <c r="L780">
        <f t="shared" si="245"/>
        <v>5361</v>
      </c>
      <c r="M780">
        <f t="shared" si="246"/>
        <v>53</v>
      </c>
      <c r="N780">
        <f>VLOOKUP(A780,Mobility!$A:$L,7,FALSE)</f>
        <v>-44</v>
      </c>
      <c r="O780">
        <f>VLOOKUP(A780,Mobility!$A:$L,8,FALSE)</f>
        <v>-6</v>
      </c>
      <c r="P780">
        <f>VLOOKUP(A780,Mobility!$A:$L,9,FALSE)</f>
        <v>-19</v>
      </c>
      <c r="Q780">
        <f>VLOOKUP(A780,Mobility!$A:$L,10,FALSE)</f>
        <v>-54</v>
      </c>
      <c r="R780">
        <f>VLOOKUP(A780,Mobility!$A:$L,11,FALSE)</f>
        <v>-58</v>
      </c>
      <c r="S780">
        <f>VLOOKUP(A780,Mobility!$A:$L,12,FALSE)</f>
        <v>24</v>
      </c>
      <c r="T780">
        <f>VLOOKUP(D780,'Pop and Pop Den'!A:C,2,FALSE)</f>
        <v>4645184</v>
      </c>
      <c r="U780">
        <f>VLOOKUP(D780,'Pop and Pop Den'!A:C,3,FALSE)</f>
        <v>107.5175</v>
      </c>
      <c r="V780">
        <f>VLOOKUP(D780,Unemployment!A:B,2,FALSE)</f>
        <v>4.8</v>
      </c>
      <c r="W780">
        <f>VLOOKUP(D780,Unemployment!H:J,2,FALSE)</f>
        <v>5.2</v>
      </c>
      <c r="X780">
        <f>VLOOKUP(D780,Unemployment!H:J,3,FALSE)</f>
        <v>6.9</v>
      </c>
      <c r="Y780">
        <f t="shared" si="249"/>
        <v>2.1000000000000005</v>
      </c>
      <c r="Z780">
        <f t="shared" si="250"/>
        <v>1.7000000000000002</v>
      </c>
      <c r="AA780">
        <f>VLOOKUP(D780,MedianAge!A:B,2,FALSE)</f>
        <v>36.6</v>
      </c>
      <c r="AB780" s="6">
        <f>VLOOKUP(D780,StateActions!F:G,2,FALSE)</f>
        <v>43913</v>
      </c>
      <c r="AC780" s="6">
        <f>VLOOKUP(D780,StateActions!L:M,2,FALSE)</f>
        <v>43912</v>
      </c>
      <c r="AD780" s="6">
        <f>VLOOKUP(D780,StateActions!A:B,2,FALSE)</f>
        <v>43903</v>
      </c>
      <c r="AE780">
        <f t="shared" si="251"/>
        <v>18</v>
      </c>
      <c r="AF780">
        <f t="shared" si="252"/>
        <v>19</v>
      </c>
      <c r="AG780">
        <f t="shared" si="253"/>
        <v>28</v>
      </c>
      <c r="AH780" s="18">
        <f t="shared" si="254"/>
        <v>0.20863675769397486</v>
      </c>
      <c r="AI780" s="18">
        <f t="shared" si="255"/>
        <v>0.79136324230602517</v>
      </c>
      <c r="AJ780" s="20">
        <f t="shared" si="256"/>
        <v>8.1816211530125697E-3</v>
      </c>
      <c r="AK780" t="str">
        <f t="shared" si="257"/>
        <v>Include</v>
      </c>
      <c r="AL780" t="str">
        <f t="shared" si="258"/>
        <v>10 or more deaths</v>
      </c>
      <c r="AM780" s="6">
        <f>IFERROR(VLOOKUP(D780,DatesEachStateReach10Deaths!A:B,2,FALSE),AK780)</f>
        <v>43910</v>
      </c>
      <c r="AN780">
        <f t="shared" si="259"/>
        <v>21</v>
      </c>
    </row>
    <row r="781" spans="1:40" x14ac:dyDescent="0.25">
      <c r="A781" t="str">
        <f t="shared" si="260"/>
        <v>43891Massachusetts</v>
      </c>
      <c r="B781" t="str">
        <f t="shared" si="247"/>
        <v>43891MA</v>
      </c>
      <c r="C781" s="6">
        <v>43891</v>
      </c>
      <c r="D781" t="s">
        <v>84</v>
      </c>
      <c r="E781" t="s">
        <v>26</v>
      </c>
      <c r="F781">
        <f>IFERROR(VLOOKUP(B781,CovidTracking!B:G,4,FALSE),0)</f>
        <v>0</v>
      </c>
      <c r="G781">
        <f>IFERROR(VLOOKUP(B781,CovidTracking!B:G,5,FALSE),0)</f>
        <v>0</v>
      </c>
      <c r="H781">
        <f t="shared" si="248"/>
        <v>0</v>
      </c>
      <c r="I781">
        <f>IFERROR(VLOOKUP(B781,CovidTracking!B:G,6,FALSE),0)</f>
        <v>0</v>
      </c>
      <c r="J781">
        <f>F781</f>
        <v>0</v>
      </c>
      <c r="K781">
        <f>G781</f>
        <v>0</v>
      </c>
      <c r="L781">
        <f>H781</f>
        <v>0</v>
      </c>
      <c r="M781">
        <f>I781</f>
        <v>0</v>
      </c>
      <c r="N781">
        <f>VLOOKUP(A781,Mobility!$A:$L,7,FALSE)</f>
        <v>10</v>
      </c>
      <c r="O781">
        <f>VLOOKUP(A781,Mobility!$A:$L,8,FALSE)</f>
        <v>4</v>
      </c>
      <c r="P781">
        <f>VLOOKUP(A781,Mobility!$A:$L,9,FALSE)</f>
        <v>-1</v>
      </c>
      <c r="Q781">
        <f>VLOOKUP(A781,Mobility!$A:$L,10,FALSE)</f>
        <v>11</v>
      </c>
      <c r="R781">
        <f>VLOOKUP(A781,Mobility!$A:$L,11,FALSE)</f>
        <v>3</v>
      </c>
      <c r="S781">
        <f>VLOOKUP(A781,Mobility!$A:$L,12,FALSE)</f>
        <v>-1</v>
      </c>
      <c r="T781">
        <f>VLOOKUP(D781,'Pop and Pop Den'!A:C,2,FALSE)</f>
        <v>6976597</v>
      </c>
      <c r="U781">
        <f>VLOOKUP(D781,'Pop and Pop Den'!A:C,3,FALSE)</f>
        <v>894.43550000000005</v>
      </c>
      <c r="V781">
        <f>VLOOKUP(D781,Unemployment!A:B,2,FALSE)</f>
        <v>2.9</v>
      </c>
      <c r="W781">
        <f>VLOOKUP(D781,Unemployment!H:J,2,FALSE)</f>
        <v>2.8</v>
      </c>
      <c r="X781">
        <f>VLOOKUP(D781,Unemployment!H:J,3,FALSE)</f>
        <v>2.9</v>
      </c>
      <c r="Y781">
        <f t="shared" si="249"/>
        <v>0</v>
      </c>
      <c r="Z781">
        <f t="shared" si="250"/>
        <v>0.10000000000000009</v>
      </c>
      <c r="AA781">
        <f>VLOOKUP(D781,MedianAge!A:B,2,FALSE)</f>
        <v>39.4</v>
      </c>
      <c r="AB781" s="6">
        <f>VLOOKUP(D781,StateActions!F:G,2,FALSE)</f>
        <v>43914</v>
      </c>
      <c r="AC781" s="6">
        <f>VLOOKUP(D781,StateActions!L:M,2,FALSE)</f>
        <v>43913</v>
      </c>
      <c r="AD781" s="6">
        <f>VLOOKUP(D781,StateActions!A:B,2,FALSE)</f>
        <v>43905</v>
      </c>
      <c r="AE781">
        <f t="shared" si="251"/>
        <v>-23</v>
      </c>
      <c r="AF781">
        <f t="shared" si="252"/>
        <v>-22</v>
      </c>
      <c r="AG781">
        <f t="shared" si="253"/>
        <v>-14</v>
      </c>
      <c r="AH781" s="18">
        <f t="shared" si="254"/>
        <v>0</v>
      </c>
      <c r="AI781" s="18">
        <f t="shared" si="255"/>
        <v>0</v>
      </c>
      <c r="AJ781" s="20">
        <f t="shared" si="256"/>
        <v>0</v>
      </c>
      <c r="AK781" t="str">
        <f t="shared" si="257"/>
        <v>Include</v>
      </c>
      <c r="AL781" t="str">
        <f t="shared" si="258"/>
        <v>Less than 10 deaths</v>
      </c>
      <c r="AM781" s="6">
        <f>IFERROR(VLOOKUP(D781,DatesEachStateReach10Deaths!A:B,2,FALSE),AK781)</f>
        <v>43914</v>
      </c>
      <c r="AN781">
        <f t="shared" si="259"/>
        <v>-23</v>
      </c>
    </row>
    <row r="782" spans="1:40" x14ac:dyDescent="0.25">
      <c r="A782" t="str">
        <f t="shared" si="260"/>
        <v>43892Massachusetts</v>
      </c>
      <c r="B782" t="str">
        <f t="shared" si="247"/>
        <v>43892MA</v>
      </c>
      <c r="C782" s="6">
        <v>43892</v>
      </c>
      <c r="D782" t="s">
        <v>84</v>
      </c>
      <c r="E782" t="s">
        <v>26</v>
      </c>
      <c r="F782">
        <f>IFERROR(VLOOKUP(B782,CovidTracking!B:G,4,FALSE),0)</f>
        <v>0</v>
      </c>
      <c r="G782">
        <f>IFERROR(VLOOKUP(B782,CovidTracking!B:G,5,FALSE),0)</f>
        <v>0</v>
      </c>
      <c r="H782">
        <f t="shared" si="248"/>
        <v>0</v>
      </c>
      <c r="I782">
        <f>IFERROR(VLOOKUP(B782,CovidTracking!B:G,6,FALSE),0)</f>
        <v>0</v>
      </c>
      <c r="J782">
        <f t="shared" ref="J782:J821" si="261">F782-F781</f>
        <v>0</v>
      </c>
      <c r="K782">
        <f t="shared" ref="K782:K821" si="262">G782-G781</f>
        <v>0</v>
      </c>
      <c r="L782">
        <f t="shared" ref="L782:L821" si="263">H782-H781</f>
        <v>0</v>
      </c>
      <c r="M782">
        <f t="shared" ref="M782:M821" si="264">I782-I781</f>
        <v>0</v>
      </c>
      <c r="N782">
        <f>VLOOKUP(A782,Mobility!$A:$L,7,FALSE)</f>
        <v>7</v>
      </c>
      <c r="O782">
        <f>VLOOKUP(A782,Mobility!$A:$L,8,FALSE)</f>
        <v>5</v>
      </c>
      <c r="P782">
        <f>VLOOKUP(A782,Mobility!$A:$L,9,FALSE)</f>
        <v>21</v>
      </c>
      <c r="Q782">
        <f>VLOOKUP(A782,Mobility!$A:$L,10,FALSE)</f>
        <v>2</v>
      </c>
      <c r="R782">
        <f>VLOOKUP(A782,Mobility!$A:$L,11,FALSE)</f>
        <v>3</v>
      </c>
      <c r="S782">
        <f>VLOOKUP(A782,Mobility!$A:$L,12,FALSE)</f>
        <v>0</v>
      </c>
      <c r="T782">
        <f>VLOOKUP(D782,'Pop and Pop Den'!A:C,2,FALSE)</f>
        <v>6976597</v>
      </c>
      <c r="U782">
        <f>VLOOKUP(D782,'Pop and Pop Den'!A:C,3,FALSE)</f>
        <v>894.43550000000005</v>
      </c>
      <c r="V782">
        <f>VLOOKUP(D782,Unemployment!A:B,2,FALSE)</f>
        <v>2.9</v>
      </c>
      <c r="W782">
        <f>VLOOKUP(D782,Unemployment!H:J,2,FALSE)</f>
        <v>2.8</v>
      </c>
      <c r="X782">
        <f>VLOOKUP(D782,Unemployment!H:J,3,FALSE)</f>
        <v>2.9</v>
      </c>
      <c r="Y782">
        <f t="shared" si="249"/>
        <v>0</v>
      </c>
      <c r="Z782">
        <f t="shared" si="250"/>
        <v>0.10000000000000009</v>
      </c>
      <c r="AA782">
        <f>VLOOKUP(D782,MedianAge!A:B,2,FALSE)</f>
        <v>39.4</v>
      </c>
      <c r="AB782" s="6">
        <f>VLOOKUP(D782,StateActions!F:G,2,FALSE)</f>
        <v>43914</v>
      </c>
      <c r="AC782" s="6">
        <f>VLOOKUP(D782,StateActions!L:M,2,FALSE)</f>
        <v>43913</v>
      </c>
      <c r="AD782" s="6">
        <f>VLOOKUP(D782,StateActions!A:B,2,FALSE)</f>
        <v>43905</v>
      </c>
      <c r="AE782">
        <f t="shared" si="251"/>
        <v>-22</v>
      </c>
      <c r="AF782">
        <f t="shared" si="252"/>
        <v>-21</v>
      </c>
      <c r="AG782">
        <f t="shared" si="253"/>
        <v>-13</v>
      </c>
      <c r="AH782" s="18">
        <f t="shared" si="254"/>
        <v>0</v>
      </c>
      <c r="AI782" s="18">
        <f t="shared" si="255"/>
        <v>0</v>
      </c>
      <c r="AJ782" s="20">
        <f t="shared" si="256"/>
        <v>0</v>
      </c>
      <c r="AK782" t="str">
        <f t="shared" si="257"/>
        <v>Include</v>
      </c>
      <c r="AL782" t="str">
        <f t="shared" si="258"/>
        <v>Less than 10 deaths</v>
      </c>
      <c r="AM782" s="6">
        <f>IFERROR(VLOOKUP(D782,DatesEachStateReach10Deaths!A:B,2,FALSE),AK782)</f>
        <v>43914</v>
      </c>
      <c r="AN782">
        <f t="shared" si="259"/>
        <v>-22</v>
      </c>
    </row>
    <row r="783" spans="1:40" x14ac:dyDescent="0.25">
      <c r="A783" t="str">
        <f t="shared" si="260"/>
        <v>43893Massachusetts</v>
      </c>
      <c r="B783" t="str">
        <f t="shared" si="247"/>
        <v>43893MA</v>
      </c>
      <c r="C783" s="6">
        <v>43893</v>
      </c>
      <c r="D783" t="s">
        <v>84</v>
      </c>
      <c r="E783" t="s">
        <v>26</v>
      </c>
      <c r="F783">
        <f>IFERROR(VLOOKUP(B783,CovidTracking!B:G,4,FALSE),0)</f>
        <v>0</v>
      </c>
      <c r="G783">
        <f>IFERROR(VLOOKUP(B783,CovidTracking!B:G,5,FALSE),0)</f>
        <v>0</v>
      </c>
      <c r="H783">
        <f t="shared" si="248"/>
        <v>0</v>
      </c>
      <c r="I783">
        <f>IFERROR(VLOOKUP(B783,CovidTracking!B:G,6,FALSE),0)</f>
        <v>0</v>
      </c>
      <c r="J783">
        <f t="shared" si="261"/>
        <v>0</v>
      </c>
      <c r="K783">
        <f t="shared" si="262"/>
        <v>0</v>
      </c>
      <c r="L783">
        <f t="shared" si="263"/>
        <v>0</v>
      </c>
      <c r="M783">
        <f t="shared" si="264"/>
        <v>0</v>
      </c>
      <c r="N783">
        <f>VLOOKUP(A783,Mobility!$A:$L,7,FALSE)</f>
        <v>11</v>
      </c>
      <c r="O783">
        <f>VLOOKUP(A783,Mobility!$A:$L,8,FALSE)</f>
        <v>6</v>
      </c>
      <c r="P783">
        <f>VLOOKUP(A783,Mobility!$A:$L,9,FALSE)</f>
        <v>49</v>
      </c>
      <c r="Q783">
        <f>VLOOKUP(A783,Mobility!$A:$L,10,FALSE)</f>
        <v>4</v>
      </c>
      <c r="R783">
        <f>VLOOKUP(A783,Mobility!$A:$L,11,FALSE)</f>
        <v>1</v>
      </c>
      <c r="S783">
        <f>VLOOKUP(A783,Mobility!$A:$L,12,FALSE)</f>
        <v>-1</v>
      </c>
      <c r="T783">
        <f>VLOOKUP(D783,'Pop and Pop Den'!A:C,2,FALSE)</f>
        <v>6976597</v>
      </c>
      <c r="U783">
        <f>VLOOKUP(D783,'Pop and Pop Den'!A:C,3,FALSE)</f>
        <v>894.43550000000005</v>
      </c>
      <c r="V783">
        <f>VLOOKUP(D783,Unemployment!A:B,2,FALSE)</f>
        <v>2.9</v>
      </c>
      <c r="W783">
        <f>VLOOKUP(D783,Unemployment!H:J,2,FALSE)</f>
        <v>2.8</v>
      </c>
      <c r="X783">
        <f>VLOOKUP(D783,Unemployment!H:J,3,FALSE)</f>
        <v>2.9</v>
      </c>
      <c r="Y783">
        <f t="shared" si="249"/>
        <v>0</v>
      </c>
      <c r="Z783">
        <f t="shared" si="250"/>
        <v>0.10000000000000009</v>
      </c>
      <c r="AA783">
        <f>VLOOKUP(D783,MedianAge!A:B,2,FALSE)</f>
        <v>39.4</v>
      </c>
      <c r="AB783" s="6">
        <f>VLOOKUP(D783,StateActions!F:G,2,FALSE)</f>
        <v>43914</v>
      </c>
      <c r="AC783" s="6">
        <f>VLOOKUP(D783,StateActions!L:M,2,FALSE)</f>
        <v>43913</v>
      </c>
      <c r="AD783" s="6">
        <f>VLOOKUP(D783,StateActions!A:B,2,FALSE)</f>
        <v>43905</v>
      </c>
      <c r="AE783">
        <f t="shared" si="251"/>
        <v>-21</v>
      </c>
      <c r="AF783">
        <f t="shared" si="252"/>
        <v>-20</v>
      </c>
      <c r="AG783">
        <f t="shared" si="253"/>
        <v>-12</v>
      </c>
      <c r="AH783" s="18">
        <f t="shared" si="254"/>
        <v>0</v>
      </c>
      <c r="AI783" s="18">
        <f t="shared" si="255"/>
        <v>0</v>
      </c>
      <c r="AJ783" s="20">
        <f t="shared" si="256"/>
        <v>0</v>
      </c>
      <c r="AK783" t="str">
        <f t="shared" si="257"/>
        <v>Include</v>
      </c>
      <c r="AL783" t="str">
        <f t="shared" si="258"/>
        <v>Less than 10 deaths</v>
      </c>
      <c r="AM783" s="6">
        <f>IFERROR(VLOOKUP(D783,DatesEachStateReach10Deaths!A:B,2,FALSE),AK783)</f>
        <v>43914</v>
      </c>
      <c r="AN783">
        <f t="shared" si="259"/>
        <v>-21</v>
      </c>
    </row>
    <row r="784" spans="1:40" x14ac:dyDescent="0.25">
      <c r="A784" t="str">
        <f t="shared" si="260"/>
        <v>43894Massachusetts</v>
      </c>
      <c r="B784" t="str">
        <f t="shared" si="247"/>
        <v>43894MA</v>
      </c>
      <c r="C784" s="6">
        <v>43894</v>
      </c>
      <c r="D784" t="s">
        <v>84</v>
      </c>
      <c r="E784" t="s">
        <v>26</v>
      </c>
      <c r="F784">
        <f>IFERROR(VLOOKUP(B784,CovidTracking!B:G,4,FALSE),0)</f>
        <v>2</v>
      </c>
      <c r="G784">
        <f>IFERROR(VLOOKUP(B784,CovidTracking!B:G,5,FALSE),0)</f>
        <v>0</v>
      </c>
      <c r="H784">
        <f t="shared" si="248"/>
        <v>2</v>
      </c>
      <c r="I784">
        <f>IFERROR(VLOOKUP(B784,CovidTracking!B:G,6,FALSE),0)</f>
        <v>0</v>
      </c>
      <c r="J784">
        <f t="shared" si="261"/>
        <v>2</v>
      </c>
      <c r="K784">
        <f t="shared" si="262"/>
        <v>0</v>
      </c>
      <c r="L784">
        <f t="shared" si="263"/>
        <v>2</v>
      </c>
      <c r="M784">
        <f t="shared" si="264"/>
        <v>0</v>
      </c>
      <c r="N784">
        <f>VLOOKUP(A784,Mobility!$A:$L,7,FALSE)</f>
        <v>4</v>
      </c>
      <c r="O784">
        <f>VLOOKUP(A784,Mobility!$A:$L,8,FALSE)</f>
        <v>3</v>
      </c>
      <c r="P784">
        <f>VLOOKUP(A784,Mobility!$A:$L,9,FALSE)</f>
        <v>5</v>
      </c>
      <c r="Q784">
        <f>VLOOKUP(A784,Mobility!$A:$L,10,FALSE)</f>
        <v>0</v>
      </c>
      <c r="R784">
        <f>VLOOKUP(A784,Mobility!$A:$L,11,FALSE)</f>
        <v>2</v>
      </c>
      <c r="S784">
        <f>VLOOKUP(A784,Mobility!$A:$L,12,FALSE)</f>
        <v>0</v>
      </c>
      <c r="T784">
        <f>VLOOKUP(D784,'Pop and Pop Den'!A:C,2,FALSE)</f>
        <v>6976597</v>
      </c>
      <c r="U784">
        <f>VLOOKUP(D784,'Pop and Pop Den'!A:C,3,FALSE)</f>
        <v>894.43550000000005</v>
      </c>
      <c r="V784">
        <f>VLOOKUP(D784,Unemployment!A:B,2,FALSE)</f>
        <v>2.9</v>
      </c>
      <c r="W784">
        <f>VLOOKUP(D784,Unemployment!H:J,2,FALSE)</f>
        <v>2.8</v>
      </c>
      <c r="X784">
        <f>VLOOKUP(D784,Unemployment!H:J,3,FALSE)</f>
        <v>2.9</v>
      </c>
      <c r="Y784">
        <f t="shared" si="249"/>
        <v>0</v>
      </c>
      <c r="Z784">
        <f t="shared" si="250"/>
        <v>0.10000000000000009</v>
      </c>
      <c r="AA784">
        <f>VLOOKUP(D784,MedianAge!A:B,2,FALSE)</f>
        <v>39.4</v>
      </c>
      <c r="AB784" s="6">
        <f>VLOOKUP(D784,StateActions!F:G,2,FALSE)</f>
        <v>43914</v>
      </c>
      <c r="AC784" s="6">
        <f>VLOOKUP(D784,StateActions!L:M,2,FALSE)</f>
        <v>43913</v>
      </c>
      <c r="AD784" s="6">
        <f>VLOOKUP(D784,StateActions!A:B,2,FALSE)</f>
        <v>43905</v>
      </c>
      <c r="AE784">
        <f t="shared" si="251"/>
        <v>-20</v>
      </c>
      <c r="AF784">
        <f t="shared" si="252"/>
        <v>-19</v>
      </c>
      <c r="AG784">
        <f t="shared" si="253"/>
        <v>-11</v>
      </c>
      <c r="AH784" s="18">
        <f t="shared" si="254"/>
        <v>1</v>
      </c>
      <c r="AI784" s="18">
        <f t="shared" si="255"/>
        <v>0</v>
      </c>
      <c r="AJ784" s="20">
        <f t="shared" si="256"/>
        <v>0</v>
      </c>
      <c r="AK784" t="str">
        <f t="shared" si="257"/>
        <v>Include</v>
      </c>
      <c r="AL784" t="str">
        <f t="shared" si="258"/>
        <v>Less than 10 deaths</v>
      </c>
      <c r="AM784" s="6">
        <f>IFERROR(VLOOKUP(D784,DatesEachStateReach10Deaths!A:B,2,FALSE),AK784)</f>
        <v>43914</v>
      </c>
      <c r="AN784">
        <f t="shared" si="259"/>
        <v>-20</v>
      </c>
    </row>
    <row r="785" spans="1:40" x14ac:dyDescent="0.25">
      <c r="A785" t="str">
        <f t="shared" si="260"/>
        <v>43895Massachusetts</v>
      </c>
      <c r="B785" t="str">
        <f t="shared" si="247"/>
        <v>43895MA</v>
      </c>
      <c r="C785" s="6">
        <v>43895</v>
      </c>
      <c r="D785" t="s">
        <v>84</v>
      </c>
      <c r="E785" t="s">
        <v>26</v>
      </c>
      <c r="F785">
        <f>IFERROR(VLOOKUP(B785,CovidTracking!B:G,4,FALSE),0)</f>
        <v>2</v>
      </c>
      <c r="G785">
        <f>IFERROR(VLOOKUP(B785,CovidTracking!B:G,5,FALSE),0)</f>
        <v>0</v>
      </c>
      <c r="H785">
        <f t="shared" si="248"/>
        <v>2</v>
      </c>
      <c r="I785">
        <f>IFERROR(VLOOKUP(B785,CovidTracking!B:G,6,FALSE),0)</f>
        <v>0</v>
      </c>
      <c r="J785">
        <f t="shared" si="261"/>
        <v>0</v>
      </c>
      <c r="K785">
        <f t="shared" si="262"/>
        <v>0</v>
      </c>
      <c r="L785">
        <f t="shared" si="263"/>
        <v>0</v>
      </c>
      <c r="M785">
        <f t="shared" si="264"/>
        <v>0</v>
      </c>
      <c r="N785">
        <f>VLOOKUP(A785,Mobility!$A:$L,7,FALSE)</f>
        <v>7</v>
      </c>
      <c r="O785">
        <f>VLOOKUP(A785,Mobility!$A:$L,8,FALSE)</f>
        <v>7</v>
      </c>
      <c r="P785">
        <f>VLOOKUP(A785,Mobility!$A:$L,9,FALSE)</f>
        <v>30</v>
      </c>
      <c r="Q785">
        <f>VLOOKUP(A785,Mobility!$A:$L,10,FALSE)</f>
        <v>1</v>
      </c>
      <c r="R785">
        <f>VLOOKUP(A785,Mobility!$A:$L,11,FALSE)</f>
        <v>4</v>
      </c>
      <c r="S785">
        <f>VLOOKUP(A785,Mobility!$A:$L,12,FALSE)</f>
        <v>-1</v>
      </c>
      <c r="T785">
        <f>VLOOKUP(D785,'Pop and Pop Den'!A:C,2,FALSE)</f>
        <v>6976597</v>
      </c>
      <c r="U785">
        <f>VLOOKUP(D785,'Pop and Pop Den'!A:C,3,FALSE)</f>
        <v>894.43550000000005</v>
      </c>
      <c r="V785">
        <f>VLOOKUP(D785,Unemployment!A:B,2,FALSE)</f>
        <v>2.9</v>
      </c>
      <c r="W785">
        <f>VLOOKUP(D785,Unemployment!H:J,2,FALSE)</f>
        <v>2.8</v>
      </c>
      <c r="X785">
        <f>VLOOKUP(D785,Unemployment!H:J,3,FALSE)</f>
        <v>2.9</v>
      </c>
      <c r="Y785">
        <f t="shared" si="249"/>
        <v>0</v>
      </c>
      <c r="Z785">
        <f t="shared" si="250"/>
        <v>0.10000000000000009</v>
      </c>
      <c r="AA785">
        <f>VLOOKUP(D785,MedianAge!A:B,2,FALSE)</f>
        <v>39.4</v>
      </c>
      <c r="AB785" s="6">
        <f>VLOOKUP(D785,StateActions!F:G,2,FALSE)</f>
        <v>43914</v>
      </c>
      <c r="AC785" s="6">
        <f>VLOOKUP(D785,StateActions!L:M,2,FALSE)</f>
        <v>43913</v>
      </c>
      <c r="AD785" s="6">
        <f>VLOOKUP(D785,StateActions!A:B,2,FALSE)</f>
        <v>43905</v>
      </c>
      <c r="AE785">
        <f t="shared" si="251"/>
        <v>-19</v>
      </c>
      <c r="AF785">
        <f t="shared" si="252"/>
        <v>-18</v>
      </c>
      <c r="AG785">
        <f t="shared" si="253"/>
        <v>-10</v>
      </c>
      <c r="AH785" s="18">
        <f t="shared" si="254"/>
        <v>1</v>
      </c>
      <c r="AI785" s="18">
        <f t="shared" si="255"/>
        <v>0</v>
      </c>
      <c r="AJ785" s="20">
        <f t="shared" si="256"/>
        <v>0</v>
      </c>
      <c r="AK785" t="str">
        <f t="shared" si="257"/>
        <v>Include</v>
      </c>
      <c r="AL785" t="str">
        <f t="shared" si="258"/>
        <v>Less than 10 deaths</v>
      </c>
      <c r="AM785" s="6">
        <f>IFERROR(VLOOKUP(D785,DatesEachStateReach10Deaths!A:B,2,FALSE),AK785)</f>
        <v>43914</v>
      </c>
      <c r="AN785">
        <f t="shared" si="259"/>
        <v>-19</v>
      </c>
    </row>
    <row r="786" spans="1:40" x14ac:dyDescent="0.25">
      <c r="A786" t="str">
        <f t="shared" si="260"/>
        <v>43896Massachusetts</v>
      </c>
      <c r="B786" t="str">
        <f t="shared" si="247"/>
        <v>43896MA</v>
      </c>
      <c r="C786" s="6">
        <v>43896</v>
      </c>
      <c r="D786" t="s">
        <v>84</v>
      </c>
      <c r="E786" t="s">
        <v>26</v>
      </c>
      <c r="F786">
        <f>IFERROR(VLOOKUP(B786,CovidTracking!B:G,4,FALSE),0)</f>
        <v>8</v>
      </c>
      <c r="G786">
        <f>IFERROR(VLOOKUP(B786,CovidTracking!B:G,5,FALSE),0)</f>
        <v>0</v>
      </c>
      <c r="H786">
        <f t="shared" si="248"/>
        <v>8</v>
      </c>
      <c r="I786">
        <f>IFERROR(VLOOKUP(B786,CovidTracking!B:G,6,FALSE),0)</f>
        <v>0</v>
      </c>
      <c r="J786">
        <f t="shared" si="261"/>
        <v>6</v>
      </c>
      <c r="K786">
        <f t="shared" si="262"/>
        <v>0</v>
      </c>
      <c r="L786">
        <f t="shared" si="263"/>
        <v>6</v>
      </c>
      <c r="M786">
        <f t="shared" si="264"/>
        <v>0</v>
      </c>
      <c r="N786">
        <f>VLOOKUP(A786,Mobility!$A:$L,7,FALSE)</f>
        <v>2</v>
      </c>
      <c r="O786">
        <f>VLOOKUP(A786,Mobility!$A:$L,8,FALSE)</f>
        <v>2</v>
      </c>
      <c r="P786">
        <f>VLOOKUP(A786,Mobility!$A:$L,9,FALSE)</f>
        <v>1</v>
      </c>
      <c r="Q786">
        <f>VLOOKUP(A786,Mobility!$A:$L,10,FALSE)</f>
        <v>-1</v>
      </c>
      <c r="R786">
        <f>VLOOKUP(A786,Mobility!$A:$L,11,FALSE)</f>
        <v>3</v>
      </c>
      <c r="S786">
        <f>VLOOKUP(A786,Mobility!$A:$L,12,FALSE)</f>
        <v>1</v>
      </c>
      <c r="T786">
        <f>VLOOKUP(D786,'Pop and Pop Den'!A:C,2,FALSE)</f>
        <v>6976597</v>
      </c>
      <c r="U786">
        <f>VLOOKUP(D786,'Pop and Pop Den'!A:C,3,FALSE)</f>
        <v>894.43550000000005</v>
      </c>
      <c r="V786">
        <f>VLOOKUP(D786,Unemployment!A:B,2,FALSE)</f>
        <v>2.9</v>
      </c>
      <c r="W786">
        <f>VLOOKUP(D786,Unemployment!H:J,2,FALSE)</f>
        <v>2.8</v>
      </c>
      <c r="X786">
        <f>VLOOKUP(D786,Unemployment!H:J,3,FALSE)</f>
        <v>2.9</v>
      </c>
      <c r="Y786">
        <f t="shared" si="249"/>
        <v>0</v>
      </c>
      <c r="Z786">
        <f t="shared" si="250"/>
        <v>0.10000000000000009</v>
      </c>
      <c r="AA786">
        <f>VLOOKUP(D786,MedianAge!A:B,2,FALSE)</f>
        <v>39.4</v>
      </c>
      <c r="AB786" s="6">
        <f>VLOOKUP(D786,StateActions!F:G,2,FALSE)</f>
        <v>43914</v>
      </c>
      <c r="AC786" s="6">
        <f>VLOOKUP(D786,StateActions!L:M,2,FALSE)</f>
        <v>43913</v>
      </c>
      <c r="AD786" s="6">
        <f>VLOOKUP(D786,StateActions!A:B,2,FALSE)</f>
        <v>43905</v>
      </c>
      <c r="AE786">
        <f t="shared" si="251"/>
        <v>-18</v>
      </c>
      <c r="AF786">
        <f t="shared" si="252"/>
        <v>-17</v>
      </c>
      <c r="AG786">
        <f t="shared" si="253"/>
        <v>-9</v>
      </c>
      <c r="AH786" s="18">
        <f t="shared" si="254"/>
        <v>1</v>
      </c>
      <c r="AI786" s="18">
        <f t="shared" si="255"/>
        <v>0</v>
      </c>
      <c r="AJ786" s="20">
        <f t="shared" si="256"/>
        <v>0</v>
      </c>
      <c r="AK786" t="str">
        <f t="shared" si="257"/>
        <v>Include</v>
      </c>
      <c r="AL786" t="str">
        <f t="shared" si="258"/>
        <v>Less than 10 deaths</v>
      </c>
      <c r="AM786" s="6">
        <f>IFERROR(VLOOKUP(D786,DatesEachStateReach10Deaths!A:B,2,FALSE),AK786)</f>
        <v>43914</v>
      </c>
      <c r="AN786">
        <f t="shared" si="259"/>
        <v>-18</v>
      </c>
    </row>
    <row r="787" spans="1:40" x14ac:dyDescent="0.25">
      <c r="A787" t="str">
        <f t="shared" si="260"/>
        <v>43897Massachusetts</v>
      </c>
      <c r="B787" t="str">
        <f t="shared" si="247"/>
        <v>43897MA</v>
      </c>
      <c r="C787" s="6">
        <v>43897</v>
      </c>
      <c r="D787" t="s">
        <v>84</v>
      </c>
      <c r="E787" t="s">
        <v>26</v>
      </c>
      <c r="F787">
        <f>IFERROR(VLOOKUP(B787,CovidTracking!B:G,4,FALSE),0)</f>
        <v>13</v>
      </c>
      <c r="G787">
        <f>IFERROR(VLOOKUP(B787,CovidTracking!B:G,5,FALSE),0)</f>
        <v>0</v>
      </c>
      <c r="H787">
        <f t="shared" si="248"/>
        <v>13</v>
      </c>
      <c r="I787">
        <f>IFERROR(VLOOKUP(B787,CovidTracking!B:G,6,FALSE),0)</f>
        <v>0</v>
      </c>
      <c r="J787">
        <f t="shared" si="261"/>
        <v>5</v>
      </c>
      <c r="K787">
        <f t="shared" si="262"/>
        <v>0</v>
      </c>
      <c r="L787">
        <f t="shared" si="263"/>
        <v>5</v>
      </c>
      <c r="M787">
        <f t="shared" si="264"/>
        <v>0</v>
      </c>
      <c r="N787">
        <f>VLOOKUP(A787,Mobility!$A:$L,7,FALSE)</f>
        <v>7</v>
      </c>
      <c r="O787">
        <f>VLOOKUP(A787,Mobility!$A:$L,8,FALSE)</f>
        <v>3</v>
      </c>
      <c r="P787">
        <f>VLOOKUP(A787,Mobility!$A:$L,9,FALSE)</f>
        <v>24</v>
      </c>
      <c r="Q787">
        <f>VLOOKUP(A787,Mobility!$A:$L,10,FALSE)</f>
        <v>0</v>
      </c>
      <c r="R787">
        <f>VLOOKUP(A787,Mobility!$A:$L,11,FALSE)</f>
        <v>1</v>
      </c>
      <c r="S787">
        <f>VLOOKUP(A787,Mobility!$A:$L,12,FALSE)</f>
        <v>-1</v>
      </c>
      <c r="T787">
        <f>VLOOKUP(D787,'Pop and Pop Den'!A:C,2,FALSE)</f>
        <v>6976597</v>
      </c>
      <c r="U787">
        <f>VLOOKUP(D787,'Pop and Pop Den'!A:C,3,FALSE)</f>
        <v>894.43550000000005</v>
      </c>
      <c r="V787">
        <f>VLOOKUP(D787,Unemployment!A:B,2,FALSE)</f>
        <v>2.9</v>
      </c>
      <c r="W787">
        <f>VLOOKUP(D787,Unemployment!H:J,2,FALSE)</f>
        <v>2.8</v>
      </c>
      <c r="X787">
        <f>VLOOKUP(D787,Unemployment!H:J,3,FALSE)</f>
        <v>2.9</v>
      </c>
      <c r="Y787">
        <f t="shared" si="249"/>
        <v>0</v>
      </c>
      <c r="Z787">
        <f t="shared" si="250"/>
        <v>0.10000000000000009</v>
      </c>
      <c r="AA787">
        <f>VLOOKUP(D787,MedianAge!A:B,2,FALSE)</f>
        <v>39.4</v>
      </c>
      <c r="AB787" s="6">
        <f>VLOOKUP(D787,StateActions!F:G,2,FALSE)</f>
        <v>43914</v>
      </c>
      <c r="AC787" s="6">
        <f>VLOOKUP(D787,StateActions!L:M,2,FALSE)</f>
        <v>43913</v>
      </c>
      <c r="AD787" s="6">
        <f>VLOOKUP(D787,StateActions!A:B,2,FALSE)</f>
        <v>43905</v>
      </c>
      <c r="AE787">
        <f t="shared" si="251"/>
        <v>-17</v>
      </c>
      <c r="AF787">
        <f t="shared" si="252"/>
        <v>-16</v>
      </c>
      <c r="AG787">
        <f t="shared" si="253"/>
        <v>-8</v>
      </c>
      <c r="AH787" s="18">
        <f t="shared" si="254"/>
        <v>1</v>
      </c>
      <c r="AI787" s="18">
        <f t="shared" si="255"/>
        <v>0</v>
      </c>
      <c r="AJ787" s="20">
        <f t="shared" si="256"/>
        <v>0</v>
      </c>
      <c r="AK787" t="str">
        <f t="shared" si="257"/>
        <v>Include</v>
      </c>
      <c r="AL787" t="str">
        <f t="shared" si="258"/>
        <v>Less than 10 deaths</v>
      </c>
      <c r="AM787" s="6">
        <f>IFERROR(VLOOKUP(D787,DatesEachStateReach10Deaths!A:B,2,FALSE),AK787)</f>
        <v>43914</v>
      </c>
      <c r="AN787">
        <f t="shared" si="259"/>
        <v>-17</v>
      </c>
    </row>
    <row r="788" spans="1:40" x14ac:dyDescent="0.25">
      <c r="A788" t="str">
        <f t="shared" si="260"/>
        <v>43898Massachusetts</v>
      </c>
      <c r="B788" t="str">
        <f t="shared" si="247"/>
        <v>43898MA</v>
      </c>
      <c r="C788" s="6">
        <v>43898</v>
      </c>
      <c r="D788" t="s">
        <v>84</v>
      </c>
      <c r="E788" t="s">
        <v>26</v>
      </c>
      <c r="F788">
        <f>IFERROR(VLOOKUP(B788,CovidTracking!B:G,4,FALSE),0)</f>
        <v>13</v>
      </c>
      <c r="G788">
        <f>IFERROR(VLOOKUP(B788,CovidTracking!B:G,5,FALSE),0)</f>
        <v>0</v>
      </c>
      <c r="H788">
        <f t="shared" si="248"/>
        <v>13</v>
      </c>
      <c r="I788">
        <f>IFERROR(VLOOKUP(B788,CovidTracking!B:G,6,FALSE),0)</f>
        <v>0</v>
      </c>
      <c r="J788">
        <f t="shared" si="261"/>
        <v>0</v>
      </c>
      <c r="K788">
        <f t="shared" si="262"/>
        <v>0</v>
      </c>
      <c r="L788">
        <f t="shared" si="263"/>
        <v>0</v>
      </c>
      <c r="M788">
        <f t="shared" si="264"/>
        <v>0</v>
      </c>
      <c r="N788">
        <f>VLOOKUP(A788,Mobility!$A:$L,7,FALSE)</f>
        <v>9</v>
      </c>
      <c r="O788">
        <f>VLOOKUP(A788,Mobility!$A:$L,8,FALSE)</f>
        <v>5</v>
      </c>
      <c r="P788">
        <f>VLOOKUP(A788,Mobility!$A:$L,9,FALSE)</f>
        <v>47</v>
      </c>
      <c r="Q788">
        <f>VLOOKUP(A788,Mobility!$A:$L,10,FALSE)</f>
        <v>0</v>
      </c>
      <c r="R788">
        <f>VLOOKUP(A788,Mobility!$A:$L,11,FALSE)</f>
        <v>2</v>
      </c>
      <c r="S788">
        <f>VLOOKUP(A788,Mobility!$A:$L,12,FALSE)</f>
        <v>0</v>
      </c>
      <c r="T788">
        <f>VLOOKUP(D788,'Pop and Pop Den'!A:C,2,FALSE)</f>
        <v>6976597</v>
      </c>
      <c r="U788">
        <f>VLOOKUP(D788,'Pop and Pop Den'!A:C,3,FALSE)</f>
        <v>894.43550000000005</v>
      </c>
      <c r="V788">
        <f>VLOOKUP(D788,Unemployment!A:B,2,FALSE)</f>
        <v>2.9</v>
      </c>
      <c r="W788">
        <f>VLOOKUP(D788,Unemployment!H:J,2,FALSE)</f>
        <v>2.8</v>
      </c>
      <c r="X788">
        <f>VLOOKUP(D788,Unemployment!H:J,3,FALSE)</f>
        <v>2.9</v>
      </c>
      <c r="Y788">
        <f t="shared" si="249"/>
        <v>0</v>
      </c>
      <c r="Z788">
        <f t="shared" si="250"/>
        <v>0.10000000000000009</v>
      </c>
      <c r="AA788">
        <f>VLOOKUP(D788,MedianAge!A:B,2,FALSE)</f>
        <v>39.4</v>
      </c>
      <c r="AB788" s="6">
        <f>VLOOKUP(D788,StateActions!F:G,2,FALSE)</f>
        <v>43914</v>
      </c>
      <c r="AC788" s="6">
        <f>VLOOKUP(D788,StateActions!L:M,2,FALSE)</f>
        <v>43913</v>
      </c>
      <c r="AD788" s="6">
        <f>VLOOKUP(D788,StateActions!A:B,2,FALSE)</f>
        <v>43905</v>
      </c>
      <c r="AE788">
        <f t="shared" si="251"/>
        <v>-16</v>
      </c>
      <c r="AF788">
        <f t="shared" si="252"/>
        <v>-15</v>
      </c>
      <c r="AG788">
        <f t="shared" si="253"/>
        <v>-7</v>
      </c>
      <c r="AH788" s="18">
        <f t="shared" si="254"/>
        <v>1</v>
      </c>
      <c r="AI788" s="18">
        <f t="shared" si="255"/>
        <v>0</v>
      </c>
      <c r="AJ788" s="20">
        <f t="shared" si="256"/>
        <v>0</v>
      </c>
      <c r="AK788" t="str">
        <f t="shared" si="257"/>
        <v>Include</v>
      </c>
      <c r="AL788" t="str">
        <f t="shared" si="258"/>
        <v>Less than 10 deaths</v>
      </c>
      <c r="AM788" s="6">
        <f>IFERROR(VLOOKUP(D788,DatesEachStateReach10Deaths!A:B,2,FALSE),AK788)</f>
        <v>43914</v>
      </c>
      <c r="AN788">
        <f t="shared" si="259"/>
        <v>-16</v>
      </c>
    </row>
    <row r="789" spans="1:40" x14ac:dyDescent="0.25">
      <c r="A789" t="str">
        <f t="shared" si="260"/>
        <v>43899Massachusetts</v>
      </c>
      <c r="B789" t="str">
        <f t="shared" si="247"/>
        <v>43899MA</v>
      </c>
      <c r="C789" s="6">
        <v>43899</v>
      </c>
      <c r="D789" t="s">
        <v>84</v>
      </c>
      <c r="E789" t="s">
        <v>26</v>
      </c>
      <c r="F789">
        <f>IFERROR(VLOOKUP(B789,CovidTracking!B:G,4,FALSE),0)</f>
        <v>41</v>
      </c>
      <c r="G789">
        <f>IFERROR(VLOOKUP(B789,CovidTracking!B:G,5,FALSE),0)</f>
        <v>0</v>
      </c>
      <c r="H789">
        <f t="shared" si="248"/>
        <v>41</v>
      </c>
      <c r="I789">
        <f>IFERROR(VLOOKUP(B789,CovidTracking!B:G,6,FALSE),0)</f>
        <v>0</v>
      </c>
      <c r="J789">
        <f t="shared" si="261"/>
        <v>28</v>
      </c>
      <c r="K789">
        <f t="shared" si="262"/>
        <v>0</v>
      </c>
      <c r="L789">
        <f t="shared" si="263"/>
        <v>28</v>
      </c>
      <c r="M789">
        <f t="shared" si="264"/>
        <v>0</v>
      </c>
      <c r="N789">
        <f>VLOOKUP(A789,Mobility!$A:$L,7,FALSE)</f>
        <v>10</v>
      </c>
      <c r="O789">
        <f>VLOOKUP(A789,Mobility!$A:$L,8,FALSE)</f>
        <v>7</v>
      </c>
      <c r="P789">
        <f>VLOOKUP(A789,Mobility!$A:$L,9,FALSE)</f>
        <v>102</v>
      </c>
      <c r="Q789">
        <f>VLOOKUP(A789,Mobility!$A:$L,10,FALSE)</f>
        <v>-3</v>
      </c>
      <c r="R789">
        <f>VLOOKUP(A789,Mobility!$A:$L,11,FALSE)</f>
        <v>1</v>
      </c>
      <c r="S789">
        <f>VLOOKUP(A789,Mobility!$A:$L,12,FALSE)</f>
        <v>0</v>
      </c>
      <c r="T789">
        <f>VLOOKUP(D789,'Pop and Pop Den'!A:C,2,FALSE)</f>
        <v>6976597</v>
      </c>
      <c r="U789">
        <f>VLOOKUP(D789,'Pop and Pop Den'!A:C,3,FALSE)</f>
        <v>894.43550000000005</v>
      </c>
      <c r="V789">
        <f>VLOOKUP(D789,Unemployment!A:B,2,FALSE)</f>
        <v>2.9</v>
      </c>
      <c r="W789">
        <f>VLOOKUP(D789,Unemployment!H:J,2,FALSE)</f>
        <v>2.8</v>
      </c>
      <c r="X789">
        <f>VLOOKUP(D789,Unemployment!H:J,3,FALSE)</f>
        <v>2.9</v>
      </c>
      <c r="Y789">
        <f t="shared" si="249"/>
        <v>0</v>
      </c>
      <c r="Z789">
        <f t="shared" si="250"/>
        <v>0.10000000000000009</v>
      </c>
      <c r="AA789">
        <f>VLOOKUP(D789,MedianAge!A:B,2,FALSE)</f>
        <v>39.4</v>
      </c>
      <c r="AB789" s="6">
        <f>VLOOKUP(D789,StateActions!F:G,2,FALSE)</f>
        <v>43914</v>
      </c>
      <c r="AC789" s="6">
        <f>VLOOKUP(D789,StateActions!L:M,2,FALSE)</f>
        <v>43913</v>
      </c>
      <c r="AD789" s="6">
        <f>VLOOKUP(D789,StateActions!A:B,2,FALSE)</f>
        <v>43905</v>
      </c>
      <c r="AE789">
        <f t="shared" si="251"/>
        <v>-15</v>
      </c>
      <c r="AF789">
        <f t="shared" si="252"/>
        <v>-14</v>
      </c>
      <c r="AG789">
        <f t="shared" si="253"/>
        <v>-6</v>
      </c>
      <c r="AH789" s="18">
        <f t="shared" si="254"/>
        <v>1</v>
      </c>
      <c r="AI789" s="18">
        <f t="shared" si="255"/>
        <v>0</v>
      </c>
      <c r="AJ789" s="20">
        <f t="shared" si="256"/>
        <v>0</v>
      </c>
      <c r="AK789" t="str">
        <f t="shared" si="257"/>
        <v>Include</v>
      </c>
      <c r="AL789" t="str">
        <f t="shared" si="258"/>
        <v>Less than 10 deaths</v>
      </c>
      <c r="AM789" s="6">
        <f>IFERROR(VLOOKUP(D789,DatesEachStateReach10Deaths!A:B,2,FALSE),AK789)</f>
        <v>43914</v>
      </c>
      <c r="AN789">
        <f t="shared" si="259"/>
        <v>-15</v>
      </c>
    </row>
    <row r="790" spans="1:40" x14ac:dyDescent="0.25">
      <c r="A790" t="str">
        <f t="shared" si="260"/>
        <v>43900Massachusetts</v>
      </c>
      <c r="B790" t="str">
        <f t="shared" si="247"/>
        <v>43900MA</v>
      </c>
      <c r="C790" s="6">
        <v>43900</v>
      </c>
      <c r="D790" t="s">
        <v>84</v>
      </c>
      <c r="E790" t="s">
        <v>26</v>
      </c>
      <c r="F790">
        <f>IFERROR(VLOOKUP(B790,CovidTracking!B:G,4,FALSE),0)</f>
        <v>92</v>
      </c>
      <c r="G790">
        <f>IFERROR(VLOOKUP(B790,CovidTracking!B:G,5,FALSE),0)</f>
        <v>0</v>
      </c>
      <c r="H790">
        <f t="shared" si="248"/>
        <v>92</v>
      </c>
      <c r="I790">
        <f>IFERROR(VLOOKUP(B790,CovidTracking!B:G,6,FALSE),0)</f>
        <v>0</v>
      </c>
      <c r="J790">
        <f t="shared" si="261"/>
        <v>51</v>
      </c>
      <c r="K790">
        <f t="shared" si="262"/>
        <v>0</v>
      </c>
      <c r="L790">
        <f t="shared" si="263"/>
        <v>51</v>
      </c>
      <c r="M790">
        <f t="shared" si="264"/>
        <v>0</v>
      </c>
      <c r="N790">
        <f>VLOOKUP(A790,Mobility!$A:$L,7,FALSE)</f>
        <v>5</v>
      </c>
      <c r="O790">
        <f>VLOOKUP(A790,Mobility!$A:$L,8,FALSE)</f>
        <v>7</v>
      </c>
      <c r="P790">
        <f>VLOOKUP(A790,Mobility!$A:$L,9,FALSE)</f>
        <v>33</v>
      </c>
      <c r="Q790">
        <f>VLOOKUP(A790,Mobility!$A:$L,10,FALSE)</f>
        <v>-7</v>
      </c>
      <c r="R790">
        <f>VLOOKUP(A790,Mobility!$A:$L,11,FALSE)</f>
        <v>0</v>
      </c>
      <c r="S790">
        <f>VLOOKUP(A790,Mobility!$A:$L,12,FALSE)</f>
        <v>1</v>
      </c>
      <c r="T790">
        <f>VLOOKUP(D790,'Pop and Pop Den'!A:C,2,FALSE)</f>
        <v>6976597</v>
      </c>
      <c r="U790">
        <f>VLOOKUP(D790,'Pop and Pop Den'!A:C,3,FALSE)</f>
        <v>894.43550000000005</v>
      </c>
      <c r="V790">
        <f>VLOOKUP(D790,Unemployment!A:B,2,FALSE)</f>
        <v>2.9</v>
      </c>
      <c r="W790">
        <f>VLOOKUP(D790,Unemployment!H:J,2,FALSE)</f>
        <v>2.8</v>
      </c>
      <c r="X790">
        <f>VLOOKUP(D790,Unemployment!H:J,3,FALSE)</f>
        <v>2.9</v>
      </c>
      <c r="Y790">
        <f t="shared" si="249"/>
        <v>0</v>
      </c>
      <c r="Z790">
        <f t="shared" si="250"/>
        <v>0.10000000000000009</v>
      </c>
      <c r="AA790">
        <f>VLOOKUP(D790,MedianAge!A:B,2,FALSE)</f>
        <v>39.4</v>
      </c>
      <c r="AB790" s="6">
        <f>VLOOKUP(D790,StateActions!F:G,2,FALSE)</f>
        <v>43914</v>
      </c>
      <c r="AC790" s="6">
        <f>VLOOKUP(D790,StateActions!L:M,2,FALSE)</f>
        <v>43913</v>
      </c>
      <c r="AD790" s="6">
        <f>VLOOKUP(D790,StateActions!A:B,2,FALSE)</f>
        <v>43905</v>
      </c>
      <c r="AE790">
        <f t="shared" si="251"/>
        <v>-14</v>
      </c>
      <c r="AF790">
        <f t="shared" si="252"/>
        <v>-13</v>
      </c>
      <c r="AG790">
        <f t="shared" si="253"/>
        <v>-5</v>
      </c>
      <c r="AH790" s="18">
        <f t="shared" si="254"/>
        <v>1</v>
      </c>
      <c r="AI790" s="18">
        <f t="shared" si="255"/>
        <v>0</v>
      </c>
      <c r="AJ790" s="20">
        <f t="shared" si="256"/>
        <v>0</v>
      </c>
      <c r="AK790" t="str">
        <f t="shared" si="257"/>
        <v>Include</v>
      </c>
      <c r="AL790" t="str">
        <f t="shared" si="258"/>
        <v>Less than 10 deaths</v>
      </c>
      <c r="AM790" s="6">
        <f>IFERROR(VLOOKUP(D790,DatesEachStateReach10Deaths!A:B,2,FALSE),AK790)</f>
        <v>43914</v>
      </c>
      <c r="AN790">
        <f t="shared" si="259"/>
        <v>-14</v>
      </c>
    </row>
    <row r="791" spans="1:40" x14ac:dyDescent="0.25">
      <c r="A791" t="str">
        <f t="shared" si="260"/>
        <v>43901Massachusetts</v>
      </c>
      <c r="B791" t="str">
        <f t="shared" si="247"/>
        <v>43901MA</v>
      </c>
      <c r="C791" s="6">
        <v>43901</v>
      </c>
      <c r="D791" t="s">
        <v>84</v>
      </c>
      <c r="E791" t="s">
        <v>26</v>
      </c>
      <c r="F791">
        <f>IFERROR(VLOOKUP(B791,CovidTracking!B:G,4,FALSE),0)</f>
        <v>92</v>
      </c>
      <c r="G791">
        <f>IFERROR(VLOOKUP(B791,CovidTracking!B:G,5,FALSE),0)</f>
        <v>0</v>
      </c>
      <c r="H791">
        <f t="shared" si="248"/>
        <v>92</v>
      </c>
      <c r="I791">
        <f>IFERROR(VLOOKUP(B791,CovidTracking!B:G,6,FALSE),0)</f>
        <v>0</v>
      </c>
      <c r="J791">
        <f t="shared" si="261"/>
        <v>0</v>
      </c>
      <c r="K791">
        <f t="shared" si="262"/>
        <v>0</v>
      </c>
      <c r="L791">
        <f t="shared" si="263"/>
        <v>0</v>
      </c>
      <c r="M791">
        <f t="shared" si="264"/>
        <v>0</v>
      </c>
      <c r="N791">
        <f>VLOOKUP(A791,Mobility!$A:$L,7,FALSE)</f>
        <v>5</v>
      </c>
      <c r="O791">
        <f>VLOOKUP(A791,Mobility!$A:$L,8,FALSE)</f>
        <v>13</v>
      </c>
      <c r="P791">
        <f>VLOOKUP(A791,Mobility!$A:$L,9,FALSE)</f>
        <v>25</v>
      </c>
      <c r="Q791">
        <f>VLOOKUP(A791,Mobility!$A:$L,10,FALSE)</f>
        <v>-10</v>
      </c>
      <c r="R791">
        <f>VLOOKUP(A791,Mobility!$A:$L,11,FALSE)</f>
        <v>-3</v>
      </c>
      <c r="S791">
        <f>VLOOKUP(A791,Mobility!$A:$L,12,FALSE)</f>
        <v>1</v>
      </c>
      <c r="T791">
        <f>VLOOKUP(D791,'Pop and Pop Den'!A:C,2,FALSE)</f>
        <v>6976597</v>
      </c>
      <c r="U791">
        <f>VLOOKUP(D791,'Pop and Pop Den'!A:C,3,FALSE)</f>
        <v>894.43550000000005</v>
      </c>
      <c r="V791">
        <f>VLOOKUP(D791,Unemployment!A:B,2,FALSE)</f>
        <v>2.9</v>
      </c>
      <c r="W791">
        <f>VLOOKUP(D791,Unemployment!H:J,2,FALSE)</f>
        <v>2.8</v>
      </c>
      <c r="X791">
        <f>VLOOKUP(D791,Unemployment!H:J,3,FALSE)</f>
        <v>2.9</v>
      </c>
      <c r="Y791">
        <f t="shared" si="249"/>
        <v>0</v>
      </c>
      <c r="Z791">
        <f t="shared" si="250"/>
        <v>0.10000000000000009</v>
      </c>
      <c r="AA791">
        <f>VLOOKUP(D791,MedianAge!A:B,2,FALSE)</f>
        <v>39.4</v>
      </c>
      <c r="AB791" s="6">
        <f>VLOOKUP(D791,StateActions!F:G,2,FALSE)</f>
        <v>43914</v>
      </c>
      <c r="AC791" s="6">
        <f>VLOOKUP(D791,StateActions!L:M,2,FALSE)</f>
        <v>43913</v>
      </c>
      <c r="AD791" s="6">
        <f>VLOOKUP(D791,StateActions!A:B,2,FALSE)</f>
        <v>43905</v>
      </c>
      <c r="AE791">
        <f t="shared" si="251"/>
        <v>-13</v>
      </c>
      <c r="AF791">
        <f t="shared" si="252"/>
        <v>-12</v>
      </c>
      <c r="AG791">
        <f t="shared" si="253"/>
        <v>-4</v>
      </c>
      <c r="AH791" s="18">
        <f t="shared" si="254"/>
        <v>1</v>
      </c>
      <c r="AI791" s="18">
        <f t="shared" si="255"/>
        <v>0</v>
      </c>
      <c r="AJ791" s="20">
        <f t="shared" si="256"/>
        <v>0</v>
      </c>
      <c r="AK791" t="str">
        <f t="shared" si="257"/>
        <v>Include</v>
      </c>
      <c r="AL791" t="str">
        <f t="shared" si="258"/>
        <v>Less than 10 deaths</v>
      </c>
      <c r="AM791" s="6">
        <f>IFERROR(VLOOKUP(D791,DatesEachStateReach10Deaths!A:B,2,FALSE),AK791)</f>
        <v>43914</v>
      </c>
      <c r="AN791">
        <f t="shared" si="259"/>
        <v>-13</v>
      </c>
    </row>
    <row r="792" spans="1:40" x14ac:dyDescent="0.25">
      <c r="A792" t="str">
        <f t="shared" si="260"/>
        <v>43902Massachusetts</v>
      </c>
      <c r="B792" t="str">
        <f t="shared" si="247"/>
        <v>43902MA</v>
      </c>
      <c r="C792" s="6">
        <v>43902</v>
      </c>
      <c r="D792" t="s">
        <v>84</v>
      </c>
      <c r="E792" t="s">
        <v>26</v>
      </c>
      <c r="F792">
        <f>IFERROR(VLOOKUP(B792,CovidTracking!B:G,4,FALSE),0)</f>
        <v>95</v>
      </c>
      <c r="G792">
        <f>IFERROR(VLOOKUP(B792,CovidTracking!B:G,5,FALSE),0)</f>
        <v>0</v>
      </c>
      <c r="H792">
        <f t="shared" si="248"/>
        <v>95</v>
      </c>
      <c r="I792">
        <f>IFERROR(VLOOKUP(B792,CovidTracking!B:G,6,FALSE),0)</f>
        <v>0</v>
      </c>
      <c r="J792">
        <f t="shared" si="261"/>
        <v>3</v>
      </c>
      <c r="K792">
        <f t="shared" si="262"/>
        <v>0</v>
      </c>
      <c r="L792">
        <f t="shared" si="263"/>
        <v>3</v>
      </c>
      <c r="M792">
        <f t="shared" si="264"/>
        <v>0</v>
      </c>
      <c r="N792">
        <f>VLOOKUP(A792,Mobility!$A:$L,7,FALSE)</f>
        <v>5</v>
      </c>
      <c r="O792">
        <f>VLOOKUP(A792,Mobility!$A:$L,8,FALSE)</f>
        <v>32</v>
      </c>
      <c r="P792">
        <f>VLOOKUP(A792,Mobility!$A:$L,9,FALSE)</f>
        <v>14</v>
      </c>
      <c r="Q792">
        <f>VLOOKUP(A792,Mobility!$A:$L,10,FALSE)</f>
        <v>-17</v>
      </c>
      <c r="R792">
        <f>VLOOKUP(A792,Mobility!$A:$L,11,FALSE)</f>
        <v>-5</v>
      </c>
      <c r="S792">
        <f>VLOOKUP(A792,Mobility!$A:$L,12,FALSE)</f>
        <v>3</v>
      </c>
      <c r="T792">
        <f>VLOOKUP(D792,'Pop and Pop Den'!A:C,2,FALSE)</f>
        <v>6976597</v>
      </c>
      <c r="U792">
        <f>VLOOKUP(D792,'Pop and Pop Den'!A:C,3,FALSE)</f>
        <v>894.43550000000005</v>
      </c>
      <c r="V792">
        <f>VLOOKUP(D792,Unemployment!A:B,2,FALSE)</f>
        <v>2.9</v>
      </c>
      <c r="W792">
        <f>VLOOKUP(D792,Unemployment!H:J,2,FALSE)</f>
        <v>2.8</v>
      </c>
      <c r="X792">
        <f>VLOOKUP(D792,Unemployment!H:J,3,FALSE)</f>
        <v>2.9</v>
      </c>
      <c r="Y792">
        <f t="shared" si="249"/>
        <v>0</v>
      </c>
      <c r="Z792">
        <f t="shared" si="250"/>
        <v>0.10000000000000009</v>
      </c>
      <c r="AA792">
        <f>VLOOKUP(D792,MedianAge!A:B,2,FALSE)</f>
        <v>39.4</v>
      </c>
      <c r="AB792" s="6">
        <f>VLOOKUP(D792,StateActions!F:G,2,FALSE)</f>
        <v>43914</v>
      </c>
      <c r="AC792" s="6">
        <f>VLOOKUP(D792,StateActions!L:M,2,FALSE)</f>
        <v>43913</v>
      </c>
      <c r="AD792" s="6">
        <f>VLOOKUP(D792,StateActions!A:B,2,FALSE)</f>
        <v>43905</v>
      </c>
      <c r="AE792">
        <f t="shared" si="251"/>
        <v>-12</v>
      </c>
      <c r="AF792">
        <f t="shared" si="252"/>
        <v>-11</v>
      </c>
      <c r="AG792">
        <f t="shared" si="253"/>
        <v>-3</v>
      </c>
      <c r="AH792" s="18">
        <f t="shared" si="254"/>
        <v>1</v>
      </c>
      <c r="AI792" s="18">
        <f t="shared" si="255"/>
        <v>0</v>
      </c>
      <c r="AJ792" s="20">
        <f t="shared" si="256"/>
        <v>0</v>
      </c>
      <c r="AK792" t="str">
        <f t="shared" si="257"/>
        <v>Include</v>
      </c>
      <c r="AL792" t="str">
        <f t="shared" si="258"/>
        <v>Less than 10 deaths</v>
      </c>
      <c r="AM792" s="6">
        <f>IFERROR(VLOOKUP(D792,DatesEachStateReach10Deaths!A:B,2,FALSE),AK792)</f>
        <v>43914</v>
      </c>
      <c r="AN792">
        <f t="shared" si="259"/>
        <v>-12</v>
      </c>
    </row>
    <row r="793" spans="1:40" x14ac:dyDescent="0.25">
      <c r="A793" t="str">
        <f t="shared" si="260"/>
        <v>43903Massachusetts</v>
      </c>
      <c r="B793" t="str">
        <f t="shared" si="247"/>
        <v>43903MA</v>
      </c>
      <c r="C793" s="6">
        <v>43903</v>
      </c>
      <c r="D793" t="s">
        <v>84</v>
      </c>
      <c r="E793" t="s">
        <v>26</v>
      </c>
      <c r="F793">
        <f>IFERROR(VLOOKUP(B793,CovidTracking!B:G,4,FALSE),0)</f>
        <v>123</v>
      </c>
      <c r="G793">
        <f>IFERROR(VLOOKUP(B793,CovidTracking!B:G,5,FALSE),0)</f>
        <v>92</v>
      </c>
      <c r="H793">
        <f t="shared" si="248"/>
        <v>215</v>
      </c>
      <c r="I793">
        <f>IFERROR(VLOOKUP(B793,CovidTracking!B:G,6,FALSE),0)</f>
        <v>0</v>
      </c>
      <c r="J793">
        <f t="shared" si="261"/>
        <v>28</v>
      </c>
      <c r="K793">
        <f t="shared" si="262"/>
        <v>92</v>
      </c>
      <c r="L793">
        <f t="shared" si="263"/>
        <v>120</v>
      </c>
      <c r="M793">
        <f t="shared" si="264"/>
        <v>0</v>
      </c>
      <c r="N793">
        <f>VLOOKUP(A793,Mobility!$A:$L,7,FALSE)</f>
        <v>-5</v>
      </c>
      <c r="O793">
        <f>VLOOKUP(A793,Mobility!$A:$L,8,FALSE)</f>
        <v>30</v>
      </c>
      <c r="P793">
        <f>VLOOKUP(A793,Mobility!$A:$L,9,FALSE)</f>
        <v>-16</v>
      </c>
      <c r="Q793">
        <f>VLOOKUP(A793,Mobility!$A:$L,10,FALSE)</f>
        <v>-26</v>
      </c>
      <c r="R793">
        <f>VLOOKUP(A793,Mobility!$A:$L,11,FALSE)</f>
        <v>-14</v>
      </c>
      <c r="S793">
        <f>VLOOKUP(A793,Mobility!$A:$L,12,FALSE)</f>
        <v>8</v>
      </c>
      <c r="T793">
        <f>VLOOKUP(D793,'Pop and Pop Den'!A:C,2,FALSE)</f>
        <v>6976597</v>
      </c>
      <c r="U793">
        <f>VLOOKUP(D793,'Pop and Pop Den'!A:C,3,FALSE)</f>
        <v>894.43550000000005</v>
      </c>
      <c r="V793">
        <f>VLOOKUP(D793,Unemployment!A:B,2,FALSE)</f>
        <v>2.9</v>
      </c>
      <c r="W793">
        <f>VLOOKUP(D793,Unemployment!H:J,2,FALSE)</f>
        <v>2.8</v>
      </c>
      <c r="X793">
        <f>VLOOKUP(D793,Unemployment!H:J,3,FALSE)</f>
        <v>2.9</v>
      </c>
      <c r="Y793">
        <f t="shared" si="249"/>
        <v>0</v>
      </c>
      <c r="Z793">
        <f t="shared" si="250"/>
        <v>0.10000000000000009</v>
      </c>
      <c r="AA793">
        <f>VLOOKUP(D793,MedianAge!A:B,2,FALSE)</f>
        <v>39.4</v>
      </c>
      <c r="AB793" s="6">
        <f>VLOOKUP(D793,StateActions!F:G,2,FALSE)</f>
        <v>43914</v>
      </c>
      <c r="AC793" s="6">
        <f>VLOOKUP(D793,StateActions!L:M,2,FALSE)</f>
        <v>43913</v>
      </c>
      <c r="AD793" s="6">
        <f>VLOOKUP(D793,StateActions!A:B,2,FALSE)</f>
        <v>43905</v>
      </c>
      <c r="AE793">
        <f t="shared" si="251"/>
        <v>-11</v>
      </c>
      <c r="AF793">
        <f t="shared" si="252"/>
        <v>-10</v>
      </c>
      <c r="AG793">
        <f t="shared" si="253"/>
        <v>-2</v>
      </c>
      <c r="AH793" s="18">
        <f t="shared" si="254"/>
        <v>0.5720930232558139</v>
      </c>
      <c r="AI793" s="18">
        <f t="shared" si="255"/>
        <v>0.42790697674418604</v>
      </c>
      <c r="AJ793" s="20">
        <f t="shared" si="256"/>
        <v>0</v>
      </c>
      <c r="AK793" t="str">
        <f t="shared" si="257"/>
        <v>Include</v>
      </c>
      <c r="AL793" t="str">
        <f t="shared" si="258"/>
        <v>Less than 10 deaths</v>
      </c>
      <c r="AM793" s="6">
        <f>IFERROR(VLOOKUP(D793,DatesEachStateReach10Deaths!A:B,2,FALSE),AK793)</f>
        <v>43914</v>
      </c>
      <c r="AN793">
        <f t="shared" si="259"/>
        <v>-11</v>
      </c>
    </row>
    <row r="794" spans="1:40" x14ac:dyDescent="0.25">
      <c r="A794" t="str">
        <f t="shared" si="260"/>
        <v>43904Massachusetts</v>
      </c>
      <c r="B794" t="str">
        <f t="shared" si="247"/>
        <v>43904MA</v>
      </c>
      <c r="C794" s="6">
        <v>43904</v>
      </c>
      <c r="D794" t="s">
        <v>84</v>
      </c>
      <c r="E794" t="s">
        <v>26</v>
      </c>
      <c r="F794">
        <f>IFERROR(VLOOKUP(B794,CovidTracking!B:G,4,FALSE),0)</f>
        <v>138</v>
      </c>
      <c r="G794">
        <f>IFERROR(VLOOKUP(B794,CovidTracking!B:G,5,FALSE),0)</f>
        <v>352</v>
      </c>
      <c r="H794">
        <f t="shared" si="248"/>
        <v>490</v>
      </c>
      <c r="I794">
        <f>IFERROR(VLOOKUP(B794,CovidTracking!B:G,6,FALSE),0)</f>
        <v>0</v>
      </c>
      <c r="J794">
        <f t="shared" si="261"/>
        <v>15</v>
      </c>
      <c r="K794">
        <f t="shared" si="262"/>
        <v>260</v>
      </c>
      <c r="L794">
        <f t="shared" si="263"/>
        <v>275</v>
      </c>
      <c r="M794">
        <f t="shared" si="264"/>
        <v>0</v>
      </c>
      <c r="N794">
        <f>VLOOKUP(A794,Mobility!$A:$L,7,FALSE)</f>
        <v>-11</v>
      </c>
      <c r="O794">
        <f>VLOOKUP(A794,Mobility!$A:$L,8,FALSE)</f>
        <v>16</v>
      </c>
      <c r="P794">
        <f>VLOOKUP(A794,Mobility!$A:$L,9,FALSE)</f>
        <v>61</v>
      </c>
      <c r="Q794">
        <f>VLOOKUP(A794,Mobility!$A:$L,10,FALSE)</f>
        <v>-19</v>
      </c>
      <c r="R794">
        <f>VLOOKUP(A794,Mobility!$A:$L,11,FALSE)</f>
        <v>-4</v>
      </c>
      <c r="S794">
        <f>VLOOKUP(A794,Mobility!$A:$L,12,FALSE)</f>
        <v>4</v>
      </c>
      <c r="T794">
        <f>VLOOKUP(D794,'Pop and Pop Den'!A:C,2,FALSE)</f>
        <v>6976597</v>
      </c>
      <c r="U794">
        <f>VLOOKUP(D794,'Pop and Pop Den'!A:C,3,FALSE)</f>
        <v>894.43550000000005</v>
      </c>
      <c r="V794">
        <f>VLOOKUP(D794,Unemployment!A:B,2,FALSE)</f>
        <v>2.9</v>
      </c>
      <c r="W794">
        <f>VLOOKUP(D794,Unemployment!H:J,2,FALSE)</f>
        <v>2.8</v>
      </c>
      <c r="X794">
        <f>VLOOKUP(D794,Unemployment!H:J,3,FALSE)</f>
        <v>2.9</v>
      </c>
      <c r="Y794">
        <f t="shared" si="249"/>
        <v>0</v>
      </c>
      <c r="Z794">
        <f t="shared" si="250"/>
        <v>0.10000000000000009</v>
      </c>
      <c r="AA794">
        <f>VLOOKUP(D794,MedianAge!A:B,2,FALSE)</f>
        <v>39.4</v>
      </c>
      <c r="AB794" s="6">
        <f>VLOOKUP(D794,StateActions!F:G,2,FALSE)</f>
        <v>43914</v>
      </c>
      <c r="AC794" s="6">
        <f>VLOOKUP(D794,StateActions!L:M,2,FALSE)</f>
        <v>43913</v>
      </c>
      <c r="AD794" s="6">
        <f>VLOOKUP(D794,StateActions!A:B,2,FALSE)</f>
        <v>43905</v>
      </c>
      <c r="AE794">
        <f t="shared" si="251"/>
        <v>-10</v>
      </c>
      <c r="AF794">
        <f t="shared" si="252"/>
        <v>-9</v>
      </c>
      <c r="AG794">
        <f t="shared" si="253"/>
        <v>-1</v>
      </c>
      <c r="AH794" s="18">
        <f t="shared" si="254"/>
        <v>0.28163265306122448</v>
      </c>
      <c r="AI794" s="18">
        <f t="shared" si="255"/>
        <v>0.71836734693877546</v>
      </c>
      <c r="AJ794" s="20">
        <f t="shared" si="256"/>
        <v>0</v>
      </c>
      <c r="AK794" t="str">
        <f t="shared" si="257"/>
        <v>Include</v>
      </c>
      <c r="AL794" t="str">
        <f t="shared" si="258"/>
        <v>Less than 10 deaths</v>
      </c>
      <c r="AM794" s="6">
        <f>IFERROR(VLOOKUP(D794,DatesEachStateReach10Deaths!A:B,2,FALSE),AK794)</f>
        <v>43914</v>
      </c>
      <c r="AN794">
        <f t="shared" si="259"/>
        <v>-10</v>
      </c>
    </row>
    <row r="795" spans="1:40" x14ac:dyDescent="0.25">
      <c r="A795" t="str">
        <f t="shared" si="260"/>
        <v>43905Massachusetts</v>
      </c>
      <c r="B795" t="str">
        <f t="shared" si="247"/>
        <v>43905MA</v>
      </c>
      <c r="C795" s="6">
        <v>43905</v>
      </c>
      <c r="D795" t="s">
        <v>84</v>
      </c>
      <c r="E795" t="s">
        <v>26</v>
      </c>
      <c r="F795">
        <f>IFERROR(VLOOKUP(B795,CovidTracking!B:G,4,FALSE),0)</f>
        <v>138</v>
      </c>
      <c r="G795">
        <f>IFERROR(VLOOKUP(B795,CovidTracking!B:G,5,FALSE),0)</f>
        <v>352</v>
      </c>
      <c r="H795">
        <f t="shared" si="248"/>
        <v>490</v>
      </c>
      <c r="I795">
        <f>IFERROR(VLOOKUP(B795,CovidTracking!B:G,6,FALSE),0)</f>
        <v>0</v>
      </c>
      <c r="J795">
        <f t="shared" si="261"/>
        <v>0</v>
      </c>
      <c r="K795">
        <f t="shared" si="262"/>
        <v>0</v>
      </c>
      <c r="L795">
        <f t="shared" si="263"/>
        <v>0</v>
      </c>
      <c r="M795">
        <f t="shared" si="264"/>
        <v>0</v>
      </c>
      <c r="N795">
        <f>VLOOKUP(A795,Mobility!$A:$L,7,FALSE)</f>
        <v>-15</v>
      </c>
      <c r="O795">
        <f>VLOOKUP(A795,Mobility!$A:$L,8,FALSE)</f>
        <v>5</v>
      </c>
      <c r="P795">
        <f>VLOOKUP(A795,Mobility!$A:$L,9,FALSE)</f>
        <v>43</v>
      </c>
      <c r="Q795">
        <f>VLOOKUP(A795,Mobility!$A:$L,10,FALSE)</f>
        <v>-26</v>
      </c>
      <c r="R795">
        <f>VLOOKUP(A795,Mobility!$A:$L,11,FALSE)</f>
        <v>-8</v>
      </c>
      <c r="S795">
        <f>VLOOKUP(A795,Mobility!$A:$L,12,FALSE)</f>
        <v>5</v>
      </c>
      <c r="T795">
        <f>VLOOKUP(D795,'Pop and Pop Den'!A:C,2,FALSE)</f>
        <v>6976597</v>
      </c>
      <c r="U795">
        <f>VLOOKUP(D795,'Pop and Pop Den'!A:C,3,FALSE)</f>
        <v>894.43550000000005</v>
      </c>
      <c r="V795">
        <f>VLOOKUP(D795,Unemployment!A:B,2,FALSE)</f>
        <v>2.9</v>
      </c>
      <c r="W795">
        <f>VLOOKUP(D795,Unemployment!H:J,2,FALSE)</f>
        <v>2.8</v>
      </c>
      <c r="X795">
        <f>VLOOKUP(D795,Unemployment!H:J,3,FALSE)</f>
        <v>2.9</v>
      </c>
      <c r="Y795">
        <f t="shared" si="249"/>
        <v>0</v>
      </c>
      <c r="Z795">
        <f t="shared" si="250"/>
        <v>0.10000000000000009</v>
      </c>
      <c r="AA795">
        <f>VLOOKUP(D795,MedianAge!A:B,2,FALSE)</f>
        <v>39.4</v>
      </c>
      <c r="AB795" s="6">
        <f>VLOOKUP(D795,StateActions!F:G,2,FALSE)</f>
        <v>43914</v>
      </c>
      <c r="AC795" s="6">
        <f>VLOOKUP(D795,StateActions!L:M,2,FALSE)</f>
        <v>43913</v>
      </c>
      <c r="AD795" s="6">
        <f>VLOOKUP(D795,StateActions!A:B,2,FALSE)</f>
        <v>43905</v>
      </c>
      <c r="AE795">
        <f t="shared" si="251"/>
        <v>-9</v>
      </c>
      <c r="AF795">
        <f t="shared" si="252"/>
        <v>-8</v>
      </c>
      <c r="AG795">
        <f t="shared" si="253"/>
        <v>0</v>
      </c>
      <c r="AH795" s="18">
        <f t="shared" si="254"/>
        <v>0.28163265306122448</v>
      </c>
      <c r="AI795" s="18">
        <f t="shared" si="255"/>
        <v>0.71836734693877546</v>
      </c>
      <c r="AJ795" s="20">
        <f t="shared" si="256"/>
        <v>0</v>
      </c>
      <c r="AK795" t="str">
        <f t="shared" si="257"/>
        <v>Include</v>
      </c>
      <c r="AL795" t="str">
        <f t="shared" si="258"/>
        <v>Less than 10 deaths</v>
      </c>
      <c r="AM795" s="6">
        <f>IFERROR(VLOOKUP(D795,DatesEachStateReach10Deaths!A:B,2,FALSE),AK795)</f>
        <v>43914</v>
      </c>
      <c r="AN795">
        <f t="shared" si="259"/>
        <v>-9</v>
      </c>
    </row>
    <row r="796" spans="1:40" x14ac:dyDescent="0.25">
      <c r="A796" t="str">
        <f t="shared" si="260"/>
        <v>43906Massachusetts</v>
      </c>
      <c r="B796" t="str">
        <f t="shared" si="247"/>
        <v>43906MA</v>
      </c>
      <c r="C796" s="6">
        <v>43906</v>
      </c>
      <c r="D796" t="s">
        <v>84</v>
      </c>
      <c r="E796" t="s">
        <v>26</v>
      </c>
      <c r="F796">
        <f>IFERROR(VLOOKUP(B796,CovidTracking!B:G,4,FALSE),0)</f>
        <v>164</v>
      </c>
      <c r="G796">
        <f>IFERROR(VLOOKUP(B796,CovidTracking!B:G,5,FALSE),0)</f>
        <v>352</v>
      </c>
      <c r="H796">
        <f t="shared" si="248"/>
        <v>516</v>
      </c>
      <c r="I796">
        <f>IFERROR(VLOOKUP(B796,CovidTracking!B:G,6,FALSE),0)</f>
        <v>0</v>
      </c>
      <c r="J796">
        <f t="shared" si="261"/>
        <v>26</v>
      </c>
      <c r="K796">
        <f t="shared" si="262"/>
        <v>0</v>
      </c>
      <c r="L796">
        <f t="shared" si="263"/>
        <v>26</v>
      </c>
      <c r="M796">
        <f t="shared" si="264"/>
        <v>0</v>
      </c>
      <c r="N796">
        <f>VLOOKUP(A796,Mobility!$A:$L,7,FALSE)</f>
        <v>-12</v>
      </c>
      <c r="O796">
        <f>VLOOKUP(A796,Mobility!$A:$L,8,FALSE)</f>
        <v>16</v>
      </c>
      <c r="P796">
        <f>VLOOKUP(A796,Mobility!$A:$L,9,FALSE)</f>
        <v>8</v>
      </c>
      <c r="Q796">
        <f>VLOOKUP(A796,Mobility!$A:$L,10,FALSE)</f>
        <v>-41</v>
      </c>
      <c r="R796">
        <f>VLOOKUP(A796,Mobility!$A:$L,11,FALSE)</f>
        <v>-30</v>
      </c>
      <c r="S796">
        <f>VLOOKUP(A796,Mobility!$A:$L,12,FALSE)</f>
        <v>12</v>
      </c>
      <c r="T796">
        <f>VLOOKUP(D796,'Pop and Pop Den'!A:C,2,FALSE)</f>
        <v>6976597</v>
      </c>
      <c r="U796">
        <f>VLOOKUP(D796,'Pop and Pop Den'!A:C,3,FALSE)</f>
        <v>894.43550000000005</v>
      </c>
      <c r="V796">
        <f>VLOOKUP(D796,Unemployment!A:B,2,FALSE)</f>
        <v>2.9</v>
      </c>
      <c r="W796">
        <f>VLOOKUP(D796,Unemployment!H:J,2,FALSE)</f>
        <v>2.8</v>
      </c>
      <c r="X796">
        <f>VLOOKUP(D796,Unemployment!H:J,3,FALSE)</f>
        <v>2.9</v>
      </c>
      <c r="Y796">
        <f t="shared" si="249"/>
        <v>0</v>
      </c>
      <c r="Z796">
        <f t="shared" si="250"/>
        <v>0.10000000000000009</v>
      </c>
      <c r="AA796">
        <f>VLOOKUP(D796,MedianAge!A:B,2,FALSE)</f>
        <v>39.4</v>
      </c>
      <c r="AB796" s="6">
        <f>VLOOKUP(D796,StateActions!F:G,2,FALSE)</f>
        <v>43914</v>
      </c>
      <c r="AC796" s="6">
        <f>VLOOKUP(D796,StateActions!L:M,2,FALSE)</f>
        <v>43913</v>
      </c>
      <c r="AD796" s="6">
        <f>VLOOKUP(D796,StateActions!A:B,2,FALSE)</f>
        <v>43905</v>
      </c>
      <c r="AE796">
        <f t="shared" si="251"/>
        <v>-8</v>
      </c>
      <c r="AF796">
        <f t="shared" si="252"/>
        <v>-7</v>
      </c>
      <c r="AG796">
        <f t="shared" si="253"/>
        <v>1</v>
      </c>
      <c r="AH796" s="18">
        <f t="shared" si="254"/>
        <v>0.31782945736434109</v>
      </c>
      <c r="AI796" s="18">
        <f t="shared" si="255"/>
        <v>0.68217054263565891</v>
      </c>
      <c r="AJ796" s="20">
        <f t="shared" si="256"/>
        <v>0</v>
      </c>
      <c r="AK796" t="str">
        <f t="shared" si="257"/>
        <v>Include</v>
      </c>
      <c r="AL796" t="str">
        <f t="shared" si="258"/>
        <v>Less than 10 deaths</v>
      </c>
      <c r="AM796" s="6">
        <f>IFERROR(VLOOKUP(D796,DatesEachStateReach10Deaths!A:B,2,FALSE),AK796)</f>
        <v>43914</v>
      </c>
      <c r="AN796">
        <f t="shared" si="259"/>
        <v>-8</v>
      </c>
    </row>
    <row r="797" spans="1:40" x14ac:dyDescent="0.25">
      <c r="A797" t="str">
        <f t="shared" si="260"/>
        <v>43907Massachusetts</v>
      </c>
      <c r="B797" t="str">
        <f t="shared" si="247"/>
        <v>43907MA</v>
      </c>
      <c r="C797" s="6">
        <v>43907</v>
      </c>
      <c r="D797" t="s">
        <v>84</v>
      </c>
      <c r="E797" t="s">
        <v>26</v>
      </c>
      <c r="F797">
        <f>IFERROR(VLOOKUP(B797,CovidTracking!B:G,4,FALSE),0)</f>
        <v>218</v>
      </c>
      <c r="G797">
        <f>IFERROR(VLOOKUP(B797,CovidTracking!B:G,5,FALSE),0)</f>
        <v>1541</v>
      </c>
      <c r="H797">
        <f t="shared" si="248"/>
        <v>1759</v>
      </c>
      <c r="I797">
        <f>IFERROR(VLOOKUP(B797,CovidTracking!B:G,6,FALSE),0)</f>
        <v>0</v>
      </c>
      <c r="J797">
        <f t="shared" si="261"/>
        <v>54</v>
      </c>
      <c r="K797">
        <f t="shared" si="262"/>
        <v>1189</v>
      </c>
      <c r="L797">
        <f t="shared" si="263"/>
        <v>1243</v>
      </c>
      <c r="M797">
        <f t="shared" si="264"/>
        <v>0</v>
      </c>
      <c r="N797">
        <f>VLOOKUP(A797,Mobility!$A:$L,7,FALSE)</f>
        <v>-32</v>
      </c>
      <c r="O797">
        <f>VLOOKUP(A797,Mobility!$A:$L,8,FALSE)</f>
        <v>0</v>
      </c>
      <c r="P797">
        <f>VLOOKUP(A797,Mobility!$A:$L,9,FALSE)</f>
        <v>-19</v>
      </c>
      <c r="Q797">
        <f>VLOOKUP(A797,Mobility!$A:$L,10,FALSE)</f>
        <v>-50</v>
      </c>
      <c r="R797">
        <f>VLOOKUP(A797,Mobility!$A:$L,11,FALSE)</f>
        <v>-39</v>
      </c>
      <c r="S797">
        <f>VLOOKUP(A797,Mobility!$A:$L,12,FALSE)</f>
        <v>17</v>
      </c>
      <c r="T797">
        <f>VLOOKUP(D797,'Pop and Pop Den'!A:C,2,FALSE)</f>
        <v>6976597</v>
      </c>
      <c r="U797">
        <f>VLOOKUP(D797,'Pop and Pop Den'!A:C,3,FALSE)</f>
        <v>894.43550000000005</v>
      </c>
      <c r="V797">
        <f>VLOOKUP(D797,Unemployment!A:B,2,FALSE)</f>
        <v>2.9</v>
      </c>
      <c r="W797">
        <f>VLOOKUP(D797,Unemployment!H:J,2,FALSE)</f>
        <v>2.8</v>
      </c>
      <c r="X797">
        <f>VLOOKUP(D797,Unemployment!H:J,3,FALSE)</f>
        <v>2.9</v>
      </c>
      <c r="Y797">
        <f t="shared" si="249"/>
        <v>0</v>
      </c>
      <c r="Z797">
        <f t="shared" si="250"/>
        <v>0.10000000000000009</v>
      </c>
      <c r="AA797">
        <f>VLOOKUP(D797,MedianAge!A:B,2,FALSE)</f>
        <v>39.4</v>
      </c>
      <c r="AB797" s="6">
        <f>VLOOKUP(D797,StateActions!F:G,2,FALSE)</f>
        <v>43914</v>
      </c>
      <c r="AC797" s="6">
        <f>VLOOKUP(D797,StateActions!L:M,2,FALSE)</f>
        <v>43913</v>
      </c>
      <c r="AD797" s="6">
        <f>VLOOKUP(D797,StateActions!A:B,2,FALSE)</f>
        <v>43905</v>
      </c>
      <c r="AE797">
        <f t="shared" si="251"/>
        <v>-7</v>
      </c>
      <c r="AF797">
        <f t="shared" si="252"/>
        <v>-6</v>
      </c>
      <c r="AG797">
        <f t="shared" si="253"/>
        <v>2</v>
      </c>
      <c r="AH797" s="18">
        <f t="shared" si="254"/>
        <v>0.12393405343945424</v>
      </c>
      <c r="AI797" s="18">
        <f t="shared" si="255"/>
        <v>0.87606594656054582</v>
      </c>
      <c r="AJ797" s="20">
        <f t="shared" si="256"/>
        <v>0</v>
      </c>
      <c r="AK797" t="str">
        <f t="shared" si="257"/>
        <v>Include</v>
      </c>
      <c r="AL797" t="str">
        <f t="shared" si="258"/>
        <v>Less than 10 deaths</v>
      </c>
      <c r="AM797" s="6">
        <f>IFERROR(VLOOKUP(D797,DatesEachStateReach10Deaths!A:B,2,FALSE),AK797)</f>
        <v>43914</v>
      </c>
      <c r="AN797">
        <f t="shared" si="259"/>
        <v>-7</v>
      </c>
    </row>
    <row r="798" spans="1:40" x14ac:dyDescent="0.25">
      <c r="A798" t="str">
        <f t="shared" si="260"/>
        <v>43908Massachusetts</v>
      </c>
      <c r="B798" t="str">
        <f t="shared" si="247"/>
        <v>43908MA</v>
      </c>
      <c r="C798" s="6">
        <v>43908</v>
      </c>
      <c r="D798" t="s">
        <v>84</v>
      </c>
      <c r="E798" t="s">
        <v>26</v>
      </c>
      <c r="F798">
        <f>IFERROR(VLOOKUP(B798,CovidTracking!B:G,4,FALSE),0)</f>
        <v>256</v>
      </c>
      <c r="G798">
        <f>IFERROR(VLOOKUP(B798,CovidTracking!B:G,5,FALSE),0)</f>
        <v>2015</v>
      </c>
      <c r="H798">
        <f t="shared" si="248"/>
        <v>2271</v>
      </c>
      <c r="I798">
        <f>IFERROR(VLOOKUP(B798,CovidTracking!B:G,6,FALSE),0)</f>
        <v>0</v>
      </c>
      <c r="J798">
        <f t="shared" si="261"/>
        <v>38</v>
      </c>
      <c r="K798">
        <f t="shared" si="262"/>
        <v>474</v>
      </c>
      <c r="L798">
        <f t="shared" si="263"/>
        <v>512</v>
      </c>
      <c r="M798">
        <f t="shared" si="264"/>
        <v>0</v>
      </c>
      <c r="N798">
        <f>VLOOKUP(A798,Mobility!$A:$L,7,FALSE)</f>
        <v>-31</v>
      </c>
      <c r="O798">
        <f>VLOOKUP(A798,Mobility!$A:$L,8,FALSE)</f>
        <v>1</v>
      </c>
      <c r="P798">
        <f>VLOOKUP(A798,Mobility!$A:$L,9,FALSE)</f>
        <v>53</v>
      </c>
      <c r="Q798">
        <f>VLOOKUP(A798,Mobility!$A:$L,10,FALSE)</f>
        <v>-50</v>
      </c>
      <c r="R798">
        <f>VLOOKUP(A798,Mobility!$A:$L,11,FALSE)</f>
        <v>-42</v>
      </c>
      <c r="S798">
        <f>VLOOKUP(A798,Mobility!$A:$L,12,FALSE)</f>
        <v>17</v>
      </c>
      <c r="T798">
        <f>VLOOKUP(D798,'Pop and Pop Den'!A:C,2,FALSE)</f>
        <v>6976597</v>
      </c>
      <c r="U798">
        <f>VLOOKUP(D798,'Pop and Pop Den'!A:C,3,FALSE)</f>
        <v>894.43550000000005</v>
      </c>
      <c r="V798">
        <f>VLOOKUP(D798,Unemployment!A:B,2,FALSE)</f>
        <v>2.9</v>
      </c>
      <c r="W798">
        <f>VLOOKUP(D798,Unemployment!H:J,2,FALSE)</f>
        <v>2.8</v>
      </c>
      <c r="X798">
        <f>VLOOKUP(D798,Unemployment!H:J,3,FALSE)</f>
        <v>2.9</v>
      </c>
      <c r="Y798">
        <f t="shared" si="249"/>
        <v>0</v>
      </c>
      <c r="Z798">
        <f t="shared" si="250"/>
        <v>0.10000000000000009</v>
      </c>
      <c r="AA798">
        <f>VLOOKUP(D798,MedianAge!A:B,2,FALSE)</f>
        <v>39.4</v>
      </c>
      <c r="AB798" s="6">
        <f>VLOOKUP(D798,StateActions!F:G,2,FALSE)</f>
        <v>43914</v>
      </c>
      <c r="AC798" s="6">
        <f>VLOOKUP(D798,StateActions!L:M,2,FALSE)</f>
        <v>43913</v>
      </c>
      <c r="AD798" s="6">
        <f>VLOOKUP(D798,StateActions!A:B,2,FALSE)</f>
        <v>43905</v>
      </c>
      <c r="AE798">
        <f t="shared" si="251"/>
        <v>-6</v>
      </c>
      <c r="AF798">
        <f t="shared" si="252"/>
        <v>-5</v>
      </c>
      <c r="AG798">
        <f t="shared" si="253"/>
        <v>3</v>
      </c>
      <c r="AH798" s="18">
        <f t="shared" si="254"/>
        <v>0.11272567151034786</v>
      </c>
      <c r="AI798" s="18">
        <f t="shared" si="255"/>
        <v>0.88727432848965215</v>
      </c>
      <c r="AJ798" s="20">
        <f t="shared" si="256"/>
        <v>0</v>
      </c>
      <c r="AK798" t="str">
        <f t="shared" si="257"/>
        <v>Include</v>
      </c>
      <c r="AL798" t="str">
        <f t="shared" si="258"/>
        <v>Less than 10 deaths</v>
      </c>
      <c r="AM798" s="6">
        <f>IFERROR(VLOOKUP(D798,DatesEachStateReach10Deaths!A:B,2,FALSE),AK798)</f>
        <v>43914</v>
      </c>
      <c r="AN798">
        <f t="shared" si="259"/>
        <v>-6</v>
      </c>
    </row>
    <row r="799" spans="1:40" x14ac:dyDescent="0.25">
      <c r="A799" t="str">
        <f t="shared" si="260"/>
        <v>43909Massachusetts</v>
      </c>
      <c r="B799" t="str">
        <f t="shared" si="247"/>
        <v>43909MA</v>
      </c>
      <c r="C799" s="6">
        <v>43909</v>
      </c>
      <c r="D799" t="s">
        <v>84</v>
      </c>
      <c r="E799" t="s">
        <v>26</v>
      </c>
      <c r="F799">
        <f>IFERROR(VLOOKUP(B799,CovidTracking!B:G,4,FALSE),0)</f>
        <v>328</v>
      </c>
      <c r="G799">
        <f>IFERROR(VLOOKUP(B799,CovidTracking!B:G,5,FALSE),0)</f>
        <v>2804</v>
      </c>
      <c r="H799">
        <f t="shared" si="248"/>
        <v>3132</v>
      </c>
      <c r="I799">
        <f>IFERROR(VLOOKUP(B799,CovidTracking!B:G,6,FALSE),0)</f>
        <v>0</v>
      </c>
      <c r="J799">
        <f t="shared" si="261"/>
        <v>72</v>
      </c>
      <c r="K799">
        <f t="shared" si="262"/>
        <v>789</v>
      </c>
      <c r="L799">
        <f t="shared" si="263"/>
        <v>861</v>
      </c>
      <c r="M799">
        <f t="shared" si="264"/>
        <v>0</v>
      </c>
      <c r="N799">
        <f>VLOOKUP(A799,Mobility!$A:$L,7,FALSE)</f>
        <v>-39</v>
      </c>
      <c r="O799">
        <f>VLOOKUP(A799,Mobility!$A:$L,8,FALSE)</f>
        <v>-3</v>
      </c>
      <c r="P799">
        <f>VLOOKUP(A799,Mobility!$A:$L,9,FALSE)</f>
        <v>-36</v>
      </c>
      <c r="Q799">
        <f>VLOOKUP(A799,Mobility!$A:$L,10,FALSE)</f>
        <v>-59</v>
      </c>
      <c r="R799">
        <f>VLOOKUP(A799,Mobility!$A:$L,11,FALSE)</f>
        <v>-44</v>
      </c>
      <c r="S799">
        <f>VLOOKUP(A799,Mobility!$A:$L,12,FALSE)</f>
        <v>21</v>
      </c>
      <c r="T799">
        <f>VLOOKUP(D799,'Pop and Pop Den'!A:C,2,FALSE)</f>
        <v>6976597</v>
      </c>
      <c r="U799">
        <f>VLOOKUP(D799,'Pop and Pop Den'!A:C,3,FALSE)</f>
        <v>894.43550000000005</v>
      </c>
      <c r="V799">
        <f>VLOOKUP(D799,Unemployment!A:B,2,FALSE)</f>
        <v>2.9</v>
      </c>
      <c r="W799">
        <f>VLOOKUP(D799,Unemployment!H:J,2,FALSE)</f>
        <v>2.8</v>
      </c>
      <c r="X799">
        <f>VLOOKUP(D799,Unemployment!H:J,3,FALSE)</f>
        <v>2.9</v>
      </c>
      <c r="Y799">
        <f t="shared" si="249"/>
        <v>0</v>
      </c>
      <c r="Z799">
        <f t="shared" si="250"/>
        <v>0.10000000000000009</v>
      </c>
      <c r="AA799">
        <f>VLOOKUP(D799,MedianAge!A:B,2,FALSE)</f>
        <v>39.4</v>
      </c>
      <c r="AB799" s="6">
        <f>VLOOKUP(D799,StateActions!F:G,2,FALSE)</f>
        <v>43914</v>
      </c>
      <c r="AC799" s="6">
        <f>VLOOKUP(D799,StateActions!L:M,2,FALSE)</f>
        <v>43913</v>
      </c>
      <c r="AD799" s="6">
        <f>VLOOKUP(D799,StateActions!A:B,2,FALSE)</f>
        <v>43905</v>
      </c>
      <c r="AE799">
        <f t="shared" si="251"/>
        <v>-5</v>
      </c>
      <c r="AF799">
        <f t="shared" si="252"/>
        <v>-4</v>
      </c>
      <c r="AG799">
        <f t="shared" si="253"/>
        <v>4</v>
      </c>
      <c r="AH799" s="18">
        <f t="shared" si="254"/>
        <v>0.10472541507024266</v>
      </c>
      <c r="AI799" s="18">
        <f t="shared" si="255"/>
        <v>0.89527458492975731</v>
      </c>
      <c r="AJ799" s="20">
        <f t="shared" si="256"/>
        <v>0</v>
      </c>
      <c r="AK799" t="str">
        <f t="shared" si="257"/>
        <v>Include</v>
      </c>
      <c r="AL799" t="str">
        <f t="shared" si="258"/>
        <v>Less than 10 deaths</v>
      </c>
      <c r="AM799" s="6">
        <f>IFERROR(VLOOKUP(D799,DatesEachStateReach10Deaths!A:B,2,FALSE),AK799)</f>
        <v>43914</v>
      </c>
      <c r="AN799">
        <f t="shared" si="259"/>
        <v>-5</v>
      </c>
    </row>
    <row r="800" spans="1:40" x14ac:dyDescent="0.25">
      <c r="A800" t="str">
        <f t="shared" si="260"/>
        <v>43910Massachusetts</v>
      </c>
      <c r="B800" t="str">
        <f t="shared" si="247"/>
        <v>43910MA</v>
      </c>
      <c r="C800" s="6">
        <v>43910</v>
      </c>
      <c r="D800" t="s">
        <v>84</v>
      </c>
      <c r="E800" t="s">
        <v>26</v>
      </c>
      <c r="F800">
        <f>IFERROR(VLOOKUP(B800,CovidTracking!B:G,4,FALSE),0)</f>
        <v>413</v>
      </c>
      <c r="G800">
        <f>IFERROR(VLOOKUP(B800,CovidTracking!B:G,5,FALSE),0)</f>
        <v>3678</v>
      </c>
      <c r="H800">
        <f t="shared" si="248"/>
        <v>4091</v>
      </c>
      <c r="I800">
        <f>IFERROR(VLOOKUP(B800,CovidTracking!B:G,6,FALSE),0)</f>
        <v>1</v>
      </c>
      <c r="J800">
        <f t="shared" si="261"/>
        <v>85</v>
      </c>
      <c r="K800">
        <f t="shared" si="262"/>
        <v>874</v>
      </c>
      <c r="L800">
        <f t="shared" si="263"/>
        <v>959</v>
      </c>
      <c r="M800">
        <f t="shared" si="264"/>
        <v>1</v>
      </c>
      <c r="N800">
        <f>VLOOKUP(A800,Mobility!$A:$L,7,FALSE)</f>
        <v>-34</v>
      </c>
      <c r="O800">
        <f>VLOOKUP(A800,Mobility!$A:$L,8,FALSE)</f>
        <v>11</v>
      </c>
      <c r="P800">
        <f>VLOOKUP(A800,Mobility!$A:$L,9,FALSE)</f>
        <v>20</v>
      </c>
      <c r="Q800">
        <f>VLOOKUP(A800,Mobility!$A:$L,10,FALSE)</f>
        <v>-56</v>
      </c>
      <c r="R800">
        <f>VLOOKUP(A800,Mobility!$A:$L,11,FALSE)</f>
        <v>-44</v>
      </c>
      <c r="S800">
        <f>VLOOKUP(A800,Mobility!$A:$L,12,FALSE)</f>
        <v>20</v>
      </c>
      <c r="T800">
        <f>VLOOKUP(D800,'Pop and Pop Den'!A:C,2,FALSE)</f>
        <v>6976597</v>
      </c>
      <c r="U800">
        <f>VLOOKUP(D800,'Pop and Pop Den'!A:C,3,FALSE)</f>
        <v>894.43550000000005</v>
      </c>
      <c r="V800">
        <f>VLOOKUP(D800,Unemployment!A:B,2,FALSE)</f>
        <v>2.9</v>
      </c>
      <c r="W800">
        <f>VLOOKUP(D800,Unemployment!H:J,2,FALSE)</f>
        <v>2.8</v>
      </c>
      <c r="X800">
        <f>VLOOKUP(D800,Unemployment!H:J,3,FALSE)</f>
        <v>2.9</v>
      </c>
      <c r="Y800">
        <f t="shared" si="249"/>
        <v>0</v>
      </c>
      <c r="Z800">
        <f t="shared" si="250"/>
        <v>0.10000000000000009</v>
      </c>
      <c r="AA800">
        <f>VLOOKUP(D800,MedianAge!A:B,2,FALSE)</f>
        <v>39.4</v>
      </c>
      <c r="AB800" s="6">
        <f>VLOOKUP(D800,StateActions!F:G,2,FALSE)</f>
        <v>43914</v>
      </c>
      <c r="AC800" s="6">
        <f>VLOOKUP(D800,StateActions!L:M,2,FALSE)</f>
        <v>43913</v>
      </c>
      <c r="AD800" s="6">
        <f>VLOOKUP(D800,StateActions!A:B,2,FALSE)</f>
        <v>43905</v>
      </c>
      <c r="AE800">
        <f t="shared" si="251"/>
        <v>-4</v>
      </c>
      <c r="AF800">
        <f t="shared" si="252"/>
        <v>-3</v>
      </c>
      <c r="AG800">
        <f t="shared" si="253"/>
        <v>5</v>
      </c>
      <c r="AH800" s="18">
        <f t="shared" si="254"/>
        <v>0.10095331214861893</v>
      </c>
      <c r="AI800" s="18">
        <f t="shared" si="255"/>
        <v>0.89904668785138109</v>
      </c>
      <c r="AJ800" s="20">
        <f t="shared" si="256"/>
        <v>2.4443901246638962E-4</v>
      </c>
      <c r="AK800" t="str">
        <f t="shared" si="257"/>
        <v>Include</v>
      </c>
      <c r="AL800" t="str">
        <f t="shared" si="258"/>
        <v>Less than 10 deaths</v>
      </c>
      <c r="AM800" s="6">
        <f>IFERROR(VLOOKUP(D800,DatesEachStateReach10Deaths!A:B,2,FALSE),AK800)</f>
        <v>43914</v>
      </c>
      <c r="AN800">
        <f t="shared" si="259"/>
        <v>-4</v>
      </c>
    </row>
    <row r="801" spans="1:40" x14ac:dyDescent="0.25">
      <c r="A801" t="str">
        <f t="shared" si="260"/>
        <v>43911Massachusetts</v>
      </c>
      <c r="B801" t="str">
        <f t="shared" si="247"/>
        <v>43911MA</v>
      </c>
      <c r="C801" s="6">
        <v>43911</v>
      </c>
      <c r="D801" t="s">
        <v>84</v>
      </c>
      <c r="E801" t="s">
        <v>26</v>
      </c>
      <c r="F801">
        <f>IFERROR(VLOOKUP(B801,CovidTracking!B:G,4,FALSE),0)</f>
        <v>525</v>
      </c>
      <c r="G801">
        <f>IFERROR(VLOOKUP(B801,CovidTracking!B:G,5,FALSE),0)</f>
        <v>4752</v>
      </c>
      <c r="H801">
        <f t="shared" si="248"/>
        <v>5277</v>
      </c>
      <c r="I801">
        <f>IFERROR(VLOOKUP(B801,CovidTracking!B:G,6,FALSE),0)</f>
        <v>1</v>
      </c>
      <c r="J801">
        <f t="shared" si="261"/>
        <v>112</v>
      </c>
      <c r="K801">
        <f t="shared" si="262"/>
        <v>1074</v>
      </c>
      <c r="L801">
        <f t="shared" si="263"/>
        <v>1186</v>
      </c>
      <c r="M801">
        <f t="shared" si="264"/>
        <v>0</v>
      </c>
      <c r="N801">
        <f>VLOOKUP(A801,Mobility!$A:$L,7,FALSE)</f>
        <v>-42</v>
      </c>
      <c r="O801">
        <f>VLOOKUP(A801,Mobility!$A:$L,8,FALSE)</f>
        <v>-5</v>
      </c>
      <c r="P801">
        <f>VLOOKUP(A801,Mobility!$A:$L,9,FALSE)</f>
        <v>71</v>
      </c>
      <c r="Q801">
        <f>VLOOKUP(A801,Mobility!$A:$L,10,FALSE)</f>
        <v>-50</v>
      </c>
      <c r="R801">
        <f>VLOOKUP(A801,Mobility!$A:$L,11,FALSE)</f>
        <v>-30</v>
      </c>
      <c r="S801">
        <f>VLOOKUP(A801,Mobility!$A:$L,12,FALSE)</f>
        <v>12</v>
      </c>
      <c r="T801">
        <f>VLOOKUP(D801,'Pop and Pop Den'!A:C,2,FALSE)</f>
        <v>6976597</v>
      </c>
      <c r="U801">
        <f>VLOOKUP(D801,'Pop and Pop Den'!A:C,3,FALSE)</f>
        <v>894.43550000000005</v>
      </c>
      <c r="V801">
        <f>VLOOKUP(D801,Unemployment!A:B,2,FALSE)</f>
        <v>2.9</v>
      </c>
      <c r="W801">
        <f>VLOOKUP(D801,Unemployment!H:J,2,FALSE)</f>
        <v>2.8</v>
      </c>
      <c r="X801">
        <f>VLOOKUP(D801,Unemployment!H:J,3,FALSE)</f>
        <v>2.9</v>
      </c>
      <c r="Y801">
        <f t="shared" si="249"/>
        <v>0</v>
      </c>
      <c r="Z801">
        <f t="shared" si="250"/>
        <v>0.10000000000000009</v>
      </c>
      <c r="AA801">
        <f>VLOOKUP(D801,MedianAge!A:B,2,FALSE)</f>
        <v>39.4</v>
      </c>
      <c r="AB801" s="6">
        <f>VLOOKUP(D801,StateActions!F:G,2,FALSE)</f>
        <v>43914</v>
      </c>
      <c r="AC801" s="6">
        <f>VLOOKUP(D801,StateActions!L:M,2,FALSE)</f>
        <v>43913</v>
      </c>
      <c r="AD801" s="6">
        <f>VLOOKUP(D801,StateActions!A:B,2,FALSE)</f>
        <v>43905</v>
      </c>
      <c r="AE801">
        <f t="shared" si="251"/>
        <v>-3</v>
      </c>
      <c r="AF801">
        <f t="shared" si="252"/>
        <v>-2</v>
      </c>
      <c r="AG801">
        <f t="shared" si="253"/>
        <v>6</v>
      </c>
      <c r="AH801" s="18">
        <f t="shared" si="254"/>
        <v>9.9488345650938032E-2</v>
      </c>
      <c r="AI801" s="18">
        <f t="shared" si="255"/>
        <v>0.900511654349062</v>
      </c>
      <c r="AJ801" s="20">
        <f t="shared" si="256"/>
        <v>1.8950161076369148E-4</v>
      </c>
      <c r="AK801" t="str">
        <f t="shared" si="257"/>
        <v>Include</v>
      </c>
      <c r="AL801" t="str">
        <f t="shared" si="258"/>
        <v>Less than 10 deaths</v>
      </c>
      <c r="AM801" s="6">
        <f>IFERROR(VLOOKUP(D801,DatesEachStateReach10Deaths!A:B,2,FALSE),AK801)</f>
        <v>43914</v>
      </c>
      <c r="AN801">
        <f t="shared" si="259"/>
        <v>-3</v>
      </c>
    </row>
    <row r="802" spans="1:40" x14ac:dyDescent="0.25">
      <c r="A802" t="str">
        <f t="shared" si="260"/>
        <v>43912Massachusetts</v>
      </c>
      <c r="B802" t="str">
        <f t="shared" si="247"/>
        <v>43912MA</v>
      </c>
      <c r="C802" s="6">
        <v>43912</v>
      </c>
      <c r="D802" t="s">
        <v>84</v>
      </c>
      <c r="E802" t="s">
        <v>26</v>
      </c>
      <c r="F802">
        <f>IFERROR(VLOOKUP(B802,CovidTracking!B:G,4,FALSE),0)</f>
        <v>646</v>
      </c>
      <c r="G802">
        <f>IFERROR(VLOOKUP(B802,CovidTracking!B:G,5,FALSE),0)</f>
        <v>5459</v>
      </c>
      <c r="H802">
        <f t="shared" si="248"/>
        <v>6105</v>
      </c>
      <c r="I802">
        <f>IFERROR(VLOOKUP(B802,CovidTracking!B:G,6,FALSE),0)</f>
        <v>5</v>
      </c>
      <c r="J802">
        <f t="shared" si="261"/>
        <v>121</v>
      </c>
      <c r="K802">
        <f t="shared" si="262"/>
        <v>707</v>
      </c>
      <c r="L802">
        <f t="shared" si="263"/>
        <v>828</v>
      </c>
      <c r="M802">
        <f t="shared" si="264"/>
        <v>4</v>
      </c>
      <c r="N802">
        <f>VLOOKUP(A802,Mobility!$A:$L,7,FALSE)</f>
        <v>-46</v>
      </c>
      <c r="O802">
        <f>VLOOKUP(A802,Mobility!$A:$L,8,FALSE)</f>
        <v>-19</v>
      </c>
      <c r="P802">
        <f>VLOOKUP(A802,Mobility!$A:$L,9,FALSE)</f>
        <v>22</v>
      </c>
      <c r="Q802">
        <f>VLOOKUP(A802,Mobility!$A:$L,10,FALSE)</f>
        <v>-59</v>
      </c>
      <c r="R802">
        <f>VLOOKUP(A802,Mobility!$A:$L,11,FALSE)</f>
        <v>-33</v>
      </c>
      <c r="S802">
        <f>VLOOKUP(A802,Mobility!$A:$L,12,FALSE)</f>
        <v>12</v>
      </c>
      <c r="T802">
        <f>VLOOKUP(D802,'Pop and Pop Den'!A:C,2,FALSE)</f>
        <v>6976597</v>
      </c>
      <c r="U802">
        <f>VLOOKUP(D802,'Pop and Pop Den'!A:C,3,FALSE)</f>
        <v>894.43550000000005</v>
      </c>
      <c r="V802">
        <f>VLOOKUP(D802,Unemployment!A:B,2,FALSE)</f>
        <v>2.9</v>
      </c>
      <c r="W802">
        <f>VLOOKUP(D802,Unemployment!H:J,2,FALSE)</f>
        <v>2.8</v>
      </c>
      <c r="X802">
        <f>VLOOKUP(D802,Unemployment!H:J,3,FALSE)</f>
        <v>2.9</v>
      </c>
      <c r="Y802">
        <f t="shared" si="249"/>
        <v>0</v>
      </c>
      <c r="Z802">
        <f t="shared" si="250"/>
        <v>0.10000000000000009</v>
      </c>
      <c r="AA802">
        <f>VLOOKUP(D802,MedianAge!A:B,2,FALSE)</f>
        <v>39.4</v>
      </c>
      <c r="AB802" s="6">
        <f>VLOOKUP(D802,StateActions!F:G,2,FALSE)</f>
        <v>43914</v>
      </c>
      <c r="AC802" s="6">
        <f>VLOOKUP(D802,StateActions!L:M,2,FALSE)</f>
        <v>43913</v>
      </c>
      <c r="AD802" s="6">
        <f>VLOOKUP(D802,StateActions!A:B,2,FALSE)</f>
        <v>43905</v>
      </c>
      <c r="AE802">
        <f t="shared" si="251"/>
        <v>-2</v>
      </c>
      <c r="AF802">
        <f t="shared" si="252"/>
        <v>-1</v>
      </c>
      <c r="AG802">
        <f t="shared" si="253"/>
        <v>7</v>
      </c>
      <c r="AH802" s="18">
        <f t="shared" si="254"/>
        <v>0.10581490581490581</v>
      </c>
      <c r="AI802" s="18">
        <f t="shared" si="255"/>
        <v>0.89418509418509418</v>
      </c>
      <c r="AJ802" s="20">
        <f t="shared" si="256"/>
        <v>8.1900081900081905E-4</v>
      </c>
      <c r="AK802" t="str">
        <f t="shared" si="257"/>
        <v>Include</v>
      </c>
      <c r="AL802" t="str">
        <f t="shared" si="258"/>
        <v>Less than 10 deaths</v>
      </c>
      <c r="AM802" s="6">
        <f>IFERROR(VLOOKUP(D802,DatesEachStateReach10Deaths!A:B,2,FALSE),AK802)</f>
        <v>43914</v>
      </c>
      <c r="AN802">
        <f t="shared" si="259"/>
        <v>-2</v>
      </c>
    </row>
    <row r="803" spans="1:40" x14ac:dyDescent="0.25">
      <c r="A803" t="str">
        <f t="shared" si="260"/>
        <v>43913Massachusetts</v>
      </c>
      <c r="B803" t="str">
        <f t="shared" si="247"/>
        <v>43913MA</v>
      </c>
      <c r="C803" s="6">
        <v>43913</v>
      </c>
      <c r="D803" t="s">
        <v>84</v>
      </c>
      <c r="E803" t="s">
        <v>26</v>
      </c>
      <c r="F803">
        <f>IFERROR(VLOOKUP(B803,CovidTracking!B:G,4,FALSE),0)</f>
        <v>777</v>
      </c>
      <c r="G803">
        <f>IFERROR(VLOOKUP(B803,CovidTracking!B:G,5,FALSE),0)</f>
        <v>8145</v>
      </c>
      <c r="H803">
        <f t="shared" si="248"/>
        <v>8922</v>
      </c>
      <c r="I803">
        <f>IFERROR(VLOOKUP(B803,CovidTracking!B:G,6,FALSE),0)</f>
        <v>9</v>
      </c>
      <c r="J803">
        <f t="shared" si="261"/>
        <v>131</v>
      </c>
      <c r="K803">
        <f t="shared" si="262"/>
        <v>2686</v>
      </c>
      <c r="L803">
        <f t="shared" si="263"/>
        <v>2817</v>
      </c>
      <c r="M803">
        <f t="shared" si="264"/>
        <v>4</v>
      </c>
      <c r="N803">
        <f>VLOOKUP(A803,Mobility!$A:$L,7,FALSE)</f>
        <v>-40</v>
      </c>
      <c r="O803">
        <f>VLOOKUP(A803,Mobility!$A:$L,8,FALSE)</f>
        <v>-12</v>
      </c>
      <c r="P803">
        <f>VLOOKUP(A803,Mobility!$A:$L,9,FALSE)</f>
        <v>-33</v>
      </c>
      <c r="Q803">
        <f>VLOOKUP(A803,Mobility!$A:$L,10,FALSE)</f>
        <v>-66</v>
      </c>
      <c r="R803">
        <f>VLOOKUP(A803,Mobility!$A:$L,11,FALSE)</f>
        <v>-50</v>
      </c>
      <c r="S803">
        <f>VLOOKUP(A803,Mobility!$A:$L,12,FALSE)</f>
        <v>21</v>
      </c>
      <c r="T803">
        <f>VLOOKUP(D803,'Pop and Pop Den'!A:C,2,FALSE)</f>
        <v>6976597</v>
      </c>
      <c r="U803">
        <f>VLOOKUP(D803,'Pop and Pop Den'!A:C,3,FALSE)</f>
        <v>894.43550000000005</v>
      </c>
      <c r="V803">
        <f>VLOOKUP(D803,Unemployment!A:B,2,FALSE)</f>
        <v>2.9</v>
      </c>
      <c r="W803">
        <f>VLOOKUP(D803,Unemployment!H:J,2,FALSE)</f>
        <v>2.8</v>
      </c>
      <c r="X803">
        <f>VLOOKUP(D803,Unemployment!H:J,3,FALSE)</f>
        <v>2.9</v>
      </c>
      <c r="Y803">
        <f t="shared" si="249"/>
        <v>0</v>
      </c>
      <c r="Z803">
        <f t="shared" si="250"/>
        <v>0.10000000000000009</v>
      </c>
      <c r="AA803">
        <f>VLOOKUP(D803,MedianAge!A:B,2,FALSE)</f>
        <v>39.4</v>
      </c>
      <c r="AB803" s="6">
        <f>VLOOKUP(D803,StateActions!F:G,2,FALSE)</f>
        <v>43914</v>
      </c>
      <c r="AC803" s="6">
        <f>VLOOKUP(D803,StateActions!L:M,2,FALSE)</f>
        <v>43913</v>
      </c>
      <c r="AD803" s="6">
        <f>VLOOKUP(D803,StateActions!A:B,2,FALSE)</f>
        <v>43905</v>
      </c>
      <c r="AE803">
        <f t="shared" si="251"/>
        <v>-1</v>
      </c>
      <c r="AF803">
        <f t="shared" si="252"/>
        <v>0</v>
      </c>
      <c r="AG803">
        <f t="shared" si="253"/>
        <v>8</v>
      </c>
      <c r="AH803" s="18">
        <f t="shared" si="254"/>
        <v>8.708809683927371E-2</v>
      </c>
      <c r="AI803" s="18">
        <f t="shared" si="255"/>
        <v>0.91291190316072635</v>
      </c>
      <c r="AJ803" s="20">
        <f t="shared" si="256"/>
        <v>1.0087424344317419E-3</v>
      </c>
      <c r="AK803" t="str">
        <f t="shared" si="257"/>
        <v>Include</v>
      </c>
      <c r="AL803" t="str">
        <f t="shared" si="258"/>
        <v>Less than 10 deaths</v>
      </c>
      <c r="AM803" s="6">
        <f>IFERROR(VLOOKUP(D803,DatesEachStateReach10Deaths!A:B,2,FALSE),AK803)</f>
        <v>43914</v>
      </c>
      <c r="AN803">
        <f t="shared" si="259"/>
        <v>-1</v>
      </c>
    </row>
    <row r="804" spans="1:40" x14ac:dyDescent="0.25">
      <c r="A804" t="str">
        <f t="shared" si="260"/>
        <v>43914Massachusetts</v>
      </c>
      <c r="B804" t="str">
        <f t="shared" si="247"/>
        <v>43914MA</v>
      </c>
      <c r="C804" s="6">
        <v>43914</v>
      </c>
      <c r="D804" t="s">
        <v>84</v>
      </c>
      <c r="E804" t="s">
        <v>26</v>
      </c>
      <c r="F804">
        <f>IFERROR(VLOOKUP(B804,CovidTracking!B:G,4,FALSE),0)</f>
        <v>1159</v>
      </c>
      <c r="G804">
        <f>IFERROR(VLOOKUP(B804,CovidTracking!B:G,5,FALSE),0)</f>
        <v>12590</v>
      </c>
      <c r="H804">
        <f t="shared" si="248"/>
        <v>13749</v>
      </c>
      <c r="I804">
        <f>IFERROR(VLOOKUP(B804,CovidTracking!B:G,6,FALSE),0)</f>
        <v>11</v>
      </c>
      <c r="J804">
        <f t="shared" si="261"/>
        <v>382</v>
      </c>
      <c r="K804">
        <f t="shared" si="262"/>
        <v>4445</v>
      </c>
      <c r="L804">
        <f t="shared" si="263"/>
        <v>4827</v>
      </c>
      <c r="M804">
        <f t="shared" si="264"/>
        <v>2</v>
      </c>
      <c r="N804">
        <f>VLOOKUP(A804,Mobility!$A:$L,7,FALSE)</f>
        <v>-49</v>
      </c>
      <c r="O804">
        <f>VLOOKUP(A804,Mobility!$A:$L,8,FALSE)</f>
        <v>-21</v>
      </c>
      <c r="P804">
        <f>VLOOKUP(A804,Mobility!$A:$L,9,FALSE)</f>
        <v>-2</v>
      </c>
      <c r="Q804">
        <f>VLOOKUP(A804,Mobility!$A:$L,10,FALSE)</f>
        <v>-68</v>
      </c>
      <c r="R804">
        <f>VLOOKUP(A804,Mobility!$A:$L,11,FALSE)</f>
        <v>-55</v>
      </c>
      <c r="S804">
        <f>VLOOKUP(A804,Mobility!$A:$L,12,FALSE)</f>
        <v>24</v>
      </c>
      <c r="T804">
        <f>VLOOKUP(D804,'Pop and Pop Den'!A:C,2,FALSE)</f>
        <v>6976597</v>
      </c>
      <c r="U804">
        <f>VLOOKUP(D804,'Pop and Pop Den'!A:C,3,FALSE)</f>
        <v>894.43550000000005</v>
      </c>
      <c r="V804">
        <f>VLOOKUP(D804,Unemployment!A:B,2,FALSE)</f>
        <v>2.9</v>
      </c>
      <c r="W804">
        <f>VLOOKUP(D804,Unemployment!H:J,2,FALSE)</f>
        <v>2.8</v>
      </c>
      <c r="X804">
        <f>VLOOKUP(D804,Unemployment!H:J,3,FALSE)</f>
        <v>2.9</v>
      </c>
      <c r="Y804">
        <f t="shared" si="249"/>
        <v>0</v>
      </c>
      <c r="Z804">
        <f t="shared" si="250"/>
        <v>0.10000000000000009</v>
      </c>
      <c r="AA804">
        <f>VLOOKUP(D804,MedianAge!A:B,2,FALSE)</f>
        <v>39.4</v>
      </c>
      <c r="AB804" s="6">
        <f>VLOOKUP(D804,StateActions!F:G,2,FALSE)</f>
        <v>43914</v>
      </c>
      <c r="AC804" s="6">
        <f>VLOOKUP(D804,StateActions!L:M,2,FALSE)</f>
        <v>43913</v>
      </c>
      <c r="AD804" s="6">
        <f>VLOOKUP(D804,StateActions!A:B,2,FALSE)</f>
        <v>43905</v>
      </c>
      <c r="AE804">
        <f t="shared" si="251"/>
        <v>0</v>
      </c>
      <c r="AF804">
        <f t="shared" si="252"/>
        <v>1</v>
      </c>
      <c r="AG804">
        <f t="shared" si="253"/>
        <v>9</v>
      </c>
      <c r="AH804" s="18">
        <f t="shared" si="254"/>
        <v>8.4297039784711619E-2</v>
      </c>
      <c r="AI804" s="18">
        <f t="shared" si="255"/>
        <v>0.91570296021528841</v>
      </c>
      <c r="AJ804" s="20">
        <f t="shared" si="256"/>
        <v>8.0005818604989454E-4</v>
      </c>
      <c r="AK804" t="str">
        <f t="shared" si="257"/>
        <v>Include</v>
      </c>
      <c r="AL804" t="str">
        <f t="shared" si="258"/>
        <v>10 or more deaths</v>
      </c>
      <c r="AM804" s="6">
        <f>IFERROR(VLOOKUP(D804,DatesEachStateReach10Deaths!A:B,2,FALSE),AK804)</f>
        <v>43914</v>
      </c>
      <c r="AN804">
        <f t="shared" si="259"/>
        <v>0</v>
      </c>
    </row>
    <row r="805" spans="1:40" x14ac:dyDescent="0.25">
      <c r="A805" t="str">
        <f t="shared" si="260"/>
        <v>43915Massachusetts</v>
      </c>
      <c r="B805" t="str">
        <f t="shared" si="247"/>
        <v>43915MA</v>
      </c>
      <c r="C805" s="6">
        <v>43915</v>
      </c>
      <c r="D805" t="s">
        <v>84</v>
      </c>
      <c r="E805" t="s">
        <v>26</v>
      </c>
      <c r="F805">
        <f>IFERROR(VLOOKUP(B805,CovidTracking!B:G,4,FALSE),0)</f>
        <v>1838</v>
      </c>
      <c r="G805">
        <f>IFERROR(VLOOKUP(B805,CovidTracking!B:G,5,FALSE),0)</f>
        <v>17956</v>
      </c>
      <c r="H805">
        <f t="shared" si="248"/>
        <v>19794</v>
      </c>
      <c r="I805">
        <f>IFERROR(VLOOKUP(B805,CovidTracking!B:G,6,FALSE),0)</f>
        <v>15</v>
      </c>
      <c r="J805">
        <f t="shared" si="261"/>
        <v>679</v>
      </c>
      <c r="K805">
        <f t="shared" si="262"/>
        <v>5366</v>
      </c>
      <c r="L805">
        <f t="shared" si="263"/>
        <v>6045</v>
      </c>
      <c r="M805">
        <f t="shared" si="264"/>
        <v>4</v>
      </c>
      <c r="N805">
        <f>VLOOKUP(A805,Mobility!$A:$L,7,FALSE)</f>
        <v>-52</v>
      </c>
      <c r="O805">
        <f>VLOOKUP(A805,Mobility!$A:$L,8,FALSE)</f>
        <v>-25</v>
      </c>
      <c r="P805">
        <f>VLOOKUP(A805,Mobility!$A:$L,9,FALSE)</f>
        <v>-21</v>
      </c>
      <c r="Q805">
        <f>VLOOKUP(A805,Mobility!$A:$L,10,FALSE)</f>
        <v>-70</v>
      </c>
      <c r="R805">
        <f>VLOOKUP(A805,Mobility!$A:$L,11,FALSE)</f>
        <v>-57</v>
      </c>
      <c r="S805">
        <f>VLOOKUP(A805,Mobility!$A:$L,12,FALSE)</f>
        <v>26</v>
      </c>
      <c r="T805">
        <f>VLOOKUP(D805,'Pop and Pop Den'!A:C,2,FALSE)</f>
        <v>6976597</v>
      </c>
      <c r="U805">
        <f>VLOOKUP(D805,'Pop and Pop Den'!A:C,3,FALSE)</f>
        <v>894.43550000000005</v>
      </c>
      <c r="V805">
        <f>VLOOKUP(D805,Unemployment!A:B,2,FALSE)</f>
        <v>2.9</v>
      </c>
      <c r="W805">
        <f>VLOOKUP(D805,Unemployment!H:J,2,FALSE)</f>
        <v>2.8</v>
      </c>
      <c r="X805">
        <f>VLOOKUP(D805,Unemployment!H:J,3,FALSE)</f>
        <v>2.9</v>
      </c>
      <c r="Y805">
        <f t="shared" si="249"/>
        <v>0</v>
      </c>
      <c r="Z805">
        <f t="shared" si="250"/>
        <v>0.10000000000000009</v>
      </c>
      <c r="AA805">
        <f>VLOOKUP(D805,MedianAge!A:B,2,FALSE)</f>
        <v>39.4</v>
      </c>
      <c r="AB805" s="6">
        <f>VLOOKUP(D805,StateActions!F:G,2,FALSE)</f>
        <v>43914</v>
      </c>
      <c r="AC805" s="6">
        <f>VLOOKUP(D805,StateActions!L:M,2,FALSE)</f>
        <v>43913</v>
      </c>
      <c r="AD805" s="6">
        <f>VLOOKUP(D805,StateActions!A:B,2,FALSE)</f>
        <v>43905</v>
      </c>
      <c r="AE805">
        <f t="shared" si="251"/>
        <v>1</v>
      </c>
      <c r="AF805">
        <f t="shared" si="252"/>
        <v>2</v>
      </c>
      <c r="AG805">
        <f t="shared" si="253"/>
        <v>10</v>
      </c>
      <c r="AH805" s="18">
        <f t="shared" si="254"/>
        <v>9.2856421137718498E-2</v>
      </c>
      <c r="AI805" s="18">
        <f t="shared" si="255"/>
        <v>0.90714357886228147</v>
      </c>
      <c r="AJ805" s="20">
        <f t="shared" si="256"/>
        <v>7.578053955744165E-4</v>
      </c>
      <c r="AK805" t="str">
        <f t="shared" si="257"/>
        <v>Include</v>
      </c>
      <c r="AL805" t="str">
        <f t="shared" si="258"/>
        <v>10 or more deaths</v>
      </c>
      <c r="AM805" s="6">
        <f>IFERROR(VLOOKUP(D805,DatesEachStateReach10Deaths!A:B,2,FALSE),AK805)</f>
        <v>43914</v>
      </c>
      <c r="AN805">
        <f t="shared" si="259"/>
        <v>1</v>
      </c>
    </row>
    <row r="806" spans="1:40" x14ac:dyDescent="0.25">
      <c r="A806" t="str">
        <f t="shared" si="260"/>
        <v>43916Massachusetts</v>
      </c>
      <c r="B806" t="str">
        <f t="shared" si="247"/>
        <v>43916MA</v>
      </c>
      <c r="C806" s="6">
        <v>43916</v>
      </c>
      <c r="D806" t="s">
        <v>84</v>
      </c>
      <c r="E806" t="s">
        <v>26</v>
      </c>
      <c r="F806">
        <f>IFERROR(VLOOKUP(B806,CovidTracking!B:G,4,FALSE),0)</f>
        <v>2417</v>
      </c>
      <c r="G806">
        <f>IFERROR(VLOOKUP(B806,CovidTracking!B:G,5,FALSE),0)</f>
        <v>21204</v>
      </c>
      <c r="H806">
        <f t="shared" si="248"/>
        <v>23621</v>
      </c>
      <c r="I806">
        <f>IFERROR(VLOOKUP(B806,CovidTracking!B:G,6,FALSE),0)</f>
        <v>25</v>
      </c>
      <c r="J806">
        <f t="shared" si="261"/>
        <v>579</v>
      </c>
      <c r="K806">
        <f t="shared" si="262"/>
        <v>3248</v>
      </c>
      <c r="L806">
        <f t="shared" si="263"/>
        <v>3827</v>
      </c>
      <c r="M806">
        <f t="shared" si="264"/>
        <v>10</v>
      </c>
      <c r="N806">
        <f>VLOOKUP(A806,Mobility!$A:$L,7,FALSE)</f>
        <v>-47</v>
      </c>
      <c r="O806">
        <f>VLOOKUP(A806,Mobility!$A:$L,8,FALSE)</f>
        <v>-17</v>
      </c>
      <c r="P806">
        <f>VLOOKUP(A806,Mobility!$A:$L,9,FALSE)</f>
        <v>42</v>
      </c>
      <c r="Q806">
        <f>VLOOKUP(A806,Mobility!$A:$L,10,FALSE)</f>
        <v>-68</v>
      </c>
      <c r="R806">
        <f>VLOOKUP(A806,Mobility!$A:$L,11,FALSE)</f>
        <v>-56</v>
      </c>
      <c r="S806">
        <f>VLOOKUP(A806,Mobility!$A:$L,12,FALSE)</f>
        <v>25</v>
      </c>
      <c r="T806">
        <f>VLOOKUP(D806,'Pop and Pop Den'!A:C,2,FALSE)</f>
        <v>6976597</v>
      </c>
      <c r="U806">
        <f>VLOOKUP(D806,'Pop and Pop Den'!A:C,3,FALSE)</f>
        <v>894.43550000000005</v>
      </c>
      <c r="V806">
        <f>VLOOKUP(D806,Unemployment!A:B,2,FALSE)</f>
        <v>2.9</v>
      </c>
      <c r="W806">
        <f>VLOOKUP(D806,Unemployment!H:J,2,FALSE)</f>
        <v>2.8</v>
      </c>
      <c r="X806">
        <f>VLOOKUP(D806,Unemployment!H:J,3,FALSE)</f>
        <v>2.9</v>
      </c>
      <c r="Y806">
        <f t="shared" si="249"/>
        <v>0</v>
      </c>
      <c r="Z806">
        <f t="shared" si="250"/>
        <v>0.10000000000000009</v>
      </c>
      <c r="AA806">
        <f>VLOOKUP(D806,MedianAge!A:B,2,FALSE)</f>
        <v>39.4</v>
      </c>
      <c r="AB806" s="6">
        <f>VLOOKUP(D806,StateActions!F:G,2,FALSE)</f>
        <v>43914</v>
      </c>
      <c r="AC806" s="6">
        <f>VLOOKUP(D806,StateActions!L:M,2,FALSE)</f>
        <v>43913</v>
      </c>
      <c r="AD806" s="6">
        <f>VLOOKUP(D806,StateActions!A:B,2,FALSE)</f>
        <v>43905</v>
      </c>
      <c r="AE806">
        <f t="shared" si="251"/>
        <v>2</v>
      </c>
      <c r="AF806">
        <f t="shared" si="252"/>
        <v>3</v>
      </c>
      <c r="AG806">
        <f t="shared" si="253"/>
        <v>11</v>
      </c>
      <c r="AH806" s="18">
        <f t="shared" si="254"/>
        <v>0.10232420303966809</v>
      </c>
      <c r="AI806" s="18">
        <f t="shared" si="255"/>
        <v>0.89767579696033195</v>
      </c>
      <c r="AJ806" s="20">
        <f t="shared" si="256"/>
        <v>1.0583802548579653E-3</v>
      </c>
      <c r="AK806" t="str">
        <f t="shared" si="257"/>
        <v>Include</v>
      </c>
      <c r="AL806" t="str">
        <f t="shared" si="258"/>
        <v>10 or more deaths</v>
      </c>
      <c r="AM806" s="6">
        <f>IFERROR(VLOOKUP(D806,DatesEachStateReach10Deaths!A:B,2,FALSE),AK806)</f>
        <v>43914</v>
      </c>
      <c r="AN806">
        <f t="shared" si="259"/>
        <v>2</v>
      </c>
    </row>
    <row r="807" spans="1:40" x14ac:dyDescent="0.25">
      <c r="A807" t="str">
        <f t="shared" si="260"/>
        <v>43917Massachusetts</v>
      </c>
      <c r="B807" t="str">
        <f t="shared" si="247"/>
        <v>43917MA</v>
      </c>
      <c r="C807" s="6">
        <v>43917</v>
      </c>
      <c r="D807" t="s">
        <v>84</v>
      </c>
      <c r="E807" t="s">
        <v>26</v>
      </c>
      <c r="F807">
        <f>IFERROR(VLOOKUP(B807,CovidTracking!B:G,4,FALSE),0)</f>
        <v>3240</v>
      </c>
      <c r="G807">
        <f>IFERROR(VLOOKUP(B807,CovidTracking!B:G,5,FALSE),0)</f>
        <v>26131</v>
      </c>
      <c r="H807">
        <f t="shared" si="248"/>
        <v>29371</v>
      </c>
      <c r="I807">
        <f>IFERROR(VLOOKUP(B807,CovidTracking!B:G,6,FALSE),0)</f>
        <v>35</v>
      </c>
      <c r="J807">
        <f t="shared" si="261"/>
        <v>823</v>
      </c>
      <c r="K807">
        <f t="shared" si="262"/>
        <v>4927</v>
      </c>
      <c r="L807">
        <f t="shared" si="263"/>
        <v>5750</v>
      </c>
      <c r="M807">
        <f t="shared" si="264"/>
        <v>10</v>
      </c>
      <c r="N807">
        <f>VLOOKUP(A807,Mobility!$A:$L,7,FALSE)</f>
        <v>-48</v>
      </c>
      <c r="O807">
        <f>VLOOKUP(A807,Mobility!$A:$L,8,FALSE)</f>
        <v>-19</v>
      </c>
      <c r="P807">
        <f>VLOOKUP(A807,Mobility!$A:$L,9,FALSE)</f>
        <v>46</v>
      </c>
      <c r="Q807">
        <f>VLOOKUP(A807,Mobility!$A:$L,10,FALSE)</f>
        <v>-67</v>
      </c>
      <c r="R807">
        <f>VLOOKUP(A807,Mobility!$A:$L,11,FALSE)</f>
        <v>-55</v>
      </c>
      <c r="S807">
        <f>VLOOKUP(A807,Mobility!$A:$L,12,FALSE)</f>
        <v>26</v>
      </c>
      <c r="T807">
        <f>VLOOKUP(D807,'Pop and Pop Den'!A:C,2,FALSE)</f>
        <v>6976597</v>
      </c>
      <c r="U807">
        <f>VLOOKUP(D807,'Pop and Pop Den'!A:C,3,FALSE)</f>
        <v>894.43550000000005</v>
      </c>
      <c r="V807">
        <f>VLOOKUP(D807,Unemployment!A:B,2,FALSE)</f>
        <v>2.9</v>
      </c>
      <c r="W807">
        <f>VLOOKUP(D807,Unemployment!H:J,2,FALSE)</f>
        <v>2.8</v>
      </c>
      <c r="X807">
        <f>VLOOKUP(D807,Unemployment!H:J,3,FALSE)</f>
        <v>2.9</v>
      </c>
      <c r="Y807">
        <f t="shared" si="249"/>
        <v>0</v>
      </c>
      <c r="Z807">
        <f t="shared" si="250"/>
        <v>0.10000000000000009</v>
      </c>
      <c r="AA807">
        <f>VLOOKUP(D807,MedianAge!A:B,2,FALSE)</f>
        <v>39.4</v>
      </c>
      <c r="AB807" s="6">
        <f>VLOOKUP(D807,StateActions!F:G,2,FALSE)</f>
        <v>43914</v>
      </c>
      <c r="AC807" s="6">
        <f>VLOOKUP(D807,StateActions!L:M,2,FALSE)</f>
        <v>43913</v>
      </c>
      <c r="AD807" s="6">
        <f>VLOOKUP(D807,StateActions!A:B,2,FALSE)</f>
        <v>43905</v>
      </c>
      <c r="AE807">
        <f t="shared" si="251"/>
        <v>3</v>
      </c>
      <c r="AF807">
        <f t="shared" si="252"/>
        <v>4</v>
      </c>
      <c r="AG807">
        <f t="shared" si="253"/>
        <v>12</v>
      </c>
      <c r="AH807" s="18">
        <f t="shared" si="254"/>
        <v>0.11031289367062749</v>
      </c>
      <c r="AI807" s="18">
        <f t="shared" si="255"/>
        <v>0.88968710632937253</v>
      </c>
      <c r="AJ807" s="20">
        <f t="shared" si="256"/>
        <v>1.191651629158013E-3</v>
      </c>
      <c r="AK807" t="str">
        <f t="shared" si="257"/>
        <v>Include</v>
      </c>
      <c r="AL807" t="str">
        <f t="shared" si="258"/>
        <v>10 or more deaths</v>
      </c>
      <c r="AM807" s="6">
        <f>IFERROR(VLOOKUP(D807,DatesEachStateReach10Deaths!A:B,2,FALSE),AK807)</f>
        <v>43914</v>
      </c>
      <c r="AN807">
        <f t="shared" si="259"/>
        <v>3</v>
      </c>
    </row>
    <row r="808" spans="1:40" x14ac:dyDescent="0.25">
      <c r="A808" t="str">
        <f t="shared" si="260"/>
        <v>43918Massachusetts</v>
      </c>
      <c r="B808" t="str">
        <f t="shared" si="247"/>
        <v>43918MA</v>
      </c>
      <c r="C808" s="6">
        <v>43918</v>
      </c>
      <c r="D808" t="s">
        <v>84</v>
      </c>
      <c r="E808" t="s">
        <v>26</v>
      </c>
      <c r="F808">
        <f>IFERROR(VLOOKUP(B808,CovidTracking!B:G,4,FALSE),0)</f>
        <v>4257</v>
      </c>
      <c r="G808">
        <f>IFERROR(VLOOKUP(B808,CovidTracking!B:G,5,FALSE),0)</f>
        <v>30792</v>
      </c>
      <c r="H808">
        <f t="shared" si="248"/>
        <v>35049</v>
      </c>
      <c r="I808">
        <f>IFERROR(VLOOKUP(B808,CovidTracking!B:G,6,FALSE),0)</f>
        <v>44</v>
      </c>
      <c r="J808">
        <f t="shared" si="261"/>
        <v>1017</v>
      </c>
      <c r="K808">
        <f t="shared" si="262"/>
        <v>4661</v>
      </c>
      <c r="L808">
        <f t="shared" si="263"/>
        <v>5678</v>
      </c>
      <c r="M808">
        <f t="shared" si="264"/>
        <v>9</v>
      </c>
      <c r="N808">
        <f>VLOOKUP(A808,Mobility!$A:$L,7,FALSE)</f>
        <v>-52</v>
      </c>
      <c r="O808">
        <f>VLOOKUP(A808,Mobility!$A:$L,8,FALSE)</f>
        <v>-23</v>
      </c>
      <c r="P808">
        <f>VLOOKUP(A808,Mobility!$A:$L,9,FALSE)</f>
        <v>57</v>
      </c>
      <c r="Q808">
        <f>VLOOKUP(A808,Mobility!$A:$L,10,FALSE)</f>
        <v>-63</v>
      </c>
      <c r="R808">
        <f>VLOOKUP(A808,Mobility!$A:$L,11,FALSE)</f>
        <v>-41</v>
      </c>
      <c r="S808">
        <f>VLOOKUP(A808,Mobility!$A:$L,12,FALSE)</f>
        <v>15</v>
      </c>
      <c r="T808">
        <f>VLOOKUP(D808,'Pop and Pop Den'!A:C,2,FALSE)</f>
        <v>6976597</v>
      </c>
      <c r="U808">
        <f>VLOOKUP(D808,'Pop and Pop Den'!A:C,3,FALSE)</f>
        <v>894.43550000000005</v>
      </c>
      <c r="V808">
        <f>VLOOKUP(D808,Unemployment!A:B,2,FALSE)</f>
        <v>2.9</v>
      </c>
      <c r="W808">
        <f>VLOOKUP(D808,Unemployment!H:J,2,FALSE)</f>
        <v>2.8</v>
      </c>
      <c r="X808">
        <f>VLOOKUP(D808,Unemployment!H:J,3,FALSE)</f>
        <v>2.9</v>
      </c>
      <c r="Y808">
        <f t="shared" si="249"/>
        <v>0</v>
      </c>
      <c r="Z808">
        <f t="shared" si="250"/>
        <v>0.10000000000000009</v>
      </c>
      <c r="AA808">
        <f>VLOOKUP(D808,MedianAge!A:B,2,FALSE)</f>
        <v>39.4</v>
      </c>
      <c r="AB808" s="6">
        <f>VLOOKUP(D808,StateActions!F:G,2,FALSE)</f>
        <v>43914</v>
      </c>
      <c r="AC808" s="6">
        <f>VLOOKUP(D808,StateActions!L:M,2,FALSE)</f>
        <v>43913</v>
      </c>
      <c r="AD808" s="6">
        <f>VLOOKUP(D808,StateActions!A:B,2,FALSE)</f>
        <v>43905</v>
      </c>
      <c r="AE808">
        <f t="shared" si="251"/>
        <v>4</v>
      </c>
      <c r="AF808">
        <f t="shared" si="252"/>
        <v>5</v>
      </c>
      <c r="AG808">
        <f t="shared" si="253"/>
        <v>13</v>
      </c>
      <c r="AH808" s="18">
        <f t="shared" si="254"/>
        <v>0.12145852948728922</v>
      </c>
      <c r="AI808" s="18">
        <f t="shared" si="255"/>
        <v>0.87854147051271081</v>
      </c>
      <c r="AJ808" s="20">
        <f t="shared" si="256"/>
        <v>1.2553853176980798E-3</v>
      </c>
      <c r="AK808" t="str">
        <f t="shared" si="257"/>
        <v>Include</v>
      </c>
      <c r="AL808" t="str">
        <f t="shared" si="258"/>
        <v>10 or more deaths</v>
      </c>
      <c r="AM808" s="6">
        <f>IFERROR(VLOOKUP(D808,DatesEachStateReach10Deaths!A:B,2,FALSE),AK808)</f>
        <v>43914</v>
      </c>
      <c r="AN808">
        <f t="shared" si="259"/>
        <v>4</v>
      </c>
    </row>
    <row r="809" spans="1:40" x14ac:dyDescent="0.25">
      <c r="A809" t="str">
        <f t="shared" si="260"/>
        <v>43919Massachusetts</v>
      </c>
      <c r="B809" t="str">
        <f t="shared" si="247"/>
        <v>43919MA</v>
      </c>
      <c r="C809" s="6">
        <v>43919</v>
      </c>
      <c r="D809" t="s">
        <v>84</v>
      </c>
      <c r="E809" t="s">
        <v>26</v>
      </c>
      <c r="F809">
        <f>IFERROR(VLOOKUP(B809,CovidTracking!B:G,4,FALSE),0)</f>
        <v>4955</v>
      </c>
      <c r="G809">
        <f>IFERROR(VLOOKUP(B809,CovidTracking!B:G,5,FALSE),0)</f>
        <v>34111</v>
      </c>
      <c r="H809">
        <f t="shared" si="248"/>
        <v>39066</v>
      </c>
      <c r="I809">
        <f>IFERROR(VLOOKUP(B809,CovidTracking!B:G,6,FALSE),0)</f>
        <v>48</v>
      </c>
      <c r="J809">
        <f t="shared" si="261"/>
        <v>698</v>
      </c>
      <c r="K809">
        <f t="shared" si="262"/>
        <v>3319</v>
      </c>
      <c r="L809">
        <f t="shared" si="263"/>
        <v>4017</v>
      </c>
      <c r="M809">
        <f t="shared" si="264"/>
        <v>4</v>
      </c>
      <c r="N809">
        <f>VLOOKUP(A809,Mobility!$A:$L,7,FALSE)</f>
        <v>-59</v>
      </c>
      <c r="O809">
        <f>VLOOKUP(A809,Mobility!$A:$L,8,FALSE)</f>
        <v>-36</v>
      </c>
      <c r="P809">
        <f>VLOOKUP(A809,Mobility!$A:$L,9,FALSE)</f>
        <v>-56</v>
      </c>
      <c r="Q809">
        <f>VLOOKUP(A809,Mobility!$A:$L,10,FALSE)</f>
        <v>-73</v>
      </c>
      <c r="R809">
        <f>VLOOKUP(A809,Mobility!$A:$L,11,FALSE)</f>
        <v>-42</v>
      </c>
      <c r="S809">
        <f>VLOOKUP(A809,Mobility!$A:$L,12,FALSE)</f>
        <v>16</v>
      </c>
      <c r="T809">
        <f>VLOOKUP(D809,'Pop and Pop Den'!A:C,2,FALSE)</f>
        <v>6976597</v>
      </c>
      <c r="U809">
        <f>VLOOKUP(D809,'Pop and Pop Den'!A:C,3,FALSE)</f>
        <v>894.43550000000005</v>
      </c>
      <c r="V809">
        <f>VLOOKUP(D809,Unemployment!A:B,2,FALSE)</f>
        <v>2.9</v>
      </c>
      <c r="W809">
        <f>VLOOKUP(D809,Unemployment!H:J,2,FALSE)</f>
        <v>2.8</v>
      </c>
      <c r="X809">
        <f>VLOOKUP(D809,Unemployment!H:J,3,FALSE)</f>
        <v>2.9</v>
      </c>
      <c r="Y809">
        <f t="shared" si="249"/>
        <v>0</v>
      </c>
      <c r="Z809">
        <f t="shared" si="250"/>
        <v>0.10000000000000009</v>
      </c>
      <c r="AA809">
        <f>VLOOKUP(D809,MedianAge!A:B,2,FALSE)</f>
        <v>39.4</v>
      </c>
      <c r="AB809" s="6">
        <f>VLOOKUP(D809,StateActions!F:G,2,FALSE)</f>
        <v>43914</v>
      </c>
      <c r="AC809" s="6">
        <f>VLOOKUP(D809,StateActions!L:M,2,FALSE)</f>
        <v>43913</v>
      </c>
      <c r="AD809" s="6">
        <f>VLOOKUP(D809,StateActions!A:B,2,FALSE)</f>
        <v>43905</v>
      </c>
      <c r="AE809">
        <f t="shared" si="251"/>
        <v>5</v>
      </c>
      <c r="AF809">
        <f t="shared" si="252"/>
        <v>6</v>
      </c>
      <c r="AG809">
        <f t="shared" si="253"/>
        <v>14</v>
      </c>
      <c r="AH809" s="18">
        <f t="shared" si="254"/>
        <v>0.12683663543746479</v>
      </c>
      <c r="AI809" s="18">
        <f t="shared" si="255"/>
        <v>0.87316336456253518</v>
      </c>
      <c r="AJ809" s="20">
        <f t="shared" si="256"/>
        <v>1.2286899093841193E-3</v>
      </c>
      <c r="AK809" t="str">
        <f t="shared" si="257"/>
        <v>Include</v>
      </c>
      <c r="AL809" t="str">
        <f t="shared" si="258"/>
        <v>10 or more deaths</v>
      </c>
      <c r="AM809" s="6">
        <f>IFERROR(VLOOKUP(D809,DatesEachStateReach10Deaths!A:B,2,FALSE),AK809)</f>
        <v>43914</v>
      </c>
      <c r="AN809">
        <f t="shared" si="259"/>
        <v>5</v>
      </c>
    </row>
    <row r="810" spans="1:40" x14ac:dyDescent="0.25">
      <c r="A810" t="str">
        <f t="shared" si="260"/>
        <v>43920Massachusetts</v>
      </c>
      <c r="B810" t="str">
        <f t="shared" si="247"/>
        <v>43920MA</v>
      </c>
      <c r="C810" s="6">
        <v>43920</v>
      </c>
      <c r="D810" t="s">
        <v>84</v>
      </c>
      <c r="E810" t="s">
        <v>26</v>
      </c>
      <c r="F810">
        <f>IFERROR(VLOOKUP(B810,CovidTracking!B:G,4,FALSE),0)</f>
        <v>5752</v>
      </c>
      <c r="G810">
        <f>IFERROR(VLOOKUP(B810,CovidTracking!B:G,5,FALSE),0)</f>
        <v>37041</v>
      </c>
      <c r="H810">
        <f t="shared" si="248"/>
        <v>42793</v>
      </c>
      <c r="I810">
        <f>IFERROR(VLOOKUP(B810,CovidTracking!B:G,6,FALSE),0)</f>
        <v>56</v>
      </c>
      <c r="J810">
        <f t="shared" si="261"/>
        <v>797</v>
      </c>
      <c r="K810">
        <f t="shared" si="262"/>
        <v>2930</v>
      </c>
      <c r="L810">
        <f t="shared" si="263"/>
        <v>3727</v>
      </c>
      <c r="M810">
        <f t="shared" si="264"/>
        <v>8</v>
      </c>
      <c r="N810">
        <f>VLOOKUP(A810,Mobility!$A:$L,7,FALSE)</f>
        <v>-49</v>
      </c>
      <c r="O810">
        <f>VLOOKUP(A810,Mobility!$A:$L,8,FALSE)</f>
        <v>-25</v>
      </c>
      <c r="P810">
        <f>VLOOKUP(A810,Mobility!$A:$L,9,FALSE)</f>
        <v>-28</v>
      </c>
      <c r="Q810">
        <f>VLOOKUP(A810,Mobility!$A:$L,10,FALSE)</f>
        <v>-72</v>
      </c>
      <c r="R810">
        <f>VLOOKUP(A810,Mobility!$A:$L,11,FALSE)</f>
        <v>-58</v>
      </c>
      <c r="S810">
        <f>VLOOKUP(A810,Mobility!$A:$L,12,FALSE)</f>
        <v>24</v>
      </c>
      <c r="T810">
        <f>VLOOKUP(D810,'Pop and Pop Den'!A:C,2,FALSE)</f>
        <v>6976597</v>
      </c>
      <c r="U810">
        <f>VLOOKUP(D810,'Pop and Pop Den'!A:C,3,FALSE)</f>
        <v>894.43550000000005</v>
      </c>
      <c r="V810">
        <f>VLOOKUP(D810,Unemployment!A:B,2,FALSE)</f>
        <v>2.9</v>
      </c>
      <c r="W810">
        <f>VLOOKUP(D810,Unemployment!H:J,2,FALSE)</f>
        <v>2.8</v>
      </c>
      <c r="X810">
        <f>VLOOKUP(D810,Unemployment!H:J,3,FALSE)</f>
        <v>2.9</v>
      </c>
      <c r="Y810">
        <f t="shared" si="249"/>
        <v>0</v>
      </c>
      <c r="Z810">
        <f t="shared" si="250"/>
        <v>0.10000000000000009</v>
      </c>
      <c r="AA810">
        <f>VLOOKUP(D810,MedianAge!A:B,2,FALSE)</f>
        <v>39.4</v>
      </c>
      <c r="AB810" s="6">
        <f>VLOOKUP(D810,StateActions!F:G,2,FALSE)</f>
        <v>43914</v>
      </c>
      <c r="AC810" s="6">
        <f>VLOOKUP(D810,StateActions!L:M,2,FALSE)</f>
        <v>43913</v>
      </c>
      <c r="AD810" s="6">
        <f>VLOOKUP(D810,StateActions!A:B,2,FALSE)</f>
        <v>43905</v>
      </c>
      <c r="AE810">
        <f t="shared" si="251"/>
        <v>6</v>
      </c>
      <c r="AF810">
        <f t="shared" si="252"/>
        <v>7</v>
      </c>
      <c r="AG810">
        <f t="shared" si="253"/>
        <v>15</v>
      </c>
      <c r="AH810" s="18">
        <f t="shared" si="254"/>
        <v>0.13441450704554483</v>
      </c>
      <c r="AI810" s="18">
        <f t="shared" si="255"/>
        <v>0.86558549295445519</v>
      </c>
      <c r="AJ810" s="20">
        <f t="shared" si="256"/>
        <v>1.3086252424461945E-3</v>
      </c>
      <c r="AK810" t="str">
        <f t="shared" si="257"/>
        <v>Include</v>
      </c>
      <c r="AL810" t="str">
        <f t="shared" si="258"/>
        <v>10 or more deaths</v>
      </c>
      <c r="AM810" s="6">
        <f>IFERROR(VLOOKUP(D810,DatesEachStateReach10Deaths!A:B,2,FALSE),AK810)</f>
        <v>43914</v>
      </c>
      <c r="AN810">
        <f t="shared" si="259"/>
        <v>6</v>
      </c>
    </row>
    <row r="811" spans="1:40" x14ac:dyDescent="0.25">
      <c r="A811" t="str">
        <f t="shared" si="260"/>
        <v>43921Massachusetts</v>
      </c>
      <c r="B811" t="str">
        <f t="shared" si="247"/>
        <v>43921MA</v>
      </c>
      <c r="C811" s="6">
        <v>43921</v>
      </c>
      <c r="D811" t="s">
        <v>84</v>
      </c>
      <c r="E811" t="s">
        <v>26</v>
      </c>
      <c r="F811">
        <f>IFERROR(VLOOKUP(B811,CovidTracking!B:G,4,FALSE),0)</f>
        <v>6620</v>
      </c>
      <c r="G811">
        <f>IFERROR(VLOOKUP(B811,CovidTracking!B:G,5,FALSE),0)</f>
        <v>40315</v>
      </c>
      <c r="H811">
        <f t="shared" si="248"/>
        <v>46935</v>
      </c>
      <c r="I811">
        <f>IFERROR(VLOOKUP(B811,CovidTracking!B:G,6,FALSE),0)</f>
        <v>89</v>
      </c>
      <c r="J811">
        <f t="shared" si="261"/>
        <v>868</v>
      </c>
      <c r="K811">
        <f t="shared" si="262"/>
        <v>3274</v>
      </c>
      <c r="L811">
        <f t="shared" si="263"/>
        <v>4142</v>
      </c>
      <c r="M811">
        <f t="shared" si="264"/>
        <v>33</v>
      </c>
      <c r="N811">
        <f>VLOOKUP(A811,Mobility!$A:$L,7,FALSE)</f>
        <v>-46</v>
      </c>
      <c r="O811">
        <f>VLOOKUP(A811,Mobility!$A:$L,8,FALSE)</f>
        <v>-20</v>
      </c>
      <c r="P811">
        <f>VLOOKUP(A811,Mobility!$A:$L,9,FALSE)</f>
        <v>11</v>
      </c>
      <c r="Q811">
        <f>VLOOKUP(A811,Mobility!$A:$L,10,FALSE)</f>
        <v>-69</v>
      </c>
      <c r="R811">
        <f>VLOOKUP(A811,Mobility!$A:$L,11,FALSE)</f>
        <v>-58</v>
      </c>
      <c r="S811">
        <f>VLOOKUP(A811,Mobility!$A:$L,12,FALSE)</f>
        <v>25</v>
      </c>
      <c r="T811">
        <f>VLOOKUP(D811,'Pop and Pop Den'!A:C,2,FALSE)</f>
        <v>6976597</v>
      </c>
      <c r="U811">
        <f>VLOOKUP(D811,'Pop and Pop Den'!A:C,3,FALSE)</f>
        <v>894.43550000000005</v>
      </c>
      <c r="V811">
        <f>VLOOKUP(D811,Unemployment!A:B,2,FALSE)</f>
        <v>2.9</v>
      </c>
      <c r="W811">
        <f>VLOOKUP(D811,Unemployment!H:J,2,FALSE)</f>
        <v>2.8</v>
      </c>
      <c r="X811">
        <f>VLOOKUP(D811,Unemployment!H:J,3,FALSE)</f>
        <v>2.9</v>
      </c>
      <c r="Y811">
        <f t="shared" si="249"/>
        <v>0</v>
      </c>
      <c r="Z811">
        <f t="shared" si="250"/>
        <v>0.10000000000000009</v>
      </c>
      <c r="AA811">
        <f>VLOOKUP(D811,MedianAge!A:B,2,FALSE)</f>
        <v>39.4</v>
      </c>
      <c r="AB811" s="6">
        <f>VLOOKUP(D811,StateActions!F:G,2,FALSE)</f>
        <v>43914</v>
      </c>
      <c r="AC811" s="6">
        <f>VLOOKUP(D811,StateActions!L:M,2,FALSE)</f>
        <v>43913</v>
      </c>
      <c r="AD811" s="6">
        <f>VLOOKUP(D811,StateActions!A:B,2,FALSE)</f>
        <v>43905</v>
      </c>
      <c r="AE811">
        <f t="shared" si="251"/>
        <v>7</v>
      </c>
      <c r="AF811">
        <f t="shared" si="252"/>
        <v>8</v>
      </c>
      <c r="AG811">
        <f t="shared" si="253"/>
        <v>16</v>
      </c>
      <c r="AH811" s="18">
        <f t="shared" si="254"/>
        <v>0.14104612762330884</v>
      </c>
      <c r="AI811" s="18">
        <f t="shared" si="255"/>
        <v>0.85895387237669119</v>
      </c>
      <c r="AJ811" s="20">
        <f t="shared" si="256"/>
        <v>1.8962394801320976E-3</v>
      </c>
      <c r="AK811" t="str">
        <f t="shared" si="257"/>
        <v>Include</v>
      </c>
      <c r="AL811" t="str">
        <f t="shared" si="258"/>
        <v>10 or more deaths</v>
      </c>
      <c r="AM811" s="6">
        <f>IFERROR(VLOOKUP(D811,DatesEachStateReach10Deaths!A:B,2,FALSE),AK811)</f>
        <v>43914</v>
      </c>
      <c r="AN811">
        <f t="shared" si="259"/>
        <v>7</v>
      </c>
    </row>
    <row r="812" spans="1:40" x14ac:dyDescent="0.25">
      <c r="A812" t="str">
        <f t="shared" si="260"/>
        <v>43922Massachusetts</v>
      </c>
      <c r="B812" t="str">
        <f t="shared" si="247"/>
        <v>43922MA</v>
      </c>
      <c r="C812" s="6">
        <v>43922</v>
      </c>
      <c r="D812" t="s">
        <v>84</v>
      </c>
      <c r="E812" t="s">
        <v>26</v>
      </c>
      <c r="F812">
        <f>IFERROR(VLOOKUP(B812,CovidTracking!B:G,4,FALSE),0)</f>
        <v>7738</v>
      </c>
      <c r="G812">
        <f>IFERROR(VLOOKUP(B812,CovidTracking!B:G,5,FALSE),0)</f>
        <v>44000</v>
      </c>
      <c r="H812">
        <f t="shared" si="248"/>
        <v>51738</v>
      </c>
      <c r="I812">
        <f>IFERROR(VLOOKUP(B812,CovidTracking!B:G,6,FALSE),0)</f>
        <v>122</v>
      </c>
      <c r="J812">
        <f t="shared" si="261"/>
        <v>1118</v>
      </c>
      <c r="K812">
        <f t="shared" si="262"/>
        <v>3685</v>
      </c>
      <c r="L812">
        <f t="shared" si="263"/>
        <v>4803</v>
      </c>
      <c r="M812">
        <f t="shared" si="264"/>
        <v>33</v>
      </c>
      <c r="N812">
        <f>VLOOKUP(A812,Mobility!$A:$L,7,FALSE)</f>
        <v>-46</v>
      </c>
      <c r="O812">
        <f>VLOOKUP(A812,Mobility!$A:$L,8,FALSE)</f>
        <v>-16</v>
      </c>
      <c r="P812">
        <f>VLOOKUP(A812,Mobility!$A:$L,9,FALSE)</f>
        <v>-2</v>
      </c>
      <c r="Q812">
        <f>VLOOKUP(A812,Mobility!$A:$L,10,FALSE)</f>
        <v>-69</v>
      </c>
      <c r="R812">
        <f>VLOOKUP(A812,Mobility!$A:$L,11,FALSE)</f>
        <v>-59</v>
      </c>
      <c r="S812">
        <f>VLOOKUP(A812,Mobility!$A:$L,12,FALSE)</f>
        <v>25</v>
      </c>
      <c r="T812">
        <f>VLOOKUP(D812,'Pop and Pop Den'!A:C,2,FALSE)</f>
        <v>6976597</v>
      </c>
      <c r="U812">
        <f>VLOOKUP(D812,'Pop and Pop Den'!A:C,3,FALSE)</f>
        <v>894.43550000000005</v>
      </c>
      <c r="V812">
        <f>VLOOKUP(D812,Unemployment!A:B,2,FALSE)</f>
        <v>2.9</v>
      </c>
      <c r="W812">
        <f>VLOOKUP(D812,Unemployment!H:J,2,FALSE)</f>
        <v>2.8</v>
      </c>
      <c r="X812">
        <f>VLOOKUP(D812,Unemployment!H:J,3,FALSE)</f>
        <v>2.9</v>
      </c>
      <c r="Y812">
        <f t="shared" si="249"/>
        <v>0</v>
      </c>
      <c r="Z812">
        <f t="shared" si="250"/>
        <v>0.10000000000000009</v>
      </c>
      <c r="AA812">
        <f>VLOOKUP(D812,MedianAge!A:B,2,FALSE)</f>
        <v>39.4</v>
      </c>
      <c r="AB812" s="6">
        <f>VLOOKUP(D812,StateActions!F:G,2,FALSE)</f>
        <v>43914</v>
      </c>
      <c r="AC812" s="6">
        <f>VLOOKUP(D812,StateActions!L:M,2,FALSE)</f>
        <v>43913</v>
      </c>
      <c r="AD812" s="6">
        <f>VLOOKUP(D812,StateActions!A:B,2,FALSE)</f>
        <v>43905</v>
      </c>
      <c r="AE812">
        <f t="shared" si="251"/>
        <v>8</v>
      </c>
      <c r="AF812">
        <f t="shared" si="252"/>
        <v>9</v>
      </c>
      <c r="AG812">
        <f t="shared" si="253"/>
        <v>17</v>
      </c>
      <c r="AH812" s="18">
        <f t="shared" si="254"/>
        <v>0.14956125091808728</v>
      </c>
      <c r="AI812" s="18">
        <f t="shared" si="255"/>
        <v>0.85043874908191275</v>
      </c>
      <c r="AJ812" s="20">
        <f t="shared" si="256"/>
        <v>2.3580347133634852E-3</v>
      </c>
      <c r="AK812" t="str">
        <f t="shared" si="257"/>
        <v>Include</v>
      </c>
      <c r="AL812" t="str">
        <f t="shared" si="258"/>
        <v>10 or more deaths</v>
      </c>
      <c r="AM812" s="6">
        <f>IFERROR(VLOOKUP(D812,DatesEachStateReach10Deaths!A:B,2,FALSE),AK812)</f>
        <v>43914</v>
      </c>
      <c r="AN812">
        <f t="shared" si="259"/>
        <v>8</v>
      </c>
    </row>
    <row r="813" spans="1:40" x14ac:dyDescent="0.25">
      <c r="A813" t="str">
        <f t="shared" si="260"/>
        <v>43923Massachusetts</v>
      </c>
      <c r="B813" t="str">
        <f t="shared" si="247"/>
        <v>43923MA</v>
      </c>
      <c r="C813" s="6">
        <v>43923</v>
      </c>
      <c r="D813" t="s">
        <v>84</v>
      </c>
      <c r="E813" t="s">
        <v>26</v>
      </c>
      <c r="F813">
        <f>IFERROR(VLOOKUP(B813,CovidTracking!B:G,4,FALSE),0)</f>
        <v>8966</v>
      </c>
      <c r="G813">
        <f>IFERROR(VLOOKUP(B813,CovidTracking!B:G,5,FALSE),0)</f>
        <v>47642</v>
      </c>
      <c r="H813">
        <f t="shared" si="248"/>
        <v>56608</v>
      </c>
      <c r="I813">
        <f>IFERROR(VLOOKUP(B813,CovidTracking!B:G,6,FALSE),0)</f>
        <v>154</v>
      </c>
      <c r="J813">
        <f t="shared" si="261"/>
        <v>1228</v>
      </c>
      <c r="K813">
        <f t="shared" si="262"/>
        <v>3642</v>
      </c>
      <c r="L813">
        <f t="shared" si="263"/>
        <v>4870</v>
      </c>
      <c r="M813">
        <f t="shared" si="264"/>
        <v>32</v>
      </c>
      <c r="N813">
        <f>VLOOKUP(A813,Mobility!$A:$L,7,FALSE)</f>
        <v>-50</v>
      </c>
      <c r="O813">
        <f>VLOOKUP(A813,Mobility!$A:$L,8,FALSE)</f>
        <v>-17</v>
      </c>
      <c r="P813">
        <f>VLOOKUP(A813,Mobility!$A:$L,9,FALSE)</f>
        <v>-30</v>
      </c>
      <c r="Q813">
        <f>VLOOKUP(A813,Mobility!$A:$L,10,FALSE)</f>
        <v>-73</v>
      </c>
      <c r="R813">
        <f>VLOOKUP(A813,Mobility!$A:$L,11,FALSE)</f>
        <v>-59</v>
      </c>
      <c r="S813">
        <f>VLOOKUP(A813,Mobility!$A:$L,12,FALSE)</f>
        <v>27</v>
      </c>
      <c r="T813">
        <f>VLOOKUP(D813,'Pop and Pop Den'!A:C,2,FALSE)</f>
        <v>6976597</v>
      </c>
      <c r="U813">
        <f>VLOOKUP(D813,'Pop and Pop Den'!A:C,3,FALSE)</f>
        <v>894.43550000000005</v>
      </c>
      <c r="V813">
        <f>VLOOKUP(D813,Unemployment!A:B,2,FALSE)</f>
        <v>2.9</v>
      </c>
      <c r="W813">
        <f>VLOOKUP(D813,Unemployment!H:J,2,FALSE)</f>
        <v>2.8</v>
      </c>
      <c r="X813">
        <f>VLOOKUP(D813,Unemployment!H:J,3,FALSE)</f>
        <v>2.9</v>
      </c>
      <c r="Y813">
        <f t="shared" si="249"/>
        <v>0</v>
      </c>
      <c r="Z813">
        <f t="shared" si="250"/>
        <v>0.10000000000000009</v>
      </c>
      <c r="AA813">
        <f>VLOOKUP(D813,MedianAge!A:B,2,FALSE)</f>
        <v>39.4</v>
      </c>
      <c r="AB813" s="6">
        <f>VLOOKUP(D813,StateActions!F:G,2,FALSE)</f>
        <v>43914</v>
      </c>
      <c r="AC813" s="6">
        <f>VLOOKUP(D813,StateActions!L:M,2,FALSE)</f>
        <v>43913</v>
      </c>
      <c r="AD813" s="6">
        <f>VLOOKUP(D813,StateActions!A:B,2,FALSE)</f>
        <v>43905</v>
      </c>
      <c r="AE813">
        <f t="shared" si="251"/>
        <v>9</v>
      </c>
      <c r="AF813">
        <f t="shared" si="252"/>
        <v>10</v>
      </c>
      <c r="AG813">
        <f t="shared" si="253"/>
        <v>18</v>
      </c>
      <c r="AH813" s="18">
        <f t="shared" si="254"/>
        <v>0.15838750706613905</v>
      </c>
      <c r="AI813" s="18">
        <f t="shared" si="255"/>
        <v>0.84161249293386098</v>
      </c>
      <c r="AJ813" s="20">
        <f t="shared" si="256"/>
        <v>2.7204635387224419E-3</v>
      </c>
      <c r="AK813" t="str">
        <f t="shared" si="257"/>
        <v>Include</v>
      </c>
      <c r="AL813" t="str">
        <f t="shared" si="258"/>
        <v>10 or more deaths</v>
      </c>
      <c r="AM813" s="6">
        <f>IFERROR(VLOOKUP(D813,DatesEachStateReach10Deaths!A:B,2,FALSE),AK813)</f>
        <v>43914</v>
      </c>
      <c r="AN813">
        <f t="shared" si="259"/>
        <v>9</v>
      </c>
    </row>
    <row r="814" spans="1:40" x14ac:dyDescent="0.25">
      <c r="A814" t="str">
        <f t="shared" si="260"/>
        <v>43924Massachusetts</v>
      </c>
      <c r="B814" t="str">
        <f t="shared" si="247"/>
        <v>43924MA</v>
      </c>
      <c r="C814" s="6">
        <v>43924</v>
      </c>
      <c r="D814" t="s">
        <v>84</v>
      </c>
      <c r="E814" t="s">
        <v>26</v>
      </c>
      <c r="F814">
        <f>IFERROR(VLOOKUP(B814,CovidTracking!B:G,4,FALSE),0)</f>
        <v>10402</v>
      </c>
      <c r="G814">
        <f>IFERROR(VLOOKUP(B814,CovidTracking!B:G,5,FALSE),0)</f>
        <v>52560</v>
      </c>
      <c r="H814">
        <f t="shared" si="248"/>
        <v>62962</v>
      </c>
      <c r="I814">
        <f>IFERROR(VLOOKUP(B814,CovidTracking!B:G,6,FALSE),0)</f>
        <v>192</v>
      </c>
      <c r="J814">
        <f t="shared" si="261"/>
        <v>1436</v>
      </c>
      <c r="K814">
        <f t="shared" si="262"/>
        <v>4918</v>
      </c>
      <c r="L814">
        <f t="shared" si="263"/>
        <v>6354</v>
      </c>
      <c r="M814">
        <f t="shared" si="264"/>
        <v>38</v>
      </c>
      <c r="N814">
        <f>VLOOKUP(A814,Mobility!$A:$L,7,FALSE)</f>
        <v>-54</v>
      </c>
      <c r="O814">
        <f>VLOOKUP(A814,Mobility!$A:$L,8,FALSE)</f>
        <v>-22</v>
      </c>
      <c r="P814">
        <f>VLOOKUP(A814,Mobility!$A:$L,9,FALSE)</f>
        <v>-54</v>
      </c>
      <c r="Q814">
        <f>VLOOKUP(A814,Mobility!$A:$L,10,FALSE)</f>
        <v>-74</v>
      </c>
      <c r="R814">
        <f>VLOOKUP(A814,Mobility!$A:$L,11,FALSE)</f>
        <v>-59</v>
      </c>
      <c r="S814">
        <f>VLOOKUP(A814,Mobility!$A:$L,12,FALSE)</f>
        <v>30</v>
      </c>
      <c r="T814">
        <f>VLOOKUP(D814,'Pop and Pop Den'!A:C,2,FALSE)</f>
        <v>6976597</v>
      </c>
      <c r="U814">
        <f>VLOOKUP(D814,'Pop and Pop Den'!A:C,3,FALSE)</f>
        <v>894.43550000000005</v>
      </c>
      <c r="V814">
        <f>VLOOKUP(D814,Unemployment!A:B,2,FALSE)</f>
        <v>2.9</v>
      </c>
      <c r="W814">
        <f>VLOOKUP(D814,Unemployment!H:J,2,FALSE)</f>
        <v>2.8</v>
      </c>
      <c r="X814">
        <f>VLOOKUP(D814,Unemployment!H:J,3,FALSE)</f>
        <v>2.9</v>
      </c>
      <c r="Y814">
        <f t="shared" si="249"/>
        <v>0</v>
      </c>
      <c r="Z814">
        <f t="shared" si="250"/>
        <v>0.10000000000000009</v>
      </c>
      <c r="AA814">
        <f>VLOOKUP(D814,MedianAge!A:B,2,FALSE)</f>
        <v>39.4</v>
      </c>
      <c r="AB814" s="6">
        <f>VLOOKUP(D814,StateActions!F:G,2,FALSE)</f>
        <v>43914</v>
      </c>
      <c r="AC814" s="6">
        <f>VLOOKUP(D814,StateActions!L:M,2,FALSE)</f>
        <v>43913</v>
      </c>
      <c r="AD814" s="6">
        <f>VLOOKUP(D814,StateActions!A:B,2,FALSE)</f>
        <v>43905</v>
      </c>
      <c r="AE814">
        <f t="shared" si="251"/>
        <v>10</v>
      </c>
      <c r="AF814">
        <f t="shared" si="252"/>
        <v>11</v>
      </c>
      <c r="AG814">
        <f t="shared" si="253"/>
        <v>19</v>
      </c>
      <c r="AH814" s="18">
        <f t="shared" si="254"/>
        <v>0.16521076204694896</v>
      </c>
      <c r="AI814" s="18">
        <f t="shared" si="255"/>
        <v>0.83478923795305104</v>
      </c>
      <c r="AJ814" s="20">
        <f t="shared" si="256"/>
        <v>3.0494584034814649E-3</v>
      </c>
      <c r="AK814" t="str">
        <f t="shared" si="257"/>
        <v>Include</v>
      </c>
      <c r="AL814" t="str">
        <f t="shared" si="258"/>
        <v>10 or more deaths</v>
      </c>
      <c r="AM814" s="6">
        <f>IFERROR(VLOOKUP(D814,DatesEachStateReach10Deaths!A:B,2,FALSE),AK814)</f>
        <v>43914</v>
      </c>
      <c r="AN814">
        <f t="shared" si="259"/>
        <v>10</v>
      </c>
    </row>
    <row r="815" spans="1:40" x14ac:dyDescent="0.25">
      <c r="A815" t="str">
        <f t="shared" si="260"/>
        <v>43925Massachusetts</v>
      </c>
      <c r="B815" t="str">
        <f t="shared" si="247"/>
        <v>43925MA</v>
      </c>
      <c r="C815" s="6">
        <v>43925</v>
      </c>
      <c r="D815" t="s">
        <v>84</v>
      </c>
      <c r="E815" t="s">
        <v>26</v>
      </c>
      <c r="F815">
        <f>IFERROR(VLOOKUP(B815,CovidTracking!B:G,4,FALSE),0)</f>
        <v>11736</v>
      </c>
      <c r="G815">
        <f>IFERROR(VLOOKUP(B815,CovidTracking!B:G,5,FALSE),0)</f>
        <v>57064</v>
      </c>
      <c r="H815">
        <f t="shared" si="248"/>
        <v>68800</v>
      </c>
      <c r="I815">
        <f>IFERROR(VLOOKUP(B815,CovidTracking!B:G,6,FALSE),0)</f>
        <v>216</v>
      </c>
      <c r="J815">
        <f t="shared" si="261"/>
        <v>1334</v>
      </c>
      <c r="K815">
        <f t="shared" si="262"/>
        <v>4504</v>
      </c>
      <c r="L815">
        <f t="shared" si="263"/>
        <v>5838</v>
      </c>
      <c r="M815">
        <f t="shared" si="264"/>
        <v>24</v>
      </c>
      <c r="N815">
        <f>VLOOKUP(A815,Mobility!$A:$L,7,FALSE)</f>
        <v>-53</v>
      </c>
      <c r="O815">
        <f>VLOOKUP(A815,Mobility!$A:$L,8,FALSE)</f>
        <v>-19</v>
      </c>
      <c r="P815">
        <f>VLOOKUP(A815,Mobility!$A:$L,9,FALSE)</f>
        <v>29</v>
      </c>
      <c r="Q815">
        <f>VLOOKUP(A815,Mobility!$A:$L,10,FALSE)</f>
        <v>-64</v>
      </c>
      <c r="R815">
        <f>VLOOKUP(A815,Mobility!$A:$L,11,FALSE)</f>
        <v>-43</v>
      </c>
      <c r="S815">
        <f>VLOOKUP(A815,Mobility!$A:$L,12,FALSE)</f>
        <v>16</v>
      </c>
      <c r="T815">
        <f>VLOOKUP(D815,'Pop and Pop Den'!A:C,2,FALSE)</f>
        <v>6976597</v>
      </c>
      <c r="U815">
        <f>VLOOKUP(D815,'Pop and Pop Den'!A:C,3,FALSE)</f>
        <v>894.43550000000005</v>
      </c>
      <c r="V815">
        <f>VLOOKUP(D815,Unemployment!A:B,2,FALSE)</f>
        <v>2.9</v>
      </c>
      <c r="W815">
        <f>VLOOKUP(D815,Unemployment!H:J,2,FALSE)</f>
        <v>2.8</v>
      </c>
      <c r="X815">
        <f>VLOOKUP(D815,Unemployment!H:J,3,FALSE)</f>
        <v>2.9</v>
      </c>
      <c r="Y815">
        <f t="shared" si="249"/>
        <v>0</v>
      </c>
      <c r="Z815">
        <f t="shared" si="250"/>
        <v>0.10000000000000009</v>
      </c>
      <c r="AA815">
        <f>VLOOKUP(D815,MedianAge!A:B,2,FALSE)</f>
        <v>39.4</v>
      </c>
      <c r="AB815" s="6">
        <f>VLOOKUP(D815,StateActions!F:G,2,FALSE)</f>
        <v>43914</v>
      </c>
      <c r="AC815" s="6">
        <f>VLOOKUP(D815,StateActions!L:M,2,FALSE)</f>
        <v>43913</v>
      </c>
      <c r="AD815" s="6">
        <f>VLOOKUP(D815,StateActions!A:B,2,FALSE)</f>
        <v>43905</v>
      </c>
      <c r="AE815">
        <f t="shared" si="251"/>
        <v>11</v>
      </c>
      <c r="AF815">
        <f t="shared" si="252"/>
        <v>12</v>
      </c>
      <c r="AG815">
        <f t="shared" si="253"/>
        <v>20</v>
      </c>
      <c r="AH815" s="18">
        <f t="shared" si="254"/>
        <v>0.17058139534883721</v>
      </c>
      <c r="AI815" s="18">
        <f t="shared" si="255"/>
        <v>0.82941860465116279</v>
      </c>
      <c r="AJ815" s="20">
        <f t="shared" si="256"/>
        <v>3.1395348837209304E-3</v>
      </c>
      <c r="AK815" t="str">
        <f t="shared" si="257"/>
        <v>Include</v>
      </c>
      <c r="AL815" t="str">
        <f t="shared" si="258"/>
        <v>10 or more deaths</v>
      </c>
      <c r="AM815" s="6">
        <f>IFERROR(VLOOKUP(D815,DatesEachStateReach10Deaths!A:B,2,FALSE),AK815)</f>
        <v>43914</v>
      </c>
      <c r="AN815">
        <f t="shared" si="259"/>
        <v>11</v>
      </c>
    </row>
    <row r="816" spans="1:40" x14ac:dyDescent="0.25">
      <c r="A816" t="str">
        <f t="shared" si="260"/>
        <v>43926Massachusetts</v>
      </c>
      <c r="B816" t="str">
        <f t="shared" si="247"/>
        <v>43926MA</v>
      </c>
      <c r="C816" s="6">
        <v>43926</v>
      </c>
      <c r="D816" t="s">
        <v>84</v>
      </c>
      <c r="E816" t="s">
        <v>26</v>
      </c>
      <c r="F816">
        <f>IFERROR(VLOOKUP(B816,CovidTracking!B:G,4,FALSE),0)</f>
        <v>12500</v>
      </c>
      <c r="G816">
        <f>IFERROR(VLOOKUP(B816,CovidTracking!B:G,5,FALSE),0)</f>
        <v>59437</v>
      </c>
      <c r="H816">
        <f t="shared" si="248"/>
        <v>71937</v>
      </c>
      <c r="I816">
        <f>IFERROR(VLOOKUP(B816,CovidTracking!B:G,6,FALSE),0)</f>
        <v>231</v>
      </c>
      <c r="J816">
        <f t="shared" si="261"/>
        <v>764</v>
      </c>
      <c r="K816">
        <f t="shared" si="262"/>
        <v>2373</v>
      </c>
      <c r="L816">
        <f t="shared" si="263"/>
        <v>3137</v>
      </c>
      <c r="M816">
        <f t="shared" si="264"/>
        <v>15</v>
      </c>
      <c r="N816">
        <f>VLOOKUP(A816,Mobility!$A:$L,7,FALSE)</f>
        <v>-53</v>
      </c>
      <c r="O816">
        <f>VLOOKUP(A816,Mobility!$A:$L,8,FALSE)</f>
        <v>-27</v>
      </c>
      <c r="P816">
        <f>VLOOKUP(A816,Mobility!$A:$L,9,FALSE)</f>
        <v>25</v>
      </c>
      <c r="Q816">
        <f>VLOOKUP(A816,Mobility!$A:$L,10,FALSE)</f>
        <v>-68</v>
      </c>
      <c r="R816">
        <f>VLOOKUP(A816,Mobility!$A:$L,11,FALSE)</f>
        <v>-42</v>
      </c>
      <c r="S816">
        <f>VLOOKUP(A816,Mobility!$A:$L,12,FALSE)</f>
        <v>14</v>
      </c>
      <c r="T816">
        <f>VLOOKUP(D816,'Pop and Pop Den'!A:C,2,FALSE)</f>
        <v>6976597</v>
      </c>
      <c r="U816">
        <f>VLOOKUP(D816,'Pop and Pop Den'!A:C,3,FALSE)</f>
        <v>894.43550000000005</v>
      </c>
      <c r="V816">
        <f>VLOOKUP(D816,Unemployment!A:B,2,FALSE)</f>
        <v>2.9</v>
      </c>
      <c r="W816">
        <f>VLOOKUP(D816,Unemployment!H:J,2,FALSE)</f>
        <v>2.8</v>
      </c>
      <c r="X816">
        <f>VLOOKUP(D816,Unemployment!H:J,3,FALSE)</f>
        <v>2.9</v>
      </c>
      <c r="Y816">
        <f t="shared" si="249"/>
        <v>0</v>
      </c>
      <c r="Z816">
        <f t="shared" si="250"/>
        <v>0.10000000000000009</v>
      </c>
      <c r="AA816">
        <f>VLOOKUP(D816,MedianAge!A:B,2,FALSE)</f>
        <v>39.4</v>
      </c>
      <c r="AB816" s="6">
        <f>VLOOKUP(D816,StateActions!F:G,2,FALSE)</f>
        <v>43914</v>
      </c>
      <c r="AC816" s="6">
        <f>VLOOKUP(D816,StateActions!L:M,2,FALSE)</f>
        <v>43913</v>
      </c>
      <c r="AD816" s="6">
        <f>VLOOKUP(D816,StateActions!A:B,2,FALSE)</f>
        <v>43905</v>
      </c>
      <c r="AE816">
        <f t="shared" si="251"/>
        <v>12</v>
      </c>
      <c r="AF816">
        <f t="shared" si="252"/>
        <v>13</v>
      </c>
      <c r="AG816">
        <f t="shared" si="253"/>
        <v>21</v>
      </c>
      <c r="AH816" s="18">
        <f t="shared" si="254"/>
        <v>0.17376315387074801</v>
      </c>
      <c r="AI816" s="18">
        <f t="shared" si="255"/>
        <v>0.82623684612925197</v>
      </c>
      <c r="AJ816" s="20">
        <f t="shared" si="256"/>
        <v>3.2111430835314232E-3</v>
      </c>
      <c r="AK816" t="str">
        <f t="shared" si="257"/>
        <v>Include</v>
      </c>
      <c r="AL816" t="str">
        <f t="shared" si="258"/>
        <v>10 or more deaths</v>
      </c>
      <c r="AM816" s="6">
        <f>IFERROR(VLOOKUP(D816,DatesEachStateReach10Deaths!A:B,2,FALSE),AK816)</f>
        <v>43914</v>
      </c>
      <c r="AN816">
        <f t="shared" si="259"/>
        <v>12</v>
      </c>
    </row>
    <row r="817" spans="1:40" x14ac:dyDescent="0.25">
      <c r="A817" t="str">
        <f t="shared" si="260"/>
        <v>43927Massachusetts</v>
      </c>
      <c r="B817" t="str">
        <f t="shared" si="247"/>
        <v>43927MA</v>
      </c>
      <c r="C817" s="6">
        <v>43927</v>
      </c>
      <c r="D817" t="s">
        <v>84</v>
      </c>
      <c r="E817" t="s">
        <v>26</v>
      </c>
      <c r="F817">
        <f>IFERROR(VLOOKUP(B817,CovidTracking!B:G,4,FALSE),0)</f>
        <v>13837</v>
      </c>
      <c r="G817">
        <f>IFERROR(VLOOKUP(B817,CovidTracking!B:G,5,FALSE),0)</f>
        <v>62592</v>
      </c>
      <c r="H817">
        <f t="shared" si="248"/>
        <v>76429</v>
      </c>
      <c r="I817">
        <f>IFERROR(VLOOKUP(B817,CovidTracking!B:G,6,FALSE),0)</f>
        <v>260</v>
      </c>
      <c r="J817">
        <f t="shared" si="261"/>
        <v>1337</v>
      </c>
      <c r="K817">
        <f t="shared" si="262"/>
        <v>3155</v>
      </c>
      <c r="L817">
        <f t="shared" si="263"/>
        <v>4492</v>
      </c>
      <c r="M817">
        <f t="shared" si="264"/>
        <v>29</v>
      </c>
      <c r="N817">
        <f>VLOOKUP(A817,Mobility!$A:$L,7,FALSE)</f>
        <v>-44</v>
      </c>
      <c r="O817">
        <f>VLOOKUP(A817,Mobility!$A:$L,8,FALSE)</f>
        <v>-19</v>
      </c>
      <c r="P817">
        <f>VLOOKUP(A817,Mobility!$A:$L,9,FALSE)</f>
        <v>51</v>
      </c>
      <c r="Q817">
        <f>VLOOKUP(A817,Mobility!$A:$L,10,FALSE)</f>
        <v>-69</v>
      </c>
      <c r="R817">
        <f>VLOOKUP(A817,Mobility!$A:$L,11,FALSE)</f>
        <v>-59</v>
      </c>
      <c r="S817">
        <f>VLOOKUP(A817,Mobility!$A:$L,12,FALSE)</f>
        <v>23</v>
      </c>
      <c r="T817">
        <f>VLOOKUP(D817,'Pop and Pop Den'!A:C,2,FALSE)</f>
        <v>6976597</v>
      </c>
      <c r="U817">
        <f>VLOOKUP(D817,'Pop and Pop Den'!A:C,3,FALSE)</f>
        <v>894.43550000000005</v>
      </c>
      <c r="V817">
        <f>VLOOKUP(D817,Unemployment!A:B,2,FALSE)</f>
        <v>2.9</v>
      </c>
      <c r="W817">
        <f>VLOOKUP(D817,Unemployment!H:J,2,FALSE)</f>
        <v>2.8</v>
      </c>
      <c r="X817">
        <f>VLOOKUP(D817,Unemployment!H:J,3,FALSE)</f>
        <v>2.9</v>
      </c>
      <c r="Y817">
        <f t="shared" si="249"/>
        <v>0</v>
      </c>
      <c r="Z817">
        <f t="shared" si="250"/>
        <v>0.10000000000000009</v>
      </c>
      <c r="AA817">
        <f>VLOOKUP(D817,MedianAge!A:B,2,FALSE)</f>
        <v>39.4</v>
      </c>
      <c r="AB817" s="6">
        <f>VLOOKUP(D817,StateActions!F:G,2,FALSE)</f>
        <v>43914</v>
      </c>
      <c r="AC817" s="6">
        <f>VLOOKUP(D817,StateActions!L:M,2,FALSE)</f>
        <v>43913</v>
      </c>
      <c r="AD817" s="6">
        <f>VLOOKUP(D817,StateActions!A:B,2,FALSE)</f>
        <v>43905</v>
      </c>
      <c r="AE817">
        <f t="shared" si="251"/>
        <v>13</v>
      </c>
      <c r="AF817">
        <f t="shared" si="252"/>
        <v>14</v>
      </c>
      <c r="AG817">
        <f t="shared" si="253"/>
        <v>22</v>
      </c>
      <c r="AH817" s="18">
        <f t="shared" si="254"/>
        <v>0.18104384461395542</v>
      </c>
      <c r="AI817" s="18">
        <f t="shared" si="255"/>
        <v>0.8189561553860446</v>
      </c>
      <c r="AJ817" s="20">
        <f t="shared" si="256"/>
        <v>3.4018500830836464E-3</v>
      </c>
      <c r="AK817" t="str">
        <f t="shared" si="257"/>
        <v>Include</v>
      </c>
      <c r="AL817" t="str">
        <f t="shared" si="258"/>
        <v>10 or more deaths</v>
      </c>
      <c r="AM817" s="6">
        <f>IFERROR(VLOOKUP(D817,DatesEachStateReach10Deaths!A:B,2,FALSE),AK817)</f>
        <v>43914</v>
      </c>
      <c r="AN817">
        <f t="shared" si="259"/>
        <v>13</v>
      </c>
    </row>
    <row r="818" spans="1:40" x14ac:dyDescent="0.25">
      <c r="A818" t="str">
        <f t="shared" si="260"/>
        <v>43928Massachusetts</v>
      </c>
      <c r="B818" t="str">
        <f t="shared" si="247"/>
        <v>43928MA</v>
      </c>
      <c r="C818" s="6">
        <v>43928</v>
      </c>
      <c r="D818" t="s">
        <v>84</v>
      </c>
      <c r="E818" t="s">
        <v>26</v>
      </c>
      <c r="F818">
        <f>IFERROR(VLOOKUP(B818,CovidTracking!B:G,4,FALSE),0)</f>
        <v>15202</v>
      </c>
      <c r="G818">
        <f>IFERROR(VLOOKUP(B818,CovidTracking!B:G,5,FALSE),0)</f>
        <v>66142</v>
      </c>
      <c r="H818">
        <f t="shared" si="248"/>
        <v>81344</v>
      </c>
      <c r="I818">
        <f>IFERROR(VLOOKUP(B818,CovidTracking!B:G,6,FALSE),0)</f>
        <v>356</v>
      </c>
      <c r="J818">
        <f t="shared" si="261"/>
        <v>1365</v>
      </c>
      <c r="K818">
        <f t="shared" si="262"/>
        <v>3550</v>
      </c>
      <c r="L818">
        <f t="shared" si="263"/>
        <v>4915</v>
      </c>
      <c r="M818">
        <f t="shared" si="264"/>
        <v>96</v>
      </c>
      <c r="N818">
        <f>VLOOKUP(A818,Mobility!$A:$L,7,FALSE)</f>
        <v>-46</v>
      </c>
      <c r="O818">
        <f>VLOOKUP(A818,Mobility!$A:$L,8,FALSE)</f>
        <v>-21</v>
      </c>
      <c r="P818">
        <f>VLOOKUP(A818,Mobility!$A:$L,9,FALSE)</f>
        <v>41</v>
      </c>
      <c r="Q818">
        <f>VLOOKUP(A818,Mobility!$A:$L,10,FALSE)</f>
        <v>-70</v>
      </c>
      <c r="R818">
        <f>VLOOKUP(A818,Mobility!$A:$L,11,FALSE)</f>
        <v>-60</v>
      </c>
      <c r="S818">
        <f>VLOOKUP(A818,Mobility!$A:$L,12,FALSE)</f>
        <v>25</v>
      </c>
      <c r="T818">
        <f>VLOOKUP(D818,'Pop and Pop Den'!A:C,2,FALSE)</f>
        <v>6976597</v>
      </c>
      <c r="U818">
        <f>VLOOKUP(D818,'Pop and Pop Den'!A:C,3,FALSE)</f>
        <v>894.43550000000005</v>
      </c>
      <c r="V818">
        <f>VLOOKUP(D818,Unemployment!A:B,2,FALSE)</f>
        <v>2.9</v>
      </c>
      <c r="W818">
        <f>VLOOKUP(D818,Unemployment!H:J,2,FALSE)</f>
        <v>2.8</v>
      </c>
      <c r="X818">
        <f>VLOOKUP(D818,Unemployment!H:J,3,FALSE)</f>
        <v>2.9</v>
      </c>
      <c r="Y818">
        <f t="shared" si="249"/>
        <v>0</v>
      </c>
      <c r="Z818">
        <f t="shared" si="250"/>
        <v>0.10000000000000009</v>
      </c>
      <c r="AA818">
        <f>VLOOKUP(D818,MedianAge!A:B,2,FALSE)</f>
        <v>39.4</v>
      </c>
      <c r="AB818" s="6">
        <f>VLOOKUP(D818,StateActions!F:G,2,FALSE)</f>
        <v>43914</v>
      </c>
      <c r="AC818" s="6">
        <f>VLOOKUP(D818,StateActions!L:M,2,FALSE)</f>
        <v>43913</v>
      </c>
      <c r="AD818" s="6">
        <f>VLOOKUP(D818,StateActions!A:B,2,FALSE)</f>
        <v>43905</v>
      </c>
      <c r="AE818">
        <f t="shared" si="251"/>
        <v>14</v>
      </c>
      <c r="AF818">
        <f t="shared" si="252"/>
        <v>15</v>
      </c>
      <c r="AG818">
        <f t="shared" si="253"/>
        <v>23</v>
      </c>
      <c r="AH818" s="18">
        <f t="shared" si="254"/>
        <v>0.18688532651455547</v>
      </c>
      <c r="AI818" s="18">
        <f t="shared" si="255"/>
        <v>0.81311467348544453</v>
      </c>
      <c r="AJ818" s="20">
        <f t="shared" si="256"/>
        <v>4.3764752163650668E-3</v>
      </c>
      <c r="AK818" t="str">
        <f t="shared" si="257"/>
        <v>Include</v>
      </c>
      <c r="AL818" t="str">
        <f t="shared" si="258"/>
        <v>10 or more deaths</v>
      </c>
      <c r="AM818" s="6">
        <f>IFERROR(VLOOKUP(D818,DatesEachStateReach10Deaths!A:B,2,FALSE),AK818)</f>
        <v>43914</v>
      </c>
      <c r="AN818">
        <f t="shared" si="259"/>
        <v>14</v>
      </c>
    </row>
    <row r="819" spans="1:40" x14ac:dyDescent="0.25">
      <c r="A819" t="str">
        <f t="shared" si="260"/>
        <v>43929Massachusetts</v>
      </c>
      <c r="B819" t="str">
        <f t="shared" si="247"/>
        <v>43929MA</v>
      </c>
      <c r="C819" s="6">
        <v>43929</v>
      </c>
      <c r="D819" t="s">
        <v>84</v>
      </c>
      <c r="E819" t="s">
        <v>26</v>
      </c>
      <c r="F819">
        <f>IFERROR(VLOOKUP(B819,CovidTracking!B:G,4,FALSE),0)</f>
        <v>16790</v>
      </c>
      <c r="G819">
        <f>IFERROR(VLOOKUP(B819,CovidTracking!B:G,5,FALSE),0)</f>
        <v>70721</v>
      </c>
      <c r="H819">
        <f t="shared" si="248"/>
        <v>87511</v>
      </c>
      <c r="I819">
        <f>IFERROR(VLOOKUP(B819,CovidTracking!B:G,6,FALSE),0)</f>
        <v>433</v>
      </c>
      <c r="J819">
        <f t="shared" si="261"/>
        <v>1588</v>
      </c>
      <c r="K819">
        <f t="shared" si="262"/>
        <v>4579</v>
      </c>
      <c r="L819">
        <f t="shared" si="263"/>
        <v>6167</v>
      </c>
      <c r="M819">
        <f t="shared" si="264"/>
        <v>77</v>
      </c>
      <c r="N819">
        <f>VLOOKUP(A819,Mobility!$A:$L,7,FALSE)</f>
        <v>-51</v>
      </c>
      <c r="O819">
        <f>VLOOKUP(A819,Mobility!$A:$L,8,FALSE)</f>
        <v>-22</v>
      </c>
      <c r="P819">
        <f>VLOOKUP(A819,Mobility!$A:$L,9,FALSE)</f>
        <v>-13</v>
      </c>
      <c r="Q819">
        <f>VLOOKUP(A819,Mobility!$A:$L,10,FALSE)</f>
        <v>-73</v>
      </c>
      <c r="R819">
        <f>VLOOKUP(A819,Mobility!$A:$L,11,FALSE)</f>
        <v>-61</v>
      </c>
      <c r="S819">
        <f>VLOOKUP(A819,Mobility!$A:$L,12,FALSE)</f>
        <v>26</v>
      </c>
      <c r="T819">
        <f>VLOOKUP(D819,'Pop and Pop Den'!A:C,2,FALSE)</f>
        <v>6976597</v>
      </c>
      <c r="U819">
        <f>VLOOKUP(D819,'Pop and Pop Den'!A:C,3,FALSE)</f>
        <v>894.43550000000005</v>
      </c>
      <c r="V819">
        <f>VLOOKUP(D819,Unemployment!A:B,2,FALSE)</f>
        <v>2.9</v>
      </c>
      <c r="W819">
        <f>VLOOKUP(D819,Unemployment!H:J,2,FALSE)</f>
        <v>2.8</v>
      </c>
      <c r="X819">
        <f>VLOOKUP(D819,Unemployment!H:J,3,FALSE)</f>
        <v>2.9</v>
      </c>
      <c r="Y819">
        <f t="shared" si="249"/>
        <v>0</v>
      </c>
      <c r="Z819">
        <f t="shared" si="250"/>
        <v>0.10000000000000009</v>
      </c>
      <c r="AA819">
        <f>VLOOKUP(D819,MedianAge!A:B,2,FALSE)</f>
        <v>39.4</v>
      </c>
      <c r="AB819" s="6">
        <f>VLOOKUP(D819,StateActions!F:G,2,FALSE)</f>
        <v>43914</v>
      </c>
      <c r="AC819" s="6">
        <f>VLOOKUP(D819,StateActions!L:M,2,FALSE)</f>
        <v>43913</v>
      </c>
      <c r="AD819" s="6">
        <f>VLOOKUP(D819,StateActions!A:B,2,FALSE)</f>
        <v>43905</v>
      </c>
      <c r="AE819">
        <f t="shared" si="251"/>
        <v>15</v>
      </c>
      <c r="AF819">
        <f t="shared" si="252"/>
        <v>16</v>
      </c>
      <c r="AG819">
        <f t="shared" si="253"/>
        <v>24</v>
      </c>
      <c r="AH819" s="18">
        <f t="shared" si="254"/>
        <v>0.19186159454240037</v>
      </c>
      <c r="AI819" s="18">
        <f t="shared" si="255"/>
        <v>0.80813840545759963</v>
      </c>
      <c r="AJ819" s="20">
        <f t="shared" si="256"/>
        <v>4.9479494006467754E-3</v>
      </c>
      <c r="AK819" t="str">
        <f t="shared" si="257"/>
        <v>Include</v>
      </c>
      <c r="AL819" t="str">
        <f t="shared" si="258"/>
        <v>10 or more deaths</v>
      </c>
      <c r="AM819" s="6">
        <f>IFERROR(VLOOKUP(D819,DatesEachStateReach10Deaths!A:B,2,FALSE),AK819)</f>
        <v>43914</v>
      </c>
      <c r="AN819">
        <f t="shared" si="259"/>
        <v>15</v>
      </c>
    </row>
    <row r="820" spans="1:40" x14ac:dyDescent="0.25">
      <c r="A820" t="str">
        <f t="shared" si="260"/>
        <v>43930Massachusetts</v>
      </c>
      <c r="B820" t="str">
        <f t="shared" si="247"/>
        <v>43930MA</v>
      </c>
      <c r="C820" s="6">
        <v>43930</v>
      </c>
      <c r="D820" t="s">
        <v>84</v>
      </c>
      <c r="E820" t="s">
        <v>26</v>
      </c>
      <c r="F820">
        <f>IFERROR(VLOOKUP(B820,CovidTracking!B:G,4,FALSE),0)</f>
        <v>18941</v>
      </c>
      <c r="G820">
        <f>IFERROR(VLOOKUP(B820,CovidTracking!B:G,5,FALSE),0)</f>
        <v>76017</v>
      </c>
      <c r="H820">
        <f t="shared" si="248"/>
        <v>94958</v>
      </c>
      <c r="I820">
        <f>IFERROR(VLOOKUP(B820,CovidTracking!B:G,6,FALSE),0)</f>
        <v>503</v>
      </c>
      <c r="J820">
        <f t="shared" si="261"/>
        <v>2151</v>
      </c>
      <c r="K820">
        <f t="shared" si="262"/>
        <v>5296</v>
      </c>
      <c r="L820">
        <f t="shared" si="263"/>
        <v>7447</v>
      </c>
      <c r="M820">
        <f t="shared" si="264"/>
        <v>70</v>
      </c>
      <c r="N820">
        <f>VLOOKUP(A820,Mobility!$A:$L,7,FALSE)</f>
        <v>-54</v>
      </c>
      <c r="O820">
        <f>VLOOKUP(A820,Mobility!$A:$L,8,FALSE)</f>
        <v>-25</v>
      </c>
      <c r="P820">
        <f>VLOOKUP(A820,Mobility!$A:$L,9,FALSE)</f>
        <v>-42</v>
      </c>
      <c r="Q820">
        <f>VLOOKUP(A820,Mobility!$A:$L,10,FALSE)</f>
        <v>-75</v>
      </c>
      <c r="R820">
        <f>VLOOKUP(A820,Mobility!$A:$L,11,FALSE)</f>
        <v>-61</v>
      </c>
      <c r="S820">
        <f>VLOOKUP(A820,Mobility!$A:$L,12,FALSE)</f>
        <v>28</v>
      </c>
      <c r="T820">
        <f>VLOOKUP(D820,'Pop and Pop Den'!A:C,2,FALSE)</f>
        <v>6976597</v>
      </c>
      <c r="U820">
        <f>VLOOKUP(D820,'Pop and Pop Den'!A:C,3,FALSE)</f>
        <v>894.43550000000005</v>
      </c>
      <c r="V820">
        <f>VLOOKUP(D820,Unemployment!A:B,2,FALSE)</f>
        <v>2.9</v>
      </c>
      <c r="W820">
        <f>VLOOKUP(D820,Unemployment!H:J,2,FALSE)</f>
        <v>2.8</v>
      </c>
      <c r="X820">
        <f>VLOOKUP(D820,Unemployment!H:J,3,FALSE)</f>
        <v>2.9</v>
      </c>
      <c r="Y820">
        <f t="shared" si="249"/>
        <v>0</v>
      </c>
      <c r="Z820">
        <f t="shared" si="250"/>
        <v>0.10000000000000009</v>
      </c>
      <c r="AA820">
        <f>VLOOKUP(D820,MedianAge!A:B,2,FALSE)</f>
        <v>39.4</v>
      </c>
      <c r="AB820" s="6">
        <f>VLOOKUP(D820,StateActions!F:G,2,FALSE)</f>
        <v>43914</v>
      </c>
      <c r="AC820" s="6">
        <f>VLOOKUP(D820,StateActions!L:M,2,FALSE)</f>
        <v>43913</v>
      </c>
      <c r="AD820" s="6">
        <f>VLOOKUP(D820,StateActions!A:B,2,FALSE)</f>
        <v>43905</v>
      </c>
      <c r="AE820">
        <f t="shared" si="251"/>
        <v>16</v>
      </c>
      <c r="AF820">
        <f t="shared" si="252"/>
        <v>17</v>
      </c>
      <c r="AG820">
        <f t="shared" si="253"/>
        <v>25</v>
      </c>
      <c r="AH820" s="18">
        <f t="shared" si="254"/>
        <v>0.19946713283767561</v>
      </c>
      <c r="AI820" s="18">
        <f t="shared" si="255"/>
        <v>0.80053286716232441</v>
      </c>
      <c r="AJ820" s="20">
        <f t="shared" si="256"/>
        <v>5.2970787084816442E-3</v>
      </c>
      <c r="AK820" t="str">
        <f t="shared" si="257"/>
        <v>Include</v>
      </c>
      <c r="AL820" t="str">
        <f t="shared" si="258"/>
        <v>10 or more deaths</v>
      </c>
      <c r="AM820" s="6">
        <f>IFERROR(VLOOKUP(D820,DatesEachStateReach10Deaths!A:B,2,FALSE),AK820)</f>
        <v>43914</v>
      </c>
      <c r="AN820">
        <f t="shared" si="259"/>
        <v>16</v>
      </c>
    </row>
    <row r="821" spans="1:40" x14ac:dyDescent="0.25">
      <c r="A821" t="str">
        <f t="shared" si="260"/>
        <v>43931Massachusetts</v>
      </c>
      <c r="B821" t="str">
        <f t="shared" si="247"/>
        <v>43931MA</v>
      </c>
      <c r="C821" s="6">
        <v>43931</v>
      </c>
      <c r="D821" t="s">
        <v>84</v>
      </c>
      <c r="E821" t="s">
        <v>26</v>
      </c>
      <c r="F821">
        <f>IFERROR(VLOOKUP(B821,CovidTracking!B:G,4,FALSE),0)</f>
        <v>20974</v>
      </c>
      <c r="G821">
        <f>IFERROR(VLOOKUP(B821,CovidTracking!B:G,5,FALSE),0)</f>
        <v>81398</v>
      </c>
      <c r="H821">
        <f t="shared" si="248"/>
        <v>102372</v>
      </c>
      <c r="I821">
        <f>IFERROR(VLOOKUP(B821,CovidTracking!B:G,6,FALSE),0)</f>
        <v>599</v>
      </c>
      <c r="J821">
        <f t="shared" si="261"/>
        <v>2033</v>
      </c>
      <c r="K821">
        <f t="shared" si="262"/>
        <v>5381</v>
      </c>
      <c r="L821">
        <f t="shared" si="263"/>
        <v>7414</v>
      </c>
      <c r="M821">
        <f t="shared" si="264"/>
        <v>96</v>
      </c>
      <c r="N821">
        <f>VLOOKUP(A821,Mobility!$A:$L,7,FALSE)</f>
        <v>-50</v>
      </c>
      <c r="O821">
        <f>VLOOKUP(A821,Mobility!$A:$L,8,FALSE)</f>
        <v>-16</v>
      </c>
      <c r="P821">
        <f>VLOOKUP(A821,Mobility!$A:$L,9,FALSE)</f>
        <v>-25</v>
      </c>
      <c r="Q821">
        <f>VLOOKUP(A821,Mobility!$A:$L,10,FALSE)</f>
        <v>-73</v>
      </c>
      <c r="R821">
        <f>VLOOKUP(A821,Mobility!$A:$L,11,FALSE)</f>
        <v>-61</v>
      </c>
      <c r="S821">
        <f>VLOOKUP(A821,Mobility!$A:$L,12,FALSE)</f>
        <v>29</v>
      </c>
      <c r="T821">
        <f>VLOOKUP(D821,'Pop and Pop Den'!A:C,2,FALSE)</f>
        <v>6976597</v>
      </c>
      <c r="U821">
        <f>VLOOKUP(D821,'Pop and Pop Den'!A:C,3,FALSE)</f>
        <v>894.43550000000005</v>
      </c>
      <c r="V821">
        <f>VLOOKUP(D821,Unemployment!A:B,2,FALSE)</f>
        <v>2.9</v>
      </c>
      <c r="W821">
        <f>VLOOKUP(D821,Unemployment!H:J,2,FALSE)</f>
        <v>2.8</v>
      </c>
      <c r="X821">
        <f>VLOOKUP(D821,Unemployment!H:J,3,FALSE)</f>
        <v>2.9</v>
      </c>
      <c r="Y821">
        <f t="shared" si="249"/>
        <v>0</v>
      </c>
      <c r="Z821">
        <f t="shared" si="250"/>
        <v>0.10000000000000009</v>
      </c>
      <c r="AA821">
        <f>VLOOKUP(D821,MedianAge!A:B,2,FALSE)</f>
        <v>39.4</v>
      </c>
      <c r="AB821" s="6">
        <f>VLOOKUP(D821,StateActions!F:G,2,FALSE)</f>
        <v>43914</v>
      </c>
      <c r="AC821" s="6">
        <f>VLOOKUP(D821,StateActions!L:M,2,FALSE)</f>
        <v>43913</v>
      </c>
      <c r="AD821" s="6">
        <f>VLOOKUP(D821,StateActions!A:B,2,FALSE)</f>
        <v>43905</v>
      </c>
      <c r="AE821">
        <f t="shared" si="251"/>
        <v>17</v>
      </c>
      <c r="AF821">
        <f t="shared" si="252"/>
        <v>18</v>
      </c>
      <c r="AG821">
        <f t="shared" si="253"/>
        <v>26</v>
      </c>
      <c r="AH821" s="18">
        <f t="shared" si="254"/>
        <v>0.2048802406908139</v>
      </c>
      <c r="AI821" s="18">
        <f t="shared" si="255"/>
        <v>0.7951197593091861</v>
      </c>
      <c r="AJ821" s="20">
        <f t="shared" si="256"/>
        <v>5.8512093150470835E-3</v>
      </c>
      <c r="AK821" t="str">
        <f t="shared" si="257"/>
        <v>Include</v>
      </c>
      <c r="AL821" t="str">
        <f t="shared" si="258"/>
        <v>10 or more deaths</v>
      </c>
      <c r="AM821" s="6">
        <f>IFERROR(VLOOKUP(D821,DatesEachStateReach10Deaths!A:B,2,FALSE),AK821)</f>
        <v>43914</v>
      </c>
      <c r="AN821">
        <f t="shared" si="259"/>
        <v>17</v>
      </c>
    </row>
    <row r="822" spans="1:40" x14ac:dyDescent="0.25">
      <c r="A822" t="str">
        <f t="shared" si="260"/>
        <v>43891Maryland</v>
      </c>
      <c r="B822" t="str">
        <f t="shared" si="247"/>
        <v>43891MD</v>
      </c>
      <c r="C822" s="6">
        <v>43891</v>
      </c>
      <c r="D822" t="s">
        <v>83</v>
      </c>
      <c r="E822" t="s">
        <v>27</v>
      </c>
      <c r="F822">
        <f>IFERROR(VLOOKUP(B822,CovidTracking!B:G,4,FALSE),0)</f>
        <v>0</v>
      </c>
      <c r="G822">
        <f>IFERROR(VLOOKUP(B822,CovidTracking!B:G,5,FALSE),0)</f>
        <v>0</v>
      </c>
      <c r="H822">
        <f t="shared" si="248"/>
        <v>0</v>
      </c>
      <c r="I822">
        <f>IFERROR(VLOOKUP(B822,CovidTracking!B:G,6,FALSE),0)</f>
        <v>0</v>
      </c>
      <c r="J822">
        <f>F822</f>
        <v>0</v>
      </c>
      <c r="K822">
        <f>G822</f>
        <v>0</v>
      </c>
      <c r="L822">
        <f>H822</f>
        <v>0</v>
      </c>
      <c r="M822">
        <f>I822</f>
        <v>0</v>
      </c>
      <c r="N822">
        <f>VLOOKUP(A822,Mobility!$A:$L,7,FALSE)</f>
        <v>8</v>
      </c>
      <c r="O822">
        <f>VLOOKUP(A822,Mobility!$A:$L,8,FALSE)</f>
        <v>6</v>
      </c>
      <c r="P822">
        <f>VLOOKUP(A822,Mobility!$A:$L,9,FALSE)</f>
        <v>31</v>
      </c>
      <c r="Q822">
        <f>VLOOKUP(A822,Mobility!$A:$L,10,FALSE)</f>
        <v>2</v>
      </c>
      <c r="R822">
        <f>VLOOKUP(A822,Mobility!$A:$L,11,FALSE)</f>
        <v>3</v>
      </c>
      <c r="S822">
        <f>VLOOKUP(A822,Mobility!$A:$L,12,FALSE)</f>
        <v>-1</v>
      </c>
      <c r="T822">
        <f>VLOOKUP(D822,'Pop and Pop Den'!A:C,2,FALSE)</f>
        <v>6083116</v>
      </c>
      <c r="U822">
        <f>VLOOKUP(D822,'Pop and Pop Den'!A:C,3,FALSE)</f>
        <v>626.67309999999998</v>
      </c>
      <c r="V822">
        <f>VLOOKUP(D822,Unemployment!A:B,2,FALSE)</f>
        <v>3.6</v>
      </c>
      <c r="W822">
        <f>VLOOKUP(D822,Unemployment!H:J,2,FALSE)</f>
        <v>3.3</v>
      </c>
      <c r="X822">
        <f>VLOOKUP(D822,Unemployment!H:J,3,FALSE)</f>
        <v>3.3</v>
      </c>
      <c r="Y822">
        <f t="shared" si="249"/>
        <v>-0.30000000000000027</v>
      </c>
      <c r="Z822">
        <f t="shared" si="250"/>
        <v>0</v>
      </c>
      <c r="AA822">
        <f>VLOOKUP(D822,MedianAge!A:B,2,FALSE)</f>
        <v>38.6</v>
      </c>
      <c r="AB822" s="6">
        <f>VLOOKUP(D822,StateActions!F:G,2,FALSE)</f>
        <v>43920</v>
      </c>
      <c r="AC822" s="6">
        <f>VLOOKUP(D822,StateActions!L:M,2,FALSE)</f>
        <v>43913</v>
      </c>
      <c r="AD822" s="6">
        <f>VLOOKUP(D822,StateActions!A:B,2,FALSE)</f>
        <v>43906</v>
      </c>
      <c r="AE822">
        <f t="shared" si="251"/>
        <v>-29</v>
      </c>
      <c r="AF822">
        <f t="shared" si="252"/>
        <v>-22</v>
      </c>
      <c r="AG822">
        <f t="shared" si="253"/>
        <v>-15</v>
      </c>
      <c r="AH822" s="18">
        <f t="shared" si="254"/>
        <v>0</v>
      </c>
      <c r="AI822" s="18">
        <f t="shared" si="255"/>
        <v>0</v>
      </c>
      <c r="AJ822" s="20">
        <f t="shared" si="256"/>
        <v>0</v>
      </c>
      <c r="AK822" t="str">
        <f t="shared" si="257"/>
        <v>Include</v>
      </c>
      <c r="AL822" t="str">
        <f t="shared" si="258"/>
        <v>Less than 10 deaths</v>
      </c>
      <c r="AM822" s="6">
        <f>IFERROR(VLOOKUP(D822,DatesEachStateReach10Deaths!A:B,2,FALSE),AK822)</f>
        <v>43919</v>
      </c>
      <c r="AN822">
        <f t="shared" si="259"/>
        <v>-28</v>
      </c>
    </row>
    <row r="823" spans="1:40" x14ac:dyDescent="0.25">
      <c r="A823" t="str">
        <f t="shared" si="260"/>
        <v>43892Maryland</v>
      </c>
      <c r="B823" t="str">
        <f t="shared" si="247"/>
        <v>43892MD</v>
      </c>
      <c r="C823" s="6">
        <v>43892</v>
      </c>
      <c r="D823" t="s">
        <v>83</v>
      </c>
      <c r="E823" t="s">
        <v>27</v>
      </c>
      <c r="F823">
        <f>IFERROR(VLOOKUP(B823,CovidTracking!B:G,4,FALSE),0)</f>
        <v>0</v>
      </c>
      <c r="G823">
        <f>IFERROR(VLOOKUP(B823,CovidTracking!B:G,5,FALSE),0)</f>
        <v>0</v>
      </c>
      <c r="H823">
        <f t="shared" si="248"/>
        <v>0</v>
      </c>
      <c r="I823">
        <f>IFERROR(VLOOKUP(B823,CovidTracking!B:G,6,FALSE),0)</f>
        <v>0</v>
      </c>
      <c r="J823">
        <f t="shared" ref="J823:J862" si="265">F823-F822</f>
        <v>0</v>
      </c>
      <c r="K823">
        <f t="shared" ref="K823:K862" si="266">G823-G822</f>
        <v>0</v>
      </c>
      <c r="L823">
        <f t="shared" ref="L823:L862" si="267">H823-H822</f>
        <v>0</v>
      </c>
      <c r="M823">
        <f t="shared" ref="M823:M862" si="268">I823-I822</f>
        <v>0</v>
      </c>
      <c r="N823">
        <f>VLOOKUP(A823,Mobility!$A:$L,7,FALSE)</f>
        <v>4</v>
      </c>
      <c r="O823">
        <f>VLOOKUP(A823,Mobility!$A:$L,8,FALSE)</f>
        <v>2</v>
      </c>
      <c r="P823">
        <f>VLOOKUP(A823,Mobility!$A:$L,9,FALSE)</f>
        <v>21</v>
      </c>
      <c r="Q823">
        <f>VLOOKUP(A823,Mobility!$A:$L,10,FALSE)</f>
        <v>-1</v>
      </c>
      <c r="R823">
        <f>VLOOKUP(A823,Mobility!$A:$L,11,FALSE)</f>
        <v>4</v>
      </c>
      <c r="S823">
        <f>VLOOKUP(A823,Mobility!$A:$L,12,FALSE)</f>
        <v>0</v>
      </c>
      <c r="T823">
        <f>VLOOKUP(D823,'Pop and Pop Den'!A:C,2,FALSE)</f>
        <v>6083116</v>
      </c>
      <c r="U823">
        <f>VLOOKUP(D823,'Pop and Pop Den'!A:C,3,FALSE)</f>
        <v>626.67309999999998</v>
      </c>
      <c r="V823">
        <f>VLOOKUP(D823,Unemployment!A:B,2,FALSE)</f>
        <v>3.6</v>
      </c>
      <c r="W823">
        <f>VLOOKUP(D823,Unemployment!H:J,2,FALSE)</f>
        <v>3.3</v>
      </c>
      <c r="X823">
        <f>VLOOKUP(D823,Unemployment!H:J,3,FALSE)</f>
        <v>3.3</v>
      </c>
      <c r="Y823">
        <f t="shared" si="249"/>
        <v>-0.30000000000000027</v>
      </c>
      <c r="Z823">
        <f t="shared" si="250"/>
        <v>0</v>
      </c>
      <c r="AA823">
        <f>VLOOKUP(D823,MedianAge!A:B,2,FALSE)</f>
        <v>38.6</v>
      </c>
      <c r="AB823" s="6">
        <f>VLOOKUP(D823,StateActions!F:G,2,FALSE)</f>
        <v>43920</v>
      </c>
      <c r="AC823" s="6">
        <f>VLOOKUP(D823,StateActions!L:M,2,FALSE)</f>
        <v>43913</v>
      </c>
      <c r="AD823" s="6">
        <f>VLOOKUP(D823,StateActions!A:B,2,FALSE)</f>
        <v>43906</v>
      </c>
      <c r="AE823">
        <f t="shared" si="251"/>
        <v>-28</v>
      </c>
      <c r="AF823">
        <f t="shared" si="252"/>
        <v>-21</v>
      </c>
      <c r="AG823">
        <f t="shared" si="253"/>
        <v>-14</v>
      </c>
      <c r="AH823" s="18">
        <f t="shared" si="254"/>
        <v>0</v>
      </c>
      <c r="AI823" s="18">
        <f t="shared" si="255"/>
        <v>0</v>
      </c>
      <c r="AJ823" s="20">
        <f t="shared" si="256"/>
        <v>0</v>
      </c>
      <c r="AK823" t="str">
        <f t="shared" si="257"/>
        <v>Include</v>
      </c>
      <c r="AL823" t="str">
        <f t="shared" si="258"/>
        <v>Less than 10 deaths</v>
      </c>
      <c r="AM823" s="6">
        <f>IFERROR(VLOOKUP(D823,DatesEachStateReach10Deaths!A:B,2,FALSE),AK823)</f>
        <v>43919</v>
      </c>
      <c r="AN823">
        <f t="shared" si="259"/>
        <v>-27</v>
      </c>
    </row>
    <row r="824" spans="1:40" x14ac:dyDescent="0.25">
      <c r="A824" t="str">
        <f t="shared" si="260"/>
        <v>43893Maryland</v>
      </c>
      <c r="B824" t="str">
        <f t="shared" si="247"/>
        <v>43893MD</v>
      </c>
      <c r="C824" s="6">
        <v>43893</v>
      </c>
      <c r="D824" t="s">
        <v>83</v>
      </c>
      <c r="E824" t="s">
        <v>27</v>
      </c>
      <c r="F824">
        <f>IFERROR(VLOOKUP(B824,CovidTracking!B:G,4,FALSE),0)</f>
        <v>0</v>
      </c>
      <c r="G824">
        <f>IFERROR(VLOOKUP(B824,CovidTracking!B:G,5,FALSE),0)</f>
        <v>0</v>
      </c>
      <c r="H824">
        <f t="shared" si="248"/>
        <v>0</v>
      </c>
      <c r="I824">
        <f>IFERROR(VLOOKUP(B824,CovidTracking!B:G,6,FALSE),0)</f>
        <v>0</v>
      </c>
      <c r="J824">
        <f t="shared" si="265"/>
        <v>0</v>
      </c>
      <c r="K824">
        <f t="shared" si="266"/>
        <v>0</v>
      </c>
      <c r="L824">
        <f t="shared" si="267"/>
        <v>0</v>
      </c>
      <c r="M824">
        <f t="shared" si="268"/>
        <v>0</v>
      </c>
      <c r="N824">
        <f>VLOOKUP(A824,Mobility!$A:$L,7,FALSE)</f>
        <v>7</v>
      </c>
      <c r="O824">
        <f>VLOOKUP(A824,Mobility!$A:$L,8,FALSE)</f>
        <v>6</v>
      </c>
      <c r="P824">
        <f>VLOOKUP(A824,Mobility!$A:$L,9,FALSE)</f>
        <v>24</v>
      </c>
      <c r="Q824">
        <f>VLOOKUP(A824,Mobility!$A:$L,10,FALSE)</f>
        <v>1</v>
      </c>
      <c r="R824">
        <f>VLOOKUP(A824,Mobility!$A:$L,11,FALSE)</f>
        <v>4</v>
      </c>
      <c r="S824">
        <f>VLOOKUP(A824,Mobility!$A:$L,12,FALSE)</f>
        <v>-1</v>
      </c>
      <c r="T824">
        <f>VLOOKUP(D824,'Pop and Pop Den'!A:C,2,FALSE)</f>
        <v>6083116</v>
      </c>
      <c r="U824">
        <f>VLOOKUP(D824,'Pop and Pop Den'!A:C,3,FALSE)</f>
        <v>626.67309999999998</v>
      </c>
      <c r="V824">
        <f>VLOOKUP(D824,Unemployment!A:B,2,FALSE)</f>
        <v>3.6</v>
      </c>
      <c r="W824">
        <f>VLOOKUP(D824,Unemployment!H:J,2,FALSE)</f>
        <v>3.3</v>
      </c>
      <c r="X824">
        <f>VLOOKUP(D824,Unemployment!H:J,3,FALSE)</f>
        <v>3.3</v>
      </c>
      <c r="Y824">
        <f t="shared" si="249"/>
        <v>-0.30000000000000027</v>
      </c>
      <c r="Z824">
        <f t="shared" si="250"/>
        <v>0</v>
      </c>
      <c r="AA824">
        <f>VLOOKUP(D824,MedianAge!A:B,2,FALSE)</f>
        <v>38.6</v>
      </c>
      <c r="AB824" s="6">
        <f>VLOOKUP(D824,StateActions!F:G,2,FALSE)</f>
        <v>43920</v>
      </c>
      <c r="AC824" s="6">
        <f>VLOOKUP(D824,StateActions!L:M,2,FALSE)</f>
        <v>43913</v>
      </c>
      <c r="AD824" s="6">
        <f>VLOOKUP(D824,StateActions!A:B,2,FALSE)</f>
        <v>43906</v>
      </c>
      <c r="AE824">
        <f t="shared" si="251"/>
        <v>-27</v>
      </c>
      <c r="AF824">
        <f t="shared" si="252"/>
        <v>-20</v>
      </c>
      <c r="AG824">
        <f t="shared" si="253"/>
        <v>-13</v>
      </c>
      <c r="AH824" s="18">
        <f t="shared" si="254"/>
        <v>0</v>
      </c>
      <c r="AI824" s="18">
        <f t="shared" si="255"/>
        <v>0</v>
      </c>
      <c r="AJ824" s="20">
        <f t="shared" si="256"/>
        <v>0</v>
      </c>
      <c r="AK824" t="str">
        <f t="shared" si="257"/>
        <v>Include</v>
      </c>
      <c r="AL824" t="str">
        <f t="shared" si="258"/>
        <v>Less than 10 deaths</v>
      </c>
      <c r="AM824" s="6">
        <f>IFERROR(VLOOKUP(D824,DatesEachStateReach10Deaths!A:B,2,FALSE),AK824)</f>
        <v>43919</v>
      </c>
      <c r="AN824">
        <f t="shared" si="259"/>
        <v>-26</v>
      </c>
    </row>
    <row r="825" spans="1:40" x14ac:dyDescent="0.25">
      <c r="A825" t="str">
        <f t="shared" si="260"/>
        <v>43894Maryland</v>
      </c>
      <c r="B825" t="str">
        <f t="shared" si="247"/>
        <v>43894MD</v>
      </c>
      <c r="C825" s="6">
        <v>43894</v>
      </c>
      <c r="D825" t="s">
        <v>83</v>
      </c>
      <c r="E825" t="s">
        <v>27</v>
      </c>
      <c r="F825">
        <f>IFERROR(VLOOKUP(B825,CovidTracking!B:G,4,FALSE),0)</f>
        <v>0</v>
      </c>
      <c r="G825">
        <f>IFERROR(VLOOKUP(B825,CovidTracking!B:G,5,FALSE),0)</f>
        <v>0</v>
      </c>
      <c r="H825">
        <f t="shared" si="248"/>
        <v>0</v>
      </c>
      <c r="I825">
        <f>IFERROR(VLOOKUP(B825,CovidTracking!B:G,6,FALSE),0)</f>
        <v>0</v>
      </c>
      <c r="J825">
        <f t="shared" si="265"/>
        <v>0</v>
      </c>
      <c r="K825">
        <f t="shared" si="266"/>
        <v>0</v>
      </c>
      <c r="L825">
        <f t="shared" si="267"/>
        <v>0</v>
      </c>
      <c r="M825">
        <f t="shared" si="268"/>
        <v>0</v>
      </c>
      <c r="N825">
        <f>VLOOKUP(A825,Mobility!$A:$L,7,FALSE)</f>
        <v>7</v>
      </c>
      <c r="O825">
        <f>VLOOKUP(A825,Mobility!$A:$L,8,FALSE)</f>
        <v>5</v>
      </c>
      <c r="P825">
        <f>VLOOKUP(A825,Mobility!$A:$L,9,FALSE)</f>
        <v>48</v>
      </c>
      <c r="Q825">
        <f>VLOOKUP(A825,Mobility!$A:$L,10,FALSE)</f>
        <v>3</v>
      </c>
      <c r="R825">
        <f>VLOOKUP(A825,Mobility!$A:$L,11,FALSE)</f>
        <v>3</v>
      </c>
      <c r="S825">
        <f>VLOOKUP(A825,Mobility!$A:$L,12,FALSE)</f>
        <v>-1</v>
      </c>
      <c r="T825">
        <f>VLOOKUP(D825,'Pop and Pop Den'!A:C,2,FALSE)</f>
        <v>6083116</v>
      </c>
      <c r="U825">
        <f>VLOOKUP(D825,'Pop and Pop Den'!A:C,3,FALSE)</f>
        <v>626.67309999999998</v>
      </c>
      <c r="V825">
        <f>VLOOKUP(D825,Unemployment!A:B,2,FALSE)</f>
        <v>3.6</v>
      </c>
      <c r="W825">
        <f>VLOOKUP(D825,Unemployment!H:J,2,FALSE)</f>
        <v>3.3</v>
      </c>
      <c r="X825">
        <f>VLOOKUP(D825,Unemployment!H:J,3,FALSE)</f>
        <v>3.3</v>
      </c>
      <c r="Y825">
        <f t="shared" si="249"/>
        <v>-0.30000000000000027</v>
      </c>
      <c r="Z825">
        <f t="shared" si="250"/>
        <v>0</v>
      </c>
      <c r="AA825">
        <f>VLOOKUP(D825,MedianAge!A:B,2,FALSE)</f>
        <v>38.6</v>
      </c>
      <c r="AB825" s="6">
        <f>VLOOKUP(D825,StateActions!F:G,2,FALSE)</f>
        <v>43920</v>
      </c>
      <c r="AC825" s="6">
        <f>VLOOKUP(D825,StateActions!L:M,2,FALSE)</f>
        <v>43913</v>
      </c>
      <c r="AD825" s="6">
        <f>VLOOKUP(D825,StateActions!A:B,2,FALSE)</f>
        <v>43906</v>
      </c>
      <c r="AE825">
        <f t="shared" si="251"/>
        <v>-26</v>
      </c>
      <c r="AF825">
        <f t="shared" si="252"/>
        <v>-19</v>
      </c>
      <c r="AG825">
        <f t="shared" si="253"/>
        <v>-12</v>
      </c>
      <c r="AH825" s="18">
        <f t="shared" si="254"/>
        <v>0</v>
      </c>
      <c r="AI825" s="18">
        <f t="shared" si="255"/>
        <v>0</v>
      </c>
      <c r="AJ825" s="20">
        <f t="shared" si="256"/>
        <v>0</v>
      </c>
      <c r="AK825" t="str">
        <f t="shared" si="257"/>
        <v>Include</v>
      </c>
      <c r="AL825" t="str">
        <f t="shared" si="258"/>
        <v>Less than 10 deaths</v>
      </c>
      <c r="AM825" s="6">
        <f>IFERROR(VLOOKUP(D825,DatesEachStateReach10Deaths!A:B,2,FALSE),AK825)</f>
        <v>43919</v>
      </c>
      <c r="AN825">
        <f t="shared" si="259"/>
        <v>-25</v>
      </c>
    </row>
    <row r="826" spans="1:40" x14ac:dyDescent="0.25">
      <c r="A826" t="str">
        <f t="shared" si="260"/>
        <v>43895Maryland</v>
      </c>
      <c r="B826" t="str">
        <f t="shared" si="247"/>
        <v>43895MD</v>
      </c>
      <c r="C826" s="6">
        <v>43895</v>
      </c>
      <c r="D826" t="s">
        <v>83</v>
      </c>
      <c r="E826" t="s">
        <v>27</v>
      </c>
      <c r="F826">
        <f>IFERROR(VLOOKUP(B826,CovidTracking!B:G,4,FALSE),0)</f>
        <v>0</v>
      </c>
      <c r="G826">
        <f>IFERROR(VLOOKUP(B826,CovidTracking!B:G,5,FALSE),0)</f>
        <v>17</v>
      </c>
      <c r="H826">
        <f t="shared" si="248"/>
        <v>17</v>
      </c>
      <c r="I826">
        <f>IFERROR(VLOOKUP(B826,CovidTracking!B:G,6,FALSE),0)</f>
        <v>0</v>
      </c>
      <c r="J826">
        <f t="shared" si="265"/>
        <v>0</v>
      </c>
      <c r="K826">
        <f t="shared" si="266"/>
        <v>17</v>
      </c>
      <c r="L826">
        <f t="shared" si="267"/>
        <v>17</v>
      </c>
      <c r="M826">
        <f t="shared" si="268"/>
        <v>0</v>
      </c>
      <c r="N826">
        <f>VLOOKUP(A826,Mobility!$A:$L,7,FALSE)</f>
        <v>6</v>
      </c>
      <c r="O826">
        <f>VLOOKUP(A826,Mobility!$A:$L,8,FALSE)</f>
        <v>4</v>
      </c>
      <c r="P826">
        <f>VLOOKUP(A826,Mobility!$A:$L,9,FALSE)</f>
        <v>29</v>
      </c>
      <c r="Q826">
        <f>VLOOKUP(A826,Mobility!$A:$L,10,FALSE)</f>
        <v>1</v>
      </c>
      <c r="R826">
        <f>VLOOKUP(A826,Mobility!$A:$L,11,FALSE)</f>
        <v>3</v>
      </c>
      <c r="S826">
        <f>VLOOKUP(A826,Mobility!$A:$L,12,FALSE)</f>
        <v>-1</v>
      </c>
      <c r="T826">
        <f>VLOOKUP(D826,'Pop and Pop Den'!A:C,2,FALSE)</f>
        <v>6083116</v>
      </c>
      <c r="U826">
        <f>VLOOKUP(D826,'Pop and Pop Den'!A:C,3,FALSE)</f>
        <v>626.67309999999998</v>
      </c>
      <c r="V826">
        <f>VLOOKUP(D826,Unemployment!A:B,2,FALSE)</f>
        <v>3.6</v>
      </c>
      <c r="W826">
        <f>VLOOKUP(D826,Unemployment!H:J,2,FALSE)</f>
        <v>3.3</v>
      </c>
      <c r="X826">
        <f>VLOOKUP(D826,Unemployment!H:J,3,FALSE)</f>
        <v>3.3</v>
      </c>
      <c r="Y826">
        <f t="shared" si="249"/>
        <v>-0.30000000000000027</v>
      </c>
      <c r="Z826">
        <f t="shared" si="250"/>
        <v>0</v>
      </c>
      <c r="AA826">
        <f>VLOOKUP(D826,MedianAge!A:B,2,FALSE)</f>
        <v>38.6</v>
      </c>
      <c r="AB826" s="6">
        <f>VLOOKUP(D826,StateActions!F:G,2,FALSE)</f>
        <v>43920</v>
      </c>
      <c r="AC826" s="6">
        <f>VLOOKUP(D826,StateActions!L:M,2,FALSE)</f>
        <v>43913</v>
      </c>
      <c r="AD826" s="6">
        <f>VLOOKUP(D826,StateActions!A:B,2,FALSE)</f>
        <v>43906</v>
      </c>
      <c r="AE826">
        <f t="shared" si="251"/>
        <v>-25</v>
      </c>
      <c r="AF826">
        <f t="shared" si="252"/>
        <v>-18</v>
      </c>
      <c r="AG826">
        <f t="shared" si="253"/>
        <v>-11</v>
      </c>
      <c r="AH826" s="18">
        <f t="shared" si="254"/>
        <v>0</v>
      </c>
      <c r="AI826" s="18">
        <f t="shared" si="255"/>
        <v>1</v>
      </c>
      <c r="AJ826" s="20">
        <f t="shared" si="256"/>
        <v>0</v>
      </c>
      <c r="AK826" t="str">
        <f t="shared" si="257"/>
        <v>Include</v>
      </c>
      <c r="AL826" t="str">
        <f t="shared" si="258"/>
        <v>Less than 10 deaths</v>
      </c>
      <c r="AM826" s="6">
        <f>IFERROR(VLOOKUP(D826,DatesEachStateReach10Deaths!A:B,2,FALSE),AK826)</f>
        <v>43919</v>
      </c>
      <c r="AN826">
        <f t="shared" si="259"/>
        <v>-24</v>
      </c>
    </row>
    <row r="827" spans="1:40" x14ac:dyDescent="0.25">
      <c r="A827" t="str">
        <f t="shared" si="260"/>
        <v>43896Maryland</v>
      </c>
      <c r="B827" t="str">
        <f t="shared" si="247"/>
        <v>43896MD</v>
      </c>
      <c r="C827" s="6">
        <v>43896</v>
      </c>
      <c r="D827" t="s">
        <v>83</v>
      </c>
      <c r="E827" t="s">
        <v>27</v>
      </c>
      <c r="F827">
        <f>IFERROR(VLOOKUP(B827,CovidTracking!B:G,4,FALSE),0)</f>
        <v>3</v>
      </c>
      <c r="G827">
        <f>IFERROR(VLOOKUP(B827,CovidTracking!B:G,5,FALSE),0)</f>
        <v>26</v>
      </c>
      <c r="H827">
        <f t="shared" si="248"/>
        <v>29</v>
      </c>
      <c r="I827">
        <f>IFERROR(VLOOKUP(B827,CovidTracking!B:G,6,FALSE),0)</f>
        <v>0</v>
      </c>
      <c r="J827">
        <f t="shared" si="265"/>
        <v>3</v>
      </c>
      <c r="K827">
        <f t="shared" si="266"/>
        <v>9</v>
      </c>
      <c r="L827">
        <f t="shared" si="267"/>
        <v>12</v>
      </c>
      <c r="M827">
        <f t="shared" si="268"/>
        <v>0</v>
      </c>
      <c r="N827">
        <f>VLOOKUP(A827,Mobility!$A:$L,7,FALSE)</f>
        <v>1</v>
      </c>
      <c r="O827">
        <f>VLOOKUP(A827,Mobility!$A:$L,8,FALSE)</f>
        <v>0</v>
      </c>
      <c r="P827">
        <f>VLOOKUP(A827,Mobility!$A:$L,9,FALSE)</f>
        <v>3</v>
      </c>
      <c r="Q827">
        <f>VLOOKUP(A827,Mobility!$A:$L,10,FALSE)</f>
        <v>-3</v>
      </c>
      <c r="R827">
        <f>VLOOKUP(A827,Mobility!$A:$L,11,FALSE)</f>
        <v>2</v>
      </c>
      <c r="S827">
        <f>VLOOKUP(A827,Mobility!$A:$L,12,FALSE)</f>
        <v>1</v>
      </c>
      <c r="T827">
        <f>VLOOKUP(D827,'Pop and Pop Den'!A:C,2,FALSE)</f>
        <v>6083116</v>
      </c>
      <c r="U827">
        <f>VLOOKUP(D827,'Pop and Pop Den'!A:C,3,FALSE)</f>
        <v>626.67309999999998</v>
      </c>
      <c r="V827">
        <f>VLOOKUP(D827,Unemployment!A:B,2,FALSE)</f>
        <v>3.6</v>
      </c>
      <c r="W827">
        <f>VLOOKUP(D827,Unemployment!H:J,2,FALSE)</f>
        <v>3.3</v>
      </c>
      <c r="X827">
        <f>VLOOKUP(D827,Unemployment!H:J,3,FALSE)</f>
        <v>3.3</v>
      </c>
      <c r="Y827">
        <f t="shared" si="249"/>
        <v>-0.30000000000000027</v>
      </c>
      <c r="Z827">
        <f t="shared" si="250"/>
        <v>0</v>
      </c>
      <c r="AA827">
        <f>VLOOKUP(D827,MedianAge!A:B,2,FALSE)</f>
        <v>38.6</v>
      </c>
      <c r="AB827" s="6">
        <f>VLOOKUP(D827,StateActions!F:G,2,FALSE)</f>
        <v>43920</v>
      </c>
      <c r="AC827" s="6">
        <f>VLOOKUP(D827,StateActions!L:M,2,FALSE)</f>
        <v>43913</v>
      </c>
      <c r="AD827" s="6">
        <f>VLOOKUP(D827,StateActions!A:B,2,FALSE)</f>
        <v>43906</v>
      </c>
      <c r="AE827">
        <f t="shared" si="251"/>
        <v>-24</v>
      </c>
      <c r="AF827">
        <f t="shared" si="252"/>
        <v>-17</v>
      </c>
      <c r="AG827">
        <f t="shared" si="253"/>
        <v>-10</v>
      </c>
      <c r="AH827" s="18">
        <f t="shared" si="254"/>
        <v>0.10344827586206896</v>
      </c>
      <c r="AI827" s="18">
        <f t="shared" si="255"/>
        <v>0.89655172413793105</v>
      </c>
      <c r="AJ827" s="20">
        <f t="shared" si="256"/>
        <v>0</v>
      </c>
      <c r="AK827" t="str">
        <f t="shared" si="257"/>
        <v>Include</v>
      </c>
      <c r="AL827" t="str">
        <f t="shared" si="258"/>
        <v>Less than 10 deaths</v>
      </c>
      <c r="AM827" s="6">
        <f>IFERROR(VLOOKUP(D827,DatesEachStateReach10Deaths!A:B,2,FALSE),AK827)</f>
        <v>43919</v>
      </c>
      <c r="AN827">
        <f t="shared" si="259"/>
        <v>-23</v>
      </c>
    </row>
    <row r="828" spans="1:40" x14ac:dyDescent="0.25">
      <c r="A828" t="str">
        <f t="shared" si="260"/>
        <v>43897Maryland</v>
      </c>
      <c r="B828" t="str">
        <f t="shared" si="247"/>
        <v>43897MD</v>
      </c>
      <c r="C828" s="6">
        <v>43897</v>
      </c>
      <c r="D828" t="s">
        <v>83</v>
      </c>
      <c r="E828" t="s">
        <v>27</v>
      </c>
      <c r="F828">
        <f>IFERROR(VLOOKUP(B828,CovidTracking!B:G,4,FALSE),0)</f>
        <v>3</v>
      </c>
      <c r="G828">
        <f>IFERROR(VLOOKUP(B828,CovidTracking!B:G,5,FALSE),0)</f>
        <v>41</v>
      </c>
      <c r="H828">
        <f t="shared" si="248"/>
        <v>44</v>
      </c>
      <c r="I828">
        <f>IFERROR(VLOOKUP(B828,CovidTracking!B:G,6,FALSE),0)</f>
        <v>0</v>
      </c>
      <c r="J828">
        <f t="shared" si="265"/>
        <v>0</v>
      </c>
      <c r="K828">
        <f t="shared" si="266"/>
        <v>15</v>
      </c>
      <c r="L828">
        <f t="shared" si="267"/>
        <v>15</v>
      </c>
      <c r="M828">
        <f t="shared" si="268"/>
        <v>0</v>
      </c>
      <c r="N828">
        <f>VLOOKUP(A828,Mobility!$A:$L,7,FALSE)</f>
        <v>6</v>
      </c>
      <c r="O828">
        <f>VLOOKUP(A828,Mobility!$A:$L,8,FALSE)</f>
        <v>6</v>
      </c>
      <c r="P828">
        <f>VLOOKUP(A828,Mobility!$A:$L,9,FALSE)</f>
        <v>34</v>
      </c>
      <c r="Q828">
        <f>VLOOKUP(A828,Mobility!$A:$L,10,FALSE)</f>
        <v>4</v>
      </c>
      <c r="R828">
        <f>VLOOKUP(A828,Mobility!$A:$L,11,FALSE)</f>
        <v>4</v>
      </c>
      <c r="S828">
        <f>VLOOKUP(A828,Mobility!$A:$L,12,FALSE)</f>
        <v>-1</v>
      </c>
      <c r="T828">
        <f>VLOOKUP(D828,'Pop and Pop Den'!A:C,2,FALSE)</f>
        <v>6083116</v>
      </c>
      <c r="U828">
        <f>VLOOKUP(D828,'Pop and Pop Den'!A:C,3,FALSE)</f>
        <v>626.67309999999998</v>
      </c>
      <c r="V828">
        <f>VLOOKUP(D828,Unemployment!A:B,2,FALSE)</f>
        <v>3.6</v>
      </c>
      <c r="W828">
        <f>VLOOKUP(D828,Unemployment!H:J,2,FALSE)</f>
        <v>3.3</v>
      </c>
      <c r="X828">
        <f>VLOOKUP(D828,Unemployment!H:J,3,FALSE)</f>
        <v>3.3</v>
      </c>
      <c r="Y828">
        <f t="shared" si="249"/>
        <v>-0.30000000000000027</v>
      </c>
      <c r="Z828">
        <f t="shared" si="250"/>
        <v>0</v>
      </c>
      <c r="AA828">
        <f>VLOOKUP(D828,MedianAge!A:B,2,FALSE)</f>
        <v>38.6</v>
      </c>
      <c r="AB828" s="6">
        <f>VLOOKUP(D828,StateActions!F:G,2,FALSE)</f>
        <v>43920</v>
      </c>
      <c r="AC828" s="6">
        <f>VLOOKUP(D828,StateActions!L:M,2,FALSE)</f>
        <v>43913</v>
      </c>
      <c r="AD828" s="6">
        <f>VLOOKUP(D828,StateActions!A:B,2,FALSE)</f>
        <v>43906</v>
      </c>
      <c r="AE828">
        <f t="shared" si="251"/>
        <v>-23</v>
      </c>
      <c r="AF828">
        <f t="shared" si="252"/>
        <v>-16</v>
      </c>
      <c r="AG828">
        <f t="shared" si="253"/>
        <v>-9</v>
      </c>
      <c r="AH828" s="18">
        <f t="shared" si="254"/>
        <v>6.8181818181818177E-2</v>
      </c>
      <c r="AI828" s="18">
        <f t="shared" si="255"/>
        <v>0.93181818181818177</v>
      </c>
      <c r="AJ828" s="20">
        <f t="shared" si="256"/>
        <v>0</v>
      </c>
      <c r="AK828" t="str">
        <f t="shared" si="257"/>
        <v>Include</v>
      </c>
      <c r="AL828" t="str">
        <f t="shared" si="258"/>
        <v>Less than 10 deaths</v>
      </c>
      <c r="AM828" s="6">
        <f>IFERROR(VLOOKUP(D828,DatesEachStateReach10Deaths!A:B,2,FALSE),AK828)</f>
        <v>43919</v>
      </c>
      <c r="AN828">
        <f t="shared" si="259"/>
        <v>-22</v>
      </c>
    </row>
    <row r="829" spans="1:40" x14ac:dyDescent="0.25">
      <c r="A829" t="str">
        <f t="shared" si="260"/>
        <v>43898Maryland</v>
      </c>
      <c r="B829" t="str">
        <f t="shared" si="247"/>
        <v>43898MD</v>
      </c>
      <c r="C829" s="6">
        <v>43898</v>
      </c>
      <c r="D829" t="s">
        <v>83</v>
      </c>
      <c r="E829" t="s">
        <v>27</v>
      </c>
      <c r="F829">
        <f>IFERROR(VLOOKUP(B829,CovidTracking!B:G,4,FALSE),0)</f>
        <v>3</v>
      </c>
      <c r="G829">
        <f>IFERROR(VLOOKUP(B829,CovidTracking!B:G,5,FALSE),0)</f>
        <v>52</v>
      </c>
      <c r="H829">
        <f t="shared" si="248"/>
        <v>55</v>
      </c>
      <c r="I829">
        <f>IFERROR(VLOOKUP(B829,CovidTracking!B:G,6,FALSE),0)</f>
        <v>0</v>
      </c>
      <c r="J829">
        <f t="shared" si="265"/>
        <v>0</v>
      </c>
      <c r="K829">
        <f t="shared" si="266"/>
        <v>11</v>
      </c>
      <c r="L829">
        <f t="shared" si="267"/>
        <v>11</v>
      </c>
      <c r="M829">
        <f t="shared" si="268"/>
        <v>0</v>
      </c>
      <c r="N829">
        <f>VLOOKUP(A829,Mobility!$A:$L,7,FALSE)</f>
        <v>7</v>
      </c>
      <c r="O829">
        <f>VLOOKUP(A829,Mobility!$A:$L,8,FALSE)</f>
        <v>6</v>
      </c>
      <c r="P829">
        <f>VLOOKUP(A829,Mobility!$A:$L,9,FALSE)</f>
        <v>100</v>
      </c>
      <c r="Q829">
        <f>VLOOKUP(A829,Mobility!$A:$L,10,FALSE)</f>
        <v>5</v>
      </c>
      <c r="R829">
        <f>VLOOKUP(A829,Mobility!$A:$L,11,FALSE)</f>
        <v>2</v>
      </c>
      <c r="S829">
        <f>VLOOKUP(A829,Mobility!$A:$L,12,FALSE)</f>
        <v>-1</v>
      </c>
      <c r="T829">
        <f>VLOOKUP(D829,'Pop and Pop Den'!A:C,2,FALSE)</f>
        <v>6083116</v>
      </c>
      <c r="U829">
        <f>VLOOKUP(D829,'Pop and Pop Den'!A:C,3,FALSE)</f>
        <v>626.67309999999998</v>
      </c>
      <c r="V829">
        <f>VLOOKUP(D829,Unemployment!A:B,2,FALSE)</f>
        <v>3.6</v>
      </c>
      <c r="W829">
        <f>VLOOKUP(D829,Unemployment!H:J,2,FALSE)</f>
        <v>3.3</v>
      </c>
      <c r="X829">
        <f>VLOOKUP(D829,Unemployment!H:J,3,FALSE)</f>
        <v>3.3</v>
      </c>
      <c r="Y829">
        <f t="shared" si="249"/>
        <v>-0.30000000000000027</v>
      </c>
      <c r="Z829">
        <f t="shared" si="250"/>
        <v>0</v>
      </c>
      <c r="AA829">
        <f>VLOOKUP(D829,MedianAge!A:B,2,FALSE)</f>
        <v>38.6</v>
      </c>
      <c r="AB829" s="6">
        <f>VLOOKUP(D829,StateActions!F:G,2,FALSE)</f>
        <v>43920</v>
      </c>
      <c r="AC829" s="6">
        <f>VLOOKUP(D829,StateActions!L:M,2,FALSE)</f>
        <v>43913</v>
      </c>
      <c r="AD829" s="6">
        <f>VLOOKUP(D829,StateActions!A:B,2,FALSE)</f>
        <v>43906</v>
      </c>
      <c r="AE829">
        <f t="shared" si="251"/>
        <v>-22</v>
      </c>
      <c r="AF829">
        <f t="shared" si="252"/>
        <v>-15</v>
      </c>
      <c r="AG829">
        <f t="shared" si="253"/>
        <v>-8</v>
      </c>
      <c r="AH829" s="18">
        <f t="shared" si="254"/>
        <v>5.4545454545454543E-2</v>
      </c>
      <c r="AI829" s="18">
        <f t="shared" si="255"/>
        <v>0.94545454545454544</v>
      </c>
      <c r="AJ829" s="20">
        <f t="shared" si="256"/>
        <v>0</v>
      </c>
      <c r="AK829" t="str">
        <f t="shared" si="257"/>
        <v>Include</v>
      </c>
      <c r="AL829" t="str">
        <f t="shared" si="258"/>
        <v>Less than 10 deaths</v>
      </c>
      <c r="AM829" s="6">
        <f>IFERROR(VLOOKUP(D829,DatesEachStateReach10Deaths!A:B,2,FALSE),AK829)</f>
        <v>43919</v>
      </c>
      <c r="AN829">
        <f t="shared" si="259"/>
        <v>-21</v>
      </c>
    </row>
    <row r="830" spans="1:40" x14ac:dyDescent="0.25">
      <c r="A830" t="str">
        <f t="shared" si="260"/>
        <v>43899Maryland</v>
      </c>
      <c r="B830" t="str">
        <f t="shared" si="247"/>
        <v>43899MD</v>
      </c>
      <c r="C830" s="6">
        <v>43899</v>
      </c>
      <c r="D830" t="s">
        <v>83</v>
      </c>
      <c r="E830" t="s">
        <v>27</v>
      </c>
      <c r="F830">
        <f>IFERROR(VLOOKUP(B830,CovidTracking!B:G,4,FALSE),0)</f>
        <v>5</v>
      </c>
      <c r="G830">
        <f>IFERROR(VLOOKUP(B830,CovidTracking!B:G,5,FALSE),0)</f>
        <v>73</v>
      </c>
      <c r="H830">
        <f t="shared" si="248"/>
        <v>78</v>
      </c>
      <c r="I830">
        <f>IFERROR(VLOOKUP(B830,CovidTracking!B:G,6,FALSE),0)</f>
        <v>0</v>
      </c>
      <c r="J830">
        <f t="shared" si="265"/>
        <v>2</v>
      </c>
      <c r="K830">
        <f t="shared" si="266"/>
        <v>21</v>
      </c>
      <c r="L830">
        <f t="shared" si="267"/>
        <v>23</v>
      </c>
      <c r="M830">
        <f t="shared" si="268"/>
        <v>0</v>
      </c>
      <c r="N830">
        <f>VLOOKUP(A830,Mobility!$A:$L,7,FALSE)</f>
        <v>6</v>
      </c>
      <c r="O830">
        <f>VLOOKUP(A830,Mobility!$A:$L,8,FALSE)</f>
        <v>5</v>
      </c>
      <c r="P830">
        <f>VLOOKUP(A830,Mobility!$A:$L,9,FALSE)</f>
        <v>84</v>
      </c>
      <c r="Q830">
        <f>VLOOKUP(A830,Mobility!$A:$L,10,FALSE)</f>
        <v>-1</v>
      </c>
      <c r="R830">
        <f>VLOOKUP(A830,Mobility!$A:$L,11,FALSE)</f>
        <v>3</v>
      </c>
      <c r="S830">
        <f>VLOOKUP(A830,Mobility!$A:$L,12,FALSE)</f>
        <v>0</v>
      </c>
      <c r="T830">
        <f>VLOOKUP(D830,'Pop and Pop Den'!A:C,2,FALSE)</f>
        <v>6083116</v>
      </c>
      <c r="U830">
        <f>VLOOKUP(D830,'Pop and Pop Den'!A:C,3,FALSE)</f>
        <v>626.67309999999998</v>
      </c>
      <c r="V830">
        <f>VLOOKUP(D830,Unemployment!A:B,2,FALSE)</f>
        <v>3.6</v>
      </c>
      <c r="W830">
        <f>VLOOKUP(D830,Unemployment!H:J,2,FALSE)</f>
        <v>3.3</v>
      </c>
      <c r="X830">
        <f>VLOOKUP(D830,Unemployment!H:J,3,FALSE)</f>
        <v>3.3</v>
      </c>
      <c r="Y830">
        <f t="shared" si="249"/>
        <v>-0.30000000000000027</v>
      </c>
      <c r="Z830">
        <f t="shared" si="250"/>
        <v>0</v>
      </c>
      <c r="AA830">
        <f>VLOOKUP(D830,MedianAge!A:B,2,FALSE)</f>
        <v>38.6</v>
      </c>
      <c r="AB830" s="6">
        <f>VLOOKUP(D830,StateActions!F:G,2,FALSE)</f>
        <v>43920</v>
      </c>
      <c r="AC830" s="6">
        <f>VLOOKUP(D830,StateActions!L:M,2,FALSE)</f>
        <v>43913</v>
      </c>
      <c r="AD830" s="6">
        <f>VLOOKUP(D830,StateActions!A:B,2,FALSE)</f>
        <v>43906</v>
      </c>
      <c r="AE830">
        <f t="shared" si="251"/>
        <v>-21</v>
      </c>
      <c r="AF830">
        <f t="shared" si="252"/>
        <v>-14</v>
      </c>
      <c r="AG830">
        <f t="shared" si="253"/>
        <v>-7</v>
      </c>
      <c r="AH830" s="18">
        <f t="shared" si="254"/>
        <v>6.4102564102564097E-2</v>
      </c>
      <c r="AI830" s="18">
        <f t="shared" si="255"/>
        <v>0.9358974358974359</v>
      </c>
      <c r="AJ830" s="20">
        <f t="shared" si="256"/>
        <v>0</v>
      </c>
      <c r="AK830" t="str">
        <f t="shared" si="257"/>
        <v>Include</v>
      </c>
      <c r="AL830" t="str">
        <f t="shared" si="258"/>
        <v>Less than 10 deaths</v>
      </c>
      <c r="AM830" s="6">
        <f>IFERROR(VLOOKUP(D830,DatesEachStateReach10Deaths!A:B,2,FALSE),AK830)</f>
        <v>43919</v>
      </c>
      <c r="AN830">
        <f t="shared" si="259"/>
        <v>-20</v>
      </c>
    </row>
    <row r="831" spans="1:40" x14ac:dyDescent="0.25">
      <c r="A831" t="str">
        <f t="shared" si="260"/>
        <v>43900Maryland</v>
      </c>
      <c r="B831" t="str">
        <f t="shared" si="247"/>
        <v>43900MD</v>
      </c>
      <c r="C831" s="6">
        <v>43900</v>
      </c>
      <c r="D831" t="s">
        <v>83</v>
      </c>
      <c r="E831" t="s">
        <v>27</v>
      </c>
      <c r="F831">
        <f>IFERROR(VLOOKUP(B831,CovidTracking!B:G,4,FALSE),0)</f>
        <v>6</v>
      </c>
      <c r="G831">
        <f>IFERROR(VLOOKUP(B831,CovidTracking!B:G,5,FALSE),0)</f>
        <v>89</v>
      </c>
      <c r="H831">
        <f t="shared" si="248"/>
        <v>95</v>
      </c>
      <c r="I831">
        <f>IFERROR(VLOOKUP(B831,CovidTracking!B:G,6,FALSE),0)</f>
        <v>0</v>
      </c>
      <c r="J831">
        <f t="shared" si="265"/>
        <v>1</v>
      </c>
      <c r="K831">
        <f t="shared" si="266"/>
        <v>16</v>
      </c>
      <c r="L831">
        <f t="shared" si="267"/>
        <v>17</v>
      </c>
      <c r="M831">
        <f t="shared" si="268"/>
        <v>0</v>
      </c>
      <c r="N831">
        <f>VLOOKUP(A831,Mobility!$A:$L,7,FALSE)</f>
        <v>5</v>
      </c>
      <c r="O831">
        <f>VLOOKUP(A831,Mobility!$A:$L,8,FALSE)</f>
        <v>5</v>
      </c>
      <c r="P831">
        <f>VLOOKUP(A831,Mobility!$A:$L,9,FALSE)</f>
        <v>37</v>
      </c>
      <c r="Q831">
        <f>VLOOKUP(A831,Mobility!$A:$L,10,FALSE)</f>
        <v>-2</v>
      </c>
      <c r="R831">
        <f>VLOOKUP(A831,Mobility!$A:$L,11,FALSE)</f>
        <v>2</v>
      </c>
      <c r="S831">
        <f>VLOOKUP(A831,Mobility!$A:$L,12,FALSE)</f>
        <v>0</v>
      </c>
      <c r="T831">
        <f>VLOOKUP(D831,'Pop and Pop Den'!A:C,2,FALSE)</f>
        <v>6083116</v>
      </c>
      <c r="U831">
        <f>VLOOKUP(D831,'Pop and Pop Den'!A:C,3,FALSE)</f>
        <v>626.67309999999998</v>
      </c>
      <c r="V831">
        <f>VLOOKUP(D831,Unemployment!A:B,2,FALSE)</f>
        <v>3.6</v>
      </c>
      <c r="W831">
        <f>VLOOKUP(D831,Unemployment!H:J,2,FALSE)</f>
        <v>3.3</v>
      </c>
      <c r="X831">
        <f>VLOOKUP(D831,Unemployment!H:J,3,FALSE)</f>
        <v>3.3</v>
      </c>
      <c r="Y831">
        <f t="shared" si="249"/>
        <v>-0.30000000000000027</v>
      </c>
      <c r="Z831">
        <f t="shared" si="250"/>
        <v>0</v>
      </c>
      <c r="AA831">
        <f>VLOOKUP(D831,MedianAge!A:B,2,FALSE)</f>
        <v>38.6</v>
      </c>
      <c r="AB831" s="6">
        <f>VLOOKUP(D831,StateActions!F:G,2,FALSE)</f>
        <v>43920</v>
      </c>
      <c r="AC831" s="6">
        <f>VLOOKUP(D831,StateActions!L:M,2,FALSE)</f>
        <v>43913</v>
      </c>
      <c r="AD831" s="6">
        <f>VLOOKUP(D831,StateActions!A:B,2,FALSE)</f>
        <v>43906</v>
      </c>
      <c r="AE831">
        <f t="shared" si="251"/>
        <v>-20</v>
      </c>
      <c r="AF831">
        <f t="shared" si="252"/>
        <v>-13</v>
      </c>
      <c r="AG831">
        <f t="shared" si="253"/>
        <v>-6</v>
      </c>
      <c r="AH831" s="18">
        <f t="shared" si="254"/>
        <v>6.3157894736842107E-2</v>
      </c>
      <c r="AI831" s="18">
        <f t="shared" si="255"/>
        <v>0.93684210526315792</v>
      </c>
      <c r="AJ831" s="20">
        <f t="shared" si="256"/>
        <v>0</v>
      </c>
      <c r="AK831" t="str">
        <f t="shared" si="257"/>
        <v>Include</v>
      </c>
      <c r="AL831" t="str">
        <f t="shared" si="258"/>
        <v>Less than 10 deaths</v>
      </c>
      <c r="AM831" s="6">
        <f>IFERROR(VLOOKUP(D831,DatesEachStateReach10Deaths!A:B,2,FALSE),AK831)</f>
        <v>43919</v>
      </c>
      <c r="AN831">
        <f t="shared" si="259"/>
        <v>-19</v>
      </c>
    </row>
    <row r="832" spans="1:40" x14ac:dyDescent="0.25">
      <c r="A832" t="str">
        <f t="shared" si="260"/>
        <v>43901Maryland</v>
      </c>
      <c r="B832" t="str">
        <f t="shared" si="247"/>
        <v>43901MD</v>
      </c>
      <c r="C832" s="6">
        <v>43901</v>
      </c>
      <c r="D832" t="s">
        <v>83</v>
      </c>
      <c r="E832" t="s">
        <v>27</v>
      </c>
      <c r="F832">
        <f>IFERROR(VLOOKUP(B832,CovidTracking!B:G,4,FALSE),0)</f>
        <v>9</v>
      </c>
      <c r="G832">
        <f>IFERROR(VLOOKUP(B832,CovidTracking!B:G,5,FALSE),0)</f>
        <v>94</v>
      </c>
      <c r="H832">
        <f t="shared" si="248"/>
        <v>103</v>
      </c>
      <c r="I832">
        <f>IFERROR(VLOOKUP(B832,CovidTracking!B:G,6,FALSE),0)</f>
        <v>0</v>
      </c>
      <c r="J832">
        <f t="shared" si="265"/>
        <v>3</v>
      </c>
      <c r="K832">
        <f t="shared" si="266"/>
        <v>5</v>
      </c>
      <c r="L832">
        <f t="shared" si="267"/>
        <v>8</v>
      </c>
      <c r="M832">
        <f t="shared" si="268"/>
        <v>0</v>
      </c>
      <c r="N832">
        <f>VLOOKUP(A832,Mobility!$A:$L,7,FALSE)</f>
        <v>4</v>
      </c>
      <c r="O832">
        <f>VLOOKUP(A832,Mobility!$A:$L,8,FALSE)</f>
        <v>6</v>
      </c>
      <c r="P832">
        <f>VLOOKUP(A832,Mobility!$A:$L,9,FALSE)</f>
        <v>27</v>
      </c>
      <c r="Q832">
        <f>VLOOKUP(A832,Mobility!$A:$L,10,FALSE)</f>
        <v>-2</v>
      </c>
      <c r="R832">
        <f>VLOOKUP(A832,Mobility!$A:$L,11,FALSE)</f>
        <v>1</v>
      </c>
      <c r="S832">
        <f>VLOOKUP(A832,Mobility!$A:$L,12,FALSE)</f>
        <v>0</v>
      </c>
      <c r="T832">
        <f>VLOOKUP(D832,'Pop and Pop Den'!A:C,2,FALSE)</f>
        <v>6083116</v>
      </c>
      <c r="U832">
        <f>VLOOKUP(D832,'Pop and Pop Den'!A:C,3,FALSE)</f>
        <v>626.67309999999998</v>
      </c>
      <c r="V832">
        <f>VLOOKUP(D832,Unemployment!A:B,2,FALSE)</f>
        <v>3.6</v>
      </c>
      <c r="W832">
        <f>VLOOKUP(D832,Unemployment!H:J,2,FALSE)</f>
        <v>3.3</v>
      </c>
      <c r="X832">
        <f>VLOOKUP(D832,Unemployment!H:J,3,FALSE)</f>
        <v>3.3</v>
      </c>
      <c r="Y832">
        <f t="shared" si="249"/>
        <v>-0.30000000000000027</v>
      </c>
      <c r="Z832">
        <f t="shared" si="250"/>
        <v>0</v>
      </c>
      <c r="AA832">
        <f>VLOOKUP(D832,MedianAge!A:B,2,FALSE)</f>
        <v>38.6</v>
      </c>
      <c r="AB832" s="6">
        <f>VLOOKUP(D832,StateActions!F:G,2,FALSE)</f>
        <v>43920</v>
      </c>
      <c r="AC832" s="6">
        <f>VLOOKUP(D832,StateActions!L:M,2,FALSE)</f>
        <v>43913</v>
      </c>
      <c r="AD832" s="6">
        <f>VLOOKUP(D832,StateActions!A:B,2,FALSE)</f>
        <v>43906</v>
      </c>
      <c r="AE832">
        <f t="shared" si="251"/>
        <v>-19</v>
      </c>
      <c r="AF832">
        <f t="shared" si="252"/>
        <v>-12</v>
      </c>
      <c r="AG832">
        <f t="shared" si="253"/>
        <v>-5</v>
      </c>
      <c r="AH832" s="18">
        <f t="shared" si="254"/>
        <v>8.7378640776699032E-2</v>
      </c>
      <c r="AI832" s="18">
        <f t="shared" si="255"/>
        <v>0.91262135922330101</v>
      </c>
      <c r="AJ832" s="20">
        <f t="shared" si="256"/>
        <v>0</v>
      </c>
      <c r="AK832" t="str">
        <f t="shared" si="257"/>
        <v>Include</v>
      </c>
      <c r="AL832" t="str">
        <f t="shared" si="258"/>
        <v>Less than 10 deaths</v>
      </c>
      <c r="AM832" s="6">
        <f>IFERROR(VLOOKUP(D832,DatesEachStateReach10Deaths!A:B,2,FALSE),AK832)</f>
        <v>43919</v>
      </c>
      <c r="AN832">
        <f t="shared" si="259"/>
        <v>-18</v>
      </c>
    </row>
    <row r="833" spans="1:40" x14ac:dyDescent="0.25">
      <c r="A833" t="str">
        <f t="shared" si="260"/>
        <v>43902Maryland</v>
      </c>
      <c r="B833" t="str">
        <f t="shared" si="247"/>
        <v>43902MD</v>
      </c>
      <c r="C833" s="6">
        <v>43902</v>
      </c>
      <c r="D833" t="s">
        <v>83</v>
      </c>
      <c r="E833" t="s">
        <v>27</v>
      </c>
      <c r="F833">
        <f>IFERROR(VLOOKUP(B833,CovidTracking!B:G,4,FALSE),0)</f>
        <v>12</v>
      </c>
      <c r="G833">
        <f>IFERROR(VLOOKUP(B833,CovidTracking!B:G,5,FALSE),0)</f>
        <v>94</v>
      </c>
      <c r="H833">
        <f t="shared" si="248"/>
        <v>106</v>
      </c>
      <c r="I833">
        <f>IFERROR(VLOOKUP(B833,CovidTracking!B:G,6,FALSE),0)</f>
        <v>0</v>
      </c>
      <c r="J833">
        <f t="shared" si="265"/>
        <v>3</v>
      </c>
      <c r="K833">
        <f t="shared" si="266"/>
        <v>0</v>
      </c>
      <c r="L833">
        <f t="shared" si="267"/>
        <v>3</v>
      </c>
      <c r="M833">
        <f t="shared" si="268"/>
        <v>0</v>
      </c>
      <c r="N833">
        <f>VLOOKUP(A833,Mobility!$A:$L,7,FALSE)</f>
        <v>8</v>
      </c>
      <c r="O833">
        <f>VLOOKUP(A833,Mobility!$A:$L,8,FALSE)</f>
        <v>19</v>
      </c>
      <c r="P833">
        <f>VLOOKUP(A833,Mobility!$A:$L,9,FALSE)</f>
        <v>33</v>
      </c>
      <c r="Q833">
        <f>VLOOKUP(A833,Mobility!$A:$L,10,FALSE)</f>
        <v>-7</v>
      </c>
      <c r="R833">
        <f>VLOOKUP(A833,Mobility!$A:$L,11,FALSE)</f>
        <v>-1</v>
      </c>
      <c r="S833">
        <f>VLOOKUP(A833,Mobility!$A:$L,12,FALSE)</f>
        <v>1</v>
      </c>
      <c r="T833">
        <f>VLOOKUP(D833,'Pop and Pop Den'!A:C,2,FALSE)</f>
        <v>6083116</v>
      </c>
      <c r="U833">
        <f>VLOOKUP(D833,'Pop and Pop Den'!A:C,3,FALSE)</f>
        <v>626.67309999999998</v>
      </c>
      <c r="V833">
        <f>VLOOKUP(D833,Unemployment!A:B,2,FALSE)</f>
        <v>3.6</v>
      </c>
      <c r="W833">
        <f>VLOOKUP(D833,Unemployment!H:J,2,FALSE)</f>
        <v>3.3</v>
      </c>
      <c r="X833">
        <f>VLOOKUP(D833,Unemployment!H:J,3,FALSE)</f>
        <v>3.3</v>
      </c>
      <c r="Y833">
        <f t="shared" si="249"/>
        <v>-0.30000000000000027</v>
      </c>
      <c r="Z833">
        <f t="shared" si="250"/>
        <v>0</v>
      </c>
      <c r="AA833">
        <f>VLOOKUP(D833,MedianAge!A:B,2,FALSE)</f>
        <v>38.6</v>
      </c>
      <c r="AB833" s="6">
        <f>VLOOKUP(D833,StateActions!F:G,2,FALSE)</f>
        <v>43920</v>
      </c>
      <c r="AC833" s="6">
        <f>VLOOKUP(D833,StateActions!L:M,2,FALSE)</f>
        <v>43913</v>
      </c>
      <c r="AD833" s="6">
        <f>VLOOKUP(D833,StateActions!A:B,2,FALSE)</f>
        <v>43906</v>
      </c>
      <c r="AE833">
        <f t="shared" si="251"/>
        <v>-18</v>
      </c>
      <c r="AF833">
        <f t="shared" si="252"/>
        <v>-11</v>
      </c>
      <c r="AG833">
        <f t="shared" si="253"/>
        <v>-4</v>
      </c>
      <c r="AH833" s="18">
        <f t="shared" si="254"/>
        <v>0.11320754716981132</v>
      </c>
      <c r="AI833" s="18">
        <f t="shared" si="255"/>
        <v>0.8867924528301887</v>
      </c>
      <c r="AJ833" s="20">
        <f t="shared" si="256"/>
        <v>0</v>
      </c>
      <c r="AK833" t="str">
        <f t="shared" si="257"/>
        <v>Include</v>
      </c>
      <c r="AL833" t="str">
        <f t="shared" si="258"/>
        <v>Less than 10 deaths</v>
      </c>
      <c r="AM833" s="6">
        <f>IFERROR(VLOOKUP(D833,DatesEachStateReach10Deaths!A:B,2,FALSE),AK833)</f>
        <v>43919</v>
      </c>
      <c r="AN833">
        <f t="shared" si="259"/>
        <v>-17</v>
      </c>
    </row>
    <row r="834" spans="1:40" x14ac:dyDescent="0.25">
      <c r="A834" t="str">
        <f t="shared" si="260"/>
        <v>43903Maryland</v>
      </c>
      <c r="B834" t="str">
        <f t="shared" ref="B834:B897" si="269">C834&amp;E834</f>
        <v>43903MD</v>
      </c>
      <c r="C834" s="6">
        <v>43903</v>
      </c>
      <c r="D834" t="s">
        <v>83</v>
      </c>
      <c r="E834" t="s">
        <v>27</v>
      </c>
      <c r="F834">
        <f>IFERROR(VLOOKUP(B834,CovidTracking!B:G,4,FALSE),0)</f>
        <v>17</v>
      </c>
      <c r="G834">
        <f>IFERROR(VLOOKUP(B834,CovidTracking!B:G,5,FALSE),0)</f>
        <v>94</v>
      </c>
      <c r="H834">
        <f t="shared" ref="H834:H897" si="270">F834+G834</f>
        <v>111</v>
      </c>
      <c r="I834">
        <f>IFERROR(VLOOKUP(B834,CovidTracking!B:G,6,FALSE),0)</f>
        <v>0</v>
      </c>
      <c r="J834">
        <f t="shared" si="265"/>
        <v>5</v>
      </c>
      <c r="K834">
        <f t="shared" si="266"/>
        <v>0</v>
      </c>
      <c r="L834">
        <f t="shared" si="267"/>
        <v>5</v>
      </c>
      <c r="M834">
        <f t="shared" si="268"/>
        <v>0</v>
      </c>
      <c r="N834">
        <f>VLOOKUP(A834,Mobility!$A:$L,7,FALSE)</f>
        <v>1</v>
      </c>
      <c r="O834">
        <f>VLOOKUP(A834,Mobility!$A:$L,8,FALSE)</f>
        <v>19</v>
      </c>
      <c r="P834">
        <f>VLOOKUP(A834,Mobility!$A:$L,9,FALSE)</f>
        <v>39</v>
      </c>
      <c r="Q834">
        <f>VLOOKUP(A834,Mobility!$A:$L,10,FALSE)</f>
        <v>-13</v>
      </c>
      <c r="R834">
        <f>VLOOKUP(A834,Mobility!$A:$L,11,FALSE)</f>
        <v>-4</v>
      </c>
      <c r="S834">
        <f>VLOOKUP(A834,Mobility!$A:$L,12,FALSE)</f>
        <v>3</v>
      </c>
      <c r="T834">
        <f>VLOOKUP(D834,'Pop and Pop Den'!A:C,2,FALSE)</f>
        <v>6083116</v>
      </c>
      <c r="U834">
        <f>VLOOKUP(D834,'Pop and Pop Den'!A:C,3,FALSE)</f>
        <v>626.67309999999998</v>
      </c>
      <c r="V834">
        <f>VLOOKUP(D834,Unemployment!A:B,2,FALSE)</f>
        <v>3.6</v>
      </c>
      <c r="W834">
        <f>VLOOKUP(D834,Unemployment!H:J,2,FALSE)</f>
        <v>3.3</v>
      </c>
      <c r="X834">
        <f>VLOOKUP(D834,Unemployment!H:J,3,FALSE)</f>
        <v>3.3</v>
      </c>
      <c r="Y834">
        <f t="shared" si="249"/>
        <v>-0.30000000000000027</v>
      </c>
      <c r="Z834">
        <f t="shared" si="250"/>
        <v>0</v>
      </c>
      <c r="AA834">
        <f>VLOOKUP(D834,MedianAge!A:B,2,FALSE)</f>
        <v>38.6</v>
      </c>
      <c r="AB834" s="6">
        <f>VLOOKUP(D834,StateActions!F:G,2,FALSE)</f>
        <v>43920</v>
      </c>
      <c r="AC834" s="6">
        <f>VLOOKUP(D834,StateActions!L:M,2,FALSE)</f>
        <v>43913</v>
      </c>
      <c r="AD834" s="6">
        <f>VLOOKUP(D834,StateActions!A:B,2,FALSE)</f>
        <v>43906</v>
      </c>
      <c r="AE834">
        <f t="shared" si="251"/>
        <v>-17</v>
      </c>
      <c r="AF834">
        <f t="shared" si="252"/>
        <v>-10</v>
      </c>
      <c r="AG834">
        <f t="shared" si="253"/>
        <v>-3</v>
      </c>
      <c r="AH834" s="18">
        <f t="shared" si="254"/>
        <v>0.15315315315315314</v>
      </c>
      <c r="AI834" s="18">
        <f t="shared" si="255"/>
        <v>0.84684684684684686</v>
      </c>
      <c r="AJ834" s="20">
        <f t="shared" si="256"/>
        <v>0</v>
      </c>
      <c r="AK834" t="str">
        <f t="shared" si="257"/>
        <v>Include</v>
      </c>
      <c r="AL834" t="str">
        <f t="shared" si="258"/>
        <v>Less than 10 deaths</v>
      </c>
      <c r="AM834" s="6">
        <f>IFERROR(VLOOKUP(D834,DatesEachStateReach10Deaths!A:B,2,FALSE),AK834)</f>
        <v>43919</v>
      </c>
      <c r="AN834">
        <f t="shared" si="259"/>
        <v>-16</v>
      </c>
    </row>
    <row r="835" spans="1:40" x14ac:dyDescent="0.25">
      <c r="A835" t="str">
        <f t="shared" si="260"/>
        <v>43904Maryland</v>
      </c>
      <c r="B835" t="str">
        <f t="shared" si="269"/>
        <v>43904MD</v>
      </c>
      <c r="C835" s="6">
        <v>43904</v>
      </c>
      <c r="D835" t="s">
        <v>83</v>
      </c>
      <c r="E835" t="s">
        <v>27</v>
      </c>
      <c r="F835">
        <f>IFERROR(VLOOKUP(B835,CovidTracking!B:G,4,FALSE),0)</f>
        <v>26</v>
      </c>
      <c r="G835">
        <f>IFERROR(VLOOKUP(B835,CovidTracking!B:G,5,FALSE),0)</f>
        <v>94</v>
      </c>
      <c r="H835">
        <f t="shared" si="270"/>
        <v>120</v>
      </c>
      <c r="I835">
        <f>IFERROR(VLOOKUP(B835,CovidTracking!B:G,6,FALSE),0)</f>
        <v>0</v>
      </c>
      <c r="J835">
        <f t="shared" si="265"/>
        <v>9</v>
      </c>
      <c r="K835">
        <f t="shared" si="266"/>
        <v>0</v>
      </c>
      <c r="L835">
        <f t="shared" si="267"/>
        <v>9</v>
      </c>
      <c r="M835">
        <f t="shared" si="268"/>
        <v>0</v>
      </c>
      <c r="N835">
        <f>VLOOKUP(A835,Mobility!$A:$L,7,FALSE)</f>
        <v>-7</v>
      </c>
      <c r="O835">
        <f>VLOOKUP(A835,Mobility!$A:$L,8,FALSE)</f>
        <v>11</v>
      </c>
      <c r="P835">
        <f>VLOOKUP(A835,Mobility!$A:$L,9,FALSE)</f>
        <v>66</v>
      </c>
      <c r="Q835">
        <f>VLOOKUP(A835,Mobility!$A:$L,10,FALSE)</f>
        <v>-11</v>
      </c>
      <c r="R835">
        <f>VLOOKUP(A835,Mobility!$A:$L,11,FALSE)</f>
        <v>-2</v>
      </c>
      <c r="S835">
        <f>VLOOKUP(A835,Mobility!$A:$L,12,FALSE)</f>
        <v>3</v>
      </c>
      <c r="T835">
        <f>VLOOKUP(D835,'Pop and Pop Den'!A:C,2,FALSE)</f>
        <v>6083116</v>
      </c>
      <c r="U835">
        <f>VLOOKUP(D835,'Pop and Pop Den'!A:C,3,FALSE)</f>
        <v>626.67309999999998</v>
      </c>
      <c r="V835">
        <f>VLOOKUP(D835,Unemployment!A:B,2,FALSE)</f>
        <v>3.6</v>
      </c>
      <c r="W835">
        <f>VLOOKUP(D835,Unemployment!H:J,2,FALSE)</f>
        <v>3.3</v>
      </c>
      <c r="X835">
        <f>VLOOKUP(D835,Unemployment!H:J,3,FALSE)</f>
        <v>3.3</v>
      </c>
      <c r="Y835">
        <f t="shared" ref="Y835:Y898" si="271">X835-V835</f>
        <v>-0.30000000000000027</v>
      </c>
      <c r="Z835">
        <f t="shared" ref="Z835:Z898" si="272">X835-W835</f>
        <v>0</v>
      </c>
      <c r="AA835">
        <f>VLOOKUP(D835,MedianAge!A:B,2,FALSE)</f>
        <v>38.6</v>
      </c>
      <c r="AB835" s="6">
        <f>VLOOKUP(D835,StateActions!F:G,2,FALSE)</f>
        <v>43920</v>
      </c>
      <c r="AC835" s="6">
        <f>VLOOKUP(D835,StateActions!L:M,2,FALSE)</f>
        <v>43913</v>
      </c>
      <c r="AD835" s="6">
        <f>VLOOKUP(D835,StateActions!A:B,2,FALSE)</f>
        <v>43906</v>
      </c>
      <c r="AE835">
        <f t="shared" ref="AE835:AE898" si="273">C835-AB835</f>
        <v>-16</v>
      </c>
      <c r="AF835">
        <f t="shared" ref="AF835:AF898" si="274">C835-AC835</f>
        <v>-9</v>
      </c>
      <c r="AG835">
        <f t="shared" ref="AG835:AG898" si="275">C835-AD835</f>
        <v>-2</v>
      </c>
      <c r="AH835" s="18">
        <f t="shared" ref="AH835:AH898" si="276">IFERROR(F835/H835,0)</f>
        <v>0.21666666666666667</v>
      </c>
      <c r="AI835" s="18">
        <f t="shared" ref="AI835:AI898" si="277">IFERROR(G835/H835,0)</f>
        <v>0.78333333333333333</v>
      </c>
      <c r="AJ835" s="20">
        <f t="shared" ref="AJ835:AJ898" si="278">IFERROR(I835/H835,0)</f>
        <v>0</v>
      </c>
      <c r="AK835" t="str">
        <f t="shared" ref="AK835:AK898" si="279">IF(SUMIFS(M:M,D:D,D835)&lt;10,"Exclude less than 10 Deaths","Include")</f>
        <v>Include</v>
      </c>
      <c r="AL835" t="str">
        <f t="shared" ref="AL835:AL898" si="280">IF(I835&gt;9,"10 or more deaths","Less than 10 deaths")</f>
        <v>Less than 10 deaths</v>
      </c>
      <c r="AM835" s="6">
        <f>IFERROR(VLOOKUP(D835,DatesEachStateReach10Deaths!A:B,2,FALSE),AK835)</f>
        <v>43919</v>
      </c>
      <c r="AN835">
        <f t="shared" ref="AN835:AN898" si="281">IFERROR(C835-AM835,AK835)</f>
        <v>-15</v>
      </c>
    </row>
    <row r="836" spans="1:40" x14ac:dyDescent="0.25">
      <c r="A836" t="str">
        <f t="shared" si="260"/>
        <v>43905Maryland</v>
      </c>
      <c r="B836" t="str">
        <f t="shared" si="269"/>
        <v>43905MD</v>
      </c>
      <c r="C836" s="6">
        <v>43905</v>
      </c>
      <c r="D836" t="s">
        <v>83</v>
      </c>
      <c r="E836" t="s">
        <v>27</v>
      </c>
      <c r="F836">
        <f>IFERROR(VLOOKUP(B836,CovidTracking!B:G,4,FALSE),0)</f>
        <v>31</v>
      </c>
      <c r="G836">
        <f>IFERROR(VLOOKUP(B836,CovidTracking!B:G,5,FALSE),0)</f>
        <v>94</v>
      </c>
      <c r="H836">
        <f t="shared" si="270"/>
        <v>125</v>
      </c>
      <c r="I836">
        <f>IFERROR(VLOOKUP(B836,CovidTracking!B:G,6,FALSE),0)</f>
        <v>0</v>
      </c>
      <c r="J836">
        <f t="shared" si="265"/>
        <v>5</v>
      </c>
      <c r="K836">
        <f t="shared" si="266"/>
        <v>0</v>
      </c>
      <c r="L836">
        <f t="shared" si="267"/>
        <v>5</v>
      </c>
      <c r="M836">
        <f t="shared" si="268"/>
        <v>0</v>
      </c>
      <c r="N836">
        <f>VLOOKUP(A836,Mobility!$A:$L,7,FALSE)</f>
        <v>-13</v>
      </c>
      <c r="O836">
        <f>VLOOKUP(A836,Mobility!$A:$L,8,FALSE)</f>
        <v>2</v>
      </c>
      <c r="P836">
        <f>VLOOKUP(A836,Mobility!$A:$L,9,FALSE)</f>
        <v>20</v>
      </c>
      <c r="Q836">
        <f>VLOOKUP(A836,Mobility!$A:$L,10,FALSE)</f>
        <v>-19</v>
      </c>
      <c r="R836">
        <f>VLOOKUP(A836,Mobility!$A:$L,11,FALSE)</f>
        <v>-11</v>
      </c>
      <c r="S836">
        <f>VLOOKUP(A836,Mobility!$A:$L,12,FALSE)</f>
        <v>5</v>
      </c>
      <c r="T836">
        <f>VLOOKUP(D836,'Pop and Pop Den'!A:C,2,FALSE)</f>
        <v>6083116</v>
      </c>
      <c r="U836">
        <f>VLOOKUP(D836,'Pop and Pop Den'!A:C,3,FALSE)</f>
        <v>626.67309999999998</v>
      </c>
      <c r="V836">
        <f>VLOOKUP(D836,Unemployment!A:B,2,FALSE)</f>
        <v>3.6</v>
      </c>
      <c r="W836">
        <f>VLOOKUP(D836,Unemployment!H:J,2,FALSE)</f>
        <v>3.3</v>
      </c>
      <c r="X836">
        <f>VLOOKUP(D836,Unemployment!H:J,3,FALSE)</f>
        <v>3.3</v>
      </c>
      <c r="Y836">
        <f t="shared" si="271"/>
        <v>-0.30000000000000027</v>
      </c>
      <c r="Z836">
        <f t="shared" si="272"/>
        <v>0</v>
      </c>
      <c r="AA836">
        <f>VLOOKUP(D836,MedianAge!A:B,2,FALSE)</f>
        <v>38.6</v>
      </c>
      <c r="AB836" s="6">
        <f>VLOOKUP(D836,StateActions!F:G,2,FALSE)</f>
        <v>43920</v>
      </c>
      <c r="AC836" s="6">
        <f>VLOOKUP(D836,StateActions!L:M,2,FALSE)</f>
        <v>43913</v>
      </c>
      <c r="AD836" s="6">
        <f>VLOOKUP(D836,StateActions!A:B,2,FALSE)</f>
        <v>43906</v>
      </c>
      <c r="AE836">
        <f t="shared" si="273"/>
        <v>-15</v>
      </c>
      <c r="AF836">
        <f t="shared" si="274"/>
        <v>-8</v>
      </c>
      <c r="AG836">
        <f t="shared" si="275"/>
        <v>-1</v>
      </c>
      <c r="AH836" s="18">
        <f t="shared" si="276"/>
        <v>0.248</v>
      </c>
      <c r="AI836" s="18">
        <f t="shared" si="277"/>
        <v>0.752</v>
      </c>
      <c r="AJ836" s="20">
        <f t="shared" si="278"/>
        <v>0</v>
      </c>
      <c r="AK836" t="str">
        <f t="shared" si="279"/>
        <v>Include</v>
      </c>
      <c r="AL836" t="str">
        <f t="shared" si="280"/>
        <v>Less than 10 deaths</v>
      </c>
      <c r="AM836" s="6">
        <f>IFERROR(VLOOKUP(D836,DatesEachStateReach10Deaths!A:B,2,FALSE),AK836)</f>
        <v>43919</v>
      </c>
      <c r="AN836">
        <f t="shared" si="281"/>
        <v>-14</v>
      </c>
    </row>
    <row r="837" spans="1:40" x14ac:dyDescent="0.25">
      <c r="A837" t="str">
        <f t="shared" si="260"/>
        <v>43906Maryland</v>
      </c>
      <c r="B837" t="str">
        <f t="shared" si="269"/>
        <v>43906MD</v>
      </c>
      <c r="C837" s="6">
        <v>43906</v>
      </c>
      <c r="D837" t="s">
        <v>83</v>
      </c>
      <c r="E837" t="s">
        <v>27</v>
      </c>
      <c r="F837">
        <f>IFERROR(VLOOKUP(B837,CovidTracking!B:G,4,FALSE),0)</f>
        <v>37</v>
      </c>
      <c r="G837">
        <f>IFERROR(VLOOKUP(B837,CovidTracking!B:G,5,FALSE),0)</f>
        <v>94</v>
      </c>
      <c r="H837">
        <f t="shared" si="270"/>
        <v>131</v>
      </c>
      <c r="I837">
        <f>IFERROR(VLOOKUP(B837,CovidTracking!B:G,6,FALSE),0)</f>
        <v>0</v>
      </c>
      <c r="J837">
        <f t="shared" si="265"/>
        <v>6</v>
      </c>
      <c r="K837">
        <f t="shared" si="266"/>
        <v>0</v>
      </c>
      <c r="L837">
        <f t="shared" si="267"/>
        <v>6</v>
      </c>
      <c r="M837">
        <f t="shared" si="268"/>
        <v>0</v>
      </c>
      <c r="N837">
        <f>VLOOKUP(A837,Mobility!$A:$L,7,FALSE)</f>
        <v>-7</v>
      </c>
      <c r="O837">
        <f>VLOOKUP(A837,Mobility!$A:$L,8,FALSE)</f>
        <v>16</v>
      </c>
      <c r="P837">
        <f>VLOOKUP(A837,Mobility!$A:$L,9,FALSE)</f>
        <v>12</v>
      </c>
      <c r="Q837">
        <f>VLOOKUP(A837,Mobility!$A:$L,10,FALSE)</f>
        <v>-28</v>
      </c>
      <c r="R837">
        <f>VLOOKUP(A837,Mobility!$A:$L,11,FALSE)</f>
        <v>-24</v>
      </c>
      <c r="S837">
        <f>VLOOKUP(A837,Mobility!$A:$L,12,FALSE)</f>
        <v>10</v>
      </c>
      <c r="T837">
        <f>VLOOKUP(D837,'Pop and Pop Den'!A:C,2,FALSE)</f>
        <v>6083116</v>
      </c>
      <c r="U837">
        <f>VLOOKUP(D837,'Pop and Pop Den'!A:C,3,FALSE)</f>
        <v>626.67309999999998</v>
      </c>
      <c r="V837">
        <f>VLOOKUP(D837,Unemployment!A:B,2,FALSE)</f>
        <v>3.6</v>
      </c>
      <c r="W837">
        <f>VLOOKUP(D837,Unemployment!H:J,2,FALSE)</f>
        <v>3.3</v>
      </c>
      <c r="X837">
        <f>VLOOKUP(D837,Unemployment!H:J,3,FALSE)</f>
        <v>3.3</v>
      </c>
      <c r="Y837">
        <f t="shared" si="271"/>
        <v>-0.30000000000000027</v>
      </c>
      <c r="Z837">
        <f t="shared" si="272"/>
        <v>0</v>
      </c>
      <c r="AA837">
        <f>VLOOKUP(D837,MedianAge!A:B,2,FALSE)</f>
        <v>38.6</v>
      </c>
      <c r="AB837" s="6">
        <f>VLOOKUP(D837,StateActions!F:G,2,FALSE)</f>
        <v>43920</v>
      </c>
      <c r="AC837" s="6">
        <f>VLOOKUP(D837,StateActions!L:M,2,FALSE)</f>
        <v>43913</v>
      </c>
      <c r="AD837" s="6">
        <f>VLOOKUP(D837,StateActions!A:B,2,FALSE)</f>
        <v>43906</v>
      </c>
      <c r="AE837">
        <f t="shared" si="273"/>
        <v>-14</v>
      </c>
      <c r="AF837">
        <f t="shared" si="274"/>
        <v>-7</v>
      </c>
      <c r="AG837">
        <f t="shared" si="275"/>
        <v>0</v>
      </c>
      <c r="AH837" s="18">
        <f t="shared" si="276"/>
        <v>0.28244274809160308</v>
      </c>
      <c r="AI837" s="18">
        <f t="shared" si="277"/>
        <v>0.71755725190839692</v>
      </c>
      <c r="AJ837" s="20">
        <f t="shared" si="278"/>
        <v>0</v>
      </c>
      <c r="AK837" t="str">
        <f t="shared" si="279"/>
        <v>Include</v>
      </c>
      <c r="AL837" t="str">
        <f t="shared" si="280"/>
        <v>Less than 10 deaths</v>
      </c>
      <c r="AM837" s="6">
        <f>IFERROR(VLOOKUP(D837,DatesEachStateReach10Deaths!A:B,2,FALSE),AK837)</f>
        <v>43919</v>
      </c>
      <c r="AN837">
        <f t="shared" si="281"/>
        <v>-13</v>
      </c>
    </row>
    <row r="838" spans="1:40" x14ac:dyDescent="0.25">
      <c r="A838" t="str">
        <f t="shared" si="260"/>
        <v>43907Maryland</v>
      </c>
      <c r="B838" t="str">
        <f t="shared" si="269"/>
        <v>43907MD</v>
      </c>
      <c r="C838" s="6">
        <v>43907</v>
      </c>
      <c r="D838" t="s">
        <v>83</v>
      </c>
      <c r="E838" t="s">
        <v>27</v>
      </c>
      <c r="F838">
        <f>IFERROR(VLOOKUP(B838,CovidTracking!B:G,4,FALSE),0)</f>
        <v>57</v>
      </c>
      <c r="G838">
        <f>IFERROR(VLOOKUP(B838,CovidTracking!B:G,5,FALSE),0)</f>
        <v>94</v>
      </c>
      <c r="H838">
        <f t="shared" si="270"/>
        <v>151</v>
      </c>
      <c r="I838">
        <f>IFERROR(VLOOKUP(B838,CovidTracking!B:G,6,FALSE),0)</f>
        <v>0</v>
      </c>
      <c r="J838">
        <f t="shared" si="265"/>
        <v>20</v>
      </c>
      <c r="K838">
        <f t="shared" si="266"/>
        <v>0</v>
      </c>
      <c r="L838">
        <f t="shared" si="267"/>
        <v>20</v>
      </c>
      <c r="M838">
        <f t="shared" si="268"/>
        <v>0</v>
      </c>
      <c r="N838">
        <f>VLOOKUP(A838,Mobility!$A:$L,7,FALSE)</f>
        <v>-20</v>
      </c>
      <c r="O838">
        <f>VLOOKUP(A838,Mobility!$A:$L,8,FALSE)</f>
        <v>4</v>
      </c>
      <c r="P838">
        <f>VLOOKUP(A838,Mobility!$A:$L,9,FALSE)</f>
        <v>52</v>
      </c>
      <c r="Q838">
        <f>VLOOKUP(A838,Mobility!$A:$L,10,FALSE)</f>
        <v>-33</v>
      </c>
      <c r="R838">
        <f>VLOOKUP(A838,Mobility!$A:$L,11,FALSE)</f>
        <v>-32</v>
      </c>
      <c r="S838">
        <f>VLOOKUP(A838,Mobility!$A:$L,12,FALSE)</f>
        <v>14</v>
      </c>
      <c r="T838">
        <f>VLOOKUP(D838,'Pop and Pop Den'!A:C,2,FALSE)</f>
        <v>6083116</v>
      </c>
      <c r="U838">
        <f>VLOOKUP(D838,'Pop and Pop Den'!A:C,3,FALSE)</f>
        <v>626.67309999999998</v>
      </c>
      <c r="V838">
        <f>VLOOKUP(D838,Unemployment!A:B,2,FALSE)</f>
        <v>3.6</v>
      </c>
      <c r="W838">
        <f>VLOOKUP(D838,Unemployment!H:J,2,FALSE)</f>
        <v>3.3</v>
      </c>
      <c r="X838">
        <f>VLOOKUP(D838,Unemployment!H:J,3,FALSE)</f>
        <v>3.3</v>
      </c>
      <c r="Y838">
        <f t="shared" si="271"/>
        <v>-0.30000000000000027</v>
      </c>
      <c r="Z838">
        <f t="shared" si="272"/>
        <v>0</v>
      </c>
      <c r="AA838">
        <f>VLOOKUP(D838,MedianAge!A:B,2,FALSE)</f>
        <v>38.6</v>
      </c>
      <c r="AB838" s="6">
        <f>VLOOKUP(D838,StateActions!F:G,2,FALSE)</f>
        <v>43920</v>
      </c>
      <c r="AC838" s="6">
        <f>VLOOKUP(D838,StateActions!L:M,2,FALSE)</f>
        <v>43913</v>
      </c>
      <c r="AD838" s="6">
        <f>VLOOKUP(D838,StateActions!A:B,2,FALSE)</f>
        <v>43906</v>
      </c>
      <c r="AE838">
        <f t="shared" si="273"/>
        <v>-13</v>
      </c>
      <c r="AF838">
        <f t="shared" si="274"/>
        <v>-6</v>
      </c>
      <c r="AG838">
        <f t="shared" si="275"/>
        <v>1</v>
      </c>
      <c r="AH838" s="18">
        <f t="shared" si="276"/>
        <v>0.37748344370860926</v>
      </c>
      <c r="AI838" s="18">
        <f t="shared" si="277"/>
        <v>0.62251655629139069</v>
      </c>
      <c r="AJ838" s="20">
        <f t="shared" si="278"/>
        <v>0</v>
      </c>
      <c r="AK838" t="str">
        <f t="shared" si="279"/>
        <v>Include</v>
      </c>
      <c r="AL838" t="str">
        <f t="shared" si="280"/>
        <v>Less than 10 deaths</v>
      </c>
      <c r="AM838" s="6">
        <f>IFERROR(VLOOKUP(D838,DatesEachStateReach10Deaths!A:B,2,FALSE),AK838)</f>
        <v>43919</v>
      </c>
      <c r="AN838">
        <f t="shared" si="281"/>
        <v>-12</v>
      </c>
    </row>
    <row r="839" spans="1:40" x14ac:dyDescent="0.25">
      <c r="A839" t="str">
        <f t="shared" si="260"/>
        <v>43908Maryland</v>
      </c>
      <c r="B839" t="str">
        <f t="shared" si="269"/>
        <v>43908MD</v>
      </c>
      <c r="C839" s="6">
        <v>43908</v>
      </c>
      <c r="D839" t="s">
        <v>83</v>
      </c>
      <c r="E839" t="s">
        <v>27</v>
      </c>
      <c r="F839">
        <f>IFERROR(VLOOKUP(B839,CovidTracking!B:G,4,FALSE),0)</f>
        <v>85</v>
      </c>
      <c r="G839">
        <f>IFERROR(VLOOKUP(B839,CovidTracking!B:G,5,FALSE),0)</f>
        <v>94</v>
      </c>
      <c r="H839">
        <f t="shared" si="270"/>
        <v>179</v>
      </c>
      <c r="I839">
        <f>IFERROR(VLOOKUP(B839,CovidTracking!B:G,6,FALSE),0)</f>
        <v>0</v>
      </c>
      <c r="J839">
        <f t="shared" si="265"/>
        <v>28</v>
      </c>
      <c r="K839">
        <f t="shared" si="266"/>
        <v>0</v>
      </c>
      <c r="L839">
        <f t="shared" si="267"/>
        <v>28</v>
      </c>
      <c r="M839">
        <f t="shared" si="268"/>
        <v>0</v>
      </c>
      <c r="N839">
        <f>VLOOKUP(A839,Mobility!$A:$L,7,FALSE)</f>
        <v>-23</v>
      </c>
      <c r="O839">
        <f>VLOOKUP(A839,Mobility!$A:$L,8,FALSE)</f>
        <v>0</v>
      </c>
      <c r="P839">
        <f>VLOOKUP(A839,Mobility!$A:$L,9,FALSE)</f>
        <v>39</v>
      </c>
      <c r="Q839">
        <f>VLOOKUP(A839,Mobility!$A:$L,10,FALSE)</f>
        <v>-37</v>
      </c>
      <c r="R839">
        <f>VLOOKUP(A839,Mobility!$A:$L,11,FALSE)</f>
        <v>-37</v>
      </c>
      <c r="S839">
        <f>VLOOKUP(A839,Mobility!$A:$L,12,FALSE)</f>
        <v>16</v>
      </c>
      <c r="T839">
        <f>VLOOKUP(D839,'Pop and Pop Den'!A:C,2,FALSE)</f>
        <v>6083116</v>
      </c>
      <c r="U839">
        <f>VLOOKUP(D839,'Pop and Pop Den'!A:C,3,FALSE)</f>
        <v>626.67309999999998</v>
      </c>
      <c r="V839">
        <f>VLOOKUP(D839,Unemployment!A:B,2,FALSE)</f>
        <v>3.6</v>
      </c>
      <c r="W839">
        <f>VLOOKUP(D839,Unemployment!H:J,2,FALSE)</f>
        <v>3.3</v>
      </c>
      <c r="X839">
        <f>VLOOKUP(D839,Unemployment!H:J,3,FALSE)</f>
        <v>3.3</v>
      </c>
      <c r="Y839">
        <f t="shared" si="271"/>
        <v>-0.30000000000000027</v>
      </c>
      <c r="Z839">
        <f t="shared" si="272"/>
        <v>0</v>
      </c>
      <c r="AA839">
        <f>VLOOKUP(D839,MedianAge!A:B,2,FALSE)</f>
        <v>38.6</v>
      </c>
      <c r="AB839" s="6">
        <f>VLOOKUP(D839,StateActions!F:G,2,FALSE)</f>
        <v>43920</v>
      </c>
      <c r="AC839" s="6">
        <f>VLOOKUP(D839,StateActions!L:M,2,FALSE)</f>
        <v>43913</v>
      </c>
      <c r="AD839" s="6">
        <f>VLOOKUP(D839,StateActions!A:B,2,FALSE)</f>
        <v>43906</v>
      </c>
      <c r="AE839">
        <f t="shared" si="273"/>
        <v>-12</v>
      </c>
      <c r="AF839">
        <f t="shared" si="274"/>
        <v>-5</v>
      </c>
      <c r="AG839">
        <f t="shared" si="275"/>
        <v>2</v>
      </c>
      <c r="AH839" s="18">
        <f t="shared" si="276"/>
        <v>0.47486033519553073</v>
      </c>
      <c r="AI839" s="18">
        <f t="shared" si="277"/>
        <v>0.52513966480446927</v>
      </c>
      <c r="AJ839" s="20">
        <f t="shared" si="278"/>
        <v>0</v>
      </c>
      <c r="AK839" t="str">
        <f t="shared" si="279"/>
        <v>Include</v>
      </c>
      <c r="AL839" t="str">
        <f t="shared" si="280"/>
        <v>Less than 10 deaths</v>
      </c>
      <c r="AM839" s="6">
        <f>IFERROR(VLOOKUP(D839,DatesEachStateReach10Deaths!A:B,2,FALSE),AK839)</f>
        <v>43919</v>
      </c>
      <c r="AN839">
        <f t="shared" si="281"/>
        <v>-11</v>
      </c>
    </row>
    <row r="840" spans="1:40" x14ac:dyDescent="0.25">
      <c r="A840" t="str">
        <f t="shared" ref="A840:A903" si="282">C840&amp;D840</f>
        <v>43909Maryland</v>
      </c>
      <c r="B840" t="str">
        <f t="shared" si="269"/>
        <v>43909MD</v>
      </c>
      <c r="C840" s="6">
        <v>43909</v>
      </c>
      <c r="D840" t="s">
        <v>83</v>
      </c>
      <c r="E840" t="s">
        <v>27</v>
      </c>
      <c r="F840">
        <f>IFERROR(VLOOKUP(B840,CovidTracking!B:G,4,FALSE),0)</f>
        <v>107</v>
      </c>
      <c r="G840">
        <f>IFERROR(VLOOKUP(B840,CovidTracking!B:G,5,FALSE),0)</f>
        <v>94</v>
      </c>
      <c r="H840">
        <f t="shared" si="270"/>
        <v>201</v>
      </c>
      <c r="I840">
        <f>IFERROR(VLOOKUP(B840,CovidTracking!B:G,6,FALSE),0)</f>
        <v>1</v>
      </c>
      <c r="J840">
        <f t="shared" si="265"/>
        <v>22</v>
      </c>
      <c r="K840">
        <f t="shared" si="266"/>
        <v>0</v>
      </c>
      <c r="L840">
        <f t="shared" si="267"/>
        <v>22</v>
      </c>
      <c r="M840">
        <f t="shared" si="268"/>
        <v>1</v>
      </c>
      <c r="N840">
        <f>VLOOKUP(A840,Mobility!$A:$L,7,FALSE)</f>
        <v>-24</v>
      </c>
      <c r="O840">
        <f>VLOOKUP(A840,Mobility!$A:$L,8,FALSE)</f>
        <v>1</v>
      </c>
      <c r="P840">
        <f>VLOOKUP(A840,Mobility!$A:$L,9,FALSE)</f>
        <v>42</v>
      </c>
      <c r="Q840">
        <f>VLOOKUP(A840,Mobility!$A:$L,10,FALSE)</f>
        <v>-41</v>
      </c>
      <c r="R840">
        <f>VLOOKUP(A840,Mobility!$A:$L,11,FALSE)</f>
        <v>-39</v>
      </c>
      <c r="S840">
        <f>VLOOKUP(A840,Mobility!$A:$L,12,FALSE)</f>
        <v>17</v>
      </c>
      <c r="T840">
        <f>VLOOKUP(D840,'Pop and Pop Den'!A:C,2,FALSE)</f>
        <v>6083116</v>
      </c>
      <c r="U840">
        <f>VLOOKUP(D840,'Pop and Pop Den'!A:C,3,FALSE)</f>
        <v>626.67309999999998</v>
      </c>
      <c r="V840">
        <f>VLOOKUP(D840,Unemployment!A:B,2,FALSE)</f>
        <v>3.6</v>
      </c>
      <c r="W840">
        <f>VLOOKUP(D840,Unemployment!H:J,2,FALSE)</f>
        <v>3.3</v>
      </c>
      <c r="X840">
        <f>VLOOKUP(D840,Unemployment!H:J,3,FALSE)</f>
        <v>3.3</v>
      </c>
      <c r="Y840">
        <f t="shared" si="271"/>
        <v>-0.30000000000000027</v>
      </c>
      <c r="Z840">
        <f t="shared" si="272"/>
        <v>0</v>
      </c>
      <c r="AA840">
        <f>VLOOKUP(D840,MedianAge!A:B,2,FALSE)</f>
        <v>38.6</v>
      </c>
      <c r="AB840" s="6">
        <f>VLOOKUP(D840,StateActions!F:G,2,FALSE)</f>
        <v>43920</v>
      </c>
      <c r="AC840" s="6">
        <f>VLOOKUP(D840,StateActions!L:M,2,FALSE)</f>
        <v>43913</v>
      </c>
      <c r="AD840" s="6">
        <f>VLOOKUP(D840,StateActions!A:B,2,FALSE)</f>
        <v>43906</v>
      </c>
      <c r="AE840">
        <f t="shared" si="273"/>
        <v>-11</v>
      </c>
      <c r="AF840">
        <f t="shared" si="274"/>
        <v>-4</v>
      </c>
      <c r="AG840">
        <f t="shared" si="275"/>
        <v>3</v>
      </c>
      <c r="AH840" s="18">
        <f t="shared" si="276"/>
        <v>0.53233830845771146</v>
      </c>
      <c r="AI840" s="18">
        <f t="shared" si="277"/>
        <v>0.46766169154228854</v>
      </c>
      <c r="AJ840" s="20">
        <f t="shared" si="278"/>
        <v>4.9751243781094526E-3</v>
      </c>
      <c r="AK840" t="str">
        <f t="shared" si="279"/>
        <v>Include</v>
      </c>
      <c r="AL840" t="str">
        <f t="shared" si="280"/>
        <v>Less than 10 deaths</v>
      </c>
      <c r="AM840" s="6">
        <f>IFERROR(VLOOKUP(D840,DatesEachStateReach10Deaths!A:B,2,FALSE),AK840)</f>
        <v>43919</v>
      </c>
      <c r="AN840">
        <f t="shared" si="281"/>
        <v>-10</v>
      </c>
    </row>
    <row r="841" spans="1:40" x14ac:dyDescent="0.25">
      <c r="A841" t="str">
        <f t="shared" si="282"/>
        <v>43910Maryland</v>
      </c>
      <c r="B841" t="str">
        <f t="shared" si="269"/>
        <v>43910MD</v>
      </c>
      <c r="C841" s="6">
        <v>43910</v>
      </c>
      <c r="D841" t="s">
        <v>83</v>
      </c>
      <c r="E841" t="s">
        <v>27</v>
      </c>
      <c r="F841">
        <f>IFERROR(VLOOKUP(B841,CovidTracking!B:G,4,FALSE),0)</f>
        <v>149</v>
      </c>
      <c r="G841">
        <f>IFERROR(VLOOKUP(B841,CovidTracking!B:G,5,FALSE),0)</f>
        <v>94</v>
      </c>
      <c r="H841">
        <f t="shared" si="270"/>
        <v>243</v>
      </c>
      <c r="I841">
        <f>IFERROR(VLOOKUP(B841,CovidTracking!B:G,6,FALSE),0)</f>
        <v>1</v>
      </c>
      <c r="J841">
        <f t="shared" si="265"/>
        <v>42</v>
      </c>
      <c r="K841">
        <f t="shared" si="266"/>
        <v>0</v>
      </c>
      <c r="L841">
        <f t="shared" si="267"/>
        <v>42</v>
      </c>
      <c r="M841">
        <f t="shared" si="268"/>
        <v>0</v>
      </c>
      <c r="N841">
        <f>VLOOKUP(A841,Mobility!$A:$L,7,FALSE)</f>
        <v>-27</v>
      </c>
      <c r="O841">
        <f>VLOOKUP(A841,Mobility!$A:$L,8,FALSE)</f>
        <v>1</v>
      </c>
      <c r="P841">
        <f>VLOOKUP(A841,Mobility!$A:$L,9,FALSE)</f>
        <v>54</v>
      </c>
      <c r="Q841">
        <f>VLOOKUP(A841,Mobility!$A:$L,10,FALSE)</f>
        <v>-42</v>
      </c>
      <c r="R841">
        <f>VLOOKUP(A841,Mobility!$A:$L,11,FALSE)</f>
        <v>-39</v>
      </c>
      <c r="S841">
        <f>VLOOKUP(A841,Mobility!$A:$L,12,FALSE)</f>
        <v>18</v>
      </c>
      <c r="T841">
        <f>VLOOKUP(D841,'Pop and Pop Den'!A:C,2,FALSE)</f>
        <v>6083116</v>
      </c>
      <c r="U841">
        <f>VLOOKUP(D841,'Pop and Pop Den'!A:C,3,FALSE)</f>
        <v>626.67309999999998</v>
      </c>
      <c r="V841">
        <f>VLOOKUP(D841,Unemployment!A:B,2,FALSE)</f>
        <v>3.6</v>
      </c>
      <c r="W841">
        <f>VLOOKUP(D841,Unemployment!H:J,2,FALSE)</f>
        <v>3.3</v>
      </c>
      <c r="X841">
        <f>VLOOKUP(D841,Unemployment!H:J,3,FALSE)</f>
        <v>3.3</v>
      </c>
      <c r="Y841">
        <f t="shared" si="271"/>
        <v>-0.30000000000000027</v>
      </c>
      <c r="Z841">
        <f t="shared" si="272"/>
        <v>0</v>
      </c>
      <c r="AA841">
        <f>VLOOKUP(D841,MedianAge!A:B,2,FALSE)</f>
        <v>38.6</v>
      </c>
      <c r="AB841" s="6">
        <f>VLOOKUP(D841,StateActions!F:G,2,FALSE)</f>
        <v>43920</v>
      </c>
      <c r="AC841" s="6">
        <f>VLOOKUP(D841,StateActions!L:M,2,FALSE)</f>
        <v>43913</v>
      </c>
      <c r="AD841" s="6">
        <f>VLOOKUP(D841,StateActions!A:B,2,FALSE)</f>
        <v>43906</v>
      </c>
      <c r="AE841">
        <f t="shared" si="273"/>
        <v>-10</v>
      </c>
      <c r="AF841">
        <f t="shared" si="274"/>
        <v>-3</v>
      </c>
      <c r="AG841">
        <f t="shared" si="275"/>
        <v>4</v>
      </c>
      <c r="AH841" s="18">
        <f t="shared" si="276"/>
        <v>0.61316872427983538</v>
      </c>
      <c r="AI841" s="18">
        <f t="shared" si="277"/>
        <v>0.38683127572016462</v>
      </c>
      <c r="AJ841" s="20">
        <f t="shared" si="278"/>
        <v>4.11522633744856E-3</v>
      </c>
      <c r="AK841" t="str">
        <f t="shared" si="279"/>
        <v>Include</v>
      </c>
      <c r="AL841" t="str">
        <f t="shared" si="280"/>
        <v>Less than 10 deaths</v>
      </c>
      <c r="AM841" s="6">
        <f>IFERROR(VLOOKUP(D841,DatesEachStateReach10Deaths!A:B,2,FALSE),AK841)</f>
        <v>43919</v>
      </c>
      <c r="AN841">
        <f t="shared" si="281"/>
        <v>-9</v>
      </c>
    </row>
    <row r="842" spans="1:40" x14ac:dyDescent="0.25">
      <c r="A842" t="str">
        <f t="shared" si="282"/>
        <v>43911Maryland</v>
      </c>
      <c r="B842" t="str">
        <f t="shared" si="269"/>
        <v>43911MD</v>
      </c>
      <c r="C842" s="6">
        <v>43911</v>
      </c>
      <c r="D842" t="s">
        <v>83</v>
      </c>
      <c r="E842" t="s">
        <v>27</v>
      </c>
      <c r="F842">
        <f>IFERROR(VLOOKUP(B842,CovidTracking!B:G,4,FALSE),0)</f>
        <v>190</v>
      </c>
      <c r="G842">
        <f>IFERROR(VLOOKUP(B842,CovidTracking!B:G,5,FALSE),0)</f>
        <v>94</v>
      </c>
      <c r="H842">
        <f t="shared" si="270"/>
        <v>284</v>
      </c>
      <c r="I842">
        <f>IFERROR(VLOOKUP(B842,CovidTracking!B:G,6,FALSE),0)</f>
        <v>2</v>
      </c>
      <c r="J842">
        <f t="shared" si="265"/>
        <v>41</v>
      </c>
      <c r="K842">
        <f t="shared" si="266"/>
        <v>0</v>
      </c>
      <c r="L842">
        <f t="shared" si="267"/>
        <v>41</v>
      </c>
      <c r="M842">
        <f t="shared" si="268"/>
        <v>1</v>
      </c>
      <c r="N842">
        <f>VLOOKUP(A842,Mobility!$A:$L,7,FALSE)</f>
        <v>-36</v>
      </c>
      <c r="O842">
        <f>VLOOKUP(A842,Mobility!$A:$L,8,FALSE)</f>
        <v>-4</v>
      </c>
      <c r="P842">
        <f>VLOOKUP(A842,Mobility!$A:$L,9,FALSE)</f>
        <v>34</v>
      </c>
      <c r="Q842">
        <f>VLOOKUP(A842,Mobility!$A:$L,10,FALSE)</f>
        <v>-38</v>
      </c>
      <c r="R842">
        <f>VLOOKUP(A842,Mobility!$A:$L,11,FALSE)</f>
        <v>-25</v>
      </c>
      <c r="S842">
        <f>VLOOKUP(A842,Mobility!$A:$L,12,FALSE)</f>
        <v>12</v>
      </c>
      <c r="T842">
        <f>VLOOKUP(D842,'Pop and Pop Den'!A:C,2,FALSE)</f>
        <v>6083116</v>
      </c>
      <c r="U842">
        <f>VLOOKUP(D842,'Pop and Pop Den'!A:C,3,FALSE)</f>
        <v>626.67309999999998</v>
      </c>
      <c r="V842">
        <f>VLOOKUP(D842,Unemployment!A:B,2,FALSE)</f>
        <v>3.6</v>
      </c>
      <c r="W842">
        <f>VLOOKUP(D842,Unemployment!H:J,2,FALSE)</f>
        <v>3.3</v>
      </c>
      <c r="X842">
        <f>VLOOKUP(D842,Unemployment!H:J,3,FALSE)</f>
        <v>3.3</v>
      </c>
      <c r="Y842">
        <f t="shared" si="271"/>
        <v>-0.30000000000000027</v>
      </c>
      <c r="Z842">
        <f t="shared" si="272"/>
        <v>0</v>
      </c>
      <c r="AA842">
        <f>VLOOKUP(D842,MedianAge!A:B,2,FALSE)</f>
        <v>38.6</v>
      </c>
      <c r="AB842" s="6">
        <f>VLOOKUP(D842,StateActions!F:G,2,FALSE)</f>
        <v>43920</v>
      </c>
      <c r="AC842" s="6">
        <f>VLOOKUP(D842,StateActions!L:M,2,FALSE)</f>
        <v>43913</v>
      </c>
      <c r="AD842" s="6">
        <f>VLOOKUP(D842,StateActions!A:B,2,FALSE)</f>
        <v>43906</v>
      </c>
      <c r="AE842">
        <f t="shared" si="273"/>
        <v>-9</v>
      </c>
      <c r="AF842">
        <f t="shared" si="274"/>
        <v>-2</v>
      </c>
      <c r="AG842">
        <f t="shared" si="275"/>
        <v>5</v>
      </c>
      <c r="AH842" s="18">
        <f t="shared" si="276"/>
        <v>0.66901408450704225</v>
      </c>
      <c r="AI842" s="18">
        <f t="shared" si="277"/>
        <v>0.33098591549295775</v>
      </c>
      <c r="AJ842" s="20">
        <f t="shared" si="278"/>
        <v>7.0422535211267607E-3</v>
      </c>
      <c r="AK842" t="str">
        <f t="shared" si="279"/>
        <v>Include</v>
      </c>
      <c r="AL842" t="str">
        <f t="shared" si="280"/>
        <v>Less than 10 deaths</v>
      </c>
      <c r="AM842" s="6">
        <f>IFERROR(VLOOKUP(D842,DatesEachStateReach10Deaths!A:B,2,FALSE),AK842)</f>
        <v>43919</v>
      </c>
      <c r="AN842">
        <f t="shared" si="281"/>
        <v>-8</v>
      </c>
    </row>
    <row r="843" spans="1:40" x14ac:dyDescent="0.25">
      <c r="A843" t="str">
        <f t="shared" si="282"/>
        <v>43912Maryland</v>
      </c>
      <c r="B843" t="str">
        <f t="shared" si="269"/>
        <v>43912MD</v>
      </c>
      <c r="C843" s="6">
        <v>43912</v>
      </c>
      <c r="D843" t="s">
        <v>83</v>
      </c>
      <c r="E843" t="s">
        <v>27</v>
      </c>
      <c r="F843">
        <f>IFERROR(VLOOKUP(B843,CovidTracking!B:G,4,FALSE),0)</f>
        <v>244</v>
      </c>
      <c r="G843">
        <f>IFERROR(VLOOKUP(B843,CovidTracking!B:G,5,FALSE),0)</f>
        <v>94</v>
      </c>
      <c r="H843">
        <f t="shared" si="270"/>
        <v>338</v>
      </c>
      <c r="I843">
        <f>IFERROR(VLOOKUP(B843,CovidTracking!B:G,6,FALSE),0)</f>
        <v>3</v>
      </c>
      <c r="J843">
        <f t="shared" si="265"/>
        <v>54</v>
      </c>
      <c r="K843">
        <f t="shared" si="266"/>
        <v>0</v>
      </c>
      <c r="L843">
        <f t="shared" si="267"/>
        <v>54</v>
      </c>
      <c r="M843">
        <f t="shared" si="268"/>
        <v>1</v>
      </c>
      <c r="N843">
        <f>VLOOKUP(A843,Mobility!$A:$L,7,FALSE)</f>
        <v>-40</v>
      </c>
      <c r="O843">
        <f>VLOOKUP(A843,Mobility!$A:$L,8,FALSE)</f>
        <v>-15</v>
      </c>
      <c r="P843">
        <f>VLOOKUP(A843,Mobility!$A:$L,9,FALSE)</f>
        <v>33</v>
      </c>
      <c r="Q843">
        <f>VLOOKUP(A843,Mobility!$A:$L,10,FALSE)</f>
        <v>-45</v>
      </c>
      <c r="R843">
        <f>VLOOKUP(A843,Mobility!$A:$L,11,FALSE)</f>
        <v>-33</v>
      </c>
      <c r="S843">
        <f>VLOOKUP(A843,Mobility!$A:$L,12,FALSE)</f>
        <v>11</v>
      </c>
      <c r="T843">
        <f>VLOOKUP(D843,'Pop and Pop Den'!A:C,2,FALSE)</f>
        <v>6083116</v>
      </c>
      <c r="U843">
        <f>VLOOKUP(D843,'Pop and Pop Den'!A:C,3,FALSE)</f>
        <v>626.67309999999998</v>
      </c>
      <c r="V843">
        <f>VLOOKUP(D843,Unemployment!A:B,2,FALSE)</f>
        <v>3.6</v>
      </c>
      <c r="W843">
        <f>VLOOKUP(D843,Unemployment!H:J,2,FALSE)</f>
        <v>3.3</v>
      </c>
      <c r="X843">
        <f>VLOOKUP(D843,Unemployment!H:J,3,FALSE)</f>
        <v>3.3</v>
      </c>
      <c r="Y843">
        <f t="shared" si="271"/>
        <v>-0.30000000000000027</v>
      </c>
      <c r="Z843">
        <f t="shared" si="272"/>
        <v>0</v>
      </c>
      <c r="AA843">
        <f>VLOOKUP(D843,MedianAge!A:B,2,FALSE)</f>
        <v>38.6</v>
      </c>
      <c r="AB843" s="6">
        <f>VLOOKUP(D843,StateActions!F:G,2,FALSE)</f>
        <v>43920</v>
      </c>
      <c r="AC843" s="6">
        <f>VLOOKUP(D843,StateActions!L:M,2,FALSE)</f>
        <v>43913</v>
      </c>
      <c r="AD843" s="6">
        <f>VLOOKUP(D843,StateActions!A:B,2,FALSE)</f>
        <v>43906</v>
      </c>
      <c r="AE843">
        <f t="shared" si="273"/>
        <v>-8</v>
      </c>
      <c r="AF843">
        <f t="shared" si="274"/>
        <v>-1</v>
      </c>
      <c r="AG843">
        <f t="shared" si="275"/>
        <v>6</v>
      </c>
      <c r="AH843" s="18">
        <f t="shared" si="276"/>
        <v>0.72189349112426038</v>
      </c>
      <c r="AI843" s="18">
        <f t="shared" si="277"/>
        <v>0.27810650887573962</v>
      </c>
      <c r="AJ843" s="20">
        <f t="shared" si="278"/>
        <v>8.8757396449704144E-3</v>
      </c>
      <c r="AK843" t="str">
        <f t="shared" si="279"/>
        <v>Include</v>
      </c>
      <c r="AL843" t="str">
        <f t="shared" si="280"/>
        <v>Less than 10 deaths</v>
      </c>
      <c r="AM843" s="6">
        <f>IFERROR(VLOOKUP(D843,DatesEachStateReach10Deaths!A:B,2,FALSE),AK843)</f>
        <v>43919</v>
      </c>
      <c r="AN843">
        <f t="shared" si="281"/>
        <v>-7</v>
      </c>
    </row>
    <row r="844" spans="1:40" x14ac:dyDescent="0.25">
      <c r="A844" t="str">
        <f t="shared" si="282"/>
        <v>43913Maryland</v>
      </c>
      <c r="B844" t="str">
        <f t="shared" si="269"/>
        <v>43913MD</v>
      </c>
      <c r="C844" s="6">
        <v>43913</v>
      </c>
      <c r="D844" t="s">
        <v>83</v>
      </c>
      <c r="E844" t="s">
        <v>27</v>
      </c>
      <c r="F844">
        <f>IFERROR(VLOOKUP(B844,CovidTracking!B:G,4,FALSE),0)</f>
        <v>288</v>
      </c>
      <c r="G844">
        <f>IFERROR(VLOOKUP(B844,CovidTracking!B:G,5,FALSE),0)</f>
        <v>94</v>
      </c>
      <c r="H844">
        <f t="shared" si="270"/>
        <v>382</v>
      </c>
      <c r="I844">
        <f>IFERROR(VLOOKUP(B844,CovidTracking!B:G,6,FALSE),0)</f>
        <v>3</v>
      </c>
      <c r="J844">
        <f t="shared" si="265"/>
        <v>44</v>
      </c>
      <c r="K844">
        <f t="shared" si="266"/>
        <v>0</v>
      </c>
      <c r="L844">
        <f t="shared" si="267"/>
        <v>44</v>
      </c>
      <c r="M844">
        <f t="shared" si="268"/>
        <v>0</v>
      </c>
      <c r="N844">
        <f>VLOOKUP(A844,Mobility!$A:$L,7,FALSE)</f>
        <v>-35</v>
      </c>
      <c r="O844">
        <f>VLOOKUP(A844,Mobility!$A:$L,8,FALSE)</f>
        <v>-15</v>
      </c>
      <c r="P844">
        <f>VLOOKUP(A844,Mobility!$A:$L,9,FALSE)</f>
        <v>-45</v>
      </c>
      <c r="Q844">
        <f>VLOOKUP(A844,Mobility!$A:$L,10,FALSE)</f>
        <v>-56</v>
      </c>
      <c r="R844">
        <f>VLOOKUP(A844,Mobility!$A:$L,11,FALSE)</f>
        <v>-46</v>
      </c>
      <c r="S844">
        <f>VLOOKUP(A844,Mobility!$A:$L,12,FALSE)</f>
        <v>22</v>
      </c>
      <c r="T844">
        <f>VLOOKUP(D844,'Pop and Pop Den'!A:C,2,FALSE)</f>
        <v>6083116</v>
      </c>
      <c r="U844">
        <f>VLOOKUP(D844,'Pop and Pop Den'!A:C,3,FALSE)</f>
        <v>626.67309999999998</v>
      </c>
      <c r="V844">
        <f>VLOOKUP(D844,Unemployment!A:B,2,FALSE)</f>
        <v>3.6</v>
      </c>
      <c r="W844">
        <f>VLOOKUP(D844,Unemployment!H:J,2,FALSE)</f>
        <v>3.3</v>
      </c>
      <c r="X844">
        <f>VLOOKUP(D844,Unemployment!H:J,3,FALSE)</f>
        <v>3.3</v>
      </c>
      <c r="Y844">
        <f t="shared" si="271"/>
        <v>-0.30000000000000027</v>
      </c>
      <c r="Z844">
        <f t="shared" si="272"/>
        <v>0</v>
      </c>
      <c r="AA844">
        <f>VLOOKUP(D844,MedianAge!A:B,2,FALSE)</f>
        <v>38.6</v>
      </c>
      <c r="AB844" s="6">
        <f>VLOOKUP(D844,StateActions!F:G,2,FALSE)</f>
        <v>43920</v>
      </c>
      <c r="AC844" s="6">
        <f>VLOOKUP(D844,StateActions!L:M,2,FALSE)</f>
        <v>43913</v>
      </c>
      <c r="AD844" s="6">
        <f>VLOOKUP(D844,StateActions!A:B,2,FALSE)</f>
        <v>43906</v>
      </c>
      <c r="AE844">
        <f t="shared" si="273"/>
        <v>-7</v>
      </c>
      <c r="AF844">
        <f t="shared" si="274"/>
        <v>0</v>
      </c>
      <c r="AG844">
        <f t="shared" si="275"/>
        <v>7</v>
      </c>
      <c r="AH844" s="18">
        <f t="shared" si="276"/>
        <v>0.75392670157068065</v>
      </c>
      <c r="AI844" s="18">
        <f t="shared" si="277"/>
        <v>0.24607329842931938</v>
      </c>
      <c r="AJ844" s="20">
        <f t="shared" si="278"/>
        <v>7.8534031413612562E-3</v>
      </c>
      <c r="AK844" t="str">
        <f t="shared" si="279"/>
        <v>Include</v>
      </c>
      <c r="AL844" t="str">
        <f t="shared" si="280"/>
        <v>Less than 10 deaths</v>
      </c>
      <c r="AM844" s="6">
        <f>IFERROR(VLOOKUP(D844,DatesEachStateReach10Deaths!A:B,2,FALSE),AK844)</f>
        <v>43919</v>
      </c>
      <c r="AN844">
        <f t="shared" si="281"/>
        <v>-6</v>
      </c>
    </row>
    <row r="845" spans="1:40" x14ac:dyDescent="0.25">
      <c r="A845" t="str">
        <f t="shared" si="282"/>
        <v>43914Maryland</v>
      </c>
      <c r="B845" t="str">
        <f t="shared" si="269"/>
        <v>43914MD</v>
      </c>
      <c r="C845" s="6">
        <v>43914</v>
      </c>
      <c r="D845" t="s">
        <v>83</v>
      </c>
      <c r="E845" t="s">
        <v>27</v>
      </c>
      <c r="F845">
        <f>IFERROR(VLOOKUP(B845,CovidTracking!B:G,4,FALSE),0)</f>
        <v>349</v>
      </c>
      <c r="G845">
        <f>IFERROR(VLOOKUP(B845,CovidTracking!B:G,5,FALSE),0)</f>
        <v>94</v>
      </c>
      <c r="H845">
        <f t="shared" si="270"/>
        <v>443</v>
      </c>
      <c r="I845">
        <f>IFERROR(VLOOKUP(B845,CovidTracking!B:G,6,FALSE),0)</f>
        <v>3</v>
      </c>
      <c r="J845">
        <f t="shared" si="265"/>
        <v>61</v>
      </c>
      <c r="K845">
        <f t="shared" si="266"/>
        <v>0</v>
      </c>
      <c r="L845">
        <f t="shared" si="267"/>
        <v>61</v>
      </c>
      <c r="M845">
        <f t="shared" si="268"/>
        <v>0</v>
      </c>
      <c r="N845">
        <f>VLOOKUP(A845,Mobility!$A:$L,7,FALSE)</f>
        <v>-38</v>
      </c>
      <c r="O845">
        <f>VLOOKUP(A845,Mobility!$A:$L,8,FALSE)</f>
        <v>-17</v>
      </c>
      <c r="P845">
        <f>VLOOKUP(A845,Mobility!$A:$L,9,FALSE)</f>
        <v>31</v>
      </c>
      <c r="Q845">
        <f>VLOOKUP(A845,Mobility!$A:$L,10,FALSE)</f>
        <v>-51</v>
      </c>
      <c r="R845">
        <f>VLOOKUP(A845,Mobility!$A:$L,11,FALSE)</f>
        <v>-49</v>
      </c>
      <c r="S845">
        <f>VLOOKUP(A845,Mobility!$A:$L,12,FALSE)</f>
        <v>21</v>
      </c>
      <c r="T845">
        <f>VLOOKUP(D845,'Pop and Pop Den'!A:C,2,FALSE)</f>
        <v>6083116</v>
      </c>
      <c r="U845">
        <f>VLOOKUP(D845,'Pop and Pop Den'!A:C,3,FALSE)</f>
        <v>626.67309999999998</v>
      </c>
      <c r="V845">
        <f>VLOOKUP(D845,Unemployment!A:B,2,FALSE)</f>
        <v>3.6</v>
      </c>
      <c r="W845">
        <f>VLOOKUP(D845,Unemployment!H:J,2,FALSE)</f>
        <v>3.3</v>
      </c>
      <c r="X845">
        <f>VLOOKUP(D845,Unemployment!H:J,3,FALSE)</f>
        <v>3.3</v>
      </c>
      <c r="Y845">
        <f t="shared" si="271"/>
        <v>-0.30000000000000027</v>
      </c>
      <c r="Z845">
        <f t="shared" si="272"/>
        <v>0</v>
      </c>
      <c r="AA845">
        <f>VLOOKUP(D845,MedianAge!A:B,2,FALSE)</f>
        <v>38.6</v>
      </c>
      <c r="AB845" s="6">
        <f>VLOOKUP(D845,StateActions!F:G,2,FALSE)</f>
        <v>43920</v>
      </c>
      <c r="AC845" s="6">
        <f>VLOOKUP(D845,StateActions!L:M,2,FALSE)</f>
        <v>43913</v>
      </c>
      <c r="AD845" s="6">
        <f>VLOOKUP(D845,StateActions!A:B,2,FALSE)</f>
        <v>43906</v>
      </c>
      <c r="AE845">
        <f t="shared" si="273"/>
        <v>-6</v>
      </c>
      <c r="AF845">
        <f t="shared" si="274"/>
        <v>1</v>
      </c>
      <c r="AG845">
        <f t="shared" si="275"/>
        <v>8</v>
      </c>
      <c r="AH845" s="18">
        <f t="shared" si="276"/>
        <v>0.78781038374717838</v>
      </c>
      <c r="AI845" s="18">
        <f t="shared" si="277"/>
        <v>0.21218961625282168</v>
      </c>
      <c r="AJ845" s="20">
        <f t="shared" si="278"/>
        <v>6.7720090293453723E-3</v>
      </c>
      <c r="AK845" t="str">
        <f t="shared" si="279"/>
        <v>Include</v>
      </c>
      <c r="AL845" t="str">
        <f t="shared" si="280"/>
        <v>Less than 10 deaths</v>
      </c>
      <c r="AM845" s="6">
        <f>IFERROR(VLOOKUP(D845,DatesEachStateReach10Deaths!A:B,2,FALSE),AK845)</f>
        <v>43919</v>
      </c>
      <c r="AN845">
        <f t="shared" si="281"/>
        <v>-5</v>
      </c>
    </row>
    <row r="846" spans="1:40" x14ac:dyDescent="0.25">
      <c r="A846" t="str">
        <f t="shared" si="282"/>
        <v>43915Maryland</v>
      </c>
      <c r="B846" t="str">
        <f t="shared" si="269"/>
        <v>43915MD</v>
      </c>
      <c r="C846" s="6">
        <v>43915</v>
      </c>
      <c r="D846" t="s">
        <v>83</v>
      </c>
      <c r="E846" t="s">
        <v>27</v>
      </c>
      <c r="F846">
        <f>IFERROR(VLOOKUP(B846,CovidTracking!B:G,4,FALSE),0)</f>
        <v>423</v>
      </c>
      <c r="G846">
        <f>IFERROR(VLOOKUP(B846,CovidTracking!B:G,5,FALSE),0)</f>
        <v>94</v>
      </c>
      <c r="H846">
        <f t="shared" si="270"/>
        <v>517</v>
      </c>
      <c r="I846">
        <f>IFERROR(VLOOKUP(B846,CovidTracking!B:G,6,FALSE),0)</f>
        <v>4</v>
      </c>
      <c r="J846">
        <f t="shared" si="265"/>
        <v>74</v>
      </c>
      <c r="K846">
        <f t="shared" si="266"/>
        <v>0</v>
      </c>
      <c r="L846">
        <f t="shared" si="267"/>
        <v>74</v>
      </c>
      <c r="M846">
        <f t="shared" si="268"/>
        <v>1</v>
      </c>
      <c r="N846">
        <f>VLOOKUP(A846,Mobility!$A:$L,7,FALSE)</f>
        <v>-44</v>
      </c>
      <c r="O846">
        <f>VLOOKUP(A846,Mobility!$A:$L,8,FALSE)</f>
        <v>-25</v>
      </c>
      <c r="P846">
        <f>VLOOKUP(A846,Mobility!$A:$L,9,FALSE)</f>
        <v>-43</v>
      </c>
      <c r="Q846">
        <f>VLOOKUP(A846,Mobility!$A:$L,10,FALSE)</f>
        <v>-58</v>
      </c>
      <c r="R846">
        <f>VLOOKUP(A846,Mobility!$A:$L,11,FALSE)</f>
        <v>-52</v>
      </c>
      <c r="S846">
        <f>VLOOKUP(A846,Mobility!$A:$L,12,FALSE)</f>
        <v>24</v>
      </c>
      <c r="T846">
        <f>VLOOKUP(D846,'Pop and Pop Den'!A:C,2,FALSE)</f>
        <v>6083116</v>
      </c>
      <c r="U846">
        <f>VLOOKUP(D846,'Pop and Pop Den'!A:C,3,FALSE)</f>
        <v>626.67309999999998</v>
      </c>
      <c r="V846">
        <f>VLOOKUP(D846,Unemployment!A:B,2,FALSE)</f>
        <v>3.6</v>
      </c>
      <c r="W846">
        <f>VLOOKUP(D846,Unemployment!H:J,2,FALSE)</f>
        <v>3.3</v>
      </c>
      <c r="X846">
        <f>VLOOKUP(D846,Unemployment!H:J,3,FALSE)</f>
        <v>3.3</v>
      </c>
      <c r="Y846">
        <f t="shared" si="271"/>
        <v>-0.30000000000000027</v>
      </c>
      <c r="Z846">
        <f t="shared" si="272"/>
        <v>0</v>
      </c>
      <c r="AA846">
        <f>VLOOKUP(D846,MedianAge!A:B,2,FALSE)</f>
        <v>38.6</v>
      </c>
      <c r="AB846" s="6">
        <f>VLOOKUP(D846,StateActions!F:G,2,FALSE)</f>
        <v>43920</v>
      </c>
      <c r="AC846" s="6">
        <f>VLOOKUP(D846,StateActions!L:M,2,FALSE)</f>
        <v>43913</v>
      </c>
      <c r="AD846" s="6">
        <f>VLOOKUP(D846,StateActions!A:B,2,FALSE)</f>
        <v>43906</v>
      </c>
      <c r="AE846">
        <f t="shared" si="273"/>
        <v>-5</v>
      </c>
      <c r="AF846">
        <f t="shared" si="274"/>
        <v>2</v>
      </c>
      <c r="AG846">
        <f t="shared" si="275"/>
        <v>9</v>
      </c>
      <c r="AH846" s="18">
        <f t="shared" si="276"/>
        <v>0.81818181818181823</v>
      </c>
      <c r="AI846" s="18">
        <f t="shared" si="277"/>
        <v>0.18181818181818182</v>
      </c>
      <c r="AJ846" s="20">
        <f t="shared" si="278"/>
        <v>7.7369439071566732E-3</v>
      </c>
      <c r="AK846" t="str">
        <f t="shared" si="279"/>
        <v>Include</v>
      </c>
      <c r="AL846" t="str">
        <f t="shared" si="280"/>
        <v>Less than 10 deaths</v>
      </c>
      <c r="AM846" s="6">
        <f>IFERROR(VLOOKUP(D846,DatesEachStateReach10Deaths!A:B,2,FALSE),AK846)</f>
        <v>43919</v>
      </c>
      <c r="AN846">
        <f t="shared" si="281"/>
        <v>-4</v>
      </c>
    </row>
    <row r="847" spans="1:40" x14ac:dyDescent="0.25">
      <c r="A847" t="str">
        <f t="shared" si="282"/>
        <v>43916Maryland</v>
      </c>
      <c r="B847" t="str">
        <f t="shared" si="269"/>
        <v>43916MD</v>
      </c>
      <c r="C847" s="6">
        <v>43916</v>
      </c>
      <c r="D847" t="s">
        <v>83</v>
      </c>
      <c r="E847" t="s">
        <v>27</v>
      </c>
      <c r="F847">
        <f>IFERROR(VLOOKUP(B847,CovidTracking!B:G,4,FALSE),0)</f>
        <v>580</v>
      </c>
      <c r="G847">
        <f>IFERROR(VLOOKUP(B847,CovidTracking!B:G,5,FALSE),0)</f>
        <v>94</v>
      </c>
      <c r="H847">
        <f t="shared" si="270"/>
        <v>674</v>
      </c>
      <c r="I847">
        <f>IFERROR(VLOOKUP(B847,CovidTracking!B:G,6,FALSE),0)</f>
        <v>4</v>
      </c>
      <c r="J847">
        <f t="shared" si="265"/>
        <v>157</v>
      </c>
      <c r="K847">
        <f t="shared" si="266"/>
        <v>0</v>
      </c>
      <c r="L847">
        <f t="shared" si="267"/>
        <v>157</v>
      </c>
      <c r="M847">
        <f t="shared" si="268"/>
        <v>0</v>
      </c>
      <c r="N847">
        <f>VLOOKUP(A847,Mobility!$A:$L,7,FALSE)</f>
        <v>-36</v>
      </c>
      <c r="O847">
        <f>VLOOKUP(A847,Mobility!$A:$L,8,FALSE)</f>
        <v>-16</v>
      </c>
      <c r="P847">
        <f>VLOOKUP(A847,Mobility!$A:$L,9,FALSE)</f>
        <v>53</v>
      </c>
      <c r="Q847">
        <f>VLOOKUP(A847,Mobility!$A:$L,10,FALSE)</f>
        <v>-52</v>
      </c>
      <c r="R847">
        <f>VLOOKUP(A847,Mobility!$A:$L,11,FALSE)</f>
        <v>-51</v>
      </c>
      <c r="S847">
        <f>VLOOKUP(A847,Mobility!$A:$L,12,FALSE)</f>
        <v>22</v>
      </c>
      <c r="T847">
        <f>VLOOKUP(D847,'Pop and Pop Den'!A:C,2,FALSE)</f>
        <v>6083116</v>
      </c>
      <c r="U847">
        <f>VLOOKUP(D847,'Pop and Pop Den'!A:C,3,FALSE)</f>
        <v>626.67309999999998</v>
      </c>
      <c r="V847">
        <f>VLOOKUP(D847,Unemployment!A:B,2,FALSE)</f>
        <v>3.6</v>
      </c>
      <c r="W847">
        <f>VLOOKUP(D847,Unemployment!H:J,2,FALSE)</f>
        <v>3.3</v>
      </c>
      <c r="X847">
        <f>VLOOKUP(D847,Unemployment!H:J,3,FALSE)</f>
        <v>3.3</v>
      </c>
      <c r="Y847">
        <f t="shared" si="271"/>
        <v>-0.30000000000000027</v>
      </c>
      <c r="Z847">
        <f t="shared" si="272"/>
        <v>0</v>
      </c>
      <c r="AA847">
        <f>VLOOKUP(D847,MedianAge!A:B,2,FALSE)</f>
        <v>38.6</v>
      </c>
      <c r="AB847" s="6">
        <f>VLOOKUP(D847,StateActions!F:G,2,FALSE)</f>
        <v>43920</v>
      </c>
      <c r="AC847" s="6">
        <f>VLOOKUP(D847,StateActions!L:M,2,FALSE)</f>
        <v>43913</v>
      </c>
      <c r="AD847" s="6">
        <f>VLOOKUP(D847,StateActions!A:B,2,FALSE)</f>
        <v>43906</v>
      </c>
      <c r="AE847">
        <f t="shared" si="273"/>
        <v>-4</v>
      </c>
      <c r="AF847">
        <f t="shared" si="274"/>
        <v>3</v>
      </c>
      <c r="AG847">
        <f t="shared" si="275"/>
        <v>10</v>
      </c>
      <c r="AH847" s="18">
        <f t="shared" si="276"/>
        <v>0.86053412462908008</v>
      </c>
      <c r="AI847" s="18">
        <f t="shared" si="277"/>
        <v>0.1394658753709199</v>
      </c>
      <c r="AJ847" s="20">
        <f t="shared" si="278"/>
        <v>5.9347181008902079E-3</v>
      </c>
      <c r="AK847" t="str">
        <f t="shared" si="279"/>
        <v>Include</v>
      </c>
      <c r="AL847" t="str">
        <f t="shared" si="280"/>
        <v>Less than 10 deaths</v>
      </c>
      <c r="AM847" s="6">
        <f>IFERROR(VLOOKUP(D847,DatesEachStateReach10Deaths!A:B,2,FALSE),AK847)</f>
        <v>43919</v>
      </c>
      <c r="AN847">
        <f t="shared" si="281"/>
        <v>-3</v>
      </c>
    </row>
    <row r="848" spans="1:40" x14ac:dyDescent="0.25">
      <c r="A848" t="str">
        <f t="shared" si="282"/>
        <v>43917Maryland</v>
      </c>
      <c r="B848" t="str">
        <f t="shared" si="269"/>
        <v>43917MD</v>
      </c>
      <c r="C848" s="6">
        <v>43917</v>
      </c>
      <c r="D848" t="s">
        <v>83</v>
      </c>
      <c r="E848" t="s">
        <v>27</v>
      </c>
      <c r="F848">
        <f>IFERROR(VLOOKUP(B848,CovidTracking!B:G,4,FALSE),0)</f>
        <v>774</v>
      </c>
      <c r="G848">
        <f>IFERROR(VLOOKUP(B848,CovidTracking!B:G,5,FALSE),0)</f>
        <v>94</v>
      </c>
      <c r="H848">
        <f t="shared" si="270"/>
        <v>868</v>
      </c>
      <c r="I848">
        <f>IFERROR(VLOOKUP(B848,CovidTracking!B:G,6,FALSE),0)</f>
        <v>5</v>
      </c>
      <c r="J848">
        <f t="shared" si="265"/>
        <v>194</v>
      </c>
      <c r="K848">
        <f t="shared" si="266"/>
        <v>0</v>
      </c>
      <c r="L848">
        <f t="shared" si="267"/>
        <v>194</v>
      </c>
      <c r="M848">
        <f t="shared" si="268"/>
        <v>1</v>
      </c>
      <c r="N848">
        <f>VLOOKUP(A848,Mobility!$A:$L,7,FALSE)</f>
        <v>-39</v>
      </c>
      <c r="O848">
        <f>VLOOKUP(A848,Mobility!$A:$L,8,FALSE)</f>
        <v>-19</v>
      </c>
      <c r="P848">
        <f>VLOOKUP(A848,Mobility!$A:$L,9,FALSE)</f>
        <v>41</v>
      </c>
      <c r="Q848">
        <f>VLOOKUP(A848,Mobility!$A:$L,10,FALSE)</f>
        <v>-51</v>
      </c>
      <c r="R848">
        <f>VLOOKUP(A848,Mobility!$A:$L,11,FALSE)</f>
        <v>-49</v>
      </c>
      <c r="S848">
        <f>VLOOKUP(A848,Mobility!$A:$L,12,FALSE)</f>
        <v>23</v>
      </c>
      <c r="T848">
        <f>VLOOKUP(D848,'Pop and Pop Den'!A:C,2,FALSE)</f>
        <v>6083116</v>
      </c>
      <c r="U848">
        <f>VLOOKUP(D848,'Pop and Pop Den'!A:C,3,FALSE)</f>
        <v>626.67309999999998</v>
      </c>
      <c r="V848">
        <f>VLOOKUP(D848,Unemployment!A:B,2,FALSE)</f>
        <v>3.6</v>
      </c>
      <c r="W848">
        <f>VLOOKUP(D848,Unemployment!H:J,2,FALSE)</f>
        <v>3.3</v>
      </c>
      <c r="X848">
        <f>VLOOKUP(D848,Unemployment!H:J,3,FALSE)</f>
        <v>3.3</v>
      </c>
      <c r="Y848">
        <f t="shared" si="271"/>
        <v>-0.30000000000000027</v>
      </c>
      <c r="Z848">
        <f t="shared" si="272"/>
        <v>0</v>
      </c>
      <c r="AA848">
        <f>VLOOKUP(D848,MedianAge!A:B,2,FALSE)</f>
        <v>38.6</v>
      </c>
      <c r="AB848" s="6">
        <f>VLOOKUP(D848,StateActions!F:G,2,FALSE)</f>
        <v>43920</v>
      </c>
      <c r="AC848" s="6">
        <f>VLOOKUP(D848,StateActions!L:M,2,FALSE)</f>
        <v>43913</v>
      </c>
      <c r="AD848" s="6">
        <f>VLOOKUP(D848,StateActions!A:B,2,FALSE)</f>
        <v>43906</v>
      </c>
      <c r="AE848">
        <f t="shared" si="273"/>
        <v>-3</v>
      </c>
      <c r="AF848">
        <f t="shared" si="274"/>
        <v>4</v>
      </c>
      <c r="AG848">
        <f t="shared" si="275"/>
        <v>11</v>
      </c>
      <c r="AH848" s="18">
        <f t="shared" si="276"/>
        <v>0.89170506912442393</v>
      </c>
      <c r="AI848" s="18">
        <f t="shared" si="277"/>
        <v>0.10829493087557604</v>
      </c>
      <c r="AJ848" s="20">
        <f t="shared" si="278"/>
        <v>5.7603686635944703E-3</v>
      </c>
      <c r="AK848" t="str">
        <f t="shared" si="279"/>
        <v>Include</v>
      </c>
      <c r="AL848" t="str">
        <f t="shared" si="280"/>
        <v>Less than 10 deaths</v>
      </c>
      <c r="AM848" s="6">
        <f>IFERROR(VLOOKUP(D848,DatesEachStateReach10Deaths!A:B,2,FALSE),AK848)</f>
        <v>43919</v>
      </c>
      <c r="AN848">
        <f t="shared" si="281"/>
        <v>-2</v>
      </c>
    </row>
    <row r="849" spans="1:40" x14ac:dyDescent="0.25">
      <c r="A849" t="str">
        <f t="shared" si="282"/>
        <v>43918Maryland</v>
      </c>
      <c r="B849" t="str">
        <f t="shared" si="269"/>
        <v>43918MD</v>
      </c>
      <c r="C849" s="6">
        <v>43918</v>
      </c>
      <c r="D849" t="s">
        <v>83</v>
      </c>
      <c r="E849" t="s">
        <v>27</v>
      </c>
      <c r="F849">
        <f>IFERROR(VLOOKUP(B849,CovidTracking!B:G,4,FALSE),0)</f>
        <v>992</v>
      </c>
      <c r="G849">
        <f>IFERROR(VLOOKUP(B849,CovidTracking!B:G,5,FALSE),0)</f>
        <v>11516</v>
      </c>
      <c r="H849">
        <f t="shared" si="270"/>
        <v>12508</v>
      </c>
      <c r="I849">
        <f>IFERROR(VLOOKUP(B849,CovidTracking!B:G,6,FALSE),0)</f>
        <v>5</v>
      </c>
      <c r="J849">
        <f t="shared" si="265"/>
        <v>218</v>
      </c>
      <c r="K849">
        <f t="shared" si="266"/>
        <v>11422</v>
      </c>
      <c r="L849">
        <f t="shared" si="267"/>
        <v>11640</v>
      </c>
      <c r="M849">
        <f t="shared" si="268"/>
        <v>0</v>
      </c>
      <c r="N849">
        <f>VLOOKUP(A849,Mobility!$A:$L,7,FALSE)</f>
        <v>-48</v>
      </c>
      <c r="O849">
        <f>VLOOKUP(A849,Mobility!$A:$L,8,FALSE)</f>
        <v>-26</v>
      </c>
      <c r="P849">
        <f>VLOOKUP(A849,Mobility!$A:$L,9,FALSE)</f>
        <v>-28</v>
      </c>
      <c r="Q849">
        <f>VLOOKUP(A849,Mobility!$A:$L,10,FALSE)</f>
        <v>-53</v>
      </c>
      <c r="R849">
        <f>VLOOKUP(A849,Mobility!$A:$L,11,FALSE)</f>
        <v>-36</v>
      </c>
      <c r="S849">
        <f>VLOOKUP(A849,Mobility!$A:$L,12,FALSE)</f>
        <v>16</v>
      </c>
      <c r="T849">
        <f>VLOOKUP(D849,'Pop and Pop Den'!A:C,2,FALSE)</f>
        <v>6083116</v>
      </c>
      <c r="U849">
        <f>VLOOKUP(D849,'Pop and Pop Den'!A:C,3,FALSE)</f>
        <v>626.67309999999998</v>
      </c>
      <c r="V849">
        <f>VLOOKUP(D849,Unemployment!A:B,2,FALSE)</f>
        <v>3.6</v>
      </c>
      <c r="W849">
        <f>VLOOKUP(D849,Unemployment!H:J,2,FALSE)</f>
        <v>3.3</v>
      </c>
      <c r="X849">
        <f>VLOOKUP(D849,Unemployment!H:J,3,FALSE)</f>
        <v>3.3</v>
      </c>
      <c r="Y849">
        <f t="shared" si="271"/>
        <v>-0.30000000000000027</v>
      </c>
      <c r="Z849">
        <f t="shared" si="272"/>
        <v>0</v>
      </c>
      <c r="AA849">
        <f>VLOOKUP(D849,MedianAge!A:B,2,FALSE)</f>
        <v>38.6</v>
      </c>
      <c r="AB849" s="6">
        <f>VLOOKUP(D849,StateActions!F:G,2,FALSE)</f>
        <v>43920</v>
      </c>
      <c r="AC849" s="6">
        <f>VLOOKUP(D849,StateActions!L:M,2,FALSE)</f>
        <v>43913</v>
      </c>
      <c r="AD849" s="6">
        <f>VLOOKUP(D849,StateActions!A:B,2,FALSE)</f>
        <v>43906</v>
      </c>
      <c r="AE849">
        <f t="shared" si="273"/>
        <v>-2</v>
      </c>
      <c r="AF849">
        <f t="shared" si="274"/>
        <v>5</v>
      </c>
      <c r="AG849">
        <f t="shared" si="275"/>
        <v>12</v>
      </c>
      <c r="AH849" s="18">
        <f t="shared" si="276"/>
        <v>7.9309242085065554E-2</v>
      </c>
      <c r="AI849" s="18">
        <f t="shared" si="277"/>
        <v>0.92069075791493449</v>
      </c>
      <c r="AJ849" s="20">
        <f t="shared" si="278"/>
        <v>3.9974416373520947E-4</v>
      </c>
      <c r="AK849" t="str">
        <f t="shared" si="279"/>
        <v>Include</v>
      </c>
      <c r="AL849" t="str">
        <f t="shared" si="280"/>
        <v>Less than 10 deaths</v>
      </c>
      <c r="AM849" s="6">
        <f>IFERROR(VLOOKUP(D849,DatesEachStateReach10Deaths!A:B,2,FALSE),AK849)</f>
        <v>43919</v>
      </c>
      <c r="AN849">
        <f t="shared" si="281"/>
        <v>-1</v>
      </c>
    </row>
    <row r="850" spans="1:40" x14ac:dyDescent="0.25">
      <c r="A850" t="str">
        <f t="shared" si="282"/>
        <v>43919Maryland</v>
      </c>
      <c r="B850" t="str">
        <f t="shared" si="269"/>
        <v>43919MD</v>
      </c>
      <c r="C850" s="6">
        <v>43919</v>
      </c>
      <c r="D850" t="s">
        <v>83</v>
      </c>
      <c r="E850" t="s">
        <v>27</v>
      </c>
      <c r="F850">
        <f>IFERROR(VLOOKUP(B850,CovidTracking!B:G,4,FALSE),0)</f>
        <v>1239</v>
      </c>
      <c r="G850">
        <f>IFERROR(VLOOKUP(B850,CovidTracking!B:G,5,FALSE),0)</f>
        <v>12354</v>
      </c>
      <c r="H850">
        <f t="shared" si="270"/>
        <v>13593</v>
      </c>
      <c r="I850">
        <f>IFERROR(VLOOKUP(B850,CovidTracking!B:G,6,FALSE),0)</f>
        <v>10</v>
      </c>
      <c r="J850">
        <f t="shared" si="265"/>
        <v>247</v>
      </c>
      <c r="K850">
        <f t="shared" si="266"/>
        <v>838</v>
      </c>
      <c r="L850">
        <f t="shared" si="267"/>
        <v>1085</v>
      </c>
      <c r="M850">
        <f t="shared" si="268"/>
        <v>5</v>
      </c>
      <c r="N850">
        <f>VLOOKUP(A850,Mobility!$A:$L,7,FALSE)</f>
        <v>-45</v>
      </c>
      <c r="O850">
        <f>VLOOKUP(A850,Mobility!$A:$L,8,FALSE)</f>
        <v>-25</v>
      </c>
      <c r="P850">
        <f>VLOOKUP(A850,Mobility!$A:$L,9,FALSE)</f>
        <v>29</v>
      </c>
      <c r="Q850">
        <f>VLOOKUP(A850,Mobility!$A:$L,10,FALSE)</f>
        <v>-51</v>
      </c>
      <c r="R850">
        <f>VLOOKUP(A850,Mobility!$A:$L,11,FALSE)</f>
        <v>-39</v>
      </c>
      <c r="S850">
        <f>VLOOKUP(A850,Mobility!$A:$L,12,FALSE)</f>
        <v>13</v>
      </c>
      <c r="T850">
        <f>VLOOKUP(D850,'Pop and Pop Den'!A:C,2,FALSE)</f>
        <v>6083116</v>
      </c>
      <c r="U850">
        <f>VLOOKUP(D850,'Pop and Pop Den'!A:C,3,FALSE)</f>
        <v>626.67309999999998</v>
      </c>
      <c r="V850">
        <f>VLOOKUP(D850,Unemployment!A:B,2,FALSE)</f>
        <v>3.6</v>
      </c>
      <c r="W850">
        <f>VLOOKUP(D850,Unemployment!H:J,2,FALSE)</f>
        <v>3.3</v>
      </c>
      <c r="X850">
        <f>VLOOKUP(D850,Unemployment!H:J,3,FALSE)</f>
        <v>3.3</v>
      </c>
      <c r="Y850">
        <f t="shared" si="271"/>
        <v>-0.30000000000000027</v>
      </c>
      <c r="Z850">
        <f t="shared" si="272"/>
        <v>0</v>
      </c>
      <c r="AA850">
        <f>VLOOKUP(D850,MedianAge!A:B,2,FALSE)</f>
        <v>38.6</v>
      </c>
      <c r="AB850" s="6">
        <f>VLOOKUP(D850,StateActions!F:G,2,FALSE)</f>
        <v>43920</v>
      </c>
      <c r="AC850" s="6">
        <f>VLOOKUP(D850,StateActions!L:M,2,FALSE)</f>
        <v>43913</v>
      </c>
      <c r="AD850" s="6">
        <f>VLOOKUP(D850,StateActions!A:B,2,FALSE)</f>
        <v>43906</v>
      </c>
      <c r="AE850">
        <f t="shared" si="273"/>
        <v>-1</v>
      </c>
      <c r="AF850">
        <f t="shared" si="274"/>
        <v>6</v>
      </c>
      <c r="AG850">
        <f t="shared" si="275"/>
        <v>13</v>
      </c>
      <c r="AH850" s="18">
        <f t="shared" si="276"/>
        <v>9.1149856543809318E-2</v>
      </c>
      <c r="AI850" s="18">
        <f t="shared" si="277"/>
        <v>0.90885014345619064</v>
      </c>
      <c r="AJ850" s="20">
        <f t="shared" si="278"/>
        <v>7.3567277275068054E-4</v>
      </c>
      <c r="AK850" t="str">
        <f t="shared" si="279"/>
        <v>Include</v>
      </c>
      <c r="AL850" t="str">
        <f t="shared" si="280"/>
        <v>10 or more deaths</v>
      </c>
      <c r="AM850" s="6">
        <f>IFERROR(VLOOKUP(D850,DatesEachStateReach10Deaths!A:B,2,FALSE),AK850)</f>
        <v>43919</v>
      </c>
      <c r="AN850">
        <f t="shared" si="281"/>
        <v>0</v>
      </c>
    </row>
    <row r="851" spans="1:40" x14ac:dyDescent="0.25">
      <c r="A851" t="str">
        <f t="shared" si="282"/>
        <v>43920Maryland</v>
      </c>
      <c r="B851" t="str">
        <f t="shared" si="269"/>
        <v>43920MD</v>
      </c>
      <c r="C851" s="6">
        <v>43920</v>
      </c>
      <c r="D851" t="s">
        <v>83</v>
      </c>
      <c r="E851" t="s">
        <v>27</v>
      </c>
      <c r="F851">
        <f>IFERROR(VLOOKUP(B851,CovidTracking!B:G,4,FALSE),0)</f>
        <v>1413</v>
      </c>
      <c r="G851">
        <f>IFERROR(VLOOKUP(B851,CovidTracking!B:G,5,FALSE),0)</f>
        <v>13316</v>
      </c>
      <c r="H851">
        <f t="shared" si="270"/>
        <v>14729</v>
      </c>
      <c r="I851">
        <f>IFERROR(VLOOKUP(B851,CovidTracking!B:G,6,FALSE),0)</f>
        <v>15</v>
      </c>
      <c r="J851">
        <f t="shared" si="265"/>
        <v>174</v>
      </c>
      <c r="K851">
        <f t="shared" si="266"/>
        <v>962</v>
      </c>
      <c r="L851">
        <f t="shared" si="267"/>
        <v>1136</v>
      </c>
      <c r="M851">
        <f t="shared" si="268"/>
        <v>5</v>
      </c>
      <c r="N851">
        <f>VLOOKUP(A851,Mobility!$A:$L,7,FALSE)</f>
        <v>-26</v>
      </c>
      <c r="O851">
        <f>VLOOKUP(A851,Mobility!$A:$L,8,FALSE)</f>
        <v>-3</v>
      </c>
      <c r="P851">
        <f>VLOOKUP(A851,Mobility!$A:$L,9,FALSE)</f>
        <v>28</v>
      </c>
      <c r="Q851">
        <f>VLOOKUP(A851,Mobility!$A:$L,10,FALSE)</f>
        <v>-52</v>
      </c>
      <c r="R851">
        <f>VLOOKUP(A851,Mobility!$A:$L,11,FALSE)</f>
        <v>-50</v>
      </c>
      <c r="S851">
        <f>VLOOKUP(A851,Mobility!$A:$L,12,FALSE)</f>
        <v>20</v>
      </c>
      <c r="T851">
        <f>VLOOKUP(D851,'Pop and Pop Den'!A:C,2,FALSE)</f>
        <v>6083116</v>
      </c>
      <c r="U851">
        <f>VLOOKUP(D851,'Pop and Pop Den'!A:C,3,FALSE)</f>
        <v>626.67309999999998</v>
      </c>
      <c r="V851">
        <f>VLOOKUP(D851,Unemployment!A:B,2,FALSE)</f>
        <v>3.6</v>
      </c>
      <c r="W851">
        <f>VLOOKUP(D851,Unemployment!H:J,2,FALSE)</f>
        <v>3.3</v>
      </c>
      <c r="X851">
        <f>VLOOKUP(D851,Unemployment!H:J,3,FALSE)</f>
        <v>3.3</v>
      </c>
      <c r="Y851">
        <f t="shared" si="271"/>
        <v>-0.30000000000000027</v>
      </c>
      <c r="Z851">
        <f t="shared" si="272"/>
        <v>0</v>
      </c>
      <c r="AA851">
        <f>VLOOKUP(D851,MedianAge!A:B,2,FALSE)</f>
        <v>38.6</v>
      </c>
      <c r="AB851" s="6">
        <f>VLOOKUP(D851,StateActions!F:G,2,FALSE)</f>
        <v>43920</v>
      </c>
      <c r="AC851" s="6">
        <f>VLOOKUP(D851,StateActions!L:M,2,FALSE)</f>
        <v>43913</v>
      </c>
      <c r="AD851" s="6">
        <f>VLOOKUP(D851,StateActions!A:B,2,FALSE)</f>
        <v>43906</v>
      </c>
      <c r="AE851">
        <f t="shared" si="273"/>
        <v>0</v>
      </c>
      <c r="AF851">
        <f t="shared" si="274"/>
        <v>7</v>
      </c>
      <c r="AG851">
        <f t="shared" si="275"/>
        <v>14</v>
      </c>
      <c r="AH851" s="18">
        <f t="shared" si="276"/>
        <v>9.5933193020571655E-2</v>
      </c>
      <c r="AI851" s="18">
        <f t="shared" si="277"/>
        <v>0.90406680697942832</v>
      </c>
      <c r="AJ851" s="20">
        <f t="shared" si="278"/>
        <v>1.0183990766515038E-3</v>
      </c>
      <c r="AK851" t="str">
        <f t="shared" si="279"/>
        <v>Include</v>
      </c>
      <c r="AL851" t="str">
        <f t="shared" si="280"/>
        <v>10 or more deaths</v>
      </c>
      <c r="AM851" s="6">
        <f>IFERROR(VLOOKUP(D851,DatesEachStateReach10Deaths!A:B,2,FALSE),AK851)</f>
        <v>43919</v>
      </c>
      <c r="AN851">
        <f t="shared" si="281"/>
        <v>1</v>
      </c>
    </row>
    <row r="852" spans="1:40" x14ac:dyDescent="0.25">
      <c r="A852" t="str">
        <f t="shared" si="282"/>
        <v>43921Maryland</v>
      </c>
      <c r="B852" t="str">
        <f t="shared" si="269"/>
        <v>43921MD</v>
      </c>
      <c r="C852" s="6">
        <v>43921</v>
      </c>
      <c r="D852" t="s">
        <v>83</v>
      </c>
      <c r="E852" t="s">
        <v>27</v>
      </c>
      <c r="F852">
        <f>IFERROR(VLOOKUP(B852,CovidTracking!B:G,4,FALSE),0)</f>
        <v>1660</v>
      </c>
      <c r="G852">
        <f>IFERROR(VLOOKUP(B852,CovidTracking!B:G,5,FALSE),0)</f>
        <v>14868</v>
      </c>
      <c r="H852">
        <f t="shared" si="270"/>
        <v>16528</v>
      </c>
      <c r="I852">
        <f>IFERROR(VLOOKUP(B852,CovidTracking!B:G,6,FALSE),0)</f>
        <v>18</v>
      </c>
      <c r="J852">
        <f t="shared" si="265"/>
        <v>247</v>
      </c>
      <c r="K852">
        <f t="shared" si="266"/>
        <v>1552</v>
      </c>
      <c r="L852">
        <f t="shared" si="267"/>
        <v>1799</v>
      </c>
      <c r="M852">
        <f t="shared" si="268"/>
        <v>3</v>
      </c>
      <c r="N852">
        <f>VLOOKUP(A852,Mobility!$A:$L,7,FALSE)</f>
        <v>-48</v>
      </c>
      <c r="O852">
        <f>VLOOKUP(A852,Mobility!$A:$L,8,FALSE)</f>
        <v>-29</v>
      </c>
      <c r="P852">
        <f>VLOOKUP(A852,Mobility!$A:$L,9,FALSE)</f>
        <v>-26</v>
      </c>
      <c r="Q852">
        <f>VLOOKUP(A852,Mobility!$A:$L,10,FALSE)</f>
        <v>-60</v>
      </c>
      <c r="R852">
        <f>VLOOKUP(A852,Mobility!$A:$L,11,FALSE)</f>
        <v>-55</v>
      </c>
      <c r="S852">
        <f>VLOOKUP(A852,Mobility!$A:$L,12,FALSE)</f>
        <v>25</v>
      </c>
      <c r="T852">
        <f>VLOOKUP(D852,'Pop and Pop Den'!A:C,2,FALSE)</f>
        <v>6083116</v>
      </c>
      <c r="U852">
        <f>VLOOKUP(D852,'Pop and Pop Den'!A:C,3,FALSE)</f>
        <v>626.67309999999998</v>
      </c>
      <c r="V852">
        <f>VLOOKUP(D852,Unemployment!A:B,2,FALSE)</f>
        <v>3.6</v>
      </c>
      <c r="W852">
        <f>VLOOKUP(D852,Unemployment!H:J,2,FALSE)</f>
        <v>3.3</v>
      </c>
      <c r="X852">
        <f>VLOOKUP(D852,Unemployment!H:J,3,FALSE)</f>
        <v>3.3</v>
      </c>
      <c r="Y852">
        <f t="shared" si="271"/>
        <v>-0.30000000000000027</v>
      </c>
      <c r="Z852">
        <f t="shared" si="272"/>
        <v>0</v>
      </c>
      <c r="AA852">
        <f>VLOOKUP(D852,MedianAge!A:B,2,FALSE)</f>
        <v>38.6</v>
      </c>
      <c r="AB852" s="6">
        <f>VLOOKUP(D852,StateActions!F:G,2,FALSE)</f>
        <v>43920</v>
      </c>
      <c r="AC852" s="6">
        <f>VLOOKUP(D852,StateActions!L:M,2,FALSE)</f>
        <v>43913</v>
      </c>
      <c r="AD852" s="6">
        <f>VLOOKUP(D852,StateActions!A:B,2,FALSE)</f>
        <v>43906</v>
      </c>
      <c r="AE852">
        <f t="shared" si="273"/>
        <v>1</v>
      </c>
      <c r="AF852">
        <f t="shared" si="274"/>
        <v>8</v>
      </c>
      <c r="AG852">
        <f t="shared" si="275"/>
        <v>15</v>
      </c>
      <c r="AH852" s="18">
        <f t="shared" si="276"/>
        <v>0.10043562439496612</v>
      </c>
      <c r="AI852" s="18">
        <f t="shared" si="277"/>
        <v>0.89956437560503388</v>
      </c>
      <c r="AJ852" s="20">
        <f t="shared" si="278"/>
        <v>1.0890609874152953E-3</v>
      </c>
      <c r="AK852" t="str">
        <f t="shared" si="279"/>
        <v>Include</v>
      </c>
      <c r="AL852" t="str">
        <f t="shared" si="280"/>
        <v>10 or more deaths</v>
      </c>
      <c r="AM852" s="6">
        <f>IFERROR(VLOOKUP(D852,DatesEachStateReach10Deaths!A:B,2,FALSE),AK852)</f>
        <v>43919</v>
      </c>
      <c r="AN852">
        <f t="shared" si="281"/>
        <v>2</v>
      </c>
    </row>
    <row r="853" spans="1:40" x14ac:dyDescent="0.25">
      <c r="A853" t="str">
        <f t="shared" si="282"/>
        <v>43922Maryland</v>
      </c>
      <c r="B853" t="str">
        <f t="shared" si="269"/>
        <v>43922MD</v>
      </c>
      <c r="C853" s="6">
        <v>43922</v>
      </c>
      <c r="D853" t="s">
        <v>83</v>
      </c>
      <c r="E853" t="s">
        <v>27</v>
      </c>
      <c r="F853">
        <f>IFERROR(VLOOKUP(B853,CovidTracking!B:G,4,FALSE),0)</f>
        <v>1985</v>
      </c>
      <c r="G853">
        <f>IFERROR(VLOOKUP(B853,CovidTracking!B:G,5,FALSE),0)</f>
        <v>17233</v>
      </c>
      <c r="H853">
        <f t="shared" si="270"/>
        <v>19218</v>
      </c>
      <c r="I853">
        <f>IFERROR(VLOOKUP(B853,CovidTracking!B:G,6,FALSE),0)</f>
        <v>31</v>
      </c>
      <c r="J853">
        <f t="shared" si="265"/>
        <v>325</v>
      </c>
      <c r="K853">
        <f t="shared" si="266"/>
        <v>2365</v>
      </c>
      <c r="L853">
        <f t="shared" si="267"/>
        <v>2690</v>
      </c>
      <c r="M853">
        <f t="shared" si="268"/>
        <v>13</v>
      </c>
      <c r="N853">
        <f>VLOOKUP(A853,Mobility!$A:$L,7,FALSE)</f>
        <v>-43</v>
      </c>
      <c r="O853">
        <f>VLOOKUP(A853,Mobility!$A:$L,8,FALSE)</f>
        <v>-22</v>
      </c>
      <c r="P853">
        <f>VLOOKUP(A853,Mobility!$A:$L,9,FALSE)</f>
        <v>-14</v>
      </c>
      <c r="Q853">
        <f>VLOOKUP(A853,Mobility!$A:$L,10,FALSE)</f>
        <v>-56</v>
      </c>
      <c r="R853">
        <f>VLOOKUP(A853,Mobility!$A:$L,11,FALSE)</f>
        <v>-56</v>
      </c>
      <c r="S853">
        <f>VLOOKUP(A853,Mobility!$A:$L,12,FALSE)</f>
        <v>25</v>
      </c>
      <c r="T853">
        <f>VLOOKUP(D853,'Pop and Pop Den'!A:C,2,FALSE)</f>
        <v>6083116</v>
      </c>
      <c r="U853">
        <f>VLOOKUP(D853,'Pop and Pop Den'!A:C,3,FALSE)</f>
        <v>626.67309999999998</v>
      </c>
      <c r="V853">
        <f>VLOOKUP(D853,Unemployment!A:B,2,FALSE)</f>
        <v>3.6</v>
      </c>
      <c r="W853">
        <f>VLOOKUP(D853,Unemployment!H:J,2,FALSE)</f>
        <v>3.3</v>
      </c>
      <c r="X853">
        <f>VLOOKUP(D853,Unemployment!H:J,3,FALSE)</f>
        <v>3.3</v>
      </c>
      <c r="Y853">
        <f t="shared" si="271"/>
        <v>-0.30000000000000027</v>
      </c>
      <c r="Z853">
        <f t="shared" si="272"/>
        <v>0</v>
      </c>
      <c r="AA853">
        <f>VLOOKUP(D853,MedianAge!A:B,2,FALSE)</f>
        <v>38.6</v>
      </c>
      <c r="AB853" s="6">
        <f>VLOOKUP(D853,StateActions!F:G,2,FALSE)</f>
        <v>43920</v>
      </c>
      <c r="AC853" s="6">
        <f>VLOOKUP(D853,StateActions!L:M,2,FALSE)</f>
        <v>43913</v>
      </c>
      <c r="AD853" s="6">
        <f>VLOOKUP(D853,StateActions!A:B,2,FALSE)</f>
        <v>43906</v>
      </c>
      <c r="AE853">
        <f t="shared" si="273"/>
        <v>2</v>
      </c>
      <c r="AF853">
        <f t="shared" si="274"/>
        <v>9</v>
      </c>
      <c r="AG853">
        <f t="shared" si="275"/>
        <v>16</v>
      </c>
      <c r="AH853" s="18">
        <f t="shared" si="276"/>
        <v>0.10328858361952337</v>
      </c>
      <c r="AI853" s="18">
        <f t="shared" si="277"/>
        <v>0.89671141638047669</v>
      </c>
      <c r="AJ853" s="20">
        <f t="shared" si="278"/>
        <v>1.6130710791965866E-3</v>
      </c>
      <c r="AK853" t="str">
        <f t="shared" si="279"/>
        <v>Include</v>
      </c>
      <c r="AL853" t="str">
        <f t="shared" si="280"/>
        <v>10 or more deaths</v>
      </c>
      <c r="AM853" s="6">
        <f>IFERROR(VLOOKUP(D853,DatesEachStateReach10Deaths!A:B,2,FALSE),AK853)</f>
        <v>43919</v>
      </c>
      <c r="AN853">
        <f t="shared" si="281"/>
        <v>3</v>
      </c>
    </row>
    <row r="854" spans="1:40" x14ac:dyDescent="0.25">
      <c r="A854" t="str">
        <f t="shared" si="282"/>
        <v>43923Maryland</v>
      </c>
      <c r="B854" t="str">
        <f t="shared" si="269"/>
        <v>43923MD</v>
      </c>
      <c r="C854" s="6">
        <v>43923</v>
      </c>
      <c r="D854" t="s">
        <v>83</v>
      </c>
      <c r="E854" t="s">
        <v>27</v>
      </c>
      <c r="F854">
        <f>IFERROR(VLOOKUP(B854,CovidTracking!B:G,4,FALSE),0)</f>
        <v>2331</v>
      </c>
      <c r="G854">
        <f>IFERROR(VLOOKUP(B854,CovidTracking!B:G,5,FALSE),0)</f>
        <v>18890</v>
      </c>
      <c r="H854">
        <f t="shared" si="270"/>
        <v>21221</v>
      </c>
      <c r="I854">
        <f>IFERROR(VLOOKUP(B854,CovidTracking!B:G,6,FALSE),0)</f>
        <v>36</v>
      </c>
      <c r="J854">
        <f t="shared" si="265"/>
        <v>346</v>
      </c>
      <c r="K854">
        <f t="shared" si="266"/>
        <v>1657</v>
      </c>
      <c r="L854">
        <f t="shared" si="267"/>
        <v>2003</v>
      </c>
      <c r="M854">
        <f t="shared" si="268"/>
        <v>5</v>
      </c>
      <c r="N854">
        <f>VLOOKUP(A854,Mobility!$A:$L,7,FALSE)</f>
        <v>-42</v>
      </c>
      <c r="O854">
        <f>VLOOKUP(A854,Mobility!$A:$L,8,FALSE)</f>
        <v>-21</v>
      </c>
      <c r="P854">
        <f>VLOOKUP(A854,Mobility!$A:$L,9,FALSE)</f>
        <v>0</v>
      </c>
      <c r="Q854">
        <f>VLOOKUP(A854,Mobility!$A:$L,10,FALSE)</f>
        <v>-56</v>
      </c>
      <c r="R854">
        <f>VLOOKUP(A854,Mobility!$A:$L,11,FALSE)</f>
        <v>-56</v>
      </c>
      <c r="S854">
        <f>VLOOKUP(A854,Mobility!$A:$L,12,FALSE)</f>
        <v>25</v>
      </c>
      <c r="T854">
        <f>VLOOKUP(D854,'Pop and Pop Den'!A:C,2,FALSE)</f>
        <v>6083116</v>
      </c>
      <c r="U854">
        <f>VLOOKUP(D854,'Pop and Pop Den'!A:C,3,FALSE)</f>
        <v>626.67309999999998</v>
      </c>
      <c r="V854">
        <f>VLOOKUP(D854,Unemployment!A:B,2,FALSE)</f>
        <v>3.6</v>
      </c>
      <c r="W854">
        <f>VLOOKUP(D854,Unemployment!H:J,2,FALSE)</f>
        <v>3.3</v>
      </c>
      <c r="X854">
        <f>VLOOKUP(D854,Unemployment!H:J,3,FALSE)</f>
        <v>3.3</v>
      </c>
      <c r="Y854">
        <f t="shared" si="271"/>
        <v>-0.30000000000000027</v>
      </c>
      <c r="Z854">
        <f t="shared" si="272"/>
        <v>0</v>
      </c>
      <c r="AA854">
        <f>VLOOKUP(D854,MedianAge!A:B,2,FALSE)</f>
        <v>38.6</v>
      </c>
      <c r="AB854" s="6">
        <f>VLOOKUP(D854,StateActions!F:G,2,FALSE)</f>
        <v>43920</v>
      </c>
      <c r="AC854" s="6">
        <f>VLOOKUP(D854,StateActions!L:M,2,FALSE)</f>
        <v>43913</v>
      </c>
      <c r="AD854" s="6">
        <f>VLOOKUP(D854,StateActions!A:B,2,FALSE)</f>
        <v>43906</v>
      </c>
      <c r="AE854">
        <f t="shared" si="273"/>
        <v>3</v>
      </c>
      <c r="AF854">
        <f t="shared" si="274"/>
        <v>10</v>
      </c>
      <c r="AG854">
        <f t="shared" si="275"/>
        <v>17</v>
      </c>
      <c r="AH854" s="18">
        <f t="shared" si="276"/>
        <v>0.10984402243061119</v>
      </c>
      <c r="AI854" s="18">
        <f t="shared" si="277"/>
        <v>0.8901559775693888</v>
      </c>
      <c r="AJ854" s="20">
        <f t="shared" si="278"/>
        <v>1.696432778851138E-3</v>
      </c>
      <c r="AK854" t="str">
        <f t="shared" si="279"/>
        <v>Include</v>
      </c>
      <c r="AL854" t="str">
        <f t="shared" si="280"/>
        <v>10 or more deaths</v>
      </c>
      <c r="AM854" s="6">
        <f>IFERROR(VLOOKUP(D854,DatesEachStateReach10Deaths!A:B,2,FALSE),AK854)</f>
        <v>43919</v>
      </c>
      <c r="AN854">
        <f t="shared" si="281"/>
        <v>4</v>
      </c>
    </row>
    <row r="855" spans="1:40" x14ac:dyDescent="0.25">
      <c r="A855" t="str">
        <f t="shared" si="282"/>
        <v>43924Maryland</v>
      </c>
      <c r="B855" t="str">
        <f t="shared" si="269"/>
        <v>43924MD</v>
      </c>
      <c r="C855" s="6">
        <v>43924</v>
      </c>
      <c r="D855" t="s">
        <v>83</v>
      </c>
      <c r="E855" t="s">
        <v>27</v>
      </c>
      <c r="F855">
        <f>IFERROR(VLOOKUP(B855,CovidTracking!B:G,4,FALSE),0)</f>
        <v>2758</v>
      </c>
      <c r="G855">
        <f>IFERROR(VLOOKUP(B855,CovidTracking!B:G,5,FALSE),0)</f>
        <v>20932</v>
      </c>
      <c r="H855">
        <f t="shared" si="270"/>
        <v>23690</v>
      </c>
      <c r="I855">
        <f>IFERROR(VLOOKUP(B855,CovidTracking!B:G,6,FALSE),0)</f>
        <v>42</v>
      </c>
      <c r="J855">
        <f t="shared" si="265"/>
        <v>427</v>
      </c>
      <c r="K855">
        <f t="shared" si="266"/>
        <v>2042</v>
      </c>
      <c r="L855">
        <f t="shared" si="267"/>
        <v>2469</v>
      </c>
      <c r="M855">
        <f t="shared" si="268"/>
        <v>6</v>
      </c>
      <c r="N855">
        <f>VLOOKUP(A855,Mobility!$A:$L,7,FALSE)</f>
        <v>-41</v>
      </c>
      <c r="O855">
        <f>VLOOKUP(A855,Mobility!$A:$L,8,FALSE)</f>
        <v>-19</v>
      </c>
      <c r="P855">
        <f>VLOOKUP(A855,Mobility!$A:$L,9,FALSE)</f>
        <v>-1</v>
      </c>
      <c r="Q855">
        <f>VLOOKUP(A855,Mobility!$A:$L,10,FALSE)</f>
        <v>-54</v>
      </c>
      <c r="R855">
        <f>VLOOKUP(A855,Mobility!$A:$L,11,FALSE)</f>
        <v>-54</v>
      </c>
      <c r="S855">
        <f>VLOOKUP(A855,Mobility!$A:$L,12,FALSE)</f>
        <v>26</v>
      </c>
      <c r="T855">
        <f>VLOOKUP(D855,'Pop and Pop Den'!A:C,2,FALSE)</f>
        <v>6083116</v>
      </c>
      <c r="U855">
        <f>VLOOKUP(D855,'Pop and Pop Den'!A:C,3,FALSE)</f>
        <v>626.67309999999998</v>
      </c>
      <c r="V855">
        <f>VLOOKUP(D855,Unemployment!A:B,2,FALSE)</f>
        <v>3.6</v>
      </c>
      <c r="W855">
        <f>VLOOKUP(D855,Unemployment!H:J,2,FALSE)</f>
        <v>3.3</v>
      </c>
      <c r="X855">
        <f>VLOOKUP(D855,Unemployment!H:J,3,FALSE)</f>
        <v>3.3</v>
      </c>
      <c r="Y855">
        <f t="shared" si="271"/>
        <v>-0.30000000000000027</v>
      </c>
      <c r="Z855">
        <f t="shared" si="272"/>
        <v>0</v>
      </c>
      <c r="AA855">
        <f>VLOOKUP(D855,MedianAge!A:B,2,FALSE)</f>
        <v>38.6</v>
      </c>
      <c r="AB855" s="6">
        <f>VLOOKUP(D855,StateActions!F:G,2,FALSE)</f>
        <v>43920</v>
      </c>
      <c r="AC855" s="6">
        <f>VLOOKUP(D855,StateActions!L:M,2,FALSE)</f>
        <v>43913</v>
      </c>
      <c r="AD855" s="6">
        <f>VLOOKUP(D855,StateActions!A:B,2,FALSE)</f>
        <v>43906</v>
      </c>
      <c r="AE855">
        <f t="shared" si="273"/>
        <v>4</v>
      </c>
      <c r="AF855">
        <f t="shared" si="274"/>
        <v>11</v>
      </c>
      <c r="AG855">
        <f t="shared" si="275"/>
        <v>18</v>
      </c>
      <c r="AH855" s="18">
        <f t="shared" si="276"/>
        <v>0.11642043056141832</v>
      </c>
      <c r="AI855" s="18">
        <f t="shared" si="277"/>
        <v>0.88357956943858162</v>
      </c>
      <c r="AJ855" s="20">
        <f t="shared" si="278"/>
        <v>1.7728999577880963E-3</v>
      </c>
      <c r="AK855" t="str">
        <f t="shared" si="279"/>
        <v>Include</v>
      </c>
      <c r="AL855" t="str">
        <f t="shared" si="280"/>
        <v>10 or more deaths</v>
      </c>
      <c r="AM855" s="6">
        <f>IFERROR(VLOOKUP(D855,DatesEachStateReach10Deaths!A:B,2,FALSE),AK855)</f>
        <v>43919</v>
      </c>
      <c r="AN855">
        <f t="shared" si="281"/>
        <v>5</v>
      </c>
    </row>
    <row r="856" spans="1:40" x14ac:dyDescent="0.25">
      <c r="A856" t="str">
        <f t="shared" si="282"/>
        <v>43925Maryland</v>
      </c>
      <c r="B856" t="str">
        <f t="shared" si="269"/>
        <v>43925MD</v>
      </c>
      <c r="C856" s="6">
        <v>43925</v>
      </c>
      <c r="D856" t="s">
        <v>83</v>
      </c>
      <c r="E856" t="s">
        <v>27</v>
      </c>
      <c r="F856">
        <f>IFERROR(VLOOKUP(B856,CovidTracking!B:G,4,FALSE),0)</f>
        <v>3125</v>
      </c>
      <c r="G856">
        <f>IFERROR(VLOOKUP(B856,CovidTracking!B:G,5,FALSE),0)</f>
        <v>22485</v>
      </c>
      <c r="H856">
        <f t="shared" si="270"/>
        <v>25610</v>
      </c>
      <c r="I856">
        <f>IFERROR(VLOOKUP(B856,CovidTracking!B:G,6,FALSE),0)</f>
        <v>53</v>
      </c>
      <c r="J856">
        <f t="shared" si="265"/>
        <v>367</v>
      </c>
      <c r="K856">
        <f t="shared" si="266"/>
        <v>1553</v>
      </c>
      <c r="L856">
        <f t="shared" si="267"/>
        <v>1920</v>
      </c>
      <c r="M856">
        <f t="shared" si="268"/>
        <v>11</v>
      </c>
      <c r="N856">
        <f>VLOOKUP(A856,Mobility!$A:$L,7,FALSE)</f>
        <v>-47</v>
      </c>
      <c r="O856">
        <f>VLOOKUP(A856,Mobility!$A:$L,8,FALSE)</f>
        <v>-22</v>
      </c>
      <c r="P856">
        <f>VLOOKUP(A856,Mobility!$A:$L,9,FALSE)</f>
        <v>1</v>
      </c>
      <c r="Q856">
        <f>VLOOKUP(A856,Mobility!$A:$L,10,FALSE)</f>
        <v>-50</v>
      </c>
      <c r="R856">
        <f>VLOOKUP(A856,Mobility!$A:$L,11,FALSE)</f>
        <v>-39</v>
      </c>
      <c r="S856">
        <f>VLOOKUP(A856,Mobility!$A:$L,12,FALSE)</f>
        <v>16</v>
      </c>
      <c r="T856">
        <f>VLOOKUP(D856,'Pop and Pop Den'!A:C,2,FALSE)</f>
        <v>6083116</v>
      </c>
      <c r="U856">
        <f>VLOOKUP(D856,'Pop and Pop Den'!A:C,3,FALSE)</f>
        <v>626.67309999999998</v>
      </c>
      <c r="V856">
        <f>VLOOKUP(D856,Unemployment!A:B,2,FALSE)</f>
        <v>3.6</v>
      </c>
      <c r="W856">
        <f>VLOOKUP(D856,Unemployment!H:J,2,FALSE)</f>
        <v>3.3</v>
      </c>
      <c r="X856">
        <f>VLOOKUP(D856,Unemployment!H:J,3,FALSE)</f>
        <v>3.3</v>
      </c>
      <c r="Y856">
        <f t="shared" si="271"/>
        <v>-0.30000000000000027</v>
      </c>
      <c r="Z856">
        <f t="shared" si="272"/>
        <v>0</v>
      </c>
      <c r="AA856">
        <f>VLOOKUP(D856,MedianAge!A:B,2,FALSE)</f>
        <v>38.6</v>
      </c>
      <c r="AB856" s="6">
        <f>VLOOKUP(D856,StateActions!F:G,2,FALSE)</f>
        <v>43920</v>
      </c>
      <c r="AC856" s="6">
        <f>VLOOKUP(D856,StateActions!L:M,2,FALSE)</f>
        <v>43913</v>
      </c>
      <c r="AD856" s="6">
        <f>VLOOKUP(D856,StateActions!A:B,2,FALSE)</f>
        <v>43906</v>
      </c>
      <c r="AE856">
        <f t="shared" si="273"/>
        <v>5</v>
      </c>
      <c r="AF856">
        <f t="shared" si="274"/>
        <v>12</v>
      </c>
      <c r="AG856">
        <f t="shared" si="275"/>
        <v>19</v>
      </c>
      <c r="AH856" s="18">
        <f t="shared" si="276"/>
        <v>0.12202264740335807</v>
      </c>
      <c r="AI856" s="18">
        <f t="shared" si="277"/>
        <v>0.87797735259664189</v>
      </c>
      <c r="AJ856" s="20">
        <f t="shared" si="278"/>
        <v>2.0695040999609529E-3</v>
      </c>
      <c r="AK856" t="str">
        <f t="shared" si="279"/>
        <v>Include</v>
      </c>
      <c r="AL856" t="str">
        <f t="shared" si="280"/>
        <v>10 or more deaths</v>
      </c>
      <c r="AM856" s="6">
        <f>IFERROR(VLOOKUP(D856,DatesEachStateReach10Deaths!A:B,2,FALSE),AK856)</f>
        <v>43919</v>
      </c>
      <c r="AN856">
        <f t="shared" si="281"/>
        <v>6</v>
      </c>
    </row>
    <row r="857" spans="1:40" x14ac:dyDescent="0.25">
      <c r="A857" t="str">
        <f t="shared" si="282"/>
        <v>43926Maryland</v>
      </c>
      <c r="B857" t="str">
        <f t="shared" si="269"/>
        <v>43926MD</v>
      </c>
      <c r="C857" s="6">
        <v>43926</v>
      </c>
      <c r="D857" t="s">
        <v>83</v>
      </c>
      <c r="E857" t="s">
        <v>27</v>
      </c>
      <c r="F857">
        <f>IFERROR(VLOOKUP(B857,CovidTracking!B:G,4,FALSE),0)</f>
        <v>3609</v>
      </c>
      <c r="G857">
        <f>IFERROR(VLOOKUP(B857,CovidTracking!B:G,5,FALSE),0)</f>
        <v>24728</v>
      </c>
      <c r="H857">
        <f t="shared" si="270"/>
        <v>28337</v>
      </c>
      <c r="I857">
        <f>IFERROR(VLOOKUP(B857,CovidTracking!B:G,6,FALSE),0)</f>
        <v>67</v>
      </c>
      <c r="J857">
        <f t="shared" si="265"/>
        <v>484</v>
      </c>
      <c r="K857">
        <f t="shared" si="266"/>
        <v>2243</v>
      </c>
      <c r="L857">
        <f t="shared" si="267"/>
        <v>2727</v>
      </c>
      <c r="M857">
        <f t="shared" si="268"/>
        <v>14</v>
      </c>
      <c r="N857">
        <f>VLOOKUP(A857,Mobility!$A:$L,7,FALSE)</f>
        <v>-47</v>
      </c>
      <c r="O857">
        <f>VLOOKUP(A857,Mobility!$A:$L,8,FALSE)</f>
        <v>-25</v>
      </c>
      <c r="P857">
        <f>VLOOKUP(A857,Mobility!$A:$L,9,FALSE)</f>
        <v>35</v>
      </c>
      <c r="Q857">
        <f>VLOOKUP(A857,Mobility!$A:$L,10,FALSE)</f>
        <v>-53</v>
      </c>
      <c r="R857">
        <f>VLOOKUP(A857,Mobility!$A:$L,11,FALSE)</f>
        <v>-42</v>
      </c>
      <c r="S857">
        <f>VLOOKUP(A857,Mobility!$A:$L,12,FALSE)</f>
        <v>14</v>
      </c>
      <c r="T857">
        <f>VLOOKUP(D857,'Pop and Pop Den'!A:C,2,FALSE)</f>
        <v>6083116</v>
      </c>
      <c r="U857">
        <f>VLOOKUP(D857,'Pop and Pop Den'!A:C,3,FALSE)</f>
        <v>626.67309999999998</v>
      </c>
      <c r="V857">
        <f>VLOOKUP(D857,Unemployment!A:B,2,FALSE)</f>
        <v>3.6</v>
      </c>
      <c r="W857">
        <f>VLOOKUP(D857,Unemployment!H:J,2,FALSE)</f>
        <v>3.3</v>
      </c>
      <c r="X857">
        <f>VLOOKUP(D857,Unemployment!H:J,3,FALSE)</f>
        <v>3.3</v>
      </c>
      <c r="Y857">
        <f t="shared" si="271"/>
        <v>-0.30000000000000027</v>
      </c>
      <c r="Z857">
        <f t="shared" si="272"/>
        <v>0</v>
      </c>
      <c r="AA857">
        <f>VLOOKUP(D857,MedianAge!A:B,2,FALSE)</f>
        <v>38.6</v>
      </c>
      <c r="AB857" s="6">
        <f>VLOOKUP(D857,StateActions!F:G,2,FALSE)</f>
        <v>43920</v>
      </c>
      <c r="AC857" s="6">
        <f>VLOOKUP(D857,StateActions!L:M,2,FALSE)</f>
        <v>43913</v>
      </c>
      <c r="AD857" s="6">
        <f>VLOOKUP(D857,StateActions!A:B,2,FALSE)</f>
        <v>43906</v>
      </c>
      <c r="AE857">
        <f t="shared" si="273"/>
        <v>6</v>
      </c>
      <c r="AF857">
        <f t="shared" si="274"/>
        <v>13</v>
      </c>
      <c r="AG857">
        <f t="shared" si="275"/>
        <v>20</v>
      </c>
      <c r="AH857" s="18">
        <f t="shared" si="276"/>
        <v>0.12735998870734375</v>
      </c>
      <c r="AI857" s="18">
        <f t="shared" si="277"/>
        <v>0.87264001129265623</v>
      </c>
      <c r="AJ857" s="20">
        <f t="shared" si="278"/>
        <v>2.3643999011892579E-3</v>
      </c>
      <c r="AK857" t="str">
        <f t="shared" si="279"/>
        <v>Include</v>
      </c>
      <c r="AL857" t="str">
        <f t="shared" si="280"/>
        <v>10 or more deaths</v>
      </c>
      <c r="AM857" s="6">
        <f>IFERROR(VLOOKUP(D857,DatesEachStateReach10Deaths!A:B,2,FALSE),AK857)</f>
        <v>43919</v>
      </c>
      <c r="AN857">
        <f t="shared" si="281"/>
        <v>7</v>
      </c>
    </row>
    <row r="858" spans="1:40" x14ac:dyDescent="0.25">
      <c r="A858" t="str">
        <f t="shared" si="282"/>
        <v>43927Maryland</v>
      </c>
      <c r="B858" t="str">
        <f t="shared" si="269"/>
        <v>43927MD</v>
      </c>
      <c r="C858" s="6">
        <v>43927</v>
      </c>
      <c r="D858" t="s">
        <v>83</v>
      </c>
      <c r="E858" t="s">
        <v>27</v>
      </c>
      <c r="F858">
        <f>IFERROR(VLOOKUP(B858,CovidTracking!B:G,4,FALSE),0)</f>
        <v>4045</v>
      </c>
      <c r="G858">
        <f>IFERROR(VLOOKUP(B858,CovidTracking!B:G,5,FALSE),0)</f>
        <v>25572</v>
      </c>
      <c r="H858">
        <f t="shared" si="270"/>
        <v>29617</v>
      </c>
      <c r="I858">
        <f>IFERROR(VLOOKUP(B858,CovidTracking!B:G,6,FALSE),0)</f>
        <v>91</v>
      </c>
      <c r="J858">
        <f t="shared" si="265"/>
        <v>436</v>
      </c>
      <c r="K858">
        <f t="shared" si="266"/>
        <v>844</v>
      </c>
      <c r="L858">
        <f t="shared" si="267"/>
        <v>1280</v>
      </c>
      <c r="M858">
        <f t="shared" si="268"/>
        <v>24</v>
      </c>
      <c r="N858">
        <f>VLOOKUP(A858,Mobility!$A:$L,7,FALSE)</f>
        <v>-40</v>
      </c>
      <c r="O858">
        <f>VLOOKUP(A858,Mobility!$A:$L,8,FALSE)</f>
        <v>-22</v>
      </c>
      <c r="P858">
        <f>VLOOKUP(A858,Mobility!$A:$L,9,FALSE)</f>
        <v>20</v>
      </c>
      <c r="Q858">
        <f>VLOOKUP(A858,Mobility!$A:$L,10,FALSE)</f>
        <v>-55</v>
      </c>
      <c r="R858">
        <f>VLOOKUP(A858,Mobility!$A:$L,11,FALSE)</f>
        <v>-55</v>
      </c>
      <c r="S858">
        <f>VLOOKUP(A858,Mobility!$A:$L,12,FALSE)</f>
        <v>23</v>
      </c>
      <c r="T858">
        <f>VLOOKUP(D858,'Pop and Pop Den'!A:C,2,FALSE)</f>
        <v>6083116</v>
      </c>
      <c r="U858">
        <f>VLOOKUP(D858,'Pop and Pop Den'!A:C,3,FALSE)</f>
        <v>626.67309999999998</v>
      </c>
      <c r="V858">
        <f>VLOOKUP(D858,Unemployment!A:B,2,FALSE)</f>
        <v>3.6</v>
      </c>
      <c r="W858">
        <f>VLOOKUP(D858,Unemployment!H:J,2,FALSE)</f>
        <v>3.3</v>
      </c>
      <c r="X858">
        <f>VLOOKUP(D858,Unemployment!H:J,3,FALSE)</f>
        <v>3.3</v>
      </c>
      <c r="Y858">
        <f t="shared" si="271"/>
        <v>-0.30000000000000027</v>
      </c>
      <c r="Z858">
        <f t="shared" si="272"/>
        <v>0</v>
      </c>
      <c r="AA858">
        <f>VLOOKUP(D858,MedianAge!A:B,2,FALSE)</f>
        <v>38.6</v>
      </c>
      <c r="AB858" s="6">
        <f>VLOOKUP(D858,StateActions!F:G,2,FALSE)</f>
        <v>43920</v>
      </c>
      <c r="AC858" s="6">
        <f>VLOOKUP(D858,StateActions!L:M,2,FALSE)</f>
        <v>43913</v>
      </c>
      <c r="AD858" s="6">
        <f>VLOOKUP(D858,StateActions!A:B,2,FALSE)</f>
        <v>43906</v>
      </c>
      <c r="AE858">
        <f t="shared" si="273"/>
        <v>7</v>
      </c>
      <c r="AF858">
        <f t="shared" si="274"/>
        <v>14</v>
      </c>
      <c r="AG858">
        <f t="shared" si="275"/>
        <v>21</v>
      </c>
      <c r="AH858" s="18">
        <f t="shared" si="276"/>
        <v>0.13657696593172841</v>
      </c>
      <c r="AI858" s="18">
        <f t="shared" si="277"/>
        <v>0.86342303406827159</v>
      </c>
      <c r="AJ858" s="20">
        <f t="shared" si="278"/>
        <v>3.0725596785629874E-3</v>
      </c>
      <c r="AK858" t="str">
        <f t="shared" si="279"/>
        <v>Include</v>
      </c>
      <c r="AL858" t="str">
        <f t="shared" si="280"/>
        <v>10 or more deaths</v>
      </c>
      <c r="AM858" s="6">
        <f>IFERROR(VLOOKUP(D858,DatesEachStateReach10Deaths!A:B,2,FALSE),AK858)</f>
        <v>43919</v>
      </c>
      <c r="AN858">
        <f t="shared" si="281"/>
        <v>8</v>
      </c>
    </row>
    <row r="859" spans="1:40" x14ac:dyDescent="0.25">
      <c r="A859" t="str">
        <f t="shared" si="282"/>
        <v>43928Maryland</v>
      </c>
      <c r="B859" t="str">
        <f t="shared" si="269"/>
        <v>43928MD</v>
      </c>
      <c r="C859" s="6">
        <v>43928</v>
      </c>
      <c r="D859" t="s">
        <v>83</v>
      </c>
      <c r="E859" t="s">
        <v>27</v>
      </c>
      <c r="F859">
        <f>IFERROR(VLOOKUP(B859,CovidTracking!B:G,4,FALSE),0)</f>
        <v>4371</v>
      </c>
      <c r="G859">
        <f>IFERROR(VLOOKUP(B859,CovidTracking!B:G,5,FALSE),0)</f>
        <v>27256</v>
      </c>
      <c r="H859">
        <f t="shared" si="270"/>
        <v>31627</v>
      </c>
      <c r="I859">
        <f>IFERROR(VLOOKUP(B859,CovidTracking!B:G,6,FALSE),0)</f>
        <v>103</v>
      </c>
      <c r="J859">
        <f t="shared" si="265"/>
        <v>326</v>
      </c>
      <c r="K859">
        <f t="shared" si="266"/>
        <v>1684</v>
      </c>
      <c r="L859">
        <f t="shared" si="267"/>
        <v>2010</v>
      </c>
      <c r="M859">
        <f t="shared" si="268"/>
        <v>12</v>
      </c>
      <c r="N859">
        <f>VLOOKUP(A859,Mobility!$A:$L,7,FALSE)</f>
        <v>-41</v>
      </c>
      <c r="O859">
        <f>VLOOKUP(A859,Mobility!$A:$L,8,FALSE)</f>
        <v>-21</v>
      </c>
      <c r="P859">
        <f>VLOOKUP(A859,Mobility!$A:$L,9,FALSE)</f>
        <v>7</v>
      </c>
      <c r="Q859">
        <f>VLOOKUP(A859,Mobility!$A:$L,10,FALSE)</f>
        <v>-57</v>
      </c>
      <c r="R859">
        <f>VLOOKUP(A859,Mobility!$A:$L,11,FALSE)</f>
        <v>-56</v>
      </c>
      <c r="S859">
        <f>VLOOKUP(A859,Mobility!$A:$L,12,FALSE)</f>
        <v>25</v>
      </c>
      <c r="T859">
        <f>VLOOKUP(D859,'Pop and Pop Den'!A:C,2,FALSE)</f>
        <v>6083116</v>
      </c>
      <c r="U859">
        <f>VLOOKUP(D859,'Pop and Pop Den'!A:C,3,FALSE)</f>
        <v>626.67309999999998</v>
      </c>
      <c r="V859">
        <f>VLOOKUP(D859,Unemployment!A:B,2,FALSE)</f>
        <v>3.6</v>
      </c>
      <c r="W859">
        <f>VLOOKUP(D859,Unemployment!H:J,2,FALSE)</f>
        <v>3.3</v>
      </c>
      <c r="X859">
        <f>VLOOKUP(D859,Unemployment!H:J,3,FALSE)</f>
        <v>3.3</v>
      </c>
      <c r="Y859">
        <f t="shared" si="271"/>
        <v>-0.30000000000000027</v>
      </c>
      <c r="Z859">
        <f t="shared" si="272"/>
        <v>0</v>
      </c>
      <c r="AA859">
        <f>VLOOKUP(D859,MedianAge!A:B,2,FALSE)</f>
        <v>38.6</v>
      </c>
      <c r="AB859" s="6">
        <f>VLOOKUP(D859,StateActions!F:G,2,FALSE)</f>
        <v>43920</v>
      </c>
      <c r="AC859" s="6">
        <f>VLOOKUP(D859,StateActions!L:M,2,FALSE)</f>
        <v>43913</v>
      </c>
      <c r="AD859" s="6">
        <f>VLOOKUP(D859,StateActions!A:B,2,FALSE)</f>
        <v>43906</v>
      </c>
      <c r="AE859">
        <f t="shared" si="273"/>
        <v>8</v>
      </c>
      <c r="AF859">
        <f t="shared" si="274"/>
        <v>15</v>
      </c>
      <c r="AG859">
        <f t="shared" si="275"/>
        <v>22</v>
      </c>
      <c r="AH859" s="18">
        <f t="shared" si="276"/>
        <v>0.13820469851708983</v>
      </c>
      <c r="AI859" s="18">
        <f t="shared" si="277"/>
        <v>0.86179530148291017</v>
      </c>
      <c r="AJ859" s="20">
        <f t="shared" si="278"/>
        <v>3.2567110380371201E-3</v>
      </c>
      <c r="AK859" t="str">
        <f t="shared" si="279"/>
        <v>Include</v>
      </c>
      <c r="AL859" t="str">
        <f t="shared" si="280"/>
        <v>10 or more deaths</v>
      </c>
      <c r="AM859" s="6">
        <f>IFERROR(VLOOKUP(D859,DatesEachStateReach10Deaths!A:B,2,FALSE),AK859)</f>
        <v>43919</v>
      </c>
      <c r="AN859">
        <f t="shared" si="281"/>
        <v>9</v>
      </c>
    </row>
    <row r="860" spans="1:40" x14ac:dyDescent="0.25">
      <c r="A860" t="str">
        <f t="shared" si="282"/>
        <v>43929Maryland</v>
      </c>
      <c r="B860" t="str">
        <f t="shared" si="269"/>
        <v>43929MD</v>
      </c>
      <c r="C860" s="6">
        <v>43929</v>
      </c>
      <c r="D860" t="s">
        <v>83</v>
      </c>
      <c r="E860" t="s">
        <v>27</v>
      </c>
      <c r="F860">
        <f>IFERROR(VLOOKUP(B860,CovidTracking!B:G,4,FALSE),0)</f>
        <v>5529</v>
      </c>
      <c r="G860">
        <f>IFERROR(VLOOKUP(B860,CovidTracking!B:G,5,FALSE),0)</f>
        <v>32933</v>
      </c>
      <c r="H860">
        <f t="shared" si="270"/>
        <v>38462</v>
      </c>
      <c r="I860">
        <f>IFERROR(VLOOKUP(B860,CovidTracking!B:G,6,FALSE),0)</f>
        <v>124</v>
      </c>
      <c r="J860">
        <f t="shared" si="265"/>
        <v>1158</v>
      </c>
      <c r="K860">
        <f t="shared" si="266"/>
        <v>5677</v>
      </c>
      <c r="L860">
        <f t="shared" si="267"/>
        <v>6835</v>
      </c>
      <c r="M860">
        <f t="shared" si="268"/>
        <v>21</v>
      </c>
      <c r="N860">
        <f>VLOOKUP(A860,Mobility!$A:$L,7,FALSE)</f>
        <v>-40</v>
      </c>
      <c r="O860">
        <f>VLOOKUP(A860,Mobility!$A:$L,8,FALSE)</f>
        <v>-20</v>
      </c>
      <c r="P860">
        <f>VLOOKUP(A860,Mobility!$A:$L,9,FALSE)</f>
        <v>34</v>
      </c>
      <c r="Q860">
        <f>VLOOKUP(A860,Mobility!$A:$L,10,FALSE)</f>
        <v>-55</v>
      </c>
      <c r="R860">
        <f>VLOOKUP(A860,Mobility!$A:$L,11,FALSE)</f>
        <v>-57</v>
      </c>
      <c r="S860">
        <f>VLOOKUP(A860,Mobility!$A:$L,12,FALSE)</f>
        <v>24</v>
      </c>
      <c r="T860">
        <f>VLOOKUP(D860,'Pop and Pop Den'!A:C,2,FALSE)</f>
        <v>6083116</v>
      </c>
      <c r="U860">
        <f>VLOOKUP(D860,'Pop and Pop Den'!A:C,3,FALSE)</f>
        <v>626.67309999999998</v>
      </c>
      <c r="V860">
        <f>VLOOKUP(D860,Unemployment!A:B,2,FALSE)</f>
        <v>3.6</v>
      </c>
      <c r="W860">
        <f>VLOOKUP(D860,Unemployment!H:J,2,FALSE)</f>
        <v>3.3</v>
      </c>
      <c r="X860">
        <f>VLOOKUP(D860,Unemployment!H:J,3,FALSE)</f>
        <v>3.3</v>
      </c>
      <c r="Y860">
        <f t="shared" si="271"/>
        <v>-0.30000000000000027</v>
      </c>
      <c r="Z860">
        <f t="shared" si="272"/>
        <v>0</v>
      </c>
      <c r="AA860">
        <f>VLOOKUP(D860,MedianAge!A:B,2,FALSE)</f>
        <v>38.6</v>
      </c>
      <c r="AB860" s="6">
        <f>VLOOKUP(D860,StateActions!F:G,2,FALSE)</f>
        <v>43920</v>
      </c>
      <c r="AC860" s="6">
        <f>VLOOKUP(D860,StateActions!L:M,2,FALSE)</f>
        <v>43913</v>
      </c>
      <c r="AD860" s="6">
        <f>VLOOKUP(D860,StateActions!A:B,2,FALSE)</f>
        <v>43906</v>
      </c>
      <c r="AE860">
        <f t="shared" si="273"/>
        <v>9</v>
      </c>
      <c r="AF860">
        <f t="shared" si="274"/>
        <v>16</v>
      </c>
      <c r="AG860">
        <f t="shared" si="275"/>
        <v>23</v>
      </c>
      <c r="AH860" s="18">
        <f t="shared" si="276"/>
        <v>0.14375227497270032</v>
      </c>
      <c r="AI860" s="18">
        <f t="shared" si="277"/>
        <v>0.85624772502729962</v>
      </c>
      <c r="AJ860" s="20">
        <f t="shared" si="278"/>
        <v>3.2239613124642502E-3</v>
      </c>
      <c r="AK860" t="str">
        <f t="shared" si="279"/>
        <v>Include</v>
      </c>
      <c r="AL860" t="str">
        <f t="shared" si="280"/>
        <v>10 or more deaths</v>
      </c>
      <c r="AM860" s="6">
        <f>IFERROR(VLOOKUP(D860,DatesEachStateReach10Deaths!A:B,2,FALSE),AK860)</f>
        <v>43919</v>
      </c>
      <c r="AN860">
        <f t="shared" si="281"/>
        <v>10</v>
      </c>
    </row>
    <row r="861" spans="1:40" x14ac:dyDescent="0.25">
      <c r="A861" t="str">
        <f t="shared" si="282"/>
        <v>43930Maryland</v>
      </c>
      <c r="B861" t="str">
        <f t="shared" si="269"/>
        <v>43930MD</v>
      </c>
      <c r="C861" s="6">
        <v>43930</v>
      </c>
      <c r="D861" t="s">
        <v>83</v>
      </c>
      <c r="E861" t="s">
        <v>27</v>
      </c>
      <c r="F861">
        <f>IFERROR(VLOOKUP(B861,CovidTracking!B:G,4,FALSE),0)</f>
        <v>6185</v>
      </c>
      <c r="G861">
        <f>IFERROR(VLOOKUP(B861,CovidTracking!B:G,5,FALSE),0)</f>
        <v>35344</v>
      </c>
      <c r="H861">
        <f t="shared" si="270"/>
        <v>41529</v>
      </c>
      <c r="I861">
        <f>IFERROR(VLOOKUP(B861,CovidTracking!B:G,6,FALSE),0)</f>
        <v>138</v>
      </c>
      <c r="J861">
        <f t="shared" si="265"/>
        <v>656</v>
      </c>
      <c r="K861">
        <f t="shared" si="266"/>
        <v>2411</v>
      </c>
      <c r="L861">
        <f t="shared" si="267"/>
        <v>3067</v>
      </c>
      <c r="M861">
        <f t="shared" si="268"/>
        <v>14</v>
      </c>
      <c r="N861">
        <f>VLOOKUP(A861,Mobility!$A:$L,7,FALSE)</f>
        <v>-42</v>
      </c>
      <c r="O861">
        <f>VLOOKUP(A861,Mobility!$A:$L,8,FALSE)</f>
        <v>-21</v>
      </c>
      <c r="P861">
        <f>VLOOKUP(A861,Mobility!$A:$L,9,FALSE)</f>
        <v>-12</v>
      </c>
      <c r="Q861">
        <f>VLOOKUP(A861,Mobility!$A:$L,10,FALSE)</f>
        <v>-58</v>
      </c>
      <c r="R861">
        <f>VLOOKUP(A861,Mobility!$A:$L,11,FALSE)</f>
        <v>-58</v>
      </c>
      <c r="S861">
        <f>VLOOKUP(A861,Mobility!$A:$L,12,FALSE)</f>
        <v>26</v>
      </c>
      <c r="T861">
        <f>VLOOKUP(D861,'Pop and Pop Den'!A:C,2,FALSE)</f>
        <v>6083116</v>
      </c>
      <c r="U861">
        <f>VLOOKUP(D861,'Pop and Pop Den'!A:C,3,FALSE)</f>
        <v>626.67309999999998</v>
      </c>
      <c r="V861">
        <f>VLOOKUP(D861,Unemployment!A:B,2,FALSE)</f>
        <v>3.6</v>
      </c>
      <c r="W861">
        <f>VLOOKUP(D861,Unemployment!H:J,2,FALSE)</f>
        <v>3.3</v>
      </c>
      <c r="X861">
        <f>VLOOKUP(D861,Unemployment!H:J,3,FALSE)</f>
        <v>3.3</v>
      </c>
      <c r="Y861">
        <f t="shared" si="271"/>
        <v>-0.30000000000000027</v>
      </c>
      <c r="Z861">
        <f t="shared" si="272"/>
        <v>0</v>
      </c>
      <c r="AA861">
        <f>VLOOKUP(D861,MedianAge!A:B,2,FALSE)</f>
        <v>38.6</v>
      </c>
      <c r="AB861" s="6">
        <f>VLOOKUP(D861,StateActions!F:G,2,FALSE)</f>
        <v>43920</v>
      </c>
      <c r="AC861" s="6">
        <f>VLOOKUP(D861,StateActions!L:M,2,FALSE)</f>
        <v>43913</v>
      </c>
      <c r="AD861" s="6">
        <f>VLOOKUP(D861,StateActions!A:B,2,FALSE)</f>
        <v>43906</v>
      </c>
      <c r="AE861">
        <f t="shared" si="273"/>
        <v>10</v>
      </c>
      <c r="AF861">
        <f t="shared" si="274"/>
        <v>17</v>
      </c>
      <c r="AG861">
        <f t="shared" si="275"/>
        <v>24</v>
      </c>
      <c r="AH861" s="18">
        <f t="shared" si="276"/>
        <v>0.14893207156444893</v>
      </c>
      <c r="AI861" s="18">
        <f t="shared" si="277"/>
        <v>0.85106792843555101</v>
      </c>
      <c r="AJ861" s="20">
        <f t="shared" si="278"/>
        <v>3.3229791230224661E-3</v>
      </c>
      <c r="AK861" t="str">
        <f t="shared" si="279"/>
        <v>Include</v>
      </c>
      <c r="AL861" t="str">
        <f t="shared" si="280"/>
        <v>10 or more deaths</v>
      </c>
      <c r="AM861" s="6">
        <f>IFERROR(VLOOKUP(D861,DatesEachStateReach10Deaths!A:B,2,FALSE),AK861)</f>
        <v>43919</v>
      </c>
      <c r="AN861">
        <f t="shared" si="281"/>
        <v>11</v>
      </c>
    </row>
    <row r="862" spans="1:40" x14ac:dyDescent="0.25">
      <c r="A862" t="str">
        <f t="shared" si="282"/>
        <v>43931Maryland</v>
      </c>
      <c r="B862" t="str">
        <f t="shared" si="269"/>
        <v>43931MD</v>
      </c>
      <c r="C862" s="6">
        <v>43931</v>
      </c>
      <c r="D862" t="s">
        <v>83</v>
      </c>
      <c r="E862" t="s">
        <v>27</v>
      </c>
      <c r="F862">
        <f>IFERROR(VLOOKUP(B862,CovidTracking!B:G,4,FALSE),0)</f>
        <v>6968</v>
      </c>
      <c r="G862">
        <f>IFERROR(VLOOKUP(B862,CovidTracking!B:G,5,FALSE),0)</f>
        <v>37480</v>
      </c>
      <c r="H862">
        <f t="shared" si="270"/>
        <v>44448</v>
      </c>
      <c r="I862">
        <f>IFERROR(VLOOKUP(B862,CovidTracking!B:G,6,FALSE),0)</f>
        <v>171</v>
      </c>
      <c r="J862">
        <f t="shared" si="265"/>
        <v>783</v>
      </c>
      <c r="K862">
        <f t="shared" si="266"/>
        <v>2136</v>
      </c>
      <c r="L862">
        <f t="shared" si="267"/>
        <v>2919</v>
      </c>
      <c r="M862">
        <f t="shared" si="268"/>
        <v>33</v>
      </c>
      <c r="N862">
        <f>VLOOKUP(A862,Mobility!$A:$L,7,FALSE)</f>
        <v>-43</v>
      </c>
      <c r="O862">
        <f>VLOOKUP(A862,Mobility!$A:$L,8,FALSE)</f>
        <v>-21</v>
      </c>
      <c r="P862">
        <f>VLOOKUP(A862,Mobility!$A:$L,9,FALSE)</f>
        <v>-27</v>
      </c>
      <c r="Q862">
        <f>VLOOKUP(A862,Mobility!$A:$L,10,FALSE)</f>
        <v>-60</v>
      </c>
      <c r="R862">
        <f>VLOOKUP(A862,Mobility!$A:$L,11,FALSE)</f>
        <v>-59</v>
      </c>
      <c r="S862">
        <f>VLOOKUP(A862,Mobility!$A:$L,12,FALSE)</f>
        <v>28</v>
      </c>
      <c r="T862">
        <f>VLOOKUP(D862,'Pop and Pop Den'!A:C,2,FALSE)</f>
        <v>6083116</v>
      </c>
      <c r="U862">
        <f>VLOOKUP(D862,'Pop and Pop Den'!A:C,3,FALSE)</f>
        <v>626.67309999999998</v>
      </c>
      <c r="V862">
        <f>VLOOKUP(D862,Unemployment!A:B,2,FALSE)</f>
        <v>3.6</v>
      </c>
      <c r="W862">
        <f>VLOOKUP(D862,Unemployment!H:J,2,FALSE)</f>
        <v>3.3</v>
      </c>
      <c r="X862">
        <f>VLOOKUP(D862,Unemployment!H:J,3,FALSE)</f>
        <v>3.3</v>
      </c>
      <c r="Y862">
        <f t="shared" si="271"/>
        <v>-0.30000000000000027</v>
      </c>
      <c r="Z862">
        <f t="shared" si="272"/>
        <v>0</v>
      </c>
      <c r="AA862">
        <f>VLOOKUP(D862,MedianAge!A:B,2,FALSE)</f>
        <v>38.6</v>
      </c>
      <c r="AB862" s="6">
        <f>VLOOKUP(D862,StateActions!F:G,2,FALSE)</f>
        <v>43920</v>
      </c>
      <c r="AC862" s="6">
        <f>VLOOKUP(D862,StateActions!L:M,2,FALSE)</f>
        <v>43913</v>
      </c>
      <c r="AD862" s="6">
        <f>VLOOKUP(D862,StateActions!A:B,2,FALSE)</f>
        <v>43906</v>
      </c>
      <c r="AE862">
        <f t="shared" si="273"/>
        <v>11</v>
      </c>
      <c r="AF862">
        <f t="shared" si="274"/>
        <v>18</v>
      </c>
      <c r="AG862">
        <f t="shared" si="275"/>
        <v>25</v>
      </c>
      <c r="AH862" s="18">
        <f t="shared" si="276"/>
        <v>0.15676745860331173</v>
      </c>
      <c r="AI862" s="18">
        <f t="shared" si="277"/>
        <v>0.84323254139668824</v>
      </c>
      <c r="AJ862" s="20">
        <f t="shared" si="278"/>
        <v>3.8471922246220303E-3</v>
      </c>
      <c r="AK862" t="str">
        <f t="shared" si="279"/>
        <v>Include</v>
      </c>
      <c r="AL862" t="str">
        <f t="shared" si="280"/>
        <v>10 or more deaths</v>
      </c>
      <c r="AM862" s="6">
        <f>IFERROR(VLOOKUP(D862,DatesEachStateReach10Deaths!A:B,2,FALSE),AK862)</f>
        <v>43919</v>
      </c>
      <c r="AN862">
        <f t="shared" si="281"/>
        <v>12</v>
      </c>
    </row>
    <row r="863" spans="1:40" x14ac:dyDescent="0.25">
      <c r="A863" t="str">
        <f t="shared" si="282"/>
        <v>43891Maine</v>
      </c>
      <c r="B863" t="str">
        <f t="shared" si="269"/>
        <v>43891ME</v>
      </c>
      <c r="C863" s="6">
        <v>43891</v>
      </c>
      <c r="D863" t="s">
        <v>82</v>
      </c>
      <c r="E863" t="s">
        <v>28</v>
      </c>
      <c r="F863">
        <f>IFERROR(VLOOKUP(B863,CovidTracking!B:G,4,FALSE),0)</f>
        <v>0</v>
      </c>
      <c r="G863">
        <f>IFERROR(VLOOKUP(B863,CovidTracking!B:G,5,FALSE),0)</f>
        <v>0</v>
      </c>
      <c r="H863">
        <f t="shared" si="270"/>
        <v>0</v>
      </c>
      <c r="I863">
        <f>IFERROR(VLOOKUP(B863,CovidTracking!B:G,6,FALSE),0)</f>
        <v>0</v>
      </c>
      <c r="J863">
        <f>F863</f>
        <v>0</v>
      </c>
      <c r="K863">
        <f>G863</f>
        <v>0</v>
      </c>
      <c r="L863">
        <f>H863</f>
        <v>0</v>
      </c>
      <c r="M863">
        <f>I863</f>
        <v>0</v>
      </c>
      <c r="N863">
        <f>VLOOKUP(A863,Mobility!$A:$L,7,FALSE)</f>
        <v>19</v>
      </c>
      <c r="O863">
        <f>VLOOKUP(A863,Mobility!$A:$L,8,FALSE)</f>
        <v>12</v>
      </c>
      <c r="P863">
        <f>VLOOKUP(A863,Mobility!$A:$L,9,FALSE)</f>
        <v>19</v>
      </c>
      <c r="Q863">
        <f>VLOOKUP(A863,Mobility!$A:$L,10,FALSE)</f>
        <v>26</v>
      </c>
      <c r="R863">
        <f>VLOOKUP(A863,Mobility!$A:$L,11,FALSE)</f>
        <v>6</v>
      </c>
      <c r="S863">
        <f>VLOOKUP(A863,Mobility!$A:$L,12,FALSE)</f>
        <v>-2</v>
      </c>
      <c r="T863">
        <f>VLOOKUP(D863,'Pop and Pop Den'!A:C,2,FALSE)</f>
        <v>1345790</v>
      </c>
      <c r="U863">
        <f>VLOOKUP(D863,'Pop and Pop Den'!A:C,3,FALSE)</f>
        <v>43.633600000000001</v>
      </c>
      <c r="V863">
        <f>VLOOKUP(D863,Unemployment!A:B,2,FALSE)</f>
        <v>3</v>
      </c>
      <c r="W863">
        <f>VLOOKUP(D863,Unemployment!H:J,2,FALSE)</f>
        <v>3.2</v>
      </c>
      <c r="X863">
        <f>VLOOKUP(D863,Unemployment!H:J,3,FALSE)</f>
        <v>3.2</v>
      </c>
      <c r="Y863">
        <f t="shared" si="271"/>
        <v>0.20000000000000018</v>
      </c>
      <c r="Z863">
        <f t="shared" si="272"/>
        <v>0</v>
      </c>
      <c r="AA863">
        <f>VLOOKUP(D863,MedianAge!A:B,2,FALSE)</f>
        <v>44.6</v>
      </c>
      <c r="AB863" s="6">
        <f>VLOOKUP(D863,StateActions!F:G,2,FALSE)</f>
        <v>43923</v>
      </c>
      <c r="AC863" s="6">
        <f>VLOOKUP(D863,StateActions!L:M,2,FALSE)</f>
        <v>43914</v>
      </c>
      <c r="AD863" s="6">
        <f>VLOOKUP(D863,StateActions!A:B,2,FALSE)</f>
        <v>43921</v>
      </c>
      <c r="AE863">
        <f t="shared" si="273"/>
        <v>-32</v>
      </c>
      <c r="AF863">
        <f t="shared" si="274"/>
        <v>-23</v>
      </c>
      <c r="AG863">
        <f t="shared" si="275"/>
        <v>-30</v>
      </c>
      <c r="AH863" s="18">
        <f t="shared" si="276"/>
        <v>0</v>
      </c>
      <c r="AI863" s="18">
        <f t="shared" si="277"/>
        <v>0</v>
      </c>
      <c r="AJ863" s="20">
        <f t="shared" si="278"/>
        <v>0</v>
      </c>
      <c r="AK863" t="str">
        <f t="shared" si="279"/>
        <v>Include</v>
      </c>
      <c r="AL863" t="str">
        <f t="shared" si="280"/>
        <v>Less than 10 deaths</v>
      </c>
      <c r="AM863" s="6">
        <f>IFERROR(VLOOKUP(D863,DatesEachStateReach10Deaths!A:B,2,FALSE),AK863)</f>
        <v>43925</v>
      </c>
      <c r="AN863">
        <f t="shared" si="281"/>
        <v>-34</v>
      </c>
    </row>
    <row r="864" spans="1:40" x14ac:dyDescent="0.25">
      <c r="A864" t="str">
        <f t="shared" si="282"/>
        <v>43892Maine</v>
      </c>
      <c r="B864" t="str">
        <f t="shared" si="269"/>
        <v>43892ME</v>
      </c>
      <c r="C864" s="6">
        <v>43892</v>
      </c>
      <c r="D864" t="s">
        <v>82</v>
      </c>
      <c r="E864" t="s">
        <v>28</v>
      </c>
      <c r="F864">
        <f>IFERROR(VLOOKUP(B864,CovidTracking!B:G,4,FALSE),0)</f>
        <v>0</v>
      </c>
      <c r="G864">
        <f>IFERROR(VLOOKUP(B864,CovidTracking!B:G,5,FALSE),0)</f>
        <v>0</v>
      </c>
      <c r="H864">
        <f t="shared" si="270"/>
        <v>0</v>
      </c>
      <c r="I864">
        <f>IFERROR(VLOOKUP(B864,CovidTracking!B:G,6,FALSE),0)</f>
        <v>0</v>
      </c>
      <c r="J864">
        <f t="shared" ref="J864:J903" si="283">F864-F863</f>
        <v>0</v>
      </c>
      <c r="K864">
        <f t="shared" ref="K864:K903" si="284">G864-G863</f>
        <v>0</v>
      </c>
      <c r="L864">
        <f t="shared" ref="L864:L903" si="285">H864-H863</f>
        <v>0</v>
      </c>
      <c r="M864">
        <f t="shared" ref="M864:M903" si="286">I864-I863</f>
        <v>0</v>
      </c>
      <c r="N864">
        <f>VLOOKUP(A864,Mobility!$A:$L,7,FALSE)</f>
        <v>7</v>
      </c>
      <c r="O864">
        <f>VLOOKUP(A864,Mobility!$A:$L,8,FALSE)</f>
        <v>5</v>
      </c>
      <c r="P864">
        <f>VLOOKUP(A864,Mobility!$A:$L,9,FALSE)</f>
        <v>6</v>
      </c>
      <c r="Q864">
        <f>VLOOKUP(A864,Mobility!$A:$L,10,FALSE)</f>
        <v>9</v>
      </c>
      <c r="R864">
        <f>VLOOKUP(A864,Mobility!$A:$L,11,FALSE)</f>
        <v>3</v>
      </c>
      <c r="S864">
        <f>VLOOKUP(A864,Mobility!$A:$L,12,FALSE)</f>
        <v>0</v>
      </c>
      <c r="T864">
        <f>VLOOKUP(D864,'Pop and Pop Den'!A:C,2,FALSE)</f>
        <v>1345790</v>
      </c>
      <c r="U864">
        <f>VLOOKUP(D864,'Pop and Pop Den'!A:C,3,FALSE)</f>
        <v>43.633600000000001</v>
      </c>
      <c r="V864">
        <f>VLOOKUP(D864,Unemployment!A:B,2,FALSE)</f>
        <v>3</v>
      </c>
      <c r="W864">
        <f>VLOOKUP(D864,Unemployment!H:J,2,FALSE)</f>
        <v>3.2</v>
      </c>
      <c r="X864">
        <f>VLOOKUP(D864,Unemployment!H:J,3,FALSE)</f>
        <v>3.2</v>
      </c>
      <c r="Y864">
        <f t="shared" si="271"/>
        <v>0.20000000000000018</v>
      </c>
      <c r="Z864">
        <f t="shared" si="272"/>
        <v>0</v>
      </c>
      <c r="AA864">
        <f>VLOOKUP(D864,MedianAge!A:B,2,FALSE)</f>
        <v>44.6</v>
      </c>
      <c r="AB864" s="6">
        <f>VLOOKUP(D864,StateActions!F:G,2,FALSE)</f>
        <v>43923</v>
      </c>
      <c r="AC864" s="6">
        <f>VLOOKUP(D864,StateActions!L:M,2,FALSE)</f>
        <v>43914</v>
      </c>
      <c r="AD864" s="6">
        <f>VLOOKUP(D864,StateActions!A:B,2,FALSE)</f>
        <v>43921</v>
      </c>
      <c r="AE864">
        <f t="shared" si="273"/>
        <v>-31</v>
      </c>
      <c r="AF864">
        <f t="shared" si="274"/>
        <v>-22</v>
      </c>
      <c r="AG864">
        <f t="shared" si="275"/>
        <v>-29</v>
      </c>
      <c r="AH864" s="18">
        <f t="shared" si="276"/>
        <v>0</v>
      </c>
      <c r="AI864" s="18">
        <f t="shared" si="277"/>
        <v>0</v>
      </c>
      <c r="AJ864" s="20">
        <f t="shared" si="278"/>
        <v>0</v>
      </c>
      <c r="AK864" t="str">
        <f t="shared" si="279"/>
        <v>Include</v>
      </c>
      <c r="AL864" t="str">
        <f t="shared" si="280"/>
        <v>Less than 10 deaths</v>
      </c>
      <c r="AM864" s="6">
        <f>IFERROR(VLOOKUP(D864,DatesEachStateReach10Deaths!A:B,2,FALSE),AK864)</f>
        <v>43925</v>
      </c>
      <c r="AN864">
        <f t="shared" si="281"/>
        <v>-33</v>
      </c>
    </row>
    <row r="865" spans="1:40" x14ac:dyDescent="0.25">
      <c r="A865" t="str">
        <f t="shared" si="282"/>
        <v>43893Maine</v>
      </c>
      <c r="B865" t="str">
        <f t="shared" si="269"/>
        <v>43893ME</v>
      </c>
      <c r="C865" s="6">
        <v>43893</v>
      </c>
      <c r="D865" t="s">
        <v>82</v>
      </c>
      <c r="E865" t="s">
        <v>28</v>
      </c>
      <c r="F865">
        <f>IFERROR(VLOOKUP(B865,CovidTracking!B:G,4,FALSE),0)</f>
        <v>0</v>
      </c>
      <c r="G865">
        <f>IFERROR(VLOOKUP(B865,CovidTracking!B:G,5,FALSE),0)</f>
        <v>0</v>
      </c>
      <c r="H865">
        <f t="shared" si="270"/>
        <v>0</v>
      </c>
      <c r="I865">
        <f>IFERROR(VLOOKUP(B865,CovidTracking!B:G,6,FALSE),0)</f>
        <v>0</v>
      </c>
      <c r="J865">
        <f t="shared" si="283"/>
        <v>0</v>
      </c>
      <c r="K865">
        <f t="shared" si="284"/>
        <v>0</v>
      </c>
      <c r="L865">
        <f t="shared" si="285"/>
        <v>0</v>
      </c>
      <c r="M865">
        <f t="shared" si="286"/>
        <v>0</v>
      </c>
      <c r="N865">
        <f>VLOOKUP(A865,Mobility!$A:$L,7,FALSE)</f>
        <v>20</v>
      </c>
      <c r="O865">
        <f>VLOOKUP(A865,Mobility!$A:$L,8,FALSE)</f>
        <v>10</v>
      </c>
      <c r="P865">
        <f>VLOOKUP(A865,Mobility!$A:$L,9,FALSE)</f>
        <v>55</v>
      </c>
      <c r="Q865">
        <f>VLOOKUP(A865,Mobility!$A:$L,10,FALSE)</f>
        <v>12</v>
      </c>
      <c r="R865">
        <f>VLOOKUP(A865,Mobility!$A:$L,11,FALSE)</f>
        <v>2</v>
      </c>
      <c r="S865">
        <f>VLOOKUP(A865,Mobility!$A:$L,12,FALSE)</f>
        <v>-2</v>
      </c>
      <c r="T865">
        <f>VLOOKUP(D865,'Pop and Pop Den'!A:C,2,FALSE)</f>
        <v>1345790</v>
      </c>
      <c r="U865">
        <f>VLOOKUP(D865,'Pop and Pop Den'!A:C,3,FALSE)</f>
        <v>43.633600000000001</v>
      </c>
      <c r="V865">
        <f>VLOOKUP(D865,Unemployment!A:B,2,FALSE)</f>
        <v>3</v>
      </c>
      <c r="W865">
        <f>VLOOKUP(D865,Unemployment!H:J,2,FALSE)</f>
        <v>3.2</v>
      </c>
      <c r="X865">
        <f>VLOOKUP(D865,Unemployment!H:J,3,FALSE)</f>
        <v>3.2</v>
      </c>
      <c r="Y865">
        <f t="shared" si="271"/>
        <v>0.20000000000000018</v>
      </c>
      <c r="Z865">
        <f t="shared" si="272"/>
        <v>0</v>
      </c>
      <c r="AA865">
        <f>VLOOKUP(D865,MedianAge!A:B,2,FALSE)</f>
        <v>44.6</v>
      </c>
      <c r="AB865" s="6">
        <f>VLOOKUP(D865,StateActions!F:G,2,FALSE)</f>
        <v>43923</v>
      </c>
      <c r="AC865" s="6">
        <f>VLOOKUP(D865,StateActions!L:M,2,FALSE)</f>
        <v>43914</v>
      </c>
      <c r="AD865" s="6">
        <f>VLOOKUP(D865,StateActions!A:B,2,FALSE)</f>
        <v>43921</v>
      </c>
      <c r="AE865">
        <f t="shared" si="273"/>
        <v>-30</v>
      </c>
      <c r="AF865">
        <f t="shared" si="274"/>
        <v>-21</v>
      </c>
      <c r="AG865">
        <f t="shared" si="275"/>
        <v>-28</v>
      </c>
      <c r="AH865" s="18">
        <f t="shared" si="276"/>
        <v>0</v>
      </c>
      <c r="AI865" s="18">
        <f t="shared" si="277"/>
        <v>0</v>
      </c>
      <c r="AJ865" s="20">
        <f t="shared" si="278"/>
        <v>0</v>
      </c>
      <c r="AK865" t="str">
        <f t="shared" si="279"/>
        <v>Include</v>
      </c>
      <c r="AL865" t="str">
        <f t="shared" si="280"/>
        <v>Less than 10 deaths</v>
      </c>
      <c r="AM865" s="6">
        <f>IFERROR(VLOOKUP(D865,DatesEachStateReach10Deaths!A:B,2,FALSE),AK865)</f>
        <v>43925</v>
      </c>
      <c r="AN865">
        <f t="shared" si="281"/>
        <v>-32</v>
      </c>
    </row>
    <row r="866" spans="1:40" x14ac:dyDescent="0.25">
      <c r="A866" t="str">
        <f t="shared" si="282"/>
        <v>43894Maine</v>
      </c>
      <c r="B866" t="str">
        <f t="shared" si="269"/>
        <v>43894ME</v>
      </c>
      <c r="C866" s="6">
        <v>43894</v>
      </c>
      <c r="D866" t="s">
        <v>82</v>
      </c>
      <c r="E866" t="s">
        <v>28</v>
      </c>
      <c r="F866">
        <f>IFERROR(VLOOKUP(B866,CovidTracking!B:G,4,FALSE),0)</f>
        <v>0</v>
      </c>
      <c r="G866">
        <f>IFERROR(VLOOKUP(B866,CovidTracking!B:G,5,FALSE),0)</f>
        <v>0</v>
      </c>
      <c r="H866">
        <f t="shared" si="270"/>
        <v>0</v>
      </c>
      <c r="I866">
        <f>IFERROR(VLOOKUP(B866,CovidTracking!B:G,6,FALSE),0)</f>
        <v>0</v>
      </c>
      <c r="J866">
        <f t="shared" si="283"/>
        <v>0</v>
      </c>
      <c r="K866">
        <f t="shared" si="284"/>
        <v>0</v>
      </c>
      <c r="L866">
        <f t="shared" si="285"/>
        <v>0</v>
      </c>
      <c r="M866">
        <f t="shared" si="286"/>
        <v>0</v>
      </c>
      <c r="N866">
        <f>VLOOKUP(A866,Mobility!$A:$L,7,FALSE)</f>
        <v>8</v>
      </c>
      <c r="O866">
        <f>VLOOKUP(A866,Mobility!$A:$L,8,FALSE)</f>
        <v>3</v>
      </c>
      <c r="P866">
        <f>VLOOKUP(A866,Mobility!$A:$L,9,FALSE)</f>
        <v>0</v>
      </c>
      <c r="Q866">
        <f>VLOOKUP(A866,Mobility!$A:$L,10,FALSE)</f>
        <v>8</v>
      </c>
      <c r="R866">
        <f>VLOOKUP(A866,Mobility!$A:$L,11,FALSE)</f>
        <v>1</v>
      </c>
      <c r="S866">
        <f>VLOOKUP(A866,Mobility!$A:$L,12,FALSE)</f>
        <v>0</v>
      </c>
      <c r="T866">
        <f>VLOOKUP(D866,'Pop and Pop Den'!A:C,2,FALSE)</f>
        <v>1345790</v>
      </c>
      <c r="U866">
        <f>VLOOKUP(D866,'Pop and Pop Den'!A:C,3,FALSE)</f>
        <v>43.633600000000001</v>
      </c>
      <c r="V866">
        <f>VLOOKUP(D866,Unemployment!A:B,2,FALSE)</f>
        <v>3</v>
      </c>
      <c r="W866">
        <f>VLOOKUP(D866,Unemployment!H:J,2,FALSE)</f>
        <v>3.2</v>
      </c>
      <c r="X866">
        <f>VLOOKUP(D866,Unemployment!H:J,3,FALSE)</f>
        <v>3.2</v>
      </c>
      <c r="Y866">
        <f t="shared" si="271"/>
        <v>0.20000000000000018</v>
      </c>
      <c r="Z866">
        <f t="shared" si="272"/>
        <v>0</v>
      </c>
      <c r="AA866">
        <f>VLOOKUP(D866,MedianAge!A:B,2,FALSE)</f>
        <v>44.6</v>
      </c>
      <c r="AB866" s="6">
        <f>VLOOKUP(D866,StateActions!F:G,2,FALSE)</f>
        <v>43923</v>
      </c>
      <c r="AC866" s="6">
        <f>VLOOKUP(D866,StateActions!L:M,2,FALSE)</f>
        <v>43914</v>
      </c>
      <c r="AD866" s="6">
        <f>VLOOKUP(D866,StateActions!A:B,2,FALSE)</f>
        <v>43921</v>
      </c>
      <c r="AE866">
        <f t="shared" si="273"/>
        <v>-29</v>
      </c>
      <c r="AF866">
        <f t="shared" si="274"/>
        <v>-20</v>
      </c>
      <c r="AG866">
        <f t="shared" si="275"/>
        <v>-27</v>
      </c>
      <c r="AH866" s="18">
        <f t="shared" si="276"/>
        <v>0</v>
      </c>
      <c r="AI866" s="18">
        <f t="shared" si="277"/>
        <v>0</v>
      </c>
      <c r="AJ866" s="20">
        <f t="shared" si="278"/>
        <v>0</v>
      </c>
      <c r="AK866" t="str">
        <f t="shared" si="279"/>
        <v>Include</v>
      </c>
      <c r="AL866" t="str">
        <f t="shared" si="280"/>
        <v>Less than 10 deaths</v>
      </c>
      <c r="AM866" s="6">
        <f>IFERROR(VLOOKUP(D866,DatesEachStateReach10Deaths!A:B,2,FALSE),AK866)</f>
        <v>43925</v>
      </c>
      <c r="AN866">
        <f t="shared" si="281"/>
        <v>-31</v>
      </c>
    </row>
    <row r="867" spans="1:40" x14ac:dyDescent="0.25">
      <c r="A867" t="str">
        <f t="shared" si="282"/>
        <v>43895Maine</v>
      </c>
      <c r="B867" t="str">
        <f t="shared" si="269"/>
        <v>43895ME</v>
      </c>
      <c r="C867" s="6">
        <v>43895</v>
      </c>
      <c r="D867" t="s">
        <v>82</v>
      </c>
      <c r="E867" t="s">
        <v>28</v>
      </c>
      <c r="F867">
        <f>IFERROR(VLOOKUP(B867,CovidTracking!B:G,4,FALSE),0)</f>
        <v>0</v>
      </c>
      <c r="G867">
        <f>IFERROR(VLOOKUP(B867,CovidTracking!B:G,5,FALSE),0)</f>
        <v>0</v>
      </c>
      <c r="H867">
        <f t="shared" si="270"/>
        <v>0</v>
      </c>
      <c r="I867">
        <f>IFERROR(VLOOKUP(B867,CovidTracking!B:G,6,FALSE),0)</f>
        <v>0</v>
      </c>
      <c r="J867">
        <f t="shared" si="283"/>
        <v>0</v>
      </c>
      <c r="K867">
        <f t="shared" si="284"/>
        <v>0</v>
      </c>
      <c r="L867">
        <f t="shared" si="285"/>
        <v>0</v>
      </c>
      <c r="M867">
        <f t="shared" si="286"/>
        <v>0</v>
      </c>
      <c r="N867">
        <f>VLOOKUP(A867,Mobility!$A:$L,7,FALSE)</f>
        <v>9</v>
      </c>
      <c r="O867">
        <f>VLOOKUP(A867,Mobility!$A:$L,8,FALSE)</f>
        <v>7</v>
      </c>
      <c r="P867">
        <f>VLOOKUP(A867,Mobility!$A:$L,9,FALSE)</f>
        <v>26</v>
      </c>
      <c r="Q867">
        <f>VLOOKUP(A867,Mobility!$A:$L,10,FALSE)</f>
        <v>8</v>
      </c>
      <c r="R867">
        <f>VLOOKUP(A867,Mobility!$A:$L,11,FALSE)</f>
        <v>4</v>
      </c>
      <c r="S867">
        <f>VLOOKUP(A867,Mobility!$A:$L,12,FALSE)</f>
        <v>-1</v>
      </c>
      <c r="T867">
        <f>VLOOKUP(D867,'Pop and Pop Den'!A:C,2,FALSE)</f>
        <v>1345790</v>
      </c>
      <c r="U867">
        <f>VLOOKUP(D867,'Pop and Pop Den'!A:C,3,FALSE)</f>
        <v>43.633600000000001</v>
      </c>
      <c r="V867">
        <f>VLOOKUP(D867,Unemployment!A:B,2,FALSE)</f>
        <v>3</v>
      </c>
      <c r="W867">
        <f>VLOOKUP(D867,Unemployment!H:J,2,FALSE)</f>
        <v>3.2</v>
      </c>
      <c r="X867">
        <f>VLOOKUP(D867,Unemployment!H:J,3,FALSE)</f>
        <v>3.2</v>
      </c>
      <c r="Y867">
        <f t="shared" si="271"/>
        <v>0.20000000000000018</v>
      </c>
      <c r="Z867">
        <f t="shared" si="272"/>
        <v>0</v>
      </c>
      <c r="AA867">
        <f>VLOOKUP(D867,MedianAge!A:B,2,FALSE)</f>
        <v>44.6</v>
      </c>
      <c r="AB867" s="6">
        <f>VLOOKUP(D867,StateActions!F:G,2,FALSE)</f>
        <v>43923</v>
      </c>
      <c r="AC867" s="6">
        <f>VLOOKUP(D867,StateActions!L:M,2,FALSE)</f>
        <v>43914</v>
      </c>
      <c r="AD867" s="6">
        <f>VLOOKUP(D867,StateActions!A:B,2,FALSE)</f>
        <v>43921</v>
      </c>
      <c r="AE867">
        <f t="shared" si="273"/>
        <v>-28</v>
      </c>
      <c r="AF867">
        <f t="shared" si="274"/>
        <v>-19</v>
      </c>
      <c r="AG867">
        <f t="shared" si="275"/>
        <v>-26</v>
      </c>
      <c r="AH867" s="18">
        <f t="shared" si="276"/>
        <v>0</v>
      </c>
      <c r="AI867" s="18">
        <f t="shared" si="277"/>
        <v>0</v>
      </c>
      <c r="AJ867" s="20">
        <f t="shared" si="278"/>
        <v>0</v>
      </c>
      <c r="AK867" t="str">
        <f t="shared" si="279"/>
        <v>Include</v>
      </c>
      <c r="AL867" t="str">
        <f t="shared" si="280"/>
        <v>Less than 10 deaths</v>
      </c>
      <c r="AM867" s="6">
        <f>IFERROR(VLOOKUP(D867,DatesEachStateReach10Deaths!A:B,2,FALSE),AK867)</f>
        <v>43925</v>
      </c>
      <c r="AN867">
        <f t="shared" si="281"/>
        <v>-30</v>
      </c>
    </row>
    <row r="868" spans="1:40" x14ac:dyDescent="0.25">
      <c r="A868" t="str">
        <f t="shared" si="282"/>
        <v>43896Maine</v>
      </c>
      <c r="B868" t="str">
        <f t="shared" si="269"/>
        <v>43896ME</v>
      </c>
      <c r="C868" s="6">
        <v>43896</v>
      </c>
      <c r="D868" t="s">
        <v>82</v>
      </c>
      <c r="E868" t="s">
        <v>28</v>
      </c>
      <c r="F868">
        <f>IFERROR(VLOOKUP(B868,CovidTracking!B:G,4,FALSE),0)</f>
        <v>0</v>
      </c>
      <c r="G868">
        <f>IFERROR(VLOOKUP(B868,CovidTracking!B:G,5,FALSE),0)</f>
        <v>0</v>
      </c>
      <c r="H868">
        <f t="shared" si="270"/>
        <v>0</v>
      </c>
      <c r="I868">
        <f>IFERROR(VLOOKUP(B868,CovidTracking!B:G,6,FALSE),0)</f>
        <v>0</v>
      </c>
      <c r="J868">
        <f t="shared" si="283"/>
        <v>0</v>
      </c>
      <c r="K868">
        <f t="shared" si="284"/>
        <v>0</v>
      </c>
      <c r="L868">
        <f t="shared" si="285"/>
        <v>0</v>
      </c>
      <c r="M868">
        <f t="shared" si="286"/>
        <v>0</v>
      </c>
      <c r="N868">
        <f>VLOOKUP(A868,Mobility!$A:$L,7,FALSE)</f>
        <v>5</v>
      </c>
      <c r="O868">
        <f>VLOOKUP(A868,Mobility!$A:$L,8,FALSE)</f>
        <v>0</v>
      </c>
      <c r="P868">
        <f>VLOOKUP(A868,Mobility!$A:$L,9,FALSE)</f>
        <v>6</v>
      </c>
      <c r="Q868">
        <f>VLOOKUP(A868,Mobility!$A:$L,10,FALSE)</f>
        <v>5</v>
      </c>
      <c r="R868">
        <f>VLOOKUP(A868,Mobility!$A:$L,11,FALSE)</f>
        <v>2</v>
      </c>
      <c r="S868">
        <f>VLOOKUP(A868,Mobility!$A:$L,12,FALSE)</f>
        <v>0</v>
      </c>
      <c r="T868">
        <f>VLOOKUP(D868,'Pop and Pop Den'!A:C,2,FALSE)</f>
        <v>1345790</v>
      </c>
      <c r="U868">
        <f>VLOOKUP(D868,'Pop and Pop Den'!A:C,3,FALSE)</f>
        <v>43.633600000000001</v>
      </c>
      <c r="V868">
        <f>VLOOKUP(D868,Unemployment!A:B,2,FALSE)</f>
        <v>3</v>
      </c>
      <c r="W868">
        <f>VLOOKUP(D868,Unemployment!H:J,2,FALSE)</f>
        <v>3.2</v>
      </c>
      <c r="X868">
        <f>VLOOKUP(D868,Unemployment!H:J,3,FALSE)</f>
        <v>3.2</v>
      </c>
      <c r="Y868">
        <f t="shared" si="271"/>
        <v>0.20000000000000018</v>
      </c>
      <c r="Z868">
        <f t="shared" si="272"/>
        <v>0</v>
      </c>
      <c r="AA868">
        <f>VLOOKUP(D868,MedianAge!A:B,2,FALSE)</f>
        <v>44.6</v>
      </c>
      <c r="AB868" s="6">
        <f>VLOOKUP(D868,StateActions!F:G,2,FALSE)</f>
        <v>43923</v>
      </c>
      <c r="AC868" s="6">
        <f>VLOOKUP(D868,StateActions!L:M,2,FALSE)</f>
        <v>43914</v>
      </c>
      <c r="AD868" s="6">
        <f>VLOOKUP(D868,StateActions!A:B,2,FALSE)</f>
        <v>43921</v>
      </c>
      <c r="AE868">
        <f t="shared" si="273"/>
        <v>-27</v>
      </c>
      <c r="AF868">
        <f t="shared" si="274"/>
        <v>-18</v>
      </c>
      <c r="AG868">
        <f t="shared" si="275"/>
        <v>-25</v>
      </c>
      <c r="AH868" s="18">
        <f t="shared" si="276"/>
        <v>0</v>
      </c>
      <c r="AI868" s="18">
        <f t="shared" si="277"/>
        <v>0</v>
      </c>
      <c r="AJ868" s="20">
        <f t="shared" si="278"/>
        <v>0</v>
      </c>
      <c r="AK868" t="str">
        <f t="shared" si="279"/>
        <v>Include</v>
      </c>
      <c r="AL868" t="str">
        <f t="shared" si="280"/>
        <v>Less than 10 deaths</v>
      </c>
      <c r="AM868" s="6">
        <f>IFERROR(VLOOKUP(D868,DatesEachStateReach10Deaths!A:B,2,FALSE),AK868)</f>
        <v>43925</v>
      </c>
      <c r="AN868">
        <f t="shared" si="281"/>
        <v>-29</v>
      </c>
    </row>
    <row r="869" spans="1:40" x14ac:dyDescent="0.25">
      <c r="A869" t="str">
        <f t="shared" si="282"/>
        <v>43897Maine</v>
      </c>
      <c r="B869" t="str">
        <f t="shared" si="269"/>
        <v>43897ME</v>
      </c>
      <c r="C869" s="6">
        <v>43897</v>
      </c>
      <c r="D869" t="s">
        <v>82</v>
      </c>
      <c r="E869" t="s">
        <v>28</v>
      </c>
      <c r="F869">
        <f>IFERROR(VLOOKUP(B869,CovidTracking!B:G,4,FALSE),0)</f>
        <v>0</v>
      </c>
      <c r="G869">
        <f>IFERROR(VLOOKUP(B869,CovidTracking!B:G,5,FALSE),0)</f>
        <v>1</v>
      </c>
      <c r="H869">
        <f t="shared" si="270"/>
        <v>1</v>
      </c>
      <c r="I869">
        <f>IFERROR(VLOOKUP(B869,CovidTracking!B:G,6,FALSE),0)</f>
        <v>0</v>
      </c>
      <c r="J869">
        <f t="shared" si="283"/>
        <v>0</v>
      </c>
      <c r="K869">
        <f t="shared" si="284"/>
        <v>1</v>
      </c>
      <c r="L869">
        <f t="shared" si="285"/>
        <v>1</v>
      </c>
      <c r="M869">
        <f t="shared" si="286"/>
        <v>0</v>
      </c>
      <c r="N869">
        <f>VLOOKUP(A869,Mobility!$A:$L,7,FALSE)</f>
        <v>9</v>
      </c>
      <c r="O869">
        <f>VLOOKUP(A869,Mobility!$A:$L,8,FALSE)</f>
        <v>-1</v>
      </c>
      <c r="P869">
        <f>VLOOKUP(A869,Mobility!$A:$L,9,FALSE)</f>
        <v>-1</v>
      </c>
      <c r="Q869">
        <f>VLOOKUP(A869,Mobility!$A:$L,10,FALSE)</f>
        <v>9</v>
      </c>
      <c r="R869">
        <f>VLOOKUP(A869,Mobility!$A:$L,11,FALSE)</f>
        <v>1</v>
      </c>
      <c r="S869">
        <f>VLOOKUP(A869,Mobility!$A:$L,12,FALSE)</f>
        <v>0</v>
      </c>
      <c r="T869">
        <f>VLOOKUP(D869,'Pop and Pop Den'!A:C,2,FALSE)</f>
        <v>1345790</v>
      </c>
      <c r="U869">
        <f>VLOOKUP(D869,'Pop and Pop Den'!A:C,3,FALSE)</f>
        <v>43.633600000000001</v>
      </c>
      <c r="V869">
        <f>VLOOKUP(D869,Unemployment!A:B,2,FALSE)</f>
        <v>3</v>
      </c>
      <c r="W869">
        <f>VLOOKUP(D869,Unemployment!H:J,2,FALSE)</f>
        <v>3.2</v>
      </c>
      <c r="X869">
        <f>VLOOKUP(D869,Unemployment!H:J,3,FALSE)</f>
        <v>3.2</v>
      </c>
      <c r="Y869">
        <f t="shared" si="271"/>
        <v>0.20000000000000018</v>
      </c>
      <c r="Z869">
        <f t="shared" si="272"/>
        <v>0</v>
      </c>
      <c r="AA869">
        <f>VLOOKUP(D869,MedianAge!A:B,2,FALSE)</f>
        <v>44.6</v>
      </c>
      <c r="AB869" s="6">
        <f>VLOOKUP(D869,StateActions!F:G,2,FALSE)</f>
        <v>43923</v>
      </c>
      <c r="AC869" s="6">
        <f>VLOOKUP(D869,StateActions!L:M,2,FALSE)</f>
        <v>43914</v>
      </c>
      <c r="AD869" s="6">
        <f>VLOOKUP(D869,StateActions!A:B,2,FALSE)</f>
        <v>43921</v>
      </c>
      <c r="AE869">
        <f t="shared" si="273"/>
        <v>-26</v>
      </c>
      <c r="AF869">
        <f t="shared" si="274"/>
        <v>-17</v>
      </c>
      <c r="AG869">
        <f t="shared" si="275"/>
        <v>-24</v>
      </c>
      <c r="AH869" s="18">
        <f t="shared" si="276"/>
        <v>0</v>
      </c>
      <c r="AI869" s="18">
        <f t="shared" si="277"/>
        <v>1</v>
      </c>
      <c r="AJ869" s="20">
        <f t="shared" si="278"/>
        <v>0</v>
      </c>
      <c r="AK869" t="str">
        <f t="shared" si="279"/>
        <v>Include</v>
      </c>
      <c r="AL869" t="str">
        <f t="shared" si="280"/>
        <v>Less than 10 deaths</v>
      </c>
      <c r="AM869" s="6">
        <f>IFERROR(VLOOKUP(D869,DatesEachStateReach10Deaths!A:B,2,FALSE),AK869)</f>
        <v>43925</v>
      </c>
      <c r="AN869">
        <f t="shared" si="281"/>
        <v>-28</v>
      </c>
    </row>
    <row r="870" spans="1:40" x14ac:dyDescent="0.25">
      <c r="A870" t="str">
        <f t="shared" si="282"/>
        <v>43898Maine</v>
      </c>
      <c r="B870" t="str">
        <f t="shared" si="269"/>
        <v>43898ME</v>
      </c>
      <c r="C870" s="6">
        <v>43898</v>
      </c>
      <c r="D870" t="s">
        <v>82</v>
      </c>
      <c r="E870" t="s">
        <v>28</v>
      </c>
      <c r="F870">
        <f>IFERROR(VLOOKUP(B870,CovidTracking!B:G,4,FALSE),0)</f>
        <v>0</v>
      </c>
      <c r="G870">
        <f>IFERROR(VLOOKUP(B870,CovidTracking!B:G,5,FALSE),0)</f>
        <v>1</v>
      </c>
      <c r="H870">
        <f t="shared" si="270"/>
        <v>1</v>
      </c>
      <c r="I870">
        <f>IFERROR(VLOOKUP(B870,CovidTracking!B:G,6,FALSE),0)</f>
        <v>0</v>
      </c>
      <c r="J870">
        <f t="shared" si="283"/>
        <v>0</v>
      </c>
      <c r="K870">
        <f t="shared" si="284"/>
        <v>0</v>
      </c>
      <c r="L870">
        <f t="shared" si="285"/>
        <v>0</v>
      </c>
      <c r="M870">
        <f t="shared" si="286"/>
        <v>0</v>
      </c>
      <c r="N870">
        <f>VLOOKUP(A870,Mobility!$A:$L,7,FALSE)</f>
        <v>18</v>
      </c>
      <c r="O870">
        <f>VLOOKUP(A870,Mobility!$A:$L,8,FALSE)</f>
        <v>11</v>
      </c>
      <c r="P870">
        <f>VLOOKUP(A870,Mobility!$A:$L,9,FALSE)</f>
        <v>58</v>
      </c>
      <c r="Q870">
        <f>VLOOKUP(A870,Mobility!$A:$L,10,FALSE)</f>
        <v>32</v>
      </c>
      <c r="R870">
        <f>VLOOKUP(A870,Mobility!$A:$L,11,FALSE)</f>
        <v>7</v>
      </c>
      <c r="S870">
        <f>VLOOKUP(A870,Mobility!$A:$L,12,FALSE)</f>
        <v>-2</v>
      </c>
      <c r="T870">
        <f>VLOOKUP(D870,'Pop and Pop Den'!A:C,2,FALSE)</f>
        <v>1345790</v>
      </c>
      <c r="U870">
        <f>VLOOKUP(D870,'Pop and Pop Den'!A:C,3,FALSE)</f>
        <v>43.633600000000001</v>
      </c>
      <c r="V870">
        <f>VLOOKUP(D870,Unemployment!A:B,2,FALSE)</f>
        <v>3</v>
      </c>
      <c r="W870">
        <f>VLOOKUP(D870,Unemployment!H:J,2,FALSE)</f>
        <v>3.2</v>
      </c>
      <c r="X870">
        <f>VLOOKUP(D870,Unemployment!H:J,3,FALSE)</f>
        <v>3.2</v>
      </c>
      <c r="Y870">
        <f t="shared" si="271"/>
        <v>0.20000000000000018</v>
      </c>
      <c r="Z870">
        <f t="shared" si="272"/>
        <v>0</v>
      </c>
      <c r="AA870">
        <f>VLOOKUP(D870,MedianAge!A:B,2,FALSE)</f>
        <v>44.6</v>
      </c>
      <c r="AB870" s="6">
        <f>VLOOKUP(D870,StateActions!F:G,2,FALSE)</f>
        <v>43923</v>
      </c>
      <c r="AC870" s="6">
        <f>VLOOKUP(D870,StateActions!L:M,2,FALSE)</f>
        <v>43914</v>
      </c>
      <c r="AD870" s="6">
        <f>VLOOKUP(D870,StateActions!A:B,2,FALSE)</f>
        <v>43921</v>
      </c>
      <c r="AE870">
        <f t="shared" si="273"/>
        <v>-25</v>
      </c>
      <c r="AF870">
        <f t="shared" si="274"/>
        <v>-16</v>
      </c>
      <c r="AG870">
        <f t="shared" si="275"/>
        <v>-23</v>
      </c>
      <c r="AH870" s="18">
        <f t="shared" si="276"/>
        <v>0</v>
      </c>
      <c r="AI870" s="18">
        <f t="shared" si="277"/>
        <v>1</v>
      </c>
      <c r="AJ870" s="20">
        <f t="shared" si="278"/>
        <v>0</v>
      </c>
      <c r="AK870" t="str">
        <f t="shared" si="279"/>
        <v>Include</v>
      </c>
      <c r="AL870" t="str">
        <f t="shared" si="280"/>
        <v>Less than 10 deaths</v>
      </c>
      <c r="AM870" s="6">
        <f>IFERROR(VLOOKUP(D870,DatesEachStateReach10Deaths!A:B,2,FALSE),AK870)</f>
        <v>43925</v>
      </c>
      <c r="AN870">
        <f t="shared" si="281"/>
        <v>-27</v>
      </c>
    </row>
    <row r="871" spans="1:40" x14ac:dyDescent="0.25">
      <c r="A871" t="str">
        <f t="shared" si="282"/>
        <v>43899Maine</v>
      </c>
      <c r="B871" t="str">
        <f t="shared" si="269"/>
        <v>43899ME</v>
      </c>
      <c r="C871" s="6">
        <v>43899</v>
      </c>
      <c r="D871" t="s">
        <v>82</v>
      </c>
      <c r="E871" t="s">
        <v>28</v>
      </c>
      <c r="F871">
        <f>IFERROR(VLOOKUP(B871,CovidTracking!B:G,4,FALSE),0)</f>
        <v>0</v>
      </c>
      <c r="G871">
        <f>IFERROR(VLOOKUP(B871,CovidTracking!B:G,5,FALSE),0)</f>
        <v>1</v>
      </c>
      <c r="H871">
        <f t="shared" si="270"/>
        <v>1</v>
      </c>
      <c r="I871">
        <f>IFERROR(VLOOKUP(B871,CovidTracking!B:G,6,FALSE),0)</f>
        <v>0</v>
      </c>
      <c r="J871">
        <f t="shared" si="283"/>
        <v>0</v>
      </c>
      <c r="K871">
        <f t="shared" si="284"/>
        <v>0</v>
      </c>
      <c r="L871">
        <f t="shared" si="285"/>
        <v>0</v>
      </c>
      <c r="M871">
        <f t="shared" si="286"/>
        <v>0</v>
      </c>
      <c r="N871">
        <f>VLOOKUP(A871,Mobility!$A:$L,7,FALSE)</f>
        <v>8</v>
      </c>
      <c r="O871">
        <f>VLOOKUP(A871,Mobility!$A:$L,8,FALSE)</f>
        <v>7</v>
      </c>
      <c r="P871">
        <f>VLOOKUP(A871,Mobility!$A:$L,9,FALSE)</f>
        <v>50</v>
      </c>
      <c r="Q871">
        <f>VLOOKUP(A871,Mobility!$A:$L,10,FALSE)</f>
        <v>8</v>
      </c>
      <c r="R871">
        <f>VLOOKUP(A871,Mobility!$A:$L,11,FALSE)</f>
        <v>2</v>
      </c>
      <c r="S871">
        <f>VLOOKUP(A871,Mobility!$A:$L,12,FALSE)</f>
        <v>0</v>
      </c>
      <c r="T871">
        <f>VLOOKUP(D871,'Pop and Pop Den'!A:C,2,FALSE)</f>
        <v>1345790</v>
      </c>
      <c r="U871">
        <f>VLOOKUP(D871,'Pop and Pop Den'!A:C,3,FALSE)</f>
        <v>43.633600000000001</v>
      </c>
      <c r="V871">
        <f>VLOOKUP(D871,Unemployment!A:B,2,FALSE)</f>
        <v>3</v>
      </c>
      <c r="W871">
        <f>VLOOKUP(D871,Unemployment!H:J,2,FALSE)</f>
        <v>3.2</v>
      </c>
      <c r="X871">
        <f>VLOOKUP(D871,Unemployment!H:J,3,FALSE)</f>
        <v>3.2</v>
      </c>
      <c r="Y871">
        <f t="shared" si="271"/>
        <v>0.20000000000000018</v>
      </c>
      <c r="Z871">
        <f t="shared" si="272"/>
        <v>0</v>
      </c>
      <c r="AA871">
        <f>VLOOKUP(D871,MedianAge!A:B,2,FALSE)</f>
        <v>44.6</v>
      </c>
      <c r="AB871" s="6">
        <f>VLOOKUP(D871,StateActions!F:G,2,FALSE)</f>
        <v>43923</v>
      </c>
      <c r="AC871" s="6">
        <f>VLOOKUP(D871,StateActions!L:M,2,FALSE)</f>
        <v>43914</v>
      </c>
      <c r="AD871" s="6">
        <f>VLOOKUP(D871,StateActions!A:B,2,FALSE)</f>
        <v>43921</v>
      </c>
      <c r="AE871">
        <f t="shared" si="273"/>
        <v>-24</v>
      </c>
      <c r="AF871">
        <f t="shared" si="274"/>
        <v>-15</v>
      </c>
      <c r="AG871">
        <f t="shared" si="275"/>
        <v>-22</v>
      </c>
      <c r="AH871" s="18">
        <f t="shared" si="276"/>
        <v>0</v>
      </c>
      <c r="AI871" s="18">
        <f t="shared" si="277"/>
        <v>1</v>
      </c>
      <c r="AJ871" s="20">
        <f t="shared" si="278"/>
        <v>0</v>
      </c>
      <c r="AK871" t="str">
        <f t="shared" si="279"/>
        <v>Include</v>
      </c>
      <c r="AL871" t="str">
        <f t="shared" si="280"/>
        <v>Less than 10 deaths</v>
      </c>
      <c r="AM871" s="6">
        <f>IFERROR(VLOOKUP(D871,DatesEachStateReach10Deaths!A:B,2,FALSE),AK871)</f>
        <v>43925</v>
      </c>
      <c r="AN871">
        <f t="shared" si="281"/>
        <v>-26</v>
      </c>
    </row>
    <row r="872" spans="1:40" x14ac:dyDescent="0.25">
      <c r="A872" t="str">
        <f t="shared" si="282"/>
        <v>43900Maine</v>
      </c>
      <c r="B872" t="str">
        <f t="shared" si="269"/>
        <v>43900ME</v>
      </c>
      <c r="C872" s="6">
        <v>43900</v>
      </c>
      <c r="D872" t="s">
        <v>82</v>
      </c>
      <c r="E872" t="s">
        <v>28</v>
      </c>
      <c r="F872">
        <f>IFERROR(VLOOKUP(B872,CovidTracking!B:G,4,FALSE),0)</f>
        <v>0</v>
      </c>
      <c r="G872">
        <f>IFERROR(VLOOKUP(B872,CovidTracking!B:G,5,FALSE),0)</f>
        <v>20</v>
      </c>
      <c r="H872">
        <f t="shared" si="270"/>
        <v>20</v>
      </c>
      <c r="I872">
        <f>IFERROR(VLOOKUP(B872,CovidTracking!B:G,6,FALSE),0)</f>
        <v>0</v>
      </c>
      <c r="J872">
        <f t="shared" si="283"/>
        <v>0</v>
      </c>
      <c r="K872">
        <f t="shared" si="284"/>
        <v>19</v>
      </c>
      <c r="L872">
        <f t="shared" si="285"/>
        <v>19</v>
      </c>
      <c r="M872">
        <f t="shared" si="286"/>
        <v>0</v>
      </c>
      <c r="N872">
        <f>VLOOKUP(A872,Mobility!$A:$L,7,FALSE)</f>
        <v>5</v>
      </c>
      <c r="O872">
        <f>VLOOKUP(A872,Mobility!$A:$L,8,FALSE)</f>
        <v>4</v>
      </c>
      <c r="P872">
        <f>VLOOKUP(A872,Mobility!$A:$L,9,FALSE)</f>
        <v>21</v>
      </c>
      <c r="Q872">
        <f>VLOOKUP(A872,Mobility!$A:$L,10,FALSE)</f>
        <v>6</v>
      </c>
      <c r="R872">
        <f>VLOOKUP(A872,Mobility!$A:$L,11,FALSE)</f>
        <v>2</v>
      </c>
      <c r="S872">
        <f>VLOOKUP(A872,Mobility!$A:$L,12,FALSE)</f>
        <v>1</v>
      </c>
      <c r="T872">
        <f>VLOOKUP(D872,'Pop and Pop Den'!A:C,2,FALSE)</f>
        <v>1345790</v>
      </c>
      <c r="U872">
        <f>VLOOKUP(D872,'Pop and Pop Den'!A:C,3,FALSE)</f>
        <v>43.633600000000001</v>
      </c>
      <c r="V872">
        <f>VLOOKUP(D872,Unemployment!A:B,2,FALSE)</f>
        <v>3</v>
      </c>
      <c r="W872">
        <f>VLOOKUP(D872,Unemployment!H:J,2,FALSE)</f>
        <v>3.2</v>
      </c>
      <c r="X872">
        <f>VLOOKUP(D872,Unemployment!H:J,3,FALSE)</f>
        <v>3.2</v>
      </c>
      <c r="Y872">
        <f t="shared" si="271"/>
        <v>0.20000000000000018</v>
      </c>
      <c r="Z872">
        <f t="shared" si="272"/>
        <v>0</v>
      </c>
      <c r="AA872">
        <f>VLOOKUP(D872,MedianAge!A:B,2,FALSE)</f>
        <v>44.6</v>
      </c>
      <c r="AB872" s="6">
        <f>VLOOKUP(D872,StateActions!F:G,2,FALSE)</f>
        <v>43923</v>
      </c>
      <c r="AC872" s="6">
        <f>VLOOKUP(D872,StateActions!L:M,2,FALSE)</f>
        <v>43914</v>
      </c>
      <c r="AD872" s="6">
        <f>VLOOKUP(D872,StateActions!A:B,2,FALSE)</f>
        <v>43921</v>
      </c>
      <c r="AE872">
        <f t="shared" si="273"/>
        <v>-23</v>
      </c>
      <c r="AF872">
        <f t="shared" si="274"/>
        <v>-14</v>
      </c>
      <c r="AG872">
        <f t="shared" si="275"/>
        <v>-21</v>
      </c>
      <c r="AH872" s="18">
        <f t="shared" si="276"/>
        <v>0</v>
      </c>
      <c r="AI872" s="18">
        <f t="shared" si="277"/>
        <v>1</v>
      </c>
      <c r="AJ872" s="20">
        <f t="shared" si="278"/>
        <v>0</v>
      </c>
      <c r="AK872" t="str">
        <f t="shared" si="279"/>
        <v>Include</v>
      </c>
      <c r="AL872" t="str">
        <f t="shared" si="280"/>
        <v>Less than 10 deaths</v>
      </c>
      <c r="AM872" s="6">
        <f>IFERROR(VLOOKUP(D872,DatesEachStateReach10Deaths!A:B,2,FALSE),AK872)</f>
        <v>43925</v>
      </c>
      <c r="AN872">
        <f t="shared" si="281"/>
        <v>-25</v>
      </c>
    </row>
    <row r="873" spans="1:40" x14ac:dyDescent="0.25">
      <c r="A873" t="str">
        <f t="shared" si="282"/>
        <v>43901Maine</v>
      </c>
      <c r="B873" t="str">
        <f t="shared" si="269"/>
        <v>43901ME</v>
      </c>
      <c r="C873" s="6">
        <v>43901</v>
      </c>
      <c r="D873" t="s">
        <v>82</v>
      </c>
      <c r="E873" t="s">
        <v>28</v>
      </c>
      <c r="F873">
        <f>IFERROR(VLOOKUP(B873,CovidTracking!B:G,4,FALSE),0)</f>
        <v>0</v>
      </c>
      <c r="G873">
        <f>IFERROR(VLOOKUP(B873,CovidTracking!B:G,5,FALSE),0)</f>
        <v>42</v>
      </c>
      <c r="H873">
        <f t="shared" si="270"/>
        <v>42</v>
      </c>
      <c r="I873">
        <f>IFERROR(VLOOKUP(B873,CovidTracking!B:G,6,FALSE),0)</f>
        <v>0</v>
      </c>
      <c r="J873">
        <f t="shared" si="283"/>
        <v>0</v>
      </c>
      <c r="K873">
        <f t="shared" si="284"/>
        <v>22</v>
      </c>
      <c r="L873">
        <f t="shared" si="285"/>
        <v>22</v>
      </c>
      <c r="M873">
        <f t="shared" si="286"/>
        <v>0</v>
      </c>
      <c r="N873">
        <f>VLOOKUP(A873,Mobility!$A:$L,7,FALSE)</f>
        <v>10</v>
      </c>
      <c r="O873">
        <f>VLOOKUP(A873,Mobility!$A:$L,8,FALSE)</f>
        <v>11</v>
      </c>
      <c r="P873">
        <f>VLOOKUP(A873,Mobility!$A:$L,9,FALSE)</f>
        <v>24</v>
      </c>
      <c r="Q873">
        <f>VLOOKUP(A873,Mobility!$A:$L,10,FALSE)</f>
        <v>5</v>
      </c>
      <c r="R873">
        <f>VLOOKUP(A873,Mobility!$A:$L,11,FALSE)</f>
        <v>1</v>
      </c>
      <c r="S873">
        <f>VLOOKUP(A873,Mobility!$A:$L,12,FALSE)</f>
        <v>0</v>
      </c>
      <c r="T873">
        <f>VLOOKUP(D873,'Pop and Pop Den'!A:C,2,FALSE)</f>
        <v>1345790</v>
      </c>
      <c r="U873">
        <f>VLOOKUP(D873,'Pop and Pop Den'!A:C,3,FALSE)</f>
        <v>43.633600000000001</v>
      </c>
      <c r="V873">
        <f>VLOOKUP(D873,Unemployment!A:B,2,FALSE)</f>
        <v>3</v>
      </c>
      <c r="W873">
        <f>VLOOKUP(D873,Unemployment!H:J,2,FALSE)</f>
        <v>3.2</v>
      </c>
      <c r="X873">
        <f>VLOOKUP(D873,Unemployment!H:J,3,FALSE)</f>
        <v>3.2</v>
      </c>
      <c r="Y873">
        <f t="shared" si="271"/>
        <v>0.20000000000000018</v>
      </c>
      <c r="Z873">
        <f t="shared" si="272"/>
        <v>0</v>
      </c>
      <c r="AA873">
        <f>VLOOKUP(D873,MedianAge!A:B,2,FALSE)</f>
        <v>44.6</v>
      </c>
      <c r="AB873" s="6">
        <f>VLOOKUP(D873,StateActions!F:G,2,FALSE)</f>
        <v>43923</v>
      </c>
      <c r="AC873" s="6">
        <f>VLOOKUP(D873,StateActions!L:M,2,FALSE)</f>
        <v>43914</v>
      </c>
      <c r="AD873" s="6">
        <f>VLOOKUP(D873,StateActions!A:B,2,FALSE)</f>
        <v>43921</v>
      </c>
      <c r="AE873">
        <f t="shared" si="273"/>
        <v>-22</v>
      </c>
      <c r="AF873">
        <f t="shared" si="274"/>
        <v>-13</v>
      </c>
      <c r="AG873">
        <f t="shared" si="275"/>
        <v>-20</v>
      </c>
      <c r="AH873" s="18">
        <f t="shared" si="276"/>
        <v>0</v>
      </c>
      <c r="AI873" s="18">
        <f t="shared" si="277"/>
        <v>1</v>
      </c>
      <c r="AJ873" s="20">
        <f t="shared" si="278"/>
        <v>0</v>
      </c>
      <c r="AK873" t="str">
        <f t="shared" si="279"/>
        <v>Include</v>
      </c>
      <c r="AL873" t="str">
        <f t="shared" si="280"/>
        <v>Less than 10 deaths</v>
      </c>
      <c r="AM873" s="6">
        <f>IFERROR(VLOOKUP(D873,DatesEachStateReach10Deaths!A:B,2,FALSE),AK873)</f>
        <v>43925</v>
      </c>
      <c r="AN873">
        <f t="shared" si="281"/>
        <v>-24</v>
      </c>
    </row>
    <row r="874" spans="1:40" x14ac:dyDescent="0.25">
      <c r="A874" t="str">
        <f t="shared" si="282"/>
        <v>43902Maine</v>
      </c>
      <c r="B874" t="str">
        <f t="shared" si="269"/>
        <v>43902ME</v>
      </c>
      <c r="C874" s="6">
        <v>43902</v>
      </c>
      <c r="D874" t="s">
        <v>82</v>
      </c>
      <c r="E874" t="s">
        <v>28</v>
      </c>
      <c r="F874">
        <f>IFERROR(VLOOKUP(B874,CovidTracking!B:G,4,FALSE),0)</f>
        <v>1</v>
      </c>
      <c r="G874">
        <f>IFERROR(VLOOKUP(B874,CovidTracking!B:G,5,FALSE),0)</f>
        <v>65</v>
      </c>
      <c r="H874">
        <f t="shared" si="270"/>
        <v>66</v>
      </c>
      <c r="I874">
        <f>IFERROR(VLOOKUP(B874,CovidTracking!B:G,6,FALSE),0)</f>
        <v>0</v>
      </c>
      <c r="J874">
        <f t="shared" si="283"/>
        <v>1</v>
      </c>
      <c r="K874">
        <f t="shared" si="284"/>
        <v>23</v>
      </c>
      <c r="L874">
        <f t="shared" si="285"/>
        <v>24</v>
      </c>
      <c r="M874">
        <f t="shared" si="286"/>
        <v>0</v>
      </c>
      <c r="N874">
        <f>VLOOKUP(A874,Mobility!$A:$L,7,FALSE)</f>
        <v>9</v>
      </c>
      <c r="O874">
        <f>VLOOKUP(A874,Mobility!$A:$L,8,FALSE)</f>
        <v>28</v>
      </c>
      <c r="P874">
        <f>VLOOKUP(A874,Mobility!$A:$L,9,FALSE)</f>
        <v>18</v>
      </c>
      <c r="Q874">
        <f>VLOOKUP(A874,Mobility!$A:$L,10,FALSE)</f>
        <v>4</v>
      </c>
      <c r="R874">
        <f>VLOOKUP(A874,Mobility!$A:$L,11,FALSE)</f>
        <v>3</v>
      </c>
      <c r="S874">
        <f>VLOOKUP(A874,Mobility!$A:$L,12,FALSE)</f>
        <v>0</v>
      </c>
      <c r="T874">
        <f>VLOOKUP(D874,'Pop and Pop Den'!A:C,2,FALSE)</f>
        <v>1345790</v>
      </c>
      <c r="U874">
        <f>VLOOKUP(D874,'Pop and Pop Den'!A:C,3,FALSE)</f>
        <v>43.633600000000001</v>
      </c>
      <c r="V874">
        <f>VLOOKUP(D874,Unemployment!A:B,2,FALSE)</f>
        <v>3</v>
      </c>
      <c r="W874">
        <f>VLOOKUP(D874,Unemployment!H:J,2,FALSE)</f>
        <v>3.2</v>
      </c>
      <c r="X874">
        <f>VLOOKUP(D874,Unemployment!H:J,3,FALSE)</f>
        <v>3.2</v>
      </c>
      <c r="Y874">
        <f t="shared" si="271"/>
        <v>0.20000000000000018</v>
      </c>
      <c r="Z874">
        <f t="shared" si="272"/>
        <v>0</v>
      </c>
      <c r="AA874">
        <f>VLOOKUP(D874,MedianAge!A:B,2,FALSE)</f>
        <v>44.6</v>
      </c>
      <c r="AB874" s="6">
        <f>VLOOKUP(D874,StateActions!F:G,2,FALSE)</f>
        <v>43923</v>
      </c>
      <c r="AC874" s="6">
        <f>VLOOKUP(D874,StateActions!L:M,2,FALSE)</f>
        <v>43914</v>
      </c>
      <c r="AD874" s="6">
        <f>VLOOKUP(D874,StateActions!A:B,2,FALSE)</f>
        <v>43921</v>
      </c>
      <c r="AE874">
        <f t="shared" si="273"/>
        <v>-21</v>
      </c>
      <c r="AF874">
        <f t="shared" si="274"/>
        <v>-12</v>
      </c>
      <c r="AG874">
        <f t="shared" si="275"/>
        <v>-19</v>
      </c>
      <c r="AH874" s="18">
        <f t="shared" si="276"/>
        <v>1.5151515151515152E-2</v>
      </c>
      <c r="AI874" s="18">
        <f t="shared" si="277"/>
        <v>0.98484848484848486</v>
      </c>
      <c r="AJ874" s="20">
        <f t="shared" si="278"/>
        <v>0</v>
      </c>
      <c r="AK874" t="str">
        <f t="shared" si="279"/>
        <v>Include</v>
      </c>
      <c r="AL874" t="str">
        <f t="shared" si="280"/>
        <v>Less than 10 deaths</v>
      </c>
      <c r="AM874" s="6">
        <f>IFERROR(VLOOKUP(D874,DatesEachStateReach10Deaths!A:B,2,FALSE),AK874)</f>
        <v>43925</v>
      </c>
      <c r="AN874">
        <f t="shared" si="281"/>
        <v>-23</v>
      </c>
    </row>
    <row r="875" spans="1:40" x14ac:dyDescent="0.25">
      <c r="A875" t="str">
        <f t="shared" si="282"/>
        <v>43903Maine</v>
      </c>
      <c r="B875" t="str">
        <f t="shared" si="269"/>
        <v>43903ME</v>
      </c>
      <c r="C875" s="6">
        <v>43903</v>
      </c>
      <c r="D875" t="s">
        <v>82</v>
      </c>
      <c r="E875" t="s">
        <v>28</v>
      </c>
      <c r="F875">
        <f>IFERROR(VLOOKUP(B875,CovidTracking!B:G,4,FALSE),0)</f>
        <v>3</v>
      </c>
      <c r="G875">
        <f>IFERROR(VLOOKUP(B875,CovidTracking!B:G,5,FALSE),0)</f>
        <v>91</v>
      </c>
      <c r="H875">
        <f t="shared" si="270"/>
        <v>94</v>
      </c>
      <c r="I875">
        <f>IFERROR(VLOOKUP(B875,CovidTracking!B:G,6,FALSE),0)</f>
        <v>0</v>
      </c>
      <c r="J875">
        <f t="shared" si="283"/>
        <v>2</v>
      </c>
      <c r="K875">
        <f t="shared" si="284"/>
        <v>26</v>
      </c>
      <c r="L875">
        <f t="shared" si="285"/>
        <v>28</v>
      </c>
      <c r="M875">
        <f t="shared" si="286"/>
        <v>0</v>
      </c>
      <c r="N875">
        <f>VLOOKUP(A875,Mobility!$A:$L,7,FALSE)</f>
        <v>-4</v>
      </c>
      <c r="O875">
        <f>VLOOKUP(A875,Mobility!$A:$L,8,FALSE)</f>
        <v>17</v>
      </c>
      <c r="P875">
        <f>VLOOKUP(A875,Mobility!$A:$L,9,FALSE)</f>
        <v>-19</v>
      </c>
      <c r="Q875">
        <f>VLOOKUP(A875,Mobility!$A:$L,10,FALSE)</f>
        <v>-9</v>
      </c>
      <c r="R875">
        <f>VLOOKUP(A875,Mobility!$A:$L,11,FALSE)</f>
        <v>-3</v>
      </c>
      <c r="S875">
        <f>VLOOKUP(A875,Mobility!$A:$L,12,FALSE)</f>
        <v>4</v>
      </c>
      <c r="T875">
        <f>VLOOKUP(D875,'Pop and Pop Den'!A:C,2,FALSE)</f>
        <v>1345790</v>
      </c>
      <c r="U875">
        <f>VLOOKUP(D875,'Pop and Pop Den'!A:C,3,FALSE)</f>
        <v>43.633600000000001</v>
      </c>
      <c r="V875">
        <f>VLOOKUP(D875,Unemployment!A:B,2,FALSE)</f>
        <v>3</v>
      </c>
      <c r="W875">
        <f>VLOOKUP(D875,Unemployment!H:J,2,FALSE)</f>
        <v>3.2</v>
      </c>
      <c r="X875">
        <f>VLOOKUP(D875,Unemployment!H:J,3,FALSE)</f>
        <v>3.2</v>
      </c>
      <c r="Y875">
        <f t="shared" si="271"/>
        <v>0.20000000000000018</v>
      </c>
      <c r="Z875">
        <f t="shared" si="272"/>
        <v>0</v>
      </c>
      <c r="AA875">
        <f>VLOOKUP(D875,MedianAge!A:B,2,FALSE)</f>
        <v>44.6</v>
      </c>
      <c r="AB875" s="6">
        <f>VLOOKUP(D875,StateActions!F:G,2,FALSE)</f>
        <v>43923</v>
      </c>
      <c r="AC875" s="6">
        <f>VLOOKUP(D875,StateActions!L:M,2,FALSE)</f>
        <v>43914</v>
      </c>
      <c r="AD875" s="6">
        <f>VLOOKUP(D875,StateActions!A:B,2,FALSE)</f>
        <v>43921</v>
      </c>
      <c r="AE875">
        <f t="shared" si="273"/>
        <v>-20</v>
      </c>
      <c r="AF875">
        <f t="shared" si="274"/>
        <v>-11</v>
      </c>
      <c r="AG875">
        <f t="shared" si="275"/>
        <v>-18</v>
      </c>
      <c r="AH875" s="18">
        <f t="shared" si="276"/>
        <v>3.1914893617021274E-2</v>
      </c>
      <c r="AI875" s="18">
        <f t="shared" si="277"/>
        <v>0.96808510638297873</v>
      </c>
      <c r="AJ875" s="20">
        <f t="shared" si="278"/>
        <v>0</v>
      </c>
      <c r="AK875" t="str">
        <f t="shared" si="279"/>
        <v>Include</v>
      </c>
      <c r="AL875" t="str">
        <f t="shared" si="280"/>
        <v>Less than 10 deaths</v>
      </c>
      <c r="AM875" s="6">
        <f>IFERROR(VLOOKUP(D875,DatesEachStateReach10Deaths!A:B,2,FALSE),AK875)</f>
        <v>43925</v>
      </c>
      <c r="AN875">
        <f t="shared" si="281"/>
        <v>-22</v>
      </c>
    </row>
    <row r="876" spans="1:40" x14ac:dyDescent="0.25">
      <c r="A876" t="str">
        <f t="shared" si="282"/>
        <v>43904Maine</v>
      </c>
      <c r="B876" t="str">
        <f t="shared" si="269"/>
        <v>43904ME</v>
      </c>
      <c r="C876" s="6">
        <v>43904</v>
      </c>
      <c r="D876" t="s">
        <v>82</v>
      </c>
      <c r="E876" t="s">
        <v>28</v>
      </c>
      <c r="F876">
        <f>IFERROR(VLOOKUP(B876,CovidTracking!B:G,4,FALSE),0)</f>
        <v>3</v>
      </c>
      <c r="G876">
        <f>IFERROR(VLOOKUP(B876,CovidTracking!B:G,5,FALSE),0)</f>
        <v>91</v>
      </c>
      <c r="H876">
        <f t="shared" si="270"/>
        <v>94</v>
      </c>
      <c r="I876">
        <f>IFERROR(VLOOKUP(B876,CovidTracking!B:G,6,FALSE),0)</f>
        <v>0</v>
      </c>
      <c r="J876">
        <f t="shared" si="283"/>
        <v>0</v>
      </c>
      <c r="K876">
        <f t="shared" si="284"/>
        <v>0</v>
      </c>
      <c r="L876">
        <f t="shared" si="285"/>
        <v>0</v>
      </c>
      <c r="M876">
        <f t="shared" si="286"/>
        <v>0</v>
      </c>
      <c r="N876">
        <f>VLOOKUP(A876,Mobility!$A:$L,7,FALSE)</f>
        <v>-1</v>
      </c>
      <c r="O876">
        <f>VLOOKUP(A876,Mobility!$A:$L,8,FALSE)</f>
        <v>19</v>
      </c>
      <c r="P876">
        <f>VLOOKUP(A876,Mobility!$A:$L,9,FALSE)</f>
        <v>18</v>
      </c>
      <c r="Q876">
        <f>VLOOKUP(A876,Mobility!$A:$L,10,FALSE)</f>
        <v>-6</v>
      </c>
      <c r="R876">
        <f>VLOOKUP(A876,Mobility!$A:$L,11,FALSE)</f>
        <v>-1</v>
      </c>
      <c r="S876">
        <f>VLOOKUP(A876,Mobility!$A:$L,12,FALSE)</f>
        <v>2</v>
      </c>
      <c r="T876">
        <f>VLOOKUP(D876,'Pop and Pop Den'!A:C,2,FALSE)</f>
        <v>1345790</v>
      </c>
      <c r="U876">
        <f>VLOOKUP(D876,'Pop and Pop Den'!A:C,3,FALSE)</f>
        <v>43.633600000000001</v>
      </c>
      <c r="V876">
        <f>VLOOKUP(D876,Unemployment!A:B,2,FALSE)</f>
        <v>3</v>
      </c>
      <c r="W876">
        <f>VLOOKUP(D876,Unemployment!H:J,2,FALSE)</f>
        <v>3.2</v>
      </c>
      <c r="X876">
        <f>VLOOKUP(D876,Unemployment!H:J,3,FALSE)</f>
        <v>3.2</v>
      </c>
      <c r="Y876">
        <f t="shared" si="271"/>
        <v>0.20000000000000018</v>
      </c>
      <c r="Z876">
        <f t="shared" si="272"/>
        <v>0</v>
      </c>
      <c r="AA876">
        <f>VLOOKUP(D876,MedianAge!A:B,2,FALSE)</f>
        <v>44.6</v>
      </c>
      <c r="AB876" s="6">
        <f>VLOOKUP(D876,StateActions!F:G,2,FALSE)</f>
        <v>43923</v>
      </c>
      <c r="AC876" s="6">
        <f>VLOOKUP(D876,StateActions!L:M,2,FALSE)</f>
        <v>43914</v>
      </c>
      <c r="AD876" s="6">
        <f>VLOOKUP(D876,StateActions!A:B,2,FALSE)</f>
        <v>43921</v>
      </c>
      <c r="AE876">
        <f t="shared" si="273"/>
        <v>-19</v>
      </c>
      <c r="AF876">
        <f t="shared" si="274"/>
        <v>-10</v>
      </c>
      <c r="AG876">
        <f t="shared" si="275"/>
        <v>-17</v>
      </c>
      <c r="AH876" s="18">
        <f t="shared" si="276"/>
        <v>3.1914893617021274E-2</v>
      </c>
      <c r="AI876" s="18">
        <f t="shared" si="277"/>
        <v>0.96808510638297873</v>
      </c>
      <c r="AJ876" s="20">
        <f t="shared" si="278"/>
        <v>0</v>
      </c>
      <c r="AK876" t="str">
        <f t="shared" si="279"/>
        <v>Include</v>
      </c>
      <c r="AL876" t="str">
        <f t="shared" si="280"/>
        <v>Less than 10 deaths</v>
      </c>
      <c r="AM876" s="6">
        <f>IFERROR(VLOOKUP(D876,DatesEachStateReach10Deaths!A:B,2,FALSE),AK876)</f>
        <v>43925</v>
      </c>
      <c r="AN876">
        <f t="shared" si="281"/>
        <v>-21</v>
      </c>
    </row>
    <row r="877" spans="1:40" x14ac:dyDescent="0.25">
      <c r="A877" t="str">
        <f t="shared" si="282"/>
        <v>43905Maine</v>
      </c>
      <c r="B877" t="str">
        <f t="shared" si="269"/>
        <v>43905ME</v>
      </c>
      <c r="C877" s="6">
        <v>43905</v>
      </c>
      <c r="D877" t="s">
        <v>82</v>
      </c>
      <c r="E877" t="s">
        <v>28</v>
      </c>
      <c r="F877">
        <f>IFERROR(VLOOKUP(B877,CovidTracking!B:G,4,FALSE),0)</f>
        <v>3</v>
      </c>
      <c r="G877">
        <f>IFERROR(VLOOKUP(B877,CovidTracking!B:G,5,FALSE),0)</f>
        <v>91</v>
      </c>
      <c r="H877">
        <f t="shared" si="270"/>
        <v>94</v>
      </c>
      <c r="I877">
        <f>IFERROR(VLOOKUP(B877,CovidTracking!B:G,6,FALSE),0)</f>
        <v>0</v>
      </c>
      <c r="J877">
        <f t="shared" si="283"/>
        <v>0</v>
      </c>
      <c r="K877">
        <f t="shared" si="284"/>
        <v>0</v>
      </c>
      <c r="L877">
        <f t="shared" si="285"/>
        <v>0</v>
      </c>
      <c r="M877">
        <f t="shared" si="286"/>
        <v>0</v>
      </c>
      <c r="N877">
        <f>VLOOKUP(A877,Mobility!$A:$L,7,FALSE)</f>
        <v>0</v>
      </c>
      <c r="O877">
        <f>VLOOKUP(A877,Mobility!$A:$L,8,FALSE)</f>
        <v>26</v>
      </c>
      <c r="P877">
        <f>VLOOKUP(A877,Mobility!$A:$L,9,FALSE)</f>
        <v>39</v>
      </c>
      <c r="Q877">
        <f>VLOOKUP(A877,Mobility!$A:$L,10,FALSE)</f>
        <v>0</v>
      </c>
      <c r="R877">
        <f>VLOOKUP(A877,Mobility!$A:$L,11,FALSE)</f>
        <v>2</v>
      </c>
      <c r="S877">
        <f>VLOOKUP(A877,Mobility!$A:$L,12,FALSE)</f>
        <v>2</v>
      </c>
      <c r="T877">
        <f>VLOOKUP(D877,'Pop and Pop Den'!A:C,2,FALSE)</f>
        <v>1345790</v>
      </c>
      <c r="U877">
        <f>VLOOKUP(D877,'Pop and Pop Den'!A:C,3,FALSE)</f>
        <v>43.633600000000001</v>
      </c>
      <c r="V877">
        <f>VLOOKUP(D877,Unemployment!A:B,2,FALSE)</f>
        <v>3</v>
      </c>
      <c r="W877">
        <f>VLOOKUP(D877,Unemployment!H:J,2,FALSE)</f>
        <v>3.2</v>
      </c>
      <c r="X877">
        <f>VLOOKUP(D877,Unemployment!H:J,3,FALSE)</f>
        <v>3.2</v>
      </c>
      <c r="Y877">
        <f t="shared" si="271"/>
        <v>0.20000000000000018</v>
      </c>
      <c r="Z877">
        <f t="shared" si="272"/>
        <v>0</v>
      </c>
      <c r="AA877">
        <f>VLOOKUP(D877,MedianAge!A:B,2,FALSE)</f>
        <v>44.6</v>
      </c>
      <c r="AB877" s="6">
        <f>VLOOKUP(D877,StateActions!F:G,2,FALSE)</f>
        <v>43923</v>
      </c>
      <c r="AC877" s="6">
        <f>VLOOKUP(D877,StateActions!L:M,2,FALSE)</f>
        <v>43914</v>
      </c>
      <c r="AD877" s="6">
        <f>VLOOKUP(D877,StateActions!A:B,2,FALSE)</f>
        <v>43921</v>
      </c>
      <c r="AE877">
        <f t="shared" si="273"/>
        <v>-18</v>
      </c>
      <c r="AF877">
        <f t="shared" si="274"/>
        <v>-9</v>
      </c>
      <c r="AG877">
        <f t="shared" si="275"/>
        <v>-16</v>
      </c>
      <c r="AH877" s="18">
        <f t="shared" si="276"/>
        <v>3.1914893617021274E-2</v>
      </c>
      <c r="AI877" s="18">
        <f t="shared" si="277"/>
        <v>0.96808510638297873</v>
      </c>
      <c r="AJ877" s="20">
        <f t="shared" si="278"/>
        <v>0</v>
      </c>
      <c r="AK877" t="str">
        <f t="shared" si="279"/>
        <v>Include</v>
      </c>
      <c r="AL877" t="str">
        <f t="shared" si="280"/>
        <v>Less than 10 deaths</v>
      </c>
      <c r="AM877" s="6">
        <f>IFERROR(VLOOKUP(D877,DatesEachStateReach10Deaths!A:B,2,FALSE),AK877)</f>
        <v>43925</v>
      </c>
      <c r="AN877">
        <f t="shared" si="281"/>
        <v>-20</v>
      </c>
    </row>
    <row r="878" spans="1:40" x14ac:dyDescent="0.25">
      <c r="A878" t="str">
        <f t="shared" si="282"/>
        <v>43906Maine</v>
      </c>
      <c r="B878" t="str">
        <f t="shared" si="269"/>
        <v>43906ME</v>
      </c>
      <c r="C878" s="6">
        <v>43906</v>
      </c>
      <c r="D878" t="s">
        <v>82</v>
      </c>
      <c r="E878" t="s">
        <v>28</v>
      </c>
      <c r="F878">
        <f>IFERROR(VLOOKUP(B878,CovidTracking!B:G,4,FALSE),0)</f>
        <v>17</v>
      </c>
      <c r="G878">
        <f>IFERROR(VLOOKUP(B878,CovidTracking!B:G,5,FALSE),0)</f>
        <v>764</v>
      </c>
      <c r="H878">
        <f t="shared" si="270"/>
        <v>781</v>
      </c>
      <c r="I878">
        <f>IFERROR(VLOOKUP(B878,CovidTracking!B:G,6,FALSE),0)</f>
        <v>0</v>
      </c>
      <c r="J878">
        <f t="shared" si="283"/>
        <v>14</v>
      </c>
      <c r="K878">
        <f t="shared" si="284"/>
        <v>673</v>
      </c>
      <c r="L878">
        <f t="shared" si="285"/>
        <v>687</v>
      </c>
      <c r="M878">
        <f t="shared" si="286"/>
        <v>0</v>
      </c>
      <c r="N878">
        <f>VLOOKUP(A878,Mobility!$A:$L,7,FALSE)</f>
        <v>-7</v>
      </c>
      <c r="O878">
        <f>VLOOKUP(A878,Mobility!$A:$L,8,FALSE)</f>
        <v>24</v>
      </c>
      <c r="P878">
        <f>VLOOKUP(A878,Mobility!$A:$L,9,FALSE)</f>
        <v>14</v>
      </c>
      <c r="Q878">
        <f>VLOOKUP(A878,Mobility!$A:$L,10,FALSE)</f>
        <v>-11</v>
      </c>
      <c r="R878">
        <f>VLOOKUP(A878,Mobility!$A:$L,11,FALSE)</f>
        <v>-14</v>
      </c>
      <c r="S878">
        <f>VLOOKUP(A878,Mobility!$A:$L,12,FALSE)</f>
        <v>6</v>
      </c>
      <c r="T878">
        <f>VLOOKUP(D878,'Pop and Pop Den'!A:C,2,FALSE)</f>
        <v>1345790</v>
      </c>
      <c r="U878">
        <f>VLOOKUP(D878,'Pop and Pop Den'!A:C,3,FALSE)</f>
        <v>43.633600000000001</v>
      </c>
      <c r="V878">
        <f>VLOOKUP(D878,Unemployment!A:B,2,FALSE)</f>
        <v>3</v>
      </c>
      <c r="W878">
        <f>VLOOKUP(D878,Unemployment!H:J,2,FALSE)</f>
        <v>3.2</v>
      </c>
      <c r="X878">
        <f>VLOOKUP(D878,Unemployment!H:J,3,FALSE)</f>
        <v>3.2</v>
      </c>
      <c r="Y878">
        <f t="shared" si="271"/>
        <v>0.20000000000000018</v>
      </c>
      <c r="Z878">
        <f t="shared" si="272"/>
        <v>0</v>
      </c>
      <c r="AA878">
        <f>VLOOKUP(D878,MedianAge!A:B,2,FALSE)</f>
        <v>44.6</v>
      </c>
      <c r="AB878" s="6">
        <f>VLOOKUP(D878,StateActions!F:G,2,FALSE)</f>
        <v>43923</v>
      </c>
      <c r="AC878" s="6">
        <f>VLOOKUP(D878,StateActions!L:M,2,FALSE)</f>
        <v>43914</v>
      </c>
      <c r="AD878" s="6">
        <f>VLOOKUP(D878,StateActions!A:B,2,FALSE)</f>
        <v>43921</v>
      </c>
      <c r="AE878">
        <f t="shared" si="273"/>
        <v>-17</v>
      </c>
      <c r="AF878">
        <f t="shared" si="274"/>
        <v>-8</v>
      </c>
      <c r="AG878">
        <f t="shared" si="275"/>
        <v>-15</v>
      </c>
      <c r="AH878" s="18">
        <f t="shared" si="276"/>
        <v>2.176696542893726E-2</v>
      </c>
      <c r="AI878" s="18">
        <f t="shared" si="277"/>
        <v>0.9782330345710627</v>
      </c>
      <c r="AJ878" s="20">
        <f t="shared" si="278"/>
        <v>0</v>
      </c>
      <c r="AK878" t="str">
        <f t="shared" si="279"/>
        <v>Include</v>
      </c>
      <c r="AL878" t="str">
        <f t="shared" si="280"/>
        <v>Less than 10 deaths</v>
      </c>
      <c r="AM878" s="6">
        <f>IFERROR(VLOOKUP(D878,DatesEachStateReach10Deaths!A:B,2,FALSE),AK878)</f>
        <v>43925</v>
      </c>
      <c r="AN878">
        <f t="shared" si="281"/>
        <v>-19</v>
      </c>
    </row>
    <row r="879" spans="1:40" x14ac:dyDescent="0.25">
      <c r="A879" t="str">
        <f t="shared" si="282"/>
        <v>43907Maine</v>
      </c>
      <c r="B879" t="str">
        <f t="shared" si="269"/>
        <v>43907ME</v>
      </c>
      <c r="C879" s="6">
        <v>43907</v>
      </c>
      <c r="D879" t="s">
        <v>82</v>
      </c>
      <c r="E879" t="s">
        <v>28</v>
      </c>
      <c r="F879">
        <f>IFERROR(VLOOKUP(B879,CovidTracking!B:G,4,FALSE),0)</f>
        <v>32</v>
      </c>
      <c r="G879">
        <f>IFERROR(VLOOKUP(B879,CovidTracking!B:G,5,FALSE),0)</f>
        <v>1303</v>
      </c>
      <c r="H879">
        <f t="shared" si="270"/>
        <v>1335</v>
      </c>
      <c r="I879">
        <f>IFERROR(VLOOKUP(B879,CovidTracking!B:G,6,FALSE),0)</f>
        <v>0</v>
      </c>
      <c r="J879">
        <f t="shared" si="283"/>
        <v>15</v>
      </c>
      <c r="K879">
        <f t="shared" si="284"/>
        <v>539</v>
      </c>
      <c r="L879">
        <f t="shared" si="285"/>
        <v>554</v>
      </c>
      <c r="M879">
        <f t="shared" si="286"/>
        <v>0</v>
      </c>
      <c r="N879">
        <f>VLOOKUP(A879,Mobility!$A:$L,7,FALSE)</f>
        <v>-24</v>
      </c>
      <c r="O879">
        <f>VLOOKUP(A879,Mobility!$A:$L,8,FALSE)</f>
        <v>7</v>
      </c>
      <c r="P879">
        <f>VLOOKUP(A879,Mobility!$A:$L,9,FALSE)</f>
        <v>-19</v>
      </c>
      <c r="Q879">
        <f>VLOOKUP(A879,Mobility!$A:$L,10,FALSE)</f>
        <v>-18</v>
      </c>
      <c r="R879">
        <f>VLOOKUP(A879,Mobility!$A:$L,11,FALSE)</f>
        <v>-23</v>
      </c>
      <c r="S879">
        <f>VLOOKUP(A879,Mobility!$A:$L,12,FALSE)</f>
        <v>11</v>
      </c>
      <c r="T879">
        <f>VLOOKUP(D879,'Pop and Pop Den'!A:C,2,FALSE)</f>
        <v>1345790</v>
      </c>
      <c r="U879">
        <f>VLOOKUP(D879,'Pop and Pop Den'!A:C,3,FALSE)</f>
        <v>43.633600000000001</v>
      </c>
      <c r="V879">
        <f>VLOOKUP(D879,Unemployment!A:B,2,FALSE)</f>
        <v>3</v>
      </c>
      <c r="W879">
        <f>VLOOKUP(D879,Unemployment!H:J,2,FALSE)</f>
        <v>3.2</v>
      </c>
      <c r="X879">
        <f>VLOOKUP(D879,Unemployment!H:J,3,FALSE)</f>
        <v>3.2</v>
      </c>
      <c r="Y879">
        <f t="shared" si="271"/>
        <v>0.20000000000000018</v>
      </c>
      <c r="Z879">
        <f t="shared" si="272"/>
        <v>0</v>
      </c>
      <c r="AA879">
        <f>VLOOKUP(D879,MedianAge!A:B,2,FALSE)</f>
        <v>44.6</v>
      </c>
      <c r="AB879" s="6">
        <f>VLOOKUP(D879,StateActions!F:G,2,FALSE)</f>
        <v>43923</v>
      </c>
      <c r="AC879" s="6">
        <f>VLOOKUP(D879,StateActions!L:M,2,FALSE)</f>
        <v>43914</v>
      </c>
      <c r="AD879" s="6">
        <f>VLOOKUP(D879,StateActions!A:B,2,FALSE)</f>
        <v>43921</v>
      </c>
      <c r="AE879">
        <f t="shared" si="273"/>
        <v>-16</v>
      </c>
      <c r="AF879">
        <f t="shared" si="274"/>
        <v>-7</v>
      </c>
      <c r="AG879">
        <f t="shared" si="275"/>
        <v>-14</v>
      </c>
      <c r="AH879" s="18">
        <f t="shared" si="276"/>
        <v>2.3970037453183522E-2</v>
      </c>
      <c r="AI879" s="18">
        <f t="shared" si="277"/>
        <v>0.97602996254681651</v>
      </c>
      <c r="AJ879" s="20">
        <f t="shared" si="278"/>
        <v>0</v>
      </c>
      <c r="AK879" t="str">
        <f t="shared" si="279"/>
        <v>Include</v>
      </c>
      <c r="AL879" t="str">
        <f t="shared" si="280"/>
        <v>Less than 10 deaths</v>
      </c>
      <c r="AM879" s="6">
        <f>IFERROR(VLOOKUP(D879,DatesEachStateReach10Deaths!A:B,2,FALSE),AK879)</f>
        <v>43925</v>
      </c>
      <c r="AN879">
        <f t="shared" si="281"/>
        <v>-18</v>
      </c>
    </row>
    <row r="880" spans="1:40" x14ac:dyDescent="0.25">
      <c r="A880" t="str">
        <f t="shared" si="282"/>
        <v>43908Maine</v>
      </c>
      <c r="B880" t="str">
        <f t="shared" si="269"/>
        <v>43908ME</v>
      </c>
      <c r="C880" s="6">
        <v>43908</v>
      </c>
      <c r="D880" t="s">
        <v>82</v>
      </c>
      <c r="E880" t="s">
        <v>28</v>
      </c>
      <c r="F880">
        <f>IFERROR(VLOOKUP(B880,CovidTracking!B:G,4,FALSE),0)</f>
        <v>43</v>
      </c>
      <c r="G880">
        <f>IFERROR(VLOOKUP(B880,CovidTracking!B:G,5,FALSE),0)</f>
        <v>1670</v>
      </c>
      <c r="H880">
        <f t="shared" si="270"/>
        <v>1713</v>
      </c>
      <c r="I880">
        <f>IFERROR(VLOOKUP(B880,CovidTracking!B:G,6,FALSE),0)</f>
        <v>0</v>
      </c>
      <c r="J880">
        <f t="shared" si="283"/>
        <v>11</v>
      </c>
      <c r="K880">
        <f t="shared" si="284"/>
        <v>367</v>
      </c>
      <c r="L880">
        <f t="shared" si="285"/>
        <v>378</v>
      </c>
      <c r="M880">
        <f t="shared" si="286"/>
        <v>0</v>
      </c>
      <c r="N880">
        <f>VLOOKUP(A880,Mobility!$A:$L,7,FALSE)</f>
        <v>-25</v>
      </c>
      <c r="O880">
        <f>VLOOKUP(A880,Mobility!$A:$L,8,FALSE)</f>
        <v>9</v>
      </c>
      <c r="P880">
        <f>VLOOKUP(A880,Mobility!$A:$L,9,FALSE)</f>
        <v>43</v>
      </c>
      <c r="Q880">
        <f>VLOOKUP(A880,Mobility!$A:$L,10,FALSE)</f>
        <v>-18</v>
      </c>
      <c r="R880">
        <f>VLOOKUP(A880,Mobility!$A:$L,11,FALSE)</f>
        <v>-28</v>
      </c>
      <c r="S880">
        <f>VLOOKUP(A880,Mobility!$A:$L,12,FALSE)</f>
        <v>11</v>
      </c>
      <c r="T880">
        <f>VLOOKUP(D880,'Pop and Pop Den'!A:C,2,FALSE)</f>
        <v>1345790</v>
      </c>
      <c r="U880">
        <f>VLOOKUP(D880,'Pop and Pop Den'!A:C,3,FALSE)</f>
        <v>43.633600000000001</v>
      </c>
      <c r="V880">
        <f>VLOOKUP(D880,Unemployment!A:B,2,FALSE)</f>
        <v>3</v>
      </c>
      <c r="W880">
        <f>VLOOKUP(D880,Unemployment!H:J,2,FALSE)</f>
        <v>3.2</v>
      </c>
      <c r="X880">
        <f>VLOOKUP(D880,Unemployment!H:J,3,FALSE)</f>
        <v>3.2</v>
      </c>
      <c r="Y880">
        <f t="shared" si="271"/>
        <v>0.20000000000000018</v>
      </c>
      <c r="Z880">
        <f t="shared" si="272"/>
        <v>0</v>
      </c>
      <c r="AA880">
        <f>VLOOKUP(D880,MedianAge!A:B,2,FALSE)</f>
        <v>44.6</v>
      </c>
      <c r="AB880" s="6">
        <f>VLOOKUP(D880,StateActions!F:G,2,FALSE)</f>
        <v>43923</v>
      </c>
      <c r="AC880" s="6">
        <f>VLOOKUP(D880,StateActions!L:M,2,FALSE)</f>
        <v>43914</v>
      </c>
      <c r="AD880" s="6">
        <f>VLOOKUP(D880,StateActions!A:B,2,FALSE)</f>
        <v>43921</v>
      </c>
      <c r="AE880">
        <f t="shared" si="273"/>
        <v>-15</v>
      </c>
      <c r="AF880">
        <f t="shared" si="274"/>
        <v>-6</v>
      </c>
      <c r="AG880">
        <f t="shared" si="275"/>
        <v>-13</v>
      </c>
      <c r="AH880" s="18">
        <f t="shared" si="276"/>
        <v>2.5102159953298307E-2</v>
      </c>
      <c r="AI880" s="18">
        <f t="shared" si="277"/>
        <v>0.97489784004670166</v>
      </c>
      <c r="AJ880" s="20">
        <f t="shared" si="278"/>
        <v>0</v>
      </c>
      <c r="AK880" t="str">
        <f t="shared" si="279"/>
        <v>Include</v>
      </c>
      <c r="AL880" t="str">
        <f t="shared" si="280"/>
        <v>Less than 10 deaths</v>
      </c>
      <c r="AM880" s="6">
        <f>IFERROR(VLOOKUP(D880,DatesEachStateReach10Deaths!A:B,2,FALSE),AK880)</f>
        <v>43925</v>
      </c>
      <c r="AN880">
        <f t="shared" si="281"/>
        <v>-17</v>
      </c>
    </row>
    <row r="881" spans="1:40" x14ac:dyDescent="0.25">
      <c r="A881" t="str">
        <f t="shared" si="282"/>
        <v>43909Maine</v>
      </c>
      <c r="B881" t="str">
        <f t="shared" si="269"/>
        <v>43909ME</v>
      </c>
      <c r="C881" s="6">
        <v>43909</v>
      </c>
      <c r="D881" t="s">
        <v>82</v>
      </c>
      <c r="E881" t="s">
        <v>28</v>
      </c>
      <c r="F881">
        <f>IFERROR(VLOOKUP(B881,CovidTracking!B:G,4,FALSE),0)</f>
        <v>53</v>
      </c>
      <c r="G881">
        <f>IFERROR(VLOOKUP(B881,CovidTracking!B:G,5,FALSE),0)</f>
        <v>2004</v>
      </c>
      <c r="H881">
        <f t="shared" si="270"/>
        <v>2057</v>
      </c>
      <c r="I881">
        <f>IFERROR(VLOOKUP(B881,CovidTracking!B:G,6,FALSE),0)</f>
        <v>0</v>
      </c>
      <c r="J881">
        <f t="shared" si="283"/>
        <v>10</v>
      </c>
      <c r="K881">
        <f t="shared" si="284"/>
        <v>334</v>
      </c>
      <c r="L881">
        <f t="shared" si="285"/>
        <v>344</v>
      </c>
      <c r="M881">
        <f t="shared" si="286"/>
        <v>0</v>
      </c>
      <c r="N881">
        <f>VLOOKUP(A881,Mobility!$A:$L,7,FALSE)</f>
        <v>-35</v>
      </c>
      <c r="O881">
        <f>VLOOKUP(A881,Mobility!$A:$L,8,FALSE)</f>
        <v>0</v>
      </c>
      <c r="P881">
        <f>VLOOKUP(A881,Mobility!$A:$L,9,FALSE)</f>
        <v>-9</v>
      </c>
      <c r="Q881">
        <f>VLOOKUP(A881,Mobility!$A:$L,10,FALSE)</f>
        <v>-30</v>
      </c>
      <c r="R881">
        <f>VLOOKUP(A881,Mobility!$A:$L,11,FALSE)</f>
        <v>-31</v>
      </c>
      <c r="S881">
        <f>VLOOKUP(A881,Mobility!$A:$L,12,FALSE)</f>
        <v>14</v>
      </c>
      <c r="T881">
        <f>VLOOKUP(D881,'Pop and Pop Den'!A:C,2,FALSE)</f>
        <v>1345790</v>
      </c>
      <c r="U881">
        <f>VLOOKUP(D881,'Pop and Pop Den'!A:C,3,FALSE)</f>
        <v>43.633600000000001</v>
      </c>
      <c r="V881">
        <f>VLOOKUP(D881,Unemployment!A:B,2,FALSE)</f>
        <v>3</v>
      </c>
      <c r="W881">
        <f>VLOOKUP(D881,Unemployment!H:J,2,FALSE)</f>
        <v>3.2</v>
      </c>
      <c r="X881">
        <f>VLOOKUP(D881,Unemployment!H:J,3,FALSE)</f>
        <v>3.2</v>
      </c>
      <c r="Y881">
        <f t="shared" si="271"/>
        <v>0.20000000000000018</v>
      </c>
      <c r="Z881">
        <f t="shared" si="272"/>
        <v>0</v>
      </c>
      <c r="AA881">
        <f>VLOOKUP(D881,MedianAge!A:B,2,FALSE)</f>
        <v>44.6</v>
      </c>
      <c r="AB881" s="6">
        <f>VLOOKUP(D881,StateActions!F:G,2,FALSE)</f>
        <v>43923</v>
      </c>
      <c r="AC881" s="6">
        <f>VLOOKUP(D881,StateActions!L:M,2,FALSE)</f>
        <v>43914</v>
      </c>
      <c r="AD881" s="6">
        <f>VLOOKUP(D881,StateActions!A:B,2,FALSE)</f>
        <v>43921</v>
      </c>
      <c r="AE881">
        <f t="shared" si="273"/>
        <v>-14</v>
      </c>
      <c r="AF881">
        <f t="shared" si="274"/>
        <v>-5</v>
      </c>
      <c r="AG881">
        <f t="shared" si="275"/>
        <v>-12</v>
      </c>
      <c r="AH881" s="18">
        <f t="shared" si="276"/>
        <v>2.5765678172095283E-2</v>
      </c>
      <c r="AI881" s="18">
        <f t="shared" si="277"/>
        <v>0.9742343218279047</v>
      </c>
      <c r="AJ881" s="20">
        <f t="shared" si="278"/>
        <v>0</v>
      </c>
      <c r="AK881" t="str">
        <f t="shared" si="279"/>
        <v>Include</v>
      </c>
      <c r="AL881" t="str">
        <f t="shared" si="280"/>
        <v>Less than 10 deaths</v>
      </c>
      <c r="AM881" s="6">
        <f>IFERROR(VLOOKUP(D881,DatesEachStateReach10Deaths!A:B,2,FALSE),AK881)</f>
        <v>43925</v>
      </c>
      <c r="AN881">
        <f t="shared" si="281"/>
        <v>-16</v>
      </c>
    </row>
    <row r="882" spans="1:40" x14ac:dyDescent="0.25">
      <c r="A882" t="str">
        <f t="shared" si="282"/>
        <v>43910Maine</v>
      </c>
      <c r="B882" t="str">
        <f t="shared" si="269"/>
        <v>43910ME</v>
      </c>
      <c r="C882" s="6">
        <v>43910</v>
      </c>
      <c r="D882" t="s">
        <v>82</v>
      </c>
      <c r="E882" t="s">
        <v>28</v>
      </c>
      <c r="F882">
        <f>IFERROR(VLOOKUP(B882,CovidTracking!B:G,4,FALSE),0)</f>
        <v>57</v>
      </c>
      <c r="G882">
        <f>IFERROR(VLOOKUP(B882,CovidTracking!B:G,5,FALSE),0)</f>
        <v>2264</v>
      </c>
      <c r="H882">
        <f t="shared" si="270"/>
        <v>2321</v>
      </c>
      <c r="I882">
        <f>IFERROR(VLOOKUP(B882,CovidTracking!B:G,6,FALSE),0)</f>
        <v>0</v>
      </c>
      <c r="J882">
        <f t="shared" si="283"/>
        <v>4</v>
      </c>
      <c r="K882">
        <f t="shared" si="284"/>
        <v>260</v>
      </c>
      <c r="L882">
        <f t="shared" si="285"/>
        <v>264</v>
      </c>
      <c r="M882">
        <f t="shared" si="286"/>
        <v>0</v>
      </c>
      <c r="N882">
        <f>VLOOKUP(A882,Mobility!$A:$L,7,FALSE)</f>
        <v>-38</v>
      </c>
      <c r="O882">
        <f>VLOOKUP(A882,Mobility!$A:$L,8,FALSE)</f>
        <v>-4</v>
      </c>
      <c r="P882">
        <f>VLOOKUP(A882,Mobility!$A:$L,9,FALSE)</f>
        <v>-1</v>
      </c>
      <c r="Q882">
        <f>VLOOKUP(A882,Mobility!$A:$L,10,FALSE)</f>
        <v>-36</v>
      </c>
      <c r="R882">
        <f>VLOOKUP(A882,Mobility!$A:$L,11,FALSE)</f>
        <v>-34</v>
      </c>
      <c r="S882">
        <f>VLOOKUP(A882,Mobility!$A:$L,12,FALSE)</f>
        <v>17</v>
      </c>
      <c r="T882">
        <f>VLOOKUP(D882,'Pop and Pop Den'!A:C,2,FALSE)</f>
        <v>1345790</v>
      </c>
      <c r="U882">
        <f>VLOOKUP(D882,'Pop and Pop Den'!A:C,3,FALSE)</f>
        <v>43.633600000000001</v>
      </c>
      <c r="V882">
        <f>VLOOKUP(D882,Unemployment!A:B,2,FALSE)</f>
        <v>3</v>
      </c>
      <c r="W882">
        <f>VLOOKUP(D882,Unemployment!H:J,2,FALSE)</f>
        <v>3.2</v>
      </c>
      <c r="X882">
        <f>VLOOKUP(D882,Unemployment!H:J,3,FALSE)</f>
        <v>3.2</v>
      </c>
      <c r="Y882">
        <f t="shared" si="271"/>
        <v>0.20000000000000018</v>
      </c>
      <c r="Z882">
        <f t="shared" si="272"/>
        <v>0</v>
      </c>
      <c r="AA882">
        <f>VLOOKUP(D882,MedianAge!A:B,2,FALSE)</f>
        <v>44.6</v>
      </c>
      <c r="AB882" s="6">
        <f>VLOOKUP(D882,StateActions!F:G,2,FALSE)</f>
        <v>43923</v>
      </c>
      <c r="AC882" s="6">
        <f>VLOOKUP(D882,StateActions!L:M,2,FALSE)</f>
        <v>43914</v>
      </c>
      <c r="AD882" s="6">
        <f>VLOOKUP(D882,StateActions!A:B,2,FALSE)</f>
        <v>43921</v>
      </c>
      <c r="AE882">
        <f t="shared" si="273"/>
        <v>-13</v>
      </c>
      <c r="AF882">
        <f t="shared" si="274"/>
        <v>-4</v>
      </c>
      <c r="AG882">
        <f t="shared" si="275"/>
        <v>-11</v>
      </c>
      <c r="AH882" s="18">
        <f t="shared" si="276"/>
        <v>2.4558380008616976E-2</v>
      </c>
      <c r="AI882" s="18">
        <f t="shared" si="277"/>
        <v>0.97544161999138301</v>
      </c>
      <c r="AJ882" s="20">
        <f t="shared" si="278"/>
        <v>0</v>
      </c>
      <c r="AK882" t="str">
        <f t="shared" si="279"/>
        <v>Include</v>
      </c>
      <c r="AL882" t="str">
        <f t="shared" si="280"/>
        <v>Less than 10 deaths</v>
      </c>
      <c r="AM882" s="6">
        <f>IFERROR(VLOOKUP(D882,DatesEachStateReach10Deaths!A:B,2,FALSE),AK882)</f>
        <v>43925</v>
      </c>
      <c r="AN882">
        <f t="shared" si="281"/>
        <v>-15</v>
      </c>
    </row>
    <row r="883" spans="1:40" x14ac:dyDescent="0.25">
      <c r="A883" t="str">
        <f t="shared" si="282"/>
        <v>43911Maine</v>
      </c>
      <c r="B883" t="str">
        <f t="shared" si="269"/>
        <v>43911ME</v>
      </c>
      <c r="C883" s="6">
        <v>43911</v>
      </c>
      <c r="D883" t="s">
        <v>82</v>
      </c>
      <c r="E883" t="s">
        <v>28</v>
      </c>
      <c r="F883">
        <f>IFERROR(VLOOKUP(B883,CovidTracking!B:G,4,FALSE),0)</f>
        <v>73</v>
      </c>
      <c r="G883">
        <f>IFERROR(VLOOKUP(B883,CovidTracking!B:G,5,FALSE),0)</f>
        <v>2264</v>
      </c>
      <c r="H883">
        <f t="shared" si="270"/>
        <v>2337</v>
      </c>
      <c r="I883">
        <f>IFERROR(VLOOKUP(B883,CovidTracking!B:G,6,FALSE),0)</f>
        <v>0</v>
      </c>
      <c r="J883">
        <f t="shared" si="283"/>
        <v>16</v>
      </c>
      <c r="K883">
        <f t="shared" si="284"/>
        <v>0</v>
      </c>
      <c r="L883">
        <f t="shared" si="285"/>
        <v>16</v>
      </c>
      <c r="M883">
        <f t="shared" si="286"/>
        <v>0</v>
      </c>
      <c r="N883">
        <f>VLOOKUP(A883,Mobility!$A:$L,7,FALSE)</f>
        <v>-41</v>
      </c>
      <c r="O883">
        <f>VLOOKUP(A883,Mobility!$A:$L,8,FALSE)</f>
        <v>-9</v>
      </c>
      <c r="P883">
        <f>VLOOKUP(A883,Mobility!$A:$L,9,FALSE)</f>
        <v>36</v>
      </c>
      <c r="Q883">
        <f>VLOOKUP(A883,Mobility!$A:$L,10,FALSE)</f>
        <v>-37</v>
      </c>
      <c r="R883">
        <f>VLOOKUP(A883,Mobility!$A:$L,11,FALSE)</f>
        <v>-24</v>
      </c>
      <c r="S883">
        <f>VLOOKUP(A883,Mobility!$A:$L,12,FALSE)</f>
        <v>10</v>
      </c>
      <c r="T883">
        <f>VLOOKUP(D883,'Pop and Pop Den'!A:C,2,FALSE)</f>
        <v>1345790</v>
      </c>
      <c r="U883">
        <f>VLOOKUP(D883,'Pop and Pop Den'!A:C,3,FALSE)</f>
        <v>43.633600000000001</v>
      </c>
      <c r="V883">
        <f>VLOOKUP(D883,Unemployment!A:B,2,FALSE)</f>
        <v>3</v>
      </c>
      <c r="W883">
        <f>VLOOKUP(D883,Unemployment!H:J,2,FALSE)</f>
        <v>3.2</v>
      </c>
      <c r="X883">
        <f>VLOOKUP(D883,Unemployment!H:J,3,FALSE)</f>
        <v>3.2</v>
      </c>
      <c r="Y883">
        <f t="shared" si="271"/>
        <v>0.20000000000000018</v>
      </c>
      <c r="Z883">
        <f t="shared" si="272"/>
        <v>0</v>
      </c>
      <c r="AA883">
        <f>VLOOKUP(D883,MedianAge!A:B,2,FALSE)</f>
        <v>44.6</v>
      </c>
      <c r="AB883" s="6">
        <f>VLOOKUP(D883,StateActions!F:G,2,FALSE)</f>
        <v>43923</v>
      </c>
      <c r="AC883" s="6">
        <f>VLOOKUP(D883,StateActions!L:M,2,FALSE)</f>
        <v>43914</v>
      </c>
      <c r="AD883" s="6">
        <f>VLOOKUP(D883,StateActions!A:B,2,FALSE)</f>
        <v>43921</v>
      </c>
      <c r="AE883">
        <f t="shared" si="273"/>
        <v>-12</v>
      </c>
      <c r="AF883">
        <f t="shared" si="274"/>
        <v>-3</v>
      </c>
      <c r="AG883">
        <f t="shared" si="275"/>
        <v>-10</v>
      </c>
      <c r="AH883" s="18">
        <f t="shared" si="276"/>
        <v>3.1236628155755241E-2</v>
      </c>
      <c r="AI883" s="18">
        <f t="shared" si="277"/>
        <v>0.96876337184424477</v>
      </c>
      <c r="AJ883" s="20">
        <f t="shared" si="278"/>
        <v>0</v>
      </c>
      <c r="AK883" t="str">
        <f t="shared" si="279"/>
        <v>Include</v>
      </c>
      <c r="AL883" t="str">
        <f t="shared" si="280"/>
        <v>Less than 10 deaths</v>
      </c>
      <c r="AM883" s="6">
        <f>IFERROR(VLOOKUP(D883,DatesEachStateReach10Deaths!A:B,2,FALSE),AK883)</f>
        <v>43925</v>
      </c>
      <c r="AN883">
        <f t="shared" si="281"/>
        <v>-14</v>
      </c>
    </row>
    <row r="884" spans="1:40" x14ac:dyDescent="0.25">
      <c r="A884" t="str">
        <f t="shared" si="282"/>
        <v>43912Maine</v>
      </c>
      <c r="B884" t="str">
        <f t="shared" si="269"/>
        <v>43912ME</v>
      </c>
      <c r="C884" s="6">
        <v>43912</v>
      </c>
      <c r="D884" t="s">
        <v>82</v>
      </c>
      <c r="E884" t="s">
        <v>28</v>
      </c>
      <c r="F884">
        <f>IFERROR(VLOOKUP(B884,CovidTracking!B:G,4,FALSE),0)</f>
        <v>89</v>
      </c>
      <c r="G884">
        <f>IFERROR(VLOOKUP(B884,CovidTracking!B:G,5,FALSE),0)</f>
        <v>2264</v>
      </c>
      <c r="H884">
        <f t="shared" si="270"/>
        <v>2353</v>
      </c>
      <c r="I884">
        <f>IFERROR(VLOOKUP(B884,CovidTracking!B:G,6,FALSE),0)</f>
        <v>0</v>
      </c>
      <c r="J884">
        <f t="shared" si="283"/>
        <v>16</v>
      </c>
      <c r="K884">
        <f t="shared" si="284"/>
        <v>0</v>
      </c>
      <c r="L884">
        <f t="shared" si="285"/>
        <v>16</v>
      </c>
      <c r="M884">
        <f t="shared" si="286"/>
        <v>0</v>
      </c>
      <c r="N884">
        <f>VLOOKUP(A884,Mobility!$A:$L,7,FALSE)</f>
        <v>-38</v>
      </c>
      <c r="O884">
        <f>VLOOKUP(A884,Mobility!$A:$L,8,FALSE)</f>
        <v>-8</v>
      </c>
      <c r="P884">
        <f>VLOOKUP(A884,Mobility!$A:$L,9,FALSE)</f>
        <v>52</v>
      </c>
      <c r="Q884">
        <f>VLOOKUP(A884,Mobility!$A:$L,10,FALSE)</f>
        <v>-35</v>
      </c>
      <c r="R884">
        <f>VLOOKUP(A884,Mobility!$A:$L,11,FALSE)</f>
        <v>-24</v>
      </c>
      <c r="S884">
        <f>VLOOKUP(A884,Mobility!$A:$L,12,FALSE)</f>
        <v>8</v>
      </c>
      <c r="T884">
        <f>VLOOKUP(D884,'Pop and Pop Den'!A:C,2,FALSE)</f>
        <v>1345790</v>
      </c>
      <c r="U884">
        <f>VLOOKUP(D884,'Pop and Pop Den'!A:C,3,FALSE)</f>
        <v>43.633600000000001</v>
      </c>
      <c r="V884">
        <f>VLOOKUP(D884,Unemployment!A:B,2,FALSE)</f>
        <v>3</v>
      </c>
      <c r="W884">
        <f>VLOOKUP(D884,Unemployment!H:J,2,FALSE)</f>
        <v>3.2</v>
      </c>
      <c r="X884">
        <f>VLOOKUP(D884,Unemployment!H:J,3,FALSE)</f>
        <v>3.2</v>
      </c>
      <c r="Y884">
        <f t="shared" si="271"/>
        <v>0.20000000000000018</v>
      </c>
      <c r="Z884">
        <f t="shared" si="272"/>
        <v>0</v>
      </c>
      <c r="AA884">
        <f>VLOOKUP(D884,MedianAge!A:B,2,FALSE)</f>
        <v>44.6</v>
      </c>
      <c r="AB884" s="6">
        <f>VLOOKUP(D884,StateActions!F:G,2,FALSE)</f>
        <v>43923</v>
      </c>
      <c r="AC884" s="6">
        <f>VLOOKUP(D884,StateActions!L:M,2,FALSE)</f>
        <v>43914</v>
      </c>
      <c r="AD884" s="6">
        <f>VLOOKUP(D884,StateActions!A:B,2,FALSE)</f>
        <v>43921</v>
      </c>
      <c r="AE884">
        <f t="shared" si="273"/>
        <v>-11</v>
      </c>
      <c r="AF884">
        <f t="shared" si="274"/>
        <v>-2</v>
      </c>
      <c r="AG884">
        <f t="shared" si="275"/>
        <v>-9</v>
      </c>
      <c r="AH884" s="18">
        <f t="shared" si="276"/>
        <v>3.7824054398640033E-2</v>
      </c>
      <c r="AI884" s="18">
        <f t="shared" si="277"/>
        <v>0.96217594560135999</v>
      </c>
      <c r="AJ884" s="20">
        <f t="shared" si="278"/>
        <v>0</v>
      </c>
      <c r="AK884" t="str">
        <f t="shared" si="279"/>
        <v>Include</v>
      </c>
      <c r="AL884" t="str">
        <f t="shared" si="280"/>
        <v>Less than 10 deaths</v>
      </c>
      <c r="AM884" s="6">
        <f>IFERROR(VLOOKUP(D884,DatesEachStateReach10Deaths!A:B,2,FALSE),AK884)</f>
        <v>43925</v>
      </c>
      <c r="AN884">
        <f t="shared" si="281"/>
        <v>-13</v>
      </c>
    </row>
    <row r="885" spans="1:40" x14ac:dyDescent="0.25">
      <c r="A885" t="str">
        <f t="shared" si="282"/>
        <v>43913Maine</v>
      </c>
      <c r="B885" t="str">
        <f t="shared" si="269"/>
        <v>43913ME</v>
      </c>
      <c r="C885" s="6">
        <v>43913</v>
      </c>
      <c r="D885" t="s">
        <v>82</v>
      </c>
      <c r="E885" t="s">
        <v>28</v>
      </c>
      <c r="F885">
        <f>IFERROR(VLOOKUP(B885,CovidTracking!B:G,4,FALSE),0)</f>
        <v>107</v>
      </c>
      <c r="G885">
        <f>IFERROR(VLOOKUP(B885,CovidTracking!B:G,5,FALSE),0)</f>
        <v>2791</v>
      </c>
      <c r="H885">
        <f t="shared" si="270"/>
        <v>2898</v>
      </c>
      <c r="I885">
        <f>IFERROR(VLOOKUP(B885,CovidTracking!B:G,6,FALSE),0)</f>
        <v>0</v>
      </c>
      <c r="J885">
        <f t="shared" si="283"/>
        <v>18</v>
      </c>
      <c r="K885">
        <f t="shared" si="284"/>
        <v>527</v>
      </c>
      <c r="L885">
        <f t="shared" si="285"/>
        <v>545</v>
      </c>
      <c r="M885">
        <f t="shared" si="286"/>
        <v>0</v>
      </c>
      <c r="N885">
        <f>VLOOKUP(A885,Mobility!$A:$L,7,FALSE)</f>
        <v>-37</v>
      </c>
      <c r="O885">
        <f>VLOOKUP(A885,Mobility!$A:$L,8,FALSE)</f>
        <v>-9</v>
      </c>
      <c r="P885">
        <f>VLOOKUP(A885,Mobility!$A:$L,9,FALSE)</f>
        <v>-7</v>
      </c>
      <c r="Q885">
        <f>VLOOKUP(A885,Mobility!$A:$L,10,FALSE)</f>
        <v>-38</v>
      </c>
      <c r="R885">
        <f>VLOOKUP(A885,Mobility!$A:$L,11,FALSE)</f>
        <v>-36</v>
      </c>
      <c r="S885">
        <f>VLOOKUP(A885,Mobility!$A:$L,12,FALSE)</f>
        <v>15</v>
      </c>
      <c r="T885">
        <f>VLOOKUP(D885,'Pop and Pop Den'!A:C,2,FALSE)</f>
        <v>1345790</v>
      </c>
      <c r="U885">
        <f>VLOOKUP(D885,'Pop and Pop Den'!A:C,3,FALSE)</f>
        <v>43.633600000000001</v>
      </c>
      <c r="V885">
        <f>VLOOKUP(D885,Unemployment!A:B,2,FALSE)</f>
        <v>3</v>
      </c>
      <c r="W885">
        <f>VLOOKUP(D885,Unemployment!H:J,2,FALSE)</f>
        <v>3.2</v>
      </c>
      <c r="X885">
        <f>VLOOKUP(D885,Unemployment!H:J,3,FALSE)</f>
        <v>3.2</v>
      </c>
      <c r="Y885">
        <f t="shared" si="271"/>
        <v>0.20000000000000018</v>
      </c>
      <c r="Z885">
        <f t="shared" si="272"/>
        <v>0</v>
      </c>
      <c r="AA885">
        <f>VLOOKUP(D885,MedianAge!A:B,2,FALSE)</f>
        <v>44.6</v>
      </c>
      <c r="AB885" s="6">
        <f>VLOOKUP(D885,StateActions!F:G,2,FALSE)</f>
        <v>43923</v>
      </c>
      <c r="AC885" s="6">
        <f>VLOOKUP(D885,StateActions!L:M,2,FALSE)</f>
        <v>43914</v>
      </c>
      <c r="AD885" s="6">
        <f>VLOOKUP(D885,StateActions!A:B,2,FALSE)</f>
        <v>43921</v>
      </c>
      <c r="AE885">
        <f t="shared" si="273"/>
        <v>-10</v>
      </c>
      <c r="AF885">
        <f t="shared" si="274"/>
        <v>-1</v>
      </c>
      <c r="AG885">
        <f t="shared" si="275"/>
        <v>-8</v>
      </c>
      <c r="AH885" s="18">
        <f t="shared" si="276"/>
        <v>3.6922015182884751E-2</v>
      </c>
      <c r="AI885" s="18">
        <f t="shared" si="277"/>
        <v>0.96307798481711526</v>
      </c>
      <c r="AJ885" s="20">
        <f t="shared" si="278"/>
        <v>0</v>
      </c>
      <c r="AK885" t="str">
        <f t="shared" si="279"/>
        <v>Include</v>
      </c>
      <c r="AL885" t="str">
        <f t="shared" si="280"/>
        <v>Less than 10 deaths</v>
      </c>
      <c r="AM885" s="6">
        <f>IFERROR(VLOOKUP(D885,DatesEachStateReach10Deaths!A:B,2,FALSE),AK885)</f>
        <v>43925</v>
      </c>
      <c r="AN885">
        <f t="shared" si="281"/>
        <v>-12</v>
      </c>
    </row>
    <row r="886" spans="1:40" x14ac:dyDescent="0.25">
      <c r="A886" t="str">
        <f t="shared" si="282"/>
        <v>43914Maine</v>
      </c>
      <c r="B886" t="str">
        <f t="shared" si="269"/>
        <v>43914ME</v>
      </c>
      <c r="C886" s="6">
        <v>43914</v>
      </c>
      <c r="D886" t="s">
        <v>82</v>
      </c>
      <c r="E886" t="s">
        <v>28</v>
      </c>
      <c r="F886">
        <f>IFERROR(VLOOKUP(B886,CovidTracking!B:G,4,FALSE),0)</f>
        <v>125</v>
      </c>
      <c r="G886">
        <f>IFERROR(VLOOKUP(B886,CovidTracking!B:G,5,FALSE),0)</f>
        <v>3014</v>
      </c>
      <c r="H886">
        <f t="shared" si="270"/>
        <v>3139</v>
      </c>
      <c r="I886">
        <f>IFERROR(VLOOKUP(B886,CovidTracking!B:G,6,FALSE),0)</f>
        <v>0</v>
      </c>
      <c r="J886">
        <f t="shared" si="283"/>
        <v>18</v>
      </c>
      <c r="K886">
        <f t="shared" si="284"/>
        <v>223</v>
      </c>
      <c r="L886">
        <f t="shared" si="285"/>
        <v>241</v>
      </c>
      <c r="M886">
        <f t="shared" si="286"/>
        <v>0</v>
      </c>
      <c r="N886">
        <f>VLOOKUP(A886,Mobility!$A:$L,7,FALSE)</f>
        <v>-43</v>
      </c>
      <c r="O886">
        <f>VLOOKUP(A886,Mobility!$A:$L,8,FALSE)</f>
        <v>-17</v>
      </c>
      <c r="P886">
        <f>VLOOKUP(A886,Mobility!$A:$L,9,FALSE)</f>
        <v>-2</v>
      </c>
      <c r="Q886">
        <f>VLOOKUP(A886,Mobility!$A:$L,10,FALSE)</f>
        <v>-40</v>
      </c>
      <c r="R886">
        <f>VLOOKUP(A886,Mobility!$A:$L,11,FALSE)</f>
        <v>-42</v>
      </c>
      <c r="S886">
        <f>VLOOKUP(A886,Mobility!$A:$L,12,FALSE)</f>
        <v>18</v>
      </c>
      <c r="T886">
        <f>VLOOKUP(D886,'Pop and Pop Den'!A:C,2,FALSE)</f>
        <v>1345790</v>
      </c>
      <c r="U886">
        <f>VLOOKUP(D886,'Pop and Pop Den'!A:C,3,FALSE)</f>
        <v>43.633600000000001</v>
      </c>
      <c r="V886">
        <f>VLOOKUP(D886,Unemployment!A:B,2,FALSE)</f>
        <v>3</v>
      </c>
      <c r="W886">
        <f>VLOOKUP(D886,Unemployment!H:J,2,FALSE)</f>
        <v>3.2</v>
      </c>
      <c r="X886">
        <f>VLOOKUP(D886,Unemployment!H:J,3,FALSE)</f>
        <v>3.2</v>
      </c>
      <c r="Y886">
        <f t="shared" si="271"/>
        <v>0.20000000000000018</v>
      </c>
      <c r="Z886">
        <f t="shared" si="272"/>
        <v>0</v>
      </c>
      <c r="AA886">
        <f>VLOOKUP(D886,MedianAge!A:B,2,FALSE)</f>
        <v>44.6</v>
      </c>
      <c r="AB886" s="6">
        <f>VLOOKUP(D886,StateActions!F:G,2,FALSE)</f>
        <v>43923</v>
      </c>
      <c r="AC886" s="6">
        <f>VLOOKUP(D886,StateActions!L:M,2,FALSE)</f>
        <v>43914</v>
      </c>
      <c r="AD886" s="6">
        <f>VLOOKUP(D886,StateActions!A:B,2,FALSE)</f>
        <v>43921</v>
      </c>
      <c r="AE886">
        <f t="shared" si="273"/>
        <v>-9</v>
      </c>
      <c r="AF886">
        <f t="shared" si="274"/>
        <v>0</v>
      </c>
      <c r="AG886">
        <f t="shared" si="275"/>
        <v>-7</v>
      </c>
      <c r="AH886" s="18">
        <f t="shared" si="276"/>
        <v>3.9821599235425297E-2</v>
      </c>
      <c r="AI886" s="18">
        <f t="shared" si="277"/>
        <v>0.96017840076457472</v>
      </c>
      <c r="AJ886" s="20">
        <f t="shared" si="278"/>
        <v>0</v>
      </c>
      <c r="AK886" t="str">
        <f t="shared" si="279"/>
        <v>Include</v>
      </c>
      <c r="AL886" t="str">
        <f t="shared" si="280"/>
        <v>Less than 10 deaths</v>
      </c>
      <c r="AM886" s="6">
        <f>IFERROR(VLOOKUP(D886,DatesEachStateReach10Deaths!A:B,2,FALSE),AK886)</f>
        <v>43925</v>
      </c>
      <c r="AN886">
        <f t="shared" si="281"/>
        <v>-11</v>
      </c>
    </row>
    <row r="887" spans="1:40" x14ac:dyDescent="0.25">
      <c r="A887" t="str">
        <f t="shared" si="282"/>
        <v>43915Maine</v>
      </c>
      <c r="B887" t="str">
        <f t="shared" si="269"/>
        <v>43915ME</v>
      </c>
      <c r="C887" s="6">
        <v>43915</v>
      </c>
      <c r="D887" t="s">
        <v>82</v>
      </c>
      <c r="E887" t="s">
        <v>28</v>
      </c>
      <c r="F887">
        <f>IFERROR(VLOOKUP(B887,CovidTracking!B:G,4,FALSE),0)</f>
        <v>149</v>
      </c>
      <c r="G887">
        <f>IFERROR(VLOOKUP(B887,CovidTracking!B:G,5,FALSE),0)</f>
        <v>3177</v>
      </c>
      <c r="H887">
        <f t="shared" si="270"/>
        <v>3326</v>
      </c>
      <c r="I887">
        <f>IFERROR(VLOOKUP(B887,CovidTracking!B:G,6,FALSE),0)</f>
        <v>0</v>
      </c>
      <c r="J887">
        <f t="shared" si="283"/>
        <v>24</v>
      </c>
      <c r="K887">
        <f t="shared" si="284"/>
        <v>163</v>
      </c>
      <c r="L887">
        <f t="shared" si="285"/>
        <v>187</v>
      </c>
      <c r="M887">
        <f t="shared" si="286"/>
        <v>0</v>
      </c>
      <c r="N887">
        <f>VLOOKUP(A887,Mobility!$A:$L,7,FALSE)</f>
        <v>-40</v>
      </c>
      <c r="O887">
        <f>VLOOKUP(A887,Mobility!$A:$L,8,FALSE)</f>
        <v>-10</v>
      </c>
      <c r="P887">
        <f>VLOOKUP(A887,Mobility!$A:$L,9,FALSE)</f>
        <v>13</v>
      </c>
      <c r="Q887">
        <f>VLOOKUP(A887,Mobility!$A:$L,10,FALSE)</f>
        <v>-42</v>
      </c>
      <c r="R887">
        <f>VLOOKUP(A887,Mobility!$A:$L,11,FALSE)</f>
        <v>-41</v>
      </c>
      <c r="S887">
        <f>VLOOKUP(A887,Mobility!$A:$L,12,FALSE)</f>
        <v>17</v>
      </c>
      <c r="T887">
        <f>VLOOKUP(D887,'Pop and Pop Den'!A:C,2,FALSE)</f>
        <v>1345790</v>
      </c>
      <c r="U887">
        <f>VLOOKUP(D887,'Pop and Pop Den'!A:C,3,FALSE)</f>
        <v>43.633600000000001</v>
      </c>
      <c r="V887">
        <f>VLOOKUP(D887,Unemployment!A:B,2,FALSE)</f>
        <v>3</v>
      </c>
      <c r="W887">
        <f>VLOOKUP(D887,Unemployment!H:J,2,FALSE)</f>
        <v>3.2</v>
      </c>
      <c r="X887">
        <f>VLOOKUP(D887,Unemployment!H:J,3,FALSE)</f>
        <v>3.2</v>
      </c>
      <c r="Y887">
        <f t="shared" si="271"/>
        <v>0.20000000000000018</v>
      </c>
      <c r="Z887">
        <f t="shared" si="272"/>
        <v>0</v>
      </c>
      <c r="AA887">
        <f>VLOOKUP(D887,MedianAge!A:B,2,FALSE)</f>
        <v>44.6</v>
      </c>
      <c r="AB887" s="6">
        <f>VLOOKUP(D887,StateActions!F:G,2,FALSE)</f>
        <v>43923</v>
      </c>
      <c r="AC887" s="6">
        <f>VLOOKUP(D887,StateActions!L:M,2,FALSE)</f>
        <v>43914</v>
      </c>
      <c r="AD887" s="6">
        <f>VLOOKUP(D887,StateActions!A:B,2,FALSE)</f>
        <v>43921</v>
      </c>
      <c r="AE887">
        <f t="shared" si="273"/>
        <v>-8</v>
      </c>
      <c r="AF887">
        <f t="shared" si="274"/>
        <v>1</v>
      </c>
      <c r="AG887">
        <f t="shared" si="275"/>
        <v>-6</v>
      </c>
      <c r="AH887" s="18">
        <f t="shared" si="276"/>
        <v>4.4798556825015032E-2</v>
      </c>
      <c r="AI887" s="18">
        <f t="shared" si="277"/>
        <v>0.95520144317498501</v>
      </c>
      <c r="AJ887" s="20">
        <f t="shared" si="278"/>
        <v>0</v>
      </c>
      <c r="AK887" t="str">
        <f t="shared" si="279"/>
        <v>Include</v>
      </c>
      <c r="AL887" t="str">
        <f t="shared" si="280"/>
        <v>Less than 10 deaths</v>
      </c>
      <c r="AM887" s="6">
        <f>IFERROR(VLOOKUP(D887,DatesEachStateReach10Deaths!A:B,2,FALSE),AK887)</f>
        <v>43925</v>
      </c>
      <c r="AN887">
        <f t="shared" si="281"/>
        <v>-10</v>
      </c>
    </row>
    <row r="888" spans="1:40" x14ac:dyDescent="0.25">
      <c r="A888" t="str">
        <f t="shared" si="282"/>
        <v>43916Maine</v>
      </c>
      <c r="B888" t="str">
        <f t="shared" si="269"/>
        <v>43916ME</v>
      </c>
      <c r="C888" s="6">
        <v>43916</v>
      </c>
      <c r="D888" t="s">
        <v>82</v>
      </c>
      <c r="E888" t="s">
        <v>28</v>
      </c>
      <c r="F888">
        <f>IFERROR(VLOOKUP(B888,CovidTracking!B:G,4,FALSE),0)</f>
        <v>155</v>
      </c>
      <c r="G888">
        <f>IFERROR(VLOOKUP(B888,CovidTracking!B:G,5,FALSE),0)</f>
        <v>3394</v>
      </c>
      <c r="H888">
        <f t="shared" si="270"/>
        <v>3549</v>
      </c>
      <c r="I888">
        <f>IFERROR(VLOOKUP(B888,CovidTracking!B:G,6,FALSE),0)</f>
        <v>0</v>
      </c>
      <c r="J888">
        <f t="shared" si="283"/>
        <v>6</v>
      </c>
      <c r="K888">
        <f t="shared" si="284"/>
        <v>217</v>
      </c>
      <c r="L888">
        <f t="shared" si="285"/>
        <v>223</v>
      </c>
      <c r="M888">
        <f t="shared" si="286"/>
        <v>0</v>
      </c>
      <c r="N888">
        <f>VLOOKUP(A888,Mobility!$A:$L,7,FALSE)</f>
        <v>-40</v>
      </c>
      <c r="O888">
        <f>VLOOKUP(A888,Mobility!$A:$L,8,FALSE)</f>
        <v>-10</v>
      </c>
      <c r="P888">
        <f>VLOOKUP(A888,Mobility!$A:$L,9,FALSE)</f>
        <v>46</v>
      </c>
      <c r="Q888">
        <f>VLOOKUP(A888,Mobility!$A:$L,10,FALSE)</f>
        <v>-42</v>
      </c>
      <c r="R888">
        <f>VLOOKUP(A888,Mobility!$A:$L,11,FALSE)</f>
        <v>-41</v>
      </c>
      <c r="S888">
        <f>VLOOKUP(A888,Mobility!$A:$L,12,FALSE)</f>
        <v>17</v>
      </c>
      <c r="T888">
        <f>VLOOKUP(D888,'Pop and Pop Den'!A:C,2,FALSE)</f>
        <v>1345790</v>
      </c>
      <c r="U888">
        <f>VLOOKUP(D888,'Pop and Pop Den'!A:C,3,FALSE)</f>
        <v>43.633600000000001</v>
      </c>
      <c r="V888">
        <f>VLOOKUP(D888,Unemployment!A:B,2,FALSE)</f>
        <v>3</v>
      </c>
      <c r="W888">
        <f>VLOOKUP(D888,Unemployment!H:J,2,FALSE)</f>
        <v>3.2</v>
      </c>
      <c r="X888">
        <f>VLOOKUP(D888,Unemployment!H:J,3,FALSE)</f>
        <v>3.2</v>
      </c>
      <c r="Y888">
        <f t="shared" si="271"/>
        <v>0.20000000000000018</v>
      </c>
      <c r="Z888">
        <f t="shared" si="272"/>
        <v>0</v>
      </c>
      <c r="AA888">
        <f>VLOOKUP(D888,MedianAge!A:B,2,FALSE)</f>
        <v>44.6</v>
      </c>
      <c r="AB888" s="6">
        <f>VLOOKUP(D888,StateActions!F:G,2,FALSE)</f>
        <v>43923</v>
      </c>
      <c r="AC888" s="6">
        <f>VLOOKUP(D888,StateActions!L:M,2,FALSE)</f>
        <v>43914</v>
      </c>
      <c r="AD888" s="6">
        <f>VLOOKUP(D888,StateActions!A:B,2,FALSE)</f>
        <v>43921</v>
      </c>
      <c r="AE888">
        <f t="shared" si="273"/>
        <v>-7</v>
      </c>
      <c r="AF888">
        <f t="shared" si="274"/>
        <v>2</v>
      </c>
      <c r="AG888">
        <f t="shared" si="275"/>
        <v>-5</v>
      </c>
      <c r="AH888" s="18">
        <f t="shared" si="276"/>
        <v>4.3674274443505211E-2</v>
      </c>
      <c r="AI888" s="18">
        <f t="shared" si="277"/>
        <v>0.95632572555649475</v>
      </c>
      <c r="AJ888" s="20">
        <f t="shared" si="278"/>
        <v>0</v>
      </c>
      <c r="AK888" t="str">
        <f t="shared" si="279"/>
        <v>Include</v>
      </c>
      <c r="AL888" t="str">
        <f t="shared" si="280"/>
        <v>Less than 10 deaths</v>
      </c>
      <c r="AM888" s="6">
        <f>IFERROR(VLOOKUP(D888,DatesEachStateReach10Deaths!A:B,2,FALSE),AK888)</f>
        <v>43925</v>
      </c>
      <c r="AN888">
        <f t="shared" si="281"/>
        <v>-9</v>
      </c>
    </row>
    <row r="889" spans="1:40" x14ac:dyDescent="0.25">
      <c r="A889" t="str">
        <f t="shared" si="282"/>
        <v>43917Maine</v>
      </c>
      <c r="B889" t="str">
        <f t="shared" si="269"/>
        <v>43917ME</v>
      </c>
      <c r="C889" s="6">
        <v>43917</v>
      </c>
      <c r="D889" t="s">
        <v>82</v>
      </c>
      <c r="E889" t="s">
        <v>28</v>
      </c>
      <c r="F889">
        <f>IFERROR(VLOOKUP(B889,CovidTracking!B:G,4,FALSE),0)</f>
        <v>168</v>
      </c>
      <c r="G889">
        <f>IFERROR(VLOOKUP(B889,CovidTracking!B:G,5,FALSE),0)</f>
        <v>3394</v>
      </c>
      <c r="H889">
        <f t="shared" si="270"/>
        <v>3562</v>
      </c>
      <c r="I889">
        <f>IFERROR(VLOOKUP(B889,CovidTracking!B:G,6,FALSE),0)</f>
        <v>1</v>
      </c>
      <c r="J889">
        <f t="shared" si="283"/>
        <v>13</v>
      </c>
      <c r="K889">
        <f t="shared" si="284"/>
        <v>0</v>
      </c>
      <c r="L889">
        <f t="shared" si="285"/>
        <v>13</v>
      </c>
      <c r="M889">
        <f t="shared" si="286"/>
        <v>1</v>
      </c>
      <c r="N889">
        <f>VLOOKUP(A889,Mobility!$A:$L,7,FALSE)</f>
        <v>-44</v>
      </c>
      <c r="O889">
        <f>VLOOKUP(A889,Mobility!$A:$L,8,FALSE)</f>
        <v>-16</v>
      </c>
      <c r="P889">
        <f>VLOOKUP(A889,Mobility!$A:$L,9,FALSE)</f>
        <v>18</v>
      </c>
      <c r="Q889">
        <f>VLOOKUP(A889,Mobility!$A:$L,10,FALSE)</f>
        <v>-51</v>
      </c>
      <c r="R889">
        <f>VLOOKUP(A889,Mobility!$A:$L,11,FALSE)</f>
        <v>-42</v>
      </c>
      <c r="S889">
        <f>VLOOKUP(A889,Mobility!$A:$L,12,FALSE)</f>
        <v>19</v>
      </c>
      <c r="T889">
        <f>VLOOKUP(D889,'Pop and Pop Den'!A:C,2,FALSE)</f>
        <v>1345790</v>
      </c>
      <c r="U889">
        <f>VLOOKUP(D889,'Pop and Pop Den'!A:C,3,FALSE)</f>
        <v>43.633600000000001</v>
      </c>
      <c r="V889">
        <f>VLOOKUP(D889,Unemployment!A:B,2,FALSE)</f>
        <v>3</v>
      </c>
      <c r="W889">
        <f>VLOOKUP(D889,Unemployment!H:J,2,FALSE)</f>
        <v>3.2</v>
      </c>
      <c r="X889">
        <f>VLOOKUP(D889,Unemployment!H:J,3,FALSE)</f>
        <v>3.2</v>
      </c>
      <c r="Y889">
        <f t="shared" si="271"/>
        <v>0.20000000000000018</v>
      </c>
      <c r="Z889">
        <f t="shared" si="272"/>
        <v>0</v>
      </c>
      <c r="AA889">
        <f>VLOOKUP(D889,MedianAge!A:B,2,FALSE)</f>
        <v>44.6</v>
      </c>
      <c r="AB889" s="6">
        <f>VLOOKUP(D889,StateActions!F:G,2,FALSE)</f>
        <v>43923</v>
      </c>
      <c r="AC889" s="6">
        <f>VLOOKUP(D889,StateActions!L:M,2,FALSE)</f>
        <v>43914</v>
      </c>
      <c r="AD889" s="6">
        <f>VLOOKUP(D889,StateActions!A:B,2,FALSE)</f>
        <v>43921</v>
      </c>
      <c r="AE889">
        <f t="shared" si="273"/>
        <v>-6</v>
      </c>
      <c r="AF889">
        <f t="shared" si="274"/>
        <v>3</v>
      </c>
      <c r="AG889">
        <f t="shared" si="275"/>
        <v>-4</v>
      </c>
      <c r="AH889" s="18">
        <f t="shared" si="276"/>
        <v>4.7164514317798986E-2</v>
      </c>
      <c r="AI889" s="18">
        <f t="shared" si="277"/>
        <v>0.952835485682201</v>
      </c>
      <c r="AJ889" s="20">
        <f t="shared" si="278"/>
        <v>2.8074115665356543E-4</v>
      </c>
      <c r="AK889" t="str">
        <f t="shared" si="279"/>
        <v>Include</v>
      </c>
      <c r="AL889" t="str">
        <f t="shared" si="280"/>
        <v>Less than 10 deaths</v>
      </c>
      <c r="AM889" s="6">
        <f>IFERROR(VLOOKUP(D889,DatesEachStateReach10Deaths!A:B,2,FALSE),AK889)</f>
        <v>43925</v>
      </c>
      <c r="AN889">
        <f t="shared" si="281"/>
        <v>-8</v>
      </c>
    </row>
    <row r="890" spans="1:40" x14ac:dyDescent="0.25">
      <c r="A890" t="str">
        <f t="shared" si="282"/>
        <v>43918Maine</v>
      </c>
      <c r="B890" t="str">
        <f t="shared" si="269"/>
        <v>43918ME</v>
      </c>
      <c r="C890" s="6">
        <v>43918</v>
      </c>
      <c r="D890" t="s">
        <v>82</v>
      </c>
      <c r="E890" t="s">
        <v>28</v>
      </c>
      <c r="F890">
        <f>IFERROR(VLOOKUP(B890,CovidTracking!B:G,4,FALSE),0)</f>
        <v>211</v>
      </c>
      <c r="G890">
        <f>IFERROR(VLOOKUP(B890,CovidTracking!B:G,5,FALSE),0)</f>
        <v>3394</v>
      </c>
      <c r="H890">
        <f t="shared" si="270"/>
        <v>3605</v>
      </c>
      <c r="I890">
        <f>IFERROR(VLOOKUP(B890,CovidTracking!B:G,6,FALSE),0)</f>
        <v>1</v>
      </c>
      <c r="J890">
        <f t="shared" si="283"/>
        <v>43</v>
      </c>
      <c r="K890">
        <f t="shared" si="284"/>
        <v>0</v>
      </c>
      <c r="L890">
        <f t="shared" si="285"/>
        <v>43</v>
      </c>
      <c r="M890">
        <f t="shared" si="286"/>
        <v>0</v>
      </c>
      <c r="N890">
        <f>VLOOKUP(A890,Mobility!$A:$L,7,FALSE)</f>
        <v>-46</v>
      </c>
      <c r="O890">
        <f>VLOOKUP(A890,Mobility!$A:$L,8,FALSE)</f>
        <v>-17</v>
      </c>
      <c r="P890">
        <f>VLOOKUP(A890,Mobility!$A:$L,9,FALSE)</f>
        <v>41</v>
      </c>
      <c r="Q890">
        <f>VLOOKUP(A890,Mobility!$A:$L,10,FALSE)</f>
        <v>-48</v>
      </c>
      <c r="R890">
        <f>VLOOKUP(A890,Mobility!$A:$L,11,FALSE)</f>
        <v>-31</v>
      </c>
      <c r="S890">
        <f>VLOOKUP(A890,Mobility!$A:$L,12,FALSE)</f>
        <v>11</v>
      </c>
      <c r="T890">
        <f>VLOOKUP(D890,'Pop and Pop Den'!A:C,2,FALSE)</f>
        <v>1345790</v>
      </c>
      <c r="U890">
        <f>VLOOKUP(D890,'Pop and Pop Den'!A:C,3,FALSE)</f>
        <v>43.633600000000001</v>
      </c>
      <c r="V890">
        <f>VLOOKUP(D890,Unemployment!A:B,2,FALSE)</f>
        <v>3</v>
      </c>
      <c r="W890">
        <f>VLOOKUP(D890,Unemployment!H:J,2,FALSE)</f>
        <v>3.2</v>
      </c>
      <c r="X890">
        <f>VLOOKUP(D890,Unemployment!H:J,3,FALSE)</f>
        <v>3.2</v>
      </c>
      <c r="Y890">
        <f t="shared" si="271"/>
        <v>0.20000000000000018</v>
      </c>
      <c r="Z890">
        <f t="shared" si="272"/>
        <v>0</v>
      </c>
      <c r="AA890">
        <f>VLOOKUP(D890,MedianAge!A:B,2,FALSE)</f>
        <v>44.6</v>
      </c>
      <c r="AB890" s="6">
        <f>VLOOKUP(D890,StateActions!F:G,2,FALSE)</f>
        <v>43923</v>
      </c>
      <c r="AC890" s="6">
        <f>VLOOKUP(D890,StateActions!L:M,2,FALSE)</f>
        <v>43914</v>
      </c>
      <c r="AD890" s="6">
        <f>VLOOKUP(D890,StateActions!A:B,2,FALSE)</f>
        <v>43921</v>
      </c>
      <c r="AE890">
        <f t="shared" si="273"/>
        <v>-5</v>
      </c>
      <c r="AF890">
        <f t="shared" si="274"/>
        <v>4</v>
      </c>
      <c r="AG890">
        <f t="shared" si="275"/>
        <v>-3</v>
      </c>
      <c r="AH890" s="18">
        <f t="shared" si="276"/>
        <v>5.8529819694868236E-2</v>
      </c>
      <c r="AI890" s="18">
        <f t="shared" si="277"/>
        <v>0.94147018030513174</v>
      </c>
      <c r="AJ890" s="20">
        <f t="shared" si="278"/>
        <v>2.7739251040221914E-4</v>
      </c>
      <c r="AK890" t="str">
        <f t="shared" si="279"/>
        <v>Include</v>
      </c>
      <c r="AL890" t="str">
        <f t="shared" si="280"/>
        <v>Less than 10 deaths</v>
      </c>
      <c r="AM890" s="6">
        <f>IFERROR(VLOOKUP(D890,DatesEachStateReach10Deaths!A:B,2,FALSE),AK890)</f>
        <v>43925</v>
      </c>
      <c r="AN890">
        <f t="shared" si="281"/>
        <v>-7</v>
      </c>
    </row>
    <row r="891" spans="1:40" x14ac:dyDescent="0.25">
      <c r="A891" t="str">
        <f t="shared" si="282"/>
        <v>43919Maine</v>
      </c>
      <c r="B891" t="str">
        <f t="shared" si="269"/>
        <v>43919ME</v>
      </c>
      <c r="C891" s="6">
        <v>43919</v>
      </c>
      <c r="D891" t="s">
        <v>82</v>
      </c>
      <c r="E891" t="s">
        <v>28</v>
      </c>
      <c r="F891">
        <f>IFERROR(VLOOKUP(B891,CovidTracking!B:G,4,FALSE),0)</f>
        <v>253</v>
      </c>
      <c r="G891">
        <f>IFERROR(VLOOKUP(B891,CovidTracking!B:G,5,FALSE),0)</f>
        <v>3394</v>
      </c>
      <c r="H891">
        <f t="shared" si="270"/>
        <v>3647</v>
      </c>
      <c r="I891">
        <f>IFERROR(VLOOKUP(B891,CovidTracking!B:G,6,FALSE),0)</f>
        <v>3</v>
      </c>
      <c r="J891">
        <f t="shared" si="283"/>
        <v>42</v>
      </c>
      <c r="K891">
        <f t="shared" si="284"/>
        <v>0</v>
      </c>
      <c r="L891">
        <f t="shared" si="285"/>
        <v>42</v>
      </c>
      <c r="M891">
        <f t="shared" si="286"/>
        <v>2</v>
      </c>
      <c r="N891">
        <f>VLOOKUP(A891,Mobility!$A:$L,7,FALSE)</f>
        <v>-50</v>
      </c>
      <c r="O891">
        <f>VLOOKUP(A891,Mobility!$A:$L,8,FALSE)</f>
        <v>-22</v>
      </c>
      <c r="P891">
        <f>VLOOKUP(A891,Mobility!$A:$L,9,FALSE)</f>
        <v>-24</v>
      </c>
      <c r="Q891">
        <f>VLOOKUP(A891,Mobility!$A:$L,10,FALSE)</f>
        <v>-56</v>
      </c>
      <c r="R891">
        <f>VLOOKUP(A891,Mobility!$A:$L,11,FALSE)</f>
        <v>-31</v>
      </c>
      <c r="S891">
        <f>VLOOKUP(A891,Mobility!$A:$L,12,FALSE)</f>
        <v>10</v>
      </c>
      <c r="T891">
        <f>VLOOKUP(D891,'Pop and Pop Den'!A:C,2,FALSE)</f>
        <v>1345790</v>
      </c>
      <c r="U891">
        <f>VLOOKUP(D891,'Pop and Pop Den'!A:C,3,FALSE)</f>
        <v>43.633600000000001</v>
      </c>
      <c r="V891">
        <f>VLOOKUP(D891,Unemployment!A:B,2,FALSE)</f>
        <v>3</v>
      </c>
      <c r="W891">
        <f>VLOOKUP(D891,Unemployment!H:J,2,FALSE)</f>
        <v>3.2</v>
      </c>
      <c r="X891">
        <f>VLOOKUP(D891,Unemployment!H:J,3,FALSE)</f>
        <v>3.2</v>
      </c>
      <c r="Y891">
        <f t="shared" si="271"/>
        <v>0.20000000000000018</v>
      </c>
      <c r="Z891">
        <f t="shared" si="272"/>
        <v>0</v>
      </c>
      <c r="AA891">
        <f>VLOOKUP(D891,MedianAge!A:B,2,FALSE)</f>
        <v>44.6</v>
      </c>
      <c r="AB891" s="6">
        <f>VLOOKUP(D891,StateActions!F:G,2,FALSE)</f>
        <v>43923</v>
      </c>
      <c r="AC891" s="6">
        <f>VLOOKUP(D891,StateActions!L:M,2,FALSE)</f>
        <v>43914</v>
      </c>
      <c r="AD891" s="6">
        <f>VLOOKUP(D891,StateActions!A:B,2,FALSE)</f>
        <v>43921</v>
      </c>
      <c r="AE891">
        <f t="shared" si="273"/>
        <v>-4</v>
      </c>
      <c r="AF891">
        <f t="shared" si="274"/>
        <v>5</v>
      </c>
      <c r="AG891">
        <f t="shared" si="275"/>
        <v>-2</v>
      </c>
      <c r="AH891" s="18">
        <f t="shared" si="276"/>
        <v>6.937208664655882E-2</v>
      </c>
      <c r="AI891" s="18">
        <f t="shared" si="277"/>
        <v>0.93062791335344119</v>
      </c>
      <c r="AJ891" s="20">
        <f t="shared" si="278"/>
        <v>8.2259391280504524E-4</v>
      </c>
      <c r="AK891" t="str">
        <f t="shared" si="279"/>
        <v>Include</v>
      </c>
      <c r="AL891" t="str">
        <f t="shared" si="280"/>
        <v>Less than 10 deaths</v>
      </c>
      <c r="AM891" s="6">
        <f>IFERROR(VLOOKUP(D891,DatesEachStateReach10Deaths!A:B,2,FALSE),AK891)</f>
        <v>43925</v>
      </c>
      <c r="AN891">
        <f t="shared" si="281"/>
        <v>-6</v>
      </c>
    </row>
    <row r="892" spans="1:40" x14ac:dyDescent="0.25">
      <c r="A892" t="str">
        <f t="shared" si="282"/>
        <v>43920Maine</v>
      </c>
      <c r="B892" t="str">
        <f t="shared" si="269"/>
        <v>43920ME</v>
      </c>
      <c r="C892" s="6">
        <v>43920</v>
      </c>
      <c r="D892" t="s">
        <v>82</v>
      </c>
      <c r="E892" t="s">
        <v>28</v>
      </c>
      <c r="F892">
        <f>IFERROR(VLOOKUP(B892,CovidTracking!B:G,4,FALSE),0)</f>
        <v>275</v>
      </c>
      <c r="G892">
        <f>IFERROR(VLOOKUP(B892,CovidTracking!B:G,5,FALSE),0)</f>
        <v>3394</v>
      </c>
      <c r="H892">
        <f t="shared" si="270"/>
        <v>3669</v>
      </c>
      <c r="I892">
        <f>IFERROR(VLOOKUP(B892,CovidTracking!B:G,6,FALSE),0)</f>
        <v>3</v>
      </c>
      <c r="J892">
        <f t="shared" si="283"/>
        <v>22</v>
      </c>
      <c r="K892">
        <f t="shared" si="284"/>
        <v>0</v>
      </c>
      <c r="L892">
        <f t="shared" si="285"/>
        <v>22</v>
      </c>
      <c r="M892">
        <f t="shared" si="286"/>
        <v>0</v>
      </c>
      <c r="N892">
        <f>VLOOKUP(A892,Mobility!$A:$L,7,FALSE)</f>
        <v>-46</v>
      </c>
      <c r="O892">
        <f>VLOOKUP(A892,Mobility!$A:$L,8,FALSE)</f>
        <v>-23</v>
      </c>
      <c r="P892">
        <f>VLOOKUP(A892,Mobility!$A:$L,9,FALSE)</f>
        <v>-29</v>
      </c>
      <c r="Q892">
        <f>VLOOKUP(A892,Mobility!$A:$L,10,FALSE)</f>
        <v>-52</v>
      </c>
      <c r="R892">
        <f>VLOOKUP(A892,Mobility!$A:$L,11,FALSE)</f>
        <v>-44</v>
      </c>
      <c r="S892">
        <f>VLOOKUP(A892,Mobility!$A:$L,12,FALSE)</f>
        <v>18</v>
      </c>
      <c r="T892">
        <f>VLOOKUP(D892,'Pop and Pop Den'!A:C,2,FALSE)</f>
        <v>1345790</v>
      </c>
      <c r="U892">
        <f>VLOOKUP(D892,'Pop and Pop Den'!A:C,3,FALSE)</f>
        <v>43.633600000000001</v>
      </c>
      <c r="V892">
        <f>VLOOKUP(D892,Unemployment!A:B,2,FALSE)</f>
        <v>3</v>
      </c>
      <c r="W892">
        <f>VLOOKUP(D892,Unemployment!H:J,2,FALSE)</f>
        <v>3.2</v>
      </c>
      <c r="X892">
        <f>VLOOKUP(D892,Unemployment!H:J,3,FALSE)</f>
        <v>3.2</v>
      </c>
      <c r="Y892">
        <f t="shared" si="271"/>
        <v>0.20000000000000018</v>
      </c>
      <c r="Z892">
        <f t="shared" si="272"/>
        <v>0</v>
      </c>
      <c r="AA892">
        <f>VLOOKUP(D892,MedianAge!A:B,2,FALSE)</f>
        <v>44.6</v>
      </c>
      <c r="AB892" s="6">
        <f>VLOOKUP(D892,StateActions!F:G,2,FALSE)</f>
        <v>43923</v>
      </c>
      <c r="AC892" s="6">
        <f>VLOOKUP(D892,StateActions!L:M,2,FALSE)</f>
        <v>43914</v>
      </c>
      <c r="AD892" s="6">
        <f>VLOOKUP(D892,StateActions!A:B,2,FALSE)</f>
        <v>43921</v>
      </c>
      <c r="AE892">
        <f t="shared" si="273"/>
        <v>-3</v>
      </c>
      <c r="AF892">
        <f t="shared" si="274"/>
        <v>6</v>
      </c>
      <c r="AG892">
        <f t="shared" si="275"/>
        <v>-1</v>
      </c>
      <c r="AH892" s="18">
        <f t="shared" si="276"/>
        <v>7.4952303079858271E-2</v>
      </c>
      <c r="AI892" s="18">
        <f t="shared" si="277"/>
        <v>0.92504769692014177</v>
      </c>
      <c r="AJ892" s="20">
        <f t="shared" si="278"/>
        <v>8.1766148814390845E-4</v>
      </c>
      <c r="AK892" t="str">
        <f t="shared" si="279"/>
        <v>Include</v>
      </c>
      <c r="AL892" t="str">
        <f t="shared" si="280"/>
        <v>Less than 10 deaths</v>
      </c>
      <c r="AM892" s="6">
        <f>IFERROR(VLOOKUP(D892,DatesEachStateReach10Deaths!A:B,2,FALSE),AK892)</f>
        <v>43925</v>
      </c>
      <c r="AN892">
        <f t="shared" si="281"/>
        <v>-5</v>
      </c>
    </row>
    <row r="893" spans="1:40" x14ac:dyDescent="0.25">
      <c r="A893" t="str">
        <f t="shared" si="282"/>
        <v>43921Maine</v>
      </c>
      <c r="B893" t="str">
        <f t="shared" si="269"/>
        <v>43921ME</v>
      </c>
      <c r="C893" s="6">
        <v>43921</v>
      </c>
      <c r="D893" t="s">
        <v>82</v>
      </c>
      <c r="E893" t="s">
        <v>28</v>
      </c>
      <c r="F893">
        <f>IFERROR(VLOOKUP(B893,CovidTracking!B:G,4,FALSE),0)</f>
        <v>303</v>
      </c>
      <c r="G893">
        <f>IFERROR(VLOOKUP(B893,CovidTracking!B:G,5,FALSE),0)</f>
        <v>6088</v>
      </c>
      <c r="H893">
        <f t="shared" si="270"/>
        <v>6391</v>
      </c>
      <c r="I893">
        <f>IFERROR(VLOOKUP(B893,CovidTracking!B:G,6,FALSE),0)</f>
        <v>5</v>
      </c>
      <c r="J893">
        <f t="shared" si="283"/>
        <v>28</v>
      </c>
      <c r="K893">
        <f t="shared" si="284"/>
        <v>2694</v>
      </c>
      <c r="L893">
        <f t="shared" si="285"/>
        <v>2722</v>
      </c>
      <c r="M893">
        <f t="shared" si="286"/>
        <v>2</v>
      </c>
      <c r="N893">
        <f>VLOOKUP(A893,Mobility!$A:$L,7,FALSE)</f>
        <v>-38</v>
      </c>
      <c r="O893">
        <f>VLOOKUP(A893,Mobility!$A:$L,8,FALSE)</f>
        <v>-11</v>
      </c>
      <c r="P893">
        <f>VLOOKUP(A893,Mobility!$A:$L,9,FALSE)</f>
        <v>21</v>
      </c>
      <c r="Q893">
        <f>VLOOKUP(A893,Mobility!$A:$L,10,FALSE)</f>
        <v>-41</v>
      </c>
      <c r="R893">
        <f>VLOOKUP(A893,Mobility!$A:$L,11,FALSE)</f>
        <v>-44</v>
      </c>
      <c r="S893">
        <f>VLOOKUP(A893,Mobility!$A:$L,12,FALSE)</f>
        <v>17</v>
      </c>
      <c r="T893">
        <f>VLOOKUP(D893,'Pop and Pop Den'!A:C,2,FALSE)</f>
        <v>1345790</v>
      </c>
      <c r="U893">
        <f>VLOOKUP(D893,'Pop and Pop Den'!A:C,3,FALSE)</f>
        <v>43.633600000000001</v>
      </c>
      <c r="V893">
        <f>VLOOKUP(D893,Unemployment!A:B,2,FALSE)</f>
        <v>3</v>
      </c>
      <c r="W893">
        <f>VLOOKUP(D893,Unemployment!H:J,2,FALSE)</f>
        <v>3.2</v>
      </c>
      <c r="X893">
        <f>VLOOKUP(D893,Unemployment!H:J,3,FALSE)</f>
        <v>3.2</v>
      </c>
      <c r="Y893">
        <f t="shared" si="271"/>
        <v>0.20000000000000018</v>
      </c>
      <c r="Z893">
        <f t="shared" si="272"/>
        <v>0</v>
      </c>
      <c r="AA893">
        <f>VLOOKUP(D893,MedianAge!A:B,2,FALSE)</f>
        <v>44.6</v>
      </c>
      <c r="AB893" s="6">
        <f>VLOOKUP(D893,StateActions!F:G,2,FALSE)</f>
        <v>43923</v>
      </c>
      <c r="AC893" s="6">
        <f>VLOOKUP(D893,StateActions!L:M,2,FALSE)</f>
        <v>43914</v>
      </c>
      <c r="AD893" s="6">
        <f>VLOOKUP(D893,StateActions!A:B,2,FALSE)</f>
        <v>43921</v>
      </c>
      <c r="AE893">
        <f t="shared" si="273"/>
        <v>-2</v>
      </c>
      <c r="AF893">
        <f t="shared" si="274"/>
        <v>7</v>
      </c>
      <c r="AG893">
        <f t="shared" si="275"/>
        <v>0</v>
      </c>
      <c r="AH893" s="18">
        <f t="shared" si="276"/>
        <v>4.7410420904396809E-2</v>
      </c>
      <c r="AI893" s="18">
        <f t="shared" si="277"/>
        <v>0.95258957909560316</v>
      </c>
      <c r="AJ893" s="20">
        <f t="shared" si="278"/>
        <v>7.8235017994054143E-4</v>
      </c>
      <c r="AK893" t="str">
        <f t="shared" si="279"/>
        <v>Include</v>
      </c>
      <c r="AL893" t="str">
        <f t="shared" si="280"/>
        <v>Less than 10 deaths</v>
      </c>
      <c r="AM893" s="6">
        <f>IFERROR(VLOOKUP(D893,DatesEachStateReach10Deaths!A:B,2,FALSE),AK893)</f>
        <v>43925</v>
      </c>
      <c r="AN893">
        <f t="shared" si="281"/>
        <v>-4</v>
      </c>
    </row>
    <row r="894" spans="1:40" x14ac:dyDescent="0.25">
      <c r="A894" t="str">
        <f t="shared" si="282"/>
        <v>43922Maine</v>
      </c>
      <c r="B894" t="str">
        <f t="shared" si="269"/>
        <v>43922ME</v>
      </c>
      <c r="C894" s="6">
        <v>43922</v>
      </c>
      <c r="D894" t="s">
        <v>82</v>
      </c>
      <c r="E894" t="s">
        <v>28</v>
      </c>
      <c r="F894">
        <f>IFERROR(VLOOKUP(B894,CovidTracking!B:G,4,FALSE),0)</f>
        <v>344</v>
      </c>
      <c r="G894">
        <f>IFERROR(VLOOKUP(B894,CovidTracking!B:G,5,FALSE),0)</f>
        <v>6088</v>
      </c>
      <c r="H894">
        <f t="shared" si="270"/>
        <v>6432</v>
      </c>
      <c r="I894">
        <f>IFERROR(VLOOKUP(B894,CovidTracking!B:G,6,FALSE),0)</f>
        <v>7</v>
      </c>
      <c r="J894">
        <f t="shared" si="283"/>
        <v>41</v>
      </c>
      <c r="K894">
        <f t="shared" si="284"/>
        <v>0</v>
      </c>
      <c r="L894">
        <f t="shared" si="285"/>
        <v>41</v>
      </c>
      <c r="M894">
        <f t="shared" si="286"/>
        <v>2</v>
      </c>
      <c r="N894">
        <f>VLOOKUP(A894,Mobility!$A:$L,7,FALSE)</f>
        <v>-33</v>
      </c>
      <c r="O894">
        <f>VLOOKUP(A894,Mobility!$A:$L,8,FALSE)</f>
        <v>1</v>
      </c>
      <c r="P894">
        <f>VLOOKUP(A894,Mobility!$A:$L,9,FALSE)</f>
        <v>-4</v>
      </c>
      <c r="Q894">
        <f>VLOOKUP(A894,Mobility!$A:$L,10,FALSE)</f>
        <v>-45</v>
      </c>
      <c r="R894">
        <f>VLOOKUP(A894,Mobility!$A:$L,11,FALSE)</f>
        <v>-44</v>
      </c>
      <c r="S894">
        <f>VLOOKUP(A894,Mobility!$A:$L,12,FALSE)</f>
        <v>17</v>
      </c>
      <c r="T894">
        <f>VLOOKUP(D894,'Pop and Pop Den'!A:C,2,FALSE)</f>
        <v>1345790</v>
      </c>
      <c r="U894">
        <f>VLOOKUP(D894,'Pop and Pop Den'!A:C,3,FALSE)</f>
        <v>43.633600000000001</v>
      </c>
      <c r="V894">
        <f>VLOOKUP(D894,Unemployment!A:B,2,FALSE)</f>
        <v>3</v>
      </c>
      <c r="W894">
        <f>VLOOKUP(D894,Unemployment!H:J,2,FALSE)</f>
        <v>3.2</v>
      </c>
      <c r="X894">
        <f>VLOOKUP(D894,Unemployment!H:J,3,FALSE)</f>
        <v>3.2</v>
      </c>
      <c r="Y894">
        <f t="shared" si="271"/>
        <v>0.20000000000000018</v>
      </c>
      <c r="Z894">
        <f t="shared" si="272"/>
        <v>0</v>
      </c>
      <c r="AA894">
        <f>VLOOKUP(D894,MedianAge!A:B,2,FALSE)</f>
        <v>44.6</v>
      </c>
      <c r="AB894" s="6">
        <f>VLOOKUP(D894,StateActions!F:G,2,FALSE)</f>
        <v>43923</v>
      </c>
      <c r="AC894" s="6">
        <f>VLOOKUP(D894,StateActions!L:M,2,FALSE)</f>
        <v>43914</v>
      </c>
      <c r="AD894" s="6">
        <f>VLOOKUP(D894,StateActions!A:B,2,FALSE)</f>
        <v>43921</v>
      </c>
      <c r="AE894">
        <f t="shared" si="273"/>
        <v>-1</v>
      </c>
      <c r="AF894">
        <f t="shared" si="274"/>
        <v>8</v>
      </c>
      <c r="AG894">
        <f t="shared" si="275"/>
        <v>1</v>
      </c>
      <c r="AH894" s="18">
        <f t="shared" si="276"/>
        <v>5.3482587064676616E-2</v>
      </c>
      <c r="AI894" s="18">
        <f t="shared" si="277"/>
        <v>0.94651741293532343</v>
      </c>
      <c r="AJ894" s="20">
        <f t="shared" si="278"/>
        <v>1.0883084577114428E-3</v>
      </c>
      <c r="AK894" t="str">
        <f t="shared" si="279"/>
        <v>Include</v>
      </c>
      <c r="AL894" t="str">
        <f t="shared" si="280"/>
        <v>Less than 10 deaths</v>
      </c>
      <c r="AM894" s="6">
        <f>IFERROR(VLOOKUP(D894,DatesEachStateReach10Deaths!A:B,2,FALSE),AK894)</f>
        <v>43925</v>
      </c>
      <c r="AN894">
        <f t="shared" si="281"/>
        <v>-3</v>
      </c>
    </row>
    <row r="895" spans="1:40" x14ac:dyDescent="0.25">
      <c r="A895" t="str">
        <f t="shared" si="282"/>
        <v>43923Maine</v>
      </c>
      <c r="B895" t="str">
        <f t="shared" si="269"/>
        <v>43923ME</v>
      </c>
      <c r="C895" s="6">
        <v>43923</v>
      </c>
      <c r="D895" t="s">
        <v>82</v>
      </c>
      <c r="E895" t="s">
        <v>28</v>
      </c>
      <c r="F895">
        <f>IFERROR(VLOOKUP(B895,CovidTracking!B:G,4,FALSE),0)</f>
        <v>376</v>
      </c>
      <c r="G895">
        <f>IFERROR(VLOOKUP(B895,CovidTracking!B:G,5,FALSE),0)</f>
        <v>6088</v>
      </c>
      <c r="H895">
        <f t="shared" si="270"/>
        <v>6464</v>
      </c>
      <c r="I895">
        <f>IFERROR(VLOOKUP(B895,CovidTracking!B:G,6,FALSE),0)</f>
        <v>7</v>
      </c>
      <c r="J895">
        <f t="shared" si="283"/>
        <v>32</v>
      </c>
      <c r="K895">
        <f t="shared" si="284"/>
        <v>0</v>
      </c>
      <c r="L895">
        <f t="shared" si="285"/>
        <v>32</v>
      </c>
      <c r="M895">
        <f t="shared" si="286"/>
        <v>0</v>
      </c>
      <c r="N895">
        <f>VLOOKUP(A895,Mobility!$A:$L,7,FALSE)</f>
        <v>-56</v>
      </c>
      <c r="O895">
        <f>VLOOKUP(A895,Mobility!$A:$L,8,FALSE)</f>
        <v>-27</v>
      </c>
      <c r="P895">
        <f>VLOOKUP(A895,Mobility!$A:$L,9,FALSE)</f>
        <v>-42</v>
      </c>
      <c r="Q895">
        <f>VLOOKUP(A895,Mobility!$A:$L,10,FALSE)</f>
        <v>-56</v>
      </c>
      <c r="R895">
        <f>VLOOKUP(A895,Mobility!$A:$L,11,FALSE)</f>
        <v>-47</v>
      </c>
      <c r="S895">
        <f>VLOOKUP(A895,Mobility!$A:$L,12,FALSE)</f>
        <v>22</v>
      </c>
      <c r="T895">
        <f>VLOOKUP(D895,'Pop and Pop Den'!A:C,2,FALSE)</f>
        <v>1345790</v>
      </c>
      <c r="U895">
        <f>VLOOKUP(D895,'Pop and Pop Den'!A:C,3,FALSE)</f>
        <v>43.633600000000001</v>
      </c>
      <c r="V895">
        <f>VLOOKUP(D895,Unemployment!A:B,2,FALSE)</f>
        <v>3</v>
      </c>
      <c r="W895">
        <f>VLOOKUP(D895,Unemployment!H:J,2,FALSE)</f>
        <v>3.2</v>
      </c>
      <c r="X895">
        <f>VLOOKUP(D895,Unemployment!H:J,3,FALSE)</f>
        <v>3.2</v>
      </c>
      <c r="Y895">
        <f t="shared" si="271"/>
        <v>0.20000000000000018</v>
      </c>
      <c r="Z895">
        <f t="shared" si="272"/>
        <v>0</v>
      </c>
      <c r="AA895">
        <f>VLOOKUP(D895,MedianAge!A:B,2,FALSE)</f>
        <v>44.6</v>
      </c>
      <c r="AB895" s="6">
        <f>VLOOKUP(D895,StateActions!F:G,2,FALSE)</f>
        <v>43923</v>
      </c>
      <c r="AC895" s="6">
        <f>VLOOKUP(D895,StateActions!L:M,2,FALSE)</f>
        <v>43914</v>
      </c>
      <c r="AD895" s="6">
        <f>VLOOKUP(D895,StateActions!A:B,2,FALSE)</f>
        <v>43921</v>
      </c>
      <c r="AE895">
        <f t="shared" si="273"/>
        <v>0</v>
      </c>
      <c r="AF895">
        <f t="shared" si="274"/>
        <v>9</v>
      </c>
      <c r="AG895">
        <f t="shared" si="275"/>
        <v>2</v>
      </c>
      <c r="AH895" s="18">
        <f t="shared" si="276"/>
        <v>5.8168316831683171E-2</v>
      </c>
      <c r="AI895" s="18">
        <f t="shared" si="277"/>
        <v>0.94183168316831678</v>
      </c>
      <c r="AJ895" s="20">
        <f t="shared" si="278"/>
        <v>1.082920792079208E-3</v>
      </c>
      <c r="AK895" t="str">
        <f t="shared" si="279"/>
        <v>Include</v>
      </c>
      <c r="AL895" t="str">
        <f t="shared" si="280"/>
        <v>Less than 10 deaths</v>
      </c>
      <c r="AM895" s="6">
        <f>IFERROR(VLOOKUP(D895,DatesEachStateReach10Deaths!A:B,2,FALSE),AK895)</f>
        <v>43925</v>
      </c>
      <c r="AN895">
        <f t="shared" si="281"/>
        <v>-2</v>
      </c>
    </row>
    <row r="896" spans="1:40" x14ac:dyDescent="0.25">
      <c r="A896" t="str">
        <f t="shared" si="282"/>
        <v>43924Maine</v>
      </c>
      <c r="B896" t="str">
        <f t="shared" si="269"/>
        <v>43924ME</v>
      </c>
      <c r="C896" s="6">
        <v>43924</v>
      </c>
      <c r="D896" t="s">
        <v>82</v>
      </c>
      <c r="E896" t="s">
        <v>28</v>
      </c>
      <c r="F896">
        <f>IFERROR(VLOOKUP(B896,CovidTracking!B:G,4,FALSE),0)</f>
        <v>432</v>
      </c>
      <c r="G896">
        <f>IFERROR(VLOOKUP(B896,CovidTracking!B:G,5,FALSE),0)</f>
        <v>6088</v>
      </c>
      <c r="H896">
        <f t="shared" si="270"/>
        <v>6520</v>
      </c>
      <c r="I896">
        <f>IFERROR(VLOOKUP(B896,CovidTracking!B:G,6,FALSE),0)</f>
        <v>9</v>
      </c>
      <c r="J896">
        <f t="shared" si="283"/>
        <v>56</v>
      </c>
      <c r="K896">
        <f t="shared" si="284"/>
        <v>0</v>
      </c>
      <c r="L896">
        <f t="shared" si="285"/>
        <v>56</v>
      </c>
      <c r="M896">
        <f t="shared" si="286"/>
        <v>2</v>
      </c>
      <c r="N896">
        <f>VLOOKUP(A896,Mobility!$A:$L,7,FALSE)</f>
        <v>-53</v>
      </c>
      <c r="O896">
        <f>VLOOKUP(A896,Mobility!$A:$L,8,FALSE)</f>
        <v>-22</v>
      </c>
      <c r="P896">
        <f>VLOOKUP(A896,Mobility!$A:$L,9,FALSE)</f>
        <v>-40</v>
      </c>
      <c r="Q896">
        <f>VLOOKUP(A896,Mobility!$A:$L,10,FALSE)</f>
        <v>-59</v>
      </c>
      <c r="R896">
        <f>VLOOKUP(A896,Mobility!$A:$L,11,FALSE)</f>
        <v>-47</v>
      </c>
      <c r="S896">
        <f>VLOOKUP(A896,Mobility!$A:$L,12,FALSE)</f>
        <v>23</v>
      </c>
      <c r="T896">
        <f>VLOOKUP(D896,'Pop and Pop Den'!A:C,2,FALSE)</f>
        <v>1345790</v>
      </c>
      <c r="U896">
        <f>VLOOKUP(D896,'Pop and Pop Den'!A:C,3,FALSE)</f>
        <v>43.633600000000001</v>
      </c>
      <c r="V896">
        <f>VLOOKUP(D896,Unemployment!A:B,2,FALSE)</f>
        <v>3</v>
      </c>
      <c r="W896">
        <f>VLOOKUP(D896,Unemployment!H:J,2,FALSE)</f>
        <v>3.2</v>
      </c>
      <c r="X896">
        <f>VLOOKUP(D896,Unemployment!H:J,3,FALSE)</f>
        <v>3.2</v>
      </c>
      <c r="Y896">
        <f t="shared" si="271"/>
        <v>0.20000000000000018</v>
      </c>
      <c r="Z896">
        <f t="shared" si="272"/>
        <v>0</v>
      </c>
      <c r="AA896">
        <f>VLOOKUP(D896,MedianAge!A:B,2,FALSE)</f>
        <v>44.6</v>
      </c>
      <c r="AB896" s="6">
        <f>VLOOKUP(D896,StateActions!F:G,2,FALSE)</f>
        <v>43923</v>
      </c>
      <c r="AC896" s="6">
        <f>VLOOKUP(D896,StateActions!L:M,2,FALSE)</f>
        <v>43914</v>
      </c>
      <c r="AD896" s="6">
        <f>VLOOKUP(D896,StateActions!A:B,2,FALSE)</f>
        <v>43921</v>
      </c>
      <c r="AE896">
        <f t="shared" si="273"/>
        <v>1</v>
      </c>
      <c r="AF896">
        <f t="shared" si="274"/>
        <v>10</v>
      </c>
      <c r="AG896">
        <f t="shared" si="275"/>
        <v>3</v>
      </c>
      <c r="AH896" s="18">
        <f t="shared" si="276"/>
        <v>6.6257668711656448E-2</v>
      </c>
      <c r="AI896" s="18">
        <f t="shared" si="277"/>
        <v>0.93374233128834361</v>
      </c>
      <c r="AJ896" s="20">
        <f t="shared" si="278"/>
        <v>1.3803680981595093E-3</v>
      </c>
      <c r="AK896" t="str">
        <f t="shared" si="279"/>
        <v>Include</v>
      </c>
      <c r="AL896" t="str">
        <f t="shared" si="280"/>
        <v>Less than 10 deaths</v>
      </c>
      <c r="AM896" s="6">
        <f>IFERROR(VLOOKUP(D896,DatesEachStateReach10Deaths!A:B,2,FALSE),AK896)</f>
        <v>43925</v>
      </c>
      <c r="AN896">
        <f t="shared" si="281"/>
        <v>-1</v>
      </c>
    </row>
    <row r="897" spans="1:40" x14ac:dyDescent="0.25">
      <c r="A897" t="str">
        <f t="shared" si="282"/>
        <v>43925Maine</v>
      </c>
      <c r="B897" t="str">
        <f t="shared" si="269"/>
        <v>43925ME</v>
      </c>
      <c r="C897" s="6">
        <v>43925</v>
      </c>
      <c r="D897" t="s">
        <v>82</v>
      </c>
      <c r="E897" t="s">
        <v>28</v>
      </c>
      <c r="F897">
        <f>IFERROR(VLOOKUP(B897,CovidTracking!B:G,4,FALSE),0)</f>
        <v>456</v>
      </c>
      <c r="G897">
        <f>IFERROR(VLOOKUP(B897,CovidTracking!B:G,5,FALSE),0)</f>
        <v>6088</v>
      </c>
      <c r="H897">
        <f t="shared" si="270"/>
        <v>6544</v>
      </c>
      <c r="I897">
        <f>IFERROR(VLOOKUP(B897,CovidTracking!B:G,6,FALSE),0)</f>
        <v>10</v>
      </c>
      <c r="J897">
        <f t="shared" si="283"/>
        <v>24</v>
      </c>
      <c r="K897">
        <f t="shared" si="284"/>
        <v>0</v>
      </c>
      <c r="L897">
        <f t="shared" si="285"/>
        <v>24</v>
      </c>
      <c r="M897">
        <f t="shared" si="286"/>
        <v>1</v>
      </c>
      <c r="N897">
        <f>VLOOKUP(A897,Mobility!$A:$L,7,FALSE)</f>
        <v>-54</v>
      </c>
      <c r="O897">
        <f>VLOOKUP(A897,Mobility!$A:$L,8,FALSE)</f>
        <v>-24</v>
      </c>
      <c r="P897">
        <f>VLOOKUP(A897,Mobility!$A:$L,9,FALSE)</f>
        <v>13</v>
      </c>
      <c r="Q897">
        <f>VLOOKUP(A897,Mobility!$A:$L,10,FALSE)</f>
        <v>-60</v>
      </c>
      <c r="R897">
        <f>VLOOKUP(A897,Mobility!$A:$L,11,FALSE)</f>
        <v>-34</v>
      </c>
      <c r="S897">
        <f>VLOOKUP(A897,Mobility!$A:$L,12,FALSE)</f>
        <v>14</v>
      </c>
      <c r="T897">
        <f>VLOOKUP(D897,'Pop and Pop Den'!A:C,2,FALSE)</f>
        <v>1345790</v>
      </c>
      <c r="U897">
        <f>VLOOKUP(D897,'Pop and Pop Den'!A:C,3,FALSE)</f>
        <v>43.633600000000001</v>
      </c>
      <c r="V897">
        <f>VLOOKUP(D897,Unemployment!A:B,2,FALSE)</f>
        <v>3</v>
      </c>
      <c r="W897">
        <f>VLOOKUP(D897,Unemployment!H:J,2,FALSE)</f>
        <v>3.2</v>
      </c>
      <c r="X897">
        <f>VLOOKUP(D897,Unemployment!H:J,3,FALSE)</f>
        <v>3.2</v>
      </c>
      <c r="Y897">
        <f t="shared" si="271"/>
        <v>0.20000000000000018</v>
      </c>
      <c r="Z897">
        <f t="shared" si="272"/>
        <v>0</v>
      </c>
      <c r="AA897">
        <f>VLOOKUP(D897,MedianAge!A:B,2,FALSE)</f>
        <v>44.6</v>
      </c>
      <c r="AB897" s="6">
        <f>VLOOKUP(D897,StateActions!F:G,2,FALSE)</f>
        <v>43923</v>
      </c>
      <c r="AC897" s="6">
        <f>VLOOKUP(D897,StateActions!L:M,2,FALSE)</f>
        <v>43914</v>
      </c>
      <c r="AD897" s="6">
        <f>VLOOKUP(D897,StateActions!A:B,2,FALSE)</f>
        <v>43921</v>
      </c>
      <c r="AE897">
        <f t="shared" si="273"/>
        <v>2</v>
      </c>
      <c r="AF897">
        <f t="shared" si="274"/>
        <v>11</v>
      </c>
      <c r="AG897">
        <f t="shared" si="275"/>
        <v>4</v>
      </c>
      <c r="AH897" s="18">
        <f t="shared" si="276"/>
        <v>6.9682151589242056E-2</v>
      </c>
      <c r="AI897" s="18">
        <f t="shared" si="277"/>
        <v>0.93031784841075793</v>
      </c>
      <c r="AJ897" s="20">
        <f t="shared" si="278"/>
        <v>1.528117359413203E-3</v>
      </c>
      <c r="AK897" t="str">
        <f t="shared" si="279"/>
        <v>Include</v>
      </c>
      <c r="AL897" t="str">
        <f t="shared" si="280"/>
        <v>10 or more deaths</v>
      </c>
      <c r="AM897" s="6">
        <f>IFERROR(VLOOKUP(D897,DatesEachStateReach10Deaths!A:B,2,FALSE),AK897)</f>
        <v>43925</v>
      </c>
      <c r="AN897">
        <f t="shared" si="281"/>
        <v>0</v>
      </c>
    </row>
    <row r="898" spans="1:40" x14ac:dyDescent="0.25">
      <c r="A898" t="str">
        <f t="shared" si="282"/>
        <v>43926Maine</v>
      </c>
      <c r="B898" t="str">
        <f t="shared" ref="B898:B961" si="287">C898&amp;E898</f>
        <v>43926ME</v>
      </c>
      <c r="C898" s="6">
        <v>43926</v>
      </c>
      <c r="D898" t="s">
        <v>82</v>
      </c>
      <c r="E898" t="s">
        <v>28</v>
      </c>
      <c r="F898">
        <f>IFERROR(VLOOKUP(B898,CovidTracking!B:G,4,FALSE),0)</f>
        <v>470</v>
      </c>
      <c r="G898">
        <f>IFERROR(VLOOKUP(B898,CovidTracking!B:G,5,FALSE),0)</f>
        <v>6088</v>
      </c>
      <c r="H898">
        <f t="shared" ref="H898:H961" si="288">F898+G898</f>
        <v>6558</v>
      </c>
      <c r="I898">
        <f>IFERROR(VLOOKUP(B898,CovidTracking!B:G,6,FALSE),0)</f>
        <v>10</v>
      </c>
      <c r="J898">
        <f t="shared" si="283"/>
        <v>14</v>
      </c>
      <c r="K898">
        <f t="shared" si="284"/>
        <v>0</v>
      </c>
      <c r="L898">
        <f t="shared" si="285"/>
        <v>14</v>
      </c>
      <c r="M898">
        <f t="shared" si="286"/>
        <v>0</v>
      </c>
      <c r="N898">
        <f>VLOOKUP(A898,Mobility!$A:$L,7,FALSE)</f>
        <v>-50</v>
      </c>
      <c r="O898">
        <f>VLOOKUP(A898,Mobility!$A:$L,8,FALSE)</f>
        <v>-23</v>
      </c>
      <c r="P898">
        <f>VLOOKUP(A898,Mobility!$A:$L,9,FALSE)</f>
        <v>20</v>
      </c>
      <c r="Q898">
        <f>VLOOKUP(A898,Mobility!$A:$L,10,FALSE)</f>
        <v>-59</v>
      </c>
      <c r="R898">
        <f>VLOOKUP(A898,Mobility!$A:$L,11,FALSE)</f>
        <v>-34</v>
      </c>
      <c r="S898">
        <f>VLOOKUP(A898,Mobility!$A:$L,12,FALSE)</f>
        <v>10</v>
      </c>
      <c r="T898">
        <f>VLOOKUP(D898,'Pop and Pop Den'!A:C,2,FALSE)</f>
        <v>1345790</v>
      </c>
      <c r="U898">
        <f>VLOOKUP(D898,'Pop and Pop Den'!A:C,3,FALSE)</f>
        <v>43.633600000000001</v>
      </c>
      <c r="V898">
        <f>VLOOKUP(D898,Unemployment!A:B,2,FALSE)</f>
        <v>3</v>
      </c>
      <c r="W898">
        <f>VLOOKUP(D898,Unemployment!H:J,2,FALSE)</f>
        <v>3.2</v>
      </c>
      <c r="X898">
        <f>VLOOKUP(D898,Unemployment!H:J,3,FALSE)</f>
        <v>3.2</v>
      </c>
      <c r="Y898">
        <f t="shared" si="271"/>
        <v>0.20000000000000018</v>
      </c>
      <c r="Z898">
        <f t="shared" si="272"/>
        <v>0</v>
      </c>
      <c r="AA898">
        <f>VLOOKUP(D898,MedianAge!A:B,2,FALSE)</f>
        <v>44.6</v>
      </c>
      <c r="AB898" s="6">
        <f>VLOOKUP(D898,StateActions!F:G,2,FALSE)</f>
        <v>43923</v>
      </c>
      <c r="AC898" s="6">
        <f>VLOOKUP(D898,StateActions!L:M,2,FALSE)</f>
        <v>43914</v>
      </c>
      <c r="AD898" s="6">
        <f>VLOOKUP(D898,StateActions!A:B,2,FALSE)</f>
        <v>43921</v>
      </c>
      <c r="AE898">
        <f t="shared" si="273"/>
        <v>3</v>
      </c>
      <c r="AF898">
        <f t="shared" si="274"/>
        <v>12</v>
      </c>
      <c r="AG898">
        <f t="shared" si="275"/>
        <v>5</v>
      </c>
      <c r="AH898" s="18">
        <f t="shared" si="276"/>
        <v>7.1668191521805424E-2</v>
      </c>
      <c r="AI898" s="18">
        <f t="shared" si="277"/>
        <v>0.92833180847819452</v>
      </c>
      <c r="AJ898" s="20">
        <f t="shared" si="278"/>
        <v>1.5248551387618177E-3</v>
      </c>
      <c r="AK898" t="str">
        <f t="shared" si="279"/>
        <v>Include</v>
      </c>
      <c r="AL898" t="str">
        <f t="shared" si="280"/>
        <v>10 or more deaths</v>
      </c>
      <c r="AM898" s="6">
        <f>IFERROR(VLOOKUP(D898,DatesEachStateReach10Deaths!A:B,2,FALSE),AK898)</f>
        <v>43925</v>
      </c>
      <c r="AN898">
        <f t="shared" si="281"/>
        <v>1</v>
      </c>
    </row>
    <row r="899" spans="1:40" x14ac:dyDescent="0.25">
      <c r="A899" t="str">
        <f t="shared" si="282"/>
        <v>43927Maine</v>
      </c>
      <c r="B899" t="str">
        <f t="shared" si="287"/>
        <v>43927ME</v>
      </c>
      <c r="C899" s="6">
        <v>43927</v>
      </c>
      <c r="D899" t="s">
        <v>82</v>
      </c>
      <c r="E899" t="s">
        <v>28</v>
      </c>
      <c r="F899">
        <f>IFERROR(VLOOKUP(B899,CovidTracking!B:G,4,FALSE),0)</f>
        <v>499</v>
      </c>
      <c r="G899">
        <f>IFERROR(VLOOKUP(B899,CovidTracking!B:G,5,FALSE),0)</f>
        <v>6088</v>
      </c>
      <c r="H899">
        <f t="shared" si="288"/>
        <v>6587</v>
      </c>
      <c r="I899">
        <f>IFERROR(VLOOKUP(B899,CovidTracking!B:G,6,FALSE),0)</f>
        <v>10</v>
      </c>
      <c r="J899">
        <f t="shared" si="283"/>
        <v>29</v>
      </c>
      <c r="K899">
        <f t="shared" si="284"/>
        <v>0</v>
      </c>
      <c r="L899">
        <f t="shared" si="285"/>
        <v>29</v>
      </c>
      <c r="M899">
        <f t="shared" si="286"/>
        <v>0</v>
      </c>
      <c r="N899">
        <f>VLOOKUP(A899,Mobility!$A:$L,7,FALSE)</f>
        <v>-42</v>
      </c>
      <c r="O899">
        <f>VLOOKUP(A899,Mobility!$A:$L,8,FALSE)</f>
        <v>-17</v>
      </c>
      <c r="P899">
        <f>VLOOKUP(A899,Mobility!$A:$L,9,FALSE)</f>
        <v>40</v>
      </c>
      <c r="Q899">
        <f>VLOOKUP(A899,Mobility!$A:$L,10,FALSE)</f>
        <v>-51</v>
      </c>
      <c r="R899">
        <f>VLOOKUP(A899,Mobility!$A:$L,11,FALSE)</f>
        <v>-45</v>
      </c>
      <c r="S899">
        <f>VLOOKUP(A899,Mobility!$A:$L,12,FALSE)</f>
        <v>17</v>
      </c>
      <c r="T899">
        <f>VLOOKUP(D899,'Pop and Pop Den'!A:C,2,FALSE)</f>
        <v>1345790</v>
      </c>
      <c r="U899">
        <f>VLOOKUP(D899,'Pop and Pop Den'!A:C,3,FALSE)</f>
        <v>43.633600000000001</v>
      </c>
      <c r="V899">
        <f>VLOOKUP(D899,Unemployment!A:B,2,FALSE)</f>
        <v>3</v>
      </c>
      <c r="W899">
        <f>VLOOKUP(D899,Unemployment!H:J,2,FALSE)</f>
        <v>3.2</v>
      </c>
      <c r="X899">
        <f>VLOOKUP(D899,Unemployment!H:J,3,FALSE)</f>
        <v>3.2</v>
      </c>
      <c r="Y899">
        <f t="shared" ref="Y899:Y962" si="289">X899-V899</f>
        <v>0.20000000000000018</v>
      </c>
      <c r="Z899">
        <f t="shared" ref="Z899:Z962" si="290">X899-W899</f>
        <v>0</v>
      </c>
      <c r="AA899">
        <f>VLOOKUP(D899,MedianAge!A:B,2,FALSE)</f>
        <v>44.6</v>
      </c>
      <c r="AB899" s="6">
        <f>VLOOKUP(D899,StateActions!F:G,2,FALSE)</f>
        <v>43923</v>
      </c>
      <c r="AC899" s="6">
        <f>VLOOKUP(D899,StateActions!L:M,2,FALSE)</f>
        <v>43914</v>
      </c>
      <c r="AD899" s="6">
        <f>VLOOKUP(D899,StateActions!A:B,2,FALSE)</f>
        <v>43921</v>
      </c>
      <c r="AE899">
        <f t="shared" ref="AE899:AE962" si="291">C899-AB899</f>
        <v>4</v>
      </c>
      <c r="AF899">
        <f t="shared" ref="AF899:AF962" si="292">C899-AC899</f>
        <v>13</v>
      </c>
      <c r="AG899">
        <f t="shared" ref="AG899:AG962" si="293">C899-AD899</f>
        <v>6</v>
      </c>
      <c r="AH899" s="18">
        <f t="shared" ref="AH899:AH962" si="294">IFERROR(F899/H899,0)</f>
        <v>7.5755275542735687E-2</v>
      </c>
      <c r="AI899" s="18">
        <f t="shared" ref="AI899:AI962" si="295">IFERROR(G899/H899,0)</f>
        <v>0.92424472445726435</v>
      </c>
      <c r="AJ899" s="20">
        <f t="shared" ref="AJ899:AJ962" si="296">IFERROR(I899/H899,0)</f>
        <v>1.5181417944436009E-3</v>
      </c>
      <c r="AK899" t="str">
        <f t="shared" ref="AK899:AK962" si="297">IF(SUMIFS(M:M,D:D,D899)&lt;10,"Exclude less than 10 Deaths","Include")</f>
        <v>Include</v>
      </c>
      <c r="AL899" t="str">
        <f t="shared" ref="AL899:AL962" si="298">IF(I899&gt;9,"10 or more deaths","Less than 10 deaths")</f>
        <v>10 or more deaths</v>
      </c>
      <c r="AM899" s="6">
        <f>IFERROR(VLOOKUP(D899,DatesEachStateReach10Deaths!A:B,2,FALSE),AK899)</f>
        <v>43925</v>
      </c>
      <c r="AN899">
        <f t="shared" ref="AN899:AN962" si="299">IFERROR(C899-AM899,AK899)</f>
        <v>2</v>
      </c>
    </row>
    <row r="900" spans="1:40" x14ac:dyDescent="0.25">
      <c r="A900" t="str">
        <f t="shared" si="282"/>
        <v>43928Maine</v>
      </c>
      <c r="B900" t="str">
        <f t="shared" si="287"/>
        <v>43928ME</v>
      </c>
      <c r="C900" s="6">
        <v>43928</v>
      </c>
      <c r="D900" t="s">
        <v>82</v>
      </c>
      <c r="E900" t="s">
        <v>28</v>
      </c>
      <c r="F900">
        <f>IFERROR(VLOOKUP(B900,CovidTracking!B:G,4,FALSE),0)</f>
        <v>519</v>
      </c>
      <c r="G900">
        <f>IFERROR(VLOOKUP(B900,CovidTracking!B:G,5,FALSE),0)</f>
        <v>6088</v>
      </c>
      <c r="H900">
        <f t="shared" si="288"/>
        <v>6607</v>
      </c>
      <c r="I900">
        <f>IFERROR(VLOOKUP(B900,CovidTracking!B:G,6,FALSE),0)</f>
        <v>12</v>
      </c>
      <c r="J900">
        <f t="shared" si="283"/>
        <v>20</v>
      </c>
      <c r="K900">
        <f t="shared" si="284"/>
        <v>0</v>
      </c>
      <c r="L900">
        <f t="shared" si="285"/>
        <v>20</v>
      </c>
      <c r="M900">
        <f t="shared" si="286"/>
        <v>2</v>
      </c>
      <c r="N900">
        <f>VLOOKUP(A900,Mobility!$A:$L,7,FALSE)</f>
        <v>-43</v>
      </c>
      <c r="O900">
        <f>VLOOKUP(A900,Mobility!$A:$L,8,FALSE)</f>
        <v>-18</v>
      </c>
      <c r="P900">
        <f>VLOOKUP(A900,Mobility!$A:$L,9,FALSE)</f>
        <v>37</v>
      </c>
      <c r="Q900">
        <f>VLOOKUP(A900,Mobility!$A:$L,10,FALSE)</f>
        <v>-47</v>
      </c>
      <c r="R900">
        <f>VLOOKUP(A900,Mobility!$A:$L,11,FALSE)</f>
        <v>-47</v>
      </c>
      <c r="S900">
        <f>VLOOKUP(A900,Mobility!$A:$L,12,FALSE)</f>
        <v>18</v>
      </c>
      <c r="T900">
        <f>VLOOKUP(D900,'Pop and Pop Den'!A:C,2,FALSE)</f>
        <v>1345790</v>
      </c>
      <c r="U900">
        <f>VLOOKUP(D900,'Pop and Pop Den'!A:C,3,FALSE)</f>
        <v>43.633600000000001</v>
      </c>
      <c r="V900">
        <f>VLOOKUP(D900,Unemployment!A:B,2,FALSE)</f>
        <v>3</v>
      </c>
      <c r="W900">
        <f>VLOOKUP(D900,Unemployment!H:J,2,FALSE)</f>
        <v>3.2</v>
      </c>
      <c r="X900">
        <f>VLOOKUP(D900,Unemployment!H:J,3,FALSE)</f>
        <v>3.2</v>
      </c>
      <c r="Y900">
        <f t="shared" si="289"/>
        <v>0.20000000000000018</v>
      </c>
      <c r="Z900">
        <f t="shared" si="290"/>
        <v>0</v>
      </c>
      <c r="AA900">
        <f>VLOOKUP(D900,MedianAge!A:B,2,FALSE)</f>
        <v>44.6</v>
      </c>
      <c r="AB900" s="6">
        <f>VLOOKUP(D900,StateActions!F:G,2,FALSE)</f>
        <v>43923</v>
      </c>
      <c r="AC900" s="6">
        <f>VLOOKUP(D900,StateActions!L:M,2,FALSE)</f>
        <v>43914</v>
      </c>
      <c r="AD900" s="6">
        <f>VLOOKUP(D900,StateActions!A:B,2,FALSE)</f>
        <v>43921</v>
      </c>
      <c r="AE900">
        <f t="shared" si="291"/>
        <v>5</v>
      </c>
      <c r="AF900">
        <f t="shared" si="292"/>
        <v>14</v>
      </c>
      <c r="AG900">
        <f t="shared" si="293"/>
        <v>7</v>
      </c>
      <c r="AH900" s="18">
        <f t="shared" si="294"/>
        <v>7.8553049795671251E-2</v>
      </c>
      <c r="AI900" s="18">
        <f t="shared" si="295"/>
        <v>0.92144695020432876</v>
      </c>
      <c r="AJ900" s="20">
        <f t="shared" si="296"/>
        <v>1.8162554866051157E-3</v>
      </c>
      <c r="AK900" t="str">
        <f t="shared" si="297"/>
        <v>Include</v>
      </c>
      <c r="AL900" t="str">
        <f t="shared" si="298"/>
        <v>10 or more deaths</v>
      </c>
      <c r="AM900" s="6">
        <f>IFERROR(VLOOKUP(D900,DatesEachStateReach10Deaths!A:B,2,FALSE),AK900)</f>
        <v>43925</v>
      </c>
      <c r="AN900">
        <f t="shared" si="299"/>
        <v>3</v>
      </c>
    </row>
    <row r="901" spans="1:40" x14ac:dyDescent="0.25">
      <c r="A901" t="str">
        <f t="shared" si="282"/>
        <v>43929Maine</v>
      </c>
      <c r="B901" t="str">
        <f t="shared" si="287"/>
        <v>43929ME</v>
      </c>
      <c r="C901" s="6">
        <v>43929</v>
      </c>
      <c r="D901" t="s">
        <v>82</v>
      </c>
      <c r="E901" t="s">
        <v>28</v>
      </c>
      <c r="F901">
        <f>IFERROR(VLOOKUP(B901,CovidTracking!B:G,4,FALSE),0)</f>
        <v>537</v>
      </c>
      <c r="G901">
        <f>IFERROR(VLOOKUP(B901,CovidTracking!B:G,5,FALSE),0)</f>
        <v>6088</v>
      </c>
      <c r="H901">
        <f t="shared" si="288"/>
        <v>6625</v>
      </c>
      <c r="I901">
        <f>IFERROR(VLOOKUP(B901,CovidTracking!B:G,6,FALSE),0)</f>
        <v>14</v>
      </c>
      <c r="J901">
        <f t="shared" si="283"/>
        <v>18</v>
      </c>
      <c r="K901">
        <f t="shared" si="284"/>
        <v>0</v>
      </c>
      <c r="L901">
        <f t="shared" si="285"/>
        <v>18</v>
      </c>
      <c r="M901">
        <f t="shared" si="286"/>
        <v>2</v>
      </c>
      <c r="N901">
        <f>VLOOKUP(A901,Mobility!$A:$L,7,FALSE)</f>
        <v>-41</v>
      </c>
      <c r="O901">
        <f>VLOOKUP(A901,Mobility!$A:$L,8,FALSE)</f>
        <v>-15</v>
      </c>
      <c r="P901">
        <f>VLOOKUP(A901,Mobility!$A:$L,9,FALSE)</f>
        <v>28</v>
      </c>
      <c r="Q901">
        <f>VLOOKUP(A901,Mobility!$A:$L,10,FALSE)</f>
        <v>-48</v>
      </c>
      <c r="R901">
        <f>VLOOKUP(A901,Mobility!$A:$L,11,FALSE)</f>
        <v>-47</v>
      </c>
      <c r="S901">
        <f>VLOOKUP(A901,Mobility!$A:$L,12,FALSE)</f>
        <v>18</v>
      </c>
      <c r="T901">
        <f>VLOOKUP(D901,'Pop and Pop Den'!A:C,2,FALSE)</f>
        <v>1345790</v>
      </c>
      <c r="U901">
        <f>VLOOKUP(D901,'Pop and Pop Den'!A:C,3,FALSE)</f>
        <v>43.633600000000001</v>
      </c>
      <c r="V901">
        <f>VLOOKUP(D901,Unemployment!A:B,2,FALSE)</f>
        <v>3</v>
      </c>
      <c r="W901">
        <f>VLOOKUP(D901,Unemployment!H:J,2,FALSE)</f>
        <v>3.2</v>
      </c>
      <c r="X901">
        <f>VLOOKUP(D901,Unemployment!H:J,3,FALSE)</f>
        <v>3.2</v>
      </c>
      <c r="Y901">
        <f t="shared" si="289"/>
        <v>0.20000000000000018</v>
      </c>
      <c r="Z901">
        <f t="shared" si="290"/>
        <v>0</v>
      </c>
      <c r="AA901">
        <f>VLOOKUP(D901,MedianAge!A:B,2,FALSE)</f>
        <v>44.6</v>
      </c>
      <c r="AB901" s="6">
        <f>VLOOKUP(D901,StateActions!F:G,2,FALSE)</f>
        <v>43923</v>
      </c>
      <c r="AC901" s="6">
        <f>VLOOKUP(D901,StateActions!L:M,2,FALSE)</f>
        <v>43914</v>
      </c>
      <c r="AD901" s="6">
        <f>VLOOKUP(D901,StateActions!A:B,2,FALSE)</f>
        <v>43921</v>
      </c>
      <c r="AE901">
        <f t="shared" si="291"/>
        <v>6</v>
      </c>
      <c r="AF901">
        <f t="shared" si="292"/>
        <v>15</v>
      </c>
      <c r="AG901">
        <f t="shared" si="293"/>
        <v>8</v>
      </c>
      <c r="AH901" s="18">
        <f t="shared" si="294"/>
        <v>8.1056603773584909E-2</v>
      </c>
      <c r="AI901" s="18">
        <f t="shared" si="295"/>
        <v>0.91894339622641508</v>
      </c>
      <c r="AJ901" s="20">
        <f t="shared" si="296"/>
        <v>2.1132075471698114E-3</v>
      </c>
      <c r="AK901" t="str">
        <f t="shared" si="297"/>
        <v>Include</v>
      </c>
      <c r="AL901" t="str">
        <f t="shared" si="298"/>
        <v>10 or more deaths</v>
      </c>
      <c r="AM901" s="6">
        <f>IFERROR(VLOOKUP(D901,DatesEachStateReach10Deaths!A:B,2,FALSE),AK901)</f>
        <v>43925</v>
      </c>
      <c r="AN901">
        <f t="shared" si="299"/>
        <v>4</v>
      </c>
    </row>
    <row r="902" spans="1:40" x14ac:dyDescent="0.25">
      <c r="A902" t="str">
        <f t="shared" si="282"/>
        <v>43930Maine</v>
      </c>
      <c r="B902" t="str">
        <f t="shared" si="287"/>
        <v>43930ME</v>
      </c>
      <c r="C902" s="6">
        <v>43930</v>
      </c>
      <c r="D902" t="s">
        <v>82</v>
      </c>
      <c r="E902" t="s">
        <v>28</v>
      </c>
      <c r="F902">
        <f>IFERROR(VLOOKUP(B902,CovidTracking!B:G,4,FALSE),0)</f>
        <v>560</v>
      </c>
      <c r="G902">
        <f>IFERROR(VLOOKUP(B902,CovidTracking!B:G,5,FALSE),0)</f>
        <v>6088</v>
      </c>
      <c r="H902">
        <f t="shared" si="288"/>
        <v>6648</v>
      </c>
      <c r="I902">
        <f>IFERROR(VLOOKUP(B902,CovidTracking!B:G,6,FALSE),0)</f>
        <v>16</v>
      </c>
      <c r="J902">
        <f t="shared" si="283"/>
        <v>23</v>
      </c>
      <c r="K902">
        <f t="shared" si="284"/>
        <v>0</v>
      </c>
      <c r="L902">
        <f t="shared" si="285"/>
        <v>23</v>
      </c>
      <c r="M902">
        <f t="shared" si="286"/>
        <v>2</v>
      </c>
      <c r="N902">
        <f>VLOOKUP(A902,Mobility!$A:$L,7,FALSE)</f>
        <v>-51</v>
      </c>
      <c r="O902">
        <f>VLOOKUP(A902,Mobility!$A:$L,8,FALSE)</f>
        <v>-22</v>
      </c>
      <c r="P902">
        <f>VLOOKUP(A902,Mobility!$A:$L,9,FALSE)</f>
        <v>-25</v>
      </c>
      <c r="Q902">
        <f>VLOOKUP(A902,Mobility!$A:$L,10,FALSE)</f>
        <v>-56</v>
      </c>
      <c r="R902">
        <f>VLOOKUP(A902,Mobility!$A:$L,11,FALSE)</f>
        <v>-48</v>
      </c>
      <c r="S902">
        <f>VLOOKUP(A902,Mobility!$A:$L,12,FALSE)</f>
        <v>19</v>
      </c>
      <c r="T902">
        <f>VLOOKUP(D902,'Pop and Pop Den'!A:C,2,FALSE)</f>
        <v>1345790</v>
      </c>
      <c r="U902">
        <f>VLOOKUP(D902,'Pop and Pop Den'!A:C,3,FALSE)</f>
        <v>43.633600000000001</v>
      </c>
      <c r="V902">
        <f>VLOOKUP(D902,Unemployment!A:B,2,FALSE)</f>
        <v>3</v>
      </c>
      <c r="W902">
        <f>VLOOKUP(D902,Unemployment!H:J,2,FALSE)</f>
        <v>3.2</v>
      </c>
      <c r="X902">
        <f>VLOOKUP(D902,Unemployment!H:J,3,FALSE)</f>
        <v>3.2</v>
      </c>
      <c r="Y902">
        <f t="shared" si="289"/>
        <v>0.20000000000000018</v>
      </c>
      <c r="Z902">
        <f t="shared" si="290"/>
        <v>0</v>
      </c>
      <c r="AA902">
        <f>VLOOKUP(D902,MedianAge!A:B,2,FALSE)</f>
        <v>44.6</v>
      </c>
      <c r="AB902" s="6">
        <f>VLOOKUP(D902,StateActions!F:G,2,FALSE)</f>
        <v>43923</v>
      </c>
      <c r="AC902" s="6">
        <f>VLOOKUP(D902,StateActions!L:M,2,FALSE)</f>
        <v>43914</v>
      </c>
      <c r="AD902" s="6">
        <f>VLOOKUP(D902,StateActions!A:B,2,FALSE)</f>
        <v>43921</v>
      </c>
      <c r="AE902">
        <f t="shared" si="291"/>
        <v>7</v>
      </c>
      <c r="AF902">
        <f t="shared" si="292"/>
        <v>16</v>
      </c>
      <c r="AG902">
        <f t="shared" si="293"/>
        <v>9</v>
      </c>
      <c r="AH902" s="18">
        <f t="shared" si="294"/>
        <v>8.4235860409145602E-2</v>
      </c>
      <c r="AI902" s="18">
        <f t="shared" si="295"/>
        <v>0.91576413959085434</v>
      </c>
      <c r="AJ902" s="20">
        <f t="shared" si="296"/>
        <v>2.4067388688327317E-3</v>
      </c>
      <c r="AK902" t="str">
        <f t="shared" si="297"/>
        <v>Include</v>
      </c>
      <c r="AL902" t="str">
        <f t="shared" si="298"/>
        <v>10 or more deaths</v>
      </c>
      <c r="AM902" s="6">
        <f>IFERROR(VLOOKUP(D902,DatesEachStateReach10Deaths!A:B,2,FALSE),AK902)</f>
        <v>43925</v>
      </c>
      <c r="AN902">
        <f t="shared" si="299"/>
        <v>5</v>
      </c>
    </row>
    <row r="903" spans="1:40" x14ac:dyDescent="0.25">
      <c r="A903" t="str">
        <f t="shared" si="282"/>
        <v>43931Maine</v>
      </c>
      <c r="B903" t="str">
        <f t="shared" si="287"/>
        <v>43931ME</v>
      </c>
      <c r="C903" s="6">
        <v>43931</v>
      </c>
      <c r="D903" t="s">
        <v>82</v>
      </c>
      <c r="E903" t="s">
        <v>28</v>
      </c>
      <c r="F903">
        <f>IFERROR(VLOOKUP(B903,CovidTracking!B:G,4,FALSE),0)</f>
        <v>586</v>
      </c>
      <c r="G903">
        <f>IFERROR(VLOOKUP(B903,CovidTracking!B:G,5,FALSE),0)</f>
        <v>6088</v>
      </c>
      <c r="H903">
        <f t="shared" si="288"/>
        <v>6674</v>
      </c>
      <c r="I903">
        <f>IFERROR(VLOOKUP(B903,CovidTracking!B:G,6,FALSE),0)</f>
        <v>17</v>
      </c>
      <c r="J903">
        <f t="shared" si="283"/>
        <v>26</v>
      </c>
      <c r="K903">
        <f t="shared" si="284"/>
        <v>0</v>
      </c>
      <c r="L903">
        <f t="shared" si="285"/>
        <v>26</v>
      </c>
      <c r="M903">
        <f t="shared" si="286"/>
        <v>1</v>
      </c>
      <c r="N903">
        <f>VLOOKUP(A903,Mobility!$A:$L,7,FALSE)</f>
        <v>-47</v>
      </c>
      <c r="O903">
        <f>VLOOKUP(A903,Mobility!$A:$L,8,FALSE)</f>
        <v>-22</v>
      </c>
      <c r="P903">
        <f>VLOOKUP(A903,Mobility!$A:$L,9,FALSE)</f>
        <v>-30</v>
      </c>
      <c r="Q903">
        <f>VLOOKUP(A903,Mobility!$A:$L,10,FALSE)</f>
        <v>-58</v>
      </c>
      <c r="R903">
        <f>VLOOKUP(A903,Mobility!$A:$L,11,FALSE)</f>
        <v>-56</v>
      </c>
      <c r="S903">
        <f>VLOOKUP(A903,Mobility!$A:$L,12,FALSE)</f>
        <v>18</v>
      </c>
      <c r="T903">
        <f>VLOOKUP(D903,'Pop and Pop Den'!A:C,2,FALSE)</f>
        <v>1345790</v>
      </c>
      <c r="U903">
        <f>VLOOKUP(D903,'Pop and Pop Den'!A:C,3,FALSE)</f>
        <v>43.633600000000001</v>
      </c>
      <c r="V903">
        <f>VLOOKUP(D903,Unemployment!A:B,2,FALSE)</f>
        <v>3</v>
      </c>
      <c r="W903">
        <f>VLOOKUP(D903,Unemployment!H:J,2,FALSE)</f>
        <v>3.2</v>
      </c>
      <c r="X903">
        <f>VLOOKUP(D903,Unemployment!H:J,3,FALSE)</f>
        <v>3.2</v>
      </c>
      <c r="Y903">
        <f t="shared" si="289"/>
        <v>0.20000000000000018</v>
      </c>
      <c r="Z903">
        <f t="shared" si="290"/>
        <v>0</v>
      </c>
      <c r="AA903">
        <f>VLOOKUP(D903,MedianAge!A:B,2,FALSE)</f>
        <v>44.6</v>
      </c>
      <c r="AB903" s="6">
        <f>VLOOKUP(D903,StateActions!F:G,2,FALSE)</f>
        <v>43923</v>
      </c>
      <c r="AC903" s="6">
        <f>VLOOKUP(D903,StateActions!L:M,2,FALSE)</f>
        <v>43914</v>
      </c>
      <c r="AD903" s="6">
        <f>VLOOKUP(D903,StateActions!A:B,2,FALSE)</f>
        <v>43921</v>
      </c>
      <c r="AE903">
        <f t="shared" si="291"/>
        <v>8</v>
      </c>
      <c r="AF903">
        <f t="shared" si="292"/>
        <v>17</v>
      </c>
      <c r="AG903">
        <f t="shared" si="293"/>
        <v>10</v>
      </c>
      <c r="AH903" s="18">
        <f t="shared" si="294"/>
        <v>8.7803416242133656E-2</v>
      </c>
      <c r="AI903" s="18">
        <f t="shared" si="295"/>
        <v>0.91219658375786639</v>
      </c>
      <c r="AJ903" s="20">
        <f t="shared" si="296"/>
        <v>2.5471980821096794E-3</v>
      </c>
      <c r="AK903" t="str">
        <f t="shared" si="297"/>
        <v>Include</v>
      </c>
      <c r="AL903" t="str">
        <f t="shared" si="298"/>
        <v>10 or more deaths</v>
      </c>
      <c r="AM903" s="6">
        <f>IFERROR(VLOOKUP(D903,DatesEachStateReach10Deaths!A:B,2,FALSE),AK903)</f>
        <v>43925</v>
      </c>
      <c r="AN903">
        <f t="shared" si="299"/>
        <v>6</v>
      </c>
    </row>
    <row r="904" spans="1:40" x14ac:dyDescent="0.25">
      <c r="A904" t="str">
        <f t="shared" ref="A904:A926" si="300">C904&amp;D904</f>
        <v>43891Michigan</v>
      </c>
      <c r="B904" t="str">
        <f t="shared" si="287"/>
        <v>43891MI</v>
      </c>
      <c r="C904" s="6">
        <v>43891</v>
      </c>
      <c r="D904" t="s">
        <v>85</v>
      </c>
      <c r="E904" t="s">
        <v>29</v>
      </c>
      <c r="F904">
        <f>IFERROR(VLOOKUP(B904,CovidTracking!B:G,4,FALSE),0)</f>
        <v>9</v>
      </c>
      <c r="G904">
        <f>IFERROR(VLOOKUP(B904,CovidTracking!B:G,5,FALSE),0)</f>
        <v>0</v>
      </c>
      <c r="H904">
        <f t="shared" si="288"/>
        <v>9</v>
      </c>
      <c r="I904">
        <f>IFERROR(VLOOKUP(B904,CovidTracking!B:G,6,FALSE),0)</f>
        <v>0</v>
      </c>
      <c r="J904">
        <f>F904</f>
        <v>9</v>
      </c>
      <c r="K904">
        <f>G904</f>
        <v>0</v>
      </c>
      <c r="L904">
        <f>H904</f>
        <v>9</v>
      </c>
      <c r="M904">
        <f>I904</f>
        <v>0</v>
      </c>
      <c r="N904">
        <f>VLOOKUP(A904,Mobility!$A:$L,7,FALSE)</f>
        <v>17</v>
      </c>
      <c r="O904">
        <f>VLOOKUP(A904,Mobility!$A:$L,8,FALSE)</f>
        <v>10</v>
      </c>
      <c r="P904">
        <f>VLOOKUP(A904,Mobility!$A:$L,9,FALSE)</f>
        <v>57</v>
      </c>
      <c r="Q904">
        <f>VLOOKUP(A904,Mobility!$A:$L,10,FALSE)</f>
        <v>23</v>
      </c>
      <c r="R904">
        <f>VLOOKUP(A904,Mobility!$A:$L,11,FALSE)</f>
        <v>5</v>
      </c>
      <c r="S904">
        <f>VLOOKUP(A904,Mobility!$A:$L,12,FALSE)</f>
        <v>-2</v>
      </c>
      <c r="T904">
        <f>VLOOKUP(D904,'Pop and Pop Den'!A:C,2,FALSE)</f>
        <v>10045029</v>
      </c>
      <c r="U904">
        <f>VLOOKUP(D904,'Pop and Pop Den'!A:C,3,FALSE)</f>
        <v>177.66550000000001</v>
      </c>
      <c r="V904">
        <f>VLOOKUP(D904,Unemployment!A:B,2,FALSE)</f>
        <v>4.0999999999999996</v>
      </c>
      <c r="W904">
        <f>VLOOKUP(D904,Unemployment!H:J,2,FALSE)</f>
        <v>3.6</v>
      </c>
      <c r="X904">
        <f>VLOOKUP(D904,Unemployment!H:J,3,FALSE)</f>
        <v>4.0999999999999996</v>
      </c>
      <c r="Y904">
        <f t="shared" si="289"/>
        <v>0</v>
      </c>
      <c r="Z904">
        <f t="shared" si="290"/>
        <v>0.49999999999999956</v>
      </c>
      <c r="AA904">
        <f>VLOOKUP(D904,MedianAge!A:B,2,FALSE)</f>
        <v>39.700000000000003</v>
      </c>
      <c r="AB904" s="6">
        <f>VLOOKUP(D904,StateActions!F:G,2,FALSE)</f>
        <v>43914</v>
      </c>
      <c r="AC904" s="6">
        <f>VLOOKUP(D904,StateActions!L:M,2,FALSE)</f>
        <v>43913</v>
      </c>
      <c r="AD904" s="6">
        <f>VLOOKUP(D904,StateActions!A:B,2,FALSE)</f>
        <v>43906</v>
      </c>
      <c r="AE904">
        <f t="shared" si="291"/>
        <v>-23</v>
      </c>
      <c r="AF904">
        <f t="shared" si="292"/>
        <v>-22</v>
      </c>
      <c r="AG904">
        <f t="shared" si="293"/>
        <v>-15</v>
      </c>
      <c r="AH904" s="18">
        <f t="shared" si="294"/>
        <v>1</v>
      </c>
      <c r="AI904" s="18">
        <f t="shared" si="295"/>
        <v>0</v>
      </c>
      <c r="AJ904" s="20">
        <f t="shared" si="296"/>
        <v>0</v>
      </c>
      <c r="AK904" t="str">
        <f t="shared" si="297"/>
        <v>Include</v>
      </c>
      <c r="AL904" t="str">
        <f t="shared" si="298"/>
        <v>Less than 10 deaths</v>
      </c>
      <c r="AM904" s="6">
        <f>IFERROR(VLOOKUP(D904,DatesEachStateReach10Deaths!A:B,2,FALSE),AK904)</f>
        <v>43913</v>
      </c>
      <c r="AN904">
        <f t="shared" si="299"/>
        <v>-22</v>
      </c>
    </row>
    <row r="905" spans="1:40" x14ac:dyDescent="0.25">
      <c r="A905" t="str">
        <f t="shared" si="300"/>
        <v>43892Michigan</v>
      </c>
      <c r="B905" t="str">
        <f t="shared" si="287"/>
        <v>43892MI</v>
      </c>
      <c r="C905" s="6">
        <v>43892</v>
      </c>
      <c r="D905" t="s">
        <v>85</v>
      </c>
      <c r="E905" t="s">
        <v>29</v>
      </c>
      <c r="F905">
        <f>IFERROR(VLOOKUP(B905,CovidTracking!B:G,4,FALSE),0)</f>
        <v>18</v>
      </c>
      <c r="G905">
        <f>IFERROR(VLOOKUP(B905,CovidTracking!B:G,5,FALSE),0)</f>
        <v>0</v>
      </c>
      <c r="H905">
        <f t="shared" si="288"/>
        <v>18</v>
      </c>
      <c r="I905">
        <f>IFERROR(VLOOKUP(B905,CovidTracking!B:G,6,FALSE),0)</f>
        <v>0</v>
      </c>
      <c r="J905">
        <f t="shared" ref="J905:J944" si="301">F905-F904</f>
        <v>9</v>
      </c>
      <c r="K905">
        <f t="shared" ref="K905:K944" si="302">G905-G904</f>
        <v>0</v>
      </c>
      <c r="L905">
        <f t="shared" ref="L905:L944" si="303">H905-H904</f>
        <v>9</v>
      </c>
      <c r="M905">
        <f t="shared" ref="M905:M944" si="304">I905-I904</f>
        <v>0</v>
      </c>
      <c r="N905">
        <f>VLOOKUP(A905,Mobility!$A:$L,7,FALSE)</f>
        <v>9</v>
      </c>
      <c r="O905">
        <f>VLOOKUP(A905,Mobility!$A:$L,8,FALSE)</f>
        <v>4</v>
      </c>
      <c r="P905">
        <f>VLOOKUP(A905,Mobility!$A:$L,9,FALSE)</f>
        <v>28</v>
      </c>
      <c r="Q905">
        <f>VLOOKUP(A905,Mobility!$A:$L,10,FALSE)</f>
        <v>5</v>
      </c>
      <c r="R905">
        <f>VLOOKUP(A905,Mobility!$A:$L,11,FALSE)</f>
        <v>2</v>
      </c>
      <c r="S905">
        <f>VLOOKUP(A905,Mobility!$A:$L,12,FALSE)</f>
        <v>-1</v>
      </c>
      <c r="T905">
        <f>VLOOKUP(D905,'Pop and Pop Den'!A:C,2,FALSE)</f>
        <v>10045029</v>
      </c>
      <c r="U905">
        <f>VLOOKUP(D905,'Pop and Pop Den'!A:C,3,FALSE)</f>
        <v>177.66550000000001</v>
      </c>
      <c r="V905">
        <f>VLOOKUP(D905,Unemployment!A:B,2,FALSE)</f>
        <v>4.0999999999999996</v>
      </c>
      <c r="W905">
        <f>VLOOKUP(D905,Unemployment!H:J,2,FALSE)</f>
        <v>3.6</v>
      </c>
      <c r="X905">
        <f>VLOOKUP(D905,Unemployment!H:J,3,FALSE)</f>
        <v>4.0999999999999996</v>
      </c>
      <c r="Y905">
        <f t="shared" si="289"/>
        <v>0</v>
      </c>
      <c r="Z905">
        <f t="shared" si="290"/>
        <v>0.49999999999999956</v>
      </c>
      <c r="AA905">
        <f>VLOOKUP(D905,MedianAge!A:B,2,FALSE)</f>
        <v>39.700000000000003</v>
      </c>
      <c r="AB905" s="6">
        <f>VLOOKUP(D905,StateActions!F:G,2,FALSE)</f>
        <v>43914</v>
      </c>
      <c r="AC905" s="6">
        <f>VLOOKUP(D905,StateActions!L:M,2,FALSE)</f>
        <v>43913</v>
      </c>
      <c r="AD905" s="6">
        <f>VLOOKUP(D905,StateActions!A:B,2,FALSE)</f>
        <v>43906</v>
      </c>
      <c r="AE905">
        <f t="shared" si="291"/>
        <v>-22</v>
      </c>
      <c r="AF905">
        <f t="shared" si="292"/>
        <v>-21</v>
      </c>
      <c r="AG905">
        <f t="shared" si="293"/>
        <v>-14</v>
      </c>
      <c r="AH905" s="18">
        <f t="shared" si="294"/>
        <v>1</v>
      </c>
      <c r="AI905" s="18">
        <f t="shared" si="295"/>
        <v>0</v>
      </c>
      <c r="AJ905" s="20">
        <f t="shared" si="296"/>
        <v>0</v>
      </c>
      <c r="AK905" t="str">
        <f t="shared" si="297"/>
        <v>Include</v>
      </c>
      <c r="AL905" t="str">
        <f t="shared" si="298"/>
        <v>Less than 10 deaths</v>
      </c>
      <c r="AM905" s="6">
        <f>IFERROR(VLOOKUP(D905,DatesEachStateReach10Deaths!A:B,2,FALSE),AK905)</f>
        <v>43913</v>
      </c>
      <c r="AN905">
        <f t="shared" si="299"/>
        <v>-21</v>
      </c>
    </row>
    <row r="906" spans="1:40" x14ac:dyDescent="0.25">
      <c r="A906" t="str">
        <f t="shared" si="300"/>
        <v>43893Michigan</v>
      </c>
      <c r="B906" t="str">
        <f t="shared" si="287"/>
        <v>43893MI</v>
      </c>
      <c r="C906" s="6">
        <v>43893</v>
      </c>
      <c r="D906" t="s">
        <v>85</v>
      </c>
      <c r="E906" t="s">
        <v>29</v>
      </c>
      <c r="F906">
        <f>IFERROR(VLOOKUP(B906,CovidTracking!B:G,4,FALSE),0)</f>
        <v>34</v>
      </c>
      <c r="G906">
        <f>IFERROR(VLOOKUP(B906,CovidTracking!B:G,5,FALSE),0)</f>
        <v>0</v>
      </c>
      <c r="H906">
        <f t="shared" si="288"/>
        <v>34</v>
      </c>
      <c r="I906">
        <f>IFERROR(VLOOKUP(B906,CovidTracking!B:G,6,FALSE),0)</f>
        <v>0</v>
      </c>
      <c r="J906">
        <f t="shared" si="301"/>
        <v>16</v>
      </c>
      <c r="K906">
        <f t="shared" si="302"/>
        <v>0</v>
      </c>
      <c r="L906">
        <f t="shared" si="303"/>
        <v>16</v>
      </c>
      <c r="M906">
        <f t="shared" si="304"/>
        <v>0</v>
      </c>
      <c r="N906">
        <f>VLOOKUP(A906,Mobility!$A:$L,7,FALSE)</f>
        <v>12</v>
      </c>
      <c r="O906">
        <f>VLOOKUP(A906,Mobility!$A:$L,8,FALSE)</f>
        <v>7</v>
      </c>
      <c r="P906">
        <f>VLOOKUP(A906,Mobility!$A:$L,9,FALSE)</f>
        <v>14</v>
      </c>
      <c r="Q906">
        <f>VLOOKUP(A906,Mobility!$A:$L,10,FALSE)</f>
        <v>8</v>
      </c>
      <c r="R906">
        <f>VLOOKUP(A906,Mobility!$A:$L,11,FALSE)</f>
        <v>1</v>
      </c>
      <c r="S906">
        <f>VLOOKUP(A906,Mobility!$A:$L,12,FALSE)</f>
        <v>-1</v>
      </c>
      <c r="T906">
        <f>VLOOKUP(D906,'Pop and Pop Den'!A:C,2,FALSE)</f>
        <v>10045029</v>
      </c>
      <c r="U906">
        <f>VLOOKUP(D906,'Pop and Pop Den'!A:C,3,FALSE)</f>
        <v>177.66550000000001</v>
      </c>
      <c r="V906">
        <f>VLOOKUP(D906,Unemployment!A:B,2,FALSE)</f>
        <v>4.0999999999999996</v>
      </c>
      <c r="W906">
        <f>VLOOKUP(D906,Unemployment!H:J,2,FALSE)</f>
        <v>3.6</v>
      </c>
      <c r="X906">
        <f>VLOOKUP(D906,Unemployment!H:J,3,FALSE)</f>
        <v>4.0999999999999996</v>
      </c>
      <c r="Y906">
        <f t="shared" si="289"/>
        <v>0</v>
      </c>
      <c r="Z906">
        <f t="shared" si="290"/>
        <v>0.49999999999999956</v>
      </c>
      <c r="AA906">
        <f>VLOOKUP(D906,MedianAge!A:B,2,FALSE)</f>
        <v>39.700000000000003</v>
      </c>
      <c r="AB906" s="6">
        <f>VLOOKUP(D906,StateActions!F:G,2,FALSE)</f>
        <v>43914</v>
      </c>
      <c r="AC906" s="6">
        <f>VLOOKUP(D906,StateActions!L:M,2,FALSE)</f>
        <v>43913</v>
      </c>
      <c r="AD906" s="6">
        <f>VLOOKUP(D906,StateActions!A:B,2,FALSE)</f>
        <v>43906</v>
      </c>
      <c r="AE906">
        <f t="shared" si="291"/>
        <v>-21</v>
      </c>
      <c r="AF906">
        <f t="shared" si="292"/>
        <v>-20</v>
      </c>
      <c r="AG906">
        <f t="shared" si="293"/>
        <v>-13</v>
      </c>
      <c r="AH906" s="18">
        <f t="shared" si="294"/>
        <v>1</v>
      </c>
      <c r="AI906" s="18">
        <f t="shared" si="295"/>
        <v>0</v>
      </c>
      <c r="AJ906" s="20">
        <f t="shared" si="296"/>
        <v>0</v>
      </c>
      <c r="AK906" t="str">
        <f t="shared" si="297"/>
        <v>Include</v>
      </c>
      <c r="AL906" t="str">
        <f t="shared" si="298"/>
        <v>Less than 10 deaths</v>
      </c>
      <c r="AM906" s="6">
        <f>IFERROR(VLOOKUP(D906,DatesEachStateReach10Deaths!A:B,2,FALSE),AK906)</f>
        <v>43913</v>
      </c>
      <c r="AN906">
        <f t="shared" si="299"/>
        <v>-20</v>
      </c>
    </row>
    <row r="907" spans="1:40" x14ac:dyDescent="0.25">
      <c r="A907" t="str">
        <f t="shared" si="300"/>
        <v>43894Michigan</v>
      </c>
      <c r="B907" t="str">
        <f t="shared" si="287"/>
        <v>43894MI</v>
      </c>
      <c r="C907" s="6">
        <v>43894</v>
      </c>
      <c r="D907" t="s">
        <v>85</v>
      </c>
      <c r="E907" t="s">
        <v>29</v>
      </c>
      <c r="F907">
        <f>IFERROR(VLOOKUP(B907,CovidTracking!B:G,4,FALSE),0)</f>
        <v>52</v>
      </c>
      <c r="G907">
        <f>IFERROR(VLOOKUP(B907,CovidTracking!B:G,5,FALSE),0)</f>
        <v>0</v>
      </c>
      <c r="H907">
        <f t="shared" si="288"/>
        <v>52</v>
      </c>
      <c r="I907">
        <f>IFERROR(VLOOKUP(B907,CovidTracking!B:G,6,FALSE),0)</f>
        <v>0</v>
      </c>
      <c r="J907">
        <f t="shared" si="301"/>
        <v>18</v>
      </c>
      <c r="K907">
        <f t="shared" si="302"/>
        <v>0</v>
      </c>
      <c r="L907">
        <f t="shared" si="303"/>
        <v>18</v>
      </c>
      <c r="M907">
        <f t="shared" si="304"/>
        <v>0</v>
      </c>
      <c r="N907">
        <f>VLOOKUP(A907,Mobility!$A:$L,7,FALSE)</f>
        <v>11</v>
      </c>
      <c r="O907">
        <f>VLOOKUP(A907,Mobility!$A:$L,8,FALSE)</f>
        <v>5</v>
      </c>
      <c r="P907">
        <f>VLOOKUP(A907,Mobility!$A:$L,9,FALSE)</f>
        <v>22</v>
      </c>
      <c r="Q907">
        <f>VLOOKUP(A907,Mobility!$A:$L,10,FALSE)</f>
        <v>9</v>
      </c>
      <c r="R907">
        <f>VLOOKUP(A907,Mobility!$A:$L,11,FALSE)</f>
        <v>1</v>
      </c>
      <c r="S907">
        <f>VLOOKUP(A907,Mobility!$A:$L,12,FALSE)</f>
        <v>-1</v>
      </c>
      <c r="T907">
        <f>VLOOKUP(D907,'Pop and Pop Den'!A:C,2,FALSE)</f>
        <v>10045029</v>
      </c>
      <c r="U907">
        <f>VLOOKUP(D907,'Pop and Pop Den'!A:C,3,FALSE)</f>
        <v>177.66550000000001</v>
      </c>
      <c r="V907">
        <f>VLOOKUP(D907,Unemployment!A:B,2,FALSE)</f>
        <v>4.0999999999999996</v>
      </c>
      <c r="W907">
        <f>VLOOKUP(D907,Unemployment!H:J,2,FALSE)</f>
        <v>3.6</v>
      </c>
      <c r="X907">
        <f>VLOOKUP(D907,Unemployment!H:J,3,FALSE)</f>
        <v>4.0999999999999996</v>
      </c>
      <c r="Y907">
        <f t="shared" si="289"/>
        <v>0</v>
      </c>
      <c r="Z907">
        <f t="shared" si="290"/>
        <v>0.49999999999999956</v>
      </c>
      <c r="AA907">
        <f>VLOOKUP(D907,MedianAge!A:B,2,FALSE)</f>
        <v>39.700000000000003</v>
      </c>
      <c r="AB907" s="6">
        <f>VLOOKUP(D907,StateActions!F:G,2,FALSE)</f>
        <v>43914</v>
      </c>
      <c r="AC907" s="6">
        <f>VLOOKUP(D907,StateActions!L:M,2,FALSE)</f>
        <v>43913</v>
      </c>
      <c r="AD907" s="6">
        <f>VLOOKUP(D907,StateActions!A:B,2,FALSE)</f>
        <v>43906</v>
      </c>
      <c r="AE907">
        <f t="shared" si="291"/>
        <v>-20</v>
      </c>
      <c r="AF907">
        <f t="shared" si="292"/>
        <v>-19</v>
      </c>
      <c r="AG907">
        <f t="shared" si="293"/>
        <v>-12</v>
      </c>
      <c r="AH907" s="18">
        <f t="shared" si="294"/>
        <v>1</v>
      </c>
      <c r="AI907" s="18">
        <f t="shared" si="295"/>
        <v>0</v>
      </c>
      <c r="AJ907" s="20">
        <f t="shared" si="296"/>
        <v>0</v>
      </c>
      <c r="AK907" t="str">
        <f t="shared" si="297"/>
        <v>Include</v>
      </c>
      <c r="AL907" t="str">
        <f t="shared" si="298"/>
        <v>Less than 10 deaths</v>
      </c>
      <c r="AM907" s="6">
        <f>IFERROR(VLOOKUP(D907,DatesEachStateReach10Deaths!A:B,2,FALSE),AK907)</f>
        <v>43913</v>
      </c>
      <c r="AN907">
        <f t="shared" si="299"/>
        <v>-19</v>
      </c>
    </row>
    <row r="908" spans="1:40" x14ac:dyDescent="0.25">
      <c r="A908" t="str">
        <f t="shared" si="300"/>
        <v>43895Michigan</v>
      </c>
      <c r="B908" t="str">
        <f t="shared" si="287"/>
        <v>43895MI</v>
      </c>
      <c r="C908" s="6">
        <v>43895</v>
      </c>
      <c r="D908" t="s">
        <v>85</v>
      </c>
      <c r="E908" t="s">
        <v>29</v>
      </c>
      <c r="F908">
        <f>IFERROR(VLOOKUP(B908,CovidTracking!B:G,4,FALSE),0)</f>
        <v>72</v>
      </c>
      <c r="G908">
        <f>IFERROR(VLOOKUP(B908,CovidTracking!B:G,5,FALSE),0)</f>
        <v>8</v>
      </c>
      <c r="H908">
        <f t="shared" si="288"/>
        <v>80</v>
      </c>
      <c r="I908">
        <f>IFERROR(VLOOKUP(B908,CovidTracking!B:G,6,FALSE),0)</f>
        <v>0</v>
      </c>
      <c r="J908">
        <f t="shared" si="301"/>
        <v>20</v>
      </c>
      <c r="K908">
        <f t="shared" si="302"/>
        <v>8</v>
      </c>
      <c r="L908">
        <f t="shared" si="303"/>
        <v>28</v>
      </c>
      <c r="M908">
        <f t="shared" si="304"/>
        <v>0</v>
      </c>
      <c r="N908">
        <f>VLOOKUP(A908,Mobility!$A:$L,7,FALSE)</f>
        <v>10</v>
      </c>
      <c r="O908">
        <f>VLOOKUP(A908,Mobility!$A:$L,8,FALSE)</f>
        <v>4</v>
      </c>
      <c r="P908">
        <f>VLOOKUP(A908,Mobility!$A:$L,9,FALSE)</f>
        <v>20</v>
      </c>
      <c r="Q908">
        <f>VLOOKUP(A908,Mobility!$A:$L,10,FALSE)</f>
        <v>9</v>
      </c>
      <c r="R908">
        <f>VLOOKUP(A908,Mobility!$A:$L,11,FALSE)</f>
        <v>1</v>
      </c>
      <c r="S908">
        <f>VLOOKUP(A908,Mobility!$A:$L,12,FALSE)</f>
        <v>-1</v>
      </c>
      <c r="T908">
        <f>VLOOKUP(D908,'Pop and Pop Den'!A:C,2,FALSE)</f>
        <v>10045029</v>
      </c>
      <c r="U908">
        <f>VLOOKUP(D908,'Pop and Pop Den'!A:C,3,FALSE)</f>
        <v>177.66550000000001</v>
      </c>
      <c r="V908">
        <f>VLOOKUP(D908,Unemployment!A:B,2,FALSE)</f>
        <v>4.0999999999999996</v>
      </c>
      <c r="W908">
        <f>VLOOKUP(D908,Unemployment!H:J,2,FALSE)</f>
        <v>3.6</v>
      </c>
      <c r="X908">
        <f>VLOOKUP(D908,Unemployment!H:J,3,FALSE)</f>
        <v>4.0999999999999996</v>
      </c>
      <c r="Y908">
        <f t="shared" si="289"/>
        <v>0</v>
      </c>
      <c r="Z908">
        <f t="shared" si="290"/>
        <v>0.49999999999999956</v>
      </c>
      <c r="AA908">
        <f>VLOOKUP(D908,MedianAge!A:B,2,FALSE)</f>
        <v>39.700000000000003</v>
      </c>
      <c r="AB908" s="6">
        <f>VLOOKUP(D908,StateActions!F:G,2,FALSE)</f>
        <v>43914</v>
      </c>
      <c r="AC908" s="6">
        <f>VLOOKUP(D908,StateActions!L:M,2,FALSE)</f>
        <v>43913</v>
      </c>
      <c r="AD908" s="6">
        <f>VLOOKUP(D908,StateActions!A:B,2,FALSE)</f>
        <v>43906</v>
      </c>
      <c r="AE908">
        <f t="shared" si="291"/>
        <v>-19</v>
      </c>
      <c r="AF908">
        <f t="shared" si="292"/>
        <v>-18</v>
      </c>
      <c r="AG908">
        <f t="shared" si="293"/>
        <v>-11</v>
      </c>
      <c r="AH908" s="18">
        <f t="shared" si="294"/>
        <v>0.9</v>
      </c>
      <c r="AI908" s="18">
        <f t="shared" si="295"/>
        <v>0.1</v>
      </c>
      <c r="AJ908" s="20">
        <f t="shared" si="296"/>
        <v>0</v>
      </c>
      <c r="AK908" t="str">
        <f t="shared" si="297"/>
        <v>Include</v>
      </c>
      <c r="AL908" t="str">
        <f t="shared" si="298"/>
        <v>Less than 10 deaths</v>
      </c>
      <c r="AM908" s="6">
        <f>IFERROR(VLOOKUP(D908,DatesEachStateReach10Deaths!A:B,2,FALSE),AK908)</f>
        <v>43913</v>
      </c>
      <c r="AN908">
        <f t="shared" si="299"/>
        <v>-18</v>
      </c>
    </row>
    <row r="909" spans="1:40" x14ac:dyDescent="0.25">
      <c r="A909" t="str">
        <f t="shared" si="300"/>
        <v>43896Michigan</v>
      </c>
      <c r="B909" t="str">
        <f t="shared" si="287"/>
        <v>43896MI</v>
      </c>
      <c r="C909" s="6">
        <v>43896</v>
      </c>
      <c r="D909" t="s">
        <v>85</v>
      </c>
      <c r="E909" t="s">
        <v>29</v>
      </c>
      <c r="F909">
        <f>IFERROR(VLOOKUP(B909,CovidTracking!B:G,4,FALSE),0)</f>
        <v>98</v>
      </c>
      <c r="G909">
        <f>IFERROR(VLOOKUP(B909,CovidTracking!B:G,5,FALSE),0)</f>
        <v>8</v>
      </c>
      <c r="H909">
        <f t="shared" si="288"/>
        <v>106</v>
      </c>
      <c r="I909">
        <f>IFERROR(VLOOKUP(B909,CovidTracking!B:G,6,FALSE),0)</f>
        <v>0</v>
      </c>
      <c r="J909">
        <f t="shared" si="301"/>
        <v>26</v>
      </c>
      <c r="K909">
        <f t="shared" si="302"/>
        <v>0</v>
      </c>
      <c r="L909">
        <f t="shared" si="303"/>
        <v>26</v>
      </c>
      <c r="M909">
        <f t="shared" si="304"/>
        <v>0</v>
      </c>
      <c r="N909">
        <f>VLOOKUP(A909,Mobility!$A:$L,7,FALSE)</f>
        <v>2</v>
      </c>
      <c r="O909">
        <f>VLOOKUP(A909,Mobility!$A:$L,8,FALSE)</f>
        <v>-5</v>
      </c>
      <c r="P909">
        <f>VLOOKUP(A909,Mobility!$A:$L,9,FALSE)</f>
        <v>0</v>
      </c>
      <c r="Q909">
        <f>VLOOKUP(A909,Mobility!$A:$L,10,FALSE)</f>
        <v>7</v>
      </c>
      <c r="R909">
        <f>VLOOKUP(A909,Mobility!$A:$L,11,FALSE)</f>
        <v>0</v>
      </c>
      <c r="S909">
        <f>VLOOKUP(A909,Mobility!$A:$L,12,FALSE)</f>
        <v>1</v>
      </c>
      <c r="T909">
        <f>VLOOKUP(D909,'Pop and Pop Den'!A:C,2,FALSE)</f>
        <v>10045029</v>
      </c>
      <c r="U909">
        <f>VLOOKUP(D909,'Pop and Pop Den'!A:C,3,FALSE)</f>
        <v>177.66550000000001</v>
      </c>
      <c r="V909">
        <f>VLOOKUP(D909,Unemployment!A:B,2,FALSE)</f>
        <v>4.0999999999999996</v>
      </c>
      <c r="W909">
        <f>VLOOKUP(D909,Unemployment!H:J,2,FALSE)</f>
        <v>3.6</v>
      </c>
      <c r="X909">
        <f>VLOOKUP(D909,Unemployment!H:J,3,FALSE)</f>
        <v>4.0999999999999996</v>
      </c>
      <c r="Y909">
        <f t="shared" si="289"/>
        <v>0</v>
      </c>
      <c r="Z909">
        <f t="shared" si="290"/>
        <v>0.49999999999999956</v>
      </c>
      <c r="AA909">
        <f>VLOOKUP(D909,MedianAge!A:B,2,FALSE)</f>
        <v>39.700000000000003</v>
      </c>
      <c r="AB909" s="6">
        <f>VLOOKUP(D909,StateActions!F:G,2,FALSE)</f>
        <v>43914</v>
      </c>
      <c r="AC909" s="6">
        <f>VLOOKUP(D909,StateActions!L:M,2,FALSE)</f>
        <v>43913</v>
      </c>
      <c r="AD909" s="6">
        <f>VLOOKUP(D909,StateActions!A:B,2,FALSE)</f>
        <v>43906</v>
      </c>
      <c r="AE909">
        <f t="shared" si="291"/>
        <v>-18</v>
      </c>
      <c r="AF909">
        <f t="shared" si="292"/>
        <v>-17</v>
      </c>
      <c r="AG909">
        <f t="shared" si="293"/>
        <v>-10</v>
      </c>
      <c r="AH909" s="18">
        <f t="shared" si="294"/>
        <v>0.92452830188679247</v>
      </c>
      <c r="AI909" s="18">
        <f t="shared" si="295"/>
        <v>7.5471698113207544E-2</v>
      </c>
      <c r="AJ909" s="20">
        <f t="shared" si="296"/>
        <v>0</v>
      </c>
      <c r="AK909" t="str">
        <f t="shared" si="297"/>
        <v>Include</v>
      </c>
      <c r="AL909" t="str">
        <f t="shared" si="298"/>
        <v>Less than 10 deaths</v>
      </c>
      <c r="AM909" s="6">
        <f>IFERROR(VLOOKUP(D909,DatesEachStateReach10Deaths!A:B,2,FALSE),AK909)</f>
        <v>43913</v>
      </c>
      <c r="AN909">
        <f t="shared" si="299"/>
        <v>-17</v>
      </c>
    </row>
    <row r="910" spans="1:40" x14ac:dyDescent="0.25">
      <c r="A910" t="str">
        <f t="shared" si="300"/>
        <v>43897Michigan</v>
      </c>
      <c r="B910" t="str">
        <f t="shared" si="287"/>
        <v>43897MI</v>
      </c>
      <c r="C910" s="6">
        <v>43897</v>
      </c>
      <c r="D910" t="s">
        <v>85</v>
      </c>
      <c r="E910" t="s">
        <v>29</v>
      </c>
      <c r="F910">
        <f>IFERROR(VLOOKUP(B910,CovidTracking!B:G,4,FALSE),0)</f>
        <v>128</v>
      </c>
      <c r="G910">
        <f>IFERROR(VLOOKUP(B910,CovidTracking!B:G,5,FALSE),0)</f>
        <v>18</v>
      </c>
      <c r="H910">
        <f t="shared" si="288"/>
        <v>146</v>
      </c>
      <c r="I910">
        <f>IFERROR(VLOOKUP(B910,CovidTracking!B:G,6,FALSE),0)</f>
        <v>0</v>
      </c>
      <c r="J910">
        <f t="shared" si="301"/>
        <v>30</v>
      </c>
      <c r="K910">
        <f t="shared" si="302"/>
        <v>10</v>
      </c>
      <c r="L910">
        <f t="shared" si="303"/>
        <v>40</v>
      </c>
      <c r="M910">
        <f t="shared" si="304"/>
        <v>0</v>
      </c>
      <c r="N910">
        <f>VLOOKUP(A910,Mobility!$A:$L,7,FALSE)</f>
        <v>14</v>
      </c>
      <c r="O910">
        <f>VLOOKUP(A910,Mobility!$A:$L,8,FALSE)</f>
        <v>8</v>
      </c>
      <c r="P910">
        <f>VLOOKUP(A910,Mobility!$A:$L,9,FALSE)</f>
        <v>61</v>
      </c>
      <c r="Q910">
        <f>VLOOKUP(A910,Mobility!$A:$L,10,FALSE)</f>
        <v>14</v>
      </c>
      <c r="R910">
        <f>VLOOKUP(A910,Mobility!$A:$L,11,FALSE)</f>
        <v>8</v>
      </c>
      <c r="S910">
        <f>VLOOKUP(A910,Mobility!$A:$L,12,FALSE)</f>
        <v>-2</v>
      </c>
      <c r="T910">
        <f>VLOOKUP(D910,'Pop and Pop Den'!A:C,2,FALSE)</f>
        <v>10045029</v>
      </c>
      <c r="U910">
        <f>VLOOKUP(D910,'Pop and Pop Den'!A:C,3,FALSE)</f>
        <v>177.66550000000001</v>
      </c>
      <c r="V910">
        <f>VLOOKUP(D910,Unemployment!A:B,2,FALSE)</f>
        <v>4.0999999999999996</v>
      </c>
      <c r="W910">
        <f>VLOOKUP(D910,Unemployment!H:J,2,FALSE)</f>
        <v>3.6</v>
      </c>
      <c r="X910">
        <f>VLOOKUP(D910,Unemployment!H:J,3,FALSE)</f>
        <v>4.0999999999999996</v>
      </c>
      <c r="Y910">
        <f t="shared" si="289"/>
        <v>0</v>
      </c>
      <c r="Z910">
        <f t="shared" si="290"/>
        <v>0.49999999999999956</v>
      </c>
      <c r="AA910">
        <f>VLOOKUP(D910,MedianAge!A:B,2,FALSE)</f>
        <v>39.700000000000003</v>
      </c>
      <c r="AB910" s="6">
        <f>VLOOKUP(D910,StateActions!F:G,2,FALSE)</f>
        <v>43914</v>
      </c>
      <c r="AC910" s="6">
        <f>VLOOKUP(D910,StateActions!L:M,2,FALSE)</f>
        <v>43913</v>
      </c>
      <c r="AD910" s="6">
        <f>VLOOKUP(D910,StateActions!A:B,2,FALSE)</f>
        <v>43906</v>
      </c>
      <c r="AE910">
        <f t="shared" si="291"/>
        <v>-17</v>
      </c>
      <c r="AF910">
        <f t="shared" si="292"/>
        <v>-16</v>
      </c>
      <c r="AG910">
        <f t="shared" si="293"/>
        <v>-9</v>
      </c>
      <c r="AH910" s="18">
        <f t="shared" si="294"/>
        <v>0.87671232876712324</v>
      </c>
      <c r="AI910" s="18">
        <f t="shared" si="295"/>
        <v>0.12328767123287671</v>
      </c>
      <c r="AJ910" s="20">
        <f t="shared" si="296"/>
        <v>0</v>
      </c>
      <c r="AK910" t="str">
        <f t="shared" si="297"/>
        <v>Include</v>
      </c>
      <c r="AL910" t="str">
        <f t="shared" si="298"/>
        <v>Less than 10 deaths</v>
      </c>
      <c r="AM910" s="6">
        <f>IFERROR(VLOOKUP(D910,DatesEachStateReach10Deaths!A:B,2,FALSE),AK910)</f>
        <v>43913</v>
      </c>
      <c r="AN910">
        <f t="shared" si="299"/>
        <v>-16</v>
      </c>
    </row>
    <row r="911" spans="1:40" x14ac:dyDescent="0.25">
      <c r="A911" t="str">
        <f t="shared" si="300"/>
        <v>43898Michigan</v>
      </c>
      <c r="B911" t="str">
        <f t="shared" si="287"/>
        <v>43898MI</v>
      </c>
      <c r="C911" s="6">
        <v>43898</v>
      </c>
      <c r="D911" t="s">
        <v>85</v>
      </c>
      <c r="E911" t="s">
        <v>29</v>
      </c>
      <c r="F911">
        <f>IFERROR(VLOOKUP(B911,CovidTracking!B:G,4,FALSE),0)</f>
        <v>168</v>
      </c>
      <c r="G911">
        <f>IFERROR(VLOOKUP(B911,CovidTracking!B:G,5,FALSE),0)</f>
        <v>26</v>
      </c>
      <c r="H911">
        <f t="shared" si="288"/>
        <v>194</v>
      </c>
      <c r="I911">
        <f>IFERROR(VLOOKUP(B911,CovidTracking!B:G,6,FALSE),0)</f>
        <v>0</v>
      </c>
      <c r="J911">
        <f t="shared" si="301"/>
        <v>40</v>
      </c>
      <c r="K911">
        <f t="shared" si="302"/>
        <v>8</v>
      </c>
      <c r="L911">
        <f t="shared" si="303"/>
        <v>48</v>
      </c>
      <c r="M911">
        <f t="shared" si="304"/>
        <v>0</v>
      </c>
      <c r="N911">
        <f>VLOOKUP(A911,Mobility!$A:$L,7,FALSE)</f>
        <v>17</v>
      </c>
      <c r="O911">
        <f>VLOOKUP(A911,Mobility!$A:$L,8,FALSE)</f>
        <v>11</v>
      </c>
      <c r="P911">
        <f>VLOOKUP(A911,Mobility!$A:$L,9,FALSE)</f>
        <v>155</v>
      </c>
      <c r="Q911">
        <f>VLOOKUP(A911,Mobility!$A:$L,10,FALSE)</f>
        <v>14</v>
      </c>
      <c r="R911">
        <f>VLOOKUP(A911,Mobility!$A:$L,11,FALSE)</f>
        <v>5</v>
      </c>
      <c r="S911">
        <f>VLOOKUP(A911,Mobility!$A:$L,12,FALSE)</f>
        <v>-2</v>
      </c>
      <c r="T911">
        <f>VLOOKUP(D911,'Pop and Pop Den'!A:C,2,FALSE)</f>
        <v>10045029</v>
      </c>
      <c r="U911">
        <f>VLOOKUP(D911,'Pop and Pop Den'!A:C,3,FALSE)</f>
        <v>177.66550000000001</v>
      </c>
      <c r="V911">
        <f>VLOOKUP(D911,Unemployment!A:B,2,FALSE)</f>
        <v>4.0999999999999996</v>
      </c>
      <c r="W911">
        <f>VLOOKUP(D911,Unemployment!H:J,2,FALSE)</f>
        <v>3.6</v>
      </c>
      <c r="X911">
        <f>VLOOKUP(D911,Unemployment!H:J,3,FALSE)</f>
        <v>4.0999999999999996</v>
      </c>
      <c r="Y911">
        <f t="shared" si="289"/>
        <v>0</v>
      </c>
      <c r="Z911">
        <f t="shared" si="290"/>
        <v>0.49999999999999956</v>
      </c>
      <c r="AA911">
        <f>VLOOKUP(D911,MedianAge!A:B,2,FALSE)</f>
        <v>39.700000000000003</v>
      </c>
      <c r="AB911" s="6">
        <f>VLOOKUP(D911,StateActions!F:G,2,FALSE)</f>
        <v>43914</v>
      </c>
      <c r="AC911" s="6">
        <f>VLOOKUP(D911,StateActions!L:M,2,FALSE)</f>
        <v>43913</v>
      </c>
      <c r="AD911" s="6">
        <f>VLOOKUP(D911,StateActions!A:B,2,FALSE)</f>
        <v>43906</v>
      </c>
      <c r="AE911">
        <f t="shared" si="291"/>
        <v>-16</v>
      </c>
      <c r="AF911">
        <f t="shared" si="292"/>
        <v>-15</v>
      </c>
      <c r="AG911">
        <f t="shared" si="293"/>
        <v>-8</v>
      </c>
      <c r="AH911" s="18">
        <f t="shared" si="294"/>
        <v>0.865979381443299</v>
      </c>
      <c r="AI911" s="18">
        <f t="shared" si="295"/>
        <v>0.13402061855670103</v>
      </c>
      <c r="AJ911" s="20">
        <f t="shared" si="296"/>
        <v>0</v>
      </c>
      <c r="AK911" t="str">
        <f t="shared" si="297"/>
        <v>Include</v>
      </c>
      <c r="AL911" t="str">
        <f t="shared" si="298"/>
        <v>Less than 10 deaths</v>
      </c>
      <c r="AM911" s="6">
        <f>IFERROR(VLOOKUP(D911,DatesEachStateReach10Deaths!A:B,2,FALSE),AK911)</f>
        <v>43913</v>
      </c>
      <c r="AN911">
        <f t="shared" si="299"/>
        <v>-15</v>
      </c>
    </row>
    <row r="912" spans="1:40" x14ac:dyDescent="0.25">
      <c r="A912" t="str">
        <f t="shared" si="300"/>
        <v>43899Michigan</v>
      </c>
      <c r="B912" t="str">
        <f t="shared" si="287"/>
        <v>43899MI</v>
      </c>
      <c r="C912" s="6">
        <v>43899</v>
      </c>
      <c r="D912" t="s">
        <v>85</v>
      </c>
      <c r="E912" t="s">
        <v>29</v>
      </c>
      <c r="F912">
        <f>IFERROR(VLOOKUP(B912,CovidTracking!B:G,4,FALSE),0)</f>
        <v>254</v>
      </c>
      <c r="G912">
        <f>IFERROR(VLOOKUP(B912,CovidTracking!B:G,5,FALSE),0)</f>
        <v>36</v>
      </c>
      <c r="H912">
        <f t="shared" si="288"/>
        <v>290</v>
      </c>
      <c r="I912">
        <f>IFERROR(VLOOKUP(B912,CovidTracking!B:G,6,FALSE),0)</f>
        <v>0</v>
      </c>
      <c r="J912">
        <f t="shared" si="301"/>
        <v>86</v>
      </c>
      <c r="K912">
        <f t="shared" si="302"/>
        <v>10</v>
      </c>
      <c r="L912">
        <f t="shared" si="303"/>
        <v>96</v>
      </c>
      <c r="M912">
        <f t="shared" si="304"/>
        <v>0</v>
      </c>
      <c r="N912">
        <f>VLOOKUP(A912,Mobility!$A:$L,7,FALSE)</f>
        <v>6</v>
      </c>
      <c r="O912">
        <f>VLOOKUP(A912,Mobility!$A:$L,8,FALSE)</f>
        <v>4</v>
      </c>
      <c r="P912">
        <f>VLOOKUP(A912,Mobility!$A:$L,9,FALSE)</f>
        <v>31</v>
      </c>
      <c r="Q912">
        <f>VLOOKUP(A912,Mobility!$A:$L,10,FALSE)</f>
        <v>3</v>
      </c>
      <c r="R912">
        <f>VLOOKUP(A912,Mobility!$A:$L,11,FALSE)</f>
        <v>2</v>
      </c>
      <c r="S912">
        <f>VLOOKUP(A912,Mobility!$A:$L,12,FALSE)</f>
        <v>0</v>
      </c>
      <c r="T912">
        <f>VLOOKUP(D912,'Pop and Pop Den'!A:C,2,FALSE)</f>
        <v>10045029</v>
      </c>
      <c r="U912">
        <f>VLOOKUP(D912,'Pop and Pop Den'!A:C,3,FALSE)</f>
        <v>177.66550000000001</v>
      </c>
      <c r="V912">
        <f>VLOOKUP(D912,Unemployment!A:B,2,FALSE)</f>
        <v>4.0999999999999996</v>
      </c>
      <c r="W912">
        <f>VLOOKUP(D912,Unemployment!H:J,2,FALSE)</f>
        <v>3.6</v>
      </c>
      <c r="X912">
        <f>VLOOKUP(D912,Unemployment!H:J,3,FALSE)</f>
        <v>4.0999999999999996</v>
      </c>
      <c r="Y912">
        <f t="shared" si="289"/>
        <v>0</v>
      </c>
      <c r="Z912">
        <f t="shared" si="290"/>
        <v>0.49999999999999956</v>
      </c>
      <c r="AA912">
        <f>VLOOKUP(D912,MedianAge!A:B,2,FALSE)</f>
        <v>39.700000000000003</v>
      </c>
      <c r="AB912" s="6">
        <f>VLOOKUP(D912,StateActions!F:G,2,FALSE)</f>
        <v>43914</v>
      </c>
      <c r="AC912" s="6">
        <f>VLOOKUP(D912,StateActions!L:M,2,FALSE)</f>
        <v>43913</v>
      </c>
      <c r="AD912" s="6">
        <f>VLOOKUP(D912,StateActions!A:B,2,FALSE)</f>
        <v>43906</v>
      </c>
      <c r="AE912">
        <f t="shared" si="291"/>
        <v>-15</v>
      </c>
      <c r="AF912">
        <f t="shared" si="292"/>
        <v>-14</v>
      </c>
      <c r="AG912">
        <f t="shared" si="293"/>
        <v>-7</v>
      </c>
      <c r="AH912" s="18">
        <f t="shared" si="294"/>
        <v>0.87586206896551722</v>
      </c>
      <c r="AI912" s="18">
        <f t="shared" si="295"/>
        <v>0.12413793103448276</v>
      </c>
      <c r="AJ912" s="20">
        <f t="shared" si="296"/>
        <v>0</v>
      </c>
      <c r="AK912" t="str">
        <f t="shared" si="297"/>
        <v>Include</v>
      </c>
      <c r="AL912" t="str">
        <f t="shared" si="298"/>
        <v>Less than 10 deaths</v>
      </c>
      <c r="AM912" s="6">
        <f>IFERROR(VLOOKUP(D912,DatesEachStateReach10Deaths!A:B,2,FALSE),AK912)</f>
        <v>43913</v>
      </c>
      <c r="AN912">
        <f t="shared" si="299"/>
        <v>-14</v>
      </c>
    </row>
    <row r="913" spans="1:40" x14ac:dyDescent="0.25">
      <c r="A913" t="str">
        <f t="shared" si="300"/>
        <v>43900Michigan</v>
      </c>
      <c r="B913" t="str">
        <f t="shared" si="287"/>
        <v>43900MI</v>
      </c>
      <c r="C913" s="6">
        <v>43900</v>
      </c>
      <c r="D913" t="s">
        <v>85</v>
      </c>
      <c r="E913" t="s">
        <v>29</v>
      </c>
      <c r="F913">
        <f>IFERROR(VLOOKUP(B913,CovidTracking!B:G,4,FALSE),0)</f>
        <v>358</v>
      </c>
      <c r="G913">
        <f>IFERROR(VLOOKUP(B913,CovidTracking!B:G,5,FALSE),0)</f>
        <v>39</v>
      </c>
      <c r="H913">
        <f t="shared" si="288"/>
        <v>397</v>
      </c>
      <c r="I913">
        <f>IFERROR(VLOOKUP(B913,CovidTracking!B:G,6,FALSE),0)</f>
        <v>0</v>
      </c>
      <c r="J913">
        <f t="shared" si="301"/>
        <v>104</v>
      </c>
      <c r="K913">
        <f t="shared" si="302"/>
        <v>3</v>
      </c>
      <c r="L913">
        <f t="shared" si="303"/>
        <v>107</v>
      </c>
      <c r="M913">
        <f t="shared" si="304"/>
        <v>0</v>
      </c>
      <c r="N913">
        <f>VLOOKUP(A913,Mobility!$A:$L,7,FALSE)</f>
        <v>11</v>
      </c>
      <c r="O913">
        <f>VLOOKUP(A913,Mobility!$A:$L,8,FALSE)</f>
        <v>5</v>
      </c>
      <c r="P913">
        <f>VLOOKUP(A913,Mobility!$A:$L,9,FALSE)</f>
        <v>48</v>
      </c>
      <c r="Q913">
        <f>VLOOKUP(A913,Mobility!$A:$L,10,FALSE)</f>
        <v>5</v>
      </c>
      <c r="R913">
        <f>VLOOKUP(A913,Mobility!$A:$L,11,FALSE)</f>
        <v>-1</v>
      </c>
      <c r="S913">
        <f>VLOOKUP(A913,Mobility!$A:$L,12,FALSE)</f>
        <v>0</v>
      </c>
      <c r="T913">
        <f>VLOOKUP(D913,'Pop and Pop Den'!A:C,2,FALSE)</f>
        <v>10045029</v>
      </c>
      <c r="U913">
        <f>VLOOKUP(D913,'Pop and Pop Den'!A:C,3,FALSE)</f>
        <v>177.66550000000001</v>
      </c>
      <c r="V913">
        <f>VLOOKUP(D913,Unemployment!A:B,2,FALSE)</f>
        <v>4.0999999999999996</v>
      </c>
      <c r="W913">
        <f>VLOOKUP(D913,Unemployment!H:J,2,FALSE)</f>
        <v>3.6</v>
      </c>
      <c r="X913">
        <f>VLOOKUP(D913,Unemployment!H:J,3,FALSE)</f>
        <v>4.0999999999999996</v>
      </c>
      <c r="Y913">
        <f t="shared" si="289"/>
        <v>0</v>
      </c>
      <c r="Z913">
        <f t="shared" si="290"/>
        <v>0.49999999999999956</v>
      </c>
      <c r="AA913">
        <f>VLOOKUP(D913,MedianAge!A:B,2,FALSE)</f>
        <v>39.700000000000003</v>
      </c>
      <c r="AB913" s="6">
        <f>VLOOKUP(D913,StateActions!F:G,2,FALSE)</f>
        <v>43914</v>
      </c>
      <c r="AC913" s="6">
        <f>VLOOKUP(D913,StateActions!L:M,2,FALSE)</f>
        <v>43913</v>
      </c>
      <c r="AD913" s="6">
        <f>VLOOKUP(D913,StateActions!A:B,2,FALSE)</f>
        <v>43906</v>
      </c>
      <c r="AE913">
        <f t="shared" si="291"/>
        <v>-14</v>
      </c>
      <c r="AF913">
        <f t="shared" si="292"/>
        <v>-13</v>
      </c>
      <c r="AG913">
        <f t="shared" si="293"/>
        <v>-6</v>
      </c>
      <c r="AH913" s="18">
        <f t="shared" si="294"/>
        <v>0.90176322418136023</v>
      </c>
      <c r="AI913" s="18">
        <f t="shared" si="295"/>
        <v>9.8236775818639793E-2</v>
      </c>
      <c r="AJ913" s="20">
        <f t="shared" si="296"/>
        <v>0</v>
      </c>
      <c r="AK913" t="str">
        <f t="shared" si="297"/>
        <v>Include</v>
      </c>
      <c r="AL913" t="str">
        <f t="shared" si="298"/>
        <v>Less than 10 deaths</v>
      </c>
      <c r="AM913" s="6">
        <f>IFERROR(VLOOKUP(D913,DatesEachStateReach10Deaths!A:B,2,FALSE),AK913)</f>
        <v>43913</v>
      </c>
      <c r="AN913">
        <f t="shared" si="299"/>
        <v>-13</v>
      </c>
    </row>
    <row r="914" spans="1:40" x14ac:dyDescent="0.25">
      <c r="A914" t="str">
        <f t="shared" si="300"/>
        <v>43901Michigan</v>
      </c>
      <c r="B914" t="str">
        <f t="shared" si="287"/>
        <v>43901MI</v>
      </c>
      <c r="C914" s="6">
        <v>43901</v>
      </c>
      <c r="D914" t="s">
        <v>85</v>
      </c>
      <c r="E914" t="s">
        <v>29</v>
      </c>
      <c r="F914">
        <f>IFERROR(VLOOKUP(B914,CovidTracking!B:G,4,FALSE),0)</f>
        <v>497</v>
      </c>
      <c r="G914">
        <f>IFERROR(VLOOKUP(B914,CovidTracking!B:G,5,FALSE),0)</f>
        <v>57</v>
      </c>
      <c r="H914">
        <f t="shared" si="288"/>
        <v>554</v>
      </c>
      <c r="I914">
        <f>IFERROR(VLOOKUP(B914,CovidTracking!B:G,6,FALSE),0)</f>
        <v>0</v>
      </c>
      <c r="J914">
        <f t="shared" si="301"/>
        <v>139</v>
      </c>
      <c r="K914">
        <f t="shared" si="302"/>
        <v>18</v>
      </c>
      <c r="L914">
        <f t="shared" si="303"/>
        <v>157</v>
      </c>
      <c r="M914">
        <f t="shared" si="304"/>
        <v>0</v>
      </c>
      <c r="N914">
        <f>VLOOKUP(A914,Mobility!$A:$L,7,FALSE)</f>
        <v>7</v>
      </c>
      <c r="O914">
        <f>VLOOKUP(A914,Mobility!$A:$L,8,FALSE)</f>
        <v>14</v>
      </c>
      <c r="P914">
        <f>VLOOKUP(A914,Mobility!$A:$L,9,FALSE)</f>
        <v>14</v>
      </c>
      <c r="Q914">
        <f>VLOOKUP(A914,Mobility!$A:$L,10,FALSE)</f>
        <v>4</v>
      </c>
      <c r="R914">
        <f>VLOOKUP(A914,Mobility!$A:$L,11,FALSE)</f>
        <v>1</v>
      </c>
      <c r="S914">
        <f>VLOOKUP(A914,Mobility!$A:$L,12,FALSE)</f>
        <v>0</v>
      </c>
      <c r="T914">
        <f>VLOOKUP(D914,'Pop and Pop Den'!A:C,2,FALSE)</f>
        <v>10045029</v>
      </c>
      <c r="U914">
        <f>VLOOKUP(D914,'Pop and Pop Den'!A:C,3,FALSE)</f>
        <v>177.66550000000001</v>
      </c>
      <c r="V914">
        <f>VLOOKUP(D914,Unemployment!A:B,2,FALSE)</f>
        <v>4.0999999999999996</v>
      </c>
      <c r="W914">
        <f>VLOOKUP(D914,Unemployment!H:J,2,FALSE)</f>
        <v>3.6</v>
      </c>
      <c r="X914">
        <f>VLOOKUP(D914,Unemployment!H:J,3,FALSE)</f>
        <v>4.0999999999999996</v>
      </c>
      <c r="Y914">
        <f t="shared" si="289"/>
        <v>0</v>
      </c>
      <c r="Z914">
        <f t="shared" si="290"/>
        <v>0.49999999999999956</v>
      </c>
      <c r="AA914">
        <f>VLOOKUP(D914,MedianAge!A:B,2,FALSE)</f>
        <v>39.700000000000003</v>
      </c>
      <c r="AB914" s="6">
        <f>VLOOKUP(D914,StateActions!F:G,2,FALSE)</f>
        <v>43914</v>
      </c>
      <c r="AC914" s="6">
        <f>VLOOKUP(D914,StateActions!L:M,2,FALSE)</f>
        <v>43913</v>
      </c>
      <c r="AD914" s="6">
        <f>VLOOKUP(D914,StateActions!A:B,2,FALSE)</f>
        <v>43906</v>
      </c>
      <c r="AE914">
        <f t="shared" si="291"/>
        <v>-13</v>
      </c>
      <c r="AF914">
        <f t="shared" si="292"/>
        <v>-12</v>
      </c>
      <c r="AG914">
        <f t="shared" si="293"/>
        <v>-5</v>
      </c>
      <c r="AH914" s="18">
        <f t="shared" si="294"/>
        <v>0.8971119133574007</v>
      </c>
      <c r="AI914" s="18">
        <f t="shared" si="295"/>
        <v>0.10288808664259928</v>
      </c>
      <c r="AJ914" s="20">
        <f t="shared" si="296"/>
        <v>0</v>
      </c>
      <c r="AK914" t="str">
        <f t="shared" si="297"/>
        <v>Include</v>
      </c>
      <c r="AL914" t="str">
        <f t="shared" si="298"/>
        <v>Less than 10 deaths</v>
      </c>
      <c r="AM914" s="6">
        <f>IFERROR(VLOOKUP(D914,DatesEachStateReach10Deaths!A:B,2,FALSE),AK914)</f>
        <v>43913</v>
      </c>
      <c r="AN914">
        <f t="shared" si="299"/>
        <v>-12</v>
      </c>
    </row>
    <row r="915" spans="1:40" x14ac:dyDescent="0.25">
      <c r="A915" t="str">
        <f t="shared" si="300"/>
        <v>43902Michigan</v>
      </c>
      <c r="B915" t="str">
        <f t="shared" si="287"/>
        <v>43902MI</v>
      </c>
      <c r="C915" s="6">
        <v>43902</v>
      </c>
      <c r="D915" t="s">
        <v>85</v>
      </c>
      <c r="E915" t="s">
        <v>29</v>
      </c>
      <c r="F915">
        <f>IFERROR(VLOOKUP(B915,CovidTracking!B:G,4,FALSE),0)</f>
        <v>702</v>
      </c>
      <c r="G915">
        <f>IFERROR(VLOOKUP(B915,CovidTracking!B:G,5,FALSE),0)</f>
        <v>91</v>
      </c>
      <c r="H915">
        <f t="shared" si="288"/>
        <v>793</v>
      </c>
      <c r="I915">
        <f>IFERROR(VLOOKUP(B915,CovidTracking!B:G,6,FALSE),0)</f>
        <v>0</v>
      </c>
      <c r="J915">
        <f t="shared" si="301"/>
        <v>205</v>
      </c>
      <c r="K915">
        <f t="shared" si="302"/>
        <v>34</v>
      </c>
      <c r="L915">
        <f t="shared" si="303"/>
        <v>239</v>
      </c>
      <c r="M915">
        <f t="shared" si="304"/>
        <v>0</v>
      </c>
      <c r="N915">
        <f>VLOOKUP(A915,Mobility!$A:$L,7,FALSE)</f>
        <v>7</v>
      </c>
      <c r="O915">
        <f>VLOOKUP(A915,Mobility!$A:$L,8,FALSE)</f>
        <v>28</v>
      </c>
      <c r="P915">
        <f>VLOOKUP(A915,Mobility!$A:$L,9,FALSE)</f>
        <v>28</v>
      </c>
      <c r="Q915">
        <f>VLOOKUP(A915,Mobility!$A:$L,10,FALSE)</f>
        <v>2</v>
      </c>
      <c r="R915">
        <f>VLOOKUP(A915,Mobility!$A:$L,11,FALSE)</f>
        <v>-1</v>
      </c>
      <c r="S915">
        <f>VLOOKUP(A915,Mobility!$A:$L,12,FALSE)</f>
        <v>1</v>
      </c>
      <c r="T915">
        <f>VLOOKUP(D915,'Pop and Pop Den'!A:C,2,FALSE)</f>
        <v>10045029</v>
      </c>
      <c r="U915">
        <f>VLOOKUP(D915,'Pop and Pop Den'!A:C,3,FALSE)</f>
        <v>177.66550000000001</v>
      </c>
      <c r="V915">
        <f>VLOOKUP(D915,Unemployment!A:B,2,FALSE)</f>
        <v>4.0999999999999996</v>
      </c>
      <c r="W915">
        <f>VLOOKUP(D915,Unemployment!H:J,2,FALSE)</f>
        <v>3.6</v>
      </c>
      <c r="X915">
        <f>VLOOKUP(D915,Unemployment!H:J,3,FALSE)</f>
        <v>4.0999999999999996</v>
      </c>
      <c r="Y915">
        <f t="shared" si="289"/>
        <v>0</v>
      </c>
      <c r="Z915">
        <f t="shared" si="290"/>
        <v>0.49999999999999956</v>
      </c>
      <c r="AA915">
        <f>VLOOKUP(D915,MedianAge!A:B,2,FALSE)</f>
        <v>39.700000000000003</v>
      </c>
      <c r="AB915" s="6">
        <f>VLOOKUP(D915,StateActions!F:G,2,FALSE)</f>
        <v>43914</v>
      </c>
      <c r="AC915" s="6">
        <f>VLOOKUP(D915,StateActions!L:M,2,FALSE)</f>
        <v>43913</v>
      </c>
      <c r="AD915" s="6">
        <f>VLOOKUP(D915,StateActions!A:B,2,FALSE)</f>
        <v>43906</v>
      </c>
      <c r="AE915">
        <f t="shared" si="291"/>
        <v>-12</v>
      </c>
      <c r="AF915">
        <f t="shared" si="292"/>
        <v>-11</v>
      </c>
      <c r="AG915">
        <f t="shared" si="293"/>
        <v>-4</v>
      </c>
      <c r="AH915" s="18">
        <f t="shared" si="294"/>
        <v>0.88524590163934425</v>
      </c>
      <c r="AI915" s="18">
        <f t="shared" si="295"/>
        <v>0.11475409836065574</v>
      </c>
      <c r="AJ915" s="20">
        <f t="shared" si="296"/>
        <v>0</v>
      </c>
      <c r="AK915" t="str">
        <f t="shared" si="297"/>
        <v>Include</v>
      </c>
      <c r="AL915" t="str">
        <f t="shared" si="298"/>
        <v>Less than 10 deaths</v>
      </c>
      <c r="AM915" s="6">
        <f>IFERROR(VLOOKUP(D915,DatesEachStateReach10Deaths!A:B,2,FALSE),AK915)</f>
        <v>43913</v>
      </c>
      <c r="AN915">
        <f t="shared" si="299"/>
        <v>-11</v>
      </c>
    </row>
    <row r="916" spans="1:40" x14ac:dyDescent="0.25">
      <c r="A916" t="str">
        <f t="shared" si="300"/>
        <v>43903Michigan</v>
      </c>
      <c r="B916" t="str">
        <f t="shared" si="287"/>
        <v>43903MI</v>
      </c>
      <c r="C916" s="6">
        <v>43903</v>
      </c>
      <c r="D916" t="s">
        <v>85</v>
      </c>
      <c r="E916" t="s">
        <v>29</v>
      </c>
      <c r="F916">
        <f>IFERROR(VLOOKUP(B916,CovidTracking!B:G,4,FALSE),0)</f>
        <v>945</v>
      </c>
      <c r="G916">
        <f>IFERROR(VLOOKUP(B916,CovidTracking!B:G,5,FALSE),0)</f>
        <v>133</v>
      </c>
      <c r="H916">
        <f t="shared" si="288"/>
        <v>1078</v>
      </c>
      <c r="I916">
        <f>IFERROR(VLOOKUP(B916,CovidTracking!B:G,6,FALSE),0)</f>
        <v>0</v>
      </c>
      <c r="J916">
        <f t="shared" si="301"/>
        <v>243</v>
      </c>
      <c r="K916">
        <f t="shared" si="302"/>
        <v>42</v>
      </c>
      <c r="L916">
        <f t="shared" si="303"/>
        <v>285</v>
      </c>
      <c r="M916">
        <f t="shared" si="304"/>
        <v>0</v>
      </c>
      <c r="N916">
        <f>VLOOKUP(A916,Mobility!$A:$L,7,FALSE)</f>
        <v>-5</v>
      </c>
      <c r="O916">
        <f>VLOOKUP(A916,Mobility!$A:$L,8,FALSE)</f>
        <v>29</v>
      </c>
      <c r="P916">
        <f>VLOOKUP(A916,Mobility!$A:$L,9,FALSE)</f>
        <v>8</v>
      </c>
      <c r="Q916">
        <f>VLOOKUP(A916,Mobility!$A:$L,10,FALSE)</f>
        <v>-3</v>
      </c>
      <c r="R916">
        <f>VLOOKUP(A916,Mobility!$A:$L,11,FALSE)</f>
        <v>-7</v>
      </c>
      <c r="S916">
        <f>VLOOKUP(A916,Mobility!$A:$L,12,FALSE)</f>
        <v>4</v>
      </c>
      <c r="T916">
        <f>VLOOKUP(D916,'Pop and Pop Den'!A:C,2,FALSE)</f>
        <v>10045029</v>
      </c>
      <c r="U916">
        <f>VLOOKUP(D916,'Pop and Pop Den'!A:C,3,FALSE)</f>
        <v>177.66550000000001</v>
      </c>
      <c r="V916">
        <f>VLOOKUP(D916,Unemployment!A:B,2,FALSE)</f>
        <v>4.0999999999999996</v>
      </c>
      <c r="W916">
        <f>VLOOKUP(D916,Unemployment!H:J,2,FALSE)</f>
        <v>3.6</v>
      </c>
      <c r="X916">
        <f>VLOOKUP(D916,Unemployment!H:J,3,FALSE)</f>
        <v>4.0999999999999996</v>
      </c>
      <c r="Y916">
        <f t="shared" si="289"/>
        <v>0</v>
      </c>
      <c r="Z916">
        <f t="shared" si="290"/>
        <v>0.49999999999999956</v>
      </c>
      <c r="AA916">
        <f>VLOOKUP(D916,MedianAge!A:B,2,FALSE)</f>
        <v>39.700000000000003</v>
      </c>
      <c r="AB916" s="6">
        <f>VLOOKUP(D916,StateActions!F:G,2,FALSE)</f>
        <v>43914</v>
      </c>
      <c r="AC916" s="6">
        <f>VLOOKUP(D916,StateActions!L:M,2,FALSE)</f>
        <v>43913</v>
      </c>
      <c r="AD916" s="6">
        <f>VLOOKUP(D916,StateActions!A:B,2,FALSE)</f>
        <v>43906</v>
      </c>
      <c r="AE916">
        <f t="shared" si="291"/>
        <v>-11</v>
      </c>
      <c r="AF916">
        <f t="shared" si="292"/>
        <v>-10</v>
      </c>
      <c r="AG916">
        <f t="shared" si="293"/>
        <v>-3</v>
      </c>
      <c r="AH916" s="18">
        <f t="shared" si="294"/>
        <v>0.87662337662337664</v>
      </c>
      <c r="AI916" s="18">
        <f t="shared" si="295"/>
        <v>0.12337662337662338</v>
      </c>
      <c r="AJ916" s="20">
        <f t="shared" si="296"/>
        <v>0</v>
      </c>
      <c r="AK916" t="str">
        <f t="shared" si="297"/>
        <v>Include</v>
      </c>
      <c r="AL916" t="str">
        <f t="shared" si="298"/>
        <v>Less than 10 deaths</v>
      </c>
      <c r="AM916" s="6">
        <f>IFERROR(VLOOKUP(D916,DatesEachStateReach10Deaths!A:B,2,FALSE),AK916)</f>
        <v>43913</v>
      </c>
      <c r="AN916">
        <f t="shared" si="299"/>
        <v>-10</v>
      </c>
    </row>
    <row r="917" spans="1:40" x14ac:dyDescent="0.25">
      <c r="A917" t="str">
        <f t="shared" si="300"/>
        <v>43904Michigan</v>
      </c>
      <c r="B917" t="str">
        <f t="shared" si="287"/>
        <v>43904MI</v>
      </c>
      <c r="C917" s="6">
        <v>43904</v>
      </c>
      <c r="D917" t="s">
        <v>85</v>
      </c>
      <c r="E917" t="s">
        <v>29</v>
      </c>
      <c r="F917">
        <f>IFERROR(VLOOKUP(B917,CovidTracking!B:G,4,FALSE),0)</f>
        <v>1196</v>
      </c>
      <c r="G917">
        <f>IFERROR(VLOOKUP(B917,CovidTracking!B:G,5,FALSE),0)</f>
        <v>205</v>
      </c>
      <c r="H917">
        <f t="shared" si="288"/>
        <v>1401</v>
      </c>
      <c r="I917">
        <f>IFERROR(VLOOKUP(B917,CovidTracking!B:G,6,FALSE),0)</f>
        <v>0</v>
      </c>
      <c r="J917">
        <f t="shared" si="301"/>
        <v>251</v>
      </c>
      <c r="K917">
        <f t="shared" si="302"/>
        <v>72</v>
      </c>
      <c r="L917">
        <f t="shared" si="303"/>
        <v>323</v>
      </c>
      <c r="M917">
        <f t="shared" si="304"/>
        <v>0</v>
      </c>
      <c r="N917">
        <f>VLOOKUP(A917,Mobility!$A:$L,7,FALSE)</f>
        <v>-13</v>
      </c>
      <c r="O917">
        <f>VLOOKUP(A917,Mobility!$A:$L,8,FALSE)</f>
        <v>13</v>
      </c>
      <c r="P917">
        <f>VLOOKUP(A917,Mobility!$A:$L,9,FALSE)</f>
        <v>16</v>
      </c>
      <c r="Q917">
        <f>VLOOKUP(A917,Mobility!$A:$L,10,FALSE)</f>
        <v>-5</v>
      </c>
      <c r="R917">
        <f>VLOOKUP(A917,Mobility!$A:$L,11,FALSE)</f>
        <v>2</v>
      </c>
      <c r="S917">
        <f>VLOOKUP(A917,Mobility!$A:$L,12,FALSE)</f>
        <v>4</v>
      </c>
      <c r="T917">
        <f>VLOOKUP(D917,'Pop and Pop Den'!A:C,2,FALSE)</f>
        <v>10045029</v>
      </c>
      <c r="U917">
        <f>VLOOKUP(D917,'Pop and Pop Den'!A:C,3,FALSE)</f>
        <v>177.66550000000001</v>
      </c>
      <c r="V917">
        <f>VLOOKUP(D917,Unemployment!A:B,2,FALSE)</f>
        <v>4.0999999999999996</v>
      </c>
      <c r="W917">
        <f>VLOOKUP(D917,Unemployment!H:J,2,FALSE)</f>
        <v>3.6</v>
      </c>
      <c r="X917">
        <f>VLOOKUP(D917,Unemployment!H:J,3,FALSE)</f>
        <v>4.0999999999999996</v>
      </c>
      <c r="Y917">
        <f t="shared" si="289"/>
        <v>0</v>
      </c>
      <c r="Z917">
        <f t="shared" si="290"/>
        <v>0.49999999999999956</v>
      </c>
      <c r="AA917">
        <f>VLOOKUP(D917,MedianAge!A:B,2,FALSE)</f>
        <v>39.700000000000003</v>
      </c>
      <c r="AB917" s="6">
        <f>VLOOKUP(D917,StateActions!F:G,2,FALSE)</f>
        <v>43914</v>
      </c>
      <c r="AC917" s="6">
        <f>VLOOKUP(D917,StateActions!L:M,2,FALSE)</f>
        <v>43913</v>
      </c>
      <c r="AD917" s="6">
        <f>VLOOKUP(D917,StateActions!A:B,2,FALSE)</f>
        <v>43906</v>
      </c>
      <c r="AE917">
        <f t="shared" si="291"/>
        <v>-10</v>
      </c>
      <c r="AF917">
        <f t="shared" si="292"/>
        <v>-9</v>
      </c>
      <c r="AG917">
        <f t="shared" si="293"/>
        <v>-2</v>
      </c>
      <c r="AH917" s="18">
        <f t="shared" si="294"/>
        <v>0.85367594575303352</v>
      </c>
      <c r="AI917" s="18">
        <f t="shared" si="295"/>
        <v>0.14632405424696646</v>
      </c>
      <c r="AJ917" s="20">
        <f t="shared" si="296"/>
        <v>0</v>
      </c>
      <c r="AK917" t="str">
        <f t="shared" si="297"/>
        <v>Include</v>
      </c>
      <c r="AL917" t="str">
        <f t="shared" si="298"/>
        <v>Less than 10 deaths</v>
      </c>
      <c r="AM917" s="6">
        <f>IFERROR(VLOOKUP(D917,DatesEachStateReach10Deaths!A:B,2,FALSE),AK917)</f>
        <v>43913</v>
      </c>
      <c r="AN917">
        <f t="shared" si="299"/>
        <v>-9</v>
      </c>
    </row>
    <row r="918" spans="1:40" x14ac:dyDescent="0.25">
      <c r="A918" t="str">
        <f t="shared" si="300"/>
        <v>43905Michigan</v>
      </c>
      <c r="B918" t="str">
        <f t="shared" si="287"/>
        <v>43905MI</v>
      </c>
      <c r="C918" s="6">
        <v>43905</v>
      </c>
      <c r="D918" t="s">
        <v>85</v>
      </c>
      <c r="E918" t="s">
        <v>29</v>
      </c>
      <c r="F918">
        <f>IFERROR(VLOOKUP(B918,CovidTracking!B:G,4,FALSE),0)</f>
        <v>1480</v>
      </c>
      <c r="G918">
        <f>IFERROR(VLOOKUP(B918,CovidTracking!B:G,5,FALSE),0)</f>
        <v>205</v>
      </c>
      <c r="H918">
        <f t="shared" si="288"/>
        <v>1685</v>
      </c>
      <c r="I918">
        <f>IFERROR(VLOOKUP(B918,CovidTracking!B:G,6,FALSE),0)</f>
        <v>0</v>
      </c>
      <c r="J918">
        <f t="shared" si="301"/>
        <v>284</v>
      </c>
      <c r="K918">
        <f t="shared" si="302"/>
        <v>0</v>
      </c>
      <c r="L918">
        <f t="shared" si="303"/>
        <v>284</v>
      </c>
      <c r="M918">
        <f t="shared" si="304"/>
        <v>0</v>
      </c>
      <c r="N918">
        <f>VLOOKUP(A918,Mobility!$A:$L,7,FALSE)</f>
        <v>-11</v>
      </c>
      <c r="O918">
        <f>VLOOKUP(A918,Mobility!$A:$L,8,FALSE)</f>
        <v>10</v>
      </c>
      <c r="P918">
        <f>VLOOKUP(A918,Mobility!$A:$L,9,FALSE)</f>
        <v>87</v>
      </c>
      <c r="Q918">
        <f>VLOOKUP(A918,Mobility!$A:$L,10,FALSE)</f>
        <v>-8</v>
      </c>
      <c r="R918">
        <f>VLOOKUP(A918,Mobility!$A:$L,11,FALSE)</f>
        <v>-4</v>
      </c>
      <c r="S918">
        <f>VLOOKUP(A918,Mobility!$A:$L,12,FALSE)</f>
        <v>3</v>
      </c>
      <c r="T918">
        <f>VLOOKUP(D918,'Pop and Pop Den'!A:C,2,FALSE)</f>
        <v>10045029</v>
      </c>
      <c r="U918">
        <f>VLOOKUP(D918,'Pop and Pop Den'!A:C,3,FALSE)</f>
        <v>177.66550000000001</v>
      </c>
      <c r="V918">
        <f>VLOOKUP(D918,Unemployment!A:B,2,FALSE)</f>
        <v>4.0999999999999996</v>
      </c>
      <c r="W918">
        <f>VLOOKUP(D918,Unemployment!H:J,2,FALSE)</f>
        <v>3.6</v>
      </c>
      <c r="X918">
        <f>VLOOKUP(D918,Unemployment!H:J,3,FALSE)</f>
        <v>4.0999999999999996</v>
      </c>
      <c r="Y918">
        <f t="shared" si="289"/>
        <v>0</v>
      </c>
      <c r="Z918">
        <f t="shared" si="290"/>
        <v>0.49999999999999956</v>
      </c>
      <c r="AA918">
        <f>VLOOKUP(D918,MedianAge!A:B,2,FALSE)</f>
        <v>39.700000000000003</v>
      </c>
      <c r="AB918" s="6">
        <f>VLOOKUP(D918,StateActions!F:G,2,FALSE)</f>
        <v>43914</v>
      </c>
      <c r="AC918" s="6">
        <f>VLOOKUP(D918,StateActions!L:M,2,FALSE)</f>
        <v>43913</v>
      </c>
      <c r="AD918" s="6">
        <f>VLOOKUP(D918,StateActions!A:B,2,FALSE)</f>
        <v>43906</v>
      </c>
      <c r="AE918">
        <f t="shared" si="291"/>
        <v>-9</v>
      </c>
      <c r="AF918">
        <f t="shared" si="292"/>
        <v>-8</v>
      </c>
      <c r="AG918">
        <f t="shared" si="293"/>
        <v>-1</v>
      </c>
      <c r="AH918" s="18">
        <f t="shared" si="294"/>
        <v>0.87833827893175076</v>
      </c>
      <c r="AI918" s="18">
        <f t="shared" si="295"/>
        <v>0.12166172106824925</v>
      </c>
      <c r="AJ918" s="20">
        <f t="shared" si="296"/>
        <v>0</v>
      </c>
      <c r="AK918" t="str">
        <f t="shared" si="297"/>
        <v>Include</v>
      </c>
      <c r="AL918" t="str">
        <f t="shared" si="298"/>
        <v>Less than 10 deaths</v>
      </c>
      <c r="AM918" s="6">
        <f>IFERROR(VLOOKUP(D918,DatesEachStateReach10Deaths!A:B,2,FALSE),AK918)</f>
        <v>43913</v>
      </c>
      <c r="AN918">
        <f t="shared" si="299"/>
        <v>-8</v>
      </c>
    </row>
    <row r="919" spans="1:40" x14ac:dyDescent="0.25">
      <c r="A919" t="str">
        <f t="shared" si="300"/>
        <v>43906Michigan</v>
      </c>
      <c r="B919" t="str">
        <f t="shared" si="287"/>
        <v>43906MI</v>
      </c>
      <c r="C919" s="6">
        <v>43906</v>
      </c>
      <c r="D919" t="s">
        <v>85</v>
      </c>
      <c r="E919" t="s">
        <v>29</v>
      </c>
      <c r="F919">
        <f>IFERROR(VLOOKUP(B919,CovidTracking!B:G,4,FALSE),0)</f>
        <v>1933</v>
      </c>
      <c r="G919">
        <f>IFERROR(VLOOKUP(B919,CovidTracking!B:G,5,FALSE),0)</f>
        <v>272</v>
      </c>
      <c r="H919">
        <f t="shared" si="288"/>
        <v>2205</v>
      </c>
      <c r="I919">
        <f>IFERROR(VLOOKUP(B919,CovidTracking!B:G,6,FALSE),0)</f>
        <v>0</v>
      </c>
      <c r="J919">
        <f t="shared" si="301"/>
        <v>453</v>
      </c>
      <c r="K919">
        <f t="shared" si="302"/>
        <v>67</v>
      </c>
      <c r="L919">
        <f t="shared" si="303"/>
        <v>520</v>
      </c>
      <c r="M919">
        <f t="shared" si="304"/>
        <v>0</v>
      </c>
      <c r="N919">
        <f>VLOOKUP(A919,Mobility!$A:$L,7,FALSE)</f>
        <v>-17</v>
      </c>
      <c r="O919">
        <f>VLOOKUP(A919,Mobility!$A:$L,8,FALSE)</f>
        <v>24</v>
      </c>
      <c r="P919">
        <f>VLOOKUP(A919,Mobility!$A:$L,9,FALSE)</f>
        <v>13</v>
      </c>
      <c r="Q919">
        <f>VLOOKUP(A919,Mobility!$A:$L,10,FALSE)</f>
        <v>-17</v>
      </c>
      <c r="R919">
        <f>VLOOKUP(A919,Mobility!$A:$L,11,FALSE)</f>
        <v>-21</v>
      </c>
      <c r="S919">
        <f>VLOOKUP(A919,Mobility!$A:$L,12,FALSE)</f>
        <v>9</v>
      </c>
      <c r="T919">
        <f>VLOOKUP(D919,'Pop and Pop Den'!A:C,2,FALSE)</f>
        <v>10045029</v>
      </c>
      <c r="U919">
        <f>VLOOKUP(D919,'Pop and Pop Den'!A:C,3,FALSE)</f>
        <v>177.66550000000001</v>
      </c>
      <c r="V919">
        <f>VLOOKUP(D919,Unemployment!A:B,2,FALSE)</f>
        <v>4.0999999999999996</v>
      </c>
      <c r="W919">
        <f>VLOOKUP(D919,Unemployment!H:J,2,FALSE)</f>
        <v>3.6</v>
      </c>
      <c r="X919">
        <f>VLOOKUP(D919,Unemployment!H:J,3,FALSE)</f>
        <v>4.0999999999999996</v>
      </c>
      <c r="Y919">
        <f t="shared" si="289"/>
        <v>0</v>
      </c>
      <c r="Z919">
        <f t="shared" si="290"/>
        <v>0.49999999999999956</v>
      </c>
      <c r="AA919">
        <f>VLOOKUP(D919,MedianAge!A:B,2,FALSE)</f>
        <v>39.700000000000003</v>
      </c>
      <c r="AB919" s="6">
        <f>VLOOKUP(D919,StateActions!F:G,2,FALSE)</f>
        <v>43914</v>
      </c>
      <c r="AC919" s="6">
        <f>VLOOKUP(D919,StateActions!L:M,2,FALSE)</f>
        <v>43913</v>
      </c>
      <c r="AD919" s="6">
        <f>VLOOKUP(D919,StateActions!A:B,2,FALSE)</f>
        <v>43906</v>
      </c>
      <c r="AE919">
        <f t="shared" si="291"/>
        <v>-8</v>
      </c>
      <c r="AF919">
        <f t="shared" si="292"/>
        <v>-7</v>
      </c>
      <c r="AG919">
        <f t="shared" si="293"/>
        <v>0</v>
      </c>
      <c r="AH919" s="18">
        <f t="shared" si="294"/>
        <v>0.87664399092970524</v>
      </c>
      <c r="AI919" s="18">
        <f t="shared" si="295"/>
        <v>0.12335600907029479</v>
      </c>
      <c r="AJ919" s="20">
        <f t="shared" si="296"/>
        <v>0</v>
      </c>
      <c r="AK919" t="str">
        <f t="shared" si="297"/>
        <v>Include</v>
      </c>
      <c r="AL919" t="str">
        <f t="shared" si="298"/>
        <v>Less than 10 deaths</v>
      </c>
      <c r="AM919" s="6">
        <f>IFERROR(VLOOKUP(D919,DatesEachStateReach10Deaths!A:B,2,FALSE),AK919)</f>
        <v>43913</v>
      </c>
      <c r="AN919">
        <f t="shared" si="299"/>
        <v>-7</v>
      </c>
    </row>
    <row r="920" spans="1:40" x14ac:dyDescent="0.25">
      <c r="A920" t="str">
        <f t="shared" si="300"/>
        <v>43907Michigan</v>
      </c>
      <c r="B920" t="str">
        <f t="shared" si="287"/>
        <v>43907MI</v>
      </c>
      <c r="C920" s="6">
        <v>43907</v>
      </c>
      <c r="D920" t="s">
        <v>85</v>
      </c>
      <c r="E920" t="s">
        <v>29</v>
      </c>
      <c r="F920">
        <f>IFERROR(VLOOKUP(B920,CovidTracking!B:G,4,FALSE),0)</f>
        <v>2393</v>
      </c>
      <c r="G920">
        <f>IFERROR(VLOOKUP(B920,CovidTracking!B:G,5,FALSE),0)</f>
        <v>626</v>
      </c>
      <c r="H920">
        <f t="shared" si="288"/>
        <v>3019</v>
      </c>
      <c r="I920">
        <f>IFERROR(VLOOKUP(B920,CovidTracking!B:G,6,FALSE),0)</f>
        <v>0</v>
      </c>
      <c r="J920">
        <f t="shared" si="301"/>
        <v>460</v>
      </c>
      <c r="K920">
        <f t="shared" si="302"/>
        <v>354</v>
      </c>
      <c r="L920">
        <f t="shared" si="303"/>
        <v>814</v>
      </c>
      <c r="M920">
        <f t="shared" si="304"/>
        <v>0</v>
      </c>
      <c r="N920">
        <f>VLOOKUP(A920,Mobility!$A:$L,7,FALSE)</f>
        <v>-29</v>
      </c>
      <c r="O920">
        <f>VLOOKUP(A920,Mobility!$A:$L,8,FALSE)</f>
        <v>10</v>
      </c>
      <c r="P920">
        <f>VLOOKUP(A920,Mobility!$A:$L,9,FALSE)</f>
        <v>45</v>
      </c>
      <c r="Q920">
        <f>VLOOKUP(A920,Mobility!$A:$L,10,FALSE)</f>
        <v>-19</v>
      </c>
      <c r="R920">
        <f>VLOOKUP(A920,Mobility!$A:$L,11,FALSE)</f>
        <v>-28</v>
      </c>
      <c r="S920">
        <f>VLOOKUP(A920,Mobility!$A:$L,12,FALSE)</f>
        <v>11</v>
      </c>
      <c r="T920">
        <f>VLOOKUP(D920,'Pop and Pop Den'!A:C,2,FALSE)</f>
        <v>10045029</v>
      </c>
      <c r="U920">
        <f>VLOOKUP(D920,'Pop and Pop Den'!A:C,3,FALSE)</f>
        <v>177.66550000000001</v>
      </c>
      <c r="V920">
        <f>VLOOKUP(D920,Unemployment!A:B,2,FALSE)</f>
        <v>4.0999999999999996</v>
      </c>
      <c r="W920">
        <f>VLOOKUP(D920,Unemployment!H:J,2,FALSE)</f>
        <v>3.6</v>
      </c>
      <c r="X920">
        <f>VLOOKUP(D920,Unemployment!H:J,3,FALSE)</f>
        <v>4.0999999999999996</v>
      </c>
      <c r="Y920">
        <f t="shared" si="289"/>
        <v>0</v>
      </c>
      <c r="Z920">
        <f t="shared" si="290"/>
        <v>0.49999999999999956</v>
      </c>
      <c r="AA920">
        <f>VLOOKUP(D920,MedianAge!A:B,2,FALSE)</f>
        <v>39.700000000000003</v>
      </c>
      <c r="AB920" s="6">
        <f>VLOOKUP(D920,StateActions!F:G,2,FALSE)</f>
        <v>43914</v>
      </c>
      <c r="AC920" s="6">
        <f>VLOOKUP(D920,StateActions!L:M,2,FALSE)</f>
        <v>43913</v>
      </c>
      <c r="AD920" s="6">
        <f>VLOOKUP(D920,StateActions!A:B,2,FALSE)</f>
        <v>43906</v>
      </c>
      <c r="AE920">
        <f t="shared" si="291"/>
        <v>-7</v>
      </c>
      <c r="AF920">
        <f t="shared" si="292"/>
        <v>-6</v>
      </c>
      <c r="AG920">
        <f t="shared" si="293"/>
        <v>1</v>
      </c>
      <c r="AH920" s="18">
        <f t="shared" si="294"/>
        <v>0.79264657171248754</v>
      </c>
      <c r="AI920" s="18">
        <f t="shared" si="295"/>
        <v>0.20735342828751241</v>
      </c>
      <c r="AJ920" s="20">
        <f t="shared" si="296"/>
        <v>0</v>
      </c>
      <c r="AK920" t="str">
        <f t="shared" si="297"/>
        <v>Include</v>
      </c>
      <c r="AL920" t="str">
        <f t="shared" si="298"/>
        <v>Less than 10 deaths</v>
      </c>
      <c r="AM920" s="6">
        <f>IFERROR(VLOOKUP(D920,DatesEachStateReach10Deaths!A:B,2,FALSE),AK920)</f>
        <v>43913</v>
      </c>
      <c r="AN920">
        <f t="shared" si="299"/>
        <v>-6</v>
      </c>
    </row>
    <row r="921" spans="1:40" x14ac:dyDescent="0.25">
      <c r="A921" t="str">
        <f t="shared" si="300"/>
        <v>43908Michigan</v>
      </c>
      <c r="B921" t="str">
        <f t="shared" si="287"/>
        <v>43908MI</v>
      </c>
      <c r="C921" s="6">
        <v>43908</v>
      </c>
      <c r="D921" t="s">
        <v>85</v>
      </c>
      <c r="E921" t="s">
        <v>29</v>
      </c>
      <c r="F921">
        <f>IFERROR(VLOOKUP(B921,CovidTracking!B:G,4,FALSE),0)</f>
        <v>2913</v>
      </c>
      <c r="G921">
        <f>IFERROR(VLOOKUP(B921,CovidTracking!B:G,5,FALSE),0)</f>
        <v>1215</v>
      </c>
      <c r="H921">
        <f t="shared" si="288"/>
        <v>4128</v>
      </c>
      <c r="I921">
        <f>IFERROR(VLOOKUP(B921,CovidTracking!B:G,6,FALSE),0)</f>
        <v>0</v>
      </c>
      <c r="J921">
        <f t="shared" si="301"/>
        <v>520</v>
      </c>
      <c r="K921">
        <f t="shared" si="302"/>
        <v>589</v>
      </c>
      <c r="L921">
        <f t="shared" si="303"/>
        <v>1109</v>
      </c>
      <c r="M921">
        <f t="shared" si="304"/>
        <v>0</v>
      </c>
      <c r="N921">
        <f>VLOOKUP(A921,Mobility!$A:$L,7,FALSE)</f>
        <v>-33</v>
      </c>
      <c r="O921">
        <f>VLOOKUP(A921,Mobility!$A:$L,8,FALSE)</f>
        <v>4</v>
      </c>
      <c r="P921">
        <f>VLOOKUP(A921,Mobility!$A:$L,9,FALSE)</f>
        <v>10</v>
      </c>
      <c r="Q921">
        <f>VLOOKUP(A921,Mobility!$A:$L,10,FALSE)</f>
        <v>-24</v>
      </c>
      <c r="R921">
        <f>VLOOKUP(A921,Mobility!$A:$L,11,FALSE)</f>
        <v>-31</v>
      </c>
      <c r="S921">
        <f>VLOOKUP(A921,Mobility!$A:$L,12,FALSE)</f>
        <v>13</v>
      </c>
      <c r="T921">
        <f>VLOOKUP(D921,'Pop and Pop Den'!A:C,2,FALSE)</f>
        <v>10045029</v>
      </c>
      <c r="U921">
        <f>VLOOKUP(D921,'Pop and Pop Den'!A:C,3,FALSE)</f>
        <v>177.66550000000001</v>
      </c>
      <c r="V921">
        <f>VLOOKUP(D921,Unemployment!A:B,2,FALSE)</f>
        <v>4.0999999999999996</v>
      </c>
      <c r="W921">
        <f>VLOOKUP(D921,Unemployment!H:J,2,FALSE)</f>
        <v>3.6</v>
      </c>
      <c r="X921">
        <f>VLOOKUP(D921,Unemployment!H:J,3,FALSE)</f>
        <v>4.0999999999999996</v>
      </c>
      <c r="Y921">
        <f t="shared" si="289"/>
        <v>0</v>
      </c>
      <c r="Z921">
        <f t="shared" si="290"/>
        <v>0.49999999999999956</v>
      </c>
      <c r="AA921">
        <f>VLOOKUP(D921,MedianAge!A:B,2,FALSE)</f>
        <v>39.700000000000003</v>
      </c>
      <c r="AB921" s="6">
        <f>VLOOKUP(D921,StateActions!F:G,2,FALSE)</f>
        <v>43914</v>
      </c>
      <c r="AC921" s="6">
        <f>VLOOKUP(D921,StateActions!L:M,2,FALSE)</f>
        <v>43913</v>
      </c>
      <c r="AD921" s="6">
        <f>VLOOKUP(D921,StateActions!A:B,2,FALSE)</f>
        <v>43906</v>
      </c>
      <c r="AE921">
        <f t="shared" si="291"/>
        <v>-6</v>
      </c>
      <c r="AF921">
        <f t="shared" si="292"/>
        <v>-5</v>
      </c>
      <c r="AG921">
        <f t="shared" si="293"/>
        <v>2</v>
      </c>
      <c r="AH921" s="18">
        <f t="shared" si="294"/>
        <v>0.70566860465116277</v>
      </c>
      <c r="AI921" s="18">
        <f t="shared" si="295"/>
        <v>0.29433139534883723</v>
      </c>
      <c r="AJ921" s="20">
        <f t="shared" si="296"/>
        <v>0</v>
      </c>
      <c r="AK921" t="str">
        <f t="shared" si="297"/>
        <v>Include</v>
      </c>
      <c r="AL921" t="str">
        <f t="shared" si="298"/>
        <v>Less than 10 deaths</v>
      </c>
      <c r="AM921" s="6">
        <f>IFERROR(VLOOKUP(D921,DatesEachStateReach10Deaths!A:B,2,FALSE),AK921)</f>
        <v>43913</v>
      </c>
      <c r="AN921">
        <f t="shared" si="299"/>
        <v>-5</v>
      </c>
    </row>
    <row r="922" spans="1:40" x14ac:dyDescent="0.25">
      <c r="A922" t="str">
        <f t="shared" si="300"/>
        <v>43909Michigan</v>
      </c>
      <c r="B922" t="str">
        <f t="shared" si="287"/>
        <v>43909MI</v>
      </c>
      <c r="C922" s="6">
        <v>43909</v>
      </c>
      <c r="D922" t="s">
        <v>85</v>
      </c>
      <c r="E922" t="s">
        <v>29</v>
      </c>
      <c r="F922">
        <f>IFERROR(VLOOKUP(B922,CovidTracking!B:G,4,FALSE),0)</f>
        <v>3392</v>
      </c>
      <c r="G922">
        <f>IFERROR(VLOOKUP(B922,CovidTracking!B:G,5,FALSE),0)</f>
        <v>1785</v>
      </c>
      <c r="H922">
        <f t="shared" si="288"/>
        <v>5177</v>
      </c>
      <c r="I922">
        <f>IFERROR(VLOOKUP(B922,CovidTracking!B:G,6,FALSE),0)</f>
        <v>3</v>
      </c>
      <c r="J922">
        <f t="shared" si="301"/>
        <v>479</v>
      </c>
      <c r="K922">
        <f t="shared" si="302"/>
        <v>570</v>
      </c>
      <c r="L922">
        <f t="shared" si="303"/>
        <v>1049</v>
      </c>
      <c r="M922">
        <f t="shared" si="304"/>
        <v>3</v>
      </c>
      <c r="N922">
        <f>VLOOKUP(A922,Mobility!$A:$L,7,FALSE)</f>
        <v>-34</v>
      </c>
      <c r="O922">
        <f>VLOOKUP(A922,Mobility!$A:$L,8,FALSE)</f>
        <v>9</v>
      </c>
      <c r="P922">
        <f>VLOOKUP(A922,Mobility!$A:$L,9,FALSE)</f>
        <v>9</v>
      </c>
      <c r="Q922">
        <f>VLOOKUP(A922,Mobility!$A:$L,10,FALSE)</f>
        <v>-30</v>
      </c>
      <c r="R922">
        <f>VLOOKUP(A922,Mobility!$A:$L,11,FALSE)</f>
        <v>-34</v>
      </c>
      <c r="S922">
        <f>VLOOKUP(A922,Mobility!$A:$L,12,FALSE)</f>
        <v>15</v>
      </c>
      <c r="T922">
        <f>VLOOKUP(D922,'Pop and Pop Den'!A:C,2,FALSE)</f>
        <v>10045029</v>
      </c>
      <c r="U922">
        <f>VLOOKUP(D922,'Pop and Pop Den'!A:C,3,FALSE)</f>
        <v>177.66550000000001</v>
      </c>
      <c r="V922">
        <f>VLOOKUP(D922,Unemployment!A:B,2,FALSE)</f>
        <v>4.0999999999999996</v>
      </c>
      <c r="W922">
        <f>VLOOKUP(D922,Unemployment!H:J,2,FALSE)</f>
        <v>3.6</v>
      </c>
      <c r="X922">
        <f>VLOOKUP(D922,Unemployment!H:J,3,FALSE)</f>
        <v>4.0999999999999996</v>
      </c>
      <c r="Y922">
        <f t="shared" si="289"/>
        <v>0</v>
      </c>
      <c r="Z922">
        <f t="shared" si="290"/>
        <v>0.49999999999999956</v>
      </c>
      <c r="AA922">
        <f>VLOOKUP(D922,MedianAge!A:B,2,FALSE)</f>
        <v>39.700000000000003</v>
      </c>
      <c r="AB922" s="6">
        <f>VLOOKUP(D922,StateActions!F:G,2,FALSE)</f>
        <v>43914</v>
      </c>
      <c r="AC922" s="6">
        <f>VLOOKUP(D922,StateActions!L:M,2,FALSE)</f>
        <v>43913</v>
      </c>
      <c r="AD922" s="6">
        <f>VLOOKUP(D922,StateActions!A:B,2,FALSE)</f>
        <v>43906</v>
      </c>
      <c r="AE922">
        <f t="shared" si="291"/>
        <v>-5</v>
      </c>
      <c r="AF922">
        <f t="shared" si="292"/>
        <v>-4</v>
      </c>
      <c r="AG922">
        <f t="shared" si="293"/>
        <v>3</v>
      </c>
      <c r="AH922" s="18">
        <f t="shared" si="294"/>
        <v>0.65520571759706392</v>
      </c>
      <c r="AI922" s="18">
        <f t="shared" si="295"/>
        <v>0.34479428240293608</v>
      </c>
      <c r="AJ922" s="20">
        <f t="shared" si="296"/>
        <v>5.7948618891249756E-4</v>
      </c>
      <c r="AK922" t="str">
        <f t="shared" si="297"/>
        <v>Include</v>
      </c>
      <c r="AL922" t="str">
        <f t="shared" si="298"/>
        <v>Less than 10 deaths</v>
      </c>
      <c r="AM922" s="6">
        <f>IFERROR(VLOOKUP(D922,DatesEachStateReach10Deaths!A:B,2,FALSE),AK922)</f>
        <v>43913</v>
      </c>
      <c r="AN922">
        <f t="shared" si="299"/>
        <v>-4</v>
      </c>
    </row>
    <row r="923" spans="1:40" x14ac:dyDescent="0.25">
      <c r="A923" t="str">
        <f t="shared" si="300"/>
        <v>43910Michigan</v>
      </c>
      <c r="B923" t="str">
        <f t="shared" si="287"/>
        <v>43910MI</v>
      </c>
      <c r="C923" s="6">
        <v>43910</v>
      </c>
      <c r="D923" t="s">
        <v>85</v>
      </c>
      <c r="E923" t="s">
        <v>29</v>
      </c>
      <c r="F923">
        <f>IFERROR(VLOOKUP(B923,CovidTracking!B:G,4,FALSE),0)</f>
        <v>4027</v>
      </c>
      <c r="G923">
        <f>IFERROR(VLOOKUP(B923,CovidTracking!B:G,5,FALSE),0)</f>
        <v>2746</v>
      </c>
      <c r="H923">
        <f t="shared" si="288"/>
        <v>6773</v>
      </c>
      <c r="I923">
        <f>IFERROR(VLOOKUP(B923,CovidTracking!B:G,6,FALSE),0)</f>
        <v>3</v>
      </c>
      <c r="J923">
        <f t="shared" si="301"/>
        <v>635</v>
      </c>
      <c r="K923">
        <f t="shared" si="302"/>
        <v>961</v>
      </c>
      <c r="L923">
        <f t="shared" si="303"/>
        <v>1596</v>
      </c>
      <c r="M923">
        <f t="shared" si="304"/>
        <v>0</v>
      </c>
      <c r="N923">
        <f>VLOOKUP(A923,Mobility!$A:$L,7,FALSE)</f>
        <v>-41</v>
      </c>
      <c r="O923">
        <f>VLOOKUP(A923,Mobility!$A:$L,8,FALSE)</f>
        <v>2</v>
      </c>
      <c r="P923">
        <f>VLOOKUP(A923,Mobility!$A:$L,9,FALSE)</f>
        <v>-2</v>
      </c>
      <c r="Q923">
        <f>VLOOKUP(A923,Mobility!$A:$L,10,FALSE)</f>
        <v>-32</v>
      </c>
      <c r="R923">
        <f>VLOOKUP(A923,Mobility!$A:$L,11,FALSE)</f>
        <v>-37</v>
      </c>
      <c r="S923">
        <f>VLOOKUP(A923,Mobility!$A:$L,12,FALSE)</f>
        <v>18</v>
      </c>
      <c r="T923">
        <f>VLOOKUP(D923,'Pop and Pop Den'!A:C,2,FALSE)</f>
        <v>10045029</v>
      </c>
      <c r="U923">
        <f>VLOOKUP(D923,'Pop and Pop Den'!A:C,3,FALSE)</f>
        <v>177.66550000000001</v>
      </c>
      <c r="V923">
        <f>VLOOKUP(D923,Unemployment!A:B,2,FALSE)</f>
        <v>4.0999999999999996</v>
      </c>
      <c r="W923">
        <f>VLOOKUP(D923,Unemployment!H:J,2,FALSE)</f>
        <v>3.6</v>
      </c>
      <c r="X923">
        <f>VLOOKUP(D923,Unemployment!H:J,3,FALSE)</f>
        <v>4.0999999999999996</v>
      </c>
      <c r="Y923">
        <f t="shared" si="289"/>
        <v>0</v>
      </c>
      <c r="Z923">
        <f t="shared" si="290"/>
        <v>0.49999999999999956</v>
      </c>
      <c r="AA923">
        <f>VLOOKUP(D923,MedianAge!A:B,2,FALSE)</f>
        <v>39.700000000000003</v>
      </c>
      <c r="AB923" s="6">
        <f>VLOOKUP(D923,StateActions!F:G,2,FALSE)</f>
        <v>43914</v>
      </c>
      <c r="AC923" s="6">
        <f>VLOOKUP(D923,StateActions!L:M,2,FALSE)</f>
        <v>43913</v>
      </c>
      <c r="AD923" s="6">
        <f>VLOOKUP(D923,StateActions!A:B,2,FALSE)</f>
        <v>43906</v>
      </c>
      <c r="AE923">
        <f t="shared" si="291"/>
        <v>-4</v>
      </c>
      <c r="AF923">
        <f t="shared" si="292"/>
        <v>-3</v>
      </c>
      <c r="AG923">
        <f t="shared" si="293"/>
        <v>4</v>
      </c>
      <c r="AH923" s="18">
        <f t="shared" si="294"/>
        <v>0.59456666174516459</v>
      </c>
      <c r="AI923" s="18">
        <f t="shared" si="295"/>
        <v>0.40543333825483535</v>
      </c>
      <c r="AJ923" s="20">
        <f t="shared" si="296"/>
        <v>4.429351838181013E-4</v>
      </c>
      <c r="AK923" t="str">
        <f t="shared" si="297"/>
        <v>Include</v>
      </c>
      <c r="AL923" t="str">
        <f t="shared" si="298"/>
        <v>Less than 10 deaths</v>
      </c>
      <c r="AM923" s="6">
        <f>IFERROR(VLOOKUP(D923,DatesEachStateReach10Deaths!A:B,2,FALSE),AK923)</f>
        <v>43913</v>
      </c>
      <c r="AN923">
        <f t="shared" si="299"/>
        <v>-3</v>
      </c>
    </row>
    <row r="924" spans="1:40" x14ac:dyDescent="0.25">
      <c r="A924" t="str">
        <f t="shared" si="300"/>
        <v>43911Michigan</v>
      </c>
      <c r="B924" t="str">
        <f t="shared" si="287"/>
        <v>43911MI</v>
      </c>
      <c r="C924" s="6">
        <v>43911</v>
      </c>
      <c r="D924" t="s">
        <v>85</v>
      </c>
      <c r="E924" t="s">
        <v>29</v>
      </c>
      <c r="F924">
        <f>IFERROR(VLOOKUP(B924,CovidTracking!B:G,4,FALSE),0)</f>
        <v>4543</v>
      </c>
      <c r="G924">
        <f>IFERROR(VLOOKUP(B924,CovidTracking!B:G,5,FALSE),0)</f>
        <v>3696</v>
      </c>
      <c r="H924">
        <f t="shared" si="288"/>
        <v>8239</v>
      </c>
      <c r="I924">
        <f>IFERROR(VLOOKUP(B924,CovidTracking!B:G,6,FALSE),0)</f>
        <v>5</v>
      </c>
      <c r="J924">
        <f t="shared" si="301"/>
        <v>516</v>
      </c>
      <c r="K924">
        <f t="shared" si="302"/>
        <v>950</v>
      </c>
      <c r="L924">
        <f t="shared" si="303"/>
        <v>1466</v>
      </c>
      <c r="M924">
        <f t="shared" si="304"/>
        <v>2</v>
      </c>
      <c r="N924">
        <f>VLOOKUP(A924,Mobility!$A:$L,7,FALSE)</f>
        <v>-46</v>
      </c>
      <c r="O924">
        <f>VLOOKUP(A924,Mobility!$A:$L,8,FALSE)</f>
        <v>-5</v>
      </c>
      <c r="P924">
        <f>VLOOKUP(A924,Mobility!$A:$L,9,FALSE)</f>
        <v>33</v>
      </c>
      <c r="Q924">
        <f>VLOOKUP(A924,Mobility!$A:$L,10,FALSE)</f>
        <v>-32</v>
      </c>
      <c r="R924">
        <f>VLOOKUP(A924,Mobility!$A:$L,11,FALSE)</f>
        <v>-26</v>
      </c>
      <c r="S924">
        <f>VLOOKUP(A924,Mobility!$A:$L,12,FALSE)</f>
        <v>11</v>
      </c>
      <c r="T924">
        <f>VLOOKUP(D924,'Pop and Pop Den'!A:C,2,FALSE)</f>
        <v>10045029</v>
      </c>
      <c r="U924">
        <f>VLOOKUP(D924,'Pop and Pop Den'!A:C,3,FALSE)</f>
        <v>177.66550000000001</v>
      </c>
      <c r="V924">
        <f>VLOOKUP(D924,Unemployment!A:B,2,FALSE)</f>
        <v>4.0999999999999996</v>
      </c>
      <c r="W924">
        <f>VLOOKUP(D924,Unemployment!H:J,2,FALSE)</f>
        <v>3.6</v>
      </c>
      <c r="X924">
        <f>VLOOKUP(D924,Unemployment!H:J,3,FALSE)</f>
        <v>4.0999999999999996</v>
      </c>
      <c r="Y924">
        <f t="shared" si="289"/>
        <v>0</v>
      </c>
      <c r="Z924">
        <f t="shared" si="290"/>
        <v>0.49999999999999956</v>
      </c>
      <c r="AA924">
        <f>VLOOKUP(D924,MedianAge!A:B,2,FALSE)</f>
        <v>39.700000000000003</v>
      </c>
      <c r="AB924" s="6">
        <f>VLOOKUP(D924,StateActions!F:G,2,FALSE)</f>
        <v>43914</v>
      </c>
      <c r="AC924" s="6">
        <f>VLOOKUP(D924,StateActions!L:M,2,FALSE)</f>
        <v>43913</v>
      </c>
      <c r="AD924" s="6">
        <f>VLOOKUP(D924,StateActions!A:B,2,FALSE)</f>
        <v>43906</v>
      </c>
      <c r="AE924">
        <f t="shared" si="291"/>
        <v>-3</v>
      </c>
      <c r="AF924">
        <f t="shared" si="292"/>
        <v>-2</v>
      </c>
      <c r="AG924">
        <f t="shared" si="293"/>
        <v>5</v>
      </c>
      <c r="AH924" s="18">
        <f t="shared" si="294"/>
        <v>0.55140186915887845</v>
      </c>
      <c r="AI924" s="18">
        <f t="shared" si="295"/>
        <v>0.44859813084112149</v>
      </c>
      <c r="AJ924" s="20">
        <f t="shared" si="296"/>
        <v>6.0686976574827046E-4</v>
      </c>
      <c r="AK924" t="str">
        <f t="shared" si="297"/>
        <v>Include</v>
      </c>
      <c r="AL924" t="str">
        <f t="shared" si="298"/>
        <v>Less than 10 deaths</v>
      </c>
      <c r="AM924" s="6">
        <f>IFERROR(VLOOKUP(D924,DatesEachStateReach10Deaths!A:B,2,FALSE),AK924)</f>
        <v>43913</v>
      </c>
      <c r="AN924">
        <f t="shared" si="299"/>
        <v>-2</v>
      </c>
    </row>
    <row r="925" spans="1:40" x14ac:dyDescent="0.25">
      <c r="A925" t="str">
        <f t="shared" si="300"/>
        <v>43912Michigan</v>
      </c>
      <c r="B925" t="str">
        <f t="shared" si="287"/>
        <v>43912MI</v>
      </c>
      <c r="C925" s="6">
        <v>43912</v>
      </c>
      <c r="D925" t="s">
        <v>85</v>
      </c>
      <c r="E925" t="s">
        <v>29</v>
      </c>
      <c r="F925">
        <f>IFERROR(VLOOKUP(B925,CovidTracking!B:G,4,FALSE),0)</f>
        <v>5098</v>
      </c>
      <c r="G925">
        <f>IFERROR(VLOOKUP(B925,CovidTracking!B:G,5,FALSE),0)</f>
        <v>3712</v>
      </c>
      <c r="H925">
        <f t="shared" si="288"/>
        <v>8810</v>
      </c>
      <c r="I925">
        <f>IFERROR(VLOOKUP(B925,CovidTracking!B:G,6,FALSE),0)</f>
        <v>8</v>
      </c>
      <c r="J925">
        <f t="shared" si="301"/>
        <v>555</v>
      </c>
      <c r="K925">
        <f t="shared" si="302"/>
        <v>16</v>
      </c>
      <c r="L925">
        <f t="shared" si="303"/>
        <v>571</v>
      </c>
      <c r="M925">
        <f t="shared" si="304"/>
        <v>3</v>
      </c>
      <c r="N925">
        <f>VLOOKUP(A925,Mobility!$A:$L,7,FALSE)</f>
        <v>-47</v>
      </c>
      <c r="O925">
        <f>VLOOKUP(A925,Mobility!$A:$L,8,FALSE)</f>
        <v>-15</v>
      </c>
      <c r="P925">
        <f>VLOOKUP(A925,Mobility!$A:$L,9,FALSE)</f>
        <v>48</v>
      </c>
      <c r="Q925">
        <f>VLOOKUP(A925,Mobility!$A:$L,10,FALSE)</f>
        <v>-41</v>
      </c>
      <c r="R925">
        <f>VLOOKUP(A925,Mobility!$A:$L,11,FALSE)</f>
        <v>-31</v>
      </c>
      <c r="S925">
        <f>VLOOKUP(A925,Mobility!$A:$L,12,FALSE)</f>
        <v>9</v>
      </c>
      <c r="T925">
        <f>VLOOKUP(D925,'Pop and Pop Den'!A:C,2,FALSE)</f>
        <v>10045029</v>
      </c>
      <c r="U925">
        <f>VLOOKUP(D925,'Pop and Pop Den'!A:C,3,FALSE)</f>
        <v>177.66550000000001</v>
      </c>
      <c r="V925">
        <f>VLOOKUP(D925,Unemployment!A:B,2,FALSE)</f>
        <v>4.0999999999999996</v>
      </c>
      <c r="W925">
        <f>VLOOKUP(D925,Unemployment!H:J,2,FALSE)</f>
        <v>3.6</v>
      </c>
      <c r="X925">
        <f>VLOOKUP(D925,Unemployment!H:J,3,FALSE)</f>
        <v>4.0999999999999996</v>
      </c>
      <c r="Y925">
        <f t="shared" si="289"/>
        <v>0</v>
      </c>
      <c r="Z925">
        <f t="shared" si="290"/>
        <v>0.49999999999999956</v>
      </c>
      <c r="AA925">
        <f>VLOOKUP(D925,MedianAge!A:B,2,FALSE)</f>
        <v>39.700000000000003</v>
      </c>
      <c r="AB925" s="6">
        <f>VLOOKUP(D925,StateActions!F:G,2,FALSE)</f>
        <v>43914</v>
      </c>
      <c r="AC925" s="6">
        <f>VLOOKUP(D925,StateActions!L:M,2,FALSE)</f>
        <v>43913</v>
      </c>
      <c r="AD925" s="6">
        <f>VLOOKUP(D925,StateActions!A:B,2,FALSE)</f>
        <v>43906</v>
      </c>
      <c r="AE925">
        <f t="shared" si="291"/>
        <v>-2</v>
      </c>
      <c r="AF925">
        <f t="shared" si="292"/>
        <v>-1</v>
      </c>
      <c r="AG925">
        <f t="shared" si="293"/>
        <v>6</v>
      </c>
      <c r="AH925" s="18">
        <f t="shared" si="294"/>
        <v>0.57866061293984106</v>
      </c>
      <c r="AI925" s="18">
        <f t="shared" si="295"/>
        <v>0.42133938706015889</v>
      </c>
      <c r="AJ925" s="20">
        <f t="shared" si="296"/>
        <v>9.0805902383654939E-4</v>
      </c>
      <c r="AK925" t="str">
        <f t="shared" si="297"/>
        <v>Include</v>
      </c>
      <c r="AL925" t="str">
        <f t="shared" si="298"/>
        <v>Less than 10 deaths</v>
      </c>
      <c r="AM925" s="6">
        <f>IFERROR(VLOOKUP(D925,DatesEachStateReach10Deaths!A:B,2,FALSE),AK925)</f>
        <v>43913</v>
      </c>
      <c r="AN925">
        <f t="shared" si="299"/>
        <v>-1</v>
      </c>
    </row>
    <row r="926" spans="1:40" x14ac:dyDescent="0.25">
      <c r="A926" t="str">
        <f t="shared" si="300"/>
        <v>43913Michigan</v>
      </c>
      <c r="B926" t="str">
        <f t="shared" si="287"/>
        <v>43913MI</v>
      </c>
      <c r="C926" s="6">
        <v>43913</v>
      </c>
      <c r="D926" t="s">
        <v>85</v>
      </c>
      <c r="E926" t="s">
        <v>29</v>
      </c>
      <c r="F926">
        <f>IFERROR(VLOOKUP(B926,CovidTracking!B:G,4,FALSE),0)</f>
        <v>5789</v>
      </c>
      <c r="G926">
        <f>IFERROR(VLOOKUP(B926,CovidTracking!B:G,5,FALSE),0)</f>
        <v>4697</v>
      </c>
      <c r="H926">
        <f t="shared" si="288"/>
        <v>10486</v>
      </c>
      <c r="I926">
        <f>IFERROR(VLOOKUP(B926,CovidTracking!B:G,6,FALSE),0)</f>
        <v>15</v>
      </c>
      <c r="J926">
        <f t="shared" si="301"/>
        <v>691</v>
      </c>
      <c r="K926">
        <f t="shared" si="302"/>
        <v>985</v>
      </c>
      <c r="L926">
        <f t="shared" si="303"/>
        <v>1676</v>
      </c>
      <c r="M926">
        <f t="shared" si="304"/>
        <v>7</v>
      </c>
      <c r="N926">
        <f>VLOOKUP(A926,Mobility!$A:$L,7,FALSE)</f>
        <v>-34</v>
      </c>
      <c r="O926">
        <f>VLOOKUP(A926,Mobility!$A:$L,8,FALSE)</f>
        <v>12</v>
      </c>
      <c r="P926">
        <f>VLOOKUP(A926,Mobility!$A:$L,9,FALSE)</f>
        <v>-1</v>
      </c>
      <c r="Q926">
        <f>VLOOKUP(A926,Mobility!$A:$L,10,FALSE)</f>
        <v>-40</v>
      </c>
      <c r="R926">
        <f>VLOOKUP(A926,Mobility!$A:$L,11,FALSE)</f>
        <v>-43</v>
      </c>
      <c r="S926">
        <f>VLOOKUP(A926,Mobility!$A:$L,12,FALSE)</f>
        <v>17</v>
      </c>
      <c r="T926">
        <f>VLOOKUP(D926,'Pop and Pop Den'!A:C,2,FALSE)</f>
        <v>10045029</v>
      </c>
      <c r="U926">
        <f>VLOOKUP(D926,'Pop and Pop Den'!A:C,3,FALSE)</f>
        <v>177.66550000000001</v>
      </c>
      <c r="V926">
        <f>VLOOKUP(D926,Unemployment!A:B,2,FALSE)</f>
        <v>4.0999999999999996</v>
      </c>
      <c r="W926">
        <f>VLOOKUP(D926,Unemployment!H:J,2,FALSE)</f>
        <v>3.6</v>
      </c>
      <c r="X926">
        <f>VLOOKUP(D926,Unemployment!H:J,3,FALSE)</f>
        <v>4.0999999999999996</v>
      </c>
      <c r="Y926">
        <f t="shared" si="289"/>
        <v>0</v>
      </c>
      <c r="Z926">
        <f t="shared" si="290"/>
        <v>0.49999999999999956</v>
      </c>
      <c r="AA926">
        <f>VLOOKUP(D926,MedianAge!A:B,2,FALSE)</f>
        <v>39.700000000000003</v>
      </c>
      <c r="AB926" s="6">
        <f>VLOOKUP(D926,StateActions!F:G,2,FALSE)</f>
        <v>43914</v>
      </c>
      <c r="AC926" s="6">
        <f>VLOOKUP(D926,StateActions!L:M,2,FALSE)</f>
        <v>43913</v>
      </c>
      <c r="AD926" s="6">
        <f>VLOOKUP(D926,StateActions!A:B,2,FALSE)</f>
        <v>43906</v>
      </c>
      <c r="AE926">
        <f t="shared" si="291"/>
        <v>-1</v>
      </c>
      <c r="AF926">
        <f t="shared" si="292"/>
        <v>0</v>
      </c>
      <c r="AG926">
        <f t="shared" si="293"/>
        <v>7</v>
      </c>
      <c r="AH926" s="18">
        <f t="shared" si="294"/>
        <v>0.55206942590120156</v>
      </c>
      <c r="AI926" s="18">
        <f t="shared" si="295"/>
        <v>0.44793057409879838</v>
      </c>
      <c r="AJ926" s="20">
        <f t="shared" si="296"/>
        <v>1.4304787335494946E-3</v>
      </c>
      <c r="AK926" t="str">
        <f t="shared" si="297"/>
        <v>Include</v>
      </c>
      <c r="AL926" t="str">
        <f t="shared" si="298"/>
        <v>10 or more deaths</v>
      </c>
      <c r="AM926" s="6">
        <f>IFERROR(VLOOKUP(D926,DatesEachStateReach10Deaths!A:B,2,FALSE),AK926)</f>
        <v>43913</v>
      </c>
      <c r="AN926">
        <f t="shared" si="299"/>
        <v>0</v>
      </c>
    </row>
    <row r="927" spans="1:40" x14ac:dyDescent="0.25">
      <c r="A927" t="str">
        <f t="shared" ref="A927:A990" si="305">C927&amp;D927</f>
        <v>43914Michigan</v>
      </c>
      <c r="B927" t="str">
        <f t="shared" si="287"/>
        <v>43914MI</v>
      </c>
      <c r="C927" s="6">
        <v>43914</v>
      </c>
      <c r="D927" t="s">
        <v>85</v>
      </c>
      <c r="E927" t="s">
        <v>29</v>
      </c>
      <c r="F927">
        <f>IFERROR(VLOOKUP(B927,CovidTracking!B:G,4,FALSE),0)</f>
        <v>6441</v>
      </c>
      <c r="G927">
        <f>IFERROR(VLOOKUP(B927,CovidTracking!B:G,5,FALSE),0)</f>
        <v>5796</v>
      </c>
      <c r="H927">
        <f t="shared" si="288"/>
        <v>12237</v>
      </c>
      <c r="I927">
        <f>IFERROR(VLOOKUP(B927,CovidTracking!B:G,6,FALSE),0)</f>
        <v>24</v>
      </c>
      <c r="J927">
        <f t="shared" si="301"/>
        <v>652</v>
      </c>
      <c r="K927">
        <f t="shared" si="302"/>
        <v>1099</v>
      </c>
      <c r="L927">
        <f t="shared" si="303"/>
        <v>1751</v>
      </c>
      <c r="M927">
        <f t="shared" si="304"/>
        <v>9</v>
      </c>
      <c r="N927">
        <f>VLOOKUP(A927,Mobility!$A:$L,7,FALSE)</f>
        <v>-59</v>
      </c>
      <c r="O927">
        <f>VLOOKUP(A927,Mobility!$A:$L,8,FALSE)</f>
        <v>-29</v>
      </c>
      <c r="P927">
        <f>VLOOKUP(A927,Mobility!$A:$L,9,FALSE)</f>
        <v>3</v>
      </c>
      <c r="Q927">
        <f>VLOOKUP(A927,Mobility!$A:$L,10,FALSE)</f>
        <v>-50</v>
      </c>
      <c r="R927">
        <f>VLOOKUP(A927,Mobility!$A:$L,11,FALSE)</f>
        <v>-57</v>
      </c>
      <c r="S927">
        <f>VLOOKUP(A927,Mobility!$A:$L,12,FALSE)</f>
        <v>25</v>
      </c>
      <c r="T927">
        <f>VLOOKUP(D927,'Pop and Pop Den'!A:C,2,FALSE)</f>
        <v>10045029</v>
      </c>
      <c r="U927">
        <f>VLOOKUP(D927,'Pop and Pop Den'!A:C,3,FALSE)</f>
        <v>177.66550000000001</v>
      </c>
      <c r="V927">
        <f>VLOOKUP(D927,Unemployment!A:B,2,FALSE)</f>
        <v>4.0999999999999996</v>
      </c>
      <c r="W927">
        <f>VLOOKUP(D927,Unemployment!H:J,2,FALSE)</f>
        <v>3.6</v>
      </c>
      <c r="X927">
        <f>VLOOKUP(D927,Unemployment!H:J,3,FALSE)</f>
        <v>4.0999999999999996</v>
      </c>
      <c r="Y927">
        <f t="shared" si="289"/>
        <v>0</v>
      </c>
      <c r="Z927">
        <f t="shared" si="290"/>
        <v>0.49999999999999956</v>
      </c>
      <c r="AA927">
        <f>VLOOKUP(D927,MedianAge!A:B,2,FALSE)</f>
        <v>39.700000000000003</v>
      </c>
      <c r="AB927" s="6">
        <f>VLOOKUP(D927,StateActions!F:G,2,FALSE)</f>
        <v>43914</v>
      </c>
      <c r="AC927" s="6">
        <f>VLOOKUP(D927,StateActions!L:M,2,FALSE)</f>
        <v>43913</v>
      </c>
      <c r="AD927" s="6">
        <f>VLOOKUP(D927,StateActions!A:B,2,FALSE)</f>
        <v>43906</v>
      </c>
      <c r="AE927">
        <f t="shared" si="291"/>
        <v>0</v>
      </c>
      <c r="AF927">
        <f t="shared" si="292"/>
        <v>1</v>
      </c>
      <c r="AG927">
        <f t="shared" si="293"/>
        <v>8</v>
      </c>
      <c r="AH927" s="18">
        <f t="shared" si="294"/>
        <v>0.52635449865163031</v>
      </c>
      <c r="AI927" s="18">
        <f t="shared" si="295"/>
        <v>0.47364550134836969</v>
      </c>
      <c r="AJ927" s="20">
        <f t="shared" si="296"/>
        <v>1.9612650159352781E-3</v>
      </c>
      <c r="AK927" t="str">
        <f t="shared" si="297"/>
        <v>Include</v>
      </c>
      <c r="AL927" t="str">
        <f t="shared" si="298"/>
        <v>10 or more deaths</v>
      </c>
      <c r="AM927" s="6">
        <f>IFERROR(VLOOKUP(D927,DatesEachStateReach10Deaths!A:B,2,FALSE),AK927)</f>
        <v>43913</v>
      </c>
      <c r="AN927">
        <f t="shared" si="299"/>
        <v>1</v>
      </c>
    </row>
    <row r="928" spans="1:40" x14ac:dyDescent="0.25">
      <c r="A928" t="str">
        <f t="shared" si="305"/>
        <v>43915Michigan</v>
      </c>
      <c r="B928" t="str">
        <f t="shared" si="287"/>
        <v>43915MI</v>
      </c>
      <c r="C928" s="6">
        <v>43915</v>
      </c>
      <c r="D928" t="s">
        <v>85</v>
      </c>
      <c r="E928" t="s">
        <v>29</v>
      </c>
      <c r="F928">
        <f>IFERROR(VLOOKUP(B928,CovidTracking!B:G,4,FALSE),0)</f>
        <v>7060</v>
      </c>
      <c r="G928">
        <f>IFERROR(VLOOKUP(B928,CovidTracking!B:G,5,FALSE),0)</f>
        <v>7537</v>
      </c>
      <c r="H928">
        <f t="shared" si="288"/>
        <v>14597</v>
      </c>
      <c r="I928">
        <f>IFERROR(VLOOKUP(B928,CovidTracking!B:G,6,FALSE),0)</f>
        <v>43</v>
      </c>
      <c r="J928">
        <f t="shared" si="301"/>
        <v>619</v>
      </c>
      <c r="K928">
        <f t="shared" si="302"/>
        <v>1741</v>
      </c>
      <c r="L928">
        <f t="shared" si="303"/>
        <v>2360</v>
      </c>
      <c r="M928">
        <f t="shared" si="304"/>
        <v>19</v>
      </c>
      <c r="N928">
        <f>VLOOKUP(A928,Mobility!$A:$L,7,FALSE)</f>
        <v>-53</v>
      </c>
      <c r="O928">
        <f>VLOOKUP(A928,Mobility!$A:$L,8,FALSE)</f>
        <v>-22</v>
      </c>
      <c r="P928">
        <f>VLOOKUP(A928,Mobility!$A:$L,9,FALSE)</f>
        <v>66</v>
      </c>
      <c r="Q928">
        <f>VLOOKUP(A928,Mobility!$A:$L,10,FALSE)</f>
        <v>-46</v>
      </c>
      <c r="R928">
        <f>VLOOKUP(A928,Mobility!$A:$L,11,FALSE)</f>
        <v>-58</v>
      </c>
      <c r="S928">
        <f>VLOOKUP(A928,Mobility!$A:$L,12,FALSE)</f>
        <v>23</v>
      </c>
      <c r="T928">
        <f>VLOOKUP(D928,'Pop and Pop Den'!A:C,2,FALSE)</f>
        <v>10045029</v>
      </c>
      <c r="U928">
        <f>VLOOKUP(D928,'Pop and Pop Den'!A:C,3,FALSE)</f>
        <v>177.66550000000001</v>
      </c>
      <c r="V928">
        <f>VLOOKUP(D928,Unemployment!A:B,2,FALSE)</f>
        <v>4.0999999999999996</v>
      </c>
      <c r="W928">
        <f>VLOOKUP(D928,Unemployment!H:J,2,FALSE)</f>
        <v>3.6</v>
      </c>
      <c r="X928">
        <f>VLOOKUP(D928,Unemployment!H:J,3,FALSE)</f>
        <v>4.0999999999999996</v>
      </c>
      <c r="Y928">
        <f t="shared" si="289"/>
        <v>0</v>
      </c>
      <c r="Z928">
        <f t="shared" si="290"/>
        <v>0.49999999999999956</v>
      </c>
      <c r="AA928">
        <f>VLOOKUP(D928,MedianAge!A:B,2,FALSE)</f>
        <v>39.700000000000003</v>
      </c>
      <c r="AB928" s="6">
        <f>VLOOKUP(D928,StateActions!F:G,2,FALSE)</f>
        <v>43914</v>
      </c>
      <c r="AC928" s="6">
        <f>VLOOKUP(D928,StateActions!L:M,2,FALSE)</f>
        <v>43913</v>
      </c>
      <c r="AD928" s="6">
        <f>VLOOKUP(D928,StateActions!A:B,2,FALSE)</f>
        <v>43906</v>
      </c>
      <c r="AE928">
        <f t="shared" si="291"/>
        <v>1</v>
      </c>
      <c r="AF928">
        <f t="shared" si="292"/>
        <v>2</v>
      </c>
      <c r="AG928">
        <f t="shared" si="293"/>
        <v>9</v>
      </c>
      <c r="AH928" s="18">
        <f t="shared" si="294"/>
        <v>0.48366102623826812</v>
      </c>
      <c r="AI928" s="18">
        <f t="shared" si="295"/>
        <v>0.51633897376173188</v>
      </c>
      <c r="AJ928" s="20">
        <f t="shared" si="296"/>
        <v>2.9458107830376105E-3</v>
      </c>
      <c r="AK928" t="str">
        <f t="shared" si="297"/>
        <v>Include</v>
      </c>
      <c r="AL928" t="str">
        <f t="shared" si="298"/>
        <v>10 or more deaths</v>
      </c>
      <c r="AM928" s="6">
        <f>IFERROR(VLOOKUP(D928,DatesEachStateReach10Deaths!A:B,2,FALSE),AK928)</f>
        <v>43913</v>
      </c>
      <c r="AN928">
        <f t="shared" si="299"/>
        <v>2</v>
      </c>
    </row>
    <row r="929" spans="1:40" x14ac:dyDescent="0.25">
      <c r="A929" t="str">
        <f t="shared" si="305"/>
        <v>43916Michigan</v>
      </c>
      <c r="B929" t="str">
        <f t="shared" si="287"/>
        <v>43916MI</v>
      </c>
      <c r="C929" s="6">
        <v>43916</v>
      </c>
      <c r="D929" t="s">
        <v>85</v>
      </c>
      <c r="E929" t="s">
        <v>29</v>
      </c>
      <c r="F929">
        <f>IFERROR(VLOOKUP(B929,CovidTracking!B:G,4,FALSE),0)</f>
        <v>7767</v>
      </c>
      <c r="G929">
        <f>IFERROR(VLOOKUP(B929,CovidTracking!B:G,5,FALSE),0)</f>
        <v>10305</v>
      </c>
      <c r="H929">
        <f t="shared" si="288"/>
        <v>18072</v>
      </c>
      <c r="I929">
        <f>IFERROR(VLOOKUP(B929,CovidTracking!B:G,6,FALSE),0)</f>
        <v>60</v>
      </c>
      <c r="J929">
        <f t="shared" si="301"/>
        <v>707</v>
      </c>
      <c r="K929">
        <f t="shared" si="302"/>
        <v>2768</v>
      </c>
      <c r="L929">
        <f t="shared" si="303"/>
        <v>3475</v>
      </c>
      <c r="M929">
        <f t="shared" si="304"/>
        <v>17</v>
      </c>
      <c r="N929">
        <f>VLOOKUP(A929,Mobility!$A:$L,7,FALSE)</f>
        <v>-56</v>
      </c>
      <c r="O929">
        <f>VLOOKUP(A929,Mobility!$A:$L,8,FALSE)</f>
        <v>-25</v>
      </c>
      <c r="P929">
        <f>VLOOKUP(A929,Mobility!$A:$L,9,FALSE)</f>
        <v>12</v>
      </c>
      <c r="Q929">
        <f>VLOOKUP(A929,Mobility!$A:$L,10,FALSE)</f>
        <v>-51</v>
      </c>
      <c r="R929">
        <f>VLOOKUP(A929,Mobility!$A:$L,11,FALSE)</f>
        <v>-59</v>
      </c>
      <c r="S929">
        <f>VLOOKUP(A929,Mobility!$A:$L,12,FALSE)</f>
        <v>25</v>
      </c>
      <c r="T929">
        <f>VLOOKUP(D929,'Pop and Pop Den'!A:C,2,FALSE)</f>
        <v>10045029</v>
      </c>
      <c r="U929">
        <f>VLOOKUP(D929,'Pop and Pop Den'!A:C,3,FALSE)</f>
        <v>177.66550000000001</v>
      </c>
      <c r="V929">
        <f>VLOOKUP(D929,Unemployment!A:B,2,FALSE)</f>
        <v>4.0999999999999996</v>
      </c>
      <c r="W929">
        <f>VLOOKUP(D929,Unemployment!H:J,2,FALSE)</f>
        <v>3.6</v>
      </c>
      <c r="X929">
        <f>VLOOKUP(D929,Unemployment!H:J,3,FALSE)</f>
        <v>4.0999999999999996</v>
      </c>
      <c r="Y929">
        <f t="shared" si="289"/>
        <v>0</v>
      </c>
      <c r="Z929">
        <f t="shared" si="290"/>
        <v>0.49999999999999956</v>
      </c>
      <c r="AA929">
        <f>VLOOKUP(D929,MedianAge!A:B,2,FALSE)</f>
        <v>39.700000000000003</v>
      </c>
      <c r="AB929" s="6">
        <f>VLOOKUP(D929,StateActions!F:G,2,FALSE)</f>
        <v>43914</v>
      </c>
      <c r="AC929" s="6">
        <f>VLOOKUP(D929,StateActions!L:M,2,FALSE)</f>
        <v>43913</v>
      </c>
      <c r="AD929" s="6">
        <f>VLOOKUP(D929,StateActions!A:B,2,FALSE)</f>
        <v>43906</v>
      </c>
      <c r="AE929">
        <f t="shared" si="291"/>
        <v>2</v>
      </c>
      <c r="AF929">
        <f t="shared" si="292"/>
        <v>3</v>
      </c>
      <c r="AG929">
        <f t="shared" si="293"/>
        <v>10</v>
      </c>
      <c r="AH929" s="18">
        <f t="shared" si="294"/>
        <v>0.42978087649402391</v>
      </c>
      <c r="AI929" s="18">
        <f t="shared" si="295"/>
        <v>0.57021912350597614</v>
      </c>
      <c r="AJ929" s="20">
        <f t="shared" si="296"/>
        <v>3.3200531208499337E-3</v>
      </c>
      <c r="AK929" t="str">
        <f t="shared" si="297"/>
        <v>Include</v>
      </c>
      <c r="AL929" t="str">
        <f t="shared" si="298"/>
        <v>10 or more deaths</v>
      </c>
      <c r="AM929" s="6">
        <f>IFERROR(VLOOKUP(D929,DatesEachStateReach10Deaths!A:B,2,FALSE),AK929)</f>
        <v>43913</v>
      </c>
      <c r="AN929">
        <f t="shared" si="299"/>
        <v>3</v>
      </c>
    </row>
    <row r="930" spans="1:40" x14ac:dyDescent="0.25">
      <c r="A930" t="str">
        <f t="shared" si="305"/>
        <v>43917Michigan</v>
      </c>
      <c r="B930" t="str">
        <f t="shared" si="287"/>
        <v>43917MI</v>
      </c>
      <c r="C930" s="6">
        <v>43917</v>
      </c>
      <c r="D930" t="s">
        <v>85</v>
      </c>
      <c r="E930" t="s">
        <v>29</v>
      </c>
      <c r="F930">
        <f>IFERROR(VLOOKUP(B930,CovidTracking!B:G,4,FALSE),0)</f>
        <v>8659</v>
      </c>
      <c r="G930">
        <f>IFERROR(VLOOKUP(B930,CovidTracking!B:G,5,FALSE),0)</f>
        <v>12639</v>
      </c>
      <c r="H930">
        <f t="shared" si="288"/>
        <v>21298</v>
      </c>
      <c r="I930">
        <f>IFERROR(VLOOKUP(B930,CovidTracking!B:G,6,FALSE),0)</f>
        <v>92</v>
      </c>
      <c r="J930">
        <f t="shared" si="301"/>
        <v>892</v>
      </c>
      <c r="K930">
        <f t="shared" si="302"/>
        <v>2334</v>
      </c>
      <c r="L930">
        <f t="shared" si="303"/>
        <v>3226</v>
      </c>
      <c r="M930">
        <f t="shared" si="304"/>
        <v>32</v>
      </c>
      <c r="N930">
        <f>VLOOKUP(A930,Mobility!$A:$L,7,FALSE)</f>
        <v>-58</v>
      </c>
      <c r="O930">
        <f>VLOOKUP(A930,Mobility!$A:$L,8,FALSE)</f>
        <v>-26</v>
      </c>
      <c r="P930">
        <f>VLOOKUP(A930,Mobility!$A:$L,9,FALSE)</f>
        <v>22</v>
      </c>
      <c r="Q930">
        <f>VLOOKUP(A930,Mobility!$A:$L,10,FALSE)</f>
        <v>-52</v>
      </c>
      <c r="R930">
        <f>VLOOKUP(A930,Mobility!$A:$L,11,FALSE)</f>
        <v>-58</v>
      </c>
      <c r="S930">
        <f>VLOOKUP(A930,Mobility!$A:$L,12,FALSE)</f>
        <v>27</v>
      </c>
      <c r="T930">
        <f>VLOOKUP(D930,'Pop and Pop Den'!A:C,2,FALSE)</f>
        <v>10045029</v>
      </c>
      <c r="U930">
        <f>VLOOKUP(D930,'Pop and Pop Den'!A:C,3,FALSE)</f>
        <v>177.66550000000001</v>
      </c>
      <c r="V930">
        <f>VLOOKUP(D930,Unemployment!A:B,2,FALSE)</f>
        <v>4.0999999999999996</v>
      </c>
      <c r="W930">
        <f>VLOOKUP(D930,Unemployment!H:J,2,FALSE)</f>
        <v>3.6</v>
      </c>
      <c r="X930">
        <f>VLOOKUP(D930,Unemployment!H:J,3,FALSE)</f>
        <v>4.0999999999999996</v>
      </c>
      <c r="Y930">
        <f t="shared" si="289"/>
        <v>0</v>
      </c>
      <c r="Z930">
        <f t="shared" si="290"/>
        <v>0.49999999999999956</v>
      </c>
      <c r="AA930">
        <f>VLOOKUP(D930,MedianAge!A:B,2,FALSE)</f>
        <v>39.700000000000003</v>
      </c>
      <c r="AB930" s="6">
        <f>VLOOKUP(D930,StateActions!F:G,2,FALSE)</f>
        <v>43914</v>
      </c>
      <c r="AC930" s="6">
        <f>VLOOKUP(D930,StateActions!L:M,2,FALSE)</f>
        <v>43913</v>
      </c>
      <c r="AD930" s="6">
        <f>VLOOKUP(D930,StateActions!A:B,2,FALSE)</f>
        <v>43906</v>
      </c>
      <c r="AE930">
        <f t="shared" si="291"/>
        <v>3</v>
      </c>
      <c r="AF930">
        <f t="shared" si="292"/>
        <v>4</v>
      </c>
      <c r="AG930">
        <f t="shared" si="293"/>
        <v>11</v>
      </c>
      <c r="AH930" s="18">
        <f t="shared" si="294"/>
        <v>0.4065639966194009</v>
      </c>
      <c r="AI930" s="18">
        <f t="shared" si="295"/>
        <v>0.5934360033805991</v>
      </c>
      <c r="AJ930" s="20">
        <f t="shared" si="296"/>
        <v>4.3196544276457886E-3</v>
      </c>
      <c r="AK930" t="str">
        <f t="shared" si="297"/>
        <v>Include</v>
      </c>
      <c r="AL930" t="str">
        <f t="shared" si="298"/>
        <v>10 or more deaths</v>
      </c>
      <c r="AM930" s="6">
        <f>IFERROR(VLOOKUP(D930,DatesEachStateReach10Deaths!A:B,2,FALSE),AK930)</f>
        <v>43913</v>
      </c>
      <c r="AN930">
        <f t="shared" si="299"/>
        <v>4</v>
      </c>
    </row>
    <row r="931" spans="1:40" x14ac:dyDescent="0.25">
      <c r="A931" t="str">
        <f t="shared" si="305"/>
        <v>43918Michigan</v>
      </c>
      <c r="B931" t="str">
        <f t="shared" si="287"/>
        <v>43918MI</v>
      </c>
      <c r="C931" s="6">
        <v>43918</v>
      </c>
      <c r="D931" t="s">
        <v>85</v>
      </c>
      <c r="E931" t="s">
        <v>29</v>
      </c>
      <c r="F931">
        <f>IFERROR(VLOOKUP(B931,CovidTracking!B:G,4,FALSE),0)</f>
        <v>9287</v>
      </c>
      <c r="G931">
        <f>IFERROR(VLOOKUP(B931,CovidTracking!B:G,5,FALSE),0)</f>
        <v>14183</v>
      </c>
      <c r="H931">
        <f t="shared" si="288"/>
        <v>23470</v>
      </c>
      <c r="I931">
        <f>IFERROR(VLOOKUP(B931,CovidTracking!B:G,6,FALSE),0)</f>
        <v>92</v>
      </c>
      <c r="J931">
        <f t="shared" si="301"/>
        <v>628</v>
      </c>
      <c r="K931">
        <f t="shared" si="302"/>
        <v>1544</v>
      </c>
      <c r="L931">
        <f t="shared" si="303"/>
        <v>2172</v>
      </c>
      <c r="M931">
        <f t="shared" si="304"/>
        <v>0</v>
      </c>
      <c r="N931">
        <f>VLOOKUP(A931,Mobility!$A:$L,7,FALSE)</f>
        <v>-63</v>
      </c>
      <c r="O931">
        <f>VLOOKUP(A931,Mobility!$A:$L,8,FALSE)</f>
        <v>-29</v>
      </c>
      <c r="P931">
        <f>VLOOKUP(A931,Mobility!$A:$L,9,FALSE)</f>
        <v>-22</v>
      </c>
      <c r="Q931">
        <f>VLOOKUP(A931,Mobility!$A:$L,10,FALSE)</f>
        <v>-56</v>
      </c>
      <c r="R931">
        <f>VLOOKUP(A931,Mobility!$A:$L,11,FALSE)</f>
        <v>-44</v>
      </c>
      <c r="S931">
        <f>VLOOKUP(A931,Mobility!$A:$L,12,FALSE)</f>
        <v>17</v>
      </c>
      <c r="T931">
        <f>VLOOKUP(D931,'Pop and Pop Den'!A:C,2,FALSE)</f>
        <v>10045029</v>
      </c>
      <c r="U931">
        <f>VLOOKUP(D931,'Pop and Pop Den'!A:C,3,FALSE)</f>
        <v>177.66550000000001</v>
      </c>
      <c r="V931">
        <f>VLOOKUP(D931,Unemployment!A:B,2,FALSE)</f>
        <v>4.0999999999999996</v>
      </c>
      <c r="W931">
        <f>VLOOKUP(D931,Unemployment!H:J,2,FALSE)</f>
        <v>3.6</v>
      </c>
      <c r="X931">
        <f>VLOOKUP(D931,Unemployment!H:J,3,FALSE)</f>
        <v>4.0999999999999996</v>
      </c>
      <c r="Y931">
        <f t="shared" si="289"/>
        <v>0</v>
      </c>
      <c r="Z931">
        <f t="shared" si="290"/>
        <v>0.49999999999999956</v>
      </c>
      <c r="AA931">
        <f>VLOOKUP(D931,MedianAge!A:B,2,FALSE)</f>
        <v>39.700000000000003</v>
      </c>
      <c r="AB931" s="6">
        <f>VLOOKUP(D931,StateActions!F:G,2,FALSE)</f>
        <v>43914</v>
      </c>
      <c r="AC931" s="6">
        <f>VLOOKUP(D931,StateActions!L:M,2,FALSE)</f>
        <v>43913</v>
      </c>
      <c r="AD931" s="6">
        <f>VLOOKUP(D931,StateActions!A:B,2,FALSE)</f>
        <v>43906</v>
      </c>
      <c r="AE931">
        <f t="shared" si="291"/>
        <v>4</v>
      </c>
      <c r="AF931">
        <f t="shared" si="292"/>
        <v>5</v>
      </c>
      <c r="AG931">
        <f t="shared" si="293"/>
        <v>12</v>
      </c>
      <c r="AH931" s="18">
        <f t="shared" si="294"/>
        <v>0.39569663400085214</v>
      </c>
      <c r="AI931" s="18">
        <f t="shared" si="295"/>
        <v>0.6043033659991478</v>
      </c>
      <c r="AJ931" s="20">
        <f t="shared" si="296"/>
        <v>3.91989774179804E-3</v>
      </c>
      <c r="AK931" t="str">
        <f t="shared" si="297"/>
        <v>Include</v>
      </c>
      <c r="AL931" t="str">
        <f t="shared" si="298"/>
        <v>10 or more deaths</v>
      </c>
      <c r="AM931" s="6">
        <f>IFERROR(VLOOKUP(D931,DatesEachStateReach10Deaths!A:B,2,FALSE),AK931)</f>
        <v>43913</v>
      </c>
      <c r="AN931">
        <f t="shared" si="299"/>
        <v>5</v>
      </c>
    </row>
    <row r="932" spans="1:40" x14ac:dyDescent="0.25">
      <c r="A932" t="str">
        <f t="shared" si="305"/>
        <v>43919Michigan</v>
      </c>
      <c r="B932" t="str">
        <f t="shared" si="287"/>
        <v>43919MI</v>
      </c>
      <c r="C932" s="6">
        <v>43919</v>
      </c>
      <c r="D932" t="s">
        <v>85</v>
      </c>
      <c r="E932" t="s">
        <v>29</v>
      </c>
      <c r="F932">
        <f>IFERROR(VLOOKUP(B932,CovidTracking!B:G,4,FALSE),0)</f>
        <v>10010</v>
      </c>
      <c r="G932">
        <f>IFERROR(VLOOKUP(B932,CovidTracking!B:G,5,FALSE),0)</f>
        <v>15676</v>
      </c>
      <c r="H932">
        <f t="shared" si="288"/>
        <v>25686</v>
      </c>
      <c r="I932">
        <f>IFERROR(VLOOKUP(B932,CovidTracking!B:G,6,FALSE),0)</f>
        <v>132</v>
      </c>
      <c r="J932">
        <f t="shared" si="301"/>
        <v>723</v>
      </c>
      <c r="K932">
        <f t="shared" si="302"/>
        <v>1493</v>
      </c>
      <c r="L932">
        <f t="shared" si="303"/>
        <v>2216</v>
      </c>
      <c r="M932">
        <f t="shared" si="304"/>
        <v>40</v>
      </c>
      <c r="N932">
        <f>VLOOKUP(A932,Mobility!$A:$L,7,FALSE)</f>
        <v>-58</v>
      </c>
      <c r="O932">
        <f>VLOOKUP(A932,Mobility!$A:$L,8,FALSE)</f>
        <v>-28</v>
      </c>
      <c r="P932">
        <f>VLOOKUP(A932,Mobility!$A:$L,9,FALSE)</f>
        <v>15</v>
      </c>
      <c r="Q932">
        <f>VLOOKUP(A932,Mobility!$A:$L,10,FALSE)</f>
        <v>-55</v>
      </c>
      <c r="R932">
        <f>VLOOKUP(A932,Mobility!$A:$L,11,FALSE)</f>
        <v>-43</v>
      </c>
      <c r="S932">
        <f>VLOOKUP(A932,Mobility!$A:$L,12,FALSE)</f>
        <v>12</v>
      </c>
      <c r="T932">
        <f>VLOOKUP(D932,'Pop and Pop Den'!A:C,2,FALSE)</f>
        <v>10045029</v>
      </c>
      <c r="U932">
        <f>VLOOKUP(D932,'Pop and Pop Den'!A:C,3,FALSE)</f>
        <v>177.66550000000001</v>
      </c>
      <c r="V932">
        <f>VLOOKUP(D932,Unemployment!A:B,2,FALSE)</f>
        <v>4.0999999999999996</v>
      </c>
      <c r="W932">
        <f>VLOOKUP(D932,Unemployment!H:J,2,FALSE)</f>
        <v>3.6</v>
      </c>
      <c r="X932">
        <f>VLOOKUP(D932,Unemployment!H:J,3,FALSE)</f>
        <v>4.0999999999999996</v>
      </c>
      <c r="Y932">
        <f t="shared" si="289"/>
        <v>0</v>
      </c>
      <c r="Z932">
        <f t="shared" si="290"/>
        <v>0.49999999999999956</v>
      </c>
      <c r="AA932">
        <f>VLOOKUP(D932,MedianAge!A:B,2,FALSE)</f>
        <v>39.700000000000003</v>
      </c>
      <c r="AB932" s="6">
        <f>VLOOKUP(D932,StateActions!F:G,2,FALSE)</f>
        <v>43914</v>
      </c>
      <c r="AC932" s="6">
        <f>VLOOKUP(D932,StateActions!L:M,2,FALSE)</f>
        <v>43913</v>
      </c>
      <c r="AD932" s="6">
        <f>VLOOKUP(D932,StateActions!A:B,2,FALSE)</f>
        <v>43906</v>
      </c>
      <c r="AE932">
        <f t="shared" si="291"/>
        <v>5</v>
      </c>
      <c r="AF932">
        <f t="shared" si="292"/>
        <v>6</v>
      </c>
      <c r="AG932">
        <f t="shared" si="293"/>
        <v>13</v>
      </c>
      <c r="AH932" s="18">
        <f t="shared" si="294"/>
        <v>0.38970645487814376</v>
      </c>
      <c r="AI932" s="18">
        <f t="shared" si="295"/>
        <v>0.6102935451218563</v>
      </c>
      <c r="AJ932" s="20">
        <f t="shared" si="296"/>
        <v>5.1389862181733239E-3</v>
      </c>
      <c r="AK932" t="str">
        <f t="shared" si="297"/>
        <v>Include</v>
      </c>
      <c r="AL932" t="str">
        <f t="shared" si="298"/>
        <v>10 or more deaths</v>
      </c>
      <c r="AM932" s="6">
        <f>IFERROR(VLOOKUP(D932,DatesEachStateReach10Deaths!A:B,2,FALSE),AK932)</f>
        <v>43913</v>
      </c>
      <c r="AN932">
        <f t="shared" si="299"/>
        <v>6</v>
      </c>
    </row>
    <row r="933" spans="1:40" x14ac:dyDescent="0.25">
      <c r="A933" t="str">
        <f t="shared" si="305"/>
        <v>43920Michigan</v>
      </c>
      <c r="B933" t="str">
        <f t="shared" si="287"/>
        <v>43920MI</v>
      </c>
      <c r="C933" s="6">
        <v>43920</v>
      </c>
      <c r="D933" t="s">
        <v>85</v>
      </c>
      <c r="E933" t="s">
        <v>29</v>
      </c>
      <c r="F933">
        <f>IFERROR(VLOOKUP(B933,CovidTracking!B:G,4,FALSE),0)</f>
        <v>10901</v>
      </c>
      <c r="G933">
        <f>IFERROR(VLOOKUP(B933,CovidTracking!B:G,5,FALSE),0)</f>
        <v>21183</v>
      </c>
      <c r="H933">
        <f t="shared" si="288"/>
        <v>32084</v>
      </c>
      <c r="I933">
        <f>IFERROR(VLOOKUP(B933,CovidTracking!B:G,6,FALSE),0)</f>
        <v>184</v>
      </c>
      <c r="J933">
        <f t="shared" si="301"/>
        <v>891</v>
      </c>
      <c r="K933">
        <f t="shared" si="302"/>
        <v>5507</v>
      </c>
      <c r="L933">
        <f t="shared" si="303"/>
        <v>6398</v>
      </c>
      <c r="M933">
        <f t="shared" si="304"/>
        <v>52</v>
      </c>
      <c r="N933">
        <f>VLOOKUP(A933,Mobility!$A:$L,7,FALSE)</f>
        <v>-54</v>
      </c>
      <c r="O933">
        <f>VLOOKUP(A933,Mobility!$A:$L,8,FALSE)</f>
        <v>-24</v>
      </c>
      <c r="P933">
        <f>VLOOKUP(A933,Mobility!$A:$L,9,FALSE)</f>
        <v>-10</v>
      </c>
      <c r="Q933">
        <f>VLOOKUP(A933,Mobility!$A:$L,10,FALSE)</f>
        <v>-55</v>
      </c>
      <c r="R933">
        <f>VLOOKUP(A933,Mobility!$A:$L,11,FALSE)</f>
        <v>-60</v>
      </c>
      <c r="S933">
        <f>VLOOKUP(A933,Mobility!$A:$L,12,FALSE)</f>
        <v>24</v>
      </c>
      <c r="T933">
        <f>VLOOKUP(D933,'Pop and Pop Den'!A:C,2,FALSE)</f>
        <v>10045029</v>
      </c>
      <c r="U933">
        <f>VLOOKUP(D933,'Pop and Pop Den'!A:C,3,FALSE)</f>
        <v>177.66550000000001</v>
      </c>
      <c r="V933">
        <f>VLOOKUP(D933,Unemployment!A:B,2,FALSE)</f>
        <v>4.0999999999999996</v>
      </c>
      <c r="W933">
        <f>VLOOKUP(D933,Unemployment!H:J,2,FALSE)</f>
        <v>3.6</v>
      </c>
      <c r="X933">
        <f>VLOOKUP(D933,Unemployment!H:J,3,FALSE)</f>
        <v>4.0999999999999996</v>
      </c>
      <c r="Y933">
        <f t="shared" si="289"/>
        <v>0</v>
      </c>
      <c r="Z933">
        <f t="shared" si="290"/>
        <v>0.49999999999999956</v>
      </c>
      <c r="AA933">
        <f>VLOOKUP(D933,MedianAge!A:B,2,FALSE)</f>
        <v>39.700000000000003</v>
      </c>
      <c r="AB933" s="6">
        <f>VLOOKUP(D933,StateActions!F:G,2,FALSE)</f>
        <v>43914</v>
      </c>
      <c r="AC933" s="6">
        <f>VLOOKUP(D933,StateActions!L:M,2,FALSE)</f>
        <v>43913</v>
      </c>
      <c r="AD933" s="6">
        <f>VLOOKUP(D933,StateActions!A:B,2,FALSE)</f>
        <v>43906</v>
      </c>
      <c r="AE933">
        <f t="shared" si="291"/>
        <v>6</v>
      </c>
      <c r="AF933">
        <f t="shared" si="292"/>
        <v>7</v>
      </c>
      <c r="AG933">
        <f t="shared" si="293"/>
        <v>14</v>
      </c>
      <c r="AH933" s="18">
        <f t="shared" si="294"/>
        <v>0.33976436853260195</v>
      </c>
      <c r="AI933" s="18">
        <f t="shared" si="295"/>
        <v>0.66023563146739805</v>
      </c>
      <c r="AJ933" s="20">
        <f t="shared" si="296"/>
        <v>5.7349457673606784E-3</v>
      </c>
      <c r="AK933" t="str">
        <f t="shared" si="297"/>
        <v>Include</v>
      </c>
      <c r="AL933" t="str">
        <f t="shared" si="298"/>
        <v>10 or more deaths</v>
      </c>
      <c r="AM933" s="6">
        <f>IFERROR(VLOOKUP(D933,DatesEachStateReach10Deaths!A:B,2,FALSE),AK933)</f>
        <v>43913</v>
      </c>
      <c r="AN933">
        <f t="shared" si="299"/>
        <v>7</v>
      </c>
    </row>
    <row r="934" spans="1:40" x14ac:dyDescent="0.25">
      <c r="A934" t="str">
        <f t="shared" si="305"/>
        <v>43921Michigan</v>
      </c>
      <c r="B934" t="str">
        <f t="shared" si="287"/>
        <v>43921MI</v>
      </c>
      <c r="C934" s="6">
        <v>43921</v>
      </c>
      <c r="D934" t="s">
        <v>85</v>
      </c>
      <c r="E934" t="s">
        <v>29</v>
      </c>
      <c r="F934">
        <f>IFERROR(VLOOKUP(B934,CovidTracking!B:G,4,FALSE),0)</f>
        <v>11875</v>
      </c>
      <c r="G934">
        <f>IFERROR(VLOOKUP(B934,CovidTracking!B:G,5,FALSE),0)</f>
        <v>23979</v>
      </c>
      <c r="H934">
        <f t="shared" si="288"/>
        <v>35854</v>
      </c>
      <c r="I934">
        <f>IFERROR(VLOOKUP(B934,CovidTracking!B:G,6,FALSE),0)</f>
        <v>259</v>
      </c>
      <c r="J934">
        <f t="shared" si="301"/>
        <v>974</v>
      </c>
      <c r="K934">
        <f t="shared" si="302"/>
        <v>2796</v>
      </c>
      <c r="L934">
        <f t="shared" si="303"/>
        <v>3770</v>
      </c>
      <c r="M934">
        <f t="shared" si="304"/>
        <v>75</v>
      </c>
      <c r="N934">
        <f>VLOOKUP(A934,Mobility!$A:$L,7,FALSE)</f>
        <v>-53</v>
      </c>
      <c r="O934">
        <f>VLOOKUP(A934,Mobility!$A:$L,8,FALSE)</f>
        <v>-22</v>
      </c>
      <c r="P934">
        <f>VLOOKUP(A934,Mobility!$A:$L,9,FALSE)</f>
        <v>-3</v>
      </c>
      <c r="Q934">
        <f>VLOOKUP(A934,Mobility!$A:$L,10,FALSE)</f>
        <v>-52</v>
      </c>
      <c r="R934">
        <f>VLOOKUP(A934,Mobility!$A:$L,11,FALSE)</f>
        <v>-61</v>
      </c>
      <c r="S934">
        <f>VLOOKUP(A934,Mobility!$A:$L,12,FALSE)</f>
        <v>25</v>
      </c>
      <c r="T934">
        <f>VLOOKUP(D934,'Pop and Pop Den'!A:C,2,FALSE)</f>
        <v>10045029</v>
      </c>
      <c r="U934">
        <f>VLOOKUP(D934,'Pop and Pop Den'!A:C,3,FALSE)</f>
        <v>177.66550000000001</v>
      </c>
      <c r="V934">
        <f>VLOOKUP(D934,Unemployment!A:B,2,FALSE)</f>
        <v>4.0999999999999996</v>
      </c>
      <c r="W934">
        <f>VLOOKUP(D934,Unemployment!H:J,2,FALSE)</f>
        <v>3.6</v>
      </c>
      <c r="X934">
        <f>VLOOKUP(D934,Unemployment!H:J,3,FALSE)</f>
        <v>4.0999999999999996</v>
      </c>
      <c r="Y934">
        <f t="shared" si="289"/>
        <v>0</v>
      </c>
      <c r="Z934">
        <f t="shared" si="290"/>
        <v>0.49999999999999956</v>
      </c>
      <c r="AA934">
        <f>VLOOKUP(D934,MedianAge!A:B,2,FALSE)</f>
        <v>39.700000000000003</v>
      </c>
      <c r="AB934" s="6">
        <f>VLOOKUP(D934,StateActions!F:G,2,FALSE)</f>
        <v>43914</v>
      </c>
      <c r="AC934" s="6">
        <f>VLOOKUP(D934,StateActions!L:M,2,FALSE)</f>
        <v>43913</v>
      </c>
      <c r="AD934" s="6">
        <f>VLOOKUP(D934,StateActions!A:B,2,FALSE)</f>
        <v>43906</v>
      </c>
      <c r="AE934">
        <f t="shared" si="291"/>
        <v>7</v>
      </c>
      <c r="AF934">
        <f t="shared" si="292"/>
        <v>8</v>
      </c>
      <c r="AG934">
        <f t="shared" si="293"/>
        <v>15</v>
      </c>
      <c r="AH934" s="18">
        <f t="shared" si="294"/>
        <v>0.3312043286662576</v>
      </c>
      <c r="AI934" s="18">
        <f t="shared" si="295"/>
        <v>0.6687956713337424</v>
      </c>
      <c r="AJ934" s="20">
        <f t="shared" si="296"/>
        <v>7.2237407262787977E-3</v>
      </c>
      <c r="AK934" t="str">
        <f t="shared" si="297"/>
        <v>Include</v>
      </c>
      <c r="AL934" t="str">
        <f t="shared" si="298"/>
        <v>10 or more deaths</v>
      </c>
      <c r="AM934" s="6">
        <f>IFERROR(VLOOKUP(D934,DatesEachStateReach10Deaths!A:B,2,FALSE),AK934)</f>
        <v>43913</v>
      </c>
      <c r="AN934">
        <f t="shared" si="299"/>
        <v>8</v>
      </c>
    </row>
    <row r="935" spans="1:40" x14ac:dyDescent="0.25">
      <c r="A935" t="str">
        <f t="shared" si="305"/>
        <v>43922Michigan</v>
      </c>
      <c r="B935" t="str">
        <f t="shared" si="287"/>
        <v>43922MI</v>
      </c>
      <c r="C935" s="6">
        <v>43922</v>
      </c>
      <c r="D935" t="s">
        <v>85</v>
      </c>
      <c r="E935" t="s">
        <v>29</v>
      </c>
      <c r="F935">
        <f>IFERROR(VLOOKUP(B935,CovidTracking!B:G,4,FALSE),0)</f>
        <v>12888</v>
      </c>
      <c r="G935">
        <f>IFERROR(VLOOKUP(B935,CovidTracking!B:G,5,FALSE),0)</f>
        <v>27237</v>
      </c>
      <c r="H935">
        <f t="shared" si="288"/>
        <v>40125</v>
      </c>
      <c r="I935">
        <f>IFERROR(VLOOKUP(B935,CovidTracking!B:G,6,FALSE),0)</f>
        <v>337</v>
      </c>
      <c r="J935">
        <f t="shared" si="301"/>
        <v>1013</v>
      </c>
      <c r="K935">
        <f t="shared" si="302"/>
        <v>3258</v>
      </c>
      <c r="L935">
        <f t="shared" si="303"/>
        <v>4271</v>
      </c>
      <c r="M935">
        <f t="shared" si="304"/>
        <v>78</v>
      </c>
      <c r="N935">
        <f>VLOOKUP(A935,Mobility!$A:$L,7,FALSE)</f>
        <v>-50</v>
      </c>
      <c r="O935">
        <f>VLOOKUP(A935,Mobility!$A:$L,8,FALSE)</f>
        <v>-17</v>
      </c>
      <c r="P935">
        <f>VLOOKUP(A935,Mobility!$A:$L,9,FALSE)</f>
        <v>21</v>
      </c>
      <c r="Q935">
        <f>VLOOKUP(A935,Mobility!$A:$L,10,FALSE)</f>
        <v>-49</v>
      </c>
      <c r="R935">
        <f>VLOOKUP(A935,Mobility!$A:$L,11,FALSE)</f>
        <v>-61</v>
      </c>
      <c r="S935">
        <f>VLOOKUP(A935,Mobility!$A:$L,12,FALSE)</f>
        <v>25</v>
      </c>
      <c r="T935">
        <f>VLOOKUP(D935,'Pop and Pop Den'!A:C,2,FALSE)</f>
        <v>10045029</v>
      </c>
      <c r="U935">
        <f>VLOOKUP(D935,'Pop and Pop Den'!A:C,3,FALSE)</f>
        <v>177.66550000000001</v>
      </c>
      <c r="V935">
        <f>VLOOKUP(D935,Unemployment!A:B,2,FALSE)</f>
        <v>4.0999999999999996</v>
      </c>
      <c r="W935">
        <f>VLOOKUP(D935,Unemployment!H:J,2,FALSE)</f>
        <v>3.6</v>
      </c>
      <c r="X935">
        <f>VLOOKUP(D935,Unemployment!H:J,3,FALSE)</f>
        <v>4.0999999999999996</v>
      </c>
      <c r="Y935">
        <f t="shared" si="289"/>
        <v>0</v>
      </c>
      <c r="Z935">
        <f t="shared" si="290"/>
        <v>0.49999999999999956</v>
      </c>
      <c r="AA935">
        <f>VLOOKUP(D935,MedianAge!A:B,2,FALSE)</f>
        <v>39.700000000000003</v>
      </c>
      <c r="AB935" s="6">
        <f>VLOOKUP(D935,StateActions!F:G,2,FALSE)</f>
        <v>43914</v>
      </c>
      <c r="AC935" s="6">
        <f>VLOOKUP(D935,StateActions!L:M,2,FALSE)</f>
        <v>43913</v>
      </c>
      <c r="AD935" s="6">
        <f>VLOOKUP(D935,StateActions!A:B,2,FALSE)</f>
        <v>43906</v>
      </c>
      <c r="AE935">
        <f t="shared" si="291"/>
        <v>8</v>
      </c>
      <c r="AF935">
        <f t="shared" si="292"/>
        <v>9</v>
      </c>
      <c r="AG935">
        <f t="shared" si="293"/>
        <v>16</v>
      </c>
      <c r="AH935" s="18">
        <f t="shared" si="294"/>
        <v>0.32119626168224297</v>
      </c>
      <c r="AI935" s="18">
        <f t="shared" si="295"/>
        <v>0.67880373831775698</v>
      </c>
      <c r="AJ935" s="20">
        <f t="shared" si="296"/>
        <v>8.3987538940809969E-3</v>
      </c>
      <c r="AK935" t="str">
        <f t="shared" si="297"/>
        <v>Include</v>
      </c>
      <c r="AL935" t="str">
        <f t="shared" si="298"/>
        <v>10 or more deaths</v>
      </c>
      <c r="AM935" s="6">
        <f>IFERROR(VLOOKUP(D935,DatesEachStateReach10Deaths!A:B,2,FALSE),AK935)</f>
        <v>43913</v>
      </c>
      <c r="AN935">
        <f t="shared" si="299"/>
        <v>9</v>
      </c>
    </row>
    <row r="936" spans="1:40" x14ac:dyDescent="0.25">
      <c r="A936" t="str">
        <f t="shared" si="305"/>
        <v>43923Michigan</v>
      </c>
      <c r="B936" t="str">
        <f t="shared" si="287"/>
        <v>43923MI</v>
      </c>
      <c r="C936" s="6">
        <v>43923</v>
      </c>
      <c r="D936" t="s">
        <v>85</v>
      </c>
      <c r="E936" t="s">
        <v>29</v>
      </c>
      <c r="F936">
        <f>IFERROR(VLOOKUP(B936,CovidTracking!B:G,4,FALSE),0)</f>
        <v>14117</v>
      </c>
      <c r="G936">
        <f>IFERROR(VLOOKUP(B936,CovidTracking!B:G,5,FALSE),0)</f>
        <v>30368</v>
      </c>
      <c r="H936">
        <f t="shared" si="288"/>
        <v>44485</v>
      </c>
      <c r="I936">
        <f>IFERROR(VLOOKUP(B936,CovidTracking!B:G,6,FALSE),0)</f>
        <v>417</v>
      </c>
      <c r="J936">
        <f t="shared" si="301"/>
        <v>1229</v>
      </c>
      <c r="K936">
        <f t="shared" si="302"/>
        <v>3131</v>
      </c>
      <c r="L936">
        <f t="shared" si="303"/>
        <v>4360</v>
      </c>
      <c r="M936">
        <f t="shared" si="304"/>
        <v>80</v>
      </c>
      <c r="N936">
        <f>VLOOKUP(A936,Mobility!$A:$L,7,FALSE)</f>
        <v>-49</v>
      </c>
      <c r="O936">
        <f>VLOOKUP(A936,Mobility!$A:$L,8,FALSE)</f>
        <v>-16</v>
      </c>
      <c r="P936">
        <f>VLOOKUP(A936,Mobility!$A:$L,9,FALSE)</f>
        <v>99</v>
      </c>
      <c r="Q936">
        <f>VLOOKUP(A936,Mobility!$A:$L,10,FALSE)</f>
        <v>-48</v>
      </c>
      <c r="R936">
        <f>VLOOKUP(A936,Mobility!$A:$L,11,FALSE)</f>
        <v>-61</v>
      </c>
      <c r="S936">
        <f>VLOOKUP(A936,Mobility!$A:$L,12,FALSE)</f>
        <v>24</v>
      </c>
      <c r="T936">
        <f>VLOOKUP(D936,'Pop and Pop Den'!A:C,2,FALSE)</f>
        <v>10045029</v>
      </c>
      <c r="U936">
        <f>VLOOKUP(D936,'Pop and Pop Den'!A:C,3,FALSE)</f>
        <v>177.66550000000001</v>
      </c>
      <c r="V936">
        <f>VLOOKUP(D936,Unemployment!A:B,2,FALSE)</f>
        <v>4.0999999999999996</v>
      </c>
      <c r="W936">
        <f>VLOOKUP(D936,Unemployment!H:J,2,FALSE)</f>
        <v>3.6</v>
      </c>
      <c r="X936">
        <f>VLOOKUP(D936,Unemployment!H:J,3,FALSE)</f>
        <v>4.0999999999999996</v>
      </c>
      <c r="Y936">
        <f t="shared" si="289"/>
        <v>0</v>
      </c>
      <c r="Z936">
        <f t="shared" si="290"/>
        <v>0.49999999999999956</v>
      </c>
      <c r="AA936">
        <f>VLOOKUP(D936,MedianAge!A:B,2,FALSE)</f>
        <v>39.700000000000003</v>
      </c>
      <c r="AB936" s="6">
        <f>VLOOKUP(D936,StateActions!F:G,2,FALSE)</f>
        <v>43914</v>
      </c>
      <c r="AC936" s="6">
        <f>VLOOKUP(D936,StateActions!L:M,2,FALSE)</f>
        <v>43913</v>
      </c>
      <c r="AD936" s="6">
        <f>VLOOKUP(D936,StateActions!A:B,2,FALSE)</f>
        <v>43906</v>
      </c>
      <c r="AE936">
        <f t="shared" si="291"/>
        <v>9</v>
      </c>
      <c r="AF936">
        <f t="shared" si="292"/>
        <v>10</v>
      </c>
      <c r="AG936">
        <f t="shared" si="293"/>
        <v>17</v>
      </c>
      <c r="AH936" s="18">
        <f t="shared" si="294"/>
        <v>0.31734292458131952</v>
      </c>
      <c r="AI936" s="18">
        <f t="shared" si="295"/>
        <v>0.68265707541868048</v>
      </c>
      <c r="AJ936" s="20">
        <f t="shared" si="296"/>
        <v>9.3739462740249531E-3</v>
      </c>
      <c r="AK936" t="str">
        <f t="shared" si="297"/>
        <v>Include</v>
      </c>
      <c r="AL936" t="str">
        <f t="shared" si="298"/>
        <v>10 or more deaths</v>
      </c>
      <c r="AM936" s="6">
        <f>IFERROR(VLOOKUP(D936,DatesEachStateReach10Deaths!A:B,2,FALSE),AK936)</f>
        <v>43913</v>
      </c>
      <c r="AN936">
        <f t="shared" si="299"/>
        <v>10</v>
      </c>
    </row>
    <row r="937" spans="1:40" x14ac:dyDescent="0.25">
      <c r="A937" t="str">
        <f t="shared" si="305"/>
        <v>43924Michigan</v>
      </c>
      <c r="B937" t="str">
        <f t="shared" si="287"/>
        <v>43924MI</v>
      </c>
      <c r="C937" s="6">
        <v>43924</v>
      </c>
      <c r="D937" t="s">
        <v>85</v>
      </c>
      <c r="E937" t="s">
        <v>29</v>
      </c>
      <c r="F937">
        <f>IFERROR(VLOOKUP(B937,CovidTracking!B:G,4,FALSE),0)</f>
        <v>15252</v>
      </c>
      <c r="G937">
        <f>IFERROR(VLOOKUP(B937,CovidTracking!B:G,5,FALSE),0)</f>
        <v>33670</v>
      </c>
      <c r="H937">
        <f t="shared" si="288"/>
        <v>48922</v>
      </c>
      <c r="I937">
        <f>IFERROR(VLOOKUP(B937,CovidTracking!B:G,6,FALSE),0)</f>
        <v>479</v>
      </c>
      <c r="J937">
        <f t="shared" si="301"/>
        <v>1135</v>
      </c>
      <c r="K937">
        <f t="shared" si="302"/>
        <v>3302</v>
      </c>
      <c r="L937">
        <f t="shared" si="303"/>
        <v>4437</v>
      </c>
      <c r="M937">
        <f t="shared" si="304"/>
        <v>62</v>
      </c>
      <c r="N937">
        <f>VLOOKUP(A937,Mobility!$A:$L,7,FALSE)</f>
        <v>-52</v>
      </c>
      <c r="O937">
        <f>VLOOKUP(A937,Mobility!$A:$L,8,FALSE)</f>
        <v>-18</v>
      </c>
      <c r="P937">
        <f>VLOOKUP(A937,Mobility!$A:$L,9,FALSE)</f>
        <v>68</v>
      </c>
      <c r="Q937">
        <f>VLOOKUP(A937,Mobility!$A:$L,10,FALSE)</f>
        <v>-49</v>
      </c>
      <c r="R937">
        <f>VLOOKUP(A937,Mobility!$A:$L,11,FALSE)</f>
        <v>-61</v>
      </c>
      <c r="S937">
        <f>VLOOKUP(A937,Mobility!$A:$L,12,FALSE)</f>
        <v>26</v>
      </c>
      <c r="T937">
        <f>VLOOKUP(D937,'Pop and Pop Den'!A:C,2,FALSE)</f>
        <v>10045029</v>
      </c>
      <c r="U937">
        <f>VLOOKUP(D937,'Pop and Pop Den'!A:C,3,FALSE)</f>
        <v>177.66550000000001</v>
      </c>
      <c r="V937">
        <f>VLOOKUP(D937,Unemployment!A:B,2,FALSE)</f>
        <v>4.0999999999999996</v>
      </c>
      <c r="W937">
        <f>VLOOKUP(D937,Unemployment!H:J,2,FALSE)</f>
        <v>3.6</v>
      </c>
      <c r="X937">
        <f>VLOOKUP(D937,Unemployment!H:J,3,FALSE)</f>
        <v>4.0999999999999996</v>
      </c>
      <c r="Y937">
        <f t="shared" si="289"/>
        <v>0</v>
      </c>
      <c r="Z937">
        <f t="shared" si="290"/>
        <v>0.49999999999999956</v>
      </c>
      <c r="AA937">
        <f>VLOOKUP(D937,MedianAge!A:B,2,FALSE)</f>
        <v>39.700000000000003</v>
      </c>
      <c r="AB937" s="6">
        <f>VLOOKUP(D937,StateActions!F:G,2,FALSE)</f>
        <v>43914</v>
      </c>
      <c r="AC937" s="6">
        <f>VLOOKUP(D937,StateActions!L:M,2,FALSE)</f>
        <v>43913</v>
      </c>
      <c r="AD937" s="6">
        <f>VLOOKUP(D937,StateActions!A:B,2,FALSE)</f>
        <v>43906</v>
      </c>
      <c r="AE937">
        <f t="shared" si="291"/>
        <v>10</v>
      </c>
      <c r="AF937">
        <f t="shared" si="292"/>
        <v>11</v>
      </c>
      <c r="AG937">
        <f t="shared" si="293"/>
        <v>18</v>
      </c>
      <c r="AH937" s="18">
        <f t="shared" si="294"/>
        <v>0.31176157965741386</v>
      </c>
      <c r="AI937" s="18">
        <f t="shared" si="295"/>
        <v>0.6882384203425862</v>
      </c>
      <c r="AJ937" s="20">
        <f t="shared" si="296"/>
        <v>9.7910960304157645E-3</v>
      </c>
      <c r="AK937" t="str">
        <f t="shared" si="297"/>
        <v>Include</v>
      </c>
      <c r="AL937" t="str">
        <f t="shared" si="298"/>
        <v>10 or more deaths</v>
      </c>
      <c r="AM937" s="6">
        <f>IFERROR(VLOOKUP(D937,DatesEachStateReach10Deaths!A:B,2,FALSE),AK937)</f>
        <v>43913</v>
      </c>
      <c r="AN937">
        <f t="shared" si="299"/>
        <v>11</v>
      </c>
    </row>
    <row r="938" spans="1:40" x14ac:dyDescent="0.25">
      <c r="A938" t="str">
        <f t="shared" si="305"/>
        <v>43925Michigan</v>
      </c>
      <c r="B938" t="str">
        <f t="shared" si="287"/>
        <v>43925MI</v>
      </c>
      <c r="C938" s="6">
        <v>43925</v>
      </c>
      <c r="D938" t="s">
        <v>85</v>
      </c>
      <c r="E938" t="s">
        <v>29</v>
      </c>
      <c r="F938">
        <f>IFERROR(VLOOKUP(B938,CovidTracking!B:G,4,FALSE),0)</f>
        <v>16395</v>
      </c>
      <c r="G938">
        <f>IFERROR(VLOOKUP(B938,CovidTracking!B:G,5,FALSE),0)</f>
        <v>37405</v>
      </c>
      <c r="H938">
        <f t="shared" si="288"/>
        <v>53800</v>
      </c>
      <c r="I938">
        <f>IFERROR(VLOOKUP(B938,CovidTracking!B:G,6,FALSE),0)</f>
        <v>540</v>
      </c>
      <c r="J938">
        <f t="shared" si="301"/>
        <v>1143</v>
      </c>
      <c r="K938">
        <f t="shared" si="302"/>
        <v>3735</v>
      </c>
      <c r="L938">
        <f t="shared" si="303"/>
        <v>4878</v>
      </c>
      <c r="M938">
        <f t="shared" si="304"/>
        <v>61</v>
      </c>
      <c r="N938">
        <f>VLOOKUP(A938,Mobility!$A:$L,7,FALSE)</f>
        <v>-60</v>
      </c>
      <c r="O938">
        <f>VLOOKUP(A938,Mobility!$A:$L,8,FALSE)</f>
        <v>-26</v>
      </c>
      <c r="P938">
        <f>VLOOKUP(A938,Mobility!$A:$L,9,FALSE)</f>
        <v>2</v>
      </c>
      <c r="Q938">
        <f>VLOOKUP(A938,Mobility!$A:$L,10,FALSE)</f>
        <v>-54</v>
      </c>
      <c r="R938">
        <f>VLOOKUP(A938,Mobility!$A:$L,11,FALSE)</f>
        <v>-45</v>
      </c>
      <c r="S938">
        <f>VLOOKUP(A938,Mobility!$A:$L,12,FALSE)</f>
        <v>17</v>
      </c>
      <c r="T938">
        <f>VLOOKUP(D938,'Pop and Pop Den'!A:C,2,FALSE)</f>
        <v>10045029</v>
      </c>
      <c r="U938">
        <f>VLOOKUP(D938,'Pop and Pop Den'!A:C,3,FALSE)</f>
        <v>177.66550000000001</v>
      </c>
      <c r="V938">
        <f>VLOOKUP(D938,Unemployment!A:B,2,FALSE)</f>
        <v>4.0999999999999996</v>
      </c>
      <c r="W938">
        <f>VLOOKUP(D938,Unemployment!H:J,2,FALSE)</f>
        <v>3.6</v>
      </c>
      <c r="X938">
        <f>VLOOKUP(D938,Unemployment!H:J,3,FALSE)</f>
        <v>4.0999999999999996</v>
      </c>
      <c r="Y938">
        <f t="shared" si="289"/>
        <v>0</v>
      </c>
      <c r="Z938">
        <f t="shared" si="290"/>
        <v>0.49999999999999956</v>
      </c>
      <c r="AA938">
        <f>VLOOKUP(D938,MedianAge!A:B,2,FALSE)</f>
        <v>39.700000000000003</v>
      </c>
      <c r="AB938" s="6">
        <f>VLOOKUP(D938,StateActions!F:G,2,FALSE)</f>
        <v>43914</v>
      </c>
      <c r="AC938" s="6">
        <f>VLOOKUP(D938,StateActions!L:M,2,FALSE)</f>
        <v>43913</v>
      </c>
      <c r="AD938" s="6">
        <f>VLOOKUP(D938,StateActions!A:B,2,FALSE)</f>
        <v>43906</v>
      </c>
      <c r="AE938">
        <f t="shared" si="291"/>
        <v>11</v>
      </c>
      <c r="AF938">
        <f t="shared" si="292"/>
        <v>12</v>
      </c>
      <c r="AG938">
        <f t="shared" si="293"/>
        <v>19</v>
      </c>
      <c r="AH938" s="18">
        <f t="shared" si="294"/>
        <v>0.30473977695167287</v>
      </c>
      <c r="AI938" s="18">
        <f t="shared" si="295"/>
        <v>0.69526022304832713</v>
      </c>
      <c r="AJ938" s="20">
        <f t="shared" si="296"/>
        <v>1.0037174721189592E-2</v>
      </c>
      <c r="AK938" t="str">
        <f t="shared" si="297"/>
        <v>Include</v>
      </c>
      <c r="AL938" t="str">
        <f t="shared" si="298"/>
        <v>10 or more deaths</v>
      </c>
      <c r="AM938" s="6">
        <f>IFERROR(VLOOKUP(D938,DatesEachStateReach10Deaths!A:B,2,FALSE),AK938)</f>
        <v>43913</v>
      </c>
      <c r="AN938">
        <f t="shared" si="299"/>
        <v>12</v>
      </c>
    </row>
    <row r="939" spans="1:40" x14ac:dyDescent="0.25">
      <c r="A939" t="str">
        <f t="shared" si="305"/>
        <v>43926Michigan</v>
      </c>
      <c r="B939" t="str">
        <f t="shared" si="287"/>
        <v>43926MI</v>
      </c>
      <c r="C939" s="6">
        <v>43926</v>
      </c>
      <c r="D939" t="s">
        <v>85</v>
      </c>
      <c r="E939" t="s">
        <v>29</v>
      </c>
      <c r="F939">
        <f>IFERROR(VLOOKUP(B939,CovidTracking!B:G,4,FALSE),0)</f>
        <v>17567</v>
      </c>
      <c r="G939">
        <f>IFERROR(VLOOKUP(B939,CovidTracking!B:G,5,FALSE),0)</f>
        <v>40331</v>
      </c>
      <c r="H939">
        <f t="shared" si="288"/>
        <v>57898</v>
      </c>
      <c r="I939">
        <f>IFERROR(VLOOKUP(B939,CovidTracking!B:G,6,FALSE),0)</f>
        <v>617</v>
      </c>
      <c r="J939">
        <f t="shared" si="301"/>
        <v>1172</v>
      </c>
      <c r="K939">
        <f t="shared" si="302"/>
        <v>2926</v>
      </c>
      <c r="L939">
        <f t="shared" si="303"/>
        <v>4098</v>
      </c>
      <c r="M939">
        <f t="shared" si="304"/>
        <v>77</v>
      </c>
      <c r="N939">
        <f>VLOOKUP(A939,Mobility!$A:$L,7,FALSE)</f>
        <v>-55</v>
      </c>
      <c r="O939">
        <f>VLOOKUP(A939,Mobility!$A:$L,8,FALSE)</f>
        <v>-24</v>
      </c>
      <c r="P939">
        <f>VLOOKUP(A939,Mobility!$A:$L,9,FALSE)</f>
        <v>92</v>
      </c>
      <c r="Q939">
        <f>VLOOKUP(A939,Mobility!$A:$L,10,FALSE)</f>
        <v>-53</v>
      </c>
      <c r="R939">
        <f>VLOOKUP(A939,Mobility!$A:$L,11,FALSE)</f>
        <v>-44</v>
      </c>
      <c r="S939">
        <f>VLOOKUP(A939,Mobility!$A:$L,12,FALSE)</f>
        <v>11</v>
      </c>
      <c r="T939">
        <f>VLOOKUP(D939,'Pop and Pop Den'!A:C,2,FALSE)</f>
        <v>10045029</v>
      </c>
      <c r="U939">
        <f>VLOOKUP(D939,'Pop and Pop Den'!A:C,3,FALSE)</f>
        <v>177.66550000000001</v>
      </c>
      <c r="V939">
        <f>VLOOKUP(D939,Unemployment!A:B,2,FALSE)</f>
        <v>4.0999999999999996</v>
      </c>
      <c r="W939">
        <f>VLOOKUP(D939,Unemployment!H:J,2,FALSE)</f>
        <v>3.6</v>
      </c>
      <c r="X939">
        <f>VLOOKUP(D939,Unemployment!H:J,3,FALSE)</f>
        <v>4.0999999999999996</v>
      </c>
      <c r="Y939">
        <f t="shared" si="289"/>
        <v>0</v>
      </c>
      <c r="Z939">
        <f t="shared" si="290"/>
        <v>0.49999999999999956</v>
      </c>
      <c r="AA939">
        <f>VLOOKUP(D939,MedianAge!A:B,2,FALSE)</f>
        <v>39.700000000000003</v>
      </c>
      <c r="AB939" s="6">
        <f>VLOOKUP(D939,StateActions!F:G,2,FALSE)</f>
        <v>43914</v>
      </c>
      <c r="AC939" s="6">
        <f>VLOOKUP(D939,StateActions!L:M,2,FALSE)</f>
        <v>43913</v>
      </c>
      <c r="AD939" s="6">
        <f>VLOOKUP(D939,StateActions!A:B,2,FALSE)</f>
        <v>43906</v>
      </c>
      <c r="AE939">
        <f t="shared" si="291"/>
        <v>12</v>
      </c>
      <c r="AF939">
        <f t="shared" si="292"/>
        <v>13</v>
      </c>
      <c r="AG939">
        <f t="shared" si="293"/>
        <v>20</v>
      </c>
      <c r="AH939" s="18">
        <f t="shared" si="294"/>
        <v>0.30341289854571835</v>
      </c>
      <c r="AI939" s="18">
        <f t="shared" si="295"/>
        <v>0.69658710145428171</v>
      </c>
      <c r="AJ939" s="20">
        <f t="shared" si="296"/>
        <v>1.0656672078482849E-2</v>
      </c>
      <c r="AK939" t="str">
        <f t="shared" si="297"/>
        <v>Include</v>
      </c>
      <c r="AL939" t="str">
        <f t="shared" si="298"/>
        <v>10 or more deaths</v>
      </c>
      <c r="AM939" s="6">
        <f>IFERROR(VLOOKUP(D939,DatesEachStateReach10Deaths!A:B,2,FALSE),AK939)</f>
        <v>43913</v>
      </c>
      <c r="AN939">
        <f t="shared" si="299"/>
        <v>13</v>
      </c>
    </row>
    <row r="940" spans="1:40" x14ac:dyDescent="0.25">
      <c r="A940" t="str">
        <f t="shared" si="305"/>
        <v>43927Michigan</v>
      </c>
      <c r="B940" t="str">
        <f t="shared" si="287"/>
        <v>43927MI</v>
      </c>
      <c r="C940" s="6">
        <v>43927</v>
      </c>
      <c r="D940" t="s">
        <v>85</v>
      </c>
      <c r="E940" t="s">
        <v>29</v>
      </c>
      <c r="F940">
        <f>IFERROR(VLOOKUP(B940,CovidTracking!B:G,4,FALSE),0)</f>
        <v>18850</v>
      </c>
      <c r="G940">
        <f>IFERROR(VLOOKUP(B940,CovidTracking!B:G,5,FALSE),0)</f>
        <v>43120</v>
      </c>
      <c r="H940">
        <f t="shared" si="288"/>
        <v>61970</v>
      </c>
      <c r="I940">
        <f>IFERROR(VLOOKUP(B940,CovidTracking!B:G,6,FALSE),0)</f>
        <v>727</v>
      </c>
      <c r="J940">
        <f t="shared" si="301"/>
        <v>1283</v>
      </c>
      <c r="K940">
        <f t="shared" si="302"/>
        <v>2789</v>
      </c>
      <c r="L940">
        <f t="shared" si="303"/>
        <v>4072</v>
      </c>
      <c r="M940">
        <f t="shared" si="304"/>
        <v>110</v>
      </c>
      <c r="N940">
        <f>VLOOKUP(A940,Mobility!$A:$L,7,FALSE)</f>
        <v>-51</v>
      </c>
      <c r="O940">
        <f>VLOOKUP(A940,Mobility!$A:$L,8,FALSE)</f>
        <v>-22</v>
      </c>
      <c r="P940">
        <f>VLOOKUP(A940,Mobility!$A:$L,9,FALSE)</f>
        <v>48</v>
      </c>
      <c r="Q940">
        <f>VLOOKUP(A940,Mobility!$A:$L,10,FALSE)</f>
        <v>-53</v>
      </c>
      <c r="R940">
        <f>VLOOKUP(A940,Mobility!$A:$L,11,FALSE)</f>
        <v>-61</v>
      </c>
      <c r="S940">
        <f>VLOOKUP(A940,Mobility!$A:$L,12,FALSE)</f>
        <v>24</v>
      </c>
      <c r="T940">
        <f>VLOOKUP(D940,'Pop and Pop Den'!A:C,2,FALSE)</f>
        <v>10045029</v>
      </c>
      <c r="U940">
        <f>VLOOKUP(D940,'Pop and Pop Den'!A:C,3,FALSE)</f>
        <v>177.66550000000001</v>
      </c>
      <c r="V940">
        <f>VLOOKUP(D940,Unemployment!A:B,2,FALSE)</f>
        <v>4.0999999999999996</v>
      </c>
      <c r="W940">
        <f>VLOOKUP(D940,Unemployment!H:J,2,FALSE)</f>
        <v>3.6</v>
      </c>
      <c r="X940">
        <f>VLOOKUP(D940,Unemployment!H:J,3,FALSE)</f>
        <v>4.0999999999999996</v>
      </c>
      <c r="Y940">
        <f t="shared" si="289"/>
        <v>0</v>
      </c>
      <c r="Z940">
        <f t="shared" si="290"/>
        <v>0.49999999999999956</v>
      </c>
      <c r="AA940">
        <f>VLOOKUP(D940,MedianAge!A:B,2,FALSE)</f>
        <v>39.700000000000003</v>
      </c>
      <c r="AB940" s="6">
        <f>VLOOKUP(D940,StateActions!F:G,2,FALSE)</f>
        <v>43914</v>
      </c>
      <c r="AC940" s="6">
        <f>VLOOKUP(D940,StateActions!L:M,2,FALSE)</f>
        <v>43913</v>
      </c>
      <c r="AD940" s="6">
        <f>VLOOKUP(D940,StateActions!A:B,2,FALSE)</f>
        <v>43906</v>
      </c>
      <c r="AE940">
        <f t="shared" si="291"/>
        <v>13</v>
      </c>
      <c r="AF940">
        <f t="shared" si="292"/>
        <v>14</v>
      </c>
      <c r="AG940">
        <f t="shared" si="293"/>
        <v>21</v>
      </c>
      <c r="AH940" s="18">
        <f t="shared" si="294"/>
        <v>0.3041794416653219</v>
      </c>
      <c r="AI940" s="18">
        <f t="shared" si="295"/>
        <v>0.69582055833467804</v>
      </c>
      <c r="AJ940" s="20">
        <f t="shared" si="296"/>
        <v>1.1731482975633371E-2</v>
      </c>
      <c r="AK940" t="str">
        <f t="shared" si="297"/>
        <v>Include</v>
      </c>
      <c r="AL940" t="str">
        <f t="shared" si="298"/>
        <v>10 or more deaths</v>
      </c>
      <c r="AM940" s="6">
        <f>IFERROR(VLOOKUP(D940,DatesEachStateReach10Deaths!A:B,2,FALSE),AK940)</f>
        <v>43913</v>
      </c>
      <c r="AN940">
        <f t="shared" si="299"/>
        <v>14</v>
      </c>
    </row>
    <row r="941" spans="1:40" x14ac:dyDescent="0.25">
      <c r="A941" t="str">
        <f t="shared" si="305"/>
        <v>43928Michigan</v>
      </c>
      <c r="B941" t="str">
        <f t="shared" si="287"/>
        <v>43928MI</v>
      </c>
      <c r="C941" s="6">
        <v>43928</v>
      </c>
      <c r="D941" t="s">
        <v>85</v>
      </c>
      <c r="E941" t="s">
        <v>29</v>
      </c>
      <c r="F941">
        <f>IFERROR(VLOOKUP(B941,CovidTracking!B:G,4,FALSE),0)</f>
        <v>19823</v>
      </c>
      <c r="G941">
        <f>IFERROR(VLOOKUP(B941,CovidTracking!B:G,5,FALSE),0)</f>
        <v>45550</v>
      </c>
      <c r="H941">
        <f t="shared" si="288"/>
        <v>65373</v>
      </c>
      <c r="I941">
        <f>IFERROR(VLOOKUP(B941,CovidTracking!B:G,6,FALSE),0)</f>
        <v>845</v>
      </c>
      <c r="J941">
        <f t="shared" si="301"/>
        <v>973</v>
      </c>
      <c r="K941">
        <f t="shared" si="302"/>
        <v>2430</v>
      </c>
      <c r="L941">
        <f t="shared" si="303"/>
        <v>3403</v>
      </c>
      <c r="M941">
        <f t="shared" si="304"/>
        <v>118</v>
      </c>
      <c r="N941">
        <f>VLOOKUP(A941,Mobility!$A:$L,7,FALSE)</f>
        <v>-54</v>
      </c>
      <c r="O941">
        <f>VLOOKUP(A941,Mobility!$A:$L,8,FALSE)</f>
        <v>-23</v>
      </c>
      <c r="P941">
        <f>VLOOKUP(A941,Mobility!$A:$L,9,FALSE)</f>
        <v>23</v>
      </c>
      <c r="Q941">
        <f>VLOOKUP(A941,Mobility!$A:$L,10,FALSE)</f>
        <v>-54</v>
      </c>
      <c r="R941">
        <f>VLOOKUP(A941,Mobility!$A:$L,11,FALSE)</f>
        <v>-63</v>
      </c>
      <c r="S941">
        <f>VLOOKUP(A941,Mobility!$A:$L,12,FALSE)</f>
        <v>25</v>
      </c>
      <c r="T941">
        <f>VLOOKUP(D941,'Pop and Pop Den'!A:C,2,FALSE)</f>
        <v>10045029</v>
      </c>
      <c r="U941">
        <f>VLOOKUP(D941,'Pop and Pop Den'!A:C,3,FALSE)</f>
        <v>177.66550000000001</v>
      </c>
      <c r="V941">
        <f>VLOOKUP(D941,Unemployment!A:B,2,FALSE)</f>
        <v>4.0999999999999996</v>
      </c>
      <c r="W941">
        <f>VLOOKUP(D941,Unemployment!H:J,2,FALSE)</f>
        <v>3.6</v>
      </c>
      <c r="X941">
        <f>VLOOKUP(D941,Unemployment!H:J,3,FALSE)</f>
        <v>4.0999999999999996</v>
      </c>
      <c r="Y941">
        <f t="shared" si="289"/>
        <v>0</v>
      </c>
      <c r="Z941">
        <f t="shared" si="290"/>
        <v>0.49999999999999956</v>
      </c>
      <c r="AA941">
        <f>VLOOKUP(D941,MedianAge!A:B,2,FALSE)</f>
        <v>39.700000000000003</v>
      </c>
      <c r="AB941" s="6">
        <f>VLOOKUP(D941,StateActions!F:G,2,FALSE)</f>
        <v>43914</v>
      </c>
      <c r="AC941" s="6">
        <f>VLOOKUP(D941,StateActions!L:M,2,FALSE)</f>
        <v>43913</v>
      </c>
      <c r="AD941" s="6">
        <f>VLOOKUP(D941,StateActions!A:B,2,FALSE)</f>
        <v>43906</v>
      </c>
      <c r="AE941">
        <f t="shared" si="291"/>
        <v>14</v>
      </c>
      <c r="AF941">
        <f t="shared" si="292"/>
        <v>15</v>
      </c>
      <c r="AG941">
        <f t="shared" si="293"/>
        <v>22</v>
      </c>
      <c r="AH941" s="18">
        <f t="shared" si="294"/>
        <v>0.3032291618864057</v>
      </c>
      <c r="AI941" s="18">
        <f t="shared" si="295"/>
        <v>0.6967708381135943</v>
      </c>
      <c r="AJ941" s="20">
        <f t="shared" si="296"/>
        <v>1.2925825646673703E-2</v>
      </c>
      <c r="AK941" t="str">
        <f t="shared" si="297"/>
        <v>Include</v>
      </c>
      <c r="AL941" t="str">
        <f t="shared" si="298"/>
        <v>10 or more deaths</v>
      </c>
      <c r="AM941" s="6">
        <f>IFERROR(VLOOKUP(D941,DatesEachStateReach10Deaths!A:B,2,FALSE),AK941)</f>
        <v>43913</v>
      </c>
      <c r="AN941">
        <f t="shared" si="299"/>
        <v>15</v>
      </c>
    </row>
    <row r="942" spans="1:40" x14ac:dyDescent="0.25">
      <c r="A942" t="str">
        <f t="shared" si="305"/>
        <v>43929Michigan</v>
      </c>
      <c r="B942" t="str">
        <f t="shared" si="287"/>
        <v>43929MI</v>
      </c>
      <c r="C942" s="6">
        <v>43929</v>
      </c>
      <c r="D942" t="s">
        <v>85</v>
      </c>
      <c r="E942" t="s">
        <v>29</v>
      </c>
      <c r="F942">
        <f>IFERROR(VLOOKUP(B942,CovidTracking!B:G,4,FALSE),0)</f>
        <v>20589</v>
      </c>
      <c r="G942">
        <f>IFERROR(VLOOKUP(B942,CovidTracking!B:G,5,FALSE),0)</f>
        <v>45550</v>
      </c>
      <c r="H942">
        <f t="shared" si="288"/>
        <v>66139</v>
      </c>
      <c r="I942">
        <f>IFERROR(VLOOKUP(B942,CovidTracking!B:G,6,FALSE),0)</f>
        <v>959</v>
      </c>
      <c r="J942">
        <f t="shared" si="301"/>
        <v>766</v>
      </c>
      <c r="K942">
        <f t="shared" si="302"/>
        <v>0</v>
      </c>
      <c r="L942">
        <f t="shared" si="303"/>
        <v>766</v>
      </c>
      <c r="M942">
        <f t="shared" si="304"/>
        <v>114</v>
      </c>
      <c r="N942">
        <f>VLOOKUP(A942,Mobility!$A:$L,7,FALSE)</f>
        <v>-49</v>
      </c>
      <c r="O942">
        <f>VLOOKUP(A942,Mobility!$A:$L,8,FALSE)</f>
        <v>-17</v>
      </c>
      <c r="P942">
        <f>VLOOKUP(A942,Mobility!$A:$L,9,FALSE)</f>
        <v>76</v>
      </c>
      <c r="Q942">
        <f>VLOOKUP(A942,Mobility!$A:$L,10,FALSE)</f>
        <v>-48</v>
      </c>
      <c r="R942">
        <f>VLOOKUP(A942,Mobility!$A:$L,11,FALSE)</f>
        <v>-62</v>
      </c>
      <c r="S942">
        <f>VLOOKUP(A942,Mobility!$A:$L,12,FALSE)</f>
        <v>24</v>
      </c>
      <c r="T942">
        <f>VLOOKUP(D942,'Pop and Pop Den'!A:C,2,FALSE)</f>
        <v>10045029</v>
      </c>
      <c r="U942">
        <f>VLOOKUP(D942,'Pop and Pop Den'!A:C,3,FALSE)</f>
        <v>177.66550000000001</v>
      </c>
      <c r="V942">
        <f>VLOOKUP(D942,Unemployment!A:B,2,FALSE)</f>
        <v>4.0999999999999996</v>
      </c>
      <c r="W942">
        <f>VLOOKUP(D942,Unemployment!H:J,2,FALSE)</f>
        <v>3.6</v>
      </c>
      <c r="X942">
        <f>VLOOKUP(D942,Unemployment!H:J,3,FALSE)</f>
        <v>4.0999999999999996</v>
      </c>
      <c r="Y942">
        <f t="shared" si="289"/>
        <v>0</v>
      </c>
      <c r="Z942">
        <f t="shared" si="290"/>
        <v>0.49999999999999956</v>
      </c>
      <c r="AA942">
        <f>VLOOKUP(D942,MedianAge!A:B,2,FALSE)</f>
        <v>39.700000000000003</v>
      </c>
      <c r="AB942" s="6">
        <f>VLOOKUP(D942,StateActions!F:G,2,FALSE)</f>
        <v>43914</v>
      </c>
      <c r="AC942" s="6">
        <f>VLOOKUP(D942,StateActions!L:M,2,FALSE)</f>
        <v>43913</v>
      </c>
      <c r="AD942" s="6">
        <f>VLOOKUP(D942,StateActions!A:B,2,FALSE)</f>
        <v>43906</v>
      </c>
      <c r="AE942">
        <f t="shared" si="291"/>
        <v>15</v>
      </c>
      <c r="AF942">
        <f t="shared" si="292"/>
        <v>16</v>
      </c>
      <c r="AG942">
        <f t="shared" si="293"/>
        <v>23</v>
      </c>
      <c r="AH942" s="18">
        <f t="shared" si="294"/>
        <v>0.31129893103917505</v>
      </c>
      <c r="AI942" s="18">
        <f t="shared" si="295"/>
        <v>0.68870106896082495</v>
      </c>
      <c r="AJ942" s="20">
        <f t="shared" si="296"/>
        <v>1.4499765645080815E-2</v>
      </c>
      <c r="AK942" t="str">
        <f t="shared" si="297"/>
        <v>Include</v>
      </c>
      <c r="AL942" t="str">
        <f t="shared" si="298"/>
        <v>10 or more deaths</v>
      </c>
      <c r="AM942" s="6">
        <f>IFERROR(VLOOKUP(D942,DatesEachStateReach10Deaths!A:B,2,FALSE),AK942)</f>
        <v>43913</v>
      </c>
      <c r="AN942">
        <f t="shared" si="299"/>
        <v>16</v>
      </c>
    </row>
    <row r="943" spans="1:40" x14ac:dyDescent="0.25">
      <c r="A943" t="str">
        <f t="shared" si="305"/>
        <v>43930Michigan</v>
      </c>
      <c r="B943" t="str">
        <f t="shared" si="287"/>
        <v>43930MI</v>
      </c>
      <c r="C943" s="6">
        <v>43930</v>
      </c>
      <c r="D943" t="s">
        <v>85</v>
      </c>
      <c r="E943" t="s">
        <v>29</v>
      </c>
      <c r="F943">
        <f>IFERROR(VLOOKUP(B943,CovidTracking!B:G,4,FALSE),0)</f>
        <v>21504</v>
      </c>
      <c r="G943">
        <f>IFERROR(VLOOKUP(B943,CovidTracking!B:G,5,FALSE),0)</f>
        <v>45550</v>
      </c>
      <c r="H943">
        <f t="shared" si="288"/>
        <v>67054</v>
      </c>
      <c r="I943">
        <f>IFERROR(VLOOKUP(B943,CovidTracking!B:G,6,FALSE),0)</f>
        <v>1076</v>
      </c>
      <c r="J943">
        <f t="shared" si="301"/>
        <v>915</v>
      </c>
      <c r="K943">
        <f t="shared" si="302"/>
        <v>0</v>
      </c>
      <c r="L943">
        <f t="shared" si="303"/>
        <v>915</v>
      </c>
      <c r="M943">
        <f t="shared" si="304"/>
        <v>117</v>
      </c>
      <c r="N943">
        <f>VLOOKUP(A943,Mobility!$A:$L,7,FALSE)</f>
        <v>-53</v>
      </c>
      <c r="O943">
        <f>VLOOKUP(A943,Mobility!$A:$L,8,FALSE)</f>
        <v>-18</v>
      </c>
      <c r="P943">
        <f>VLOOKUP(A943,Mobility!$A:$L,9,FALSE)</f>
        <v>-11</v>
      </c>
      <c r="Q943">
        <f>VLOOKUP(A943,Mobility!$A:$L,10,FALSE)</f>
        <v>-56</v>
      </c>
      <c r="R943">
        <f>VLOOKUP(A943,Mobility!$A:$L,11,FALSE)</f>
        <v>-63</v>
      </c>
      <c r="S943">
        <f>VLOOKUP(A943,Mobility!$A:$L,12,FALSE)</f>
        <v>26</v>
      </c>
      <c r="T943">
        <f>VLOOKUP(D943,'Pop and Pop Den'!A:C,2,FALSE)</f>
        <v>10045029</v>
      </c>
      <c r="U943">
        <f>VLOOKUP(D943,'Pop and Pop Den'!A:C,3,FALSE)</f>
        <v>177.66550000000001</v>
      </c>
      <c r="V943">
        <f>VLOOKUP(D943,Unemployment!A:B,2,FALSE)</f>
        <v>4.0999999999999996</v>
      </c>
      <c r="W943">
        <f>VLOOKUP(D943,Unemployment!H:J,2,FALSE)</f>
        <v>3.6</v>
      </c>
      <c r="X943">
        <f>VLOOKUP(D943,Unemployment!H:J,3,FALSE)</f>
        <v>4.0999999999999996</v>
      </c>
      <c r="Y943">
        <f t="shared" si="289"/>
        <v>0</v>
      </c>
      <c r="Z943">
        <f t="shared" si="290"/>
        <v>0.49999999999999956</v>
      </c>
      <c r="AA943">
        <f>VLOOKUP(D943,MedianAge!A:B,2,FALSE)</f>
        <v>39.700000000000003</v>
      </c>
      <c r="AB943" s="6">
        <f>VLOOKUP(D943,StateActions!F:G,2,FALSE)</f>
        <v>43914</v>
      </c>
      <c r="AC943" s="6">
        <f>VLOOKUP(D943,StateActions!L:M,2,FALSE)</f>
        <v>43913</v>
      </c>
      <c r="AD943" s="6">
        <f>VLOOKUP(D943,StateActions!A:B,2,FALSE)</f>
        <v>43906</v>
      </c>
      <c r="AE943">
        <f t="shared" si="291"/>
        <v>16</v>
      </c>
      <c r="AF943">
        <f t="shared" si="292"/>
        <v>17</v>
      </c>
      <c r="AG943">
        <f t="shared" si="293"/>
        <v>24</v>
      </c>
      <c r="AH943" s="18">
        <f t="shared" si="294"/>
        <v>0.32069675187162583</v>
      </c>
      <c r="AI943" s="18">
        <f t="shared" si="295"/>
        <v>0.67930324812837417</v>
      </c>
      <c r="AJ943" s="20">
        <f t="shared" si="296"/>
        <v>1.6046768276314613E-2</v>
      </c>
      <c r="AK943" t="str">
        <f t="shared" si="297"/>
        <v>Include</v>
      </c>
      <c r="AL943" t="str">
        <f t="shared" si="298"/>
        <v>10 or more deaths</v>
      </c>
      <c r="AM943" s="6">
        <f>IFERROR(VLOOKUP(D943,DatesEachStateReach10Deaths!A:B,2,FALSE),AK943)</f>
        <v>43913</v>
      </c>
      <c r="AN943">
        <f t="shared" si="299"/>
        <v>17</v>
      </c>
    </row>
    <row r="944" spans="1:40" x14ac:dyDescent="0.25">
      <c r="A944" t="str">
        <f t="shared" si="305"/>
        <v>43931Michigan</v>
      </c>
      <c r="B944" t="str">
        <f t="shared" si="287"/>
        <v>43931MI</v>
      </c>
      <c r="C944" s="6">
        <v>43931</v>
      </c>
      <c r="D944" t="s">
        <v>85</v>
      </c>
      <c r="E944" t="s">
        <v>29</v>
      </c>
      <c r="F944">
        <f>IFERROR(VLOOKUP(B944,CovidTracking!B:G,4,FALSE),0)</f>
        <v>22783</v>
      </c>
      <c r="G944">
        <f>IFERROR(VLOOKUP(B944,CovidTracking!B:G,5,FALSE),0)</f>
        <v>49261</v>
      </c>
      <c r="H944">
        <f t="shared" si="288"/>
        <v>72044</v>
      </c>
      <c r="I944">
        <f>IFERROR(VLOOKUP(B944,CovidTracking!B:G,6,FALSE),0)</f>
        <v>1281</v>
      </c>
      <c r="J944">
        <f t="shared" si="301"/>
        <v>1279</v>
      </c>
      <c r="K944">
        <f t="shared" si="302"/>
        <v>3711</v>
      </c>
      <c r="L944">
        <f t="shared" si="303"/>
        <v>4990</v>
      </c>
      <c r="M944">
        <f t="shared" si="304"/>
        <v>205</v>
      </c>
      <c r="N944">
        <f>VLOOKUP(A944,Mobility!$A:$L,7,FALSE)</f>
        <v>-57</v>
      </c>
      <c r="O944">
        <f>VLOOKUP(A944,Mobility!$A:$L,8,FALSE)</f>
        <v>-21</v>
      </c>
      <c r="P944">
        <f>VLOOKUP(A944,Mobility!$A:$L,9,FALSE)</f>
        <v>-15</v>
      </c>
      <c r="Q944">
        <f>VLOOKUP(A944,Mobility!$A:$L,10,FALSE)</f>
        <v>-58</v>
      </c>
      <c r="R944">
        <f>VLOOKUP(A944,Mobility!$A:$L,11,FALSE)</f>
        <v>-65</v>
      </c>
      <c r="S944">
        <f>VLOOKUP(A944,Mobility!$A:$L,12,FALSE)</f>
        <v>30</v>
      </c>
      <c r="T944">
        <f>VLOOKUP(D944,'Pop and Pop Den'!A:C,2,FALSE)</f>
        <v>10045029</v>
      </c>
      <c r="U944">
        <f>VLOOKUP(D944,'Pop and Pop Den'!A:C,3,FALSE)</f>
        <v>177.66550000000001</v>
      </c>
      <c r="V944">
        <f>VLOOKUP(D944,Unemployment!A:B,2,FALSE)</f>
        <v>4.0999999999999996</v>
      </c>
      <c r="W944">
        <f>VLOOKUP(D944,Unemployment!H:J,2,FALSE)</f>
        <v>3.6</v>
      </c>
      <c r="X944">
        <f>VLOOKUP(D944,Unemployment!H:J,3,FALSE)</f>
        <v>4.0999999999999996</v>
      </c>
      <c r="Y944">
        <f t="shared" si="289"/>
        <v>0</v>
      </c>
      <c r="Z944">
        <f t="shared" si="290"/>
        <v>0.49999999999999956</v>
      </c>
      <c r="AA944">
        <f>VLOOKUP(D944,MedianAge!A:B,2,FALSE)</f>
        <v>39.700000000000003</v>
      </c>
      <c r="AB944" s="6">
        <f>VLOOKUP(D944,StateActions!F:G,2,FALSE)</f>
        <v>43914</v>
      </c>
      <c r="AC944" s="6">
        <f>VLOOKUP(D944,StateActions!L:M,2,FALSE)</f>
        <v>43913</v>
      </c>
      <c r="AD944" s="6">
        <f>VLOOKUP(D944,StateActions!A:B,2,FALSE)</f>
        <v>43906</v>
      </c>
      <c r="AE944">
        <f t="shared" si="291"/>
        <v>17</v>
      </c>
      <c r="AF944">
        <f t="shared" si="292"/>
        <v>18</v>
      </c>
      <c r="AG944">
        <f t="shared" si="293"/>
        <v>25</v>
      </c>
      <c r="AH944" s="18">
        <f t="shared" si="294"/>
        <v>0.31623729942812728</v>
      </c>
      <c r="AI944" s="18">
        <f t="shared" si="295"/>
        <v>0.68376270057187272</v>
      </c>
      <c r="AJ944" s="20">
        <f t="shared" si="296"/>
        <v>1.7780800621842209E-2</v>
      </c>
      <c r="AK944" t="str">
        <f t="shared" si="297"/>
        <v>Include</v>
      </c>
      <c r="AL944" t="str">
        <f t="shared" si="298"/>
        <v>10 or more deaths</v>
      </c>
      <c r="AM944" s="6">
        <f>IFERROR(VLOOKUP(D944,DatesEachStateReach10Deaths!A:B,2,FALSE),AK944)</f>
        <v>43913</v>
      </c>
      <c r="AN944">
        <f t="shared" si="299"/>
        <v>18</v>
      </c>
    </row>
    <row r="945" spans="1:40" x14ac:dyDescent="0.25">
      <c r="A945" t="str">
        <f t="shared" si="305"/>
        <v>43891Minnesota</v>
      </c>
      <c r="B945" t="str">
        <f t="shared" si="287"/>
        <v>43891MN</v>
      </c>
      <c r="C945" s="6">
        <v>43891</v>
      </c>
      <c r="D945" t="s">
        <v>86</v>
      </c>
      <c r="E945" t="s">
        <v>30</v>
      </c>
      <c r="F945">
        <f>IFERROR(VLOOKUP(B945,CovidTracking!B:G,4,FALSE),0)</f>
        <v>0</v>
      </c>
      <c r="G945">
        <f>IFERROR(VLOOKUP(B945,CovidTracking!B:G,5,FALSE),0)</f>
        <v>0</v>
      </c>
      <c r="H945">
        <f t="shared" si="288"/>
        <v>0</v>
      </c>
      <c r="I945">
        <f>IFERROR(VLOOKUP(B945,CovidTracking!B:G,6,FALSE),0)</f>
        <v>0</v>
      </c>
      <c r="J945">
        <f>F945</f>
        <v>0</v>
      </c>
      <c r="K945">
        <f>G945</f>
        <v>0</v>
      </c>
      <c r="L945">
        <f>H945</f>
        <v>0</v>
      </c>
      <c r="M945">
        <f>I945</f>
        <v>0</v>
      </c>
      <c r="N945">
        <f>VLOOKUP(A945,Mobility!$A:$L,7,FALSE)</f>
        <v>15</v>
      </c>
      <c r="O945">
        <f>VLOOKUP(A945,Mobility!$A:$L,8,FALSE)</f>
        <v>11</v>
      </c>
      <c r="P945">
        <f>VLOOKUP(A945,Mobility!$A:$L,9,FALSE)</f>
        <v>40</v>
      </c>
      <c r="Q945">
        <f>VLOOKUP(A945,Mobility!$A:$L,10,FALSE)</f>
        <v>6</v>
      </c>
      <c r="R945">
        <f>VLOOKUP(A945,Mobility!$A:$L,11,FALSE)</f>
        <v>4</v>
      </c>
      <c r="S945">
        <f>VLOOKUP(A945,Mobility!$A:$L,12,FALSE)</f>
        <v>-2</v>
      </c>
      <c r="T945">
        <f>VLOOKUP(D945,'Pop and Pop Den'!A:C,2,FALSE)</f>
        <v>5700671</v>
      </c>
      <c r="U945">
        <f>VLOOKUP(D945,'Pop and Pop Den'!A:C,3,FALSE)</f>
        <v>71.592200000000005</v>
      </c>
      <c r="V945">
        <f>VLOOKUP(D945,Unemployment!A:B,2,FALSE)</f>
        <v>3.2</v>
      </c>
      <c r="W945">
        <f>VLOOKUP(D945,Unemployment!H:J,2,FALSE)</f>
        <v>3.1</v>
      </c>
      <c r="X945">
        <f>VLOOKUP(D945,Unemployment!H:J,3,FALSE)</f>
        <v>3.1</v>
      </c>
      <c r="Y945">
        <f t="shared" si="289"/>
        <v>-0.10000000000000009</v>
      </c>
      <c r="Z945">
        <f t="shared" si="290"/>
        <v>0</v>
      </c>
      <c r="AA945">
        <f>VLOOKUP(D945,MedianAge!A:B,2,FALSE)</f>
        <v>37.9</v>
      </c>
      <c r="AB945" s="6">
        <f>VLOOKUP(D945,StateActions!F:G,2,FALSE)</f>
        <v>43917</v>
      </c>
      <c r="AC945" s="6">
        <f>VLOOKUP(D945,StateActions!L:M,2,FALSE)</f>
        <v>43917</v>
      </c>
      <c r="AD945" s="6">
        <f>VLOOKUP(D945,StateActions!A:B,2,FALSE)</f>
        <v>43905</v>
      </c>
      <c r="AE945">
        <f t="shared" si="291"/>
        <v>-26</v>
      </c>
      <c r="AF945">
        <f t="shared" si="292"/>
        <v>-26</v>
      </c>
      <c r="AG945">
        <f t="shared" si="293"/>
        <v>-14</v>
      </c>
      <c r="AH945" s="18">
        <f t="shared" si="294"/>
        <v>0</v>
      </c>
      <c r="AI945" s="18">
        <f t="shared" si="295"/>
        <v>0</v>
      </c>
      <c r="AJ945" s="20">
        <f t="shared" si="296"/>
        <v>0</v>
      </c>
      <c r="AK945" t="str">
        <f t="shared" si="297"/>
        <v>Include</v>
      </c>
      <c r="AL945" t="str">
        <f t="shared" si="298"/>
        <v>Less than 10 deaths</v>
      </c>
      <c r="AM945" s="6">
        <f>IFERROR(VLOOKUP(D945,DatesEachStateReach10Deaths!A:B,2,FALSE),AK945)</f>
        <v>43920</v>
      </c>
      <c r="AN945">
        <f t="shared" si="299"/>
        <v>-29</v>
      </c>
    </row>
    <row r="946" spans="1:40" x14ac:dyDescent="0.25">
      <c r="A946" t="str">
        <f t="shared" si="305"/>
        <v>43892Minnesota</v>
      </c>
      <c r="B946" t="str">
        <f t="shared" si="287"/>
        <v>43892MN</v>
      </c>
      <c r="C946" s="6">
        <v>43892</v>
      </c>
      <c r="D946" t="s">
        <v>86</v>
      </c>
      <c r="E946" t="s">
        <v>30</v>
      </c>
      <c r="F946">
        <f>IFERROR(VLOOKUP(B946,CovidTracking!B:G,4,FALSE),0)</f>
        <v>0</v>
      </c>
      <c r="G946">
        <f>IFERROR(VLOOKUP(B946,CovidTracking!B:G,5,FALSE),0)</f>
        <v>0</v>
      </c>
      <c r="H946">
        <f t="shared" si="288"/>
        <v>0</v>
      </c>
      <c r="I946">
        <f>IFERROR(VLOOKUP(B946,CovidTracking!B:G,6,FALSE),0)</f>
        <v>0</v>
      </c>
      <c r="J946">
        <f t="shared" ref="J946:J985" si="306">F946-F945</f>
        <v>0</v>
      </c>
      <c r="K946">
        <f t="shared" ref="K946:K985" si="307">G946-G945</f>
        <v>0</v>
      </c>
      <c r="L946">
        <f t="shared" ref="L946:L985" si="308">H946-H945</f>
        <v>0</v>
      </c>
      <c r="M946">
        <f t="shared" ref="M946:M985" si="309">I946-I945</f>
        <v>0</v>
      </c>
      <c r="N946">
        <f>VLOOKUP(A946,Mobility!$A:$L,7,FALSE)</f>
        <v>6</v>
      </c>
      <c r="O946">
        <f>VLOOKUP(A946,Mobility!$A:$L,8,FALSE)</f>
        <v>4</v>
      </c>
      <c r="P946">
        <f>VLOOKUP(A946,Mobility!$A:$L,9,FALSE)</f>
        <v>-1</v>
      </c>
      <c r="Q946">
        <f>VLOOKUP(A946,Mobility!$A:$L,10,FALSE)</f>
        <v>2</v>
      </c>
      <c r="R946">
        <f>VLOOKUP(A946,Mobility!$A:$L,11,FALSE)</f>
        <v>3</v>
      </c>
      <c r="S946">
        <f>VLOOKUP(A946,Mobility!$A:$L,12,FALSE)</f>
        <v>0</v>
      </c>
      <c r="T946">
        <f>VLOOKUP(D946,'Pop and Pop Den'!A:C,2,FALSE)</f>
        <v>5700671</v>
      </c>
      <c r="U946">
        <f>VLOOKUP(D946,'Pop and Pop Den'!A:C,3,FALSE)</f>
        <v>71.592200000000005</v>
      </c>
      <c r="V946">
        <f>VLOOKUP(D946,Unemployment!A:B,2,FALSE)</f>
        <v>3.2</v>
      </c>
      <c r="W946">
        <f>VLOOKUP(D946,Unemployment!H:J,2,FALSE)</f>
        <v>3.1</v>
      </c>
      <c r="X946">
        <f>VLOOKUP(D946,Unemployment!H:J,3,FALSE)</f>
        <v>3.1</v>
      </c>
      <c r="Y946">
        <f t="shared" si="289"/>
        <v>-0.10000000000000009</v>
      </c>
      <c r="Z946">
        <f t="shared" si="290"/>
        <v>0</v>
      </c>
      <c r="AA946">
        <f>VLOOKUP(D946,MedianAge!A:B,2,FALSE)</f>
        <v>37.9</v>
      </c>
      <c r="AB946" s="6">
        <f>VLOOKUP(D946,StateActions!F:G,2,FALSE)</f>
        <v>43917</v>
      </c>
      <c r="AC946" s="6">
        <f>VLOOKUP(D946,StateActions!L:M,2,FALSE)</f>
        <v>43917</v>
      </c>
      <c r="AD946" s="6">
        <f>VLOOKUP(D946,StateActions!A:B,2,FALSE)</f>
        <v>43905</v>
      </c>
      <c r="AE946">
        <f t="shared" si="291"/>
        <v>-25</v>
      </c>
      <c r="AF946">
        <f t="shared" si="292"/>
        <v>-25</v>
      </c>
      <c r="AG946">
        <f t="shared" si="293"/>
        <v>-13</v>
      </c>
      <c r="AH946" s="18">
        <f t="shared" si="294"/>
        <v>0</v>
      </c>
      <c r="AI946" s="18">
        <f t="shared" si="295"/>
        <v>0</v>
      </c>
      <c r="AJ946" s="20">
        <f t="shared" si="296"/>
        <v>0</v>
      </c>
      <c r="AK946" t="str">
        <f t="shared" si="297"/>
        <v>Include</v>
      </c>
      <c r="AL946" t="str">
        <f t="shared" si="298"/>
        <v>Less than 10 deaths</v>
      </c>
      <c r="AM946" s="6">
        <f>IFERROR(VLOOKUP(D946,DatesEachStateReach10Deaths!A:B,2,FALSE),AK946)</f>
        <v>43920</v>
      </c>
      <c r="AN946">
        <f t="shared" si="299"/>
        <v>-28</v>
      </c>
    </row>
    <row r="947" spans="1:40" x14ac:dyDescent="0.25">
      <c r="A947" t="str">
        <f t="shared" si="305"/>
        <v>43893Minnesota</v>
      </c>
      <c r="B947" t="str">
        <f t="shared" si="287"/>
        <v>43893MN</v>
      </c>
      <c r="C947" s="6">
        <v>43893</v>
      </c>
      <c r="D947" t="s">
        <v>86</v>
      </c>
      <c r="E947" t="s">
        <v>30</v>
      </c>
      <c r="F947">
        <f>IFERROR(VLOOKUP(B947,CovidTracking!B:G,4,FALSE),0)</f>
        <v>0</v>
      </c>
      <c r="G947">
        <f>IFERROR(VLOOKUP(B947,CovidTracking!B:G,5,FALSE),0)</f>
        <v>0</v>
      </c>
      <c r="H947">
        <f t="shared" si="288"/>
        <v>0</v>
      </c>
      <c r="I947">
        <f>IFERROR(VLOOKUP(B947,CovidTracking!B:G,6,FALSE),0)</f>
        <v>0</v>
      </c>
      <c r="J947">
        <f t="shared" si="306"/>
        <v>0</v>
      </c>
      <c r="K947">
        <f t="shared" si="307"/>
        <v>0</v>
      </c>
      <c r="L947">
        <f t="shared" si="308"/>
        <v>0</v>
      </c>
      <c r="M947">
        <f t="shared" si="309"/>
        <v>0</v>
      </c>
      <c r="N947">
        <f>VLOOKUP(A947,Mobility!$A:$L,7,FALSE)</f>
        <v>10</v>
      </c>
      <c r="O947">
        <f>VLOOKUP(A947,Mobility!$A:$L,8,FALSE)</f>
        <v>7</v>
      </c>
      <c r="P947">
        <f>VLOOKUP(A947,Mobility!$A:$L,9,FALSE)</f>
        <v>20</v>
      </c>
      <c r="Q947">
        <f>VLOOKUP(A947,Mobility!$A:$L,10,FALSE)</f>
        <v>3</v>
      </c>
      <c r="R947">
        <f>VLOOKUP(A947,Mobility!$A:$L,11,FALSE)</f>
        <v>1</v>
      </c>
      <c r="S947">
        <f>VLOOKUP(A947,Mobility!$A:$L,12,FALSE)</f>
        <v>0</v>
      </c>
      <c r="T947">
        <f>VLOOKUP(D947,'Pop and Pop Den'!A:C,2,FALSE)</f>
        <v>5700671</v>
      </c>
      <c r="U947">
        <f>VLOOKUP(D947,'Pop and Pop Den'!A:C,3,FALSE)</f>
        <v>71.592200000000005</v>
      </c>
      <c r="V947">
        <f>VLOOKUP(D947,Unemployment!A:B,2,FALSE)</f>
        <v>3.2</v>
      </c>
      <c r="W947">
        <f>VLOOKUP(D947,Unemployment!H:J,2,FALSE)</f>
        <v>3.1</v>
      </c>
      <c r="X947">
        <f>VLOOKUP(D947,Unemployment!H:J,3,FALSE)</f>
        <v>3.1</v>
      </c>
      <c r="Y947">
        <f t="shared" si="289"/>
        <v>-0.10000000000000009</v>
      </c>
      <c r="Z947">
        <f t="shared" si="290"/>
        <v>0</v>
      </c>
      <c r="AA947">
        <f>VLOOKUP(D947,MedianAge!A:B,2,FALSE)</f>
        <v>37.9</v>
      </c>
      <c r="AB947" s="6">
        <f>VLOOKUP(D947,StateActions!F:G,2,FALSE)</f>
        <v>43917</v>
      </c>
      <c r="AC947" s="6">
        <f>VLOOKUP(D947,StateActions!L:M,2,FALSE)</f>
        <v>43917</v>
      </c>
      <c r="AD947" s="6">
        <f>VLOOKUP(D947,StateActions!A:B,2,FALSE)</f>
        <v>43905</v>
      </c>
      <c r="AE947">
        <f t="shared" si="291"/>
        <v>-24</v>
      </c>
      <c r="AF947">
        <f t="shared" si="292"/>
        <v>-24</v>
      </c>
      <c r="AG947">
        <f t="shared" si="293"/>
        <v>-12</v>
      </c>
      <c r="AH947" s="18">
        <f t="shared" si="294"/>
        <v>0</v>
      </c>
      <c r="AI947" s="18">
        <f t="shared" si="295"/>
        <v>0</v>
      </c>
      <c r="AJ947" s="20">
        <f t="shared" si="296"/>
        <v>0</v>
      </c>
      <c r="AK947" t="str">
        <f t="shared" si="297"/>
        <v>Include</v>
      </c>
      <c r="AL947" t="str">
        <f t="shared" si="298"/>
        <v>Less than 10 deaths</v>
      </c>
      <c r="AM947" s="6">
        <f>IFERROR(VLOOKUP(D947,DatesEachStateReach10Deaths!A:B,2,FALSE),AK947)</f>
        <v>43920</v>
      </c>
      <c r="AN947">
        <f t="shared" si="299"/>
        <v>-27</v>
      </c>
    </row>
    <row r="948" spans="1:40" x14ac:dyDescent="0.25">
      <c r="A948" t="str">
        <f t="shared" si="305"/>
        <v>43894Minnesota</v>
      </c>
      <c r="B948" t="str">
        <f t="shared" si="287"/>
        <v>43894MN</v>
      </c>
      <c r="C948" s="6">
        <v>43894</v>
      </c>
      <c r="D948" t="s">
        <v>86</v>
      </c>
      <c r="E948" t="s">
        <v>30</v>
      </c>
      <c r="F948">
        <f>IFERROR(VLOOKUP(B948,CovidTracking!B:G,4,FALSE),0)</f>
        <v>0</v>
      </c>
      <c r="G948">
        <f>IFERROR(VLOOKUP(B948,CovidTracking!B:G,5,FALSE),0)</f>
        <v>0</v>
      </c>
      <c r="H948">
        <f t="shared" si="288"/>
        <v>0</v>
      </c>
      <c r="I948">
        <f>IFERROR(VLOOKUP(B948,CovidTracking!B:G,6,FALSE),0)</f>
        <v>0</v>
      </c>
      <c r="J948">
        <f t="shared" si="306"/>
        <v>0</v>
      </c>
      <c r="K948">
        <f t="shared" si="307"/>
        <v>0</v>
      </c>
      <c r="L948">
        <f t="shared" si="308"/>
        <v>0</v>
      </c>
      <c r="M948">
        <f t="shared" si="309"/>
        <v>0</v>
      </c>
      <c r="N948">
        <f>VLOOKUP(A948,Mobility!$A:$L,7,FALSE)</f>
        <v>7</v>
      </c>
      <c r="O948">
        <f>VLOOKUP(A948,Mobility!$A:$L,8,FALSE)</f>
        <v>5</v>
      </c>
      <c r="P948">
        <f>VLOOKUP(A948,Mobility!$A:$L,9,FALSE)</f>
        <v>5</v>
      </c>
      <c r="Q948">
        <f>VLOOKUP(A948,Mobility!$A:$L,10,FALSE)</f>
        <v>4</v>
      </c>
      <c r="R948">
        <f>VLOOKUP(A948,Mobility!$A:$L,11,FALSE)</f>
        <v>2</v>
      </c>
      <c r="S948">
        <f>VLOOKUP(A948,Mobility!$A:$L,12,FALSE)</f>
        <v>-1</v>
      </c>
      <c r="T948">
        <f>VLOOKUP(D948,'Pop and Pop Den'!A:C,2,FALSE)</f>
        <v>5700671</v>
      </c>
      <c r="U948">
        <f>VLOOKUP(D948,'Pop and Pop Den'!A:C,3,FALSE)</f>
        <v>71.592200000000005</v>
      </c>
      <c r="V948">
        <f>VLOOKUP(D948,Unemployment!A:B,2,FALSE)</f>
        <v>3.2</v>
      </c>
      <c r="W948">
        <f>VLOOKUP(D948,Unemployment!H:J,2,FALSE)</f>
        <v>3.1</v>
      </c>
      <c r="X948">
        <f>VLOOKUP(D948,Unemployment!H:J,3,FALSE)</f>
        <v>3.1</v>
      </c>
      <c r="Y948">
        <f t="shared" si="289"/>
        <v>-0.10000000000000009</v>
      </c>
      <c r="Z948">
        <f t="shared" si="290"/>
        <v>0</v>
      </c>
      <c r="AA948">
        <f>VLOOKUP(D948,MedianAge!A:B,2,FALSE)</f>
        <v>37.9</v>
      </c>
      <c r="AB948" s="6">
        <f>VLOOKUP(D948,StateActions!F:G,2,FALSE)</f>
        <v>43917</v>
      </c>
      <c r="AC948" s="6">
        <f>VLOOKUP(D948,StateActions!L:M,2,FALSE)</f>
        <v>43917</v>
      </c>
      <c r="AD948" s="6">
        <f>VLOOKUP(D948,StateActions!A:B,2,FALSE)</f>
        <v>43905</v>
      </c>
      <c r="AE948">
        <f t="shared" si="291"/>
        <v>-23</v>
      </c>
      <c r="AF948">
        <f t="shared" si="292"/>
        <v>-23</v>
      </c>
      <c r="AG948">
        <f t="shared" si="293"/>
        <v>-11</v>
      </c>
      <c r="AH948" s="18">
        <f t="shared" si="294"/>
        <v>0</v>
      </c>
      <c r="AI948" s="18">
        <f t="shared" si="295"/>
        <v>0</v>
      </c>
      <c r="AJ948" s="20">
        <f t="shared" si="296"/>
        <v>0</v>
      </c>
      <c r="AK948" t="str">
        <f t="shared" si="297"/>
        <v>Include</v>
      </c>
      <c r="AL948" t="str">
        <f t="shared" si="298"/>
        <v>Less than 10 deaths</v>
      </c>
      <c r="AM948" s="6">
        <f>IFERROR(VLOOKUP(D948,DatesEachStateReach10Deaths!A:B,2,FALSE),AK948)</f>
        <v>43920</v>
      </c>
      <c r="AN948">
        <f t="shared" si="299"/>
        <v>-26</v>
      </c>
    </row>
    <row r="949" spans="1:40" x14ac:dyDescent="0.25">
      <c r="A949" t="str">
        <f t="shared" si="305"/>
        <v>43895Minnesota</v>
      </c>
      <c r="B949" t="str">
        <f t="shared" si="287"/>
        <v>43895MN</v>
      </c>
      <c r="C949" s="6">
        <v>43895</v>
      </c>
      <c r="D949" t="s">
        <v>86</v>
      </c>
      <c r="E949" t="s">
        <v>30</v>
      </c>
      <c r="F949">
        <f>IFERROR(VLOOKUP(B949,CovidTracking!B:G,4,FALSE),0)</f>
        <v>0</v>
      </c>
      <c r="G949">
        <f>IFERROR(VLOOKUP(B949,CovidTracking!B:G,5,FALSE),0)</f>
        <v>0</v>
      </c>
      <c r="H949">
        <f t="shared" si="288"/>
        <v>0</v>
      </c>
      <c r="I949">
        <f>IFERROR(VLOOKUP(B949,CovidTracking!B:G,6,FALSE),0)</f>
        <v>0</v>
      </c>
      <c r="J949">
        <f t="shared" si="306"/>
        <v>0</v>
      </c>
      <c r="K949">
        <f t="shared" si="307"/>
        <v>0</v>
      </c>
      <c r="L949">
        <f t="shared" si="308"/>
        <v>0</v>
      </c>
      <c r="M949">
        <f t="shared" si="309"/>
        <v>0</v>
      </c>
      <c r="N949">
        <f>VLOOKUP(A949,Mobility!$A:$L,7,FALSE)</f>
        <v>1</v>
      </c>
      <c r="O949">
        <f>VLOOKUP(A949,Mobility!$A:$L,8,FALSE)</f>
        <v>1</v>
      </c>
      <c r="P949">
        <f>VLOOKUP(A949,Mobility!$A:$L,9,FALSE)</f>
        <v>-15</v>
      </c>
      <c r="Q949">
        <f>VLOOKUP(A949,Mobility!$A:$L,10,FALSE)</f>
        <v>-1</v>
      </c>
      <c r="R949">
        <f>VLOOKUP(A949,Mobility!$A:$L,11,FALSE)</f>
        <v>1</v>
      </c>
      <c r="S949">
        <f>VLOOKUP(A949,Mobility!$A:$L,12,FALSE)</f>
        <v>0</v>
      </c>
      <c r="T949">
        <f>VLOOKUP(D949,'Pop and Pop Den'!A:C,2,FALSE)</f>
        <v>5700671</v>
      </c>
      <c r="U949">
        <f>VLOOKUP(D949,'Pop and Pop Den'!A:C,3,FALSE)</f>
        <v>71.592200000000005</v>
      </c>
      <c r="V949">
        <f>VLOOKUP(D949,Unemployment!A:B,2,FALSE)</f>
        <v>3.2</v>
      </c>
      <c r="W949">
        <f>VLOOKUP(D949,Unemployment!H:J,2,FALSE)</f>
        <v>3.1</v>
      </c>
      <c r="X949">
        <f>VLOOKUP(D949,Unemployment!H:J,3,FALSE)</f>
        <v>3.1</v>
      </c>
      <c r="Y949">
        <f t="shared" si="289"/>
        <v>-0.10000000000000009</v>
      </c>
      <c r="Z949">
        <f t="shared" si="290"/>
        <v>0</v>
      </c>
      <c r="AA949">
        <f>VLOOKUP(D949,MedianAge!A:B,2,FALSE)</f>
        <v>37.9</v>
      </c>
      <c r="AB949" s="6">
        <f>VLOOKUP(D949,StateActions!F:G,2,FALSE)</f>
        <v>43917</v>
      </c>
      <c r="AC949" s="6">
        <f>VLOOKUP(D949,StateActions!L:M,2,FALSE)</f>
        <v>43917</v>
      </c>
      <c r="AD949" s="6">
        <f>VLOOKUP(D949,StateActions!A:B,2,FALSE)</f>
        <v>43905</v>
      </c>
      <c r="AE949">
        <f t="shared" si="291"/>
        <v>-22</v>
      </c>
      <c r="AF949">
        <f t="shared" si="292"/>
        <v>-22</v>
      </c>
      <c r="AG949">
        <f t="shared" si="293"/>
        <v>-10</v>
      </c>
      <c r="AH949" s="18">
        <f t="shared" si="294"/>
        <v>0</v>
      </c>
      <c r="AI949" s="18">
        <f t="shared" si="295"/>
        <v>0</v>
      </c>
      <c r="AJ949" s="20">
        <f t="shared" si="296"/>
        <v>0</v>
      </c>
      <c r="AK949" t="str">
        <f t="shared" si="297"/>
        <v>Include</v>
      </c>
      <c r="AL949" t="str">
        <f t="shared" si="298"/>
        <v>Less than 10 deaths</v>
      </c>
      <c r="AM949" s="6">
        <f>IFERROR(VLOOKUP(D949,DatesEachStateReach10Deaths!A:B,2,FALSE),AK949)</f>
        <v>43920</v>
      </c>
      <c r="AN949">
        <f t="shared" si="299"/>
        <v>-25</v>
      </c>
    </row>
    <row r="950" spans="1:40" x14ac:dyDescent="0.25">
      <c r="A950" t="str">
        <f t="shared" si="305"/>
        <v>43896Minnesota</v>
      </c>
      <c r="B950" t="str">
        <f t="shared" si="287"/>
        <v>43896MN</v>
      </c>
      <c r="C950" s="6">
        <v>43896</v>
      </c>
      <c r="D950" t="s">
        <v>86</v>
      </c>
      <c r="E950" t="s">
        <v>30</v>
      </c>
      <c r="F950">
        <f>IFERROR(VLOOKUP(B950,CovidTracking!B:G,4,FALSE),0)</f>
        <v>0</v>
      </c>
      <c r="G950">
        <f>IFERROR(VLOOKUP(B950,CovidTracking!B:G,5,FALSE),0)</f>
        <v>36</v>
      </c>
      <c r="H950">
        <f t="shared" si="288"/>
        <v>36</v>
      </c>
      <c r="I950">
        <f>IFERROR(VLOOKUP(B950,CovidTracking!B:G,6,FALSE),0)</f>
        <v>0</v>
      </c>
      <c r="J950">
        <f t="shared" si="306"/>
        <v>0</v>
      </c>
      <c r="K950">
        <f t="shared" si="307"/>
        <v>36</v>
      </c>
      <c r="L950">
        <f t="shared" si="308"/>
        <v>36</v>
      </c>
      <c r="M950">
        <f t="shared" si="309"/>
        <v>0</v>
      </c>
      <c r="N950">
        <f>VLOOKUP(A950,Mobility!$A:$L,7,FALSE)</f>
        <v>6</v>
      </c>
      <c r="O950">
        <f>VLOOKUP(A950,Mobility!$A:$L,8,FALSE)</f>
        <v>6</v>
      </c>
      <c r="P950">
        <f>VLOOKUP(A950,Mobility!$A:$L,9,FALSE)</f>
        <v>6</v>
      </c>
      <c r="Q950">
        <f>VLOOKUP(A950,Mobility!$A:$L,10,FALSE)</f>
        <v>3</v>
      </c>
      <c r="R950">
        <f>VLOOKUP(A950,Mobility!$A:$L,11,FALSE)</f>
        <v>-1</v>
      </c>
      <c r="S950">
        <f>VLOOKUP(A950,Mobility!$A:$L,12,FALSE)</f>
        <v>0</v>
      </c>
      <c r="T950">
        <f>VLOOKUP(D950,'Pop and Pop Den'!A:C,2,FALSE)</f>
        <v>5700671</v>
      </c>
      <c r="U950">
        <f>VLOOKUP(D950,'Pop and Pop Den'!A:C,3,FALSE)</f>
        <v>71.592200000000005</v>
      </c>
      <c r="V950">
        <f>VLOOKUP(D950,Unemployment!A:B,2,FALSE)</f>
        <v>3.2</v>
      </c>
      <c r="W950">
        <f>VLOOKUP(D950,Unemployment!H:J,2,FALSE)</f>
        <v>3.1</v>
      </c>
      <c r="X950">
        <f>VLOOKUP(D950,Unemployment!H:J,3,FALSE)</f>
        <v>3.1</v>
      </c>
      <c r="Y950">
        <f t="shared" si="289"/>
        <v>-0.10000000000000009</v>
      </c>
      <c r="Z950">
        <f t="shared" si="290"/>
        <v>0</v>
      </c>
      <c r="AA950">
        <f>VLOOKUP(D950,MedianAge!A:B,2,FALSE)</f>
        <v>37.9</v>
      </c>
      <c r="AB950" s="6">
        <f>VLOOKUP(D950,StateActions!F:G,2,FALSE)</f>
        <v>43917</v>
      </c>
      <c r="AC950" s="6">
        <f>VLOOKUP(D950,StateActions!L:M,2,FALSE)</f>
        <v>43917</v>
      </c>
      <c r="AD950" s="6">
        <f>VLOOKUP(D950,StateActions!A:B,2,FALSE)</f>
        <v>43905</v>
      </c>
      <c r="AE950">
        <f t="shared" si="291"/>
        <v>-21</v>
      </c>
      <c r="AF950">
        <f t="shared" si="292"/>
        <v>-21</v>
      </c>
      <c r="AG950">
        <f t="shared" si="293"/>
        <v>-9</v>
      </c>
      <c r="AH950" s="18">
        <f t="shared" si="294"/>
        <v>0</v>
      </c>
      <c r="AI950" s="18">
        <f t="shared" si="295"/>
        <v>1</v>
      </c>
      <c r="AJ950" s="20">
        <f t="shared" si="296"/>
        <v>0</v>
      </c>
      <c r="AK950" t="str">
        <f t="shared" si="297"/>
        <v>Include</v>
      </c>
      <c r="AL950" t="str">
        <f t="shared" si="298"/>
        <v>Less than 10 deaths</v>
      </c>
      <c r="AM950" s="6">
        <f>IFERROR(VLOOKUP(D950,DatesEachStateReach10Deaths!A:B,2,FALSE),AK950)</f>
        <v>43920</v>
      </c>
      <c r="AN950">
        <f t="shared" si="299"/>
        <v>-24</v>
      </c>
    </row>
    <row r="951" spans="1:40" x14ac:dyDescent="0.25">
      <c r="A951" t="str">
        <f t="shared" si="305"/>
        <v>43897Minnesota</v>
      </c>
      <c r="B951" t="str">
        <f t="shared" si="287"/>
        <v>43897MN</v>
      </c>
      <c r="C951" s="6">
        <v>43897</v>
      </c>
      <c r="D951" t="s">
        <v>86</v>
      </c>
      <c r="E951" t="s">
        <v>30</v>
      </c>
      <c r="F951">
        <f>IFERROR(VLOOKUP(B951,CovidTracking!B:G,4,FALSE),0)</f>
        <v>1</v>
      </c>
      <c r="G951">
        <f>IFERROR(VLOOKUP(B951,CovidTracking!B:G,5,FALSE),0)</f>
        <v>48</v>
      </c>
      <c r="H951">
        <f t="shared" si="288"/>
        <v>49</v>
      </c>
      <c r="I951">
        <f>IFERROR(VLOOKUP(B951,CovidTracking!B:G,6,FALSE),0)</f>
        <v>0</v>
      </c>
      <c r="J951">
        <f t="shared" si="306"/>
        <v>1</v>
      </c>
      <c r="K951">
        <f t="shared" si="307"/>
        <v>12</v>
      </c>
      <c r="L951">
        <f t="shared" si="308"/>
        <v>13</v>
      </c>
      <c r="M951">
        <f t="shared" si="309"/>
        <v>0</v>
      </c>
      <c r="N951">
        <f>VLOOKUP(A951,Mobility!$A:$L,7,FALSE)</f>
        <v>7</v>
      </c>
      <c r="O951">
        <f>VLOOKUP(A951,Mobility!$A:$L,8,FALSE)</f>
        <v>9</v>
      </c>
      <c r="P951">
        <f>VLOOKUP(A951,Mobility!$A:$L,9,FALSE)</f>
        <v>21</v>
      </c>
      <c r="Q951">
        <f>VLOOKUP(A951,Mobility!$A:$L,10,FALSE)</f>
        <v>7</v>
      </c>
      <c r="R951">
        <f>VLOOKUP(A951,Mobility!$A:$L,11,FALSE)</f>
        <v>3</v>
      </c>
      <c r="S951">
        <f>VLOOKUP(A951,Mobility!$A:$L,12,FALSE)</f>
        <v>-1</v>
      </c>
      <c r="T951">
        <f>VLOOKUP(D951,'Pop and Pop Den'!A:C,2,FALSE)</f>
        <v>5700671</v>
      </c>
      <c r="U951">
        <f>VLOOKUP(D951,'Pop and Pop Den'!A:C,3,FALSE)</f>
        <v>71.592200000000005</v>
      </c>
      <c r="V951">
        <f>VLOOKUP(D951,Unemployment!A:B,2,FALSE)</f>
        <v>3.2</v>
      </c>
      <c r="W951">
        <f>VLOOKUP(D951,Unemployment!H:J,2,FALSE)</f>
        <v>3.1</v>
      </c>
      <c r="X951">
        <f>VLOOKUP(D951,Unemployment!H:J,3,FALSE)</f>
        <v>3.1</v>
      </c>
      <c r="Y951">
        <f t="shared" si="289"/>
        <v>-0.10000000000000009</v>
      </c>
      <c r="Z951">
        <f t="shared" si="290"/>
        <v>0</v>
      </c>
      <c r="AA951">
        <f>VLOOKUP(D951,MedianAge!A:B,2,FALSE)</f>
        <v>37.9</v>
      </c>
      <c r="AB951" s="6">
        <f>VLOOKUP(D951,StateActions!F:G,2,FALSE)</f>
        <v>43917</v>
      </c>
      <c r="AC951" s="6">
        <f>VLOOKUP(D951,StateActions!L:M,2,FALSE)</f>
        <v>43917</v>
      </c>
      <c r="AD951" s="6">
        <f>VLOOKUP(D951,StateActions!A:B,2,FALSE)</f>
        <v>43905</v>
      </c>
      <c r="AE951">
        <f t="shared" si="291"/>
        <v>-20</v>
      </c>
      <c r="AF951">
        <f t="shared" si="292"/>
        <v>-20</v>
      </c>
      <c r="AG951">
        <f t="shared" si="293"/>
        <v>-8</v>
      </c>
      <c r="AH951" s="18">
        <f t="shared" si="294"/>
        <v>2.0408163265306121E-2</v>
      </c>
      <c r="AI951" s="18">
        <f t="shared" si="295"/>
        <v>0.97959183673469385</v>
      </c>
      <c r="AJ951" s="20">
        <f t="shared" si="296"/>
        <v>0</v>
      </c>
      <c r="AK951" t="str">
        <f t="shared" si="297"/>
        <v>Include</v>
      </c>
      <c r="AL951" t="str">
        <f t="shared" si="298"/>
        <v>Less than 10 deaths</v>
      </c>
      <c r="AM951" s="6">
        <f>IFERROR(VLOOKUP(D951,DatesEachStateReach10Deaths!A:B,2,FALSE),AK951)</f>
        <v>43920</v>
      </c>
      <c r="AN951">
        <f t="shared" si="299"/>
        <v>-23</v>
      </c>
    </row>
    <row r="952" spans="1:40" x14ac:dyDescent="0.25">
      <c r="A952" t="str">
        <f t="shared" si="305"/>
        <v>43898Minnesota</v>
      </c>
      <c r="B952" t="str">
        <f t="shared" si="287"/>
        <v>43898MN</v>
      </c>
      <c r="C952" s="6">
        <v>43898</v>
      </c>
      <c r="D952" t="s">
        <v>86</v>
      </c>
      <c r="E952" t="s">
        <v>30</v>
      </c>
      <c r="F952">
        <f>IFERROR(VLOOKUP(B952,CovidTracking!B:G,4,FALSE),0)</f>
        <v>1</v>
      </c>
      <c r="G952">
        <f>IFERROR(VLOOKUP(B952,CovidTracking!B:G,5,FALSE),0)</f>
        <v>48</v>
      </c>
      <c r="H952">
        <f t="shared" si="288"/>
        <v>49</v>
      </c>
      <c r="I952">
        <f>IFERROR(VLOOKUP(B952,CovidTracking!B:G,6,FALSE),0)</f>
        <v>0</v>
      </c>
      <c r="J952">
        <f t="shared" si="306"/>
        <v>0</v>
      </c>
      <c r="K952">
        <f t="shared" si="307"/>
        <v>0</v>
      </c>
      <c r="L952">
        <f t="shared" si="308"/>
        <v>0</v>
      </c>
      <c r="M952">
        <f t="shared" si="309"/>
        <v>0</v>
      </c>
      <c r="N952">
        <f>VLOOKUP(A952,Mobility!$A:$L,7,FALSE)</f>
        <v>13</v>
      </c>
      <c r="O952">
        <f>VLOOKUP(A952,Mobility!$A:$L,8,FALSE)</f>
        <v>12</v>
      </c>
      <c r="P952">
        <f>VLOOKUP(A952,Mobility!$A:$L,9,FALSE)</f>
        <v>93</v>
      </c>
      <c r="Q952">
        <f>VLOOKUP(A952,Mobility!$A:$L,10,FALSE)</f>
        <v>7</v>
      </c>
      <c r="R952">
        <f>VLOOKUP(A952,Mobility!$A:$L,11,FALSE)</f>
        <v>2</v>
      </c>
      <c r="S952">
        <f>VLOOKUP(A952,Mobility!$A:$L,12,FALSE)</f>
        <v>-2</v>
      </c>
      <c r="T952">
        <f>VLOOKUP(D952,'Pop and Pop Den'!A:C,2,FALSE)</f>
        <v>5700671</v>
      </c>
      <c r="U952">
        <f>VLOOKUP(D952,'Pop and Pop Den'!A:C,3,FALSE)</f>
        <v>71.592200000000005</v>
      </c>
      <c r="V952">
        <f>VLOOKUP(D952,Unemployment!A:B,2,FALSE)</f>
        <v>3.2</v>
      </c>
      <c r="W952">
        <f>VLOOKUP(D952,Unemployment!H:J,2,FALSE)</f>
        <v>3.1</v>
      </c>
      <c r="X952">
        <f>VLOOKUP(D952,Unemployment!H:J,3,FALSE)</f>
        <v>3.1</v>
      </c>
      <c r="Y952">
        <f t="shared" si="289"/>
        <v>-0.10000000000000009</v>
      </c>
      <c r="Z952">
        <f t="shared" si="290"/>
        <v>0</v>
      </c>
      <c r="AA952">
        <f>VLOOKUP(D952,MedianAge!A:B,2,FALSE)</f>
        <v>37.9</v>
      </c>
      <c r="AB952" s="6">
        <f>VLOOKUP(D952,StateActions!F:G,2,FALSE)</f>
        <v>43917</v>
      </c>
      <c r="AC952" s="6">
        <f>VLOOKUP(D952,StateActions!L:M,2,FALSE)</f>
        <v>43917</v>
      </c>
      <c r="AD952" s="6">
        <f>VLOOKUP(D952,StateActions!A:B,2,FALSE)</f>
        <v>43905</v>
      </c>
      <c r="AE952">
        <f t="shared" si="291"/>
        <v>-19</v>
      </c>
      <c r="AF952">
        <f t="shared" si="292"/>
        <v>-19</v>
      </c>
      <c r="AG952">
        <f t="shared" si="293"/>
        <v>-7</v>
      </c>
      <c r="AH952" s="18">
        <f t="shared" si="294"/>
        <v>2.0408163265306121E-2</v>
      </c>
      <c r="AI952" s="18">
        <f t="shared" si="295"/>
        <v>0.97959183673469385</v>
      </c>
      <c r="AJ952" s="20">
        <f t="shared" si="296"/>
        <v>0</v>
      </c>
      <c r="AK952" t="str">
        <f t="shared" si="297"/>
        <v>Include</v>
      </c>
      <c r="AL952" t="str">
        <f t="shared" si="298"/>
        <v>Less than 10 deaths</v>
      </c>
      <c r="AM952" s="6">
        <f>IFERROR(VLOOKUP(D952,DatesEachStateReach10Deaths!A:B,2,FALSE),AK952)</f>
        <v>43920</v>
      </c>
      <c r="AN952">
        <f t="shared" si="299"/>
        <v>-22</v>
      </c>
    </row>
    <row r="953" spans="1:40" x14ac:dyDescent="0.25">
      <c r="A953" t="str">
        <f t="shared" si="305"/>
        <v>43899Minnesota</v>
      </c>
      <c r="B953" t="str">
        <f t="shared" si="287"/>
        <v>43899MN</v>
      </c>
      <c r="C953" s="6">
        <v>43899</v>
      </c>
      <c r="D953" t="s">
        <v>86</v>
      </c>
      <c r="E953" t="s">
        <v>30</v>
      </c>
      <c r="F953">
        <f>IFERROR(VLOOKUP(B953,CovidTracking!B:G,4,FALSE),0)</f>
        <v>2</v>
      </c>
      <c r="G953">
        <f>IFERROR(VLOOKUP(B953,CovidTracking!B:G,5,FALSE),0)</f>
        <v>80</v>
      </c>
      <c r="H953">
        <f t="shared" si="288"/>
        <v>82</v>
      </c>
      <c r="I953">
        <f>IFERROR(VLOOKUP(B953,CovidTracking!B:G,6,FALSE),0)</f>
        <v>0</v>
      </c>
      <c r="J953">
        <f t="shared" si="306"/>
        <v>1</v>
      </c>
      <c r="K953">
        <f t="shared" si="307"/>
        <v>32</v>
      </c>
      <c r="L953">
        <f t="shared" si="308"/>
        <v>33</v>
      </c>
      <c r="M953">
        <f t="shared" si="309"/>
        <v>0</v>
      </c>
      <c r="N953">
        <f>VLOOKUP(A953,Mobility!$A:$L,7,FALSE)</f>
        <v>4</v>
      </c>
      <c r="O953">
        <f>VLOOKUP(A953,Mobility!$A:$L,8,FALSE)</f>
        <v>3</v>
      </c>
      <c r="P953">
        <f>VLOOKUP(A953,Mobility!$A:$L,9,FALSE)</f>
        <v>-1</v>
      </c>
      <c r="Q953">
        <f>VLOOKUP(A953,Mobility!$A:$L,10,FALSE)</f>
        <v>-5</v>
      </c>
      <c r="R953">
        <f>VLOOKUP(A953,Mobility!$A:$L,11,FALSE)</f>
        <v>-2</v>
      </c>
      <c r="S953">
        <f>VLOOKUP(A953,Mobility!$A:$L,12,FALSE)</f>
        <v>1</v>
      </c>
      <c r="T953">
        <f>VLOOKUP(D953,'Pop and Pop Den'!A:C,2,FALSE)</f>
        <v>5700671</v>
      </c>
      <c r="U953">
        <f>VLOOKUP(D953,'Pop and Pop Den'!A:C,3,FALSE)</f>
        <v>71.592200000000005</v>
      </c>
      <c r="V953">
        <f>VLOOKUP(D953,Unemployment!A:B,2,FALSE)</f>
        <v>3.2</v>
      </c>
      <c r="W953">
        <f>VLOOKUP(D953,Unemployment!H:J,2,FALSE)</f>
        <v>3.1</v>
      </c>
      <c r="X953">
        <f>VLOOKUP(D953,Unemployment!H:J,3,FALSE)</f>
        <v>3.1</v>
      </c>
      <c r="Y953">
        <f t="shared" si="289"/>
        <v>-0.10000000000000009</v>
      </c>
      <c r="Z953">
        <f t="shared" si="290"/>
        <v>0</v>
      </c>
      <c r="AA953">
        <f>VLOOKUP(D953,MedianAge!A:B,2,FALSE)</f>
        <v>37.9</v>
      </c>
      <c r="AB953" s="6">
        <f>VLOOKUP(D953,StateActions!F:G,2,FALSE)</f>
        <v>43917</v>
      </c>
      <c r="AC953" s="6">
        <f>VLOOKUP(D953,StateActions!L:M,2,FALSE)</f>
        <v>43917</v>
      </c>
      <c r="AD953" s="6">
        <f>VLOOKUP(D953,StateActions!A:B,2,FALSE)</f>
        <v>43905</v>
      </c>
      <c r="AE953">
        <f t="shared" si="291"/>
        <v>-18</v>
      </c>
      <c r="AF953">
        <f t="shared" si="292"/>
        <v>-18</v>
      </c>
      <c r="AG953">
        <f t="shared" si="293"/>
        <v>-6</v>
      </c>
      <c r="AH953" s="18">
        <f t="shared" si="294"/>
        <v>2.4390243902439025E-2</v>
      </c>
      <c r="AI953" s="18">
        <f t="shared" si="295"/>
        <v>0.97560975609756095</v>
      </c>
      <c r="AJ953" s="20">
        <f t="shared" si="296"/>
        <v>0</v>
      </c>
      <c r="AK953" t="str">
        <f t="shared" si="297"/>
        <v>Include</v>
      </c>
      <c r="AL953" t="str">
        <f t="shared" si="298"/>
        <v>Less than 10 deaths</v>
      </c>
      <c r="AM953" s="6">
        <f>IFERROR(VLOOKUP(D953,DatesEachStateReach10Deaths!A:B,2,FALSE),AK953)</f>
        <v>43920</v>
      </c>
      <c r="AN953">
        <f t="shared" si="299"/>
        <v>-21</v>
      </c>
    </row>
    <row r="954" spans="1:40" x14ac:dyDescent="0.25">
      <c r="A954" t="str">
        <f t="shared" si="305"/>
        <v>43900Minnesota</v>
      </c>
      <c r="B954" t="str">
        <f t="shared" si="287"/>
        <v>43900MN</v>
      </c>
      <c r="C954" s="6">
        <v>43900</v>
      </c>
      <c r="D954" t="s">
        <v>86</v>
      </c>
      <c r="E954" t="s">
        <v>30</v>
      </c>
      <c r="F954">
        <f>IFERROR(VLOOKUP(B954,CovidTracking!B:G,4,FALSE),0)</f>
        <v>3</v>
      </c>
      <c r="G954">
        <f>IFERROR(VLOOKUP(B954,CovidTracking!B:G,5,FALSE),0)</f>
        <v>132</v>
      </c>
      <c r="H954">
        <f t="shared" si="288"/>
        <v>135</v>
      </c>
      <c r="I954">
        <f>IFERROR(VLOOKUP(B954,CovidTracking!B:G,6,FALSE),0)</f>
        <v>0</v>
      </c>
      <c r="J954">
        <f t="shared" si="306"/>
        <v>1</v>
      </c>
      <c r="K954">
        <f t="shared" si="307"/>
        <v>52</v>
      </c>
      <c r="L954">
        <f t="shared" si="308"/>
        <v>53</v>
      </c>
      <c r="M954">
        <f t="shared" si="309"/>
        <v>0</v>
      </c>
      <c r="N954">
        <f>VLOOKUP(A954,Mobility!$A:$L,7,FALSE)</f>
        <v>6</v>
      </c>
      <c r="O954">
        <f>VLOOKUP(A954,Mobility!$A:$L,8,FALSE)</f>
        <v>4</v>
      </c>
      <c r="P954">
        <f>VLOOKUP(A954,Mobility!$A:$L,9,FALSE)</f>
        <v>6</v>
      </c>
      <c r="Q954">
        <f>VLOOKUP(A954,Mobility!$A:$L,10,FALSE)</f>
        <v>-1</v>
      </c>
      <c r="R954">
        <f>VLOOKUP(A954,Mobility!$A:$L,11,FALSE)</f>
        <v>-2</v>
      </c>
      <c r="S954">
        <f>VLOOKUP(A954,Mobility!$A:$L,12,FALSE)</f>
        <v>1</v>
      </c>
      <c r="T954">
        <f>VLOOKUP(D954,'Pop and Pop Den'!A:C,2,FALSE)</f>
        <v>5700671</v>
      </c>
      <c r="U954">
        <f>VLOOKUP(D954,'Pop and Pop Den'!A:C,3,FALSE)</f>
        <v>71.592200000000005</v>
      </c>
      <c r="V954">
        <f>VLOOKUP(D954,Unemployment!A:B,2,FALSE)</f>
        <v>3.2</v>
      </c>
      <c r="W954">
        <f>VLOOKUP(D954,Unemployment!H:J,2,FALSE)</f>
        <v>3.1</v>
      </c>
      <c r="X954">
        <f>VLOOKUP(D954,Unemployment!H:J,3,FALSE)</f>
        <v>3.1</v>
      </c>
      <c r="Y954">
        <f t="shared" si="289"/>
        <v>-0.10000000000000009</v>
      </c>
      <c r="Z954">
        <f t="shared" si="290"/>
        <v>0</v>
      </c>
      <c r="AA954">
        <f>VLOOKUP(D954,MedianAge!A:B,2,FALSE)</f>
        <v>37.9</v>
      </c>
      <c r="AB954" s="6">
        <f>VLOOKUP(D954,StateActions!F:G,2,FALSE)</f>
        <v>43917</v>
      </c>
      <c r="AC954" s="6">
        <f>VLOOKUP(D954,StateActions!L:M,2,FALSE)</f>
        <v>43917</v>
      </c>
      <c r="AD954" s="6">
        <f>VLOOKUP(D954,StateActions!A:B,2,FALSE)</f>
        <v>43905</v>
      </c>
      <c r="AE954">
        <f t="shared" si="291"/>
        <v>-17</v>
      </c>
      <c r="AF954">
        <f t="shared" si="292"/>
        <v>-17</v>
      </c>
      <c r="AG954">
        <f t="shared" si="293"/>
        <v>-5</v>
      </c>
      <c r="AH954" s="18">
        <f t="shared" si="294"/>
        <v>2.2222222222222223E-2</v>
      </c>
      <c r="AI954" s="18">
        <f t="shared" si="295"/>
        <v>0.97777777777777775</v>
      </c>
      <c r="AJ954" s="20">
        <f t="shared" si="296"/>
        <v>0</v>
      </c>
      <c r="AK954" t="str">
        <f t="shared" si="297"/>
        <v>Include</v>
      </c>
      <c r="AL954" t="str">
        <f t="shared" si="298"/>
        <v>Less than 10 deaths</v>
      </c>
      <c r="AM954" s="6">
        <f>IFERROR(VLOOKUP(D954,DatesEachStateReach10Deaths!A:B,2,FALSE),AK954)</f>
        <v>43920</v>
      </c>
      <c r="AN954">
        <f t="shared" si="299"/>
        <v>-20</v>
      </c>
    </row>
    <row r="955" spans="1:40" x14ac:dyDescent="0.25">
      <c r="A955" t="str">
        <f t="shared" si="305"/>
        <v>43901Minnesota</v>
      </c>
      <c r="B955" t="str">
        <f t="shared" si="287"/>
        <v>43901MN</v>
      </c>
      <c r="C955" s="6">
        <v>43901</v>
      </c>
      <c r="D955" t="s">
        <v>86</v>
      </c>
      <c r="E955" t="s">
        <v>30</v>
      </c>
      <c r="F955">
        <f>IFERROR(VLOOKUP(B955,CovidTracking!B:G,4,FALSE),0)</f>
        <v>5</v>
      </c>
      <c r="G955">
        <f>IFERROR(VLOOKUP(B955,CovidTracking!B:G,5,FALSE),0)</f>
        <v>217</v>
      </c>
      <c r="H955">
        <f t="shared" si="288"/>
        <v>222</v>
      </c>
      <c r="I955">
        <f>IFERROR(VLOOKUP(B955,CovidTracking!B:G,6,FALSE),0)</f>
        <v>0</v>
      </c>
      <c r="J955">
        <f t="shared" si="306"/>
        <v>2</v>
      </c>
      <c r="K955">
        <f t="shared" si="307"/>
        <v>85</v>
      </c>
      <c r="L955">
        <f t="shared" si="308"/>
        <v>87</v>
      </c>
      <c r="M955">
        <f t="shared" si="309"/>
        <v>0</v>
      </c>
      <c r="N955">
        <f>VLOOKUP(A955,Mobility!$A:$L,7,FALSE)</f>
        <v>7</v>
      </c>
      <c r="O955">
        <f>VLOOKUP(A955,Mobility!$A:$L,8,FALSE)</f>
        <v>7</v>
      </c>
      <c r="P955">
        <f>VLOOKUP(A955,Mobility!$A:$L,9,FALSE)</f>
        <v>11</v>
      </c>
      <c r="Q955">
        <f>VLOOKUP(A955,Mobility!$A:$L,10,FALSE)</f>
        <v>-2</v>
      </c>
      <c r="R955">
        <f>VLOOKUP(A955,Mobility!$A:$L,11,FALSE)</f>
        <v>-3</v>
      </c>
      <c r="S955">
        <f>VLOOKUP(A955,Mobility!$A:$L,12,FALSE)</f>
        <v>1</v>
      </c>
      <c r="T955">
        <f>VLOOKUP(D955,'Pop and Pop Den'!A:C,2,FALSE)</f>
        <v>5700671</v>
      </c>
      <c r="U955">
        <f>VLOOKUP(D955,'Pop and Pop Den'!A:C,3,FALSE)</f>
        <v>71.592200000000005</v>
      </c>
      <c r="V955">
        <f>VLOOKUP(D955,Unemployment!A:B,2,FALSE)</f>
        <v>3.2</v>
      </c>
      <c r="W955">
        <f>VLOOKUP(D955,Unemployment!H:J,2,FALSE)</f>
        <v>3.1</v>
      </c>
      <c r="X955">
        <f>VLOOKUP(D955,Unemployment!H:J,3,FALSE)</f>
        <v>3.1</v>
      </c>
      <c r="Y955">
        <f t="shared" si="289"/>
        <v>-0.10000000000000009</v>
      </c>
      <c r="Z955">
        <f t="shared" si="290"/>
        <v>0</v>
      </c>
      <c r="AA955">
        <f>VLOOKUP(D955,MedianAge!A:B,2,FALSE)</f>
        <v>37.9</v>
      </c>
      <c r="AB955" s="6">
        <f>VLOOKUP(D955,StateActions!F:G,2,FALSE)</f>
        <v>43917</v>
      </c>
      <c r="AC955" s="6">
        <f>VLOOKUP(D955,StateActions!L:M,2,FALSE)</f>
        <v>43917</v>
      </c>
      <c r="AD955" s="6">
        <f>VLOOKUP(D955,StateActions!A:B,2,FALSE)</f>
        <v>43905</v>
      </c>
      <c r="AE955">
        <f t="shared" si="291"/>
        <v>-16</v>
      </c>
      <c r="AF955">
        <f t="shared" si="292"/>
        <v>-16</v>
      </c>
      <c r="AG955">
        <f t="shared" si="293"/>
        <v>-4</v>
      </c>
      <c r="AH955" s="18">
        <f t="shared" si="294"/>
        <v>2.2522522522522521E-2</v>
      </c>
      <c r="AI955" s="18">
        <f t="shared" si="295"/>
        <v>0.97747747747747749</v>
      </c>
      <c r="AJ955" s="20">
        <f t="shared" si="296"/>
        <v>0</v>
      </c>
      <c r="AK955" t="str">
        <f t="shared" si="297"/>
        <v>Include</v>
      </c>
      <c r="AL955" t="str">
        <f t="shared" si="298"/>
        <v>Less than 10 deaths</v>
      </c>
      <c r="AM955" s="6">
        <f>IFERROR(VLOOKUP(D955,DatesEachStateReach10Deaths!A:B,2,FALSE),AK955)</f>
        <v>43920</v>
      </c>
      <c r="AN955">
        <f t="shared" si="299"/>
        <v>-19</v>
      </c>
    </row>
    <row r="956" spans="1:40" x14ac:dyDescent="0.25">
      <c r="A956" t="str">
        <f t="shared" si="305"/>
        <v>43902Minnesota</v>
      </c>
      <c r="B956" t="str">
        <f t="shared" si="287"/>
        <v>43902MN</v>
      </c>
      <c r="C956" s="6">
        <v>43902</v>
      </c>
      <c r="D956" t="s">
        <v>86</v>
      </c>
      <c r="E956" t="s">
        <v>30</v>
      </c>
      <c r="F956">
        <f>IFERROR(VLOOKUP(B956,CovidTracking!B:G,4,FALSE),0)</f>
        <v>9</v>
      </c>
      <c r="G956">
        <f>IFERROR(VLOOKUP(B956,CovidTracking!B:G,5,FALSE),0)</f>
        <v>307</v>
      </c>
      <c r="H956">
        <f t="shared" si="288"/>
        <v>316</v>
      </c>
      <c r="I956">
        <f>IFERROR(VLOOKUP(B956,CovidTracking!B:G,6,FALSE),0)</f>
        <v>0</v>
      </c>
      <c r="J956">
        <f t="shared" si="306"/>
        <v>4</v>
      </c>
      <c r="K956">
        <f t="shared" si="307"/>
        <v>90</v>
      </c>
      <c r="L956">
        <f t="shared" si="308"/>
        <v>94</v>
      </c>
      <c r="M956">
        <f t="shared" si="309"/>
        <v>0</v>
      </c>
      <c r="N956">
        <f>VLOOKUP(A956,Mobility!$A:$L,7,FALSE)</f>
        <v>3</v>
      </c>
      <c r="O956">
        <f>VLOOKUP(A956,Mobility!$A:$L,8,FALSE)</f>
        <v>14</v>
      </c>
      <c r="P956">
        <f>VLOOKUP(A956,Mobility!$A:$L,9,FALSE)</f>
        <v>-10</v>
      </c>
      <c r="Q956">
        <f>VLOOKUP(A956,Mobility!$A:$L,10,FALSE)</f>
        <v>-8</v>
      </c>
      <c r="R956">
        <f>VLOOKUP(A956,Mobility!$A:$L,11,FALSE)</f>
        <v>-4</v>
      </c>
      <c r="S956">
        <f>VLOOKUP(A956,Mobility!$A:$L,12,FALSE)</f>
        <v>2</v>
      </c>
      <c r="T956">
        <f>VLOOKUP(D956,'Pop and Pop Den'!A:C,2,FALSE)</f>
        <v>5700671</v>
      </c>
      <c r="U956">
        <f>VLOOKUP(D956,'Pop and Pop Den'!A:C,3,FALSE)</f>
        <v>71.592200000000005</v>
      </c>
      <c r="V956">
        <f>VLOOKUP(D956,Unemployment!A:B,2,FALSE)</f>
        <v>3.2</v>
      </c>
      <c r="W956">
        <f>VLOOKUP(D956,Unemployment!H:J,2,FALSE)</f>
        <v>3.1</v>
      </c>
      <c r="X956">
        <f>VLOOKUP(D956,Unemployment!H:J,3,FALSE)</f>
        <v>3.1</v>
      </c>
      <c r="Y956">
        <f t="shared" si="289"/>
        <v>-0.10000000000000009</v>
      </c>
      <c r="Z956">
        <f t="shared" si="290"/>
        <v>0</v>
      </c>
      <c r="AA956">
        <f>VLOOKUP(D956,MedianAge!A:B,2,FALSE)</f>
        <v>37.9</v>
      </c>
      <c r="AB956" s="6">
        <f>VLOOKUP(D956,StateActions!F:G,2,FALSE)</f>
        <v>43917</v>
      </c>
      <c r="AC956" s="6">
        <f>VLOOKUP(D956,StateActions!L:M,2,FALSE)</f>
        <v>43917</v>
      </c>
      <c r="AD956" s="6">
        <f>VLOOKUP(D956,StateActions!A:B,2,FALSE)</f>
        <v>43905</v>
      </c>
      <c r="AE956">
        <f t="shared" si="291"/>
        <v>-15</v>
      </c>
      <c r="AF956">
        <f t="shared" si="292"/>
        <v>-15</v>
      </c>
      <c r="AG956">
        <f t="shared" si="293"/>
        <v>-3</v>
      </c>
      <c r="AH956" s="18">
        <f t="shared" si="294"/>
        <v>2.8481012658227847E-2</v>
      </c>
      <c r="AI956" s="18">
        <f t="shared" si="295"/>
        <v>0.97151898734177211</v>
      </c>
      <c r="AJ956" s="20">
        <f t="shared" si="296"/>
        <v>0</v>
      </c>
      <c r="AK956" t="str">
        <f t="shared" si="297"/>
        <v>Include</v>
      </c>
      <c r="AL956" t="str">
        <f t="shared" si="298"/>
        <v>Less than 10 deaths</v>
      </c>
      <c r="AM956" s="6">
        <f>IFERROR(VLOOKUP(D956,DatesEachStateReach10Deaths!A:B,2,FALSE),AK956)</f>
        <v>43920</v>
      </c>
      <c r="AN956">
        <f t="shared" si="299"/>
        <v>-18</v>
      </c>
    </row>
    <row r="957" spans="1:40" x14ac:dyDescent="0.25">
      <c r="A957" t="str">
        <f t="shared" si="305"/>
        <v>43903Minnesota</v>
      </c>
      <c r="B957" t="str">
        <f t="shared" si="287"/>
        <v>43903MN</v>
      </c>
      <c r="C957" s="6">
        <v>43903</v>
      </c>
      <c r="D957" t="s">
        <v>86</v>
      </c>
      <c r="E957" t="s">
        <v>30</v>
      </c>
      <c r="F957">
        <f>IFERROR(VLOOKUP(B957,CovidTracking!B:G,4,FALSE),0)</f>
        <v>14</v>
      </c>
      <c r="G957">
        <f>IFERROR(VLOOKUP(B957,CovidTracking!B:G,5,FALSE),0)</f>
        <v>541</v>
      </c>
      <c r="H957">
        <f t="shared" si="288"/>
        <v>555</v>
      </c>
      <c r="I957">
        <f>IFERROR(VLOOKUP(B957,CovidTracking!B:G,6,FALSE),0)</f>
        <v>0</v>
      </c>
      <c r="J957">
        <f t="shared" si="306"/>
        <v>5</v>
      </c>
      <c r="K957">
        <f t="shared" si="307"/>
        <v>234</v>
      </c>
      <c r="L957">
        <f t="shared" si="308"/>
        <v>239</v>
      </c>
      <c r="M957">
        <f t="shared" si="309"/>
        <v>0</v>
      </c>
      <c r="N957">
        <f>VLOOKUP(A957,Mobility!$A:$L,7,FALSE)</f>
        <v>2</v>
      </c>
      <c r="O957">
        <f>VLOOKUP(A957,Mobility!$A:$L,8,FALSE)</f>
        <v>20</v>
      </c>
      <c r="P957">
        <f>VLOOKUP(A957,Mobility!$A:$L,9,FALSE)</f>
        <v>-2</v>
      </c>
      <c r="Q957">
        <f>VLOOKUP(A957,Mobility!$A:$L,10,FALSE)</f>
        <v>-7</v>
      </c>
      <c r="R957">
        <f>VLOOKUP(A957,Mobility!$A:$L,11,FALSE)</f>
        <v>-6</v>
      </c>
      <c r="S957">
        <f>VLOOKUP(A957,Mobility!$A:$L,12,FALSE)</f>
        <v>3</v>
      </c>
      <c r="T957">
        <f>VLOOKUP(D957,'Pop and Pop Den'!A:C,2,FALSE)</f>
        <v>5700671</v>
      </c>
      <c r="U957">
        <f>VLOOKUP(D957,'Pop and Pop Den'!A:C,3,FALSE)</f>
        <v>71.592200000000005</v>
      </c>
      <c r="V957">
        <f>VLOOKUP(D957,Unemployment!A:B,2,FALSE)</f>
        <v>3.2</v>
      </c>
      <c r="W957">
        <f>VLOOKUP(D957,Unemployment!H:J,2,FALSE)</f>
        <v>3.1</v>
      </c>
      <c r="X957">
        <f>VLOOKUP(D957,Unemployment!H:J,3,FALSE)</f>
        <v>3.1</v>
      </c>
      <c r="Y957">
        <f t="shared" si="289"/>
        <v>-0.10000000000000009</v>
      </c>
      <c r="Z957">
        <f t="shared" si="290"/>
        <v>0</v>
      </c>
      <c r="AA957">
        <f>VLOOKUP(D957,MedianAge!A:B,2,FALSE)</f>
        <v>37.9</v>
      </c>
      <c r="AB957" s="6">
        <f>VLOOKUP(D957,StateActions!F:G,2,FALSE)</f>
        <v>43917</v>
      </c>
      <c r="AC957" s="6">
        <f>VLOOKUP(D957,StateActions!L:M,2,FALSE)</f>
        <v>43917</v>
      </c>
      <c r="AD957" s="6">
        <f>VLOOKUP(D957,StateActions!A:B,2,FALSE)</f>
        <v>43905</v>
      </c>
      <c r="AE957">
        <f t="shared" si="291"/>
        <v>-14</v>
      </c>
      <c r="AF957">
        <f t="shared" si="292"/>
        <v>-14</v>
      </c>
      <c r="AG957">
        <f t="shared" si="293"/>
        <v>-2</v>
      </c>
      <c r="AH957" s="18">
        <f t="shared" si="294"/>
        <v>2.5225225225225224E-2</v>
      </c>
      <c r="AI957" s="18">
        <f t="shared" si="295"/>
        <v>0.97477477477477481</v>
      </c>
      <c r="AJ957" s="20">
        <f t="shared" si="296"/>
        <v>0</v>
      </c>
      <c r="AK957" t="str">
        <f t="shared" si="297"/>
        <v>Include</v>
      </c>
      <c r="AL957" t="str">
        <f t="shared" si="298"/>
        <v>Less than 10 deaths</v>
      </c>
      <c r="AM957" s="6">
        <f>IFERROR(VLOOKUP(D957,DatesEachStateReach10Deaths!A:B,2,FALSE),AK957)</f>
        <v>43920</v>
      </c>
      <c r="AN957">
        <f t="shared" si="299"/>
        <v>-17</v>
      </c>
    </row>
    <row r="958" spans="1:40" x14ac:dyDescent="0.25">
      <c r="A958" t="str">
        <f t="shared" si="305"/>
        <v>43904Minnesota</v>
      </c>
      <c r="B958" t="str">
        <f t="shared" si="287"/>
        <v>43904MN</v>
      </c>
      <c r="C958" s="6">
        <v>43904</v>
      </c>
      <c r="D958" t="s">
        <v>86</v>
      </c>
      <c r="E958" t="s">
        <v>30</v>
      </c>
      <c r="F958">
        <f>IFERROR(VLOOKUP(B958,CovidTracking!B:G,4,FALSE),0)</f>
        <v>21</v>
      </c>
      <c r="G958">
        <f>IFERROR(VLOOKUP(B958,CovidTracking!B:G,5,FALSE),0)</f>
        <v>847</v>
      </c>
      <c r="H958">
        <f t="shared" si="288"/>
        <v>868</v>
      </c>
      <c r="I958">
        <f>IFERROR(VLOOKUP(B958,CovidTracking!B:G,6,FALSE),0)</f>
        <v>0</v>
      </c>
      <c r="J958">
        <f t="shared" si="306"/>
        <v>7</v>
      </c>
      <c r="K958">
        <f t="shared" si="307"/>
        <v>306</v>
      </c>
      <c r="L958">
        <f t="shared" si="308"/>
        <v>313</v>
      </c>
      <c r="M958">
        <f t="shared" si="309"/>
        <v>0</v>
      </c>
      <c r="N958">
        <f>VLOOKUP(A958,Mobility!$A:$L,7,FALSE)</f>
        <v>-7</v>
      </c>
      <c r="O958">
        <f>VLOOKUP(A958,Mobility!$A:$L,8,FALSE)</f>
        <v>15</v>
      </c>
      <c r="P958">
        <f>VLOOKUP(A958,Mobility!$A:$L,9,FALSE)</f>
        <v>-14</v>
      </c>
      <c r="Q958">
        <f>VLOOKUP(A958,Mobility!$A:$L,10,FALSE)</f>
        <v>-10</v>
      </c>
      <c r="R958">
        <f>VLOOKUP(A958,Mobility!$A:$L,11,FALSE)</f>
        <v>-1</v>
      </c>
      <c r="S958">
        <f>VLOOKUP(A958,Mobility!$A:$L,12,FALSE)</f>
        <v>4</v>
      </c>
      <c r="T958">
        <f>VLOOKUP(D958,'Pop and Pop Den'!A:C,2,FALSE)</f>
        <v>5700671</v>
      </c>
      <c r="U958">
        <f>VLOOKUP(D958,'Pop and Pop Den'!A:C,3,FALSE)</f>
        <v>71.592200000000005</v>
      </c>
      <c r="V958">
        <f>VLOOKUP(D958,Unemployment!A:B,2,FALSE)</f>
        <v>3.2</v>
      </c>
      <c r="W958">
        <f>VLOOKUP(D958,Unemployment!H:J,2,FALSE)</f>
        <v>3.1</v>
      </c>
      <c r="X958">
        <f>VLOOKUP(D958,Unemployment!H:J,3,FALSE)</f>
        <v>3.1</v>
      </c>
      <c r="Y958">
        <f t="shared" si="289"/>
        <v>-0.10000000000000009</v>
      </c>
      <c r="Z958">
        <f t="shared" si="290"/>
        <v>0</v>
      </c>
      <c r="AA958">
        <f>VLOOKUP(D958,MedianAge!A:B,2,FALSE)</f>
        <v>37.9</v>
      </c>
      <c r="AB958" s="6">
        <f>VLOOKUP(D958,StateActions!F:G,2,FALSE)</f>
        <v>43917</v>
      </c>
      <c r="AC958" s="6">
        <f>VLOOKUP(D958,StateActions!L:M,2,FALSE)</f>
        <v>43917</v>
      </c>
      <c r="AD958" s="6">
        <f>VLOOKUP(D958,StateActions!A:B,2,FALSE)</f>
        <v>43905</v>
      </c>
      <c r="AE958">
        <f t="shared" si="291"/>
        <v>-13</v>
      </c>
      <c r="AF958">
        <f t="shared" si="292"/>
        <v>-13</v>
      </c>
      <c r="AG958">
        <f t="shared" si="293"/>
        <v>-1</v>
      </c>
      <c r="AH958" s="18">
        <f t="shared" si="294"/>
        <v>2.4193548387096774E-2</v>
      </c>
      <c r="AI958" s="18">
        <f t="shared" si="295"/>
        <v>0.97580645161290325</v>
      </c>
      <c r="AJ958" s="20">
        <f t="shared" si="296"/>
        <v>0</v>
      </c>
      <c r="AK958" t="str">
        <f t="shared" si="297"/>
        <v>Include</v>
      </c>
      <c r="AL958" t="str">
        <f t="shared" si="298"/>
        <v>Less than 10 deaths</v>
      </c>
      <c r="AM958" s="6">
        <f>IFERROR(VLOOKUP(D958,DatesEachStateReach10Deaths!A:B,2,FALSE),AK958)</f>
        <v>43920</v>
      </c>
      <c r="AN958">
        <f t="shared" si="299"/>
        <v>-16</v>
      </c>
    </row>
    <row r="959" spans="1:40" x14ac:dyDescent="0.25">
      <c r="A959" t="str">
        <f t="shared" si="305"/>
        <v>43905Minnesota</v>
      </c>
      <c r="B959" t="str">
        <f t="shared" si="287"/>
        <v>43905MN</v>
      </c>
      <c r="C959" s="6">
        <v>43905</v>
      </c>
      <c r="D959" t="s">
        <v>86</v>
      </c>
      <c r="E959" t="s">
        <v>30</v>
      </c>
      <c r="F959">
        <f>IFERROR(VLOOKUP(B959,CovidTracking!B:G,4,FALSE),0)</f>
        <v>35</v>
      </c>
      <c r="G959">
        <f>IFERROR(VLOOKUP(B959,CovidTracking!B:G,5,FALSE),0)</f>
        <v>1387</v>
      </c>
      <c r="H959">
        <f t="shared" si="288"/>
        <v>1422</v>
      </c>
      <c r="I959">
        <f>IFERROR(VLOOKUP(B959,CovidTracking!B:G,6,FALSE),0)</f>
        <v>0</v>
      </c>
      <c r="J959">
        <f t="shared" si="306"/>
        <v>14</v>
      </c>
      <c r="K959">
        <f t="shared" si="307"/>
        <v>540</v>
      </c>
      <c r="L959">
        <f t="shared" si="308"/>
        <v>554</v>
      </c>
      <c r="M959">
        <f t="shared" si="309"/>
        <v>0</v>
      </c>
      <c r="N959">
        <f>VLOOKUP(A959,Mobility!$A:$L,7,FALSE)</f>
        <v>-5</v>
      </c>
      <c r="O959">
        <f>VLOOKUP(A959,Mobility!$A:$L,8,FALSE)</f>
        <v>19</v>
      </c>
      <c r="P959">
        <f>VLOOKUP(A959,Mobility!$A:$L,9,FALSE)</f>
        <v>31</v>
      </c>
      <c r="Q959">
        <f>VLOOKUP(A959,Mobility!$A:$L,10,FALSE)</f>
        <v>-15</v>
      </c>
      <c r="R959">
        <f>VLOOKUP(A959,Mobility!$A:$L,11,FALSE)</f>
        <v>-4</v>
      </c>
      <c r="S959">
        <f>VLOOKUP(A959,Mobility!$A:$L,12,FALSE)</f>
        <v>3</v>
      </c>
      <c r="T959">
        <f>VLOOKUP(D959,'Pop and Pop Den'!A:C,2,FALSE)</f>
        <v>5700671</v>
      </c>
      <c r="U959">
        <f>VLOOKUP(D959,'Pop and Pop Den'!A:C,3,FALSE)</f>
        <v>71.592200000000005</v>
      </c>
      <c r="V959">
        <f>VLOOKUP(D959,Unemployment!A:B,2,FALSE)</f>
        <v>3.2</v>
      </c>
      <c r="W959">
        <f>VLOOKUP(D959,Unemployment!H:J,2,FALSE)</f>
        <v>3.1</v>
      </c>
      <c r="X959">
        <f>VLOOKUP(D959,Unemployment!H:J,3,FALSE)</f>
        <v>3.1</v>
      </c>
      <c r="Y959">
        <f t="shared" si="289"/>
        <v>-0.10000000000000009</v>
      </c>
      <c r="Z959">
        <f t="shared" si="290"/>
        <v>0</v>
      </c>
      <c r="AA959">
        <f>VLOOKUP(D959,MedianAge!A:B,2,FALSE)</f>
        <v>37.9</v>
      </c>
      <c r="AB959" s="6">
        <f>VLOOKUP(D959,StateActions!F:G,2,FALSE)</f>
        <v>43917</v>
      </c>
      <c r="AC959" s="6">
        <f>VLOOKUP(D959,StateActions!L:M,2,FALSE)</f>
        <v>43917</v>
      </c>
      <c r="AD959" s="6">
        <f>VLOOKUP(D959,StateActions!A:B,2,FALSE)</f>
        <v>43905</v>
      </c>
      <c r="AE959">
        <f t="shared" si="291"/>
        <v>-12</v>
      </c>
      <c r="AF959">
        <f t="shared" si="292"/>
        <v>-12</v>
      </c>
      <c r="AG959">
        <f t="shared" si="293"/>
        <v>0</v>
      </c>
      <c r="AH959" s="18">
        <f t="shared" si="294"/>
        <v>2.461322081575246E-2</v>
      </c>
      <c r="AI959" s="18">
        <f t="shared" si="295"/>
        <v>0.97538677918424754</v>
      </c>
      <c r="AJ959" s="20">
        <f t="shared" si="296"/>
        <v>0</v>
      </c>
      <c r="AK959" t="str">
        <f t="shared" si="297"/>
        <v>Include</v>
      </c>
      <c r="AL959" t="str">
        <f t="shared" si="298"/>
        <v>Less than 10 deaths</v>
      </c>
      <c r="AM959" s="6">
        <f>IFERROR(VLOOKUP(D959,DatesEachStateReach10Deaths!A:B,2,FALSE),AK959)</f>
        <v>43920</v>
      </c>
      <c r="AN959">
        <f t="shared" si="299"/>
        <v>-15</v>
      </c>
    </row>
    <row r="960" spans="1:40" x14ac:dyDescent="0.25">
      <c r="A960" t="str">
        <f t="shared" si="305"/>
        <v>43906Minnesota</v>
      </c>
      <c r="B960" t="str">
        <f t="shared" si="287"/>
        <v>43906MN</v>
      </c>
      <c r="C960" s="6">
        <v>43906</v>
      </c>
      <c r="D960" t="s">
        <v>86</v>
      </c>
      <c r="E960" t="s">
        <v>30</v>
      </c>
      <c r="F960">
        <f>IFERROR(VLOOKUP(B960,CovidTracking!B:G,4,FALSE),0)</f>
        <v>54</v>
      </c>
      <c r="G960">
        <f>IFERROR(VLOOKUP(B960,CovidTracking!B:G,5,FALSE),0)</f>
        <v>1839</v>
      </c>
      <c r="H960">
        <f t="shared" si="288"/>
        <v>1893</v>
      </c>
      <c r="I960">
        <f>IFERROR(VLOOKUP(B960,CovidTracking!B:G,6,FALSE),0)</f>
        <v>0</v>
      </c>
      <c r="J960">
        <f t="shared" si="306"/>
        <v>19</v>
      </c>
      <c r="K960">
        <f t="shared" si="307"/>
        <v>452</v>
      </c>
      <c r="L960">
        <f t="shared" si="308"/>
        <v>471</v>
      </c>
      <c r="M960">
        <f t="shared" si="309"/>
        <v>0</v>
      </c>
      <c r="N960">
        <f>VLOOKUP(A960,Mobility!$A:$L,7,FALSE)</f>
        <v>-5</v>
      </c>
      <c r="O960">
        <f>VLOOKUP(A960,Mobility!$A:$L,8,FALSE)</f>
        <v>20</v>
      </c>
      <c r="P960">
        <f>VLOOKUP(A960,Mobility!$A:$L,9,FALSE)</f>
        <v>-13</v>
      </c>
      <c r="Q960">
        <f>VLOOKUP(A960,Mobility!$A:$L,10,FALSE)</f>
        <v>-27</v>
      </c>
      <c r="R960">
        <f>VLOOKUP(A960,Mobility!$A:$L,11,FALSE)</f>
        <v>-16</v>
      </c>
      <c r="S960">
        <f>VLOOKUP(A960,Mobility!$A:$L,12,FALSE)</f>
        <v>8</v>
      </c>
      <c r="T960">
        <f>VLOOKUP(D960,'Pop and Pop Den'!A:C,2,FALSE)</f>
        <v>5700671</v>
      </c>
      <c r="U960">
        <f>VLOOKUP(D960,'Pop and Pop Den'!A:C,3,FALSE)</f>
        <v>71.592200000000005</v>
      </c>
      <c r="V960">
        <f>VLOOKUP(D960,Unemployment!A:B,2,FALSE)</f>
        <v>3.2</v>
      </c>
      <c r="W960">
        <f>VLOOKUP(D960,Unemployment!H:J,2,FALSE)</f>
        <v>3.1</v>
      </c>
      <c r="X960">
        <f>VLOOKUP(D960,Unemployment!H:J,3,FALSE)</f>
        <v>3.1</v>
      </c>
      <c r="Y960">
        <f t="shared" si="289"/>
        <v>-0.10000000000000009</v>
      </c>
      <c r="Z960">
        <f t="shared" si="290"/>
        <v>0</v>
      </c>
      <c r="AA960">
        <f>VLOOKUP(D960,MedianAge!A:B,2,FALSE)</f>
        <v>37.9</v>
      </c>
      <c r="AB960" s="6">
        <f>VLOOKUP(D960,StateActions!F:G,2,FALSE)</f>
        <v>43917</v>
      </c>
      <c r="AC960" s="6">
        <f>VLOOKUP(D960,StateActions!L:M,2,FALSE)</f>
        <v>43917</v>
      </c>
      <c r="AD960" s="6">
        <f>VLOOKUP(D960,StateActions!A:B,2,FALSE)</f>
        <v>43905</v>
      </c>
      <c r="AE960">
        <f t="shared" si="291"/>
        <v>-11</v>
      </c>
      <c r="AF960">
        <f t="shared" si="292"/>
        <v>-11</v>
      </c>
      <c r="AG960">
        <f t="shared" si="293"/>
        <v>1</v>
      </c>
      <c r="AH960" s="18">
        <f t="shared" si="294"/>
        <v>2.8526148969889066E-2</v>
      </c>
      <c r="AI960" s="18">
        <f t="shared" si="295"/>
        <v>0.97147385103011097</v>
      </c>
      <c r="AJ960" s="20">
        <f t="shared" si="296"/>
        <v>0</v>
      </c>
      <c r="AK960" t="str">
        <f t="shared" si="297"/>
        <v>Include</v>
      </c>
      <c r="AL960" t="str">
        <f t="shared" si="298"/>
        <v>Less than 10 deaths</v>
      </c>
      <c r="AM960" s="6">
        <f>IFERROR(VLOOKUP(D960,DatesEachStateReach10Deaths!A:B,2,FALSE),AK960)</f>
        <v>43920</v>
      </c>
      <c r="AN960">
        <f t="shared" si="299"/>
        <v>-14</v>
      </c>
    </row>
    <row r="961" spans="1:40" x14ac:dyDescent="0.25">
      <c r="A961" t="str">
        <f t="shared" si="305"/>
        <v>43907Minnesota</v>
      </c>
      <c r="B961" t="str">
        <f t="shared" si="287"/>
        <v>43907MN</v>
      </c>
      <c r="C961" s="6">
        <v>43907</v>
      </c>
      <c r="D961" t="s">
        <v>86</v>
      </c>
      <c r="E961" t="s">
        <v>30</v>
      </c>
      <c r="F961">
        <f>IFERROR(VLOOKUP(B961,CovidTracking!B:G,4,FALSE),0)</f>
        <v>60</v>
      </c>
      <c r="G961">
        <f>IFERROR(VLOOKUP(B961,CovidTracking!B:G,5,FALSE),0)</f>
        <v>2276</v>
      </c>
      <c r="H961">
        <f t="shared" si="288"/>
        <v>2336</v>
      </c>
      <c r="I961">
        <f>IFERROR(VLOOKUP(B961,CovidTracking!B:G,6,FALSE),0)</f>
        <v>0</v>
      </c>
      <c r="J961">
        <f t="shared" si="306"/>
        <v>6</v>
      </c>
      <c r="K961">
        <f t="shared" si="307"/>
        <v>437</v>
      </c>
      <c r="L961">
        <f t="shared" si="308"/>
        <v>443</v>
      </c>
      <c r="M961">
        <f t="shared" si="309"/>
        <v>0</v>
      </c>
      <c r="N961">
        <f>VLOOKUP(A961,Mobility!$A:$L,7,FALSE)</f>
        <v>-18</v>
      </c>
      <c r="O961">
        <f>VLOOKUP(A961,Mobility!$A:$L,8,FALSE)</f>
        <v>15</v>
      </c>
      <c r="P961">
        <f>VLOOKUP(A961,Mobility!$A:$L,9,FALSE)</f>
        <v>33</v>
      </c>
      <c r="Q961">
        <f>VLOOKUP(A961,Mobility!$A:$L,10,FALSE)</f>
        <v>-26</v>
      </c>
      <c r="R961">
        <f>VLOOKUP(A961,Mobility!$A:$L,11,FALSE)</f>
        <v>-24</v>
      </c>
      <c r="S961">
        <f>VLOOKUP(A961,Mobility!$A:$L,12,FALSE)</f>
        <v>11</v>
      </c>
      <c r="T961">
        <f>VLOOKUP(D961,'Pop and Pop Den'!A:C,2,FALSE)</f>
        <v>5700671</v>
      </c>
      <c r="U961">
        <f>VLOOKUP(D961,'Pop and Pop Den'!A:C,3,FALSE)</f>
        <v>71.592200000000005</v>
      </c>
      <c r="V961">
        <f>VLOOKUP(D961,Unemployment!A:B,2,FALSE)</f>
        <v>3.2</v>
      </c>
      <c r="W961">
        <f>VLOOKUP(D961,Unemployment!H:J,2,FALSE)</f>
        <v>3.1</v>
      </c>
      <c r="X961">
        <f>VLOOKUP(D961,Unemployment!H:J,3,FALSE)</f>
        <v>3.1</v>
      </c>
      <c r="Y961">
        <f t="shared" si="289"/>
        <v>-0.10000000000000009</v>
      </c>
      <c r="Z961">
        <f t="shared" si="290"/>
        <v>0</v>
      </c>
      <c r="AA961">
        <f>VLOOKUP(D961,MedianAge!A:B,2,FALSE)</f>
        <v>37.9</v>
      </c>
      <c r="AB961" s="6">
        <f>VLOOKUP(D961,StateActions!F:G,2,FALSE)</f>
        <v>43917</v>
      </c>
      <c r="AC961" s="6">
        <f>VLOOKUP(D961,StateActions!L:M,2,FALSE)</f>
        <v>43917</v>
      </c>
      <c r="AD961" s="6">
        <f>VLOOKUP(D961,StateActions!A:B,2,FALSE)</f>
        <v>43905</v>
      </c>
      <c r="AE961">
        <f t="shared" si="291"/>
        <v>-10</v>
      </c>
      <c r="AF961">
        <f t="shared" si="292"/>
        <v>-10</v>
      </c>
      <c r="AG961">
        <f t="shared" si="293"/>
        <v>2</v>
      </c>
      <c r="AH961" s="18">
        <f t="shared" si="294"/>
        <v>2.5684931506849314E-2</v>
      </c>
      <c r="AI961" s="18">
        <f t="shared" si="295"/>
        <v>0.97431506849315064</v>
      </c>
      <c r="AJ961" s="20">
        <f t="shared" si="296"/>
        <v>0</v>
      </c>
      <c r="AK961" t="str">
        <f t="shared" si="297"/>
        <v>Include</v>
      </c>
      <c r="AL961" t="str">
        <f t="shared" si="298"/>
        <v>Less than 10 deaths</v>
      </c>
      <c r="AM961" s="6">
        <f>IFERROR(VLOOKUP(D961,DatesEachStateReach10Deaths!A:B,2,FALSE),AK961)</f>
        <v>43920</v>
      </c>
      <c r="AN961">
        <f t="shared" si="299"/>
        <v>-13</v>
      </c>
    </row>
    <row r="962" spans="1:40" x14ac:dyDescent="0.25">
      <c r="A962" t="str">
        <f t="shared" si="305"/>
        <v>43908Minnesota</v>
      </c>
      <c r="B962" t="str">
        <f t="shared" ref="B962:B1025" si="310">C962&amp;E962</f>
        <v>43908MN</v>
      </c>
      <c r="C962" s="6">
        <v>43908</v>
      </c>
      <c r="D962" t="s">
        <v>86</v>
      </c>
      <c r="E962" t="s">
        <v>30</v>
      </c>
      <c r="F962">
        <f>IFERROR(VLOOKUP(B962,CovidTracking!B:G,4,FALSE),0)</f>
        <v>77</v>
      </c>
      <c r="G962">
        <f>IFERROR(VLOOKUP(B962,CovidTracking!B:G,5,FALSE),0)</f>
        <v>2685</v>
      </c>
      <c r="H962">
        <f t="shared" ref="H962:H1025" si="311">F962+G962</f>
        <v>2762</v>
      </c>
      <c r="I962">
        <f>IFERROR(VLOOKUP(B962,CovidTracking!B:G,6,FALSE),0)</f>
        <v>0</v>
      </c>
      <c r="J962">
        <f t="shared" si="306"/>
        <v>17</v>
      </c>
      <c r="K962">
        <f t="shared" si="307"/>
        <v>409</v>
      </c>
      <c r="L962">
        <f t="shared" si="308"/>
        <v>426</v>
      </c>
      <c r="M962">
        <f t="shared" si="309"/>
        <v>0</v>
      </c>
      <c r="N962">
        <f>VLOOKUP(A962,Mobility!$A:$L,7,FALSE)</f>
        <v>-34</v>
      </c>
      <c r="O962">
        <f>VLOOKUP(A962,Mobility!$A:$L,8,FALSE)</f>
        <v>2</v>
      </c>
      <c r="P962">
        <f>VLOOKUP(A962,Mobility!$A:$L,9,FALSE)</f>
        <v>7</v>
      </c>
      <c r="Q962">
        <f>VLOOKUP(A962,Mobility!$A:$L,10,FALSE)</f>
        <v>-35</v>
      </c>
      <c r="R962">
        <f>VLOOKUP(A962,Mobility!$A:$L,11,FALSE)</f>
        <v>-32</v>
      </c>
      <c r="S962">
        <f>VLOOKUP(A962,Mobility!$A:$L,12,FALSE)</f>
        <v>15</v>
      </c>
      <c r="T962">
        <f>VLOOKUP(D962,'Pop and Pop Den'!A:C,2,FALSE)</f>
        <v>5700671</v>
      </c>
      <c r="U962">
        <f>VLOOKUP(D962,'Pop and Pop Den'!A:C,3,FALSE)</f>
        <v>71.592200000000005</v>
      </c>
      <c r="V962">
        <f>VLOOKUP(D962,Unemployment!A:B,2,FALSE)</f>
        <v>3.2</v>
      </c>
      <c r="W962">
        <f>VLOOKUP(D962,Unemployment!H:J,2,FALSE)</f>
        <v>3.1</v>
      </c>
      <c r="X962">
        <f>VLOOKUP(D962,Unemployment!H:J,3,FALSE)</f>
        <v>3.1</v>
      </c>
      <c r="Y962">
        <f t="shared" si="289"/>
        <v>-0.10000000000000009</v>
      </c>
      <c r="Z962">
        <f t="shared" si="290"/>
        <v>0</v>
      </c>
      <c r="AA962">
        <f>VLOOKUP(D962,MedianAge!A:B,2,FALSE)</f>
        <v>37.9</v>
      </c>
      <c r="AB962" s="6">
        <f>VLOOKUP(D962,StateActions!F:G,2,FALSE)</f>
        <v>43917</v>
      </c>
      <c r="AC962" s="6">
        <f>VLOOKUP(D962,StateActions!L:M,2,FALSE)</f>
        <v>43917</v>
      </c>
      <c r="AD962" s="6">
        <f>VLOOKUP(D962,StateActions!A:B,2,FALSE)</f>
        <v>43905</v>
      </c>
      <c r="AE962">
        <f t="shared" si="291"/>
        <v>-9</v>
      </c>
      <c r="AF962">
        <f t="shared" si="292"/>
        <v>-9</v>
      </c>
      <c r="AG962">
        <f t="shared" si="293"/>
        <v>3</v>
      </c>
      <c r="AH962" s="18">
        <f t="shared" si="294"/>
        <v>2.7878349022447502E-2</v>
      </c>
      <c r="AI962" s="18">
        <f t="shared" si="295"/>
        <v>0.97212165097755254</v>
      </c>
      <c r="AJ962" s="20">
        <f t="shared" si="296"/>
        <v>0</v>
      </c>
      <c r="AK962" t="str">
        <f t="shared" si="297"/>
        <v>Include</v>
      </c>
      <c r="AL962" t="str">
        <f t="shared" si="298"/>
        <v>Less than 10 deaths</v>
      </c>
      <c r="AM962" s="6">
        <f>IFERROR(VLOOKUP(D962,DatesEachStateReach10Deaths!A:B,2,FALSE),AK962)</f>
        <v>43920</v>
      </c>
      <c r="AN962">
        <f t="shared" si="299"/>
        <v>-12</v>
      </c>
    </row>
    <row r="963" spans="1:40" x14ac:dyDescent="0.25">
      <c r="A963" t="str">
        <f t="shared" si="305"/>
        <v>43909Minnesota</v>
      </c>
      <c r="B963" t="str">
        <f t="shared" si="310"/>
        <v>43909MN</v>
      </c>
      <c r="C963" s="6">
        <v>43909</v>
      </c>
      <c r="D963" t="s">
        <v>86</v>
      </c>
      <c r="E963" t="s">
        <v>30</v>
      </c>
      <c r="F963">
        <f>IFERROR(VLOOKUP(B963,CovidTracking!B:G,4,FALSE),0)</f>
        <v>89</v>
      </c>
      <c r="G963">
        <f>IFERROR(VLOOKUP(B963,CovidTracking!B:G,5,FALSE),0)</f>
        <v>2949</v>
      </c>
      <c r="H963">
        <f t="shared" si="311"/>
        <v>3038</v>
      </c>
      <c r="I963">
        <f>IFERROR(VLOOKUP(B963,CovidTracking!B:G,6,FALSE),0)</f>
        <v>0</v>
      </c>
      <c r="J963">
        <f t="shared" si="306"/>
        <v>12</v>
      </c>
      <c r="K963">
        <f t="shared" si="307"/>
        <v>264</v>
      </c>
      <c r="L963">
        <f t="shared" si="308"/>
        <v>276</v>
      </c>
      <c r="M963">
        <f t="shared" si="309"/>
        <v>0</v>
      </c>
      <c r="N963">
        <f>VLOOKUP(A963,Mobility!$A:$L,7,FALSE)</f>
        <v>-41</v>
      </c>
      <c r="O963">
        <f>VLOOKUP(A963,Mobility!$A:$L,8,FALSE)</f>
        <v>-6</v>
      </c>
      <c r="P963">
        <f>VLOOKUP(A963,Mobility!$A:$L,9,FALSE)</f>
        <v>-31</v>
      </c>
      <c r="Q963">
        <f>VLOOKUP(A963,Mobility!$A:$L,10,FALSE)</f>
        <v>-45</v>
      </c>
      <c r="R963">
        <f>VLOOKUP(A963,Mobility!$A:$L,11,FALSE)</f>
        <v>-35</v>
      </c>
      <c r="S963">
        <f>VLOOKUP(A963,Mobility!$A:$L,12,FALSE)</f>
        <v>18</v>
      </c>
      <c r="T963">
        <f>VLOOKUP(D963,'Pop and Pop Den'!A:C,2,FALSE)</f>
        <v>5700671</v>
      </c>
      <c r="U963">
        <f>VLOOKUP(D963,'Pop and Pop Den'!A:C,3,FALSE)</f>
        <v>71.592200000000005</v>
      </c>
      <c r="V963">
        <f>VLOOKUP(D963,Unemployment!A:B,2,FALSE)</f>
        <v>3.2</v>
      </c>
      <c r="W963">
        <f>VLOOKUP(D963,Unemployment!H:J,2,FALSE)</f>
        <v>3.1</v>
      </c>
      <c r="X963">
        <f>VLOOKUP(D963,Unemployment!H:J,3,FALSE)</f>
        <v>3.1</v>
      </c>
      <c r="Y963">
        <f t="shared" ref="Y963:Y1026" si="312">X963-V963</f>
        <v>-0.10000000000000009</v>
      </c>
      <c r="Z963">
        <f t="shared" ref="Z963:Z1026" si="313">X963-W963</f>
        <v>0</v>
      </c>
      <c r="AA963">
        <f>VLOOKUP(D963,MedianAge!A:B,2,FALSE)</f>
        <v>37.9</v>
      </c>
      <c r="AB963" s="6">
        <f>VLOOKUP(D963,StateActions!F:G,2,FALSE)</f>
        <v>43917</v>
      </c>
      <c r="AC963" s="6">
        <f>VLOOKUP(D963,StateActions!L:M,2,FALSE)</f>
        <v>43917</v>
      </c>
      <c r="AD963" s="6">
        <f>VLOOKUP(D963,StateActions!A:B,2,FALSE)</f>
        <v>43905</v>
      </c>
      <c r="AE963">
        <f t="shared" ref="AE963:AE1026" si="314">C963-AB963</f>
        <v>-8</v>
      </c>
      <c r="AF963">
        <f t="shared" ref="AF963:AF1026" si="315">C963-AC963</f>
        <v>-8</v>
      </c>
      <c r="AG963">
        <f t="shared" ref="AG963:AG1026" si="316">C963-AD963</f>
        <v>4</v>
      </c>
      <c r="AH963" s="18">
        <f t="shared" ref="AH963:AH1026" si="317">IFERROR(F963/H963,0)</f>
        <v>2.9295589203423306E-2</v>
      </c>
      <c r="AI963" s="18">
        <f t="shared" ref="AI963:AI1026" si="318">IFERROR(G963/H963,0)</f>
        <v>0.97070441079657666</v>
      </c>
      <c r="AJ963" s="20">
        <f t="shared" ref="AJ963:AJ1026" si="319">IFERROR(I963/H963,0)</f>
        <v>0</v>
      </c>
      <c r="AK963" t="str">
        <f t="shared" ref="AK963:AK1026" si="320">IF(SUMIFS(M:M,D:D,D963)&lt;10,"Exclude less than 10 Deaths","Include")</f>
        <v>Include</v>
      </c>
      <c r="AL963" t="str">
        <f t="shared" ref="AL963:AL1026" si="321">IF(I963&gt;9,"10 or more deaths","Less than 10 deaths")</f>
        <v>Less than 10 deaths</v>
      </c>
      <c r="AM963" s="6">
        <f>IFERROR(VLOOKUP(D963,DatesEachStateReach10Deaths!A:B,2,FALSE),AK963)</f>
        <v>43920</v>
      </c>
      <c r="AN963">
        <f t="shared" ref="AN963:AN1026" si="322">IFERROR(C963-AM963,AK963)</f>
        <v>-11</v>
      </c>
    </row>
    <row r="964" spans="1:40" x14ac:dyDescent="0.25">
      <c r="A964" t="str">
        <f t="shared" si="305"/>
        <v>43910Minnesota</v>
      </c>
      <c r="B964" t="str">
        <f t="shared" si="310"/>
        <v>43910MN</v>
      </c>
      <c r="C964" s="6">
        <v>43910</v>
      </c>
      <c r="D964" t="s">
        <v>86</v>
      </c>
      <c r="E964" t="s">
        <v>30</v>
      </c>
      <c r="F964">
        <f>IFERROR(VLOOKUP(B964,CovidTracking!B:G,4,FALSE),0)</f>
        <v>115</v>
      </c>
      <c r="G964">
        <f>IFERROR(VLOOKUP(B964,CovidTracking!B:G,5,FALSE),0)</f>
        <v>3741</v>
      </c>
      <c r="H964">
        <f t="shared" si="311"/>
        <v>3856</v>
      </c>
      <c r="I964">
        <f>IFERROR(VLOOKUP(B964,CovidTracking!B:G,6,FALSE),0)</f>
        <v>0</v>
      </c>
      <c r="J964">
        <f t="shared" si="306"/>
        <v>26</v>
      </c>
      <c r="K964">
        <f t="shared" si="307"/>
        <v>792</v>
      </c>
      <c r="L964">
        <f t="shared" si="308"/>
        <v>818</v>
      </c>
      <c r="M964">
        <f t="shared" si="309"/>
        <v>0</v>
      </c>
      <c r="N964">
        <f>VLOOKUP(A964,Mobility!$A:$L,7,FALSE)</f>
        <v>-38</v>
      </c>
      <c r="O964">
        <f>VLOOKUP(A964,Mobility!$A:$L,8,FALSE)</f>
        <v>4</v>
      </c>
      <c r="P964">
        <f>VLOOKUP(A964,Mobility!$A:$L,9,FALSE)</f>
        <v>-3</v>
      </c>
      <c r="Q964">
        <f>VLOOKUP(A964,Mobility!$A:$L,10,FALSE)</f>
        <v>-43</v>
      </c>
      <c r="R964">
        <f>VLOOKUP(A964,Mobility!$A:$L,11,FALSE)</f>
        <v>-36</v>
      </c>
      <c r="S964">
        <f>VLOOKUP(A964,Mobility!$A:$L,12,FALSE)</f>
        <v>19</v>
      </c>
      <c r="T964">
        <f>VLOOKUP(D964,'Pop and Pop Den'!A:C,2,FALSE)</f>
        <v>5700671</v>
      </c>
      <c r="U964">
        <f>VLOOKUP(D964,'Pop and Pop Den'!A:C,3,FALSE)</f>
        <v>71.592200000000005</v>
      </c>
      <c r="V964">
        <f>VLOOKUP(D964,Unemployment!A:B,2,FALSE)</f>
        <v>3.2</v>
      </c>
      <c r="W964">
        <f>VLOOKUP(D964,Unemployment!H:J,2,FALSE)</f>
        <v>3.1</v>
      </c>
      <c r="X964">
        <f>VLOOKUP(D964,Unemployment!H:J,3,FALSE)</f>
        <v>3.1</v>
      </c>
      <c r="Y964">
        <f t="shared" si="312"/>
        <v>-0.10000000000000009</v>
      </c>
      <c r="Z964">
        <f t="shared" si="313"/>
        <v>0</v>
      </c>
      <c r="AA964">
        <f>VLOOKUP(D964,MedianAge!A:B,2,FALSE)</f>
        <v>37.9</v>
      </c>
      <c r="AB964" s="6">
        <f>VLOOKUP(D964,StateActions!F:G,2,FALSE)</f>
        <v>43917</v>
      </c>
      <c r="AC964" s="6">
        <f>VLOOKUP(D964,StateActions!L:M,2,FALSE)</f>
        <v>43917</v>
      </c>
      <c r="AD964" s="6">
        <f>VLOOKUP(D964,StateActions!A:B,2,FALSE)</f>
        <v>43905</v>
      </c>
      <c r="AE964">
        <f t="shared" si="314"/>
        <v>-7</v>
      </c>
      <c r="AF964">
        <f t="shared" si="315"/>
        <v>-7</v>
      </c>
      <c r="AG964">
        <f t="shared" si="316"/>
        <v>5</v>
      </c>
      <c r="AH964" s="18">
        <f t="shared" si="317"/>
        <v>2.9823651452282159E-2</v>
      </c>
      <c r="AI964" s="18">
        <f t="shared" si="318"/>
        <v>0.97017634854771784</v>
      </c>
      <c r="AJ964" s="20">
        <f t="shared" si="319"/>
        <v>0</v>
      </c>
      <c r="AK964" t="str">
        <f t="shared" si="320"/>
        <v>Include</v>
      </c>
      <c r="AL964" t="str">
        <f t="shared" si="321"/>
        <v>Less than 10 deaths</v>
      </c>
      <c r="AM964" s="6">
        <f>IFERROR(VLOOKUP(D964,DatesEachStateReach10Deaths!A:B,2,FALSE),AK964)</f>
        <v>43920</v>
      </c>
      <c r="AN964">
        <f t="shared" si="322"/>
        <v>-10</v>
      </c>
    </row>
    <row r="965" spans="1:40" x14ac:dyDescent="0.25">
      <c r="A965" t="str">
        <f t="shared" si="305"/>
        <v>43911Minnesota</v>
      </c>
      <c r="B965" t="str">
        <f t="shared" si="310"/>
        <v>43911MN</v>
      </c>
      <c r="C965" s="6">
        <v>43911</v>
      </c>
      <c r="D965" t="s">
        <v>86</v>
      </c>
      <c r="E965" t="s">
        <v>30</v>
      </c>
      <c r="F965">
        <f>IFERROR(VLOOKUP(B965,CovidTracking!B:G,4,FALSE),0)</f>
        <v>138</v>
      </c>
      <c r="G965">
        <f>IFERROR(VLOOKUP(B965,CovidTracking!B:G,5,FALSE),0)</f>
        <v>3952</v>
      </c>
      <c r="H965">
        <f t="shared" si="311"/>
        <v>4090</v>
      </c>
      <c r="I965">
        <f>IFERROR(VLOOKUP(B965,CovidTracking!B:G,6,FALSE),0)</f>
        <v>1</v>
      </c>
      <c r="J965">
        <f t="shared" si="306"/>
        <v>23</v>
      </c>
      <c r="K965">
        <f t="shared" si="307"/>
        <v>211</v>
      </c>
      <c r="L965">
        <f t="shared" si="308"/>
        <v>234</v>
      </c>
      <c r="M965">
        <f t="shared" si="309"/>
        <v>1</v>
      </c>
      <c r="N965">
        <f>VLOOKUP(A965,Mobility!$A:$L,7,FALSE)</f>
        <v>-49</v>
      </c>
      <c r="O965">
        <f>VLOOKUP(A965,Mobility!$A:$L,8,FALSE)</f>
        <v>-9</v>
      </c>
      <c r="P965">
        <f>VLOOKUP(A965,Mobility!$A:$L,9,FALSE)</f>
        <v>-5</v>
      </c>
      <c r="Q965">
        <f>VLOOKUP(A965,Mobility!$A:$L,10,FALSE)</f>
        <v>-43</v>
      </c>
      <c r="R965">
        <f>VLOOKUP(A965,Mobility!$A:$L,11,FALSE)</f>
        <v>-25</v>
      </c>
      <c r="S965">
        <f>VLOOKUP(A965,Mobility!$A:$L,12,FALSE)</f>
        <v>14</v>
      </c>
      <c r="T965">
        <f>VLOOKUP(D965,'Pop and Pop Den'!A:C,2,FALSE)</f>
        <v>5700671</v>
      </c>
      <c r="U965">
        <f>VLOOKUP(D965,'Pop and Pop Den'!A:C,3,FALSE)</f>
        <v>71.592200000000005</v>
      </c>
      <c r="V965">
        <f>VLOOKUP(D965,Unemployment!A:B,2,FALSE)</f>
        <v>3.2</v>
      </c>
      <c r="W965">
        <f>VLOOKUP(D965,Unemployment!H:J,2,FALSE)</f>
        <v>3.1</v>
      </c>
      <c r="X965">
        <f>VLOOKUP(D965,Unemployment!H:J,3,FALSE)</f>
        <v>3.1</v>
      </c>
      <c r="Y965">
        <f t="shared" si="312"/>
        <v>-0.10000000000000009</v>
      </c>
      <c r="Z965">
        <f t="shared" si="313"/>
        <v>0</v>
      </c>
      <c r="AA965">
        <f>VLOOKUP(D965,MedianAge!A:B,2,FALSE)</f>
        <v>37.9</v>
      </c>
      <c r="AB965" s="6">
        <f>VLOOKUP(D965,StateActions!F:G,2,FALSE)</f>
        <v>43917</v>
      </c>
      <c r="AC965" s="6">
        <f>VLOOKUP(D965,StateActions!L:M,2,FALSE)</f>
        <v>43917</v>
      </c>
      <c r="AD965" s="6">
        <f>VLOOKUP(D965,StateActions!A:B,2,FALSE)</f>
        <v>43905</v>
      </c>
      <c r="AE965">
        <f t="shared" si="314"/>
        <v>-6</v>
      </c>
      <c r="AF965">
        <f t="shared" si="315"/>
        <v>-6</v>
      </c>
      <c r="AG965">
        <f t="shared" si="316"/>
        <v>6</v>
      </c>
      <c r="AH965" s="18">
        <f t="shared" si="317"/>
        <v>3.3740831295843522E-2</v>
      </c>
      <c r="AI965" s="18">
        <f t="shared" si="318"/>
        <v>0.96625916870415651</v>
      </c>
      <c r="AJ965" s="20">
        <f t="shared" si="319"/>
        <v>2.4449877750611245E-4</v>
      </c>
      <c r="AK965" t="str">
        <f t="shared" si="320"/>
        <v>Include</v>
      </c>
      <c r="AL965" t="str">
        <f t="shared" si="321"/>
        <v>Less than 10 deaths</v>
      </c>
      <c r="AM965" s="6">
        <f>IFERROR(VLOOKUP(D965,DatesEachStateReach10Deaths!A:B,2,FALSE),AK965)</f>
        <v>43920</v>
      </c>
      <c r="AN965">
        <f t="shared" si="322"/>
        <v>-9</v>
      </c>
    </row>
    <row r="966" spans="1:40" x14ac:dyDescent="0.25">
      <c r="A966" t="str">
        <f t="shared" si="305"/>
        <v>43912Minnesota</v>
      </c>
      <c r="B966" t="str">
        <f t="shared" si="310"/>
        <v>43912MN</v>
      </c>
      <c r="C966" s="6">
        <v>43912</v>
      </c>
      <c r="D966" t="s">
        <v>86</v>
      </c>
      <c r="E966" t="s">
        <v>30</v>
      </c>
      <c r="F966">
        <f>IFERROR(VLOOKUP(B966,CovidTracking!B:G,4,FALSE),0)</f>
        <v>169</v>
      </c>
      <c r="G966">
        <f>IFERROR(VLOOKUP(B966,CovidTracking!B:G,5,FALSE),0)</f>
        <v>4511</v>
      </c>
      <c r="H966">
        <f t="shared" si="311"/>
        <v>4680</v>
      </c>
      <c r="I966">
        <f>IFERROR(VLOOKUP(B966,CovidTracking!B:G,6,FALSE),0)</f>
        <v>1</v>
      </c>
      <c r="J966">
        <f t="shared" si="306"/>
        <v>31</v>
      </c>
      <c r="K966">
        <f t="shared" si="307"/>
        <v>559</v>
      </c>
      <c r="L966">
        <f t="shared" si="308"/>
        <v>590</v>
      </c>
      <c r="M966">
        <f t="shared" si="309"/>
        <v>0</v>
      </c>
      <c r="N966">
        <f>VLOOKUP(A966,Mobility!$A:$L,7,FALSE)</f>
        <v>-48</v>
      </c>
      <c r="O966">
        <f>VLOOKUP(A966,Mobility!$A:$L,8,FALSE)</f>
        <v>-19</v>
      </c>
      <c r="P966">
        <f>VLOOKUP(A966,Mobility!$A:$L,9,FALSE)</f>
        <v>18</v>
      </c>
      <c r="Q966">
        <f>VLOOKUP(A966,Mobility!$A:$L,10,FALSE)</f>
        <v>-50</v>
      </c>
      <c r="R966">
        <f>VLOOKUP(A966,Mobility!$A:$L,11,FALSE)</f>
        <v>-30</v>
      </c>
      <c r="S966">
        <f>VLOOKUP(A966,Mobility!$A:$L,12,FALSE)</f>
        <v>11</v>
      </c>
      <c r="T966">
        <f>VLOOKUP(D966,'Pop and Pop Den'!A:C,2,FALSE)</f>
        <v>5700671</v>
      </c>
      <c r="U966">
        <f>VLOOKUP(D966,'Pop and Pop Den'!A:C,3,FALSE)</f>
        <v>71.592200000000005</v>
      </c>
      <c r="V966">
        <f>VLOOKUP(D966,Unemployment!A:B,2,FALSE)</f>
        <v>3.2</v>
      </c>
      <c r="W966">
        <f>VLOOKUP(D966,Unemployment!H:J,2,FALSE)</f>
        <v>3.1</v>
      </c>
      <c r="X966">
        <f>VLOOKUP(D966,Unemployment!H:J,3,FALSE)</f>
        <v>3.1</v>
      </c>
      <c r="Y966">
        <f t="shared" si="312"/>
        <v>-0.10000000000000009</v>
      </c>
      <c r="Z966">
        <f t="shared" si="313"/>
        <v>0</v>
      </c>
      <c r="AA966">
        <f>VLOOKUP(D966,MedianAge!A:B,2,FALSE)</f>
        <v>37.9</v>
      </c>
      <c r="AB966" s="6">
        <f>VLOOKUP(D966,StateActions!F:G,2,FALSE)</f>
        <v>43917</v>
      </c>
      <c r="AC966" s="6">
        <f>VLOOKUP(D966,StateActions!L:M,2,FALSE)</f>
        <v>43917</v>
      </c>
      <c r="AD966" s="6">
        <f>VLOOKUP(D966,StateActions!A:B,2,FALSE)</f>
        <v>43905</v>
      </c>
      <c r="AE966">
        <f t="shared" si="314"/>
        <v>-5</v>
      </c>
      <c r="AF966">
        <f t="shared" si="315"/>
        <v>-5</v>
      </c>
      <c r="AG966">
        <f t="shared" si="316"/>
        <v>7</v>
      </c>
      <c r="AH966" s="18">
        <f t="shared" si="317"/>
        <v>3.6111111111111108E-2</v>
      </c>
      <c r="AI966" s="18">
        <f t="shared" si="318"/>
        <v>0.96388888888888891</v>
      </c>
      <c r="AJ966" s="20">
        <f t="shared" si="319"/>
        <v>2.1367521367521368E-4</v>
      </c>
      <c r="AK966" t="str">
        <f t="shared" si="320"/>
        <v>Include</v>
      </c>
      <c r="AL966" t="str">
        <f t="shared" si="321"/>
        <v>Less than 10 deaths</v>
      </c>
      <c r="AM966" s="6">
        <f>IFERROR(VLOOKUP(D966,DatesEachStateReach10Deaths!A:B,2,FALSE),AK966)</f>
        <v>43920</v>
      </c>
      <c r="AN966">
        <f t="shared" si="322"/>
        <v>-8</v>
      </c>
    </row>
    <row r="967" spans="1:40" x14ac:dyDescent="0.25">
      <c r="A967" t="str">
        <f t="shared" si="305"/>
        <v>43913Minnesota</v>
      </c>
      <c r="B967" t="str">
        <f t="shared" si="310"/>
        <v>43913MN</v>
      </c>
      <c r="C967" s="6">
        <v>43913</v>
      </c>
      <c r="D967" t="s">
        <v>86</v>
      </c>
      <c r="E967" t="s">
        <v>30</v>
      </c>
      <c r="F967">
        <f>IFERROR(VLOOKUP(B967,CovidTracking!B:G,4,FALSE),0)</f>
        <v>235</v>
      </c>
      <c r="G967">
        <f>IFERROR(VLOOKUP(B967,CovidTracking!B:G,5,FALSE),0)</f>
        <v>4511</v>
      </c>
      <c r="H967">
        <f t="shared" si="311"/>
        <v>4746</v>
      </c>
      <c r="I967">
        <f>IFERROR(VLOOKUP(B967,CovidTracking!B:G,6,FALSE),0)</f>
        <v>1</v>
      </c>
      <c r="J967">
        <f t="shared" si="306"/>
        <v>66</v>
      </c>
      <c r="K967">
        <f t="shared" si="307"/>
        <v>0</v>
      </c>
      <c r="L967">
        <f t="shared" si="308"/>
        <v>66</v>
      </c>
      <c r="M967">
        <f t="shared" si="309"/>
        <v>0</v>
      </c>
      <c r="N967">
        <f>VLOOKUP(A967,Mobility!$A:$L,7,FALSE)</f>
        <v>-39</v>
      </c>
      <c r="O967">
        <f>VLOOKUP(A967,Mobility!$A:$L,8,FALSE)</f>
        <v>-11</v>
      </c>
      <c r="P967">
        <f>VLOOKUP(A967,Mobility!$A:$L,9,FALSE)</f>
        <v>35</v>
      </c>
      <c r="Q967">
        <f>VLOOKUP(A967,Mobility!$A:$L,10,FALSE)</f>
        <v>-52</v>
      </c>
      <c r="R967">
        <f>VLOOKUP(A967,Mobility!$A:$L,11,FALSE)</f>
        <v>-39</v>
      </c>
      <c r="S967">
        <f>VLOOKUP(A967,Mobility!$A:$L,12,FALSE)</f>
        <v>17</v>
      </c>
      <c r="T967">
        <f>VLOOKUP(D967,'Pop and Pop Den'!A:C,2,FALSE)</f>
        <v>5700671</v>
      </c>
      <c r="U967">
        <f>VLOOKUP(D967,'Pop and Pop Den'!A:C,3,FALSE)</f>
        <v>71.592200000000005</v>
      </c>
      <c r="V967">
        <f>VLOOKUP(D967,Unemployment!A:B,2,FALSE)</f>
        <v>3.2</v>
      </c>
      <c r="W967">
        <f>VLOOKUP(D967,Unemployment!H:J,2,FALSE)</f>
        <v>3.1</v>
      </c>
      <c r="X967">
        <f>VLOOKUP(D967,Unemployment!H:J,3,FALSE)</f>
        <v>3.1</v>
      </c>
      <c r="Y967">
        <f t="shared" si="312"/>
        <v>-0.10000000000000009</v>
      </c>
      <c r="Z967">
        <f t="shared" si="313"/>
        <v>0</v>
      </c>
      <c r="AA967">
        <f>VLOOKUP(D967,MedianAge!A:B,2,FALSE)</f>
        <v>37.9</v>
      </c>
      <c r="AB967" s="6">
        <f>VLOOKUP(D967,StateActions!F:G,2,FALSE)</f>
        <v>43917</v>
      </c>
      <c r="AC967" s="6">
        <f>VLOOKUP(D967,StateActions!L:M,2,FALSE)</f>
        <v>43917</v>
      </c>
      <c r="AD967" s="6">
        <f>VLOOKUP(D967,StateActions!A:B,2,FALSE)</f>
        <v>43905</v>
      </c>
      <c r="AE967">
        <f t="shared" si="314"/>
        <v>-4</v>
      </c>
      <c r="AF967">
        <f t="shared" si="315"/>
        <v>-4</v>
      </c>
      <c r="AG967">
        <f t="shared" si="316"/>
        <v>8</v>
      </c>
      <c r="AH967" s="18">
        <f t="shared" si="317"/>
        <v>4.9515381373788456E-2</v>
      </c>
      <c r="AI967" s="18">
        <f t="shared" si="318"/>
        <v>0.95048461862621159</v>
      </c>
      <c r="AJ967" s="20">
        <f t="shared" si="319"/>
        <v>2.1070375052675939E-4</v>
      </c>
      <c r="AK967" t="str">
        <f t="shared" si="320"/>
        <v>Include</v>
      </c>
      <c r="AL967" t="str">
        <f t="shared" si="321"/>
        <v>Less than 10 deaths</v>
      </c>
      <c r="AM967" s="6">
        <f>IFERROR(VLOOKUP(D967,DatesEachStateReach10Deaths!A:B,2,FALSE),AK967)</f>
        <v>43920</v>
      </c>
      <c r="AN967">
        <f t="shared" si="322"/>
        <v>-7</v>
      </c>
    </row>
    <row r="968" spans="1:40" x14ac:dyDescent="0.25">
      <c r="A968" t="str">
        <f t="shared" si="305"/>
        <v>43914Minnesota</v>
      </c>
      <c r="B968" t="str">
        <f t="shared" si="310"/>
        <v>43914MN</v>
      </c>
      <c r="C968" s="6">
        <v>43914</v>
      </c>
      <c r="D968" t="s">
        <v>86</v>
      </c>
      <c r="E968" t="s">
        <v>30</v>
      </c>
      <c r="F968">
        <f>IFERROR(VLOOKUP(B968,CovidTracking!B:G,4,FALSE),0)</f>
        <v>262</v>
      </c>
      <c r="G968">
        <f>IFERROR(VLOOKUP(B968,CovidTracking!B:G,5,FALSE),0)</f>
        <v>5550</v>
      </c>
      <c r="H968">
        <f t="shared" si="311"/>
        <v>5812</v>
      </c>
      <c r="I968">
        <f>IFERROR(VLOOKUP(B968,CovidTracking!B:G,6,FALSE),0)</f>
        <v>1</v>
      </c>
      <c r="J968">
        <f t="shared" si="306"/>
        <v>27</v>
      </c>
      <c r="K968">
        <f t="shared" si="307"/>
        <v>1039</v>
      </c>
      <c r="L968">
        <f t="shared" si="308"/>
        <v>1066</v>
      </c>
      <c r="M968">
        <f t="shared" si="309"/>
        <v>0</v>
      </c>
      <c r="N968">
        <f>VLOOKUP(A968,Mobility!$A:$L,7,FALSE)</f>
        <v>-41</v>
      </c>
      <c r="O968">
        <f>VLOOKUP(A968,Mobility!$A:$L,8,FALSE)</f>
        <v>-14</v>
      </c>
      <c r="P968">
        <f>VLOOKUP(A968,Mobility!$A:$L,9,FALSE)</f>
        <v>22</v>
      </c>
      <c r="Q968">
        <f>VLOOKUP(A968,Mobility!$A:$L,10,FALSE)</f>
        <v>-50</v>
      </c>
      <c r="R968">
        <f>VLOOKUP(A968,Mobility!$A:$L,11,FALSE)</f>
        <v>-42</v>
      </c>
      <c r="S968">
        <f>VLOOKUP(A968,Mobility!$A:$L,12,FALSE)</f>
        <v>20</v>
      </c>
      <c r="T968">
        <f>VLOOKUP(D968,'Pop and Pop Den'!A:C,2,FALSE)</f>
        <v>5700671</v>
      </c>
      <c r="U968">
        <f>VLOOKUP(D968,'Pop and Pop Den'!A:C,3,FALSE)</f>
        <v>71.592200000000005</v>
      </c>
      <c r="V968">
        <f>VLOOKUP(D968,Unemployment!A:B,2,FALSE)</f>
        <v>3.2</v>
      </c>
      <c r="W968">
        <f>VLOOKUP(D968,Unemployment!H:J,2,FALSE)</f>
        <v>3.1</v>
      </c>
      <c r="X968">
        <f>VLOOKUP(D968,Unemployment!H:J,3,FALSE)</f>
        <v>3.1</v>
      </c>
      <c r="Y968">
        <f t="shared" si="312"/>
        <v>-0.10000000000000009</v>
      </c>
      <c r="Z968">
        <f t="shared" si="313"/>
        <v>0</v>
      </c>
      <c r="AA968">
        <f>VLOOKUP(D968,MedianAge!A:B,2,FALSE)</f>
        <v>37.9</v>
      </c>
      <c r="AB968" s="6">
        <f>VLOOKUP(D968,StateActions!F:G,2,FALSE)</f>
        <v>43917</v>
      </c>
      <c r="AC968" s="6">
        <f>VLOOKUP(D968,StateActions!L:M,2,FALSE)</f>
        <v>43917</v>
      </c>
      <c r="AD968" s="6">
        <f>VLOOKUP(D968,StateActions!A:B,2,FALSE)</f>
        <v>43905</v>
      </c>
      <c r="AE968">
        <f t="shared" si="314"/>
        <v>-3</v>
      </c>
      <c r="AF968">
        <f t="shared" si="315"/>
        <v>-3</v>
      </c>
      <c r="AG968">
        <f t="shared" si="316"/>
        <v>9</v>
      </c>
      <c r="AH968" s="18">
        <f t="shared" si="317"/>
        <v>4.5079146593255334E-2</v>
      </c>
      <c r="AI968" s="18">
        <f t="shared" si="318"/>
        <v>0.95492085340674471</v>
      </c>
      <c r="AJ968" s="20">
        <f t="shared" si="319"/>
        <v>1.7205781142463867E-4</v>
      </c>
      <c r="AK968" t="str">
        <f t="shared" si="320"/>
        <v>Include</v>
      </c>
      <c r="AL968" t="str">
        <f t="shared" si="321"/>
        <v>Less than 10 deaths</v>
      </c>
      <c r="AM968" s="6">
        <f>IFERROR(VLOOKUP(D968,DatesEachStateReach10Deaths!A:B,2,FALSE),AK968)</f>
        <v>43920</v>
      </c>
      <c r="AN968">
        <f t="shared" si="322"/>
        <v>-6</v>
      </c>
    </row>
    <row r="969" spans="1:40" x14ac:dyDescent="0.25">
      <c r="A969" t="str">
        <f t="shared" si="305"/>
        <v>43915Minnesota</v>
      </c>
      <c r="B969" t="str">
        <f t="shared" si="310"/>
        <v>43915MN</v>
      </c>
      <c r="C969" s="6">
        <v>43915</v>
      </c>
      <c r="D969" t="s">
        <v>86</v>
      </c>
      <c r="E969" t="s">
        <v>30</v>
      </c>
      <c r="F969">
        <f>IFERROR(VLOOKUP(B969,CovidTracking!B:G,4,FALSE),0)</f>
        <v>287</v>
      </c>
      <c r="G969">
        <f>IFERROR(VLOOKUP(B969,CovidTracking!B:G,5,FALSE),0)</f>
        <v>11188</v>
      </c>
      <c r="H969">
        <f t="shared" si="311"/>
        <v>11475</v>
      </c>
      <c r="I969">
        <f>IFERROR(VLOOKUP(B969,CovidTracking!B:G,6,FALSE),0)</f>
        <v>1</v>
      </c>
      <c r="J969">
        <f t="shared" si="306"/>
        <v>25</v>
      </c>
      <c r="K969">
        <f t="shared" si="307"/>
        <v>5638</v>
      </c>
      <c r="L969">
        <f t="shared" si="308"/>
        <v>5663</v>
      </c>
      <c r="M969">
        <f t="shared" si="309"/>
        <v>0</v>
      </c>
      <c r="N969">
        <f>VLOOKUP(A969,Mobility!$A:$L,7,FALSE)</f>
        <v>-37</v>
      </c>
      <c r="O969">
        <f>VLOOKUP(A969,Mobility!$A:$L,8,FALSE)</f>
        <v>-8</v>
      </c>
      <c r="P969">
        <f>VLOOKUP(A969,Mobility!$A:$L,9,FALSE)</f>
        <v>-11</v>
      </c>
      <c r="Q969">
        <f>VLOOKUP(A969,Mobility!$A:$L,10,FALSE)</f>
        <v>-53</v>
      </c>
      <c r="R969">
        <f>VLOOKUP(A969,Mobility!$A:$L,11,FALSE)</f>
        <v>-43</v>
      </c>
      <c r="S969">
        <f>VLOOKUP(A969,Mobility!$A:$L,12,FALSE)</f>
        <v>20</v>
      </c>
      <c r="T969">
        <f>VLOOKUP(D969,'Pop and Pop Den'!A:C,2,FALSE)</f>
        <v>5700671</v>
      </c>
      <c r="U969">
        <f>VLOOKUP(D969,'Pop and Pop Den'!A:C,3,FALSE)</f>
        <v>71.592200000000005</v>
      </c>
      <c r="V969">
        <f>VLOOKUP(D969,Unemployment!A:B,2,FALSE)</f>
        <v>3.2</v>
      </c>
      <c r="W969">
        <f>VLOOKUP(D969,Unemployment!H:J,2,FALSE)</f>
        <v>3.1</v>
      </c>
      <c r="X969">
        <f>VLOOKUP(D969,Unemployment!H:J,3,FALSE)</f>
        <v>3.1</v>
      </c>
      <c r="Y969">
        <f t="shared" si="312"/>
        <v>-0.10000000000000009</v>
      </c>
      <c r="Z969">
        <f t="shared" si="313"/>
        <v>0</v>
      </c>
      <c r="AA969">
        <f>VLOOKUP(D969,MedianAge!A:B,2,FALSE)</f>
        <v>37.9</v>
      </c>
      <c r="AB969" s="6">
        <f>VLOOKUP(D969,StateActions!F:G,2,FALSE)</f>
        <v>43917</v>
      </c>
      <c r="AC969" s="6">
        <f>VLOOKUP(D969,StateActions!L:M,2,FALSE)</f>
        <v>43917</v>
      </c>
      <c r="AD969" s="6">
        <f>VLOOKUP(D969,StateActions!A:B,2,FALSE)</f>
        <v>43905</v>
      </c>
      <c r="AE969">
        <f t="shared" si="314"/>
        <v>-2</v>
      </c>
      <c r="AF969">
        <f t="shared" si="315"/>
        <v>-2</v>
      </c>
      <c r="AG969">
        <f t="shared" si="316"/>
        <v>10</v>
      </c>
      <c r="AH969" s="18">
        <f t="shared" si="317"/>
        <v>2.5010893246187365E-2</v>
      </c>
      <c r="AI969" s="18">
        <f t="shared" si="318"/>
        <v>0.97498910675381267</v>
      </c>
      <c r="AJ969" s="20">
        <f t="shared" si="319"/>
        <v>8.714596949891067E-5</v>
      </c>
      <c r="AK969" t="str">
        <f t="shared" si="320"/>
        <v>Include</v>
      </c>
      <c r="AL969" t="str">
        <f t="shared" si="321"/>
        <v>Less than 10 deaths</v>
      </c>
      <c r="AM969" s="6">
        <f>IFERROR(VLOOKUP(D969,DatesEachStateReach10Deaths!A:B,2,FALSE),AK969)</f>
        <v>43920</v>
      </c>
      <c r="AN969">
        <f t="shared" si="322"/>
        <v>-5</v>
      </c>
    </row>
    <row r="970" spans="1:40" x14ac:dyDescent="0.25">
      <c r="A970" t="str">
        <f t="shared" si="305"/>
        <v>43916Minnesota</v>
      </c>
      <c r="B970" t="str">
        <f t="shared" si="310"/>
        <v>43916MN</v>
      </c>
      <c r="C970" s="6">
        <v>43916</v>
      </c>
      <c r="D970" t="s">
        <v>86</v>
      </c>
      <c r="E970" t="s">
        <v>30</v>
      </c>
      <c r="F970">
        <f>IFERROR(VLOOKUP(B970,CovidTracking!B:G,4,FALSE),0)</f>
        <v>346</v>
      </c>
      <c r="G970">
        <f>IFERROR(VLOOKUP(B970,CovidTracking!B:G,5,FALSE),0)</f>
        <v>12604</v>
      </c>
      <c r="H970">
        <f t="shared" si="311"/>
        <v>12950</v>
      </c>
      <c r="I970">
        <f>IFERROR(VLOOKUP(B970,CovidTracking!B:G,6,FALSE),0)</f>
        <v>2</v>
      </c>
      <c r="J970">
        <f t="shared" si="306"/>
        <v>59</v>
      </c>
      <c r="K970">
        <f t="shared" si="307"/>
        <v>1416</v>
      </c>
      <c r="L970">
        <f t="shared" si="308"/>
        <v>1475</v>
      </c>
      <c r="M970">
        <f t="shared" si="309"/>
        <v>1</v>
      </c>
      <c r="N970">
        <f>VLOOKUP(A970,Mobility!$A:$L,7,FALSE)</f>
        <v>-37</v>
      </c>
      <c r="O970">
        <f>VLOOKUP(A970,Mobility!$A:$L,8,FALSE)</f>
        <v>-5</v>
      </c>
      <c r="P970">
        <f>VLOOKUP(A970,Mobility!$A:$L,9,FALSE)</f>
        <v>55</v>
      </c>
      <c r="Q970">
        <f>VLOOKUP(A970,Mobility!$A:$L,10,FALSE)</f>
        <v>-52</v>
      </c>
      <c r="R970">
        <f>VLOOKUP(A970,Mobility!$A:$L,11,FALSE)</f>
        <v>-43</v>
      </c>
      <c r="S970">
        <f>VLOOKUP(A970,Mobility!$A:$L,12,FALSE)</f>
        <v>20</v>
      </c>
      <c r="T970">
        <f>VLOOKUP(D970,'Pop and Pop Den'!A:C,2,FALSE)</f>
        <v>5700671</v>
      </c>
      <c r="U970">
        <f>VLOOKUP(D970,'Pop and Pop Den'!A:C,3,FALSE)</f>
        <v>71.592200000000005</v>
      </c>
      <c r="V970">
        <f>VLOOKUP(D970,Unemployment!A:B,2,FALSE)</f>
        <v>3.2</v>
      </c>
      <c r="W970">
        <f>VLOOKUP(D970,Unemployment!H:J,2,FALSE)</f>
        <v>3.1</v>
      </c>
      <c r="X970">
        <f>VLOOKUP(D970,Unemployment!H:J,3,FALSE)</f>
        <v>3.1</v>
      </c>
      <c r="Y970">
        <f t="shared" si="312"/>
        <v>-0.10000000000000009</v>
      </c>
      <c r="Z970">
        <f t="shared" si="313"/>
        <v>0</v>
      </c>
      <c r="AA970">
        <f>VLOOKUP(D970,MedianAge!A:B,2,FALSE)</f>
        <v>37.9</v>
      </c>
      <c r="AB970" s="6">
        <f>VLOOKUP(D970,StateActions!F:G,2,FALSE)</f>
        <v>43917</v>
      </c>
      <c r="AC970" s="6">
        <f>VLOOKUP(D970,StateActions!L:M,2,FALSE)</f>
        <v>43917</v>
      </c>
      <c r="AD970" s="6">
        <f>VLOOKUP(D970,StateActions!A:B,2,FALSE)</f>
        <v>43905</v>
      </c>
      <c r="AE970">
        <f t="shared" si="314"/>
        <v>-1</v>
      </c>
      <c r="AF970">
        <f t="shared" si="315"/>
        <v>-1</v>
      </c>
      <c r="AG970">
        <f t="shared" si="316"/>
        <v>11</v>
      </c>
      <c r="AH970" s="18">
        <f t="shared" si="317"/>
        <v>2.6718146718146717E-2</v>
      </c>
      <c r="AI970" s="18">
        <f t="shared" si="318"/>
        <v>0.97328185328185324</v>
      </c>
      <c r="AJ970" s="20">
        <f t="shared" si="319"/>
        <v>1.5444015444015445E-4</v>
      </c>
      <c r="AK970" t="str">
        <f t="shared" si="320"/>
        <v>Include</v>
      </c>
      <c r="AL970" t="str">
        <f t="shared" si="321"/>
        <v>Less than 10 deaths</v>
      </c>
      <c r="AM970" s="6">
        <f>IFERROR(VLOOKUP(D970,DatesEachStateReach10Deaths!A:B,2,FALSE),AK970)</f>
        <v>43920</v>
      </c>
      <c r="AN970">
        <f t="shared" si="322"/>
        <v>-4</v>
      </c>
    </row>
    <row r="971" spans="1:40" x14ac:dyDescent="0.25">
      <c r="A971" t="str">
        <f t="shared" si="305"/>
        <v>43917Minnesota</v>
      </c>
      <c r="B971" t="str">
        <f t="shared" si="310"/>
        <v>43917MN</v>
      </c>
      <c r="C971" s="6">
        <v>43917</v>
      </c>
      <c r="D971" t="s">
        <v>86</v>
      </c>
      <c r="E971" t="s">
        <v>30</v>
      </c>
      <c r="F971">
        <f>IFERROR(VLOOKUP(B971,CovidTracking!B:G,4,FALSE),0)</f>
        <v>398</v>
      </c>
      <c r="G971">
        <f>IFERROR(VLOOKUP(B971,CovidTracking!B:G,5,FALSE),0)</f>
        <v>13605</v>
      </c>
      <c r="H971">
        <f t="shared" si="311"/>
        <v>14003</v>
      </c>
      <c r="I971">
        <f>IFERROR(VLOOKUP(B971,CovidTracking!B:G,6,FALSE),0)</f>
        <v>4</v>
      </c>
      <c r="J971">
        <f t="shared" si="306"/>
        <v>52</v>
      </c>
      <c r="K971">
        <f t="shared" si="307"/>
        <v>1001</v>
      </c>
      <c r="L971">
        <f t="shared" si="308"/>
        <v>1053</v>
      </c>
      <c r="M971">
        <f t="shared" si="309"/>
        <v>2</v>
      </c>
      <c r="N971">
        <f>VLOOKUP(A971,Mobility!$A:$L,7,FALSE)</f>
        <v>-40</v>
      </c>
      <c r="O971">
        <f>VLOOKUP(A971,Mobility!$A:$L,8,FALSE)</f>
        <v>-8</v>
      </c>
      <c r="P971">
        <f>VLOOKUP(A971,Mobility!$A:$L,9,FALSE)</f>
        <v>55</v>
      </c>
      <c r="Q971">
        <f>VLOOKUP(A971,Mobility!$A:$L,10,FALSE)</f>
        <v>-51</v>
      </c>
      <c r="R971">
        <f>VLOOKUP(A971,Mobility!$A:$L,11,FALSE)</f>
        <v>-44</v>
      </c>
      <c r="S971">
        <f>VLOOKUP(A971,Mobility!$A:$L,12,FALSE)</f>
        <v>21</v>
      </c>
      <c r="T971">
        <f>VLOOKUP(D971,'Pop and Pop Den'!A:C,2,FALSE)</f>
        <v>5700671</v>
      </c>
      <c r="U971">
        <f>VLOOKUP(D971,'Pop and Pop Den'!A:C,3,FALSE)</f>
        <v>71.592200000000005</v>
      </c>
      <c r="V971">
        <f>VLOOKUP(D971,Unemployment!A:B,2,FALSE)</f>
        <v>3.2</v>
      </c>
      <c r="W971">
        <f>VLOOKUP(D971,Unemployment!H:J,2,FALSE)</f>
        <v>3.1</v>
      </c>
      <c r="X971">
        <f>VLOOKUP(D971,Unemployment!H:J,3,FALSE)</f>
        <v>3.1</v>
      </c>
      <c r="Y971">
        <f t="shared" si="312"/>
        <v>-0.10000000000000009</v>
      </c>
      <c r="Z971">
        <f t="shared" si="313"/>
        <v>0</v>
      </c>
      <c r="AA971">
        <f>VLOOKUP(D971,MedianAge!A:B,2,FALSE)</f>
        <v>37.9</v>
      </c>
      <c r="AB971" s="6">
        <f>VLOOKUP(D971,StateActions!F:G,2,FALSE)</f>
        <v>43917</v>
      </c>
      <c r="AC971" s="6">
        <f>VLOOKUP(D971,StateActions!L:M,2,FALSE)</f>
        <v>43917</v>
      </c>
      <c r="AD971" s="6">
        <f>VLOOKUP(D971,StateActions!A:B,2,FALSE)</f>
        <v>43905</v>
      </c>
      <c r="AE971">
        <f t="shared" si="314"/>
        <v>0</v>
      </c>
      <c r="AF971">
        <f t="shared" si="315"/>
        <v>0</v>
      </c>
      <c r="AG971">
        <f t="shared" si="316"/>
        <v>12</v>
      </c>
      <c r="AH971" s="18">
        <f t="shared" si="317"/>
        <v>2.8422480896950653E-2</v>
      </c>
      <c r="AI971" s="18">
        <f t="shared" si="318"/>
        <v>0.97157751910304935</v>
      </c>
      <c r="AJ971" s="20">
        <f t="shared" si="319"/>
        <v>2.8565307434121257E-4</v>
      </c>
      <c r="AK971" t="str">
        <f t="shared" si="320"/>
        <v>Include</v>
      </c>
      <c r="AL971" t="str">
        <f t="shared" si="321"/>
        <v>Less than 10 deaths</v>
      </c>
      <c r="AM971" s="6">
        <f>IFERROR(VLOOKUP(D971,DatesEachStateReach10Deaths!A:B,2,FALSE),AK971)</f>
        <v>43920</v>
      </c>
      <c r="AN971">
        <f t="shared" si="322"/>
        <v>-3</v>
      </c>
    </row>
    <row r="972" spans="1:40" x14ac:dyDescent="0.25">
      <c r="A972" t="str">
        <f t="shared" si="305"/>
        <v>43918Minnesota</v>
      </c>
      <c r="B972" t="str">
        <f t="shared" si="310"/>
        <v>43918MN</v>
      </c>
      <c r="C972" s="6">
        <v>43918</v>
      </c>
      <c r="D972" t="s">
        <v>86</v>
      </c>
      <c r="E972" t="s">
        <v>30</v>
      </c>
      <c r="F972">
        <f>IFERROR(VLOOKUP(B972,CovidTracking!B:G,4,FALSE),0)</f>
        <v>441</v>
      </c>
      <c r="G972">
        <f>IFERROR(VLOOKUP(B972,CovidTracking!B:G,5,FALSE),0)</f>
        <v>15688</v>
      </c>
      <c r="H972">
        <f t="shared" si="311"/>
        <v>16129</v>
      </c>
      <c r="I972">
        <f>IFERROR(VLOOKUP(B972,CovidTracking!B:G,6,FALSE),0)</f>
        <v>5</v>
      </c>
      <c r="J972">
        <f t="shared" si="306"/>
        <v>43</v>
      </c>
      <c r="K972">
        <f t="shared" si="307"/>
        <v>2083</v>
      </c>
      <c r="L972">
        <f t="shared" si="308"/>
        <v>2126</v>
      </c>
      <c r="M972">
        <f t="shared" si="309"/>
        <v>1</v>
      </c>
      <c r="N972">
        <f>VLOOKUP(A972,Mobility!$A:$L,7,FALSE)</f>
        <v>-65</v>
      </c>
      <c r="O972">
        <f>VLOOKUP(A972,Mobility!$A:$L,8,FALSE)</f>
        <v>-38</v>
      </c>
      <c r="P972">
        <f>VLOOKUP(A972,Mobility!$A:$L,9,FALSE)</f>
        <v>-44</v>
      </c>
      <c r="Q972">
        <f>VLOOKUP(A972,Mobility!$A:$L,10,FALSE)</f>
        <v>-64</v>
      </c>
      <c r="R972">
        <f>VLOOKUP(A972,Mobility!$A:$L,11,FALSE)</f>
        <v>-37</v>
      </c>
      <c r="S972">
        <f>VLOOKUP(A972,Mobility!$A:$L,12,FALSE)</f>
        <v>19</v>
      </c>
      <c r="T972">
        <f>VLOOKUP(D972,'Pop and Pop Den'!A:C,2,FALSE)</f>
        <v>5700671</v>
      </c>
      <c r="U972">
        <f>VLOOKUP(D972,'Pop and Pop Den'!A:C,3,FALSE)</f>
        <v>71.592200000000005</v>
      </c>
      <c r="V972">
        <f>VLOOKUP(D972,Unemployment!A:B,2,FALSE)</f>
        <v>3.2</v>
      </c>
      <c r="W972">
        <f>VLOOKUP(D972,Unemployment!H:J,2,FALSE)</f>
        <v>3.1</v>
      </c>
      <c r="X972">
        <f>VLOOKUP(D972,Unemployment!H:J,3,FALSE)</f>
        <v>3.1</v>
      </c>
      <c r="Y972">
        <f t="shared" si="312"/>
        <v>-0.10000000000000009</v>
      </c>
      <c r="Z972">
        <f t="shared" si="313"/>
        <v>0</v>
      </c>
      <c r="AA972">
        <f>VLOOKUP(D972,MedianAge!A:B,2,FALSE)</f>
        <v>37.9</v>
      </c>
      <c r="AB972" s="6">
        <f>VLOOKUP(D972,StateActions!F:G,2,FALSE)</f>
        <v>43917</v>
      </c>
      <c r="AC972" s="6">
        <f>VLOOKUP(D972,StateActions!L:M,2,FALSE)</f>
        <v>43917</v>
      </c>
      <c r="AD972" s="6">
        <f>VLOOKUP(D972,StateActions!A:B,2,FALSE)</f>
        <v>43905</v>
      </c>
      <c r="AE972">
        <f t="shared" si="314"/>
        <v>1</v>
      </c>
      <c r="AF972">
        <f t="shared" si="315"/>
        <v>1</v>
      </c>
      <c r="AG972">
        <f t="shared" si="316"/>
        <v>13</v>
      </c>
      <c r="AH972" s="18">
        <f t="shared" si="317"/>
        <v>2.7342054684109367E-2</v>
      </c>
      <c r="AI972" s="18">
        <f t="shared" si="318"/>
        <v>0.97265794531589067</v>
      </c>
      <c r="AJ972" s="20">
        <f t="shared" si="319"/>
        <v>3.1000062000124002E-4</v>
      </c>
      <c r="AK972" t="str">
        <f t="shared" si="320"/>
        <v>Include</v>
      </c>
      <c r="AL972" t="str">
        <f t="shared" si="321"/>
        <v>Less than 10 deaths</v>
      </c>
      <c r="AM972" s="6">
        <f>IFERROR(VLOOKUP(D972,DatesEachStateReach10Deaths!A:B,2,FALSE),AK972)</f>
        <v>43920</v>
      </c>
      <c r="AN972">
        <f t="shared" si="322"/>
        <v>-2</v>
      </c>
    </row>
    <row r="973" spans="1:40" x14ac:dyDescent="0.25">
      <c r="A973" t="str">
        <f t="shared" si="305"/>
        <v>43919Minnesota</v>
      </c>
      <c r="B973" t="str">
        <f t="shared" si="310"/>
        <v>43919MN</v>
      </c>
      <c r="C973" s="6">
        <v>43919</v>
      </c>
      <c r="D973" t="s">
        <v>86</v>
      </c>
      <c r="E973" t="s">
        <v>30</v>
      </c>
      <c r="F973">
        <f>IFERROR(VLOOKUP(B973,CovidTracking!B:G,4,FALSE),0)</f>
        <v>503</v>
      </c>
      <c r="G973">
        <f>IFERROR(VLOOKUP(B973,CovidTracking!B:G,5,FALSE),0)</f>
        <v>17154</v>
      </c>
      <c r="H973">
        <f t="shared" si="311"/>
        <v>17657</v>
      </c>
      <c r="I973">
        <f>IFERROR(VLOOKUP(B973,CovidTracking!B:G,6,FALSE),0)</f>
        <v>9</v>
      </c>
      <c r="J973">
        <f t="shared" si="306"/>
        <v>62</v>
      </c>
      <c r="K973">
        <f t="shared" si="307"/>
        <v>1466</v>
      </c>
      <c r="L973">
        <f t="shared" si="308"/>
        <v>1528</v>
      </c>
      <c r="M973">
        <f t="shared" si="309"/>
        <v>4</v>
      </c>
      <c r="N973">
        <f>VLOOKUP(A973,Mobility!$A:$L,7,FALSE)</f>
        <v>-58</v>
      </c>
      <c r="O973">
        <f>VLOOKUP(A973,Mobility!$A:$L,8,FALSE)</f>
        <v>-35</v>
      </c>
      <c r="P973">
        <f>VLOOKUP(A973,Mobility!$A:$L,9,FALSE)</f>
        <v>-16</v>
      </c>
      <c r="Q973">
        <f>VLOOKUP(A973,Mobility!$A:$L,10,FALSE)</f>
        <v>-64</v>
      </c>
      <c r="R973">
        <f>VLOOKUP(A973,Mobility!$A:$L,11,FALSE)</f>
        <v>-38</v>
      </c>
      <c r="S973">
        <f>VLOOKUP(A973,Mobility!$A:$L,12,FALSE)</f>
        <v>14</v>
      </c>
      <c r="T973">
        <f>VLOOKUP(D973,'Pop and Pop Den'!A:C,2,FALSE)</f>
        <v>5700671</v>
      </c>
      <c r="U973">
        <f>VLOOKUP(D973,'Pop and Pop Den'!A:C,3,FALSE)</f>
        <v>71.592200000000005</v>
      </c>
      <c r="V973">
        <f>VLOOKUP(D973,Unemployment!A:B,2,FALSE)</f>
        <v>3.2</v>
      </c>
      <c r="W973">
        <f>VLOOKUP(D973,Unemployment!H:J,2,FALSE)</f>
        <v>3.1</v>
      </c>
      <c r="X973">
        <f>VLOOKUP(D973,Unemployment!H:J,3,FALSE)</f>
        <v>3.1</v>
      </c>
      <c r="Y973">
        <f t="shared" si="312"/>
        <v>-0.10000000000000009</v>
      </c>
      <c r="Z973">
        <f t="shared" si="313"/>
        <v>0</v>
      </c>
      <c r="AA973">
        <f>VLOOKUP(D973,MedianAge!A:B,2,FALSE)</f>
        <v>37.9</v>
      </c>
      <c r="AB973" s="6">
        <f>VLOOKUP(D973,StateActions!F:G,2,FALSE)</f>
        <v>43917</v>
      </c>
      <c r="AC973" s="6">
        <f>VLOOKUP(D973,StateActions!L:M,2,FALSE)</f>
        <v>43917</v>
      </c>
      <c r="AD973" s="6">
        <f>VLOOKUP(D973,StateActions!A:B,2,FALSE)</f>
        <v>43905</v>
      </c>
      <c r="AE973">
        <f t="shared" si="314"/>
        <v>2</v>
      </c>
      <c r="AF973">
        <f t="shared" si="315"/>
        <v>2</v>
      </c>
      <c r="AG973">
        <f t="shared" si="316"/>
        <v>14</v>
      </c>
      <c r="AH973" s="18">
        <f t="shared" si="317"/>
        <v>2.8487285495837344E-2</v>
      </c>
      <c r="AI973" s="18">
        <f t="shared" si="318"/>
        <v>0.97151271450416266</v>
      </c>
      <c r="AJ973" s="20">
        <f t="shared" si="319"/>
        <v>5.0971286175454495E-4</v>
      </c>
      <c r="AK973" t="str">
        <f t="shared" si="320"/>
        <v>Include</v>
      </c>
      <c r="AL973" t="str">
        <f t="shared" si="321"/>
        <v>Less than 10 deaths</v>
      </c>
      <c r="AM973" s="6">
        <f>IFERROR(VLOOKUP(D973,DatesEachStateReach10Deaths!A:B,2,FALSE),AK973)</f>
        <v>43920</v>
      </c>
      <c r="AN973">
        <f t="shared" si="322"/>
        <v>-1</v>
      </c>
    </row>
    <row r="974" spans="1:40" x14ac:dyDescent="0.25">
      <c r="A974" t="str">
        <f t="shared" si="305"/>
        <v>43920Minnesota</v>
      </c>
      <c r="B974" t="str">
        <f t="shared" si="310"/>
        <v>43920MN</v>
      </c>
      <c r="C974" s="6">
        <v>43920</v>
      </c>
      <c r="D974" t="s">
        <v>86</v>
      </c>
      <c r="E974" t="s">
        <v>30</v>
      </c>
      <c r="F974">
        <f>IFERROR(VLOOKUP(B974,CovidTracking!B:G,4,FALSE),0)</f>
        <v>576</v>
      </c>
      <c r="G974">
        <f>IFERROR(VLOOKUP(B974,CovidTracking!B:G,5,FALSE),0)</f>
        <v>18246</v>
      </c>
      <c r="H974">
        <f t="shared" si="311"/>
        <v>18822</v>
      </c>
      <c r="I974">
        <f>IFERROR(VLOOKUP(B974,CovidTracking!B:G,6,FALSE),0)</f>
        <v>10</v>
      </c>
      <c r="J974">
        <f t="shared" si="306"/>
        <v>73</v>
      </c>
      <c r="K974">
        <f t="shared" si="307"/>
        <v>1092</v>
      </c>
      <c r="L974">
        <f t="shared" si="308"/>
        <v>1165</v>
      </c>
      <c r="M974">
        <f t="shared" si="309"/>
        <v>1</v>
      </c>
      <c r="N974">
        <f>VLOOKUP(A974,Mobility!$A:$L,7,FALSE)</f>
        <v>-44</v>
      </c>
      <c r="O974">
        <f>VLOOKUP(A974,Mobility!$A:$L,8,FALSE)</f>
        <v>-21</v>
      </c>
      <c r="P974">
        <f>VLOOKUP(A974,Mobility!$A:$L,9,FALSE)</f>
        <v>98</v>
      </c>
      <c r="Q974">
        <f>VLOOKUP(A974,Mobility!$A:$L,10,FALSE)</f>
        <v>-56</v>
      </c>
      <c r="R974">
        <f>VLOOKUP(A974,Mobility!$A:$L,11,FALSE)</f>
        <v>-49</v>
      </c>
      <c r="S974">
        <f>VLOOKUP(A974,Mobility!$A:$L,12,FALSE)</f>
        <v>20</v>
      </c>
      <c r="T974">
        <f>VLOOKUP(D974,'Pop and Pop Den'!A:C,2,FALSE)</f>
        <v>5700671</v>
      </c>
      <c r="U974">
        <f>VLOOKUP(D974,'Pop and Pop Den'!A:C,3,FALSE)</f>
        <v>71.592200000000005</v>
      </c>
      <c r="V974">
        <f>VLOOKUP(D974,Unemployment!A:B,2,FALSE)</f>
        <v>3.2</v>
      </c>
      <c r="W974">
        <f>VLOOKUP(D974,Unemployment!H:J,2,FALSE)</f>
        <v>3.1</v>
      </c>
      <c r="X974">
        <f>VLOOKUP(D974,Unemployment!H:J,3,FALSE)</f>
        <v>3.1</v>
      </c>
      <c r="Y974">
        <f t="shared" si="312"/>
        <v>-0.10000000000000009</v>
      </c>
      <c r="Z974">
        <f t="shared" si="313"/>
        <v>0</v>
      </c>
      <c r="AA974">
        <f>VLOOKUP(D974,MedianAge!A:B,2,FALSE)</f>
        <v>37.9</v>
      </c>
      <c r="AB974" s="6">
        <f>VLOOKUP(D974,StateActions!F:G,2,FALSE)</f>
        <v>43917</v>
      </c>
      <c r="AC974" s="6">
        <f>VLOOKUP(D974,StateActions!L:M,2,FALSE)</f>
        <v>43917</v>
      </c>
      <c r="AD974" s="6">
        <f>VLOOKUP(D974,StateActions!A:B,2,FALSE)</f>
        <v>43905</v>
      </c>
      <c r="AE974">
        <f t="shared" si="314"/>
        <v>3</v>
      </c>
      <c r="AF974">
        <f t="shared" si="315"/>
        <v>3</v>
      </c>
      <c r="AG974">
        <f t="shared" si="316"/>
        <v>15</v>
      </c>
      <c r="AH974" s="18">
        <f t="shared" si="317"/>
        <v>3.0602486452024225E-2</v>
      </c>
      <c r="AI974" s="18">
        <f t="shared" si="318"/>
        <v>0.96939751354797576</v>
      </c>
      <c r="AJ974" s="20">
        <f t="shared" si="319"/>
        <v>5.3129316756986506E-4</v>
      </c>
      <c r="AK974" t="str">
        <f t="shared" si="320"/>
        <v>Include</v>
      </c>
      <c r="AL974" t="str">
        <f t="shared" si="321"/>
        <v>10 or more deaths</v>
      </c>
      <c r="AM974" s="6">
        <f>IFERROR(VLOOKUP(D974,DatesEachStateReach10Deaths!A:B,2,FALSE),AK974)</f>
        <v>43920</v>
      </c>
      <c r="AN974">
        <f t="shared" si="322"/>
        <v>0</v>
      </c>
    </row>
    <row r="975" spans="1:40" x14ac:dyDescent="0.25">
      <c r="A975" t="str">
        <f t="shared" si="305"/>
        <v>43921Minnesota</v>
      </c>
      <c r="B975" t="str">
        <f t="shared" si="310"/>
        <v>43921MN</v>
      </c>
      <c r="C975" s="6">
        <v>43921</v>
      </c>
      <c r="D975" t="s">
        <v>86</v>
      </c>
      <c r="E975" t="s">
        <v>30</v>
      </c>
      <c r="F975">
        <f>IFERROR(VLOOKUP(B975,CovidTracking!B:G,4,FALSE),0)</f>
        <v>629</v>
      </c>
      <c r="G975">
        <f>IFERROR(VLOOKUP(B975,CovidTracking!B:G,5,FALSE),0)</f>
        <v>19151</v>
      </c>
      <c r="H975">
        <f t="shared" si="311"/>
        <v>19780</v>
      </c>
      <c r="I975">
        <f>IFERROR(VLOOKUP(B975,CovidTracking!B:G,6,FALSE),0)</f>
        <v>12</v>
      </c>
      <c r="J975">
        <f t="shared" si="306"/>
        <v>53</v>
      </c>
      <c r="K975">
        <f t="shared" si="307"/>
        <v>905</v>
      </c>
      <c r="L975">
        <f t="shared" si="308"/>
        <v>958</v>
      </c>
      <c r="M975">
        <f t="shared" si="309"/>
        <v>2</v>
      </c>
      <c r="N975">
        <f>VLOOKUP(A975,Mobility!$A:$L,7,FALSE)</f>
        <v>-42</v>
      </c>
      <c r="O975">
        <f>VLOOKUP(A975,Mobility!$A:$L,8,FALSE)</f>
        <v>-17</v>
      </c>
      <c r="P975">
        <f>VLOOKUP(A975,Mobility!$A:$L,9,FALSE)</f>
        <v>79</v>
      </c>
      <c r="Q975">
        <f>VLOOKUP(A975,Mobility!$A:$L,10,FALSE)</f>
        <v>-52</v>
      </c>
      <c r="R975">
        <f>VLOOKUP(A975,Mobility!$A:$L,11,FALSE)</f>
        <v>-50</v>
      </c>
      <c r="S975">
        <f>VLOOKUP(A975,Mobility!$A:$L,12,FALSE)</f>
        <v>21</v>
      </c>
      <c r="T975">
        <f>VLOOKUP(D975,'Pop and Pop Den'!A:C,2,FALSE)</f>
        <v>5700671</v>
      </c>
      <c r="U975">
        <f>VLOOKUP(D975,'Pop and Pop Den'!A:C,3,FALSE)</f>
        <v>71.592200000000005</v>
      </c>
      <c r="V975">
        <f>VLOOKUP(D975,Unemployment!A:B,2,FALSE)</f>
        <v>3.2</v>
      </c>
      <c r="W975">
        <f>VLOOKUP(D975,Unemployment!H:J,2,FALSE)</f>
        <v>3.1</v>
      </c>
      <c r="X975">
        <f>VLOOKUP(D975,Unemployment!H:J,3,FALSE)</f>
        <v>3.1</v>
      </c>
      <c r="Y975">
        <f t="shared" si="312"/>
        <v>-0.10000000000000009</v>
      </c>
      <c r="Z975">
        <f t="shared" si="313"/>
        <v>0</v>
      </c>
      <c r="AA975">
        <f>VLOOKUP(D975,MedianAge!A:B,2,FALSE)</f>
        <v>37.9</v>
      </c>
      <c r="AB975" s="6">
        <f>VLOOKUP(D975,StateActions!F:G,2,FALSE)</f>
        <v>43917</v>
      </c>
      <c r="AC975" s="6">
        <f>VLOOKUP(D975,StateActions!L:M,2,FALSE)</f>
        <v>43917</v>
      </c>
      <c r="AD975" s="6">
        <f>VLOOKUP(D975,StateActions!A:B,2,FALSE)</f>
        <v>43905</v>
      </c>
      <c r="AE975">
        <f t="shared" si="314"/>
        <v>4</v>
      </c>
      <c r="AF975">
        <f t="shared" si="315"/>
        <v>4</v>
      </c>
      <c r="AG975">
        <f t="shared" si="316"/>
        <v>16</v>
      </c>
      <c r="AH975" s="18">
        <f t="shared" si="317"/>
        <v>3.1799797775530839E-2</v>
      </c>
      <c r="AI975" s="18">
        <f t="shared" si="318"/>
        <v>0.96820020222446912</v>
      </c>
      <c r="AJ975" s="20">
        <f t="shared" si="319"/>
        <v>6.0667340748230534E-4</v>
      </c>
      <c r="AK975" t="str">
        <f t="shared" si="320"/>
        <v>Include</v>
      </c>
      <c r="AL975" t="str">
        <f t="shared" si="321"/>
        <v>10 or more deaths</v>
      </c>
      <c r="AM975" s="6">
        <f>IFERROR(VLOOKUP(D975,DatesEachStateReach10Deaths!A:B,2,FALSE),AK975)</f>
        <v>43920</v>
      </c>
      <c r="AN975">
        <f t="shared" si="322"/>
        <v>1</v>
      </c>
    </row>
    <row r="976" spans="1:40" x14ac:dyDescent="0.25">
      <c r="A976" t="str">
        <f t="shared" si="305"/>
        <v>43922Minnesota</v>
      </c>
      <c r="B976" t="str">
        <f t="shared" si="310"/>
        <v>43922MN</v>
      </c>
      <c r="C976" s="6">
        <v>43922</v>
      </c>
      <c r="D976" t="s">
        <v>86</v>
      </c>
      <c r="E976" t="s">
        <v>30</v>
      </c>
      <c r="F976">
        <f>IFERROR(VLOOKUP(B976,CovidTracking!B:G,4,FALSE),0)</f>
        <v>689</v>
      </c>
      <c r="G976">
        <f>IFERROR(VLOOKUP(B976,CovidTracking!B:G,5,FALSE),0)</f>
        <v>20502</v>
      </c>
      <c r="H976">
        <f t="shared" si="311"/>
        <v>21191</v>
      </c>
      <c r="I976">
        <f>IFERROR(VLOOKUP(B976,CovidTracking!B:G,6,FALSE),0)</f>
        <v>17</v>
      </c>
      <c r="J976">
        <f t="shared" si="306"/>
        <v>60</v>
      </c>
      <c r="K976">
        <f t="shared" si="307"/>
        <v>1351</v>
      </c>
      <c r="L976">
        <f t="shared" si="308"/>
        <v>1411</v>
      </c>
      <c r="M976">
        <f t="shared" si="309"/>
        <v>5</v>
      </c>
      <c r="N976">
        <f>VLOOKUP(A976,Mobility!$A:$L,7,FALSE)</f>
        <v>-41</v>
      </c>
      <c r="O976">
        <f>VLOOKUP(A976,Mobility!$A:$L,8,FALSE)</f>
        <v>-15</v>
      </c>
      <c r="P976">
        <f>VLOOKUP(A976,Mobility!$A:$L,9,FALSE)</f>
        <v>49</v>
      </c>
      <c r="Q976">
        <f>VLOOKUP(A976,Mobility!$A:$L,10,FALSE)</f>
        <v>-54</v>
      </c>
      <c r="R976">
        <f>VLOOKUP(A976,Mobility!$A:$L,11,FALSE)</f>
        <v>-50</v>
      </c>
      <c r="S976">
        <f>VLOOKUP(A976,Mobility!$A:$L,12,FALSE)</f>
        <v>22</v>
      </c>
      <c r="T976">
        <f>VLOOKUP(D976,'Pop and Pop Den'!A:C,2,FALSE)</f>
        <v>5700671</v>
      </c>
      <c r="U976">
        <f>VLOOKUP(D976,'Pop and Pop Den'!A:C,3,FALSE)</f>
        <v>71.592200000000005</v>
      </c>
      <c r="V976">
        <f>VLOOKUP(D976,Unemployment!A:B,2,FALSE)</f>
        <v>3.2</v>
      </c>
      <c r="W976">
        <f>VLOOKUP(D976,Unemployment!H:J,2,FALSE)</f>
        <v>3.1</v>
      </c>
      <c r="X976">
        <f>VLOOKUP(D976,Unemployment!H:J,3,FALSE)</f>
        <v>3.1</v>
      </c>
      <c r="Y976">
        <f t="shared" si="312"/>
        <v>-0.10000000000000009</v>
      </c>
      <c r="Z976">
        <f t="shared" si="313"/>
        <v>0</v>
      </c>
      <c r="AA976">
        <f>VLOOKUP(D976,MedianAge!A:B,2,FALSE)</f>
        <v>37.9</v>
      </c>
      <c r="AB976" s="6">
        <f>VLOOKUP(D976,StateActions!F:G,2,FALSE)</f>
        <v>43917</v>
      </c>
      <c r="AC976" s="6">
        <f>VLOOKUP(D976,StateActions!L:M,2,FALSE)</f>
        <v>43917</v>
      </c>
      <c r="AD976" s="6">
        <f>VLOOKUP(D976,StateActions!A:B,2,FALSE)</f>
        <v>43905</v>
      </c>
      <c r="AE976">
        <f t="shared" si="314"/>
        <v>5</v>
      </c>
      <c r="AF976">
        <f t="shared" si="315"/>
        <v>5</v>
      </c>
      <c r="AG976">
        <f t="shared" si="316"/>
        <v>17</v>
      </c>
      <c r="AH976" s="18">
        <f t="shared" si="317"/>
        <v>3.2513803029588034E-2</v>
      </c>
      <c r="AI976" s="18">
        <f t="shared" si="318"/>
        <v>0.96748619697041194</v>
      </c>
      <c r="AJ976" s="20">
        <f t="shared" si="319"/>
        <v>8.0222736067198336E-4</v>
      </c>
      <c r="AK976" t="str">
        <f t="shared" si="320"/>
        <v>Include</v>
      </c>
      <c r="AL976" t="str">
        <f t="shared" si="321"/>
        <v>10 or more deaths</v>
      </c>
      <c r="AM976" s="6">
        <f>IFERROR(VLOOKUP(D976,DatesEachStateReach10Deaths!A:B,2,FALSE),AK976)</f>
        <v>43920</v>
      </c>
      <c r="AN976">
        <f t="shared" si="322"/>
        <v>2</v>
      </c>
    </row>
    <row r="977" spans="1:40" x14ac:dyDescent="0.25">
      <c r="A977" t="str">
        <f t="shared" si="305"/>
        <v>43923Minnesota</v>
      </c>
      <c r="B977" t="str">
        <f t="shared" si="310"/>
        <v>43923MN</v>
      </c>
      <c r="C977" s="6">
        <v>43923</v>
      </c>
      <c r="D977" t="s">
        <v>86</v>
      </c>
      <c r="E977" t="s">
        <v>30</v>
      </c>
      <c r="F977">
        <f>IFERROR(VLOOKUP(B977,CovidTracking!B:G,4,FALSE),0)</f>
        <v>742</v>
      </c>
      <c r="G977">
        <f>IFERROR(VLOOKUP(B977,CovidTracking!B:G,5,FALSE),0)</f>
        <v>21652</v>
      </c>
      <c r="H977">
        <f t="shared" si="311"/>
        <v>22394</v>
      </c>
      <c r="I977">
        <f>IFERROR(VLOOKUP(B977,CovidTracking!B:G,6,FALSE),0)</f>
        <v>18</v>
      </c>
      <c r="J977">
        <f t="shared" si="306"/>
        <v>53</v>
      </c>
      <c r="K977">
        <f t="shared" si="307"/>
        <v>1150</v>
      </c>
      <c r="L977">
        <f t="shared" si="308"/>
        <v>1203</v>
      </c>
      <c r="M977">
        <f t="shared" si="309"/>
        <v>1</v>
      </c>
      <c r="N977">
        <f>VLOOKUP(A977,Mobility!$A:$L,7,FALSE)</f>
        <v>-46</v>
      </c>
      <c r="O977">
        <f>VLOOKUP(A977,Mobility!$A:$L,8,FALSE)</f>
        <v>-18</v>
      </c>
      <c r="P977">
        <f>VLOOKUP(A977,Mobility!$A:$L,9,FALSE)</f>
        <v>25</v>
      </c>
      <c r="Q977">
        <f>VLOOKUP(A977,Mobility!$A:$L,10,FALSE)</f>
        <v>-58</v>
      </c>
      <c r="R977">
        <f>VLOOKUP(A977,Mobility!$A:$L,11,FALSE)</f>
        <v>-51</v>
      </c>
      <c r="S977">
        <f>VLOOKUP(A977,Mobility!$A:$L,12,FALSE)</f>
        <v>24</v>
      </c>
      <c r="T977">
        <f>VLOOKUP(D977,'Pop and Pop Den'!A:C,2,FALSE)</f>
        <v>5700671</v>
      </c>
      <c r="U977">
        <f>VLOOKUP(D977,'Pop and Pop Den'!A:C,3,FALSE)</f>
        <v>71.592200000000005</v>
      </c>
      <c r="V977">
        <f>VLOOKUP(D977,Unemployment!A:B,2,FALSE)</f>
        <v>3.2</v>
      </c>
      <c r="W977">
        <f>VLOOKUP(D977,Unemployment!H:J,2,FALSE)</f>
        <v>3.1</v>
      </c>
      <c r="X977">
        <f>VLOOKUP(D977,Unemployment!H:J,3,FALSE)</f>
        <v>3.1</v>
      </c>
      <c r="Y977">
        <f t="shared" si="312"/>
        <v>-0.10000000000000009</v>
      </c>
      <c r="Z977">
        <f t="shared" si="313"/>
        <v>0</v>
      </c>
      <c r="AA977">
        <f>VLOOKUP(D977,MedianAge!A:B,2,FALSE)</f>
        <v>37.9</v>
      </c>
      <c r="AB977" s="6">
        <f>VLOOKUP(D977,StateActions!F:G,2,FALSE)</f>
        <v>43917</v>
      </c>
      <c r="AC977" s="6">
        <f>VLOOKUP(D977,StateActions!L:M,2,FALSE)</f>
        <v>43917</v>
      </c>
      <c r="AD977" s="6">
        <f>VLOOKUP(D977,StateActions!A:B,2,FALSE)</f>
        <v>43905</v>
      </c>
      <c r="AE977">
        <f t="shared" si="314"/>
        <v>6</v>
      </c>
      <c r="AF977">
        <f t="shared" si="315"/>
        <v>6</v>
      </c>
      <c r="AG977">
        <f t="shared" si="316"/>
        <v>18</v>
      </c>
      <c r="AH977" s="18">
        <f t="shared" si="317"/>
        <v>3.313387514512816E-2</v>
      </c>
      <c r="AI977" s="18">
        <f t="shared" si="318"/>
        <v>0.96686612485487189</v>
      </c>
      <c r="AJ977" s="20">
        <f t="shared" si="319"/>
        <v>8.037867285880147E-4</v>
      </c>
      <c r="AK977" t="str">
        <f t="shared" si="320"/>
        <v>Include</v>
      </c>
      <c r="AL977" t="str">
        <f t="shared" si="321"/>
        <v>10 or more deaths</v>
      </c>
      <c r="AM977" s="6">
        <f>IFERROR(VLOOKUP(D977,DatesEachStateReach10Deaths!A:B,2,FALSE),AK977)</f>
        <v>43920</v>
      </c>
      <c r="AN977">
        <f t="shared" si="322"/>
        <v>3</v>
      </c>
    </row>
    <row r="978" spans="1:40" x14ac:dyDescent="0.25">
      <c r="A978" t="str">
        <f t="shared" si="305"/>
        <v>43924Minnesota</v>
      </c>
      <c r="B978" t="str">
        <f t="shared" si="310"/>
        <v>43924MN</v>
      </c>
      <c r="C978" s="6">
        <v>43924</v>
      </c>
      <c r="D978" t="s">
        <v>86</v>
      </c>
      <c r="E978" t="s">
        <v>30</v>
      </c>
      <c r="F978">
        <f>IFERROR(VLOOKUP(B978,CovidTracking!B:G,4,FALSE),0)</f>
        <v>789</v>
      </c>
      <c r="G978">
        <f>IFERROR(VLOOKUP(B978,CovidTracking!B:G,5,FALSE),0)</f>
        <v>23438</v>
      </c>
      <c r="H978">
        <f t="shared" si="311"/>
        <v>24227</v>
      </c>
      <c r="I978">
        <f>IFERROR(VLOOKUP(B978,CovidTracking!B:G,6,FALSE),0)</f>
        <v>22</v>
      </c>
      <c r="J978">
        <f t="shared" si="306"/>
        <v>47</v>
      </c>
      <c r="K978">
        <f t="shared" si="307"/>
        <v>1786</v>
      </c>
      <c r="L978">
        <f t="shared" si="308"/>
        <v>1833</v>
      </c>
      <c r="M978">
        <f t="shared" si="309"/>
        <v>4</v>
      </c>
      <c r="N978">
        <f>VLOOKUP(A978,Mobility!$A:$L,7,FALSE)</f>
        <v>-50</v>
      </c>
      <c r="O978">
        <f>VLOOKUP(A978,Mobility!$A:$L,8,FALSE)</f>
        <v>-22</v>
      </c>
      <c r="P978">
        <f>VLOOKUP(A978,Mobility!$A:$L,9,FALSE)</f>
        <v>-39</v>
      </c>
      <c r="Q978">
        <f>VLOOKUP(A978,Mobility!$A:$L,10,FALSE)</f>
        <v>-61</v>
      </c>
      <c r="R978">
        <f>VLOOKUP(A978,Mobility!$A:$L,11,FALSE)</f>
        <v>-51</v>
      </c>
      <c r="S978">
        <f>VLOOKUP(A978,Mobility!$A:$L,12,FALSE)</f>
        <v>27</v>
      </c>
      <c r="T978">
        <f>VLOOKUP(D978,'Pop and Pop Den'!A:C,2,FALSE)</f>
        <v>5700671</v>
      </c>
      <c r="U978">
        <f>VLOOKUP(D978,'Pop and Pop Den'!A:C,3,FALSE)</f>
        <v>71.592200000000005</v>
      </c>
      <c r="V978">
        <f>VLOOKUP(D978,Unemployment!A:B,2,FALSE)</f>
        <v>3.2</v>
      </c>
      <c r="W978">
        <f>VLOOKUP(D978,Unemployment!H:J,2,FALSE)</f>
        <v>3.1</v>
      </c>
      <c r="X978">
        <f>VLOOKUP(D978,Unemployment!H:J,3,FALSE)</f>
        <v>3.1</v>
      </c>
      <c r="Y978">
        <f t="shared" si="312"/>
        <v>-0.10000000000000009</v>
      </c>
      <c r="Z978">
        <f t="shared" si="313"/>
        <v>0</v>
      </c>
      <c r="AA978">
        <f>VLOOKUP(D978,MedianAge!A:B,2,FALSE)</f>
        <v>37.9</v>
      </c>
      <c r="AB978" s="6">
        <f>VLOOKUP(D978,StateActions!F:G,2,FALSE)</f>
        <v>43917</v>
      </c>
      <c r="AC978" s="6">
        <f>VLOOKUP(D978,StateActions!L:M,2,FALSE)</f>
        <v>43917</v>
      </c>
      <c r="AD978" s="6">
        <f>VLOOKUP(D978,StateActions!A:B,2,FALSE)</f>
        <v>43905</v>
      </c>
      <c r="AE978">
        <f t="shared" si="314"/>
        <v>7</v>
      </c>
      <c r="AF978">
        <f t="shared" si="315"/>
        <v>7</v>
      </c>
      <c r="AG978">
        <f t="shared" si="316"/>
        <v>19</v>
      </c>
      <c r="AH978" s="18">
        <f t="shared" si="317"/>
        <v>3.2566970735130228E-2</v>
      </c>
      <c r="AI978" s="18">
        <f t="shared" si="318"/>
        <v>0.96743302926486974</v>
      </c>
      <c r="AJ978" s="20">
        <f t="shared" si="319"/>
        <v>9.0807776447764891E-4</v>
      </c>
      <c r="AK978" t="str">
        <f t="shared" si="320"/>
        <v>Include</v>
      </c>
      <c r="AL978" t="str">
        <f t="shared" si="321"/>
        <v>10 or more deaths</v>
      </c>
      <c r="AM978" s="6">
        <f>IFERROR(VLOOKUP(D978,DatesEachStateReach10Deaths!A:B,2,FALSE),AK978)</f>
        <v>43920</v>
      </c>
      <c r="AN978">
        <f t="shared" si="322"/>
        <v>4</v>
      </c>
    </row>
    <row r="979" spans="1:40" x14ac:dyDescent="0.25">
      <c r="A979" t="str">
        <f t="shared" si="305"/>
        <v>43925Minnesota</v>
      </c>
      <c r="B979" t="str">
        <f t="shared" si="310"/>
        <v>43925MN</v>
      </c>
      <c r="C979" s="6">
        <v>43925</v>
      </c>
      <c r="D979" t="s">
        <v>86</v>
      </c>
      <c r="E979" t="s">
        <v>30</v>
      </c>
      <c r="F979">
        <f>IFERROR(VLOOKUP(B979,CovidTracking!B:G,4,FALSE),0)</f>
        <v>865</v>
      </c>
      <c r="G979">
        <f>IFERROR(VLOOKUP(B979,CovidTracking!B:G,5,FALSE),0)</f>
        <v>24558</v>
      </c>
      <c r="H979">
        <f t="shared" si="311"/>
        <v>25423</v>
      </c>
      <c r="I979">
        <f>IFERROR(VLOOKUP(B979,CovidTracking!B:G,6,FALSE),0)</f>
        <v>24</v>
      </c>
      <c r="J979">
        <f t="shared" si="306"/>
        <v>76</v>
      </c>
      <c r="K979">
        <f t="shared" si="307"/>
        <v>1120</v>
      </c>
      <c r="L979">
        <f t="shared" si="308"/>
        <v>1196</v>
      </c>
      <c r="M979">
        <f t="shared" si="309"/>
        <v>2</v>
      </c>
      <c r="N979">
        <f>VLOOKUP(A979,Mobility!$A:$L,7,FALSE)</f>
        <v>-51</v>
      </c>
      <c r="O979">
        <f>VLOOKUP(A979,Mobility!$A:$L,8,FALSE)</f>
        <v>-15</v>
      </c>
      <c r="P979">
        <f>VLOOKUP(A979,Mobility!$A:$L,9,FALSE)</f>
        <v>12</v>
      </c>
      <c r="Q979">
        <f>VLOOKUP(A979,Mobility!$A:$L,10,FALSE)</f>
        <v>-55</v>
      </c>
      <c r="R979">
        <f>VLOOKUP(A979,Mobility!$A:$L,11,FALSE)</f>
        <v>-35</v>
      </c>
      <c r="S979">
        <f>VLOOKUP(A979,Mobility!$A:$L,12,FALSE)</f>
        <v>16</v>
      </c>
      <c r="T979">
        <f>VLOOKUP(D979,'Pop and Pop Den'!A:C,2,FALSE)</f>
        <v>5700671</v>
      </c>
      <c r="U979">
        <f>VLOOKUP(D979,'Pop and Pop Den'!A:C,3,FALSE)</f>
        <v>71.592200000000005</v>
      </c>
      <c r="V979">
        <f>VLOOKUP(D979,Unemployment!A:B,2,FALSE)</f>
        <v>3.2</v>
      </c>
      <c r="W979">
        <f>VLOOKUP(D979,Unemployment!H:J,2,FALSE)</f>
        <v>3.1</v>
      </c>
      <c r="X979">
        <f>VLOOKUP(D979,Unemployment!H:J,3,FALSE)</f>
        <v>3.1</v>
      </c>
      <c r="Y979">
        <f t="shared" si="312"/>
        <v>-0.10000000000000009</v>
      </c>
      <c r="Z979">
        <f t="shared" si="313"/>
        <v>0</v>
      </c>
      <c r="AA979">
        <f>VLOOKUP(D979,MedianAge!A:B,2,FALSE)</f>
        <v>37.9</v>
      </c>
      <c r="AB979" s="6">
        <f>VLOOKUP(D979,StateActions!F:G,2,FALSE)</f>
        <v>43917</v>
      </c>
      <c r="AC979" s="6">
        <f>VLOOKUP(D979,StateActions!L:M,2,FALSE)</f>
        <v>43917</v>
      </c>
      <c r="AD979" s="6">
        <f>VLOOKUP(D979,StateActions!A:B,2,FALSE)</f>
        <v>43905</v>
      </c>
      <c r="AE979">
        <f t="shared" si="314"/>
        <v>8</v>
      </c>
      <c r="AF979">
        <f t="shared" si="315"/>
        <v>8</v>
      </c>
      <c r="AG979">
        <f t="shared" si="316"/>
        <v>20</v>
      </c>
      <c r="AH979" s="18">
        <f t="shared" si="317"/>
        <v>3.4024308696849311E-2</v>
      </c>
      <c r="AI979" s="18">
        <f t="shared" si="318"/>
        <v>0.96597569130315064</v>
      </c>
      <c r="AJ979" s="20">
        <f t="shared" si="319"/>
        <v>9.4402706210911381E-4</v>
      </c>
      <c r="AK979" t="str">
        <f t="shared" si="320"/>
        <v>Include</v>
      </c>
      <c r="AL979" t="str">
        <f t="shared" si="321"/>
        <v>10 or more deaths</v>
      </c>
      <c r="AM979" s="6">
        <f>IFERROR(VLOOKUP(D979,DatesEachStateReach10Deaths!A:B,2,FALSE),AK979)</f>
        <v>43920</v>
      </c>
      <c r="AN979">
        <f t="shared" si="322"/>
        <v>5</v>
      </c>
    </row>
    <row r="980" spans="1:40" x14ac:dyDescent="0.25">
      <c r="A980" t="str">
        <f t="shared" si="305"/>
        <v>43926Minnesota</v>
      </c>
      <c r="B980" t="str">
        <f t="shared" si="310"/>
        <v>43926MN</v>
      </c>
      <c r="C980" s="6">
        <v>43926</v>
      </c>
      <c r="D980" t="s">
        <v>86</v>
      </c>
      <c r="E980" t="s">
        <v>30</v>
      </c>
      <c r="F980">
        <f>IFERROR(VLOOKUP(B980,CovidTracking!B:G,4,FALSE),0)</f>
        <v>935</v>
      </c>
      <c r="G980">
        <f>IFERROR(VLOOKUP(B980,CovidTracking!B:G,5,FALSE),0)</f>
        <v>25842</v>
      </c>
      <c r="H980">
        <f t="shared" si="311"/>
        <v>26777</v>
      </c>
      <c r="I980">
        <f>IFERROR(VLOOKUP(B980,CovidTracking!B:G,6,FALSE),0)</f>
        <v>29</v>
      </c>
      <c r="J980">
        <f t="shared" si="306"/>
        <v>70</v>
      </c>
      <c r="K980">
        <f t="shared" si="307"/>
        <v>1284</v>
      </c>
      <c r="L980">
        <f t="shared" si="308"/>
        <v>1354</v>
      </c>
      <c r="M980">
        <f t="shared" si="309"/>
        <v>5</v>
      </c>
      <c r="N980">
        <f>VLOOKUP(A980,Mobility!$A:$L,7,FALSE)</f>
        <v>-46</v>
      </c>
      <c r="O980">
        <f>VLOOKUP(A980,Mobility!$A:$L,8,FALSE)</f>
        <v>-18</v>
      </c>
      <c r="P980">
        <f>VLOOKUP(A980,Mobility!$A:$L,9,FALSE)</f>
        <v>98</v>
      </c>
      <c r="Q980">
        <f>VLOOKUP(A980,Mobility!$A:$L,10,FALSE)</f>
        <v>-58</v>
      </c>
      <c r="R980">
        <f>VLOOKUP(A980,Mobility!$A:$L,11,FALSE)</f>
        <v>-37</v>
      </c>
      <c r="S980">
        <f>VLOOKUP(A980,Mobility!$A:$L,12,FALSE)</f>
        <v>12</v>
      </c>
      <c r="T980">
        <f>VLOOKUP(D980,'Pop and Pop Den'!A:C,2,FALSE)</f>
        <v>5700671</v>
      </c>
      <c r="U980">
        <f>VLOOKUP(D980,'Pop and Pop Den'!A:C,3,FALSE)</f>
        <v>71.592200000000005</v>
      </c>
      <c r="V980">
        <f>VLOOKUP(D980,Unemployment!A:B,2,FALSE)</f>
        <v>3.2</v>
      </c>
      <c r="W980">
        <f>VLOOKUP(D980,Unemployment!H:J,2,FALSE)</f>
        <v>3.1</v>
      </c>
      <c r="X980">
        <f>VLOOKUP(D980,Unemployment!H:J,3,FALSE)</f>
        <v>3.1</v>
      </c>
      <c r="Y980">
        <f t="shared" si="312"/>
        <v>-0.10000000000000009</v>
      </c>
      <c r="Z980">
        <f t="shared" si="313"/>
        <v>0</v>
      </c>
      <c r="AA980">
        <f>VLOOKUP(D980,MedianAge!A:B,2,FALSE)</f>
        <v>37.9</v>
      </c>
      <c r="AB980" s="6">
        <f>VLOOKUP(D980,StateActions!F:G,2,FALSE)</f>
        <v>43917</v>
      </c>
      <c r="AC980" s="6">
        <f>VLOOKUP(D980,StateActions!L:M,2,FALSE)</f>
        <v>43917</v>
      </c>
      <c r="AD980" s="6">
        <f>VLOOKUP(D980,StateActions!A:B,2,FALSE)</f>
        <v>43905</v>
      </c>
      <c r="AE980">
        <f t="shared" si="314"/>
        <v>9</v>
      </c>
      <c r="AF980">
        <f t="shared" si="315"/>
        <v>9</v>
      </c>
      <c r="AG980">
        <f t="shared" si="316"/>
        <v>21</v>
      </c>
      <c r="AH980" s="18">
        <f t="shared" si="317"/>
        <v>3.491802666467491E-2</v>
      </c>
      <c r="AI980" s="18">
        <f t="shared" si="318"/>
        <v>0.96508197333532508</v>
      </c>
      <c r="AJ980" s="20">
        <f t="shared" si="319"/>
        <v>1.0830190088508794E-3</v>
      </c>
      <c r="AK980" t="str">
        <f t="shared" si="320"/>
        <v>Include</v>
      </c>
      <c r="AL980" t="str">
        <f t="shared" si="321"/>
        <v>10 or more deaths</v>
      </c>
      <c r="AM980" s="6">
        <f>IFERROR(VLOOKUP(D980,DatesEachStateReach10Deaths!A:B,2,FALSE),AK980)</f>
        <v>43920</v>
      </c>
      <c r="AN980">
        <f t="shared" si="322"/>
        <v>6</v>
      </c>
    </row>
    <row r="981" spans="1:40" x14ac:dyDescent="0.25">
      <c r="A981" t="str">
        <f t="shared" si="305"/>
        <v>43927Minnesota</v>
      </c>
      <c r="B981" t="str">
        <f t="shared" si="310"/>
        <v>43927MN</v>
      </c>
      <c r="C981" s="6">
        <v>43927</v>
      </c>
      <c r="D981" t="s">
        <v>86</v>
      </c>
      <c r="E981" t="s">
        <v>30</v>
      </c>
      <c r="F981">
        <f>IFERROR(VLOOKUP(B981,CovidTracking!B:G,4,FALSE),0)</f>
        <v>986</v>
      </c>
      <c r="G981">
        <f>IFERROR(VLOOKUP(B981,CovidTracking!B:G,5,FALSE),0)</f>
        <v>27142</v>
      </c>
      <c r="H981">
        <f t="shared" si="311"/>
        <v>28128</v>
      </c>
      <c r="I981">
        <f>IFERROR(VLOOKUP(B981,CovidTracking!B:G,6,FALSE),0)</f>
        <v>30</v>
      </c>
      <c r="J981">
        <f t="shared" si="306"/>
        <v>51</v>
      </c>
      <c r="K981">
        <f t="shared" si="307"/>
        <v>1300</v>
      </c>
      <c r="L981">
        <f t="shared" si="308"/>
        <v>1351</v>
      </c>
      <c r="M981">
        <f t="shared" si="309"/>
        <v>1</v>
      </c>
      <c r="N981">
        <f>VLOOKUP(A981,Mobility!$A:$L,7,FALSE)</f>
        <v>-43</v>
      </c>
      <c r="O981">
        <f>VLOOKUP(A981,Mobility!$A:$L,8,FALSE)</f>
        <v>-18</v>
      </c>
      <c r="P981">
        <f>VLOOKUP(A981,Mobility!$A:$L,9,FALSE)</f>
        <v>35</v>
      </c>
      <c r="Q981">
        <f>VLOOKUP(A981,Mobility!$A:$L,10,FALSE)</f>
        <v>-58</v>
      </c>
      <c r="R981">
        <f>VLOOKUP(A981,Mobility!$A:$L,11,FALSE)</f>
        <v>-50</v>
      </c>
      <c r="S981">
        <f>VLOOKUP(A981,Mobility!$A:$L,12,FALSE)</f>
        <v>21</v>
      </c>
      <c r="T981">
        <f>VLOOKUP(D981,'Pop and Pop Den'!A:C,2,FALSE)</f>
        <v>5700671</v>
      </c>
      <c r="U981">
        <f>VLOOKUP(D981,'Pop and Pop Den'!A:C,3,FALSE)</f>
        <v>71.592200000000005</v>
      </c>
      <c r="V981">
        <f>VLOOKUP(D981,Unemployment!A:B,2,FALSE)</f>
        <v>3.2</v>
      </c>
      <c r="W981">
        <f>VLOOKUP(D981,Unemployment!H:J,2,FALSE)</f>
        <v>3.1</v>
      </c>
      <c r="X981">
        <f>VLOOKUP(D981,Unemployment!H:J,3,FALSE)</f>
        <v>3.1</v>
      </c>
      <c r="Y981">
        <f t="shared" si="312"/>
        <v>-0.10000000000000009</v>
      </c>
      <c r="Z981">
        <f t="shared" si="313"/>
        <v>0</v>
      </c>
      <c r="AA981">
        <f>VLOOKUP(D981,MedianAge!A:B,2,FALSE)</f>
        <v>37.9</v>
      </c>
      <c r="AB981" s="6">
        <f>VLOOKUP(D981,StateActions!F:G,2,FALSE)</f>
        <v>43917</v>
      </c>
      <c r="AC981" s="6">
        <f>VLOOKUP(D981,StateActions!L:M,2,FALSE)</f>
        <v>43917</v>
      </c>
      <c r="AD981" s="6">
        <f>VLOOKUP(D981,StateActions!A:B,2,FALSE)</f>
        <v>43905</v>
      </c>
      <c r="AE981">
        <f t="shared" si="314"/>
        <v>10</v>
      </c>
      <c r="AF981">
        <f t="shared" si="315"/>
        <v>10</v>
      </c>
      <c r="AG981">
        <f t="shared" si="316"/>
        <v>22</v>
      </c>
      <c r="AH981" s="18">
        <f t="shared" si="317"/>
        <v>3.5054038680318547E-2</v>
      </c>
      <c r="AI981" s="18">
        <f t="shared" si="318"/>
        <v>0.96494596131968147</v>
      </c>
      <c r="AJ981" s="20">
        <f t="shared" si="319"/>
        <v>1.0665529010238908E-3</v>
      </c>
      <c r="AK981" t="str">
        <f t="shared" si="320"/>
        <v>Include</v>
      </c>
      <c r="AL981" t="str">
        <f t="shared" si="321"/>
        <v>10 or more deaths</v>
      </c>
      <c r="AM981" s="6">
        <f>IFERROR(VLOOKUP(D981,DatesEachStateReach10Deaths!A:B,2,FALSE),AK981)</f>
        <v>43920</v>
      </c>
      <c r="AN981">
        <f t="shared" si="322"/>
        <v>7</v>
      </c>
    </row>
    <row r="982" spans="1:40" x14ac:dyDescent="0.25">
      <c r="A982" t="str">
        <f t="shared" si="305"/>
        <v>43928Minnesota</v>
      </c>
      <c r="B982" t="str">
        <f t="shared" si="310"/>
        <v>43928MN</v>
      </c>
      <c r="C982" s="6">
        <v>43928</v>
      </c>
      <c r="D982" t="s">
        <v>86</v>
      </c>
      <c r="E982" t="s">
        <v>30</v>
      </c>
      <c r="F982">
        <f>IFERROR(VLOOKUP(B982,CovidTracking!B:G,4,FALSE),0)</f>
        <v>1069</v>
      </c>
      <c r="G982">
        <f>IFERROR(VLOOKUP(B982,CovidTracking!B:G,5,FALSE),0)</f>
        <v>28191</v>
      </c>
      <c r="H982">
        <f t="shared" si="311"/>
        <v>29260</v>
      </c>
      <c r="I982">
        <f>IFERROR(VLOOKUP(B982,CovidTracking!B:G,6,FALSE),0)</f>
        <v>34</v>
      </c>
      <c r="J982">
        <f t="shared" si="306"/>
        <v>83</v>
      </c>
      <c r="K982">
        <f t="shared" si="307"/>
        <v>1049</v>
      </c>
      <c r="L982">
        <f t="shared" si="308"/>
        <v>1132</v>
      </c>
      <c r="M982">
        <f t="shared" si="309"/>
        <v>4</v>
      </c>
      <c r="N982">
        <f>VLOOKUP(A982,Mobility!$A:$L,7,FALSE)</f>
        <v>-41</v>
      </c>
      <c r="O982">
        <f>VLOOKUP(A982,Mobility!$A:$L,8,FALSE)</f>
        <v>-13</v>
      </c>
      <c r="P982">
        <f>VLOOKUP(A982,Mobility!$A:$L,9,FALSE)</f>
        <v>105</v>
      </c>
      <c r="Q982">
        <f>VLOOKUP(A982,Mobility!$A:$L,10,FALSE)</f>
        <v>-54</v>
      </c>
      <c r="R982">
        <f>VLOOKUP(A982,Mobility!$A:$L,11,FALSE)</f>
        <v>-51</v>
      </c>
      <c r="S982">
        <f>VLOOKUP(A982,Mobility!$A:$L,12,FALSE)</f>
        <v>21</v>
      </c>
      <c r="T982">
        <f>VLOOKUP(D982,'Pop and Pop Den'!A:C,2,FALSE)</f>
        <v>5700671</v>
      </c>
      <c r="U982">
        <f>VLOOKUP(D982,'Pop and Pop Den'!A:C,3,FALSE)</f>
        <v>71.592200000000005</v>
      </c>
      <c r="V982">
        <f>VLOOKUP(D982,Unemployment!A:B,2,FALSE)</f>
        <v>3.2</v>
      </c>
      <c r="W982">
        <f>VLOOKUP(D982,Unemployment!H:J,2,FALSE)</f>
        <v>3.1</v>
      </c>
      <c r="X982">
        <f>VLOOKUP(D982,Unemployment!H:J,3,FALSE)</f>
        <v>3.1</v>
      </c>
      <c r="Y982">
        <f t="shared" si="312"/>
        <v>-0.10000000000000009</v>
      </c>
      <c r="Z982">
        <f t="shared" si="313"/>
        <v>0</v>
      </c>
      <c r="AA982">
        <f>VLOOKUP(D982,MedianAge!A:B,2,FALSE)</f>
        <v>37.9</v>
      </c>
      <c r="AB982" s="6">
        <f>VLOOKUP(D982,StateActions!F:G,2,FALSE)</f>
        <v>43917</v>
      </c>
      <c r="AC982" s="6">
        <f>VLOOKUP(D982,StateActions!L:M,2,FALSE)</f>
        <v>43917</v>
      </c>
      <c r="AD982" s="6">
        <f>VLOOKUP(D982,StateActions!A:B,2,FALSE)</f>
        <v>43905</v>
      </c>
      <c r="AE982">
        <f t="shared" si="314"/>
        <v>11</v>
      </c>
      <c r="AF982">
        <f t="shared" si="315"/>
        <v>11</v>
      </c>
      <c r="AG982">
        <f t="shared" si="316"/>
        <v>23</v>
      </c>
      <c r="AH982" s="18">
        <f t="shared" si="317"/>
        <v>3.6534518113465482E-2</v>
      </c>
      <c r="AI982" s="18">
        <f t="shared" si="318"/>
        <v>0.96346548188653447</v>
      </c>
      <c r="AJ982" s="20">
        <f t="shared" si="319"/>
        <v>1.1619958988380041E-3</v>
      </c>
      <c r="AK982" t="str">
        <f t="shared" si="320"/>
        <v>Include</v>
      </c>
      <c r="AL982" t="str">
        <f t="shared" si="321"/>
        <v>10 or more deaths</v>
      </c>
      <c r="AM982" s="6">
        <f>IFERROR(VLOOKUP(D982,DatesEachStateReach10Deaths!A:B,2,FALSE),AK982)</f>
        <v>43920</v>
      </c>
      <c r="AN982">
        <f t="shared" si="322"/>
        <v>8</v>
      </c>
    </row>
    <row r="983" spans="1:40" x14ac:dyDescent="0.25">
      <c r="A983" t="str">
        <f t="shared" si="305"/>
        <v>43929Minnesota</v>
      </c>
      <c r="B983" t="str">
        <f t="shared" si="310"/>
        <v>43929MN</v>
      </c>
      <c r="C983" s="6">
        <v>43929</v>
      </c>
      <c r="D983" t="s">
        <v>86</v>
      </c>
      <c r="E983" t="s">
        <v>30</v>
      </c>
      <c r="F983">
        <f>IFERROR(VLOOKUP(B983,CovidTracking!B:G,4,FALSE),0)</f>
        <v>1154</v>
      </c>
      <c r="G983">
        <f>IFERROR(VLOOKUP(B983,CovidTracking!B:G,5,FALSE),0)</f>
        <v>29599</v>
      </c>
      <c r="H983">
        <f t="shared" si="311"/>
        <v>30753</v>
      </c>
      <c r="I983">
        <f>IFERROR(VLOOKUP(B983,CovidTracking!B:G,6,FALSE),0)</f>
        <v>39</v>
      </c>
      <c r="J983">
        <f t="shared" si="306"/>
        <v>85</v>
      </c>
      <c r="K983">
        <f t="shared" si="307"/>
        <v>1408</v>
      </c>
      <c r="L983">
        <f t="shared" si="308"/>
        <v>1493</v>
      </c>
      <c r="M983">
        <f t="shared" si="309"/>
        <v>5</v>
      </c>
      <c r="N983">
        <f>VLOOKUP(A983,Mobility!$A:$L,7,FALSE)</f>
        <v>-42</v>
      </c>
      <c r="O983">
        <f>VLOOKUP(A983,Mobility!$A:$L,8,FALSE)</f>
        <v>-14</v>
      </c>
      <c r="P983">
        <f>VLOOKUP(A983,Mobility!$A:$L,9,FALSE)</f>
        <v>31</v>
      </c>
      <c r="Q983">
        <f>VLOOKUP(A983,Mobility!$A:$L,10,FALSE)</f>
        <v>-57</v>
      </c>
      <c r="R983">
        <f>VLOOKUP(A983,Mobility!$A:$L,11,FALSE)</f>
        <v>-51</v>
      </c>
      <c r="S983">
        <f>VLOOKUP(A983,Mobility!$A:$L,12,FALSE)</f>
        <v>22</v>
      </c>
      <c r="T983">
        <f>VLOOKUP(D983,'Pop and Pop Den'!A:C,2,FALSE)</f>
        <v>5700671</v>
      </c>
      <c r="U983">
        <f>VLOOKUP(D983,'Pop and Pop Den'!A:C,3,FALSE)</f>
        <v>71.592200000000005</v>
      </c>
      <c r="V983">
        <f>VLOOKUP(D983,Unemployment!A:B,2,FALSE)</f>
        <v>3.2</v>
      </c>
      <c r="W983">
        <f>VLOOKUP(D983,Unemployment!H:J,2,FALSE)</f>
        <v>3.1</v>
      </c>
      <c r="X983">
        <f>VLOOKUP(D983,Unemployment!H:J,3,FALSE)</f>
        <v>3.1</v>
      </c>
      <c r="Y983">
        <f t="shared" si="312"/>
        <v>-0.10000000000000009</v>
      </c>
      <c r="Z983">
        <f t="shared" si="313"/>
        <v>0</v>
      </c>
      <c r="AA983">
        <f>VLOOKUP(D983,MedianAge!A:B,2,FALSE)</f>
        <v>37.9</v>
      </c>
      <c r="AB983" s="6">
        <f>VLOOKUP(D983,StateActions!F:G,2,FALSE)</f>
        <v>43917</v>
      </c>
      <c r="AC983" s="6">
        <f>VLOOKUP(D983,StateActions!L:M,2,FALSE)</f>
        <v>43917</v>
      </c>
      <c r="AD983" s="6">
        <f>VLOOKUP(D983,StateActions!A:B,2,FALSE)</f>
        <v>43905</v>
      </c>
      <c r="AE983">
        <f t="shared" si="314"/>
        <v>12</v>
      </c>
      <c r="AF983">
        <f t="shared" si="315"/>
        <v>12</v>
      </c>
      <c r="AG983">
        <f t="shared" si="316"/>
        <v>24</v>
      </c>
      <c r="AH983" s="18">
        <f t="shared" si="317"/>
        <v>3.752479432900855E-2</v>
      </c>
      <c r="AI983" s="18">
        <f t="shared" si="318"/>
        <v>0.96247520567099143</v>
      </c>
      <c r="AJ983" s="20">
        <f t="shared" si="319"/>
        <v>1.2681689591259389E-3</v>
      </c>
      <c r="AK983" t="str">
        <f t="shared" si="320"/>
        <v>Include</v>
      </c>
      <c r="AL983" t="str">
        <f t="shared" si="321"/>
        <v>10 or more deaths</v>
      </c>
      <c r="AM983" s="6">
        <f>IFERROR(VLOOKUP(D983,DatesEachStateReach10Deaths!A:B,2,FALSE),AK983)</f>
        <v>43920</v>
      </c>
      <c r="AN983">
        <f t="shared" si="322"/>
        <v>9</v>
      </c>
    </row>
    <row r="984" spans="1:40" x14ac:dyDescent="0.25">
      <c r="A984" t="str">
        <f t="shared" si="305"/>
        <v>43930Minnesota</v>
      </c>
      <c r="B984" t="str">
        <f t="shared" si="310"/>
        <v>43930MN</v>
      </c>
      <c r="C984" s="6">
        <v>43930</v>
      </c>
      <c r="D984" t="s">
        <v>86</v>
      </c>
      <c r="E984" t="s">
        <v>30</v>
      </c>
      <c r="F984">
        <f>IFERROR(VLOOKUP(B984,CovidTracking!B:G,4,FALSE),0)</f>
        <v>1242</v>
      </c>
      <c r="G984">
        <f>IFERROR(VLOOKUP(B984,CovidTracking!B:G,5,FALSE),0)</f>
        <v>31052</v>
      </c>
      <c r="H984">
        <f t="shared" si="311"/>
        <v>32294</v>
      </c>
      <c r="I984">
        <f>IFERROR(VLOOKUP(B984,CovidTracking!B:G,6,FALSE),0)</f>
        <v>50</v>
      </c>
      <c r="J984">
        <f t="shared" si="306"/>
        <v>88</v>
      </c>
      <c r="K984">
        <f t="shared" si="307"/>
        <v>1453</v>
      </c>
      <c r="L984">
        <f t="shared" si="308"/>
        <v>1541</v>
      </c>
      <c r="M984">
        <f t="shared" si="309"/>
        <v>11</v>
      </c>
      <c r="N984">
        <f>VLOOKUP(A984,Mobility!$A:$L,7,FALSE)</f>
        <v>-45</v>
      </c>
      <c r="O984">
        <f>VLOOKUP(A984,Mobility!$A:$L,8,FALSE)</f>
        <v>-14</v>
      </c>
      <c r="P984">
        <f>VLOOKUP(A984,Mobility!$A:$L,9,FALSE)</f>
        <v>-14</v>
      </c>
      <c r="Q984">
        <f>VLOOKUP(A984,Mobility!$A:$L,10,FALSE)</f>
        <v>-60</v>
      </c>
      <c r="R984">
        <f>VLOOKUP(A984,Mobility!$A:$L,11,FALSE)</f>
        <v>-52</v>
      </c>
      <c r="S984">
        <f>VLOOKUP(A984,Mobility!$A:$L,12,FALSE)</f>
        <v>24</v>
      </c>
      <c r="T984">
        <f>VLOOKUP(D984,'Pop and Pop Den'!A:C,2,FALSE)</f>
        <v>5700671</v>
      </c>
      <c r="U984">
        <f>VLOOKUP(D984,'Pop and Pop Den'!A:C,3,FALSE)</f>
        <v>71.592200000000005</v>
      </c>
      <c r="V984">
        <f>VLOOKUP(D984,Unemployment!A:B,2,FALSE)</f>
        <v>3.2</v>
      </c>
      <c r="W984">
        <f>VLOOKUP(D984,Unemployment!H:J,2,FALSE)</f>
        <v>3.1</v>
      </c>
      <c r="X984">
        <f>VLOOKUP(D984,Unemployment!H:J,3,FALSE)</f>
        <v>3.1</v>
      </c>
      <c r="Y984">
        <f t="shared" si="312"/>
        <v>-0.10000000000000009</v>
      </c>
      <c r="Z984">
        <f t="shared" si="313"/>
        <v>0</v>
      </c>
      <c r="AA984">
        <f>VLOOKUP(D984,MedianAge!A:B,2,FALSE)</f>
        <v>37.9</v>
      </c>
      <c r="AB984" s="6">
        <f>VLOOKUP(D984,StateActions!F:G,2,FALSE)</f>
        <v>43917</v>
      </c>
      <c r="AC984" s="6">
        <f>VLOOKUP(D984,StateActions!L:M,2,FALSE)</f>
        <v>43917</v>
      </c>
      <c r="AD984" s="6">
        <f>VLOOKUP(D984,StateActions!A:B,2,FALSE)</f>
        <v>43905</v>
      </c>
      <c r="AE984">
        <f t="shared" si="314"/>
        <v>13</v>
      </c>
      <c r="AF984">
        <f t="shared" si="315"/>
        <v>13</v>
      </c>
      <c r="AG984">
        <f t="shared" si="316"/>
        <v>25</v>
      </c>
      <c r="AH984" s="18">
        <f t="shared" si="317"/>
        <v>3.8459156499659378E-2</v>
      </c>
      <c r="AI984" s="18">
        <f t="shared" si="318"/>
        <v>0.96154084350034064</v>
      </c>
      <c r="AJ984" s="20">
        <f t="shared" si="319"/>
        <v>1.5482752214033566E-3</v>
      </c>
      <c r="AK984" t="str">
        <f t="shared" si="320"/>
        <v>Include</v>
      </c>
      <c r="AL984" t="str">
        <f t="shared" si="321"/>
        <v>10 or more deaths</v>
      </c>
      <c r="AM984" s="6">
        <f>IFERROR(VLOOKUP(D984,DatesEachStateReach10Deaths!A:B,2,FALSE),AK984)</f>
        <v>43920</v>
      </c>
      <c r="AN984">
        <f t="shared" si="322"/>
        <v>10</v>
      </c>
    </row>
    <row r="985" spans="1:40" x14ac:dyDescent="0.25">
      <c r="A985" t="str">
        <f t="shared" si="305"/>
        <v>43931Minnesota</v>
      </c>
      <c r="B985" t="str">
        <f t="shared" si="310"/>
        <v>43931MN</v>
      </c>
      <c r="C985" s="6">
        <v>43931</v>
      </c>
      <c r="D985" t="s">
        <v>86</v>
      </c>
      <c r="E985" t="s">
        <v>30</v>
      </c>
      <c r="F985">
        <f>IFERROR(VLOOKUP(B985,CovidTracking!B:G,4,FALSE),0)</f>
        <v>1336</v>
      </c>
      <c r="G985">
        <f>IFERROR(VLOOKUP(B985,CovidTracking!B:G,5,FALSE),0)</f>
        <v>32558</v>
      </c>
      <c r="H985">
        <f t="shared" si="311"/>
        <v>33894</v>
      </c>
      <c r="I985">
        <f>IFERROR(VLOOKUP(B985,CovidTracking!B:G,6,FALSE),0)</f>
        <v>57</v>
      </c>
      <c r="J985">
        <f t="shared" si="306"/>
        <v>94</v>
      </c>
      <c r="K985">
        <f t="shared" si="307"/>
        <v>1506</v>
      </c>
      <c r="L985">
        <f t="shared" si="308"/>
        <v>1600</v>
      </c>
      <c r="M985">
        <f t="shared" si="309"/>
        <v>7</v>
      </c>
      <c r="N985">
        <f>VLOOKUP(A985,Mobility!$A:$L,7,FALSE)</f>
        <v>-41</v>
      </c>
      <c r="O985">
        <f>VLOOKUP(A985,Mobility!$A:$L,8,FALSE)</f>
        <v>-7</v>
      </c>
      <c r="P985">
        <f>VLOOKUP(A985,Mobility!$A:$L,9,FALSE)</f>
        <v>34</v>
      </c>
      <c r="Q985">
        <f>VLOOKUP(A985,Mobility!$A:$L,10,FALSE)</f>
        <v>-57</v>
      </c>
      <c r="R985">
        <f>VLOOKUP(A985,Mobility!$A:$L,11,FALSE)</f>
        <v>-54</v>
      </c>
      <c r="S985">
        <f>VLOOKUP(A985,Mobility!$A:$L,12,FALSE)</f>
        <v>25</v>
      </c>
      <c r="T985">
        <f>VLOOKUP(D985,'Pop and Pop Den'!A:C,2,FALSE)</f>
        <v>5700671</v>
      </c>
      <c r="U985">
        <f>VLOOKUP(D985,'Pop and Pop Den'!A:C,3,FALSE)</f>
        <v>71.592200000000005</v>
      </c>
      <c r="V985">
        <f>VLOOKUP(D985,Unemployment!A:B,2,FALSE)</f>
        <v>3.2</v>
      </c>
      <c r="W985">
        <f>VLOOKUP(D985,Unemployment!H:J,2,FALSE)</f>
        <v>3.1</v>
      </c>
      <c r="X985">
        <f>VLOOKUP(D985,Unemployment!H:J,3,FALSE)</f>
        <v>3.1</v>
      </c>
      <c r="Y985">
        <f t="shared" si="312"/>
        <v>-0.10000000000000009</v>
      </c>
      <c r="Z985">
        <f t="shared" si="313"/>
        <v>0</v>
      </c>
      <c r="AA985">
        <f>VLOOKUP(D985,MedianAge!A:B,2,FALSE)</f>
        <v>37.9</v>
      </c>
      <c r="AB985" s="6">
        <f>VLOOKUP(D985,StateActions!F:G,2,FALSE)</f>
        <v>43917</v>
      </c>
      <c r="AC985" s="6">
        <f>VLOOKUP(D985,StateActions!L:M,2,FALSE)</f>
        <v>43917</v>
      </c>
      <c r="AD985" s="6">
        <f>VLOOKUP(D985,StateActions!A:B,2,FALSE)</f>
        <v>43905</v>
      </c>
      <c r="AE985">
        <f t="shared" si="314"/>
        <v>14</v>
      </c>
      <c r="AF985">
        <f t="shared" si="315"/>
        <v>14</v>
      </c>
      <c r="AG985">
        <f t="shared" si="316"/>
        <v>26</v>
      </c>
      <c r="AH985" s="18">
        <f t="shared" si="317"/>
        <v>3.941700595975689E-2</v>
      </c>
      <c r="AI985" s="18">
        <f t="shared" si="318"/>
        <v>0.96058299404024317</v>
      </c>
      <c r="AJ985" s="20">
        <f t="shared" si="319"/>
        <v>1.6817135776243583E-3</v>
      </c>
      <c r="AK985" t="str">
        <f t="shared" si="320"/>
        <v>Include</v>
      </c>
      <c r="AL985" t="str">
        <f t="shared" si="321"/>
        <v>10 or more deaths</v>
      </c>
      <c r="AM985" s="6">
        <f>IFERROR(VLOOKUP(D985,DatesEachStateReach10Deaths!A:B,2,FALSE),AK985)</f>
        <v>43920</v>
      </c>
      <c r="AN985">
        <f t="shared" si="322"/>
        <v>11</v>
      </c>
    </row>
    <row r="986" spans="1:40" x14ac:dyDescent="0.25">
      <c r="A986" t="str">
        <f t="shared" si="305"/>
        <v>43891Missouri</v>
      </c>
      <c r="B986" t="str">
        <f t="shared" si="310"/>
        <v>43891MO</v>
      </c>
      <c r="C986" s="6">
        <v>43891</v>
      </c>
      <c r="D986" t="s">
        <v>88</v>
      </c>
      <c r="E986" t="s">
        <v>31</v>
      </c>
      <c r="F986">
        <f>IFERROR(VLOOKUP(B986,CovidTracking!B:G,4,FALSE),0)</f>
        <v>0</v>
      </c>
      <c r="G986">
        <f>IFERROR(VLOOKUP(B986,CovidTracking!B:G,5,FALSE),0)</f>
        <v>0</v>
      </c>
      <c r="H986">
        <f t="shared" si="311"/>
        <v>0</v>
      </c>
      <c r="I986">
        <f>IFERROR(VLOOKUP(B986,CovidTracking!B:G,6,FALSE),0)</f>
        <v>0</v>
      </c>
      <c r="J986">
        <f>F986</f>
        <v>0</v>
      </c>
      <c r="K986">
        <f>G986</f>
        <v>0</v>
      </c>
      <c r="L986">
        <f>H986</f>
        <v>0</v>
      </c>
      <c r="M986">
        <f>I986</f>
        <v>0</v>
      </c>
      <c r="N986">
        <f>VLOOKUP(A986,Mobility!$A:$L,7,FALSE)</f>
        <v>21</v>
      </c>
      <c r="O986">
        <f>VLOOKUP(A986,Mobility!$A:$L,8,FALSE)</f>
        <v>15</v>
      </c>
      <c r="P986">
        <f>VLOOKUP(A986,Mobility!$A:$L,9,FALSE)</f>
        <v>95</v>
      </c>
      <c r="Q986">
        <f>VLOOKUP(A986,Mobility!$A:$L,10,FALSE)</f>
        <v>11</v>
      </c>
      <c r="R986">
        <f>VLOOKUP(A986,Mobility!$A:$L,11,FALSE)</f>
        <v>5</v>
      </c>
      <c r="S986">
        <f>VLOOKUP(A986,Mobility!$A:$L,12,FALSE)</f>
        <v>-3</v>
      </c>
      <c r="T986">
        <f>VLOOKUP(D986,'Pop and Pop Den'!A:C,2,FALSE)</f>
        <v>6169270</v>
      </c>
      <c r="U986">
        <f>VLOOKUP(D986,'Pop and Pop Den'!A:C,3,FALSE)</f>
        <v>89.7453</v>
      </c>
      <c r="V986">
        <f>VLOOKUP(D986,Unemployment!A:B,2,FALSE)</f>
        <v>3.3</v>
      </c>
      <c r="W986">
        <f>VLOOKUP(D986,Unemployment!H:J,2,FALSE)</f>
        <v>3.5</v>
      </c>
      <c r="X986">
        <f>VLOOKUP(D986,Unemployment!H:J,3,FALSE)</f>
        <v>4.5</v>
      </c>
      <c r="Y986">
        <f t="shared" si="312"/>
        <v>1.2000000000000002</v>
      </c>
      <c r="Z986">
        <f t="shared" si="313"/>
        <v>1</v>
      </c>
      <c r="AA986">
        <f>VLOOKUP(D986,MedianAge!A:B,2,FALSE)</f>
        <v>38.5</v>
      </c>
      <c r="AB986" s="6">
        <f>VLOOKUP(D986,StateActions!F:G,2,FALSE)</f>
        <v>43927</v>
      </c>
      <c r="AC986" s="6">
        <f>VLOOKUP(D986,StateActions!L:M,2,FALSE)</f>
        <v>43924</v>
      </c>
      <c r="AD986" s="6">
        <f>VLOOKUP(D986,StateActions!A:B,2,FALSE)</f>
        <v>43911</v>
      </c>
      <c r="AE986">
        <f t="shared" si="314"/>
        <v>-36</v>
      </c>
      <c r="AF986">
        <f t="shared" si="315"/>
        <v>-33</v>
      </c>
      <c r="AG986">
        <f t="shared" si="316"/>
        <v>-20</v>
      </c>
      <c r="AH986" s="18">
        <f t="shared" si="317"/>
        <v>0</v>
      </c>
      <c r="AI986" s="18">
        <f t="shared" si="318"/>
        <v>0</v>
      </c>
      <c r="AJ986" s="20">
        <f t="shared" si="319"/>
        <v>0</v>
      </c>
      <c r="AK986" t="str">
        <f t="shared" si="320"/>
        <v>Include</v>
      </c>
      <c r="AL986" t="str">
        <f t="shared" si="321"/>
        <v>Less than 10 deaths</v>
      </c>
      <c r="AM986" s="6">
        <f>IFERROR(VLOOKUP(D986,DatesEachStateReach10Deaths!A:B,2,FALSE),AK986)</f>
        <v>43918</v>
      </c>
      <c r="AN986">
        <f t="shared" si="322"/>
        <v>-27</v>
      </c>
    </row>
    <row r="987" spans="1:40" x14ac:dyDescent="0.25">
      <c r="A987" t="str">
        <f t="shared" si="305"/>
        <v>43892Missouri</v>
      </c>
      <c r="B987" t="str">
        <f t="shared" si="310"/>
        <v>43892MO</v>
      </c>
      <c r="C987" s="6">
        <v>43892</v>
      </c>
      <c r="D987" t="s">
        <v>88</v>
      </c>
      <c r="E987" t="s">
        <v>31</v>
      </c>
      <c r="F987">
        <f>IFERROR(VLOOKUP(B987,CovidTracking!B:G,4,FALSE),0)</f>
        <v>0</v>
      </c>
      <c r="G987">
        <f>IFERROR(VLOOKUP(B987,CovidTracking!B:G,5,FALSE),0)</f>
        <v>0</v>
      </c>
      <c r="H987">
        <f t="shared" si="311"/>
        <v>0</v>
      </c>
      <c r="I987">
        <f>IFERROR(VLOOKUP(B987,CovidTracking!B:G,6,FALSE),0)</f>
        <v>0</v>
      </c>
      <c r="J987">
        <f t="shared" ref="J987:J1026" si="323">F987-F986</f>
        <v>0</v>
      </c>
      <c r="K987">
        <f t="shared" ref="K987:K1026" si="324">G987-G986</f>
        <v>0</v>
      </c>
      <c r="L987">
        <f t="shared" ref="L987:L1026" si="325">H987-H986</f>
        <v>0</v>
      </c>
      <c r="M987">
        <f t="shared" ref="M987:M1026" si="326">I987-I986</f>
        <v>0</v>
      </c>
      <c r="N987">
        <f>VLOOKUP(A987,Mobility!$A:$L,7,FALSE)</f>
        <v>9</v>
      </c>
      <c r="O987">
        <f>VLOOKUP(A987,Mobility!$A:$L,8,FALSE)</f>
        <v>8</v>
      </c>
      <c r="P987">
        <f>VLOOKUP(A987,Mobility!$A:$L,9,FALSE)</f>
        <v>19</v>
      </c>
      <c r="Q987">
        <f>VLOOKUP(A987,Mobility!$A:$L,10,FALSE)</f>
        <v>1</v>
      </c>
      <c r="R987">
        <f>VLOOKUP(A987,Mobility!$A:$L,11,FALSE)</f>
        <v>4</v>
      </c>
      <c r="S987">
        <f>VLOOKUP(A987,Mobility!$A:$L,12,FALSE)</f>
        <v>-1</v>
      </c>
      <c r="T987">
        <f>VLOOKUP(D987,'Pop and Pop Den'!A:C,2,FALSE)</f>
        <v>6169270</v>
      </c>
      <c r="U987">
        <f>VLOOKUP(D987,'Pop and Pop Den'!A:C,3,FALSE)</f>
        <v>89.7453</v>
      </c>
      <c r="V987">
        <f>VLOOKUP(D987,Unemployment!A:B,2,FALSE)</f>
        <v>3.3</v>
      </c>
      <c r="W987">
        <f>VLOOKUP(D987,Unemployment!H:J,2,FALSE)</f>
        <v>3.5</v>
      </c>
      <c r="X987">
        <f>VLOOKUP(D987,Unemployment!H:J,3,FALSE)</f>
        <v>4.5</v>
      </c>
      <c r="Y987">
        <f t="shared" si="312"/>
        <v>1.2000000000000002</v>
      </c>
      <c r="Z987">
        <f t="shared" si="313"/>
        <v>1</v>
      </c>
      <c r="AA987">
        <f>VLOOKUP(D987,MedianAge!A:B,2,FALSE)</f>
        <v>38.5</v>
      </c>
      <c r="AB987" s="6">
        <f>VLOOKUP(D987,StateActions!F:G,2,FALSE)</f>
        <v>43927</v>
      </c>
      <c r="AC987" s="6">
        <f>VLOOKUP(D987,StateActions!L:M,2,FALSE)</f>
        <v>43924</v>
      </c>
      <c r="AD987" s="6">
        <f>VLOOKUP(D987,StateActions!A:B,2,FALSE)</f>
        <v>43911</v>
      </c>
      <c r="AE987">
        <f t="shared" si="314"/>
        <v>-35</v>
      </c>
      <c r="AF987">
        <f t="shared" si="315"/>
        <v>-32</v>
      </c>
      <c r="AG987">
        <f t="shared" si="316"/>
        <v>-19</v>
      </c>
      <c r="AH987" s="18">
        <f t="shared" si="317"/>
        <v>0</v>
      </c>
      <c r="AI987" s="18">
        <f t="shared" si="318"/>
        <v>0</v>
      </c>
      <c r="AJ987" s="20">
        <f t="shared" si="319"/>
        <v>0</v>
      </c>
      <c r="AK987" t="str">
        <f t="shared" si="320"/>
        <v>Include</v>
      </c>
      <c r="AL987" t="str">
        <f t="shared" si="321"/>
        <v>Less than 10 deaths</v>
      </c>
      <c r="AM987" s="6">
        <f>IFERROR(VLOOKUP(D987,DatesEachStateReach10Deaths!A:B,2,FALSE),AK987)</f>
        <v>43918</v>
      </c>
      <c r="AN987">
        <f t="shared" si="322"/>
        <v>-26</v>
      </c>
    </row>
    <row r="988" spans="1:40" x14ac:dyDescent="0.25">
      <c r="A988" t="str">
        <f t="shared" si="305"/>
        <v>43893Missouri</v>
      </c>
      <c r="B988" t="str">
        <f t="shared" si="310"/>
        <v>43893MO</v>
      </c>
      <c r="C988" s="6">
        <v>43893</v>
      </c>
      <c r="D988" t="s">
        <v>88</v>
      </c>
      <c r="E988" t="s">
        <v>31</v>
      </c>
      <c r="F988">
        <f>IFERROR(VLOOKUP(B988,CovidTracking!B:G,4,FALSE),0)</f>
        <v>0</v>
      </c>
      <c r="G988">
        <f>IFERROR(VLOOKUP(B988,CovidTracking!B:G,5,FALSE),0)</f>
        <v>0</v>
      </c>
      <c r="H988">
        <f t="shared" si="311"/>
        <v>0</v>
      </c>
      <c r="I988">
        <f>IFERROR(VLOOKUP(B988,CovidTracking!B:G,6,FALSE),0)</f>
        <v>0</v>
      </c>
      <c r="J988">
        <f t="shared" si="323"/>
        <v>0</v>
      </c>
      <c r="K988">
        <f t="shared" si="324"/>
        <v>0</v>
      </c>
      <c r="L988">
        <f t="shared" si="325"/>
        <v>0</v>
      </c>
      <c r="M988">
        <f t="shared" si="326"/>
        <v>0</v>
      </c>
      <c r="N988">
        <f>VLOOKUP(A988,Mobility!$A:$L,7,FALSE)</f>
        <v>14</v>
      </c>
      <c r="O988">
        <f>VLOOKUP(A988,Mobility!$A:$L,8,FALSE)</f>
        <v>12</v>
      </c>
      <c r="P988">
        <f>VLOOKUP(A988,Mobility!$A:$L,9,FALSE)</f>
        <v>66</v>
      </c>
      <c r="Q988">
        <f>VLOOKUP(A988,Mobility!$A:$L,10,FALSE)</f>
        <v>5</v>
      </c>
      <c r="R988">
        <f>VLOOKUP(A988,Mobility!$A:$L,11,FALSE)</f>
        <v>3</v>
      </c>
      <c r="S988">
        <f>VLOOKUP(A988,Mobility!$A:$L,12,FALSE)</f>
        <v>-2</v>
      </c>
      <c r="T988">
        <f>VLOOKUP(D988,'Pop and Pop Den'!A:C,2,FALSE)</f>
        <v>6169270</v>
      </c>
      <c r="U988">
        <f>VLOOKUP(D988,'Pop and Pop Den'!A:C,3,FALSE)</f>
        <v>89.7453</v>
      </c>
      <c r="V988">
        <f>VLOOKUP(D988,Unemployment!A:B,2,FALSE)</f>
        <v>3.3</v>
      </c>
      <c r="W988">
        <f>VLOOKUP(D988,Unemployment!H:J,2,FALSE)</f>
        <v>3.5</v>
      </c>
      <c r="X988">
        <f>VLOOKUP(D988,Unemployment!H:J,3,FALSE)</f>
        <v>4.5</v>
      </c>
      <c r="Y988">
        <f t="shared" si="312"/>
        <v>1.2000000000000002</v>
      </c>
      <c r="Z988">
        <f t="shared" si="313"/>
        <v>1</v>
      </c>
      <c r="AA988">
        <f>VLOOKUP(D988,MedianAge!A:B,2,FALSE)</f>
        <v>38.5</v>
      </c>
      <c r="AB988" s="6">
        <f>VLOOKUP(D988,StateActions!F:G,2,FALSE)</f>
        <v>43927</v>
      </c>
      <c r="AC988" s="6">
        <f>VLOOKUP(D988,StateActions!L:M,2,FALSE)</f>
        <v>43924</v>
      </c>
      <c r="AD988" s="6">
        <f>VLOOKUP(D988,StateActions!A:B,2,FALSE)</f>
        <v>43911</v>
      </c>
      <c r="AE988">
        <f t="shared" si="314"/>
        <v>-34</v>
      </c>
      <c r="AF988">
        <f t="shared" si="315"/>
        <v>-31</v>
      </c>
      <c r="AG988">
        <f t="shared" si="316"/>
        <v>-18</v>
      </c>
      <c r="AH988" s="18">
        <f t="shared" si="317"/>
        <v>0</v>
      </c>
      <c r="AI988" s="18">
        <f t="shared" si="318"/>
        <v>0</v>
      </c>
      <c r="AJ988" s="20">
        <f t="shared" si="319"/>
        <v>0</v>
      </c>
      <c r="AK988" t="str">
        <f t="shared" si="320"/>
        <v>Include</v>
      </c>
      <c r="AL988" t="str">
        <f t="shared" si="321"/>
        <v>Less than 10 deaths</v>
      </c>
      <c r="AM988" s="6">
        <f>IFERROR(VLOOKUP(D988,DatesEachStateReach10Deaths!A:B,2,FALSE),AK988)</f>
        <v>43918</v>
      </c>
      <c r="AN988">
        <f t="shared" si="322"/>
        <v>-25</v>
      </c>
    </row>
    <row r="989" spans="1:40" x14ac:dyDescent="0.25">
      <c r="A989" t="str">
        <f t="shared" si="305"/>
        <v>43894Missouri</v>
      </c>
      <c r="B989" t="str">
        <f t="shared" si="310"/>
        <v>43894MO</v>
      </c>
      <c r="C989" s="6">
        <v>43894</v>
      </c>
      <c r="D989" t="s">
        <v>88</v>
      </c>
      <c r="E989" t="s">
        <v>31</v>
      </c>
      <c r="F989">
        <f>IFERROR(VLOOKUP(B989,CovidTracking!B:G,4,FALSE),0)</f>
        <v>0</v>
      </c>
      <c r="G989">
        <f>IFERROR(VLOOKUP(B989,CovidTracking!B:G,5,FALSE),0)</f>
        <v>0</v>
      </c>
      <c r="H989">
        <f t="shared" si="311"/>
        <v>0</v>
      </c>
      <c r="I989">
        <f>IFERROR(VLOOKUP(B989,CovidTracking!B:G,6,FALSE),0)</f>
        <v>0</v>
      </c>
      <c r="J989">
        <f t="shared" si="323"/>
        <v>0</v>
      </c>
      <c r="K989">
        <f t="shared" si="324"/>
        <v>0</v>
      </c>
      <c r="L989">
        <f t="shared" si="325"/>
        <v>0</v>
      </c>
      <c r="M989">
        <f t="shared" si="326"/>
        <v>0</v>
      </c>
      <c r="N989">
        <f>VLOOKUP(A989,Mobility!$A:$L,7,FALSE)</f>
        <v>18</v>
      </c>
      <c r="O989">
        <f>VLOOKUP(A989,Mobility!$A:$L,8,FALSE)</f>
        <v>10</v>
      </c>
      <c r="P989">
        <f>VLOOKUP(A989,Mobility!$A:$L,9,FALSE)</f>
        <v>28</v>
      </c>
      <c r="Q989">
        <f>VLOOKUP(A989,Mobility!$A:$L,10,FALSE)</f>
        <v>11</v>
      </c>
      <c r="R989">
        <f>VLOOKUP(A989,Mobility!$A:$L,11,FALSE)</f>
        <v>6</v>
      </c>
      <c r="S989">
        <f>VLOOKUP(A989,Mobility!$A:$L,12,FALSE)</f>
        <v>-4</v>
      </c>
      <c r="T989">
        <f>VLOOKUP(D989,'Pop and Pop Den'!A:C,2,FALSE)</f>
        <v>6169270</v>
      </c>
      <c r="U989">
        <f>VLOOKUP(D989,'Pop and Pop Den'!A:C,3,FALSE)</f>
        <v>89.7453</v>
      </c>
      <c r="V989">
        <f>VLOOKUP(D989,Unemployment!A:B,2,FALSE)</f>
        <v>3.3</v>
      </c>
      <c r="W989">
        <f>VLOOKUP(D989,Unemployment!H:J,2,FALSE)</f>
        <v>3.5</v>
      </c>
      <c r="X989">
        <f>VLOOKUP(D989,Unemployment!H:J,3,FALSE)</f>
        <v>4.5</v>
      </c>
      <c r="Y989">
        <f t="shared" si="312"/>
        <v>1.2000000000000002</v>
      </c>
      <c r="Z989">
        <f t="shared" si="313"/>
        <v>1</v>
      </c>
      <c r="AA989">
        <f>VLOOKUP(D989,MedianAge!A:B,2,FALSE)</f>
        <v>38.5</v>
      </c>
      <c r="AB989" s="6">
        <f>VLOOKUP(D989,StateActions!F:G,2,FALSE)</f>
        <v>43927</v>
      </c>
      <c r="AC989" s="6">
        <f>VLOOKUP(D989,StateActions!L:M,2,FALSE)</f>
        <v>43924</v>
      </c>
      <c r="AD989" s="6">
        <f>VLOOKUP(D989,StateActions!A:B,2,FALSE)</f>
        <v>43911</v>
      </c>
      <c r="AE989">
        <f t="shared" si="314"/>
        <v>-33</v>
      </c>
      <c r="AF989">
        <f t="shared" si="315"/>
        <v>-30</v>
      </c>
      <c r="AG989">
        <f t="shared" si="316"/>
        <v>-17</v>
      </c>
      <c r="AH989" s="18">
        <f t="shared" si="317"/>
        <v>0</v>
      </c>
      <c r="AI989" s="18">
        <f t="shared" si="318"/>
        <v>0</v>
      </c>
      <c r="AJ989" s="20">
        <f t="shared" si="319"/>
        <v>0</v>
      </c>
      <c r="AK989" t="str">
        <f t="shared" si="320"/>
        <v>Include</v>
      </c>
      <c r="AL989" t="str">
        <f t="shared" si="321"/>
        <v>Less than 10 deaths</v>
      </c>
      <c r="AM989" s="6">
        <f>IFERROR(VLOOKUP(D989,DatesEachStateReach10Deaths!A:B,2,FALSE),AK989)</f>
        <v>43918</v>
      </c>
      <c r="AN989">
        <f t="shared" si="322"/>
        <v>-24</v>
      </c>
    </row>
    <row r="990" spans="1:40" x14ac:dyDescent="0.25">
      <c r="A990" t="str">
        <f t="shared" si="305"/>
        <v>43895Missouri</v>
      </c>
      <c r="B990" t="str">
        <f t="shared" si="310"/>
        <v>43895MO</v>
      </c>
      <c r="C990" s="6">
        <v>43895</v>
      </c>
      <c r="D990" t="s">
        <v>88</v>
      </c>
      <c r="E990" t="s">
        <v>31</v>
      </c>
      <c r="F990">
        <f>IFERROR(VLOOKUP(B990,CovidTracking!B:G,4,FALSE),0)</f>
        <v>0</v>
      </c>
      <c r="G990">
        <f>IFERROR(VLOOKUP(B990,CovidTracking!B:G,5,FALSE),0)</f>
        <v>0</v>
      </c>
      <c r="H990">
        <f t="shared" si="311"/>
        <v>0</v>
      </c>
      <c r="I990">
        <f>IFERROR(VLOOKUP(B990,CovidTracking!B:G,6,FALSE),0)</f>
        <v>0</v>
      </c>
      <c r="J990">
        <f t="shared" si="323"/>
        <v>0</v>
      </c>
      <c r="K990">
        <f t="shared" si="324"/>
        <v>0</v>
      </c>
      <c r="L990">
        <f t="shared" si="325"/>
        <v>0</v>
      </c>
      <c r="M990">
        <f t="shared" si="326"/>
        <v>0</v>
      </c>
      <c r="N990">
        <f>VLOOKUP(A990,Mobility!$A:$L,7,FALSE)</f>
        <v>10</v>
      </c>
      <c r="O990">
        <f>VLOOKUP(A990,Mobility!$A:$L,8,FALSE)</f>
        <v>8</v>
      </c>
      <c r="P990">
        <f>VLOOKUP(A990,Mobility!$A:$L,9,FALSE)</f>
        <v>50</v>
      </c>
      <c r="Q990">
        <f>VLOOKUP(A990,Mobility!$A:$L,10,FALSE)</f>
        <v>6</v>
      </c>
      <c r="R990">
        <f>VLOOKUP(A990,Mobility!$A:$L,11,FALSE)</f>
        <v>4</v>
      </c>
      <c r="S990">
        <f>VLOOKUP(A990,Mobility!$A:$L,12,FALSE)</f>
        <v>-1</v>
      </c>
      <c r="T990">
        <f>VLOOKUP(D990,'Pop and Pop Den'!A:C,2,FALSE)</f>
        <v>6169270</v>
      </c>
      <c r="U990">
        <f>VLOOKUP(D990,'Pop and Pop Den'!A:C,3,FALSE)</f>
        <v>89.7453</v>
      </c>
      <c r="V990">
        <f>VLOOKUP(D990,Unemployment!A:B,2,FALSE)</f>
        <v>3.3</v>
      </c>
      <c r="W990">
        <f>VLOOKUP(D990,Unemployment!H:J,2,FALSE)</f>
        <v>3.5</v>
      </c>
      <c r="X990">
        <f>VLOOKUP(D990,Unemployment!H:J,3,FALSE)</f>
        <v>4.5</v>
      </c>
      <c r="Y990">
        <f t="shared" si="312"/>
        <v>1.2000000000000002</v>
      </c>
      <c r="Z990">
        <f t="shared" si="313"/>
        <v>1</v>
      </c>
      <c r="AA990">
        <f>VLOOKUP(D990,MedianAge!A:B,2,FALSE)</f>
        <v>38.5</v>
      </c>
      <c r="AB990" s="6">
        <f>VLOOKUP(D990,StateActions!F:G,2,FALSE)</f>
        <v>43927</v>
      </c>
      <c r="AC990" s="6">
        <f>VLOOKUP(D990,StateActions!L:M,2,FALSE)</f>
        <v>43924</v>
      </c>
      <c r="AD990" s="6">
        <f>VLOOKUP(D990,StateActions!A:B,2,FALSE)</f>
        <v>43911</v>
      </c>
      <c r="AE990">
        <f t="shared" si="314"/>
        <v>-32</v>
      </c>
      <c r="AF990">
        <f t="shared" si="315"/>
        <v>-29</v>
      </c>
      <c r="AG990">
        <f t="shared" si="316"/>
        <v>-16</v>
      </c>
      <c r="AH990" s="18">
        <f t="shared" si="317"/>
        <v>0</v>
      </c>
      <c r="AI990" s="18">
        <f t="shared" si="318"/>
        <v>0</v>
      </c>
      <c r="AJ990" s="20">
        <f t="shared" si="319"/>
        <v>0</v>
      </c>
      <c r="AK990" t="str">
        <f t="shared" si="320"/>
        <v>Include</v>
      </c>
      <c r="AL990" t="str">
        <f t="shared" si="321"/>
        <v>Less than 10 deaths</v>
      </c>
      <c r="AM990" s="6">
        <f>IFERROR(VLOOKUP(D990,DatesEachStateReach10Deaths!A:B,2,FALSE),AK990)</f>
        <v>43918</v>
      </c>
      <c r="AN990">
        <f t="shared" si="322"/>
        <v>-23</v>
      </c>
    </row>
    <row r="991" spans="1:40" x14ac:dyDescent="0.25">
      <c r="A991" t="str">
        <f t="shared" ref="A991:A1026" si="327">C991&amp;D991</f>
        <v>43896Missouri</v>
      </c>
      <c r="B991" t="str">
        <f t="shared" si="310"/>
        <v>43896MO</v>
      </c>
      <c r="C991" s="6">
        <v>43896</v>
      </c>
      <c r="D991" t="s">
        <v>88</v>
      </c>
      <c r="E991" t="s">
        <v>31</v>
      </c>
      <c r="F991">
        <f>IFERROR(VLOOKUP(B991,CovidTracking!B:G,4,FALSE),0)</f>
        <v>0</v>
      </c>
      <c r="G991">
        <f>IFERROR(VLOOKUP(B991,CovidTracking!B:G,5,FALSE),0)</f>
        <v>0</v>
      </c>
      <c r="H991">
        <f t="shared" si="311"/>
        <v>0</v>
      </c>
      <c r="I991">
        <f>IFERROR(VLOOKUP(B991,CovidTracking!B:G,6,FALSE),0)</f>
        <v>0</v>
      </c>
      <c r="J991">
        <f t="shared" si="323"/>
        <v>0</v>
      </c>
      <c r="K991">
        <f t="shared" si="324"/>
        <v>0</v>
      </c>
      <c r="L991">
        <f t="shared" si="325"/>
        <v>0</v>
      </c>
      <c r="M991">
        <f t="shared" si="326"/>
        <v>0</v>
      </c>
      <c r="N991">
        <f>VLOOKUP(A991,Mobility!$A:$L,7,FALSE)</f>
        <v>16</v>
      </c>
      <c r="O991">
        <f>VLOOKUP(A991,Mobility!$A:$L,8,FALSE)</f>
        <v>3</v>
      </c>
      <c r="P991">
        <f>VLOOKUP(A991,Mobility!$A:$L,9,FALSE)</f>
        <v>67</v>
      </c>
      <c r="Q991">
        <f>VLOOKUP(A991,Mobility!$A:$L,10,FALSE)</f>
        <v>13</v>
      </c>
      <c r="R991">
        <f>VLOOKUP(A991,Mobility!$A:$L,11,FALSE)</f>
        <v>18</v>
      </c>
      <c r="S991">
        <f>VLOOKUP(A991,Mobility!$A:$L,12,FALSE)</f>
        <v>-3</v>
      </c>
      <c r="T991">
        <f>VLOOKUP(D991,'Pop and Pop Den'!A:C,2,FALSE)</f>
        <v>6169270</v>
      </c>
      <c r="U991">
        <f>VLOOKUP(D991,'Pop and Pop Den'!A:C,3,FALSE)</f>
        <v>89.7453</v>
      </c>
      <c r="V991">
        <f>VLOOKUP(D991,Unemployment!A:B,2,FALSE)</f>
        <v>3.3</v>
      </c>
      <c r="W991">
        <f>VLOOKUP(D991,Unemployment!H:J,2,FALSE)</f>
        <v>3.5</v>
      </c>
      <c r="X991">
        <f>VLOOKUP(D991,Unemployment!H:J,3,FALSE)</f>
        <v>4.5</v>
      </c>
      <c r="Y991">
        <f t="shared" si="312"/>
        <v>1.2000000000000002</v>
      </c>
      <c r="Z991">
        <f t="shared" si="313"/>
        <v>1</v>
      </c>
      <c r="AA991">
        <f>VLOOKUP(D991,MedianAge!A:B,2,FALSE)</f>
        <v>38.5</v>
      </c>
      <c r="AB991" s="6">
        <f>VLOOKUP(D991,StateActions!F:G,2,FALSE)</f>
        <v>43927</v>
      </c>
      <c r="AC991" s="6">
        <f>VLOOKUP(D991,StateActions!L:M,2,FALSE)</f>
        <v>43924</v>
      </c>
      <c r="AD991" s="6">
        <f>VLOOKUP(D991,StateActions!A:B,2,FALSE)</f>
        <v>43911</v>
      </c>
      <c r="AE991">
        <f t="shared" si="314"/>
        <v>-31</v>
      </c>
      <c r="AF991">
        <f t="shared" si="315"/>
        <v>-28</v>
      </c>
      <c r="AG991">
        <f t="shared" si="316"/>
        <v>-15</v>
      </c>
      <c r="AH991" s="18">
        <f t="shared" si="317"/>
        <v>0</v>
      </c>
      <c r="AI991" s="18">
        <f t="shared" si="318"/>
        <v>0</v>
      </c>
      <c r="AJ991" s="20">
        <f t="shared" si="319"/>
        <v>0</v>
      </c>
      <c r="AK991" t="str">
        <f t="shared" si="320"/>
        <v>Include</v>
      </c>
      <c r="AL991" t="str">
        <f t="shared" si="321"/>
        <v>Less than 10 deaths</v>
      </c>
      <c r="AM991" s="6">
        <f>IFERROR(VLOOKUP(D991,DatesEachStateReach10Deaths!A:B,2,FALSE),AK991)</f>
        <v>43918</v>
      </c>
      <c r="AN991">
        <f t="shared" si="322"/>
        <v>-22</v>
      </c>
    </row>
    <row r="992" spans="1:40" x14ac:dyDescent="0.25">
      <c r="A992" t="str">
        <f t="shared" si="327"/>
        <v>43897Missouri</v>
      </c>
      <c r="B992" t="str">
        <f t="shared" si="310"/>
        <v>43897MO</v>
      </c>
      <c r="C992" s="6">
        <v>43897</v>
      </c>
      <c r="D992" t="s">
        <v>88</v>
      </c>
      <c r="E992" t="s">
        <v>31</v>
      </c>
      <c r="F992">
        <f>IFERROR(VLOOKUP(B992,CovidTracking!B:G,4,FALSE),0)</f>
        <v>0</v>
      </c>
      <c r="G992">
        <f>IFERROR(VLOOKUP(B992,CovidTracking!B:G,5,FALSE),0)</f>
        <v>0</v>
      </c>
      <c r="H992">
        <f t="shared" si="311"/>
        <v>0</v>
      </c>
      <c r="I992">
        <f>IFERROR(VLOOKUP(B992,CovidTracking!B:G,6,FALSE),0)</f>
        <v>0</v>
      </c>
      <c r="J992">
        <f t="shared" si="323"/>
        <v>0</v>
      </c>
      <c r="K992">
        <f t="shared" si="324"/>
        <v>0</v>
      </c>
      <c r="L992">
        <f t="shared" si="325"/>
        <v>0</v>
      </c>
      <c r="M992">
        <f t="shared" si="326"/>
        <v>0</v>
      </c>
      <c r="N992">
        <f>VLOOKUP(A992,Mobility!$A:$L,7,FALSE)</f>
        <v>12</v>
      </c>
      <c r="O992">
        <f>VLOOKUP(A992,Mobility!$A:$L,8,FALSE)</f>
        <v>14</v>
      </c>
      <c r="P992">
        <f>VLOOKUP(A992,Mobility!$A:$L,9,FALSE)</f>
        <v>114</v>
      </c>
      <c r="Q992">
        <f>VLOOKUP(A992,Mobility!$A:$L,10,FALSE)</f>
        <v>13</v>
      </c>
      <c r="R992">
        <f>VLOOKUP(A992,Mobility!$A:$L,11,FALSE)</f>
        <v>7</v>
      </c>
      <c r="S992">
        <f>VLOOKUP(A992,Mobility!$A:$L,12,FALSE)</f>
        <v>-3</v>
      </c>
      <c r="T992">
        <f>VLOOKUP(D992,'Pop and Pop Den'!A:C,2,FALSE)</f>
        <v>6169270</v>
      </c>
      <c r="U992">
        <f>VLOOKUP(D992,'Pop and Pop Den'!A:C,3,FALSE)</f>
        <v>89.7453</v>
      </c>
      <c r="V992">
        <f>VLOOKUP(D992,Unemployment!A:B,2,FALSE)</f>
        <v>3.3</v>
      </c>
      <c r="W992">
        <f>VLOOKUP(D992,Unemployment!H:J,2,FALSE)</f>
        <v>3.5</v>
      </c>
      <c r="X992">
        <f>VLOOKUP(D992,Unemployment!H:J,3,FALSE)</f>
        <v>4.5</v>
      </c>
      <c r="Y992">
        <f t="shared" si="312"/>
        <v>1.2000000000000002</v>
      </c>
      <c r="Z992">
        <f t="shared" si="313"/>
        <v>1</v>
      </c>
      <c r="AA992">
        <f>VLOOKUP(D992,MedianAge!A:B,2,FALSE)</f>
        <v>38.5</v>
      </c>
      <c r="AB992" s="6">
        <f>VLOOKUP(D992,StateActions!F:G,2,FALSE)</f>
        <v>43927</v>
      </c>
      <c r="AC992" s="6">
        <f>VLOOKUP(D992,StateActions!L:M,2,FALSE)</f>
        <v>43924</v>
      </c>
      <c r="AD992" s="6">
        <f>VLOOKUP(D992,StateActions!A:B,2,FALSE)</f>
        <v>43911</v>
      </c>
      <c r="AE992">
        <f t="shared" si="314"/>
        <v>-30</v>
      </c>
      <c r="AF992">
        <f t="shared" si="315"/>
        <v>-27</v>
      </c>
      <c r="AG992">
        <f t="shared" si="316"/>
        <v>-14</v>
      </c>
      <c r="AH992" s="18">
        <f t="shared" si="317"/>
        <v>0</v>
      </c>
      <c r="AI992" s="18">
        <f t="shared" si="318"/>
        <v>0</v>
      </c>
      <c r="AJ992" s="20">
        <f t="shared" si="319"/>
        <v>0</v>
      </c>
      <c r="AK992" t="str">
        <f t="shared" si="320"/>
        <v>Include</v>
      </c>
      <c r="AL992" t="str">
        <f t="shared" si="321"/>
        <v>Less than 10 deaths</v>
      </c>
      <c r="AM992" s="6">
        <f>IFERROR(VLOOKUP(D992,DatesEachStateReach10Deaths!A:B,2,FALSE),AK992)</f>
        <v>43918</v>
      </c>
      <c r="AN992">
        <f t="shared" si="322"/>
        <v>-21</v>
      </c>
    </row>
    <row r="993" spans="1:40" x14ac:dyDescent="0.25">
      <c r="A993" t="str">
        <f t="shared" si="327"/>
        <v>43898Missouri</v>
      </c>
      <c r="B993" t="str">
        <f t="shared" si="310"/>
        <v>43898MO</v>
      </c>
      <c r="C993" s="6">
        <v>43898</v>
      </c>
      <c r="D993" t="s">
        <v>88</v>
      </c>
      <c r="E993" t="s">
        <v>31</v>
      </c>
      <c r="F993">
        <f>IFERROR(VLOOKUP(B993,CovidTracking!B:G,4,FALSE),0)</f>
        <v>1</v>
      </c>
      <c r="G993">
        <f>IFERROR(VLOOKUP(B993,CovidTracking!B:G,5,FALSE),0)</f>
        <v>0</v>
      </c>
      <c r="H993">
        <f t="shared" si="311"/>
        <v>1</v>
      </c>
      <c r="I993">
        <f>IFERROR(VLOOKUP(B993,CovidTracking!B:G,6,FALSE),0)</f>
        <v>0</v>
      </c>
      <c r="J993">
        <f t="shared" si="323"/>
        <v>1</v>
      </c>
      <c r="K993">
        <f t="shared" si="324"/>
        <v>0</v>
      </c>
      <c r="L993">
        <f t="shared" si="325"/>
        <v>1</v>
      </c>
      <c r="M993">
        <f t="shared" si="326"/>
        <v>0</v>
      </c>
      <c r="N993">
        <f>VLOOKUP(A993,Mobility!$A:$L,7,FALSE)</f>
        <v>20</v>
      </c>
      <c r="O993">
        <f>VLOOKUP(A993,Mobility!$A:$L,8,FALSE)</f>
        <v>16</v>
      </c>
      <c r="P993">
        <f>VLOOKUP(A993,Mobility!$A:$L,9,FALSE)</f>
        <v>119</v>
      </c>
      <c r="Q993">
        <f>VLOOKUP(A993,Mobility!$A:$L,10,FALSE)</f>
        <v>14</v>
      </c>
      <c r="R993">
        <f>VLOOKUP(A993,Mobility!$A:$L,11,FALSE)</f>
        <v>5</v>
      </c>
      <c r="S993">
        <f>VLOOKUP(A993,Mobility!$A:$L,12,FALSE)</f>
        <v>-2</v>
      </c>
      <c r="T993">
        <f>VLOOKUP(D993,'Pop and Pop Den'!A:C,2,FALSE)</f>
        <v>6169270</v>
      </c>
      <c r="U993">
        <f>VLOOKUP(D993,'Pop and Pop Den'!A:C,3,FALSE)</f>
        <v>89.7453</v>
      </c>
      <c r="V993">
        <f>VLOOKUP(D993,Unemployment!A:B,2,FALSE)</f>
        <v>3.3</v>
      </c>
      <c r="W993">
        <f>VLOOKUP(D993,Unemployment!H:J,2,FALSE)</f>
        <v>3.5</v>
      </c>
      <c r="X993">
        <f>VLOOKUP(D993,Unemployment!H:J,3,FALSE)</f>
        <v>4.5</v>
      </c>
      <c r="Y993">
        <f t="shared" si="312"/>
        <v>1.2000000000000002</v>
      </c>
      <c r="Z993">
        <f t="shared" si="313"/>
        <v>1</v>
      </c>
      <c r="AA993">
        <f>VLOOKUP(D993,MedianAge!A:B,2,FALSE)</f>
        <v>38.5</v>
      </c>
      <c r="AB993" s="6">
        <f>VLOOKUP(D993,StateActions!F:G,2,FALSE)</f>
        <v>43927</v>
      </c>
      <c r="AC993" s="6">
        <f>VLOOKUP(D993,StateActions!L:M,2,FALSE)</f>
        <v>43924</v>
      </c>
      <c r="AD993" s="6">
        <f>VLOOKUP(D993,StateActions!A:B,2,FALSE)</f>
        <v>43911</v>
      </c>
      <c r="AE993">
        <f t="shared" si="314"/>
        <v>-29</v>
      </c>
      <c r="AF993">
        <f t="shared" si="315"/>
        <v>-26</v>
      </c>
      <c r="AG993">
        <f t="shared" si="316"/>
        <v>-13</v>
      </c>
      <c r="AH993" s="18">
        <f t="shared" si="317"/>
        <v>1</v>
      </c>
      <c r="AI993" s="18">
        <f t="shared" si="318"/>
        <v>0</v>
      </c>
      <c r="AJ993" s="20">
        <f t="shared" si="319"/>
        <v>0</v>
      </c>
      <c r="AK993" t="str">
        <f t="shared" si="320"/>
        <v>Include</v>
      </c>
      <c r="AL993" t="str">
        <f t="shared" si="321"/>
        <v>Less than 10 deaths</v>
      </c>
      <c r="AM993" s="6">
        <f>IFERROR(VLOOKUP(D993,DatesEachStateReach10Deaths!A:B,2,FALSE),AK993)</f>
        <v>43918</v>
      </c>
      <c r="AN993">
        <f t="shared" si="322"/>
        <v>-20</v>
      </c>
    </row>
    <row r="994" spans="1:40" x14ac:dyDescent="0.25">
      <c r="A994" t="str">
        <f t="shared" si="327"/>
        <v>43899Missouri</v>
      </c>
      <c r="B994" t="str">
        <f t="shared" si="310"/>
        <v>43899MO</v>
      </c>
      <c r="C994" s="6">
        <v>43899</v>
      </c>
      <c r="D994" t="s">
        <v>88</v>
      </c>
      <c r="E994" t="s">
        <v>31</v>
      </c>
      <c r="F994">
        <f>IFERROR(VLOOKUP(B994,CovidTracking!B:G,4,FALSE),0)</f>
        <v>1</v>
      </c>
      <c r="G994">
        <f>IFERROR(VLOOKUP(B994,CovidTracking!B:G,5,FALSE),0)</f>
        <v>0</v>
      </c>
      <c r="H994">
        <f t="shared" si="311"/>
        <v>1</v>
      </c>
      <c r="I994">
        <f>IFERROR(VLOOKUP(B994,CovidTracking!B:G,6,FALSE),0)</f>
        <v>0</v>
      </c>
      <c r="J994">
        <f t="shared" si="323"/>
        <v>0</v>
      </c>
      <c r="K994">
        <f t="shared" si="324"/>
        <v>0</v>
      </c>
      <c r="L994">
        <f t="shared" si="325"/>
        <v>0</v>
      </c>
      <c r="M994">
        <f t="shared" si="326"/>
        <v>0</v>
      </c>
      <c r="N994">
        <f>VLOOKUP(A994,Mobility!$A:$L,7,FALSE)</f>
        <v>3</v>
      </c>
      <c r="O994">
        <f>VLOOKUP(A994,Mobility!$A:$L,8,FALSE)</f>
        <v>5</v>
      </c>
      <c r="P994">
        <f>VLOOKUP(A994,Mobility!$A:$L,9,FALSE)</f>
        <v>-8</v>
      </c>
      <c r="Q994">
        <f>VLOOKUP(A994,Mobility!$A:$L,10,FALSE)</f>
        <v>-4</v>
      </c>
      <c r="R994">
        <f>VLOOKUP(A994,Mobility!$A:$L,11,FALSE)</f>
        <v>1</v>
      </c>
      <c r="S994">
        <f>VLOOKUP(A994,Mobility!$A:$L,12,FALSE)</f>
        <v>2</v>
      </c>
      <c r="T994">
        <f>VLOOKUP(D994,'Pop and Pop Den'!A:C,2,FALSE)</f>
        <v>6169270</v>
      </c>
      <c r="U994">
        <f>VLOOKUP(D994,'Pop and Pop Den'!A:C,3,FALSE)</f>
        <v>89.7453</v>
      </c>
      <c r="V994">
        <f>VLOOKUP(D994,Unemployment!A:B,2,FALSE)</f>
        <v>3.3</v>
      </c>
      <c r="W994">
        <f>VLOOKUP(D994,Unemployment!H:J,2,FALSE)</f>
        <v>3.5</v>
      </c>
      <c r="X994">
        <f>VLOOKUP(D994,Unemployment!H:J,3,FALSE)</f>
        <v>4.5</v>
      </c>
      <c r="Y994">
        <f t="shared" si="312"/>
        <v>1.2000000000000002</v>
      </c>
      <c r="Z994">
        <f t="shared" si="313"/>
        <v>1</v>
      </c>
      <c r="AA994">
        <f>VLOOKUP(D994,MedianAge!A:B,2,FALSE)</f>
        <v>38.5</v>
      </c>
      <c r="AB994" s="6">
        <f>VLOOKUP(D994,StateActions!F:G,2,FALSE)</f>
        <v>43927</v>
      </c>
      <c r="AC994" s="6">
        <f>VLOOKUP(D994,StateActions!L:M,2,FALSE)</f>
        <v>43924</v>
      </c>
      <c r="AD994" s="6">
        <f>VLOOKUP(D994,StateActions!A:B,2,FALSE)</f>
        <v>43911</v>
      </c>
      <c r="AE994">
        <f t="shared" si="314"/>
        <v>-28</v>
      </c>
      <c r="AF994">
        <f t="shared" si="315"/>
        <v>-25</v>
      </c>
      <c r="AG994">
        <f t="shared" si="316"/>
        <v>-12</v>
      </c>
      <c r="AH994" s="18">
        <f t="shared" si="317"/>
        <v>1</v>
      </c>
      <c r="AI994" s="18">
        <f t="shared" si="318"/>
        <v>0</v>
      </c>
      <c r="AJ994" s="20">
        <f t="shared" si="319"/>
        <v>0</v>
      </c>
      <c r="AK994" t="str">
        <f t="shared" si="320"/>
        <v>Include</v>
      </c>
      <c r="AL994" t="str">
        <f t="shared" si="321"/>
        <v>Less than 10 deaths</v>
      </c>
      <c r="AM994" s="6">
        <f>IFERROR(VLOOKUP(D994,DatesEachStateReach10Deaths!A:B,2,FALSE),AK994)</f>
        <v>43918</v>
      </c>
      <c r="AN994">
        <f t="shared" si="322"/>
        <v>-19</v>
      </c>
    </row>
    <row r="995" spans="1:40" x14ac:dyDescent="0.25">
      <c r="A995" t="str">
        <f t="shared" si="327"/>
        <v>43900Missouri</v>
      </c>
      <c r="B995" t="str">
        <f t="shared" si="310"/>
        <v>43900MO</v>
      </c>
      <c r="C995" s="6">
        <v>43900</v>
      </c>
      <c r="D995" t="s">
        <v>88</v>
      </c>
      <c r="E995" t="s">
        <v>31</v>
      </c>
      <c r="F995">
        <f>IFERROR(VLOOKUP(B995,CovidTracking!B:G,4,FALSE),0)</f>
        <v>1</v>
      </c>
      <c r="G995">
        <f>IFERROR(VLOOKUP(B995,CovidTracking!B:G,5,FALSE),0)</f>
        <v>0</v>
      </c>
      <c r="H995">
        <f t="shared" si="311"/>
        <v>1</v>
      </c>
      <c r="I995">
        <f>IFERROR(VLOOKUP(B995,CovidTracking!B:G,6,FALSE),0)</f>
        <v>0</v>
      </c>
      <c r="J995">
        <f t="shared" si="323"/>
        <v>0</v>
      </c>
      <c r="K995">
        <f t="shared" si="324"/>
        <v>0</v>
      </c>
      <c r="L995">
        <f t="shared" si="325"/>
        <v>0</v>
      </c>
      <c r="M995">
        <f t="shared" si="326"/>
        <v>0</v>
      </c>
      <c r="N995">
        <f>VLOOKUP(A995,Mobility!$A:$L,7,FALSE)</f>
        <v>11</v>
      </c>
      <c r="O995">
        <f>VLOOKUP(A995,Mobility!$A:$L,8,FALSE)</f>
        <v>11</v>
      </c>
      <c r="P995">
        <f>VLOOKUP(A995,Mobility!$A:$L,9,FALSE)</f>
        <v>46</v>
      </c>
      <c r="Q995">
        <f>VLOOKUP(A995,Mobility!$A:$L,10,FALSE)</f>
        <v>1</v>
      </c>
      <c r="R995">
        <f>VLOOKUP(A995,Mobility!$A:$L,11,FALSE)</f>
        <v>0</v>
      </c>
      <c r="S995">
        <f>VLOOKUP(A995,Mobility!$A:$L,12,FALSE)</f>
        <v>-1</v>
      </c>
      <c r="T995">
        <f>VLOOKUP(D995,'Pop and Pop Den'!A:C,2,FALSE)</f>
        <v>6169270</v>
      </c>
      <c r="U995">
        <f>VLOOKUP(D995,'Pop and Pop Den'!A:C,3,FALSE)</f>
        <v>89.7453</v>
      </c>
      <c r="V995">
        <f>VLOOKUP(D995,Unemployment!A:B,2,FALSE)</f>
        <v>3.3</v>
      </c>
      <c r="W995">
        <f>VLOOKUP(D995,Unemployment!H:J,2,FALSE)</f>
        <v>3.5</v>
      </c>
      <c r="X995">
        <f>VLOOKUP(D995,Unemployment!H:J,3,FALSE)</f>
        <v>4.5</v>
      </c>
      <c r="Y995">
        <f t="shared" si="312"/>
        <v>1.2000000000000002</v>
      </c>
      <c r="Z995">
        <f t="shared" si="313"/>
        <v>1</v>
      </c>
      <c r="AA995">
        <f>VLOOKUP(D995,MedianAge!A:B,2,FALSE)</f>
        <v>38.5</v>
      </c>
      <c r="AB995" s="6">
        <f>VLOOKUP(D995,StateActions!F:G,2,FALSE)</f>
        <v>43927</v>
      </c>
      <c r="AC995" s="6">
        <f>VLOOKUP(D995,StateActions!L:M,2,FALSE)</f>
        <v>43924</v>
      </c>
      <c r="AD995" s="6">
        <f>VLOOKUP(D995,StateActions!A:B,2,FALSE)</f>
        <v>43911</v>
      </c>
      <c r="AE995">
        <f t="shared" si="314"/>
        <v>-27</v>
      </c>
      <c r="AF995">
        <f t="shared" si="315"/>
        <v>-24</v>
      </c>
      <c r="AG995">
        <f t="shared" si="316"/>
        <v>-11</v>
      </c>
      <c r="AH995" s="18">
        <f t="shared" si="317"/>
        <v>1</v>
      </c>
      <c r="AI995" s="18">
        <f t="shared" si="318"/>
        <v>0</v>
      </c>
      <c r="AJ995" s="20">
        <f t="shared" si="319"/>
        <v>0</v>
      </c>
      <c r="AK995" t="str">
        <f t="shared" si="320"/>
        <v>Include</v>
      </c>
      <c r="AL995" t="str">
        <f t="shared" si="321"/>
        <v>Less than 10 deaths</v>
      </c>
      <c r="AM995" s="6">
        <f>IFERROR(VLOOKUP(D995,DatesEachStateReach10Deaths!A:B,2,FALSE),AK995)</f>
        <v>43918</v>
      </c>
      <c r="AN995">
        <f t="shared" si="322"/>
        <v>-18</v>
      </c>
    </row>
    <row r="996" spans="1:40" x14ac:dyDescent="0.25">
      <c r="A996" t="str">
        <f t="shared" si="327"/>
        <v>43901Missouri</v>
      </c>
      <c r="B996" t="str">
        <f t="shared" si="310"/>
        <v>43901MO</v>
      </c>
      <c r="C996" s="6">
        <v>43901</v>
      </c>
      <c r="D996" t="s">
        <v>88</v>
      </c>
      <c r="E996" t="s">
        <v>31</v>
      </c>
      <c r="F996">
        <f>IFERROR(VLOOKUP(B996,CovidTracking!B:G,4,FALSE),0)</f>
        <v>1</v>
      </c>
      <c r="G996">
        <f>IFERROR(VLOOKUP(B996,CovidTracking!B:G,5,FALSE),0)</f>
        <v>0</v>
      </c>
      <c r="H996">
        <f t="shared" si="311"/>
        <v>1</v>
      </c>
      <c r="I996">
        <f>IFERROR(VLOOKUP(B996,CovidTracking!B:G,6,FALSE),0)</f>
        <v>0</v>
      </c>
      <c r="J996">
        <f t="shared" si="323"/>
        <v>0</v>
      </c>
      <c r="K996">
        <f t="shared" si="324"/>
        <v>0</v>
      </c>
      <c r="L996">
        <f t="shared" si="325"/>
        <v>0</v>
      </c>
      <c r="M996">
        <f t="shared" si="326"/>
        <v>0</v>
      </c>
      <c r="N996">
        <f>VLOOKUP(A996,Mobility!$A:$L,7,FALSE)</f>
        <v>19</v>
      </c>
      <c r="O996">
        <f>VLOOKUP(A996,Mobility!$A:$L,8,FALSE)</f>
        <v>13</v>
      </c>
      <c r="P996">
        <f>VLOOKUP(A996,Mobility!$A:$L,9,FALSE)</f>
        <v>50</v>
      </c>
      <c r="Q996">
        <f>VLOOKUP(A996,Mobility!$A:$L,10,FALSE)</f>
        <v>10</v>
      </c>
      <c r="R996">
        <f>VLOOKUP(A996,Mobility!$A:$L,11,FALSE)</f>
        <v>4</v>
      </c>
      <c r="S996">
        <f>VLOOKUP(A996,Mobility!$A:$L,12,FALSE)</f>
        <v>-3</v>
      </c>
      <c r="T996">
        <f>VLOOKUP(D996,'Pop and Pop Den'!A:C,2,FALSE)</f>
        <v>6169270</v>
      </c>
      <c r="U996">
        <f>VLOOKUP(D996,'Pop and Pop Den'!A:C,3,FALSE)</f>
        <v>89.7453</v>
      </c>
      <c r="V996">
        <f>VLOOKUP(D996,Unemployment!A:B,2,FALSE)</f>
        <v>3.3</v>
      </c>
      <c r="W996">
        <f>VLOOKUP(D996,Unemployment!H:J,2,FALSE)</f>
        <v>3.5</v>
      </c>
      <c r="X996">
        <f>VLOOKUP(D996,Unemployment!H:J,3,FALSE)</f>
        <v>4.5</v>
      </c>
      <c r="Y996">
        <f t="shared" si="312"/>
        <v>1.2000000000000002</v>
      </c>
      <c r="Z996">
        <f t="shared" si="313"/>
        <v>1</v>
      </c>
      <c r="AA996">
        <f>VLOOKUP(D996,MedianAge!A:B,2,FALSE)</f>
        <v>38.5</v>
      </c>
      <c r="AB996" s="6">
        <f>VLOOKUP(D996,StateActions!F:G,2,FALSE)</f>
        <v>43927</v>
      </c>
      <c r="AC996" s="6">
        <f>VLOOKUP(D996,StateActions!L:M,2,FALSE)</f>
        <v>43924</v>
      </c>
      <c r="AD996" s="6">
        <f>VLOOKUP(D996,StateActions!A:B,2,FALSE)</f>
        <v>43911</v>
      </c>
      <c r="AE996">
        <f t="shared" si="314"/>
        <v>-26</v>
      </c>
      <c r="AF996">
        <f t="shared" si="315"/>
        <v>-23</v>
      </c>
      <c r="AG996">
        <f t="shared" si="316"/>
        <v>-10</v>
      </c>
      <c r="AH996" s="18">
        <f t="shared" si="317"/>
        <v>1</v>
      </c>
      <c r="AI996" s="18">
        <f t="shared" si="318"/>
        <v>0</v>
      </c>
      <c r="AJ996" s="20">
        <f t="shared" si="319"/>
        <v>0</v>
      </c>
      <c r="AK996" t="str">
        <f t="shared" si="320"/>
        <v>Include</v>
      </c>
      <c r="AL996" t="str">
        <f t="shared" si="321"/>
        <v>Less than 10 deaths</v>
      </c>
      <c r="AM996" s="6">
        <f>IFERROR(VLOOKUP(D996,DatesEachStateReach10Deaths!A:B,2,FALSE),AK996)</f>
        <v>43918</v>
      </c>
      <c r="AN996">
        <f t="shared" si="322"/>
        <v>-17</v>
      </c>
    </row>
    <row r="997" spans="1:40" x14ac:dyDescent="0.25">
      <c r="A997" t="str">
        <f t="shared" si="327"/>
        <v>43902Missouri</v>
      </c>
      <c r="B997" t="str">
        <f t="shared" si="310"/>
        <v>43902MO</v>
      </c>
      <c r="C997" s="6">
        <v>43902</v>
      </c>
      <c r="D997" t="s">
        <v>88</v>
      </c>
      <c r="E997" t="s">
        <v>31</v>
      </c>
      <c r="F997">
        <f>IFERROR(VLOOKUP(B997,CovidTracking!B:G,4,FALSE),0)</f>
        <v>1</v>
      </c>
      <c r="G997">
        <f>IFERROR(VLOOKUP(B997,CovidTracking!B:G,5,FALSE),0)</f>
        <v>64</v>
      </c>
      <c r="H997">
        <f t="shared" si="311"/>
        <v>65</v>
      </c>
      <c r="I997">
        <f>IFERROR(VLOOKUP(B997,CovidTracking!B:G,6,FALSE),0)</f>
        <v>0</v>
      </c>
      <c r="J997">
        <f t="shared" si="323"/>
        <v>0</v>
      </c>
      <c r="K997">
        <f t="shared" si="324"/>
        <v>64</v>
      </c>
      <c r="L997">
        <f t="shared" si="325"/>
        <v>64</v>
      </c>
      <c r="M997">
        <f t="shared" si="326"/>
        <v>0</v>
      </c>
      <c r="N997">
        <f>VLOOKUP(A997,Mobility!$A:$L,7,FALSE)</f>
        <v>8</v>
      </c>
      <c r="O997">
        <f>VLOOKUP(A997,Mobility!$A:$L,8,FALSE)</f>
        <v>24</v>
      </c>
      <c r="P997">
        <f>VLOOKUP(A997,Mobility!$A:$L,9,FALSE)</f>
        <v>26</v>
      </c>
      <c r="Q997">
        <f>VLOOKUP(A997,Mobility!$A:$L,10,FALSE)</f>
        <v>1</v>
      </c>
      <c r="R997">
        <f>VLOOKUP(A997,Mobility!$A:$L,11,FALSE)</f>
        <v>1</v>
      </c>
      <c r="S997">
        <f>VLOOKUP(A997,Mobility!$A:$L,12,FALSE)</f>
        <v>0</v>
      </c>
      <c r="T997">
        <f>VLOOKUP(D997,'Pop and Pop Den'!A:C,2,FALSE)</f>
        <v>6169270</v>
      </c>
      <c r="U997">
        <f>VLOOKUP(D997,'Pop and Pop Den'!A:C,3,FALSE)</f>
        <v>89.7453</v>
      </c>
      <c r="V997">
        <f>VLOOKUP(D997,Unemployment!A:B,2,FALSE)</f>
        <v>3.3</v>
      </c>
      <c r="W997">
        <f>VLOOKUP(D997,Unemployment!H:J,2,FALSE)</f>
        <v>3.5</v>
      </c>
      <c r="X997">
        <f>VLOOKUP(D997,Unemployment!H:J,3,FALSE)</f>
        <v>4.5</v>
      </c>
      <c r="Y997">
        <f t="shared" si="312"/>
        <v>1.2000000000000002</v>
      </c>
      <c r="Z997">
        <f t="shared" si="313"/>
        <v>1</v>
      </c>
      <c r="AA997">
        <f>VLOOKUP(D997,MedianAge!A:B,2,FALSE)</f>
        <v>38.5</v>
      </c>
      <c r="AB997" s="6">
        <f>VLOOKUP(D997,StateActions!F:G,2,FALSE)</f>
        <v>43927</v>
      </c>
      <c r="AC997" s="6">
        <f>VLOOKUP(D997,StateActions!L:M,2,FALSE)</f>
        <v>43924</v>
      </c>
      <c r="AD997" s="6">
        <f>VLOOKUP(D997,StateActions!A:B,2,FALSE)</f>
        <v>43911</v>
      </c>
      <c r="AE997">
        <f t="shared" si="314"/>
        <v>-25</v>
      </c>
      <c r="AF997">
        <f t="shared" si="315"/>
        <v>-22</v>
      </c>
      <c r="AG997">
        <f t="shared" si="316"/>
        <v>-9</v>
      </c>
      <c r="AH997" s="18">
        <f t="shared" si="317"/>
        <v>1.5384615384615385E-2</v>
      </c>
      <c r="AI997" s="18">
        <f t="shared" si="318"/>
        <v>0.98461538461538467</v>
      </c>
      <c r="AJ997" s="20">
        <f t="shared" si="319"/>
        <v>0</v>
      </c>
      <c r="AK997" t="str">
        <f t="shared" si="320"/>
        <v>Include</v>
      </c>
      <c r="AL997" t="str">
        <f t="shared" si="321"/>
        <v>Less than 10 deaths</v>
      </c>
      <c r="AM997" s="6">
        <f>IFERROR(VLOOKUP(D997,DatesEachStateReach10Deaths!A:B,2,FALSE),AK997)</f>
        <v>43918</v>
      </c>
      <c r="AN997">
        <f t="shared" si="322"/>
        <v>-16</v>
      </c>
    </row>
    <row r="998" spans="1:40" x14ac:dyDescent="0.25">
      <c r="A998" t="str">
        <f t="shared" si="327"/>
        <v>43903Missouri</v>
      </c>
      <c r="B998" t="str">
        <f t="shared" si="310"/>
        <v>43903MO</v>
      </c>
      <c r="C998" s="6">
        <v>43903</v>
      </c>
      <c r="D998" t="s">
        <v>88</v>
      </c>
      <c r="E998" t="s">
        <v>31</v>
      </c>
      <c r="F998">
        <f>IFERROR(VLOOKUP(B998,CovidTracking!B:G,4,FALSE),0)</f>
        <v>2</v>
      </c>
      <c r="G998">
        <f>IFERROR(VLOOKUP(B998,CovidTracking!B:G,5,FALSE),0)</f>
        <v>71</v>
      </c>
      <c r="H998">
        <f t="shared" si="311"/>
        <v>73</v>
      </c>
      <c r="I998">
        <f>IFERROR(VLOOKUP(B998,CovidTracking!B:G,6,FALSE),0)</f>
        <v>0</v>
      </c>
      <c r="J998">
        <f t="shared" si="323"/>
        <v>1</v>
      </c>
      <c r="K998">
        <f t="shared" si="324"/>
        <v>7</v>
      </c>
      <c r="L998">
        <f t="shared" si="325"/>
        <v>8</v>
      </c>
      <c r="M998">
        <f t="shared" si="326"/>
        <v>0</v>
      </c>
      <c r="N998">
        <f>VLOOKUP(A998,Mobility!$A:$L,7,FALSE)</f>
        <v>12</v>
      </c>
      <c r="O998">
        <f>VLOOKUP(A998,Mobility!$A:$L,8,FALSE)</f>
        <v>24</v>
      </c>
      <c r="P998">
        <f>VLOOKUP(A998,Mobility!$A:$L,9,FALSE)</f>
        <v>37</v>
      </c>
      <c r="Q998">
        <f>VLOOKUP(A998,Mobility!$A:$L,10,FALSE)</f>
        <v>6</v>
      </c>
      <c r="R998">
        <f>VLOOKUP(A998,Mobility!$A:$L,11,FALSE)</f>
        <v>10</v>
      </c>
      <c r="S998">
        <f>VLOOKUP(A998,Mobility!$A:$L,12,FALSE)</f>
        <v>0</v>
      </c>
      <c r="T998">
        <f>VLOOKUP(D998,'Pop and Pop Den'!A:C,2,FALSE)</f>
        <v>6169270</v>
      </c>
      <c r="U998">
        <f>VLOOKUP(D998,'Pop and Pop Den'!A:C,3,FALSE)</f>
        <v>89.7453</v>
      </c>
      <c r="V998">
        <f>VLOOKUP(D998,Unemployment!A:B,2,FALSE)</f>
        <v>3.3</v>
      </c>
      <c r="W998">
        <f>VLOOKUP(D998,Unemployment!H:J,2,FALSE)</f>
        <v>3.5</v>
      </c>
      <c r="X998">
        <f>VLOOKUP(D998,Unemployment!H:J,3,FALSE)</f>
        <v>4.5</v>
      </c>
      <c r="Y998">
        <f t="shared" si="312"/>
        <v>1.2000000000000002</v>
      </c>
      <c r="Z998">
        <f t="shared" si="313"/>
        <v>1</v>
      </c>
      <c r="AA998">
        <f>VLOOKUP(D998,MedianAge!A:B,2,FALSE)</f>
        <v>38.5</v>
      </c>
      <c r="AB998" s="6">
        <f>VLOOKUP(D998,StateActions!F:G,2,FALSE)</f>
        <v>43927</v>
      </c>
      <c r="AC998" s="6">
        <f>VLOOKUP(D998,StateActions!L:M,2,FALSE)</f>
        <v>43924</v>
      </c>
      <c r="AD998" s="6">
        <f>VLOOKUP(D998,StateActions!A:B,2,FALSE)</f>
        <v>43911</v>
      </c>
      <c r="AE998">
        <f t="shared" si="314"/>
        <v>-24</v>
      </c>
      <c r="AF998">
        <f t="shared" si="315"/>
        <v>-21</v>
      </c>
      <c r="AG998">
        <f t="shared" si="316"/>
        <v>-8</v>
      </c>
      <c r="AH998" s="18">
        <f t="shared" si="317"/>
        <v>2.7397260273972601E-2</v>
      </c>
      <c r="AI998" s="18">
        <f t="shared" si="318"/>
        <v>0.9726027397260274</v>
      </c>
      <c r="AJ998" s="20">
        <f t="shared" si="319"/>
        <v>0</v>
      </c>
      <c r="AK998" t="str">
        <f t="shared" si="320"/>
        <v>Include</v>
      </c>
      <c r="AL998" t="str">
        <f t="shared" si="321"/>
        <v>Less than 10 deaths</v>
      </c>
      <c r="AM998" s="6">
        <f>IFERROR(VLOOKUP(D998,DatesEachStateReach10Deaths!A:B,2,FALSE),AK998)</f>
        <v>43918</v>
      </c>
      <c r="AN998">
        <f t="shared" si="322"/>
        <v>-15</v>
      </c>
    </row>
    <row r="999" spans="1:40" x14ac:dyDescent="0.25">
      <c r="A999" t="str">
        <f t="shared" si="327"/>
        <v>43904Missouri</v>
      </c>
      <c r="B999" t="str">
        <f t="shared" si="310"/>
        <v>43904MO</v>
      </c>
      <c r="C999" s="6">
        <v>43904</v>
      </c>
      <c r="D999" t="s">
        <v>88</v>
      </c>
      <c r="E999" t="s">
        <v>31</v>
      </c>
      <c r="F999">
        <f>IFERROR(VLOOKUP(B999,CovidTracking!B:G,4,FALSE),0)</f>
        <v>4</v>
      </c>
      <c r="G999">
        <f>IFERROR(VLOOKUP(B999,CovidTracking!B:G,5,FALSE),0)</f>
        <v>90</v>
      </c>
      <c r="H999">
        <f t="shared" si="311"/>
        <v>94</v>
      </c>
      <c r="I999">
        <f>IFERROR(VLOOKUP(B999,CovidTracking!B:G,6,FALSE),0)</f>
        <v>0</v>
      </c>
      <c r="J999">
        <f t="shared" si="323"/>
        <v>2</v>
      </c>
      <c r="K999">
        <f t="shared" si="324"/>
        <v>19</v>
      </c>
      <c r="L999">
        <f t="shared" si="325"/>
        <v>21</v>
      </c>
      <c r="M999">
        <f t="shared" si="326"/>
        <v>0</v>
      </c>
      <c r="N999">
        <f>VLOOKUP(A999,Mobility!$A:$L,7,FALSE)</f>
        <v>-6</v>
      </c>
      <c r="O999">
        <f>VLOOKUP(A999,Mobility!$A:$L,8,FALSE)</f>
        <v>18</v>
      </c>
      <c r="P999">
        <f>VLOOKUP(A999,Mobility!$A:$L,9,FALSE)</f>
        <v>-16</v>
      </c>
      <c r="Q999">
        <f>VLOOKUP(A999,Mobility!$A:$L,10,FALSE)</f>
        <v>-3</v>
      </c>
      <c r="R999">
        <f>VLOOKUP(A999,Mobility!$A:$L,11,FALSE)</f>
        <v>1</v>
      </c>
      <c r="S999">
        <f>VLOOKUP(A999,Mobility!$A:$L,12,FALSE)</f>
        <v>3</v>
      </c>
      <c r="T999">
        <f>VLOOKUP(D999,'Pop and Pop Den'!A:C,2,FALSE)</f>
        <v>6169270</v>
      </c>
      <c r="U999">
        <f>VLOOKUP(D999,'Pop and Pop Den'!A:C,3,FALSE)</f>
        <v>89.7453</v>
      </c>
      <c r="V999">
        <f>VLOOKUP(D999,Unemployment!A:B,2,FALSE)</f>
        <v>3.3</v>
      </c>
      <c r="W999">
        <f>VLOOKUP(D999,Unemployment!H:J,2,FALSE)</f>
        <v>3.5</v>
      </c>
      <c r="X999">
        <f>VLOOKUP(D999,Unemployment!H:J,3,FALSE)</f>
        <v>4.5</v>
      </c>
      <c r="Y999">
        <f t="shared" si="312"/>
        <v>1.2000000000000002</v>
      </c>
      <c r="Z999">
        <f t="shared" si="313"/>
        <v>1</v>
      </c>
      <c r="AA999">
        <f>VLOOKUP(D999,MedianAge!A:B,2,FALSE)</f>
        <v>38.5</v>
      </c>
      <c r="AB999" s="6">
        <f>VLOOKUP(D999,StateActions!F:G,2,FALSE)</f>
        <v>43927</v>
      </c>
      <c r="AC999" s="6">
        <f>VLOOKUP(D999,StateActions!L:M,2,FALSE)</f>
        <v>43924</v>
      </c>
      <c r="AD999" s="6">
        <f>VLOOKUP(D999,StateActions!A:B,2,FALSE)</f>
        <v>43911</v>
      </c>
      <c r="AE999">
        <f t="shared" si="314"/>
        <v>-23</v>
      </c>
      <c r="AF999">
        <f t="shared" si="315"/>
        <v>-20</v>
      </c>
      <c r="AG999">
        <f t="shared" si="316"/>
        <v>-7</v>
      </c>
      <c r="AH999" s="18">
        <f t="shared" si="317"/>
        <v>4.2553191489361701E-2</v>
      </c>
      <c r="AI999" s="18">
        <f t="shared" si="318"/>
        <v>0.95744680851063835</v>
      </c>
      <c r="AJ999" s="20">
        <f t="shared" si="319"/>
        <v>0</v>
      </c>
      <c r="AK999" t="str">
        <f t="shared" si="320"/>
        <v>Include</v>
      </c>
      <c r="AL999" t="str">
        <f t="shared" si="321"/>
        <v>Less than 10 deaths</v>
      </c>
      <c r="AM999" s="6">
        <f>IFERROR(VLOOKUP(D999,DatesEachStateReach10Deaths!A:B,2,FALSE),AK999)</f>
        <v>43918</v>
      </c>
      <c r="AN999">
        <f t="shared" si="322"/>
        <v>-14</v>
      </c>
    </row>
    <row r="1000" spans="1:40" x14ac:dyDescent="0.25">
      <c r="A1000" t="str">
        <f t="shared" si="327"/>
        <v>43905Missouri</v>
      </c>
      <c r="B1000" t="str">
        <f t="shared" si="310"/>
        <v>43905MO</v>
      </c>
      <c r="C1000" s="6">
        <v>43905</v>
      </c>
      <c r="D1000" t="s">
        <v>88</v>
      </c>
      <c r="E1000" t="s">
        <v>31</v>
      </c>
      <c r="F1000">
        <f>IFERROR(VLOOKUP(B1000,CovidTracking!B:G,4,FALSE),0)</f>
        <v>5</v>
      </c>
      <c r="G1000">
        <f>IFERROR(VLOOKUP(B1000,CovidTracking!B:G,5,FALSE),0)</f>
        <v>122</v>
      </c>
      <c r="H1000">
        <f t="shared" si="311"/>
        <v>127</v>
      </c>
      <c r="I1000">
        <f>IFERROR(VLOOKUP(B1000,CovidTracking!B:G,6,FALSE),0)</f>
        <v>0</v>
      </c>
      <c r="J1000">
        <f t="shared" si="323"/>
        <v>1</v>
      </c>
      <c r="K1000">
        <f t="shared" si="324"/>
        <v>32</v>
      </c>
      <c r="L1000">
        <f t="shared" si="325"/>
        <v>33</v>
      </c>
      <c r="M1000">
        <f t="shared" si="326"/>
        <v>0</v>
      </c>
      <c r="N1000">
        <f>VLOOKUP(A1000,Mobility!$A:$L,7,FALSE)</f>
        <v>-2</v>
      </c>
      <c r="O1000">
        <f>VLOOKUP(A1000,Mobility!$A:$L,8,FALSE)</f>
        <v>17</v>
      </c>
      <c r="P1000">
        <f>VLOOKUP(A1000,Mobility!$A:$L,9,FALSE)</f>
        <v>-8</v>
      </c>
      <c r="Q1000">
        <f>VLOOKUP(A1000,Mobility!$A:$L,10,FALSE)</f>
        <v>-5</v>
      </c>
      <c r="R1000">
        <f>VLOOKUP(A1000,Mobility!$A:$L,11,FALSE)</f>
        <v>-2</v>
      </c>
      <c r="S1000">
        <f>VLOOKUP(A1000,Mobility!$A:$L,12,FALSE)</f>
        <v>2</v>
      </c>
      <c r="T1000">
        <f>VLOOKUP(D1000,'Pop and Pop Den'!A:C,2,FALSE)</f>
        <v>6169270</v>
      </c>
      <c r="U1000">
        <f>VLOOKUP(D1000,'Pop and Pop Den'!A:C,3,FALSE)</f>
        <v>89.7453</v>
      </c>
      <c r="V1000">
        <f>VLOOKUP(D1000,Unemployment!A:B,2,FALSE)</f>
        <v>3.3</v>
      </c>
      <c r="W1000">
        <f>VLOOKUP(D1000,Unemployment!H:J,2,FALSE)</f>
        <v>3.5</v>
      </c>
      <c r="X1000">
        <f>VLOOKUP(D1000,Unemployment!H:J,3,FALSE)</f>
        <v>4.5</v>
      </c>
      <c r="Y1000">
        <f t="shared" si="312"/>
        <v>1.2000000000000002</v>
      </c>
      <c r="Z1000">
        <f t="shared" si="313"/>
        <v>1</v>
      </c>
      <c r="AA1000">
        <f>VLOOKUP(D1000,MedianAge!A:B,2,FALSE)</f>
        <v>38.5</v>
      </c>
      <c r="AB1000" s="6">
        <f>VLOOKUP(D1000,StateActions!F:G,2,FALSE)</f>
        <v>43927</v>
      </c>
      <c r="AC1000" s="6">
        <f>VLOOKUP(D1000,StateActions!L:M,2,FALSE)</f>
        <v>43924</v>
      </c>
      <c r="AD1000" s="6">
        <f>VLOOKUP(D1000,StateActions!A:B,2,FALSE)</f>
        <v>43911</v>
      </c>
      <c r="AE1000">
        <f t="shared" si="314"/>
        <v>-22</v>
      </c>
      <c r="AF1000">
        <f t="shared" si="315"/>
        <v>-19</v>
      </c>
      <c r="AG1000">
        <f t="shared" si="316"/>
        <v>-6</v>
      </c>
      <c r="AH1000" s="18">
        <f t="shared" si="317"/>
        <v>3.937007874015748E-2</v>
      </c>
      <c r="AI1000" s="18">
        <f t="shared" si="318"/>
        <v>0.96062992125984248</v>
      </c>
      <c r="AJ1000" s="20">
        <f t="shared" si="319"/>
        <v>0</v>
      </c>
      <c r="AK1000" t="str">
        <f t="shared" si="320"/>
        <v>Include</v>
      </c>
      <c r="AL1000" t="str">
        <f t="shared" si="321"/>
        <v>Less than 10 deaths</v>
      </c>
      <c r="AM1000" s="6">
        <f>IFERROR(VLOOKUP(D1000,DatesEachStateReach10Deaths!A:B,2,FALSE),AK1000)</f>
        <v>43918</v>
      </c>
      <c r="AN1000">
        <f t="shared" si="322"/>
        <v>-13</v>
      </c>
    </row>
    <row r="1001" spans="1:40" x14ac:dyDescent="0.25">
      <c r="A1001" t="str">
        <f t="shared" si="327"/>
        <v>43906Missouri</v>
      </c>
      <c r="B1001" t="str">
        <f t="shared" si="310"/>
        <v>43906MO</v>
      </c>
      <c r="C1001" s="6">
        <v>43906</v>
      </c>
      <c r="D1001" t="s">
        <v>88</v>
      </c>
      <c r="E1001" t="s">
        <v>31</v>
      </c>
      <c r="F1001">
        <f>IFERROR(VLOOKUP(B1001,CovidTracking!B:G,4,FALSE),0)</f>
        <v>6</v>
      </c>
      <c r="G1001">
        <f>IFERROR(VLOOKUP(B1001,CovidTracking!B:G,5,FALSE),0)</f>
        <v>164</v>
      </c>
      <c r="H1001">
        <f t="shared" si="311"/>
        <v>170</v>
      </c>
      <c r="I1001">
        <f>IFERROR(VLOOKUP(B1001,CovidTracking!B:G,6,FALSE),0)</f>
        <v>0</v>
      </c>
      <c r="J1001">
        <f t="shared" si="323"/>
        <v>1</v>
      </c>
      <c r="K1001">
        <f t="shared" si="324"/>
        <v>42</v>
      </c>
      <c r="L1001">
        <f t="shared" si="325"/>
        <v>43</v>
      </c>
      <c r="M1001">
        <f t="shared" si="326"/>
        <v>0</v>
      </c>
      <c r="N1001">
        <f>VLOOKUP(A1001,Mobility!$A:$L,7,FALSE)</f>
        <v>-2</v>
      </c>
      <c r="O1001">
        <f>VLOOKUP(A1001,Mobility!$A:$L,8,FALSE)</f>
        <v>30</v>
      </c>
      <c r="P1001">
        <f>VLOOKUP(A1001,Mobility!$A:$L,9,FALSE)</f>
        <v>-11</v>
      </c>
      <c r="Q1001">
        <f>VLOOKUP(A1001,Mobility!$A:$L,10,FALSE)</f>
        <v>-13</v>
      </c>
      <c r="R1001">
        <f>VLOOKUP(A1001,Mobility!$A:$L,11,FALSE)</f>
        <v>-14</v>
      </c>
      <c r="S1001">
        <f>VLOOKUP(A1001,Mobility!$A:$L,12,FALSE)</f>
        <v>6</v>
      </c>
      <c r="T1001">
        <f>VLOOKUP(D1001,'Pop and Pop Den'!A:C,2,FALSE)</f>
        <v>6169270</v>
      </c>
      <c r="U1001">
        <f>VLOOKUP(D1001,'Pop and Pop Den'!A:C,3,FALSE)</f>
        <v>89.7453</v>
      </c>
      <c r="V1001">
        <f>VLOOKUP(D1001,Unemployment!A:B,2,FALSE)</f>
        <v>3.3</v>
      </c>
      <c r="W1001">
        <f>VLOOKUP(D1001,Unemployment!H:J,2,FALSE)</f>
        <v>3.5</v>
      </c>
      <c r="X1001">
        <f>VLOOKUP(D1001,Unemployment!H:J,3,FALSE)</f>
        <v>4.5</v>
      </c>
      <c r="Y1001">
        <f t="shared" si="312"/>
        <v>1.2000000000000002</v>
      </c>
      <c r="Z1001">
        <f t="shared" si="313"/>
        <v>1</v>
      </c>
      <c r="AA1001">
        <f>VLOOKUP(D1001,MedianAge!A:B,2,FALSE)</f>
        <v>38.5</v>
      </c>
      <c r="AB1001" s="6">
        <f>VLOOKUP(D1001,StateActions!F:G,2,FALSE)</f>
        <v>43927</v>
      </c>
      <c r="AC1001" s="6">
        <f>VLOOKUP(D1001,StateActions!L:M,2,FALSE)</f>
        <v>43924</v>
      </c>
      <c r="AD1001" s="6">
        <f>VLOOKUP(D1001,StateActions!A:B,2,FALSE)</f>
        <v>43911</v>
      </c>
      <c r="AE1001">
        <f t="shared" si="314"/>
        <v>-21</v>
      </c>
      <c r="AF1001">
        <f t="shared" si="315"/>
        <v>-18</v>
      </c>
      <c r="AG1001">
        <f t="shared" si="316"/>
        <v>-5</v>
      </c>
      <c r="AH1001" s="18">
        <f t="shared" si="317"/>
        <v>3.5294117647058823E-2</v>
      </c>
      <c r="AI1001" s="18">
        <f t="shared" si="318"/>
        <v>0.96470588235294119</v>
      </c>
      <c r="AJ1001" s="20">
        <f t="shared" si="319"/>
        <v>0</v>
      </c>
      <c r="AK1001" t="str">
        <f t="shared" si="320"/>
        <v>Include</v>
      </c>
      <c r="AL1001" t="str">
        <f t="shared" si="321"/>
        <v>Less than 10 deaths</v>
      </c>
      <c r="AM1001" s="6">
        <f>IFERROR(VLOOKUP(D1001,DatesEachStateReach10Deaths!A:B,2,FALSE),AK1001)</f>
        <v>43918</v>
      </c>
      <c r="AN1001">
        <f t="shared" si="322"/>
        <v>-12</v>
      </c>
    </row>
    <row r="1002" spans="1:40" x14ac:dyDescent="0.25">
      <c r="A1002" t="str">
        <f t="shared" si="327"/>
        <v>43907Missouri</v>
      </c>
      <c r="B1002" t="str">
        <f t="shared" si="310"/>
        <v>43907MO</v>
      </c>
      <c r="C1002" s="6">
        <v>43907</v>
      </c>
      <c r="D1002" t="s">
        <v>88</v>
      </c>
      <c r="E1002" t="s">
        <v>31</v>
      </c>
      <c r="F1002">
        <f>IFERROR(VLOOKUP(B1002,CovidTracking!B:G,4,FALSE),0)</f>
        <v>8</v>
      </c>
      <c r="G1002">
        <f>IFERROR(VLOOKUP(B1002,CovidTracking!B:G,5,FALSE),0)</f>
        <v>207</v>
      </c>
      <c r="H1002">
        <f t="shared" si="311"/>
        <v>215</v>
      </c>
      <c r="I1002">
        <f>IFERROR(VLOOKUP(B1002,CovidTracking!B:G,6,FALSE),0)</f>
        <v>0</v>
      </c>
      <c r="J1002">
        <f t="shared" si="323"/>
        <v>2</v>
      </c>
      <c r="K1002">
        <f t="shared" si="324"/>
        <v>43</v>
      </c>
      <c r="L1002">
        <f t="shared" si="325"/>
        <v>45</v>
      </c>
      <c r="M1002">
        <f t="shared" si="326"/>
        <v>0</v>
      </c>
      <c r="N1002">
        <f>VLOOKUP(A1002,Mobility!$A:$L,7,FALSE)</f>
        <v>-10</v>
      </c>
      <c r="O1002">
        <f>VLOOKUP(A1002,Mobility!$A:$L,8,FALSE)</f>
        <v>22</v>
      </c>
      <c r="P1002">
        <f>VLOOKUP(A1002,Mobility!$A:$L,9,FALSE)</f>
        <v>28</v>
      </c>
      <c r="Q1002">
        <f>VLOOKUP(A1002,Mobility!$A:$L,10,FALSE)</f>
        <v>-11</v>
      </c>
      <c r="R1002">
        <f>VLOOKUP(A1002,Mobility!$A:$L,11,FALSE)</f>
        <v>-19</v>
      </c>
      <c r="S1002">
        <f>VLOOKUP(A1002,Mobility!$A:$L,12,FALSE)</f>
        <v>7</v>
      </c>
      <c r="T1002">
        <f>VLOOKUP(D1002,'Pop and Pop Den'!A:C,2,FALSE)</f>
        <v>6169270</v>
      </c>
      <c r="U1002">
        <f>VLOOKUP(D1002,'Pop and Pop Den'!A:C,3,FALSE)</f>
        <v>89.7453</v>
      </c>
      <c r="V1002">
        <f>VLOOKUP(D1002,Unemployment!A:B,2,FALSE)</f>
        <v>3.3</v>
      </c>
      <c r="W1002">
        <f>VLOOKUP(D1002,Unemployment!H:J,2,FALSE)</f>
        <v>3.5</v>
      </c>
      <c r="X1002">
        <f>VLOOKUP(D1002,Unemployment!H:J,3,FALSE)</f>
        <v>4.5</v>
      </c>
      <c r="Y1002">
        <f t="shared" si="312"/>
        <v>1.2000000000000002</v>
      </c>
      <c r="Z1002">
        <f t="shared" si="313"/>
        <v>1</v>
      </c>
      <c r="AA1002">
        <f>VLOOKUP(D1002,MedianAge!A:B,2,FALSE)</f>
        <v>38.5</v>
      </c>
      <c r="AB1002" s="6">
        <f>VLOOKUP(D1002,StateActions!F:G,2,FALSE)</f>
        <v>43927</v>
      </c>
      <c r="AC1002" s="6">
        <f>VLOOKUP(D1002,StateActions!L:M,2,FALSE)</f>
        <v>43924</v>
      </c>
      <c r="AD1002" s="6">
        <f>VLOOKUP(D1002,StateActions!A:B,2,FALSE)</f>
        <v>43911</v>
      </c>
      <c r="AE1002">
        <f t="shared" si="314"/>
        <v>-20</v>
      </c>
      <c r="AF1002">
        <f t="shared" si="315"/>
        <v>-17</v>
      </c>
      <c r="AG1002">
        <f t="shared" si="316"/>
        <v>-4</v>
      </c>
      <c r="AH1002" s="18">
        <f t="shared" si="317"/>
        <v>3.7209302325581395E-2</v>
      </c>
      <c r="AI1002" s="18">
        <f t="shared" si="318"/>
        <v>0.96279069767441861</v>
      </c>
      <c r="AJ1002" s="20">
        <f t="shared" si="319"/>
        <v>0</v>
      </c>
      <c r="AK1002" t="str">
        <f t="shared" si="320"/>
        <v>Include</v>
      </c>
      <c r="AL1002" t="str">
        <f t="shared" si="321"/>
        <v>Less than 10 deaths</v>
      </c>
      <c r="AM1002" s="6">
        <f>IFERROR(VLOOKUP(D1002,DatesEachStateReach10Deaths!A:B,2,FALSE),AK1002)</f>
        <v>43918</v>
      </c>
      <c r="AN1002">
        <f t="shared" si="322"/>
        <v>-11</v>
      </c>
    </row>
    <row r="1003" spans="1:40" x14ac:dyDescent="0.25">
      <c r="A1003" t="str">
        <f t="shared" si="327"/>
        <v>43908Missouri</v>
      </c>
      <c r="B1003" t="str">
        <f t="shared" si="310"/>
        <v>43908MO</v>
      </c>
      <c r="C1003" s="6">
        <v>43908</v>
      </c>
      <c r="D1003" t="s">
        <v>88</v>
      </c>
      <c r="E1003" t="s">
        <v>31</v>
      </c>
      <c r="F1003">
        <f>IFERROR(VLOOKUP(B1003,CovidTracking!B:G,4,FALSE),0)</f>
        <v>13</v>
      </c>
      <c r="G1003">
        <f>IFERROR(VLOOKUP(B1003,CovidTracking!B:G,5,FALSE),0)</f>
        <v>253</v>
      </c>
      <c r="H1003">
        <f t="shared" si="311"/>
        <v>266</v>
      </c>
      <c r="I1003">
        <f>IFERROR(VLOOKUP(B1003,CovidTracking!B:G,6,FALSE),0)</f>
        <v>0</v>
      </c>
      <c r="J1003">
        <f t="shared" si="323"/>
        <v>5</v>
      </c>
      <c r="K1003">
        <f t="shared" si="324"/>
        <v>46</v>
      </c>
      <c r="L1003">
        <f t="shared" si="325"/>
        <v>51</v>
      </c>
      <c r="M1003">
        <f t="shared" si="326"/>
        <v>0</v>
      </c>
      <c r="N1003">
        <f>VLOOKUP(A1003,Mobility!$A:$L,7,FALSE)</f>
        <v>-12</v>
      </c>
      <c r="O1003">
        <f>VLOOKUP(A1003,Mobility!$A:$L,8,FALSE)</f>
        <v>20</v>
      </c>
      <c r="P1003">
        <f>VLOOKUP(A1003,Mobility!$A:$L,9,FALSE)</f>
        <v>2</v>
      </c>
      <c r="Q1003">
        <f>VLOOKUP(A1003,Mobility!$A:$L,10,FALSE)</f>
        <v>-10</v>
      </c>
      <c r="R1003">
        <f>VLOOKUP(A1003,Mobility!$A:$L,11,FALSE)</f>
        <v>-24</v>
      </c>
      <c r="S1003">
        <f>VLOOKUP(A1003,Mobility!$A:$L,12,FALSE)</f>
        <v>8</v>
      </c>
      <c r="T1003">
        <f>VLOOKUP(D1003,'Pop and Pop Den'!A:C,2,FALSE)</f>
        <v>6169270</v>
      </c>
      <c r="U1003">
        <f>VLOOKUP(D1003,'Pop and Pop Den'!A:C,3,FALSE)</f>
        <v>89.7453</v>
      </c>
      <c r="V1003">
        <f>VLOOKUP(D1003,Unemployment!A:B,2,FALSE)</f>
        <v>3.3</v>
      </c>
      <c r="W1003">
        <f>VLOOKUP(D1003,Unemployment!H:J,2,FALSE)</f>
        <v>3.5</v>
      </c>
      <c r="X1003">
        <f>VLOOKUP(D1003,Unemployment!H:J,3,FALSE)</f>
        <v>4.5</v>
      </c>
      <c r="Y1003">
        <f t="shared" si="312"/>
        <v>1.2000000000000002</v>
      </c>
      <c r="Z1003">
        <f t="shared" si="313"/>
        <v>1</v>
      </c>
      <c r="AA1003">
        <f>VLOOKUP(D1003,MedianAge!A:B,2,FALSE)</f>
        <v>38.5</v>
      </c>
      <c r="AB1003" s="6">
        <f>VLOOKUP(D1003,StateActions!F:G,2,FALSE)</f>
        <v>43927</v>
      </c>
      <c r="AC1003" s="6">
        <f>VLOOKUP(D1003,StateActions!L:M,2,FALSE)</f>
        <v>43924</v>
      </c>
      <c r="AD1003" s="6">
        <f>VLOOKUP(D1003,StateActions!A:B,2,FALSE)</f>
        <v>43911</v>
      </c>
      <c r="AE1003">
        <f t="shared" si="314"/>
        <v>-19</v>
      </c>
      <c r="AF1003">
        <f t="shared" si="315"/>
        <v>-16</v>
      </c>
      <c r="AG1003">
        <f t="shared" si="316"/>
        <v>-3</v>
      </c>
      <c r="AH1003" s="18">
        <f t="shared" si="317"/>
        <v>4.8872180451127817E-2</v>
      </c>
      <c r="AI1003" s="18">
        <f t="shared" si="318"/>
        <v>0.95112781954887216</v>
      </c>
      <c r="AJ1003" s="20">
        <f t="shared" si="319"/>
        <v>0</v>
      </c>
      <c r="AK1003" t="str">
        <f t="shared" si="320"/>
        <v>Include</v>
      </c>
      <c r="AL1003" t="str">
        <f t="shared" si="321"/>
        <v>Less than 10 deaths</v>
      </c>
      <c r="AM1003" s="6">
        <f>IFERROR(VLOOKUP(D1003,DatesEachStateReach10Deaths!A:B,2,FALSE),AK1003)</f>
        <v>43918</v>
      </c>
      <c r="AN1003">
        <f t="shared" si="322"/>
        <v>-10</v>
      </c>
    </row>
    <row r="1004" spans="1:40" x14ac:dyDescent="0.25">
      <c r="A1004" t="str">
        <f t="shared" si="327"/>
        <v>43909Missouri</v>
      </c>
      <c r="B1004" t="str">
        <f t="shared" si="310"/>
        <v>43909MO</v>
      </c>
      <c r="C1004" s="6">
        <v>43909</v>
      </c>
      <c r="D1004" t="s">
        <v>88</v>
      </c>
      <c r="E1004" t="s">
        <v>31</v>
      </c>
      <c r="F1004">
        <f>IFERROR(VLOOKUP(B1004,CovidTracking!B:G,4,FALSE),0)</f>
        <v>24</v>
      </c>
      <c r="G1004">
        <f>IFERROR(VLOOKUP(B1004,CovidTracking!B:G,5,FALSE),0)</f>
        <v>308</v>
      </c>
      <c r="H1004">
        <f t="shared" si="311"/>
        <v>332</v>
      </c>
      <c r="I1004">
        <f>IFERROR(VLOOKUP(B1004,CovidTracking!B:G,6,FALSE),0)</f>
        <v>1</v>
      </c>
      <c r="J1004">
        <f t="shared" si="323"/>
        <v>11</v>
      </c>
      <c r="K1004">
        <f t="shared" si="324"/>
        <v>55</v>
      </c>
      <c r="L1004">
        <f t="shared" si="325"/>
        <v>66</v>
      </c>
      <c r="M1004">
        <f t="shared" si="326"/>
        <v>1</v>
      </c>
      <c r="N1004">
        <f>VLOOKUP(A1004,Mobility!$A:$L,7,FALSE)</f>
        <v>-25</v>
      </c>
      <c r="O1004">
        <f>VLOOKUP(A1004,Mobility!$A:$L,8,FALSE)</f>
        <v>13</v>
      </c>
      <c r="P1004">
        <f>VLOOKUP(A1004,Mobility!$A:$L,9,FALSE)</f>
        <v>9</v>
      </c>
      <c r="Q1004">
        <f>VLOOKUP(A1004,Mobility!$A:$L,10,FALSE)</f>
        <v>-19</v>
      </c>
      <c r="R1004">
        <f>VLOOKUP(A1004,Mobility!$A:$L,11,FALSE)</f>
        <v>-29</v>
      </c>
      <c r="S1004">
        <f>VLOOKUP(A1004,Mobility!$A:$L,12,FALSE)</f>
        <v>13</v>
      </c>
      <c r="T1004">
        <f>VLOOKUP(D1004,'Pop and Pop Den'!A:C,2,FALSE)</f>
        <v>6169270</v>
      </c>
      <c r="U1004">
        <f>VLOOKUP(D1004,'Pop and Pop Den'!A:C,3,FALSE)</f>
        <v>89.7453</v>
      </c>
      <c r="V1004">
        <f>VLOOKUP(D1004,Unemployment!A:B,2,FALSE)</f>
        <v>3.3</v>
      </c>
      <c r="W1004">
        <f>VLOOKUP(D1004,Unemployment!H:J,2,FALSE)</f>
        <v>3.5</v>
      </c>
      <c r="X1004">
        <f>VLOOKUP(D1004,Unemployment!H:J,3,FALSE)</f>
        <v>4.5</v>
      </c>
      <c r="Y1004">
        <f t="shared" si="312"/>
        <v>1.2000000000000002</v>
      </c>
      <c r="Z1004">
        <f t="shared" si="313"/>
        <v>1</v>
      </c>
      <c r="AA1004">
        <f>VLOOKUP(D1004,MedianAge!A:B,2,FALSE)</f>
        <v>38.5</v>
      </c>
      <c r="AB1004" s="6">
        <f>VLOOKUP(D1004,StateActions!F:G,2,FALSE)</f>
        <v>43927</v>
      </c>
      <c r="AC1004" s="6">
        <f>VLOOKUP(D1004,StateActions!L:M,2,FALSE)</f>
        <v>43924</v>
      </c>
      <c r="AD1004" s="6">
        <f>VLOOKUP(D1004,StateActions!A:B,2,FALSE)</f>
        <v>43911</v>
      </c>
      <c r="AE1004">
        <f t="shared" si="314"/>
        <v>-18</v>
      </c>
      <c r="AF1004">
        <f t="shared" si="315"/>
        <v>-15</v>
      </c>
      <c r="AG1004">
        <f t="shared" si="316"/>
        <v>-2</v>
      </c>
      <c r="AH1004" s="18">
        <f t="shared" si="317"/>
        <v>7.2289156626506021E-2</v>
      </c>
      <c r="AI1004" s="18">
        <f t="shared" si="318"/>
        <v>0.92771084337349397</v>
      </c>
      <c r="AJ1004" s="20">
        <f t="shared" si="319"/>
        <v>3.0120481927710845E-3</v>
      </c>
      <c r="AK1004" t="str">
        <f t="shared" si="320"/>
        <v>Include</v>
      </c>
      <c r="AL1004" t="str">
        <f t="shared" si="321"/>
        <v>Less than 10 deaths</v>
      </c>
      <c r="AM1004" s="6">
        <f>IFERROR(VLOOKUP(D1004,DatesEachStateReach10Deaths!A:B,2,FALSE),AK1004)</f>
        <v>43918</v>
      </c>
      <c r="AN1004">
        <f t="shared" si="322"/>
        <v>-9</v>
      </c>
    </row>
    <row r="1005" spans="1:40" x14ac:dyDescent="0.25">
      <c r="A1005" t="str">
        <f t="shared" si="327"/>
        <v>43910Missouri</v>
      </c>
      <c r="B1005" t="str">
        <f t="shared" si="310"/>
        <v>43910MO</v>
      </c>
      <c r="C1005" s="6">
        <v>43910</v>
      </c>
      <c r="D1005" t="s">
        <v>88</v>
      </c>
      <c r="E1005" t="s">
        <v>31</v>
      </c>
      <c r="F1005">
        <f>IFERROR(VLOOKUP(B1005,CovidTracking!B:G,4,FALSE),0)</f>
        <v>47</v>
      </c>
      <c r="G1005">
        <f>IFERROR(VLOOKUP(B1005,CovidTracking!B:G,5,FALSE),0)</f>
        <v>369</v>
      </c>
      <c r="H1005">
        <f t="shared" si="311"/>
        <v>416</v>
      </c>
      <c r="I1005">
        <f>IFERROR(VLOOKUP(B1005,CovidTracking!B:G,6,FALSE),0)</f>
        <v>1</v>
      </c>
      <c r="J1005">
        <f t="shared" si="323"/>
        <v>23</v>
      </c>
      <c r="K1005">
        <f t="shared" si="324"/>
        <v>61</v>
      </c>
      <c r="L1005">
        <f t="shared" si="325"/>
        <v>84</v>
      </c>
      <c r="M1005">
        <f t="shared" si="326"/>
        <v>0</v>
      </c>
      <c r="N1005">
        <f>VLOOKUP(A1005,Mobility!$A:$L,7,FALSE)</f>
        <v>-24</v>
      </c>
      <c r="O1005">
        <f>VLOOKUP(A1005,Mobility!$A:$L,8,FALSE)</f>
        <v>13</v>
      </c>
      <c r="P1005">
        <f>VLOOKUP(A1005,Mobility!$A:$L,9,FALSE)</f>
        <v>9</v>
      </c>
      <c r="Q1005">
        <f>VLOOKUP(A1005,Mobility!$A:$L,10,FALSE)</f>
        <v>-18</v>
      </c>
      <c r="R1005">
        <f>VLOOKUP(A1005,Mobility!$A:$L,11,FALSE)</f>
        <v>-22</v>
      </c>
      <c r="S1005">
        <f>VLOOKUP(A1005,Mobility!$A:$L,12,FALSE)</f>
        <v>13</v>
      </c>
      <c r="T1005">
        <f>VLOOKUP(D1005,'Pop and Pop Den'!A:C,2,FALSE)</f>
        <v>6169270</v>
      </c>
      <c r="U1005">
        <f>VLOOKUP(D1005,'Pop and Pop Den'!A:C,3,FALSE)</f>
        <v>89.7453</v>
      </c>
      <c r="V1005">
        <f>VLOOKUP(D1005,Unemployment!A:B,2,FALSE)</f>
        <v>3.3</v>
      </c>
      <c r="W1005">
        <f>VLOOKUP(D1005,Unemployment!H:J,2,FALSE)</f>
        <v>3.5</v>
      </c>
      <c r="X1005">
        <f>VLOOKUP(D1005,Unemployment!H:J,3,FALSE)</f>
        <v>4.5</v>
      </c>
      <c r="Y1005">
        <f t="shared" si="312"/>
        <v>1.2000000000000002</v>
      </c>
      <c r="Z1005">
        <f t="shared" si="313"/>
        <v>1</v>
      </c>
      <c r="AA1005">
        <f>VLOOKUP(D1005,MedianAge!A:B,2,FALSE)</f>
        <v>38.5</v>
      </c>
      <c r="AB1005" s="6">
        <f>VLOOKUP(D1005,StateActions!F:G,2,FALSE)</f>
        <v>43927</v>
      </c>
      <c r="AC1005" s="6">
        <f>VLOOKUP(D1005,StateActions!L:M,2,FALSE)</f>
        <v>43924</v>
      </c>
      <c r="AD1005" s="6">
        <f>VLOOKUP(D1005,StateActions!A:B,2,FALSE)</f>
        <v>43911</v>
      </c>
      <c r="AE1005">
        <f t="shared" si="314"/>
        <v>-17</v>
      </c>
      <c r="AF1005">
        <f t="shared" si="315"/>
        <v>-14</v>
      </c>
      <c r="AG1005">
        <f t="shared" si="316"/>
        <v>-1</v>
      </c>
      <c r="AH1005" s="18">
        <f t="shared" si="317"/>
        <v>0.11298076923076923</v>
      </c>
      <c r="AI1005" s="18">
        <f t="shared" si="318"/>
        <v>0.88701923076923073</v>
      </c>
      <c r="AJ1005" s="20">
        <f t="shared" si="319"/>
        <v>2.403846153846154E-3</v>
      </c>
      <c r="AK1005" t="str">
        <f t="shared" si="320"/>
        <v>Include</v>
      </c>
      <c r="AL1005" t="str">
        <f t="shared" si="321"/>
        <v>Less than 10 deaths</v>
      </c>
      <c r="AM1005" s="6">
        <f>IFERROR(VLOOKUP(D1005,DatesEachStateReach10Deaths!A:B,2,FALSE),AK1005)</f>
        <v>43918</v>
      </c>
      <c r="AN1005">
        <f t="shared" si="322"/>
        <v>-8</v>
      </c>
    </row>
    <row r="1006" spans="1:40" x14ac:dyDescent="0.25">
      <c r="A1006" t="str">
        <f t="shared" si="327"/>
        <v>43911Missouri</v>
      </c>
      <c r="B1006" t="str">
        <f t="shared" si="310"/>
        <v>43911MO</v>
      </c>
      <c r="C1006" s="6">
        <v>43911</v>
      </c>
      <c r="D1006" t="s">
        <v>88</v>
      </c>
      <c r="E1006" t="s">
        <v>31</v>
      </c>
      <c r="F1006">
        <f>IFERROR(VLOOKUP(B1006,CovidTracking!B:G,4,FALSE),0)</f>
        <v>73</v>
      </c>
      <c r="G1006">
        <f>IFERROR(VLOOKUP(B1006,CovidTracking!B:G,5,FALSE),0)</f>
        <v>369</v>
      </c>
      <c r="H1006">
        <f t="shared" si="311"/>
        <v>442</v>
      </c>
      <c r="I1006">
        <f>IFERROR(VLOOKUP(B1006,CovidTracking!B:G,6,FALSE),0)</f>
        <v>3</v>
      </c>
      <c r="J1006">
        <f t="shared" si="323"/>
        <v>26</v>
      </c>
      <c r="K1006">
        <f t="shared" si="324"/>
        <v>0</v>
      </c>
      <c r="L1006">
        <f t="shared" si="325"/>
        <v>26</v>
      </c>
      <c r="M1006">
        <f t="shared" si="326"/>
        <v>2</v>
      </c>
      <c r="N1006">
        <f>VLOOKUP(A1006,Mobility!$A:$L,7,FALSE)</f>
        <v>-37</v>
      </c>
      <c r="O1006">
        <f>VLOOKUP(A1006,Mobility!$A:$L,8,FALSE)</f>
        <v>11</v>
      </c>
      <c r="P1006">
        <f>VLOOKUP(A1006,Mobility!$A:$L,9,FALSE)</f>
        <v>27</v>
      </c>
      <c r="Q1006">
        <f>VLOOKUP(A1006,Mobility!$A:$L,10,FALSE)</f>
        <v>-17</v>
      </c>
      <c r="R1006">
        <f>VLOOKUP(A1006,Mobility!$A:$L,11,FALSE)</f>
        <v>-17</v>
      </c>
      <c r="S1006">
        <f>VLOOKUP(A1006,Mobility!$A:$L,12,FALSE)</f>
        <v>9</v>
      </c>
      <c r="T1006">
        <f>VLOOKUP(D1006,'Pop and Pop Den'!A:C,2,FALSE)</f>
        <v>6169270</v>
      </c>
      <c r="U1006">
        <f>VLOOKUP(D1006,'Pop and Pop Den'!A:C,3,FALSE)</f>
        <v>89.7453</v>
      </c>
      <c r="V1006">
        <f>VLOOKUP(D1006,Unemployment!A:B,2,FALSE)</f>
        <v>3.3</v>
      </c>
      <c r="W1006">
        <f>VLOOKUP(D1006,Unemployment!H:J,2,FALSE)</f>
        <v>3.5</v>
      </c>
      <c r="X1006">
        <f>VLOOKUP(D1006,Unemployment!H:J,3,FALSE)</f>
        <v>4.5</v>
      </c>
      <c r="Y1006">
        <f t="shared" si="312"/>
        <v>1.2000000000000002</v>
      </c>
      <c r="Z1006">
        <f t="shared" si="313"/>
        <v>1</v>
      </c>
      <c r="AA1006">
        <f>VLOOKUP(D1006,MedianAge!A:B,2,FALSE)</f>
        <v>38.5</v>
      </c>
      <c r="AB1006" s="6">
        <f>VLOOKUP(D1006,StateActions!F:G,2,FALSE)</f>
        <v>43927</v>
      </c>
      <c r="AC1006" s="6">
        <f>VLOOKUP(D1006,StateActions!L:M,2,FALSE)</f>
        <v>43924</v>
      </c>
      <c r="AD1006" s="6">
        <f>VLOOKUP(D1006,StateActions!A:B,2,FALSE)</f>
        <v>43911</v>
      </c>
      <c r="AE1006">
        <f t="shared" si="314"/>
        <v>-16</v>
      </c>
      <c r="AF1006">
        <f t="shared" si="315"/>
        <v>-13</v>
      </c>
      <c r="AG1006">
        <f t="shared" si="316"/>
        <v>0</v>
      </c>
      <c r="AH1006" s="18">
        <f t="shared" si="317"/>
        <v>0.16515837104072398</v>
      </c>
      <c r="AI1006" s="18">
        <f t="shared" si="318"/>
        <v>0.83484162895927605</v>
      </c>
      <c r="AJ1006" s="20">
        <f t="shared" si="319"/>
        <v>6.7873303167420816E-3</v>
      </c>
      <c r="AK1006" t="str">
        <f t="shared" si="320"/>
        <v>Include</v>
      </c>
      <c r="AL1006" t="str">
        <f t="shared" si="321"/>
        <v>Less than 10 deaths</v>
      </c>
      <c r="AM1006" s="6">
        <f>IFERROR(VLOOKUP(D1006,DatesEachStateReach10Deaths!A:B,2,FALSE),AK1006)</f>
        <v>43918</v>
      </c>
      <c r="AN1006">
        <f t="shared" si="322"/>
        <v>-7</v>
      </c>
    </row>
    <row r="1007" spans="1:40" x14ac:dyDescent="0.25">
      <c r="A1007" t="str">
        <f t="shared" si="327"/>
        <v>43912Missouri</v>
      </c>
      <c r="B1007" t="str">
        <f t="shared" si="310"/>
        <v>43912MO</v>
      </c>
      <c r="C1007" s="6">
        <v>43912</v>
      </c>
      <c r="D1007" t="s">
        <v>88</v>
      </c>
      <c r="E1007" t="s">
        <v>31</v>
      </c>
      <c r="F1007">
        <f>IFERROR(VLOOKUP(B1007,CovidTracking!B:G,4,FALSE),0)</f>
        <v>90</v>
      </c>
      <c r="G1007">
        <f>IFERROR(VLOOKUP(B1007,CovidTracking!B:G,5,FALSE),0)</f>
        <v>369</v>
      </c>
      <c r="H1007">
        <f t="shared" si="311"/>
        <v>459</v>
      </c>
      <c r="I1007">
        <f>IFERROR(VLOOKUP(B1007,CovidTracking!B:G,6,FALSE),0)</f>
        <v>3</v>
      </c>
      <c r="J1007">
        <f t="shared" si="323"/>
        <v>17</v>
      </c>
      <c r="K1007">
        <f t="shared" si="324"/>
        <v>0</v>
      </c>
      <c r="L1007">
        <f t="shared" si="325"/>
        <v>17</v>
      </c>
      <c r="M1007">
        <f t="shared" si="326"/>
        <v>0</v>
      </c>
      <c r="N1007">
        <f>VLOOKUP(A1007,Mobility!$A:$L,7,FALSE)</f>
        <v>-40</v>
      </c>
      <c r="O1007">
        <f>VLOOKUP(A1007,Mobility!$A:$L,8,FALSE)</f>
        <v>-1</v>
      </c>
      <c r="P1007">
        <f>VLOOKUP(A1007,Mobility!$A:$L,9,FALSE)</f>
        <v>-41</v>
      </c>
      <c r="Q1007">
        <f>VLOOKUP(A1007,Mobility!$A:$L,10,FALSE)</f>
        <v>-30</v>
      </c>
      <c r="R1007">
        <f>VLOOKUP(A1007,Mobility!$A:$L,11,FALSE)</f>
        <v>-26</v>
      </c>
      <c r="S1007">
        <f>VLOOKUP(A1007,Mobility!$A:$L,12,FALSE)</f>
        <v>9</v>
      </c>
      <c r="T1007">
        <f>VLOOKUP(D1007,'Pop and Pop Den'!A:C,2,FALSE)</f>
        <v>6169270</v>
      </c>
      <c r="U1007">
        <f>VLOOKUP(D1007,'Pop and Pop Den'!A:C,3,FALSE)</f>
        <v>89.7453</v>
      </c>
      <c r="V1007">
        <f>VLOOKUP(D1007,Unemployment!A:B,2,FALSE)</f>
        <v>3.3</v>
      </c>
      <c r="W1007">
        <f>VLOOKUP(D1007,Unemployment!H:J,2,FALSE)</f>
        <v>3.5</v>
      </c>
      <c r="X1007">
        <f>VLOOKUP(D1007,Unemployment!H:J,3,FALSE)</f>
        <v>4.5</v>
      </c>
      <c r="Y1007">
        <f t="shared" si="312"/>
        <v>1.2000000000000002</v>
      </c>
      <c r="Z1007">
        <f t="shared" si="313"/>
        <v>1</v>
      </c>
      <c r="AA1007">
        <f>VLOOKUP(D1007,MedianAge!A:B,2,FALSE)</f>
        <v>38.5</v>
      </c>
      <c r="AB1007" s="6">
        <f>VLOOKUP(D1007,StateActions!F:G,2,FALSE)</f>
        <v>43927</v>
      </c>
      <c r="AC1007" s="6">
        <f>VLOOKUP(D1007,StateActions!L:M,2,FALSE)</f>
        <v>43924</v>
      </c>
      <c r="AD1007" s="6">
        <f>VLOOKUP(D1007,StateActions!A:B,2,FALSE)</f>
        <v>43911</v>
      </c>
      <c r="AE1007">
        <f t="shared" si="314"/>
        <v>-15</v>
      </c>
      <c r="AF1007">
        <f t="shared" si="315"/>
        <v>-12</v>
      </c>
      <c r="AG1007">
        <f t="shared" si="316"/>
        <v>1</v>
      </c>
      <c r="AH1007" s="18">
        <f t="shared" si="317"/>
        <v>0.19607843137254902</v>
      </c>
      <c r="AI1007" s="18">
        <f t="shared" si="318"/>
        <v>0.80392156862745101</v>
      </c>
      <c r="AJ1007" s="20">
        <f t="shared" si="319"/>
        <v>6.5359477124183009E-3</v>
      </c>
      <c r="AK1007" t="str">
        <f t="shared" si="320"/>
        <v>Include</v>
      </c>
      <c r="AL1007" t="str">
        <f t="shared" si="321"/>
        <v>Less than 10 deaths</v>
      </c>
      <c r="AM1007" s="6">
        <f>IFERROR(VLOOKUP(D1007,DatesEachStateReach10Deaths!A:B,2,FALSE),AK1007)</f>
        <v>43918</v>
      </c>
      <c r="AN1007">
        <f t="shared" si="322"/>
        <v>-6</v>
      </c>
    </row>
    <row r="1008" spans="1:40" x14ac:dyDescent="0.25">
      <c r="A1008" t="str">
        <f t="shared" si="327"/>
        <v>43913Missouri</v>
      </c>
      <c r="B1008" t="str">
        <f t="shared" si="310"/>
        <v>43913MO</v>
      </c>
      <c r="C1008" s="6">
        <v>43913</v>
      </c>
      <c r="D1008" t="s">
        <v>88</v>
      </c>
      <c r="E1008" t="s">
        <v>31</v>
      </c>
      <c r="F1008">
        <f>IFERROR(VLOOKUP(B1008,CovidTracking!B:G,4,FALSE),0)</f>
        <v>183</v>
      </c>
      <c r="G1008">
        <f>IFERROR(VLOOKUP(B1008,CovidTracking!B:G,5,FALSE),0)</f>
        <v>369</v>
      </c>
      <c r="H1008">
        <f t="shared" si="311"/>
        <v>552</v>
      </c>
      <c r="I1008">
        <f>IFERROR(VLOOKUP(B1008,CovidTracking!B:G,6,FALSE),0)</f>
        <v>3</v>
      </c>
      <c r="J1008">
        <f t="shared" si="323"/>
        <v>93</v>
      </c>
      <c r="K1008">
        <f t="shared" si="324"/>
        <v>0</v>
      </c>
      <c r="L1008">
        <f t="shared" si="325"/>
        <v>93</v>
      </c>
      <c r="M1008">
        <f t="shared" si="326"/>
        <v>0</v>
      </c>
      <c r="N1008">
        <f>VLOOKUP(A1008,Mobility!$A:$L,7,FALSE)</f>
        <v>-33</v>
      </c>
      <c r="O1008">
        <f>VLOOKUP(A1008,Mobility!$A:$L,8,FALSE)</f>
        <v>2</v>
      </c>
      <c r="P1008">
        <f>VLOOKUP(A1008,Mobility!$A:$L,9,FALSE)</f>
        <v>2</v>
      </c>
      <c r="Q1008">
        <f>VLOOKUP(A1008,Mobility!$A:$L,10,FALSE)</f>
        <v>-31</v>
      </c>
      <c r="R1008">
        <f>VLOOKUP(A1008,Mobility!$A:$L,11,FALSE)</f>
        <v>-35</v>
      </c>
      <c r="S1008">
        <f>VLOOKUP(A1008,Mobility!$A:$L,12,FALSE)</f>
        <v>14</v>
      </c>
      <c r="T1008">
        <f>VLOOKUP(D1008,'Pop and Pop Den'!A:C,2,FALSE)</f>
        <v>6169270</v>
      </c>
      <c r="U1008">
        <f>VLOOKUP(D1008,'Pop and Pop Den'!A:C,3,FALSE)</f>
        <v>89.7453</v>
      </c>
      <c r="V1008">
        <f>VLOOKUP(D1008,Unemployment!A:B,2,FALSE)</f>
        <v>3.3</v>
      </c>
      <c r="W1008">
        <f>VLOOKUP(D1008,Unemployment!H:J,2,FALSE)</f>
        <v>3.5</v>
      </c>
      <c r="X1008">
        <f>VLOOKUP(D1008,Unemployment!H:J,3,FALSE)</f>
        <v>4.5</v>
      </c>
      <c r="Y1008">
        <f t="shared" si="312"/>
        <v>1.2000000000000002</v>
      </c>
      <c r="Z1008">
        <f t="shared" si="313"/>
        <v>1</v>
      </c>
      <c r="AA1008">
        <f>VLOOKUP(D1008,MedianAge!A:B,2,FALSE)</f>
        <v>38.5</v>
      </c>
      <c r="AB1008" s="6">
        <f>VLOOKUP(D1008,StateActions!F:G,2,FALSE)</f>
        <v>43927</v>
      </c>
      <c r="AC1008" s="6">
        <f>VLOOKUP(D1008,StateActions!L:M,2,FALSE)</f>
        <v>43924</v>
      </c>
      <c r="AD1008" s="6">
        <f>VLOOKUP(D1008,StateActions!A:B,2,FALSE)</f>
        <v>43911</v>
      </c>
      <c r="AE1008">
        <f t="shared" si="314"/>
        <v>-14</v>
      </c>
      <c r="AF1008">
        <f t="shared" si="315"/>
        <v>-11</v>
      </c>
      <c r="AG1008">
        <f t="shared" si="316"/>
        <v>2</v>
      </c>
      <c r="AH1008" s="18">
        <f t="shared" si="317"/>
        <v>0.33152173913043476</v>
      </c>
      <c r="AI1008" s="18">
        <f t="shared" si="318"/>
        <v>0.66847826086956519</v>
      </c>
      <c r="AJ1008" s="20">
        <f t="shared" si="319"/>
        <v>5.434782608695652E-3</v>
      </c>
      <c r="AK1008" t="str">
        <f t="shared" si="320"/>
        <v>Include</v>
      </c>
      <c r="AL1008" t="str">
        <f t="shared" si="321"/>
        <v>Less than 10 deaths</v>
      </c>
      <c r="AM1008" s="6">
        <f>IFERROR(VLOOKUP(D1008,DatesEachStateReach10Deaths!A:B,2,FALSE),AK1008)</f>
        <v>43918</v>
      </c>
      <c r="AN1008">
        <f t="shared" si="322"/>
        <v>-5</v>
      </c>
    </row>
    <row r="1009" spans="1:40" x14ac:dyDescent="0.25">
      <c r="A1009" t="str">
        <f t="shared" si="327"/>
        <v>43914Missouri</v>
      </c>
      <c r="B1009" t="str">
        <f t="shared" si="310"/>
        <v>43914MO</v>
      </c>
      <c r="C1009" s="6">
        <v>43914</v>
      </c>
      <c r="D1009" t="s">
        <v>88</v>
      </c>
      <c r="E1009" t="s">
        <v>31</v>
      </c>
      <c r="F1009">
        <f>IFERROR(VLOOKUP(B1009,CovidTracking!B:G,4,FALSE),0)</f>
        <v>183</v>
      </c>
      <c r="G1009">
        <f>IFERROR(VLOOKUP(B1009,CovidTracking!B:G,5,FALSE),0)</f>
        <v>369</v>
      </c>
      <c r="H1009">
        <f t="shared" si="311"/>
        <v>552</v>
      </c>
      <c r="I1009">
        <f>IFERROR(VLOOKUP(B1009,CovidTracking!B:G,6,FALSE),0)</f>
        <v>3</v>
      </c>
      <c r="J1009">
        <f t="shared" si="323"/>
        <v>0</v>
      </c>
      <c r="K1009">
        <f t="shared" si="324"/>
        <v>0</v>
      </c>
      <c r="L1009">
        <f t="shared" si="325"/>
        <v>0</v>
      </c>
      <c r="M1009">
        <f t="shared" si="326"/>
        <v>0</v>
      </c>
      <c r="N1009">
        <f>VLOOKUP(A1009,Mobility!$A:$L,7,FALSE)</f>
        <v>-44</v>
      </c>
      <c r="O1009">
        <f>VLOOKUP(A1009,Mobility!$A:$L,8,FALSE)</f>
        <v>-14</v>
      </c>
      <c r="P1009">
        <f>VLOOKUP(A1009,Mobility!$A:$L,9,FALSE)</f>
        <v>-16</v>
      </c>
      <c r="Q1009">
        <f>VLOOKUP(A1009,Mobility!$A:$L,10,FALSE)</f>
        <v>-33</v>
      </c>
      <c r="R1009">
        <f>VLOOKUP(A1009,Mobility!$A:$L,11,FALSE)</f>
        <v>-42</v>
      </c>
      <c r="S1009">
        <f>VLOOKUP(A1009,Mobility!$A:$L,12,FALSE)</f>
        <v>18</v>
      </c>
      <c r="T1009">
        <f>VLOOKUP(D1009,'Pop and Pop Den'!A:C,2,FALSE)</f>
        <v>6169270</v>
      </c>
      <c r="U1009">
        <f>VLOOKUP(D1009,'Pop and Pop Den'!A:C,3,FALSE)</f>
        <v>89.7453</v>
      </c>
      <c r="V1009">
        <f>VLOOKUP(D1009,Unemployment!A:B,2,FALSE)</f>
        <v>3.3</v>
      </c>
      <c r="W1009">
        <f>VLOOKUP(D1009,Unemployment!H:J,2,FALSE)</f>
        <v>3.5</v>
      </c>
      <c r="X1009">
        <f>VLOOKUP(D1009,Unemployment!H:J,3,FALSE)</f>
        <v>4.5</v>
      </c>
      <c r="Y1009">
        <f t="shared" si="312"/>
        <v>1.2000000000000002</v>
      </c>
      <c r="Z1009">
        <f t="shared" si="313"/>
        <v>1</v>
      </c>
      <c r="AA1009">
        <f>VLOOKUP(D1009,MedianAge!A:B,2,FALSE)</f>
        <v>38.5</v>
      </c>
      <c r="AB1009" s="6">
        <f>VLOOKUP(D1009,StateActions!F:G,2,FALSE)</f>
        <v>43927</v>
      </c>
      <c r="AC1009" s="6">
        <f>VLOOKUP(D1009,StateActions!L:M,2,FALSE)</f>
        <v>43924</v>
      </c>
      <c r="AD1009" s="6">
        <f>VLOOKUP(D1009,StateActions!A:B,2,FALSE)</f>
        <v>43911</v>
      </c>
      <c r="AE1009">
        <f t="shared" si="314"/>
        <v>-13</v>
      </c>
      <c r="AF1009">
        <f t="shared" si="315"/>
        <v>-10</v>
      </c>
      <c r="AG1009">
        <f t="shared" si="316"/>
        <v>3</v>
      </c>
      <c r="AH1009" s="18">
        <f t="shared" si="317"/>
        <v>0.33152173913043476</v>
      </c>
      <c r="AI1009" s="18">
        <f t="shared" si="318"/>
        <v>0.66847826086956519</v>
      </c>
      <c r="AJ1009" s="20">
        <f t="shared" si="319"/>
        <v>5.434782608695652E-3</v>
      </c>
      <c r="AK1009" t="str">
        <f t="shared" si="320"/>
        <v>Include</v>
      </c>
      <c r="AL1009" t="str">
        <f t="shared" si="321"/>
        <v>Less than 10 deaths</v>
      </c>
      <c r="AM1009" s="6">
        <f>IFERROR(VLOOKUP(D1009,DatesEachStateReach10Deaths!A:B,2,FALSE),AK1009)</f>
        <v>43918</v>
      </c>
      <c r="AN1009">
        <f t="shared" si="322"/>
        <v>-4</v>
      </c>
    </row>
    <row r="1010" spans="1:40" x14ac:dyDescent="0.25">
      <c r="A1010" t="str">
        <f t="shared" si="327"/>
        <v>43915Missouri</v>
      </c>
      <c r="B1010" t="str">
        <f t="shared" si="310"/>
        <v>43915MO</v>
      </c>
      <c r="C1010" s="6">
        <v>43915</v>
      </c>
      <c r="D1010" t="s">
        <v>88</v>
      </c>
      <c r="E1010" t="s">
        <v>31</v>
      </c>
      <c r="F1010">
        <f>IFERROR(VLOOKUP(B1010,CovidTracking!B:G,4,FALSE),0)</f>
        <v>356</v>
      </c>
      <c r="G1010">
        <f>IFERROR(VLOOKUP(B1010,CovidTracking!B:G,5,FALSE),0)</f>
        <v>369</v>
      </c>
      <c r="H1010">
        <f t="shared" si="311"/>
        <v>725</v>
      </c>
      <c r="I1010">
        <f>IFERROR(VLOOKUP(B1010,CovidTracking!B:G,6,FALSE),0)</f>
        <v>8</v>
      </c>
      <c r="J1010">
        <f t="shared" si="323"/>
        <v>173</v>
      </c>
      <c r="K1010">
        <f t="shared" si="324"/>
        <v>0</v>
      </c>
      <c r="L1010">
        <f t="shared" si="325"/>
        <v>173</v>
      </c>
      <c r="M1010">
        <f t="shared" si="326"/>
        <v>5</v>
      </c>
      <c r="N1010">
        <f>VLOOKUP(A1010,Mobility!$A:$L,7,FALSE)</f>
        <v>-33</v>
      </c>
      <c r="O1010">
        <f>VLOOKUP(A1010,Mobility!$A:$L,8,FALSE)</f>
        <v>-6</v>
      </c>
      <c r="P1010">
        <f>VLOOKUP(A1010,Mobility!$A:$L,9,FALSE)</f>
        <v>47</v>
      </c>
      <c r="Q1010">
        <f>VLOOKUP(A1010,Mobility!$A:$L,10,FALSE)</f>
        <v>-24</v>
      </c>
      <c r="R1010">
        <f>VLOOKUP(A1010,Mobility!$A:$L,11,FALSE)</f>
        <v>-41</v>
      </c>
      <c r="S1010">
        <f>VLOOKUP(A1010,Mobility!$A:$L,12,FALSE)</f>
        <v>14</v>
      </c>
      <c r="T1010">
        <f>VLOOKUP(D1010,'Pop and Pop Den'!A:C,2,FALSE)</f>
        <v>6169270</v>
      </c>
      <c r="U1010">
        <f>VLOOKUP(D1010,'Pop and Pop Den'!A:C,3,FALSE)</f>
        <v>89.7453</v>
      </c>
      <c r="V1010">
        <f>VLOOKUP(D1010,Unemployment!A:B,2,FALSE)</f>
        <v>3.3</v>
      </c>
      <c r="W1010">
        <f>VLOOKUP(D1010,Unemployment!H:J,2,FALSE)</f>
        <v>3.5</v>
      </c>
      <c r="X1010">
        <f>VLOOKUP(D1010,Unemployment!H:J,3,FALSE)</f>
        <v>4.5</v>
      </c>
      <c r="Y1010">
        <f t="shared" si="312"/>
        <v>1.2000000000000002</v>
      </c>
      <c r="Z1010">
        <f t="shared" si="313"/>
        <v>1</v>
      </c>
      <c r="AA1010">
        <f>VLOOKUP(D1010,MedianAge!A:B,2,FALSE)</f>
        <v>38.5</v>
      </c>
      <c r="AB1010" s="6">
        <f>VLOOKUP(D1010,StateActions!F:G,2,FALSE)</f>
        <v>43927</v>
      </c>
      <c r="AC1010" s="6">
        <f>VLOOKUP(D1010,StateActions!L:M,2,FALSE)</f>
        <v>43924</v>
      </c>
      <c r="AD1010" s="6">
        <f>VLOOKUP(D1010,StateActions!A:B,2,FALSE)</f>
        <v>43911</v>
      </c>
      <c r="AE1010">
        <f t="shared" si="314"/>
        <v>-12</v>
      </c>
      <c r="AF1010">
        <f t="shared" si="315"/>
        <v>-9</v>
      </c>
      <c r="AG1010">
        <f t="shared" si="316"/>
        <v>4</v>
      </c>
      <c r="AH1010" s="18">
        <f t="shared" si="317"/>
        <v>0.49103448275862072</v>
      </c>
      <c r="AI1010" s="18">
        <f t="shared" si="318"/>
        <v>0.50896551724137928</v>
      </c>
      <c r="AJ1010" s="20">
        <f t="shared" si="319"/>
        <v>1.1034482758620689E-2</v>
      </c>
      <c r="AK1010" t="str">
        <f t="shared" si="320"/>
        <v>Include</v>
      </c>
      <c r="AL1010" t="str">
        <f t="shared" si="321"/>
        <v>Less than 10 deaths</v>
      </c>
      <c r="AM1010" s="6">
        <f>IFERROR(VLOOKUP(D1010,DatesEachStateReach10Deaths!A:B,2,FALSE),AK1010)</f>
        <v>43918</v>
      </c>
      <c r="AN1010">
        <f t="shared" si="322"/>
        <v>-3</v>
      </c>
    </row>
    <row r="1011" spans="1:40" x14ac:dyDescent="0.25">
      <c r="A1011" t="str">
        <f t="shared" si="327"/>
        <v>43916Missouri</v>
      </c>
      <c r="B1011" t="str">
        <f t="shared" si="310"/>
        <v>43916MO</v>
      </c>
      <c r="C1011" s="6">
        <v>43916</v>
      </c>
      <c r="D1011" t="s">
        <v>88</v>
      </c>
      <c r="E1011" t="s">
        <v>31</v>
      </c>
      <c r="F1011">
        <f>IFERROR(VLOOKUP(B1011,CovidTracking!B:G,4,FALSE),0)</f>
        <v>502</v>
      </c>
      <c r="G1011">
        <f>IFERROR(VLOOKUP(B1011,CovidTracking!B:G,5,FALSE),0)</f>
        <v>369</v>
      </c>
      <c r="H1011">
        <f t="shared" si="311"/>
        <v>871</v>
      </c>
      <c r="I1011">
        <f>IFERROR(VLOOKUP(B1011,CovidTracking!B:G,6,FALSE),0)</f>
        <v>8</v>
      </c>
      <c r="J1011">
        <f t="shared" si="323"/>
        <v>146</v>
      </c>
      <c r="K1011">
        <f t="shared" si="324"/>
        <v>0</v>
      </c>
      <c r="L1011">
        <f t="shared" si="325"/>
        <v>146</v>
      </c>
      <c r="M1011">
        <f t="shared" si="326"/>
        <v>0</v>
      </c>
      <c r="N1011">
        <f>VLOOKUP(A1011,Mobility!$A:$L,7,FALSE)</f>
        <v>-39</v>
      </c>
      <c r="O1011">
        <f>VLOOKUP(A1011,Mobility!$A:$L,8,FALSE)</f>
        <v>-10</v>
      </c>
      <c r="P1011">
        <f>VLOOKUP(A1011,Mobility!$A:$L,9,FALSE)</f>
        <v>73</v>
      </c>
      <c r="Q1011">
        <f>VLOOKUP(A1011,Mobility!$A:$L,10,FALSE)</f>
        <v>-30</v>
      </c>
      <c r="R1011">
        <f>VLOOKUP(A1011,Mobility!$A:$L,11,FALSE)</f>
        <v>-43</v>
      </c>
      <c r="S1011">
        <f>VLOOKUP(A1011,Mobility!$A:$L,12,FALSE)</f>
        <v>17</v>
      </c>
      <c r="T1011">
        <f>VLOOKUP(D1011,'Pop and Pop Den'!A:C,2,FALSE)</f>
        <v>6169270</v>
      </c>
      <c r="U1011">
        <f>VLOOKUP(D1011,'Pop and Pop Den'!A:C,3,FALSE)</f>
        <v>89.7453</v>
      </c>
      <c r="V1011">
        <f>VLOOKUP(D1011,Unemployment!A:B,2,FALSE)</f>
        <v>3.3</v>
      </c>
      <c r="W1011">
        <f>VLOOKUP(D1011,Unemployment!H:J,2,FALSE)</f>
        <v>3.5</v>
      </c>
      <c r="X1011">
        <f>VLOOKUP(D1011,Unemployment!H:J,3,FALSE)</f>
        <v>4.5</v>
      </c>
      <c r="Y1011">
        <f t="shared" si="312"/>
        <v>1.2000000000000002</v>
      </c>
      <c r="Z1011">
        <f t="shared" si="313"/>
        <v>1</v>
      </c>
      <c r="AA1011">
        <f>VLOOKUP(D1011,MedianAge!A:B,2,FALSE)</f>
        <v>38.5</v>
      </c>
      <c r="AB1011" s="6">
        <f>VLOOKUP(D1011,StateActions!F:G,2,FALSE)</f>
        <v>43927</v>
      </c>
      <c r="AC1011" s="6">
        <f>VLOOKUP(D1011,StateActions!L:M,2,FALSE)</f>
        <v>43924</v>
      </c>
      <c r="AD1011" s="6">
        <f>VLOOKUP(D1011,StateActions!A:B,2,FALSE)</f>
        <v>43911</v>
      </c>
      <c r="AE1011">
        <f t="shared" si="314"/>
        <v>-11</v>
      </c>
      <c r="AF1011">
        <f t="shared" si="315"/>
        <v>-8</v>
      </c>
      <c r="AG1011">
        <f t="shared" si="316"/>
        <v>5</v>
      </c>
      <c r="AH1011" s="18">
        <f t="shared" si="317"/>
        <v>0.57634902411021816</v>
      </c>
      <c r="AI1011" s="18">
        <f t="shared" si="318"/>
        <v>0.42365097588978184</v>
      </c>
      <c r="AJ1011" s="20">
        <f t="shared" si="319"/>
        <v>9.1848450057405284E-3</v>
      </c>
      <c r="AK1011" t="str">
        <f t="shared" si="320"/>
        <v>Include</v>
      </c>
      <c r="AL1011" t="str">
        <f t="shared" si="321"/>
        <v>Less than 10 deaths</v>
      </c>
      <c r="AM1011" s="6">
        <f>IFERROR(VLOOKUP(D1011,DatesEachStateReach10Deaths!A:B,2,FALSE),AK1011)</f>
        <v>43918</v>
      </c>
      <c r="AN1011">
        <f t="shared" si="322"/>
        <v>-2</v>
      </c>
    </row>
    <row r="1012" spans="1:40" x14ac:dyDescent="0.25">
      <c r="A1012" t="str">
        <f t="shared" si="327"/>
        <v>43917Missouri</v>
      </c>
      <c r="B1012" t="str">
        <f t="shared" si="310"/>
        <v>43917MO</v>
      </c>
      <c r="C1012" s="6">
        <v>43917</v>
      </c>
      <c r="D1012" t="s">
        <v>88</v>
      </c>
      <c r="E1012" t="s">
        <v>31</v>
      </c>
      <c r="F1012">
        <f>IFERROR(VLOOKUP(B1012,CovidTracking!B:G,4,FALSE),0)</f>
        <v>669</v>
      </c>
      <c r="G1012">
        <f>IFERROR(VLOOKUP(B1012,CovidTracking!B:G,5,FALSE),0)</f>
        <v>369</v>
      </c>
      <c r="H1012">
        <f t="shared" si="311"/>
        <v>1038</v>
      </c>
      <c r="I1012">
        <f>IFERROR(VLOOKUP(B1012,CovidTracking!B:G,6,FALSE),0)</f>
        <v>8</v>
      </c>
      <c r="J1012">
        <f t="shared" si="323"/>
        <v>167</v>
      </c>
      <c r="K1012">
        <f t="shared" si="324"/>
        <v>0</v>
      </c>
      <c r="L1012">
        <f t="shared" si="325"/>
        <v>167</v>
      </c>
      <c r="M1012">
        <f t="shared" si="326"/>
        <v>0</v>
      </c>
      <c r="N1012">
        <f>VLOOKUP(A1012,Mobility!$A:$L,7,FALSE)</f>
        <v>-37</v>
      </c>
      <c r="O1012">
        <f>VLOOKUP(A1012,Mobility!$A:$L,8,FALSE)</f>
        <v>-13</v>
      </c>
      <c r="P1012">
        <f>VLOOKUP(A1012,Mobility!$A:$L,9,FALSE)</f>
        <v>50</v>
      </c>
      <c r="Q1012">
        <f>VLOOKUP(A1012,Mobility!$A:$L,10,FALSE)</f>
        <v>-30</v>
      </c>
      <c r="R1012">
        <f>VLOOKUP(A1012,Mobility!$A:$L,11,FALSE)</f>
        <v>-36</v>
      </c>
      <c r="S1012">
        <f>VLOOKUP(A1012,Mobility!$A:$L,12,FALSE)</f>
        <v>18</v>
      </c>
      <c r="T1012">
        <f>VLOOKUP(D1012,'Pop and Pop Den'!A:C,2,FALSE)</f>
        <v>6169270</v>
      </c>
      <c r="U1012">
        <f>VLOOKUP(D1012,'Pop and Pop Den'!A:C,3,FALSE)</f>
        <v>89.7453</v>
      </c>
      <c r="V1012">
        <f>VLOOKUP(D1012,Unemployment!A:B,2,FALSE)</f>
        <v>3.3</v>
      </c>
      <c r="W1012">
        <f>VLOOKUP(D1012,Unemployment!H:J,2,FALSE)</f>
        <v>3.5</v>
      </c>
      <c r="X1012">
        <f>VLOOKUP(D1012,Unemployment!H:J,3,FALSE)</f>
        <v>4.5</v>
      </c>
      <c r="Y1012">
        <f t="shared" si="312"/>
        <v>1.2000000000000002</v>
      </c>
      <c r="Z1012">
        <f t="shared" si="313"/>
        <v>1</v>
      </c>
      <c r="AA1012">
        <f>VLOOKUP(D1012,MedianAge!A:B,2,FALSE)</f>
        <v>38.5</v>
      </c>
      <c r="AB1012" s="6">
        <f>VLOOKUP(D1012,StateActions!F:G,2,FALSE)</f>
        <v>43927</v>
      </c>
      <c r="AC1012" s="6">
        <f>VLOOKUP(D1012,StateActions!L:M,2,FALSE)</f>
        <v>43924</v>
      </c>
      <c r="AD1012" s="6">
        <f>VLOOKUP(D1012,StateActions!A:B,2,FALSE)</f>
        <v>43911</v>
      </c>
      <c r="AE1012">
        <f t="shared" si="314"/>
        <v>-10</v>
      </c>
      <c r="AF1012">
        <f t="shared" si="315"/>
        <v>-7</v>
      </c>
      <c r="AG1012">
        <f t="shared" si="316"/>
        <v>6</v>
      </c>
      <c r="AH1012" s="18">
        <f t="shared" si="317"/>
        <v>0.6445086705202312</v>
      </c>
      <c r="AI1012" s="18">
        <f t="shared" si="318"/>
        <v>0.3554913294797688</v>
      </c>
      <c r="AJ1012" s="20">
        <f t="shared" si="319"/>
        <v>7.7071290944123313E-3</v>
      </c>
      <c r="AK1012" t="str">
        <f t="shared" si="320"/>
        <v>Include</v>
      </c>
      <c r="AL1012" t="str">
        <f t="shared" si="321"/>
        <v>Less than 10 deaths</v>
      </c>
      <c r="AM1012" s="6">
        <f>IFERROR(VLOOKUP(D1012,DatesEachStateReach10Deaths!A:B,2,FALSE),AK1012)</f>
        <v>43918</v>
      </c>
      <c r="AN1012">
        <f t="shared" si="322"/>
        <v>-1</v>
      </c>
    </row>
    <row r="1013" spans="1:40" x14ac:dyDescent="0.25">
      <c r="A1013" t="str">
        <f t="shared" si="327"/>
        <v>43918Missouri</v>
      </c>
      <c r="B1013" t="str">
        <f t="shared" si="310"/>
        <v>43918MO</v>
      </c>
      <c r="C1013" s="6">
        <v>43918</v>
      </c>
      <c r="D1013" t="s">
        <v>88</v>
      </c>
      <c r="E1013" t="s">
        <v>31</v>
      </c>
      <c r="F1013">
        <f>IFERROR(VLOOKUP(B1013,CovidTracking!B:G,4,FALSE),0)</f>
        <v>838</v>
      </c>
      <c r="G1013">
        <f>IFERROR(VLOOKUP(B1013,CovidTracking!B:G,5,FALSE),0)</f>
        <v>10082</v>
      </c>
      <c r="H1013">
        <f t="shared" si="311"/>
        <v>10920</v>
      </c>
      <c r="I1013">
        <f>IFERROR(VLOOKUP(B1013,CovidTracking!B:G,6,FALSE),0)</f>
        <v>10</v>
      </c>
      <c r="J1013">
        <f t="shared" si="323"/>
        <v>169</v>
      </c>
      <c r="K1013">
        <f t="shared" si="324"/>
        <v>9713</v>
      </c>
      <c r="L1013">
        <f t="shared" si="325"/>
        <v>9882</v>
      </c>
      <c r="M1013">
        <f t="shared" si="326"/>
        <v>2</v>
      </c>
      <c r="N1013">
        <f>VLOOKUP(A1013,Mobility!$A:$L,7,FALSE)</f>
        <v>-46</v>
      </c>
      <c r="O1013">
        <f>VLOOKUP(A1013,Mobility!$A:$L,8,FALSE)</f>
        <v>-12</v>
      </c>
      <c r="P1013">
        <f>VLOOKUP(A1013,Mobility!$A:$L,9,FALSE)</f>
        <v>32</v>
      </c>
      <c r="Q1013">
        <f>VLOOKUP(A1013,Mobility!$A:$L,10,FALSE)</f>
        <v>-32</v>
      </c>
      <c r="R1013">
        <f>VLOOKUP(A1013,Mobility!$A:$L,11,FALSE)</f>
        <v>-28</v>
      </c>
      <c r="S1013">
        <f>VLOOKUP(A1013,Mobility!$A:$L,12,FALSE)</f>
        <v>12</v>
      </c>
      <c r="T1013">
        <f>VLOOKUP(D1013,'Pop and Pop Den'!A:C,2,FALSE)</f>
        <v>6169270</v>
      </c>
      <c r="U1013">
        <f>VLOOKUP(D1013,'Pop and Pop Den'!A:C,3,FALSE)</f>
        <v>89.7453</v>
      </c>
      <c r="V1013">
        <f>VLOOKUP(D1013,Unemployment!A:B,2,FALSE)</f>
        <v>3.3</v>
      </c>
      <c r="W1013">
        <f>VLOOKUP(D1013,Unemployment!H:J,2,FALSE)</f>
        <v>3.5</v>
      </c>
      <c r="X1013">
        <f>VLOOKUP(D1013,Unemployment!H:J,3,FALSE)</f>
        <v>4.5</v>
      </c>
      <c r="Y1013">
        <f t="shared" si="312"/>
        <v>1.2000000000000002</v>
      </c>
      <c r="Z1013">
        <f t="shared" si="313"/>
        <v>1</v>
      </c>
      <c r="AA1013">
        <f>VLOOKUP(D1013,MedianAge!A:B,2,FALSE)</f>
        <v>38.5</v>
      </c>
      <c r="AB1013" s="6">
        <f>VLOOKUP(D1013,StateActions!F:G,2,FALSE)</f>
        <v>43927</v>
      </c>
      <c r="AC1013" s="6">
        <f>VLOOKUP(D1013,StateActions!L:M,2,FALSE)</f>
        <v>43924</v>
      </c>
      <c r="AD1013" s="6">
        <f>VLOOKUP(D1013,StateActions!A:B,2,FALSE)</f>
        <v>43911</v>
      </c>
      <c r="AE1013">
        <f t="shared" si="314"/>
        <v>-9</v>
      </c>
      <c r="AF1013">
        <f t="shared" si="315"/>
        <v>-6</v>
      </c>
      <c r="AG1013">
        <f t="shared" si="316"/>
        <v>7</v>
      </c>
      <c r="AH1013" s="18">
        <f t="shared" si="317"/>
        <v>7.6739926739926745E-2</v>
      </c>
      <c r="AI1013" s="18">
        <f t="shared" si="318"/>
        <v>0.92326007326007331</v>
      </c>
      <c r="AJ1013" s="20">
        <f t="shared" si="319"/>
        <v>9.1575091575091575E-4</v>
      </c>
      <c r="AK1013" t="str">
        <f t="shared" si="320"/>
        <v>Include</v>
      </c>
      <c r="AL1013" t="str">
        <f t="shared" si="321"/>
        <v>10 or more deaths</v>
      </c>
      <c r="AM1013" s="6">
        <f>IFERROR(VLOOKUP(D1013,DatesEachStateReach10Deaths!A:B,2,FALSE),AK1013)</f>
        <v>43918</v>
      </c>
      <c r="AN1013">
        <f t="shared" si="322"/>
        <v>0</v>
      </c>
    </row>
    <row r="1014" spans="1:40" x14ac:dyDescent="0.25">
      <c r="A1014" t="str">
        <f t="shared" si="327"/>
        <v>43919Missouri</v>
      </c>
      <c r="B1014" t="str">
        <f t="shared" si="310"/>
        <v>43919MO</v>
      </c>
      <c r="C1014" s="6">
        <v>43919</v>
      </c>
      <c r="D1014" t="s">
        <v>88</v>
      </c>
      <c r="E1014" t="s">
        <v>31</v>
      </c>
      <c r="F1014">
        <f>IFERROR(VLOOKUP(B1014,CovidTracking!B:G,4,FALSE),0)</f>
        <v>838</v>
      </c>
      <c r="G1014">
        <f>IFERROR(VLOOKUP(B1014,CovidTracking!B:G,5,FALSE),0)</f>
        <v>11547</v>
      </c>
      <c r="H1014">
        <f t="shared" si="311"/>
        <v>12385</v>
      </c>
      <c r="I1014">
        <f>IFERROR(VLOOKUP(B1014,CovidTracking!B:G,6,FALSE),0)</f>
        <v>10</v>
      </c>
      <c r="J1014">
        <f t="shared" si="323"/>
        <v>0</v>
      </c>
      <c r="K1014">
        <f t="shared" si="324"/>
        <v>1465</v>
      </c>
      <c r="L1014">
        <f t="shared" si="325"/>
        <v>1465</v>
      </c>
      <c r="M1014">
        <f t="shared" si="326"/>
        <v>0</v>
      </c>
      <c r="N1014">
        <f>VLOOKUP(A1014,Mobility!$A:$L,7,FALSE)</f>
        <v>-38</v>
      </c>
      <c r="O1014">
        <f>VLOOKUP(A1014,Mobility!$A:$L,8,FALSE)</f>
        <v>-12</v>
      </c>
      <c r="P1014">
        <f>VLOOKUP(A1014,Mobility!$A:$L,9,FALSE)</f>
        <v>73</v>
      </c>
      <c r="Q1014">
        <f>VLOOKUP(A1014,Mobility!$A:$L,10,FALSE)</f>
        <v>-34</v>
      </c>
      <c r="R1014">
        <f>VLOOKUP(A1014,Mobility!$A:$L,11,FALSE)</f>
        <v>-32</v>
      </c>
      <c r="S1014">
        <f>VLOOKUP(A1014,Mobility!$A:$L,12,FALSE)</f>
        <v>9</v>
      </c>
      <c r="T1014">
        <f>VLOOKUP(D1014,'Pop and Pop Den'!A:C,2,FALSE)</f>
        <v>6169270</v>
      </c>
      <c r="U1014">
        <f>VLOOKUP(D1014,'Pop and Pop Den'!A:C,3,FALSE)</f>
        <v>89.7453</v>
      </c>
      <c r="V1014">
        <f>VLOOKUP(D1014,Unemployment!A:B,2,FALSE)</f>
        <v>3.3</v>
      </c>
      <c r="W1014">
        <f>VLOOKUP(D1014,Unemployment!H:J,2,FALSE)</f>
        <v>3.5</v>
      </c>
      <c r="X1014">
        <f>VLOOKUP(D1014,Unemployment!H:J,3,FALSE)</f>
        <v>4.5</v>
      </c>
      <c r="Y1014">
        <f t="shared" si="312"/>
        <v>1.2000000000000002</v>
      </c>
      <c r="Z1014">
        <f t="shared" si="313"/>
        <v>1</v>
      </c>
      <c r="AA1014">
        <f>VLOOKUP(D1014,MedianAge!A:B,2,FALSE)</f>
        <v>38.5</v>
      </c>
      <c r="AB1014" s="6">
        <f>VLOOKUP(D1014,StateActions!F:G,2,FALSE)</f>
        <v>43927</v>
      </c>
      <c r="AC1014" s="6">
        <f>VLOOKUP(D1014,StateActions!L:M,2,FALSE)</f>
        <v>43924</v>
      </c>
      <c r="AD1014" s="6">
        <f>VLOOKUP(D1014,StateActions!A:B,2,FALSE)</f>
        <v>43911</v>
      </c>
      <c r="AE1014">
        <f t="shared" si="314"/>
        <v>-8</v>
      </c>
      <c r="AF1014">
        <f t="shared" si="315"/>
        <v>-5</v>
      </c>
      <c r="AG1014">
        <f t="shared" si="316"/>
        <v>8</v>
      </c>
      <c r="AH1014" s="18">
        <f t="shared" si="317"/>
        <v>6.7662494953572877E-2</v>
      </c>
      <c r="AI1014" s="18">
        <f t="shared" si="318"/>
        <v>0.9323375050464271</v>
      </c>
      <c r="AJ1014" s="20">
        <f t="shared" si="319"/>
        <v>8.0742834073475975E-4</v>
      </c>
      <c r="AK1014" t="str">
        <f t="shared" si="320"/>
        <v>Include</v>
      </c>
      <c r="AL1014" t="str">
        <f t="shared" si="321"/>
        <v>10 or more deaths</v>
      </c>
      <c r="AM1014" s="6">
        <f>IFERROR(VLOOKUP(D1014,DatesEachStateReach10Deaths!A:B,2,FALSE),AK1014)</f>
        <v>43918</v>
      </c>
      <c r="AN1014">
        <f t="shared" si="322"/>
        <v>1</v>
      </c>
    </row>
    <row r="1015" spans="1:40" x14ac:dyDescent="0.25">
      <c r="A1015" t="str">
        <f t="shared" si="327"/>
        <v>43920Missouri</v>
      </c>
      <c r="B1015" t="str">
        <f t="shared" si="310"/>
        <v>43920MO</v>
      </c>
      <c r="C1015" s="6">
        <v>43920</v>
      </c>
      <c r="D1015" t="s">
        <v>88</v>
      </c>
      <c r="E1015" t="s">
        <v>31</v>
      </c>
      <c r="F1015">
        <f>IFERROR(VLOOKUP(B1015,CovidTracking!B:G,4,FALSE),0)</f>
        <v>1031</v>
      </c>
      <c r="G1015">
        <f>IFERROR(VLOOKUP(B1015,CovidTracking!B:G,5,FALSE),0)</f>
        <v>13204</v>
      </c>
      <c r="H1015">
        <f t="shared" si="311"/>
        <v>14235</v>
      </c>
      <c r="I1015">
        <f>IFERROR(VLOOKUP(B1015,CovidTracking!B:G,6,FALSE),0)</f>
        <v>13</v>
      </c>
      <c r="J1015">
        <f t="shared" si="323"/>
        <v>193</v>
      </c>
      <c r="K1015">
        <f t="shared" si="324"/>
        <v>1657</v>
      </c>
      <c r="L1015">
        <f t="shared" si="325"/>
        <v>1850</v>
      </c>
      <c r="M1015">
        <f t="shared" si="326"/>
        <v>3</v>
      </c>
      <c r="N1015">
        <f>VLOOKUP(A1015,Mobility!$A:$L,7,FALSE)</f>
        <v>-36</v>
      </c>
      <c r="O1015">
        <f>VLOOKUP(A1015,Mobility!$A:$L,8,FALSE)</f>
        <v>-11</v>
      </c>
      <c r="P1015">
        <f>VLOOKUP(A1015,Mobility!$A:$L,9,FALSE)</f>
        <v>41</v>
      </c>
      <c r="Q1015">
        <f>VLOOKUP(A1015,Mobility!$A:$L,10,FALSE)</f>
        <v>-34</v>
      </c>
      <c r="R1015">
        <f>VLOOKUP(A1015,Mobility!$A:$L,11,FALSE)</f>
        <v>-43</v>
      </c>
      <c r="S1015">
        <f>VLOOKUP(A1015,Mobility!$A:$L,12,FALSE)</f>
        <v>16</v>
      </c>
      <c r="T1015">
        <f>VLOOKUP(D1015,'Pop and Pop Den'!A:C,2,FALSE)</f>
        <v>6169270</v>
      </c>
      <c r="U1015">
        <f>VLOOKUP(D1015,'Pop and Pop Den'!A:C,3,FALSE)</f>
        <v>89.7453</v>
      </c>
      <c r="V1015">
        <f>VLOOKUP(D1015,Unemployment!A:B,2,FALSE)</f>
        <v>3.3</v>
      </c>
      <c r="W1015">
        <f>VLOOKUP(D1015,Unemployment!H:J,2,FALSE)</f>
        <v>3.5</v>
      </c>
      <c r="X1015">
        <f>VLOOKUP(D1015,Unemployment!H:J,3,FALSE)</f>
        <v>4.5</v>
      </c>
      <c r="Y1015">
        <f t="shared" si="312"/>
        <v>1.2000000000000002</v>
      </c>
      <c r="Z1015">
        <f t="shared" si="313"/>
        <v>1</v>
      </c>
      <c r="AA1015">
        <f>VLOOKUP(D1015,MedianAge!A:B,2,FALSE)</f>
        <v>38.5</v>
      </c>
      <c r="AB1015" s="6">
        <f>VLOOKUP(D1015,StateActions!F:G,2,FALSE)</f>
        <v>43927</v>
      </c>
      <c r="AC1015" s="6">
        <f>VLOOKUP(D1015,StateActions!L:M,2,FALSE)</f>
        <v>43924</v>
      </c>
      <c r="AD1015" s="6">
        <f>VLOOKUP(D1015,StateActions!A:B,2,FALSE)</f>
        <v>43911</v>
      </c>
      <c r="AE1015">
        <f t="shared" si="314"/>
        <v>-7</v>
      </c>
      <c r="AF1015">
        <f t="shared" si="315"/>
        <v>-4</v>
      </c>
      <c r="AG1015">
        <f t="shared" si="316"/>
        <v>9</v>
      </c>
      <c r="AH1015" s="18">
        <f t="shared" si="317"/>
        <v>7.2427116262732696E-2</v>
      </c>
      <c r="AI1015" s="18">
        <f t="shared" si="318"/>
        <v>0.92757288373726732</v>
      </c>
      <c r="AJ1015" s="20">
        <f t="shared" si="319"/>
        <v>9.1324200913242006E-4</v>
      </c>
      <c r="AK1015" t="str">
        <f t="shared" si="320"/>
        <v>Include</v>
      </c>
      <c r="AL1015" t="str">
        <f t="shared" si="321"/>
        <v>10 or more deaths</v>
      </c>
      <c r="AM1015" s="6">
        <f>IFERROR(VLOOKUP(D1015,DatesEachStateReach10Deaths!A:B,2,FALSE),AK1015)</f>
        <v>43918</v>
      </c>
      <c r="AN1015">
        <f t="shared" si="322"/>
        <v>2</v>
      </c>
    </row>
    <row r="1016" spans="1:40" x14ac:dyDescent="0.25">
      <c r="A1016" t="str">
        <f t="shared" si="327"/>
        <v>43921Missouri</v>
      </c>
      <c r="B1016" t="str">
        <f t="shared" si="310"/>
        <v>43921MO</v>
      </c>
      <c r="C1016" s="6">
        <v>43921</v>
      </c>
      <c r="D1016" t="s">
        <v>88</v>
      </c>
      <c r="E1016" t="s">
        <v>31</v>
      </c>
      <c r="F1016">
        <f>IFERROR(VLOOKUP(B1016,CovidTracking!B:G,4,FALSE),0)</f>
        <v>1327</v>
      </c>
      <c r="G1016">
        <f>IFERROR(VLOOKUP(B1016,CovidTracking!B:G,5,FALSE),0)</f>
        <v>14614</v>
      </c>
      <c r="H1016">
        <f t="shared" si="311"/>
        <v>15941</v>
      </c>
      <c r="I1016">
        <f>IFERROR(VLOOKUP(B1016,CovidTracking!B:G,6,FALSE),0)</f>
        <v>14</v>
      </c>
      <c r="J1016">
        <f t="shared" si="323"/>
        <v>296</v>
      </c>
      <c r="K1016">
        <f t="shared" si="324"/>
        <v>1410</v>
      </c>
      <c r="L1016">
        <f t="shared" si="325"/>
        <v>1706</v>
      </c>
      <c r="M1016">
        <f t="shared" si="326"/>
        <v>1</v>
      </c>
      <c r="N1016">
        <f>VLOOKUP(A1016,Mobility!$A:$L,7,FALSE)</f>
        <v>-34</v>
      </c>
      <c r="O1016">
        <f>VLOOKUP(A1016,Mobility!$A:$L,8,FALSE)</f>
        <v>-5</v>
      </c>
      <c r="P1016">
        <f>VLOOKUP(A1016,Mobility!$A:$L,9,FALSE)</f>
        <v>49</v>
      </c>
      <c r="Q1016">
        <f>VLOOKUP(A1016,Mobility!$A:$L,10,FALSE)</f>
        <v>-30</v>
      </c>
      <c r="R1016">
        <f>VLOOKUP(A1016,Mobility!$A:$L,11,FALSE)</f>
        <v>-45</v>
      </c>
      <c r="S1016">
        <f>VLOOKUP(A1016,Mobility!$A:$L,12,FALSE)</f>
        <v>17</v>
      </c>
      <c r="T1016">
        <f>VLOOKUP(D1016,'Pop and Pop Den'!A:C,2,FALSE)</f>
        <v>6169270</v>
      </c>
      <c r="U1016">
        <f>VLOOKUP(D1016,'Pop and Pop Den'!A:C,3,FALSE)</f>
        <v>89.7453</v>
      </c>
      <c r="V1016">
        <f>VLOOKUP(D1016,Unemployment!A:B,2,FALSE)</f>
        <v>3.3</v>
      </c>
      <c r="W1016">
        <f>VLOOKUP(D1016,Unemployment!H:J,2,FALSE)</f>
        <v>3.5</v>
      </c>
      <c r="X1016">
        <f>VLOOKUP(D1016,Unemployment!H:J,3,FALSE)</f>
        <v>4.5</v>
      </c>
      <c r="Y1016">
        <f t="shared" si="312"/>
        <v>1.2000000000000002</v>
      </c>
      <c r="Z1016">
        <f t="shared" si="313"/>
        <v>1</v>
      </c>
      <c r="AA1016">
        <f>VLOOKUP(D1016,MedianAge!A:B,2,FALSE)</f>
        <v>38.5</v>
      </c>
      <c r="AB1016" s="6">
        <f>VLOOKUP(D1016,StateActions!F:G,2,FALSE)</f>
        <v>43927</v>
      </c>
      <c r="AC1016" s="6">
        <f>VLOOKUP(D1016,StateActions!L:M,2,FALSE)</f>
        <v>43924</v>
      </c>
      <c r="AD1016" s="6">
        <f>VLOOKUP(D1016,StateActions!A:B,2,FALSE)</f>
        <v>43911</v>
      </c>
      <c r="AE1016">
        <f t="shared" si="314"/>
        <v>-6</v>
      </c>
      <c r="AF1016">
        <f t="shared" si="315"/>
        <v>-3</v>
      </c>
      <c r="AG1016">
        <f t="shared" si="316"/>
        <v>10</v>
      </c>
      <c r="AH1016" s="18">
        <f t="shared" si="317"/>
        <v>8.324446396085565E-2</v>
      </c>
      <c r="AI1016" s="18">
        <f t="shared" si="318"/>
        <v>0.91675553603914439</v>
      </c>
      <c r="AJ1016" s="20">
        <f t="shared" si="319"/>
        <v>8.7823850448528952E-4</v>
      </c>
      <c r="AK1016" t="str">
        <f t="shared" si="320"/>
        <v>Include</v>
      </c>
      <c r="AL1016" t="str">
        <f t="shared" si="321"/>
        <v>10 or more deaths</v>
      </c>
      <c r="AM1016" s="6">
        <f>IFERROR(VLOOKUP(D1016,DatesEachStateReach10Deaths!A:B,2,FALSE),AK1016)</f>
        <v>43918</v>
      </c>
      <c r="AN1016">
        <f t="shared" si="322"/>
        <v>3</v>
      </c>
    </row>
    <row r="1017" spans="1:40" x14ac:dyDescent="0.25">
      <c r="A1017" t="str">
        <f t="shared" si="327"/>
        <v>43922Missouri</v>
      </c>
      <c r="B1017" t="str">
        <f t="shared" si="310"/>
        <v>43922MO</v>
      </c>
      <c r="C1017" s="6">
        <v>43922</v>
      </c>
      <c r="D1017" t="s">
        <v>88</v>
      </c>
      <c r="E1017" t="s">
        <v>31</v>
      </c>
      <c r="F1017">
        <f>IFERROR(VLOOKUP(B1017,CovidTracking!B:G,4,FALSE),0)</f>
        <v>1581</v>
      </c>
      <c r="G1017">
        <f>IFERROR(VLOOKUP(B1017,CovidTracking!B:G,5,FALSE),0)</f>
        <v>15846</v>
      </c>
      <c r="H1017">
        <f t="shared" si="311"/>
        <v>17427</v>
      </c>
      <c r="I1017">
        <f>IFERROR(VLOOKUP(B1017,CovidTracking!B:G,6,FALSE),0)</f>
        <v>18</v>
      </c>
      <c r="J1017">
        <f t="shared" si="323"/>
        <v>254</v>
      </c>
      <c r="K1017">
        <f t="shared" si="324"/>
        <v>1232</v>
      </c>
      <c r="L1017">
        <f t="shared" si="325"/>
        <v>1486</v>
      </c>
      <c r="M1017">
        <f t="shared" si="326"/>
        <v>4</v>
      </c>
      <c r="N1017">
        <f>VLOOKUP(A1017,Mobility!$A:$L,7,FALSE)</f>
        <v>-27</v>
      </c>
      <c r="O1017">
        <f>VLOOKUP(A1017,Mobility!$A:$L,8,FALSE)</f>
        <v>0</v>
      </c>
      <c r="P1017">
        <f>VLOOKUP(A1017,Mobility!$A:$L,9,FALSE)</f>
        <v>38</v>
      </c>
      <c r="Q1017">
        <f>VLOOKUP(A1017,Mobility!$A:$L,10,FALSE)</f>
        <v>-25</v>
      </c>
      <c r="R1017">
        <f>VLOOKUP(A1017,Mobility!$A:$L,11,FALSE)</f>
        <v>-44</v>
      </c>
      <c r="S1017">
        <f>VLOOKUP(A1017,Mobility!$A:$L,12,FALSE)</f>
        <v>14</v>
      </c>
      <c r="T1017">
        <f>VLOOKUP(D1017,'Pop and Pop Den'!A:C,2,FALSE)</f>
        <v>6169270</v>
      </c>
      <c r="U1017">
        <f>VLOOKUP(D1017,'Pop and Pop Den'!A:C,3,FALSE)</f>
        <v>89.7453</v>
      </c>
      <c r="V1017">
        <f>VLOOKUP(D1017,Unemployment!A:B,2,FALSE)</f>
        <v>3.3</v>
      </c>
      <c r="W1017">
        <f>VLOOKUP(D1017,Unemployment!H:J,2,FALSE)</f>
        <v>3.5</v>
      </c>
      <c r="X1017">
        <f>VLOOKUP(D1017,Unemployment!H:J,3,FALSE)</f>
        <v>4.5</v>
      </c>
      <c r="Y1017">
        <f t="shared" si="312"/>
        <v>1.2000000000000002</v>
      </c>
      <c r="Z1017">
        <f t="shared" si="313"/>
        <v>1</v>
      </c>
      <c r="AA1017">
        <f>VLOOKUP(D1017,MedianAge!A:B,2,FALSE)</f>
        <v>38.5</v>
      </c>
      <c r="AB1017" s="6">
        <f>VLOOKUP(D1017,StateActions!F:G,2,FALSE)</f>
        <v>43927</v>
      </c>
      <c r="AC1017" s="6">
        <f>VLOOKUP(D1017,StateActions!L:M,2,FALSE)</f>
        <v>43924</v>
      </c>
      <c r="AD1017" s="6">
        <f>VLOOKUP(D1017,StateActions!A:B,2,FALSE)</f>
        <v>43911</v>
      </c>
      <c r="AE1017">
        <f t="shared" si="314"/>
        <v>-5</v>
      </c>
      <c r="AF1017">
        <f t="shared" si="315"/>
        <v>-2</v>
      </c>
      <c r="AG1017">
        <f t="shared" si="316"/>
        <v>11</v>
      </c>
      <c r="AH1017" s="18">
        <f t="shared" si="317"/>
        <v>9.0721294542950595E-2</v>
      </c>
      <c r="AI1017" s="18">
        <f t="shared" si="318"/>
        <v>0.90927870545704936</v>
      </c>
      <c r="AJ1017" s="20">
        <f t="shared" si="319"/>
        <v>1.0328800137717334E-3</v>
      </c>
      <c r="AK1017" t="str">
        <f t="shared" si="320"/>
        <v>Include</v>
      </c>
      <c r="AL1017" t="str">
        <f t="shared" si="321"/>
        <v>10 or more deaths</v>
      </c>
      <c r="AM1017" s="6">
        <f>IFERROR(VLOOKUP(D1017,DatesEachStateReach10Deaths!A:B,2,FALSE),AK1017)</f>
        <v>43918</v>
      </c>
      <c r="AN1017">
        <f t="shared" si="322"/>
        <v>4</v>
      </c>
    </row>
    <row r="1018" spans="1:40" x14ac:dyDescent="0.25">
      <c r="A1018" t="str">
        <f t="shared" si="327"/>
        <v>43923Missouri</v>
      </c>
      <c r="B1018" t="str">
        <f t="shared" si="310"/>
        <v>43923MO</v>
      </c>
      <c r="C1018" s="6">
        <v>43923</v>
      </c>
      <c r="D1018" t="s">
        <v>88</v>
      </c>
      <c r="E1018" t="s">
        <v>31</v>
      </c>
      <c r="F1018">
        <f>IFERROR(VLOOKUP(B1018,CovidTracking!B:G,4,FALSE),0)</f>
        <v>1834</v>
      </c>
      <c r="G1018">
        <f>IFERROR(VLOOKUP(B1018,CovidTracking!B:G,5,FALSE),0)</f>
        <v>17849</v>
      </c>
      <c r="H1018">
        <f t="shared" si="311"/>
        <v>19683</v>
      </c>
      <c r="I1018">
        <f>IFERROR(VLOOKUP(B1018,CovidTracking!B:G,6,FALSE),0)</f>
        <v>19</v>
      </c>
      <c r="J1018">
        <f t="shared" si="323"/>
        <v>253</v>
      </c>
      <c r="K1018">
        <f t="shared" si="324"/>
        <v>2003</v>
      </c>
      <c r="L1018">
        <f t="shared" si="325"/>
        <v>2256</v>
      </c>
      <c r="M1018">
        <f t="shared" si="326"/>
        <v>1</v>
      </c>
      <c r="N1018">
        <f>VLOOKUP(A1018,Mobility!$A:$L,7,FALSE)</f>
        <v>-36</v>
      </c>
      <c r="O1018">
        <f>VLOOKUP(A1018,Mobility!$A:$L,8,FALSE)</f>
        <v>-4</v>
      </c>
      <c r="P1018">
        <f>VLOOKUP(A1018,Mobility!$A:$L,9,FALSE)</f>
        <v>36</v>
      </c>
      <c r="Q1018">
        <f>VLOOKUP(A1018,Mobility!$A:$L,10,FALSE)</f>
        <v>-32</v>
      </c>
      <c r="R1018">
        <f>VLOOKUP(A1018,Mobility!$A:$L,11,FALSE)</f>
        <v>-46</v>
      </c>
      <c r="S1018">
        <f>VLOOKUP(A1018,Mobility!$A:$L,12,FALSE)</f>
        <v>18</v>
      </c>
      <c r="T1018">
        <f>VLOOKUP(D1018,'Pop and Pop Den'!A:C,2,FALSE)</f>
        <v>6169270</v>
      </c>
      <c r="U1018">
        <f>VLOOKUP(D1018,'Pop and Pop Den'!A:C,3,FALSE)</f>
        <v>89.7453</v>
      </c>
      <c r="V1018">
        <f>VLOOKUP(D1018,Unemployment!A:B,2,FALSE)</f>
        <v>3.3</v>
      </c>
      <c r="W1018">
        <f>VLOOKUP(D1018,Unemployment!H:J,2,FALSE)</f>
        <v>3.5</v>
      </c>
      <c r="X1018">
        <f>VLOOKUP(D1018,Unemployment!H:J,3,FALSE)</f>
        <v>4.5</v>
      </c>
      <c r="Y1018">
        <f t="shared" si="312"/>
        <v>1.2000000000000002</v>
      </c>
      <c r="Z1018">
        <f t="shared" si="313"/>
        <v>1</v>
      </c>
      <c r="AA1018">
        <f>VLOOKUP(D1018,MedianAge!A:B,2,FALSE)</f>
        <v>38.5</v>
      </c>
      <c r="AB1018" s="6">
        <f>VLOOKUP(D1018,StateActions!F:G,2,FALSE)</f>
        <v>43927</v>
      </c>
      <c r="AC1018" s="6">
        <f>VLOOKUP(D1018,StateActions!L:M,2,FALSE)</f>
        <v>43924</v>
      </c>
      <c r="AD1018" s="6">
        <f>VLOOKUP(D1018,StateActions!A:B,2,FALSE)</f>
        <v>43911</v>
      </c>
      <c r="AE1018">
        <f t="shared" si="314"/>
        <v>-4</v>
      </c>
      <c r="AF1018">
        <f t="shared" si="315"/>
        <v>-1</v>
      </c>
      <c r="AG1018">
        <f t="shared" si="316"/>
        <v>12</v>
      </c>
      <c r="AH1018" s="18">
        <f t="shared" si="317"/>
        <v>9.3176853121983441E-2</v>
      </c>
      <c r="AI1018" s="18">
        <f t="shared" si="318"/>
        <v>0.90682314687801657</v>
      </c>
      <c r="AJ1018" s="20">
        <f t="shared" si="319"/>
        <v>9.6530000508052638E-4</v>
      </c>
      <c r="AK1018" t="str">
        <f t="shared" si="320"/>
        <v>Include</v>
      </c>
      <c r="AL1018" t="str">
        <f t="shared" si="321"/>
        <v>10 or more deaths</v>
      </c>
      <c r="AM1018" s="6">
        <f>IFERROR(VLOOKUP(D1018,DatesEachStateReach10Deaths!A:B,2,FALSE),AK1018)</f>
        <v>43918</v>
      </c>
      <c r="AN1018">
        <f t="shared" si="322"/>
        <v>5</v>
      </c>
    </row>
    <row r="1019" spans="1:40" x14ac:dyDescent="0.25">
      <c r="A1019" t="str">
        <f t="shared" si="327"/>
        <v>43924Missouri</v>
      </c>
      <c r="B1019" t="str">
        <f t="shared" si="310"/>
        <v>43924MO</v>
      </c>
      <c r="C1019" s="6">
        <v>43924</v>
      </c>
      <c r="D1019" t="s">
        <v>88</v>
      </c>
      <c r="E1019" t="s">
        <v>31</v>
      </c>
      <c r="F1019">
        <f>IFERROR(VLOOKUP(B1019,CovidTracking!B:G,4,FALSE),0)</f>
        <v>2113</v>
      </c>
      <c r="G1019">
        <f>IFERROR(VLOOKUP(B1019,CovidTracking!B:G,5,FALSE),0)</f>
        <v>19357</v>
      </c>
      <c r="H1019">
        <f t="shared" si="311"/>
        <v>21470</v>
      </c>
      <c r="I1019">
        <f>IFERROR(VLOOKUP(B1019,CovidTracking!B:G,6,FALSE),0)</f>
        <v>19</v>
      </c>
      <c r="J1019">
        <f t="shared" si="323"/>
        <v>279</v>
      </c>
      <c r="K1019">
        <f t="shared" si="324"/>
        <v>1508</v>
      </c>
      <c r="L1019">
        <f t="shared" si="325"/>
        <v>1787</v>
      </c>
      <c r="M1019">
        <f t="shared" si="326"/>
        <v>0</v>
      </c>
      <c r="N1019">
        <f>VLOOKUP(A1019,Mobility!$A:$L,7,FALSE)</f>
        <v>-36</v>
      </c>
      <c r="O1019">
        <f>VLOOKUP(A1019,Mobility!$A:$L,8,FALSE)</f>
        <v>-4</v>
      </c>
      <c r="P1019">
        <f>VLOOKUP(A1019,Mobility!$A:$L,9,FALSE)</f>
        <v>9</v>
      </c>
      <c r="Q1019">
        <f>VLOOKUP(A1019,Mobility!$A:$L,10,FALSE)</f>
        <v>-32</v>
      </c>
      <c r="R1019">
        <f>VLOOKUP(A1019,Mobility!$A:$L,11,FALSE)</f>
        <v>-39</v>
      </c>
      <c r="S1019">
        <f>VLOOKUP(A1019,Mobility!$A:$L,12,FALSE)</f>
        <v>19</v>
      </c>
      <c r="T1019">
        <f>VLOOKUP(D1019,'Pop and Pop Den'!A:C,2,FALSE)</f>
        <v>6169270</v>
      </c>
      <c r="U1019">
        <f>VLOOKUP(D1019,'Pop and Pop Den'!A:C,3,FALSE)</f>
        <v>89.7453</v>
      </c>
      <c r="V1019">
        <f>VLOOKUP(D1019,Unemployment!A:B,2,FALSE)</f>
        <v>3.3</v>
      </c>
      <c r="W1019">
        <f>VLOOKUP(D1019,Unemployment!H:J,2,FALSE)</f>
        <v>3.5</v>
      </c>
      <c r="X1019">
        <f>VLOOKUP(D1019,Unemployment!H:J,3,FALSE)</f>
        <v>4.5</v>
      </c>
      <c r="Y1019">
        <f t="shared" si="312"/>
        <v>1.2000000000000002</v>
      </c>
      <c r="Z1019">
        <f t="shared" si="313"/>
        <v>1</v>
      </c>
      <c r="AA1019">
        <f>VLOOKUP(D1019,MedianAge!A:B,2,FALSE)</f>
        <v>38.5</v>
      </c>
      <c r="AB1019" s="6">
        <f>VLOOKUP(D1019,StateActions!F:G,2,FALSE)</f>
        <v>43927</v>
      </c>
      <c r="AC1019" s="6">
        <f>VLOOKUP(D1019,StateActions!L:M,2,FALSE)</f>
        <v>43924</v>
      </c>
      <c r="AD1019" s="6">
        <f>VLOOKUP(D1019,StateActions!A:B,2,FALSE)</f>
        <v>43911</v>
      </c>
      <c r="AE1019">
        <f t="shared" si="314"/>
        <v>-3</v>
      </c>
      <c r="AF1019">
        <f t="shared" si="315"/>
        <v>0</v>
      </c>
      <c r="AG1019">
        <f t="shared" si="316"/>
        <v>13</v>
      </c>
      <c r="AH1019" s="18">
        <f t="shared" si="317"/>
        <v>9.8416394969725193E-2</v>
      </c>
      <c r="AI1019" s="18">
        <f t="shared" si="318"/>
        <v>0.90158360503027479</v>
      </c>
      <c r="AJ1019" s="20">
        <f t="shared" si="319"/>
        <v>8.8495575221238937E-4</v>
      </c>
      <c r="AK1019" t="str">
        <f t="shared" si="320"/>
        <v>Include</v>
      </c>
      <c r="AL1019" t="str">
        <f t="shared" si="321"/>
        <v>10 or more deaths</v>
      </c>
      <c r="AM1019" s="6">
        <f>IFERROR(VLOOKUP(D1019,DatesEachStateReach10Deaths!A:B,2,FALSE),AK1019)</f>
        <v>43918</v>
      </c>
      <c r="AN1019">
        <f t="shared" si="322"/>
        <v>6</v>
      </c>
    </row>
    <row r="1020" spans="1:40" x14ac:dyDescent="0.25">
      <c r="A1020" t="str">
        <f t="shared" si="327"/>
        <v>43925Missouri</v>
      </c>
      <c r="B1020" t="str">
        <f t="shared" si="310"/>
        <v>43925MO</v>
      </c>
      <c r="C1020" s="6">
        <v>43925</v>
      </c>
      <c r="D1020" t="s">
        <v>88</v>
      </c>
      <c r="E1020" t="s">
        <v>31</v>
      </c>
      <c r="F1020">
        <f>IFERROR(VLOOKUP(B1020,CovidTracking!B:G,4,FALSE),0)</f>
        <v>2291</v>
      </c>
      <c r="G1020">
        <f>IFERROR(VLOOKUP(B1020,CovidTracking!B:G,5,FALSE),0)</f>
        <v>22614</v>
      </c>
      <c r="H1020">
        <f t="shared" si="311"/>
        <v>24905</v>
      </c>
      <c r="I1020">
        <f>IFERROR(VLOOKUP(B1020,CovidTracking!B:G,6,FALSE),0)</f>
        <v>24</v>
      </c>
      <c r="J1020">
        <f t="shared" si="323"/>
        <v>178</v>
      </c>
      <c r="K1020">
        <f t="shared" si="324"/>
        <v>3257</v>
      </c>
      <c r="L1020">
        <f t="shared" si="325"/>
        <v>3435</v>
      </c>
      <c r="M1020">
        <f t="shared" si="326"/>
        <v>5</v>
      </c>
      <c r="N1020">
        <f>VLOOKUP(A1020,Mobility!$A:$L,7,FALSE)</f>
        <v>-48</v>
      </c>
      <c r="O1020">
        <f>VLOOKUP(A1020,Mobility!$A:$L,8,FALSE)</f>
        <v>-1</v>
      </c>
      <c r="P1020">
        <f>VLOOKUP(A1020,Mobility!$A:$L,9,FALSE)</f>
        <v>-24</v>
      </c>
      <c r="Q1020">
        <f>VLOOKUP(A1020,Mobility!$A:$L,10,FALSE)</f>
        <v>-37</v>
      </c>
      <c r="R1020">
        <f>VLOOKUP(A1020,Mobility!$A:$L,11,FALSE)</f>
        <v>-31</v>
      </c>
      <c r="S1020">
        <f>VLOOKUP(A1020,Mobility!$A:$L,12,FALSE)</f>
        <v>13</v>
      </c>
      <c r="T1020">
        <f>VLOOKUP(D1020,'Pop and Pop Den'!A:C,2,FALSE)</f>
        <v>6169270</v>
      </c>
      <c r="U1020">
        <f>VLOOKUP(D1020,'Pop and Pop Den'!A:C,3,FALSE)</f>
        <v>89.7453</v>
      </c>
      <c r="V1020">
        <f>VLOOKUP(D1020,Unemployment!A:B,2,FALSE)</f>
        <v>3.3</v>
      </c>
      <c r="W1020">
        <f>VLOOKUP(D1020,Unemployment!H:J,2,FALSE)</f>
        <v>3.5</v>
      </c>
      <c r="X1020">
        <f>VLOOKUP(D1020,Unemployment!H:J,3,FALSE)</f>
        <v>4.5</v>
      </c>
      <c r="Y1020">
        <f t="shared" si="312"/>
        <v>1.2000000000000002</v>
      </c>
      <c r="Z1020">
        <f t="shared" si="313"/>
        <v>1</v>
      </c>
      <c r="AA1020">
        <f>VLOOKUP(D1020,MedianAge!A:B,2,FALSE)</f>
        <v>38.5</v>
      </c>
      <c r="AB1020" s="6">
        <f>VLOOKUP(D1020,StateActions!F:G,2,FALSE)</f>
        <v>43927</v>
      </c>
      <c r="AC1020" s="6">
        <f>VLOOKUP(D1020,StateActions!L:M,2,FALSE)</f>
        <v>43924</v>
      </c>
      <c r="AD1020" s="6">
        <f>VLOOKUP(D1020,StateActions!A:B,2,FALSE)</f>
        <v>43911</v>
      </c>
      <c r="AE1020">
        <f t="shared" si="314"/>
        <v>-2</v>
      </c>
      <c r="AF1020">
        <f t="shared" si="315"/>
        <v>1</v>
      </c>
      <c r="AG1020">
        <f t="shared" si="316"/>
        <v>14</v>
      </c>
      <c r="AH1020" s="18">
        <f t="shared" si="317"/>
        <v>9.1989560329251152E-2</v>
      </c>
      <c r="AI1020" s="18">
        <f t="shared" si="318"/>
        <v>0.90801043967074879</v>
      </c>
      <c r="AJ1020" s="20">
        <f t="shared" si="319"/>
        <v>9.6366191527805657E-4</v>
      </c>
      <c r="AK1020" t="str">
        <f t="shared" si="320"/>
        <v>Include</v>
      </c>
      <c r="AL1020" t="str">
        <f t="shared" si="321"/>
        <v>10 or more deaths</v>
      </c>
      <c r="AM1020" s="6">
        <f>IFERROR(VLOOKUP(D1020,DatesEachStateReach10Deaths!A:B,2,FALSE),AK1020)</f>
        <v>43918</v>
      </c>
      <c r="AN1020">
        <f t="shared" si="322"/>
        <v>7</v>
      </c>
    </row>
    <row r="1021" spans="1:40" x14ac:dyDescent="0.25">
      <c r="A1021" t="str">
        <f t="shared" si="327"/>
        <v>43926Missouri</v>
      </c>
      <c r="B1021" t="str">
        <f t="shared" si="310"/>
        <v>43926MO</v>
      </c>
      <c r="C1021" s="6">
        <v>43926</v>
      </c>
      <c r="D1021" t="s">
        <v>88</v>
      </c>
      <c r="E1021" t="s">
        <v>31</v>
      </c>
      <c r="F1021">
        <f>IFERROR(VLOOKUP(B1021,CovidTracking!B:G,4,FALSE),0)</f>
        <v>2367</v>
      </c>
      <c r="G1021">
        <f>IFERROR(VLOOKUP(B1021,CovidTracking!B:G,5,FALSE),0)</f>
        <v>24882</v>
      </c>
      <c r="H1021">
        <f t="shared" si="311"/>
        <v>27249</v>
      </c>
      <c r="I1021">
        <f>IFERROR(VLOOKUP(B1021,CovidTracking!B:G,6,FALSE),0)</f>
        <v>34</v>
      </c>
      <c r="J1021">
        <f t="shared" si="323"/>
        <v>76</v>
      </c>
      <c r="K1021">
        <f t="shared" si="324"/>
        <v>2268</v>
      </c>
      <c r="L1021">
        <f t="shared" si="325"/>
        <v>2344</v>
      </c>
      <c r="M1021">
        <f t="shared" si="326"/>
        <v>10</v>
      </c>
      <c r="N1021">
        <f>VLOOKUP(A1021,Mobility!$A:$L,7,FALSE)</f>
        <v>-43</v>
      </c>
      <c r="O1021">
        <f>VLOOKUP(A1021,Mobility!$A:$L,8,FALSE)</f>
        <v>-6</v>
      </c>
      <c r="P1021">
        <f>VLOOKUP(A1021,Mobility!$A:$L,9,FALSE)</f>
        <v>5</v>
      </c>
      <c r="Q1021">
        <f>VLOOKUP(A1021,Mobility!$A:$L,10,FALSE)</f>
        <v>-40</v>
      </c>
      <c r="R1021">
        <f>VLOOKUP(A1021,Mobility!$A:$L,11,FALSE)</f>
        <v>-34</v>
      </c>
      <c r="S1021">
        <f>VLOOKUP(A1021,Mobility!$A:$L,12,FALSE)</f>
        <v>10</v>
      </c>
      <c r="T1021">
        <f>VLOOKUP(D1021,'Pop and Pop Den'!A:C,2,FALSE)</f>
        <v>6169270</v>
      </c>
      <c r="U1021">
        <f>VLOOKUP(D1021,'Pop and Pop Den'!A:C,3,FALSE)</f>
        <v>89.7453</v>
      </c>
      <c r="V1021">
        <f>VLOOKUP(D1021,Unemployment!A:B,2,FALSE)</f>
        <v>3.3</v>
      </c>
      <c r="W1021">
        <f>VLOOKUP(D1021,Unemployment!H:J,2,FALSE)</f>
        <v>3.5</v>
      </c>
      <c r="X1021">
        <f>VLOOKUP(D1021,Unemployment!H:J,3,FALSE)</f>
        <v>4.5</v>
      </c>
      <c r="Y1021">
        <f t="shared" si="312"/>
        <v>1.2000000000000002</v>
      </c>
      <c r="Z1021">
        <f t="shared" si="313"/>
        <v>1</v>
      </c>
      <c r="AA1021">
        <f>VLOOKUP(D1021,MedianAge!A:B,2,FALSE)</f>
        <v>38.5</v>
      </c>
      <c r="AB1021" s="6">
        <f>VLOOKUP(D1021,StateActions!F:G,2,FALSE)</f>
        <v>43927</v>
      </c>
      <c r="AC1021" s="6">
        <f>VLOOKUP(D1021,StateActions!L:M,2,FALSE)</f>
        <v>43924</v>
      </c>
      <c r="AD1021" s="6">
        <f>VLOOKUP(D1021,StateActions!A:B,2,FALSE)</f>
        <v>43911</v>
      </c>
      <c r="AE1021">
        <f t="shared" si="314"/>
        <v>-1</v>
      </c>
      <c r="AF1021">
        <f t="shared" si="315"/>
        <v>2</v>
      </c>
      <c r="AG1021">
        <f t="shared" si="316"/>
        <v>15</v>
      </c>
      <c r="AH1021" s="18">
        <f t="shared" si="317"/>
        <v>8.6865573048552247E-2</v>
      </c>
      <c r="AI1021" s="18">
        <f t="shared" si="318"/>
        <v>0.91313442695144775</v>
      </c>
      <c r="AJ1021" s="20">
        <f t="shared" si="319"/>
        <v>1.2477522110903153E-3</v>
      </c>
      <c r="AK1021" t="str">
        <f t="shared" si="320"/>
        <v>Include</v>
      </c>
      <c r="AL1021" t="str">
        <f t="shared" si="321"/>
        <v>10 or more deaths</v>
      </c>
      <c r="AM1021" s="6">
        <f>IFERROR(VLOOKUP(D1021,DatesEachStateReach10Deaths!A:B,2,FALSE),AK1021)</f>
        <v>43918</v>
      </c>
      <c r="AN1021">
        <f t="shared" si="322"/>
        <v>8</v>
      </c>
    </row>
    <row r="1022" spans="1:40" x14ac:dyDescent="0.25">
      <c r="A1022" t="str">
        <f t="shared" si="327"/>
        <v>43927Missouri</v>
      </c>
      <c r="B1022" t="str">
        <f t="shared" si="310"/>
        <v>43927MO</v>
      </c>
      <c r="C1022" s="6">
        <v>43927</v>
      </c>
      <c r="D1022" t="s">
        <v>88</v>
      </c>
      <c r="E1022" t="s">
        <v>31</v>
      </c>
      <c r="F1022">
        <f>IFERROR(VLOOKUP(B1022,CovidTracking!B:G,4,FALSE),0)</f>
        <v>2722</v>
      </c>
      <c r="G1022">
        <f>IFERROR(VLOOKUP(B1022,CovidTracking!B:G,5,FALSE),0)</f>
        <v>27113</v>
      </c>
      <c r="H1022">
        <f t="shared" si="311"/>
        <v>29835</v>
      </c>
      <c r="I1022">
        <f>IFERROR(VLOOKUP(B1022,CovidTracking!B:G,6,FALSE),0)</f>
        <v>39</v>
      </c>
      <c r="J1022">
        <f t="shared" si="323"/>
        <v>355</v>
      </c>
      <c r="K1022">
        <f t="shared" si="324"/>
        <v>2231</v>
      </c>
      <c r="L1022">
        <f t="shared" si="325"/>
        <v>2586</v>
      </c>
      <c r="M1022">
        <f t="shared" si="326"/>
        <v>5</v>
      </c>
      <c r="N1022">
        <f>VLOOKUP(A1022,Mobility!$A:$L,7,FALSE)</f>
        <v>-43</v>
      </c>
      <c r="O1022">
        <f>VLOOKUP(A1022,Mobility!$A:$L,8,FALSE)</f>
        <v>-13</v>
      </c>
      <c r="P1022">
        <f>VLOOKUP(A1022,Mobility!$A:$L,9,FALSE)</f>
        <v>14</v>
      </c>
      <c r="Q1022">
        <f>VLOOKUP(A1022,Mobility!$A:$L,10,FALSE)</f>
        <v>-39</v>
      </c>
      <c r="R1022">
        <f>VLOOKUP(A1022,Mobility!$A:$L,11,FALSE)</f>
        <v>-46</v>
      </c>
      <c r="S1022">
        <f>VLOOKUP(A1022,Mobility!$A:$L,12,FALSE)</f>
        <v>18</v>
      </c>
      <c r="T1022">
        <f>VLOOKUP(D1022,'Pop and Pop Den'!A:C,2,FALSE)</f>
        <v>6169270</v>
      </c>
      <c r="U1022">
        <f>VLOOKUP(D1022,'Pop and Pop Den'!A:C,3,FALSE)</f>
        <v>89.7453</v>
      </c>
      <c r="V1022">
        <f>VLOOKUP(D1022,Unemployment!A:B,2,FALSE)</f>
        <v>3.3</v>
      </c>
      <c r="W1022">
        <f>VLOOKUP(D1022,Unemployment!H:J,2,FALSE)</f>
        <v>3.5</v>
      </c>
      <c r="X1022">
        <f>VLOOKUP(D1022,Unemployment!H:J,3,FALSE)</f>
        <v>4.5</v>
      </c>
      <c r="Y1022">
        <f t="shared" si="312"/>
        <v>1.2000000000000002</v>
      </c>
      <c r="Z1022">
        <f t="shared" si="313"/>
        <v>1</v>
      </c>
      <c r="AA1022">
        <f>VLOOKUP(D1022,MedianAge!A:B,2,FALSE)</f>
        <v>38.5</v>
      </c>
      <c r="AB1022" s="6">
        <f>VLOOKUP(D1022,StateActions!F:G,2,FALSE)</f>
        <v>43927</v>
      </c>
      <c r="AC1022" s="6">
        <f>VLOOKUP(D1022,StateActions!L:M,2,FALSE)</f>
        <v>43924</v>
      </c>
      <c r="AD1022" s="6">
        <f>VLOOKUP(D1022,StateActions!A:B,2,FALSE)</f>
        <v>43911</v>
      </c>
      <c r="AE1022">
        <f t="shared" si="314"/>
        <v>0</v>
      </c>
      <c r="AF1022">
        <f t="shared" si="315"/>
        <v>3</v>
      </c>
      <c r="AG1022">
        <f t="shared" si="316"/>
        <v>16</v>
      </c>
      <c r="AH1022" s="18">
        <f t="shared" si="317"/>
        <v>9.1235126529244176E-2</v>
      </c>
      <c r="AI1022" s="18">
        <f t="shared" si="318"/>
        <v>0.90876487347075585</v>
      </c>
      <c r="AJ1022" s="20">
        <f t="shared" si="319"/>
        <v>1.30718954248366E-3</v>
      </c>
      <c r="AK1022" t="str">
        <f t="shared" si="320"/>
        <v>Include</v>
      </c>
      <c r="AL1022" t="str">
        <f t="shared" si="321"/>
        <v>10 or more deaths</v>
      </c>
      <c r="AM1022" s="6">
        <f>IFERROR(VLOOKUP(D1022,DatesEachStateReach10Deaths!A:B,2,FALSE),AK1022)</f>
        <v>43918</v>
      </c>
      <c r="AN1022">
        <f t="shared" si="322"/>
        <v>9</v>
      </c>
    </row>
    <row r="1023" spans="1:40" x14ac:dyDescent="0.25">
      <c r="A1023" t="str">
        <f t="shared" si="327"/>
        <v>43928Missouri</v>
      </c>
      <c r="B1023" t="str">
        <f t="shared" si="310"/>
        <v>43928MO</v>
      </c>
      <c r="C1023" s="6">
        <v>43928</v>
      </c>
      <c r="D1023" t="s">
        <v>88</v>
      </c>
      <c r="E1023" t="s">
        <v>31</v>
      </c>
      <c r="F1023">
        <f>IFERROR(VLOOKUP(B1023,CovidTracking!B:G,4,FALSE),0)</f>
        <v>3037</v>
      </c>
      <c r="G1023">
        <f>IFERROR(VLOOKUP(B1023,CovidTracking!B:G,5,FALSE),0)</f>
        <v>28932</v>
      </c>
      <c r="H1023">
        <f t="shared" si="311"/>
        <v>31969</v>
      </c>
      <c r="I1023">
        <f>IFERROR(VLOOKUP(B1023,CovidTracking!B:G,6,FALSE),0)</f>
        <v>53</v>
      </c>
      <c r="J1023">
        <f t="shared" si="323"/>
        <v>315</v>
      </c>
      <c r="K1023">
        <f t="shared" si="324"/>
        <v>1819</v>
      </c>
      <c r="L1023">
        <f t="shared" si="325"/>
        <v>2134</v>
      </c>
      <c r="M1023">
        <f t="shared" si="326"/>
        <v>14</v>
      </c>
      <c r="N1023">
        <f>VLOOKUP(A1023,Mobility!$A:$L,7,FALSE)</f>
        <v>-39</v>
      </c>
      <c r="O1023">
        <f>VLOOKUP(A1023,Mobility!$A:$L,8,FALSE)</f>
        <v>-10</v>
      </c>
      <c r="P1023">
        <f>VLOOKUP(A1023,Mobility!$A:$L,9,FALSE)</f>
        <v>65</v>
      </c>
      <c r="Q1023">
        <f>VLOOKUP(A1023,Mobility!$A:$L,10,FALSE)</f>
        <v>-32</v>
      </c>
      <c r="R1023">
        <f>VLOOKUP(A1023,Mobility!$A:$L,11,FALSE)</f>
        <v>-48</v>
      </c>
      <c r="S1023">
        <f>VLOOKUP(A1023,Mobility!$A:$L,12,FALSE)</f>
        <v>17</v>
      </c>
      <c r="T1023">
        <f>VLOOKUP(D1023,'Pop and Pop Den'!A:C,2,FALSE)</f>
        <v>6169270</v>
      </c>
      <c r="U1023">
        <f>VLOOKUP(D1023,'Pop and Pop Den'!A:C,3,FALSE)</f>
        <v>89.7453</v>
      </c>
      <c r="V1023">
        <f>VLOOKUP(D1023,Unemployment!A:B,2,FALSE)</f>
        <v>3.3</v>
      </c>
      <c r="W1023">
        <f>VLOOKUP(D1023,Unemployment!H:J,2,FALSE)</f>
        <v>3.5</v>
      </c>
      <c r="X1023">
        <f>VLOOKUP(D1023,Unemployment!H:J,3,FALSE)</f>
        <v>4.5</v>
      </c>
      <c r="Y1023">
        <f t="shared" si="312"/>
        <v>1.2000000000000002</v>
      </c>
      <c r="Z1023">
        <f t="shared" si="313"/>
        <v>1</v>
      </c>
      <c r="AA1023">
        <f>VLOOKUP(D1023,MedianAge!A:B,2,FALSE)</f>
        <v>38.5</v>
      </c>
      <c r="AB1023" s="6">
        <f>VLOOKUP(D1023,StateActions!F:G,2,FALSE)</f>
        <v>43927</v>
      </c>
      <c r="AC1023" s="6">
        <f>VLOOKUP(D1023,StateActions!L:M,2,FALSE)</f>
        <v>43924</v>
      </c>
      <c r="AD1023" s="6">
        <f>VLOOKUP(D1023,StateActions!A:B,2,FALSE)</f>
        <v>43911</v>
      </c>
      <c r="AE1023">
        <f t="shared" si="314"/>
        <v>1</v>
      </c>
      <c r="AF1023">
        <f t="shared" si="315"/>
        <v>4</v>
      </c>
      <c r="AG1023">
        <f t="shared" si="316"/>
        <v>17</v>
      </c>
      <c r="AH1023" s="18">
        <f t="shared" si="317"/>
        <v>9.4998279583346362E-2</v>
      </c>
      <c r="AI1023" s="18">
        <f t="shared" si="318"/>
        <v>0.90500172041665361</v>
      </c>
      <c r="AJ1023" s="20">
        <f t="shared" si="319"/>
        <v>1.6578560480465451E-3</v>
      </c>
      <c r="AK1023" t="str">
        <f t="shared" si="320"/>
        <v>Include</v>
      </c>
      <c r="AL1023" t="str">
        <f t="shared" si="321"/>
        <v>10 or more deaths</v>
      </c>
      <c r="AM1023" s="6">
        <f>IFERROR(VLOOKUP(D1023,DatesEachStateReach10Deaths!A:B,2,FALSE),AK1023)</f>
        <v>43918</v>
      </c>
      <c r="AN1023">
        <f t="shared" si="322"/>
        <v>10</v>
      </c>
    </row>
    <row r="1024" spans="1:40" x14ac:dyDescent="0.25">
      <c r="A1024" t="str">
        <f t="shared" si="327"/>
        <v>43929Missouri</v>
      </c>
      <c r="B1024" t="str">
        <f t="shared" si="310"/>
        <v>43929MO</v>
      </c>
      <c r="C1024" s="6">
        <v>43929</v>
      </c>
      <c r="D1024" t="s">
        <v>88</v>
      </c>
      <c r="E1024" t="s">
        <v>31</v>
      </c>
      <c r="F1024">
        <f>IFERROR(VLOOKUP(B1024,CovidTracking!B:G,4,FALSE),0)</f>
        <v>3327</v>
      </c>
      <c r="G1024">
        <f>IFERROR(VLOOKUP(B1024,CovidTracking!B:G,5,FALSE),0)</f>
        <v>30783</v>
      </c>
      <c r="H1024">
        <f t="shared" si="311"/>
        <v>34110</v>
      </c>
      <c r="I1024">
        <f>IFERROR(VLOOKUP(B1024,CovidTracking!B:G,6,FALSE),0)</f>
        <v>58</v>
      </c>
      <c r="J1024">
        <f t="shared" si="323"/>
        <v>290</v>
      </c>
      <c r="K1024">
        <f t="shared" si="324"/>
        <v>1851</v>
      </c>
      <c r="L1024">
        <f t="shared" si="325"/>
        <v>2141</v>
      </c>
      <c r="M1024">
        <f t="shared" si="326"/>
        <v>5</v>
      </c>
      <c r="N1024">
        <f>VLOOKUP(A1024,Mobility!$A:$L,7,FALSE)</f>
        <v>-33</v>
      </c>
      <c r="O1024">
        <f>VLOOKUP(A1024,Mobility!$A:$L,8,FALSE)</f>
        <v>-6</v>
      </c>
      <c r="P1024">
        <f>VLOOKUP(A1024,Mobility!$A:$L,9,FALSE)</f>
        <v>38</v>
      </c>
      <c r="Q1024">
        <f>VLOOKUP(A1024,Mobility!$A:$L,10,FALSE)</f>
        <v>-29</v>
      </c>
      <c r="R1024">
        <f>VLOOKUP(A1024,Mobility!$A:$L,11,FALSE)</f>
        <v>-47</v>
      </c>
      <c r="S1024">
        <f>VLOOKUP(A1024,Mobility!$A:$L,12,FALSE)</f>
        <v>15</v>
      </c>
      <c r="T1024">
        <f>VLOOKUP(D1024,'Pop and Pop Den'!A:C,2,FALSE)</f>
        <v>6169270</v>
      </c>
      <c r="U1024">
        <f>VLOOKUP(D1024,'Pop and Pop Den'!A:C,3,FALSE)</f>
        <v>89.7453</v>
      </c>
      <c r="V1024">
        <f>VLOOKUP(D1024,Unemployment!A:B,2,FALSE)</f>
        <v>3.3</v>
      </c>
      <c r="W1024">
        <f>VLOOKUP(D1024,Unemployment!H:J,2,FALSE)</f>
        <v>3.5</v>
      </c>
      <c r="X1024">
        <f>VLOOKUP(D1024,Unemployment!H:J,3,FALSE)</f>
        <v>4.5</v>
      </c>
      <c r="Y1024">
        <f t="shared" si="312"/>
        <v>1.2000000000000002</v>
      </c>
      <c r="Z1024">
        <f t="shared" si="313"/>
        <v>1</v>
      </c>
      <c r="AA1024">
        <f>VLOOKUP(D1024,MedianAge!A:B,2,FALSE)</f>
        <v>38.5</v>
      </c>
      <c r="AB1024" s="6">
        <f>VLOOKUP(D1024,StateActions!F:G,2,FALSE)</f>
        <v>43927</v>
      </c>
      <c r="AC1024" s="6">
        <f>VLOOKUP(D1024,StateActions!L:M,2,FALSE)</f>
        <v>43924</v>
      </c>
      <c r="AD1024" s="6">
        <f>VLOOKUP(D1024,StateActions!A:B,2,FALSE)</f>
        <v>43911</v>
      </c>
      <c r="AE1024">
        <f t="shared" si="314"/>
        <v>2</v>
      </c>
      <c r="AF1024">
        <f t="shared" si="315"/>
        <v>5</v>
      </c>
      <c r="AG1024">
        <f t="shared" si="316"/>
        <v>18</v>
      </c>
      <c r="AH1024" s="18">
        <f t="shared" si="317"/>
        <v>9.7537379067722071E-2</v>
      </c>
      <c r="AI1024" s="18">
        <f t="shared" si="318"/>
        <v>0.90246262093227791</v>
      </c>
      <c r="AJ1024" s="20">
        <f t="shared" si="319"/>
        <v>1.7003811199061858E-3</v>
      </c>
      <c r="AK1024" t="str">
        <f t="shared" si="320"/>
        <v>Include</v>
      </c>
      <c r="AL1024" t="str">
        <f t="shared" si="321"/>
        <v>10 or more deaths</v>
      </c>
      <c r="AM1024" s="6">
        <f>IFERROR(VLOOKUP(D1024,DatesEachStateReach10Deaths!A:B,2,FALSE),AK1024)</f>
        <v>43918</v>
      </c>
      <c r="AN1024">
        <f t="shared" si="322"/>
        <v>11</v>
      </c>
    </row>
    <row r="1025" spans="1:40" x14ac:dyDescent="0.25">
      <c r="A1025" t="str">
        <f t="shared" si="327"/>
        <v>43930Missouri</v>
      </c>
      <c r="B1025" t="str">
        <f t="shared" si="310"/>
        <v>43930MO</v>
      </c>
      <c r="C1025" s="6">
        <v>43930</v>
      </c>
      <c r="D1025" t="s">
        <v>88</v>
      </c>
      <c r="E1025" t="s">
        <v>31</v>
      </c>
      <c r="F1025">
        <f>IFERROR(VLOOKUP(B1025,CovidTracking!B:G,4,FALSE),0)</f>
        <v>3539</v>
      </c>
      <c r="G1025">
        <f>IFERROR(VLOOKUP(B1025,CovidTracking!B:G,5,FALSE),0)</f>
        <v>34955</v>
      </c>
      <c r="H1025">
        <f t="shared" si="311"/>
        <v>38494</v>
      </c>
      <c r="I1025">
        <f>IFERROR(VLOOKUP(B1025,CovidTracking!B:G,6,FALSE),0)</f>
        <v>77</v>
      </c>
      <c r="J1025">
        <f t="shared" si="323"/>
        <v>212</v>
      </c>
      <c r="K1025">
        <f t="shared" si="324"/>
        <v>4172</v>
      </c>
      <c r="L1025">
        <f t="shared" si="325"/>
        <v>4384</v>
      </c>
      <c r="M1025">
        <f t="shared" si="326"/>
        <v>19</v>
      </c>
      <c r="N1025">
        <f>VLOOKUP(A1025,Mobility!$A:$L,7,FALSE)</f>
        <v>-39</v>
      </c>
      <c r="O1025">
        <f>VLOOKUP(A1025,Mobility!$A:$L,8,FALSE)</f>
        <v>-6</v>
      </c>
      <c r="P1025">
        <f>VLOOKUP(A1025,Mobility!$A:$L,9,FALSE)</f>
        <v>19</v>
      </c>
      <c r="Q1025">
        <f>VLOOKUP(A1025,Mobility!$A:$L,10,FALSE)</f>
        <v>-34</v>
      </c>
      <c r="R1025">
        <f>VLOOKUP(A1025,Mobility!$A:$L,11,FALSE)</f>
        <v>-48</v>
      </c>
      <c r="S1025">
        <f>VLOOKUP(A1025,Mobility!$A:$L,12,FALSE)</f>
        <v>19</v>
      </c>
      <c r="T1025">
        <f>VLOOKUP(D1025,'Pop and Pop Den'!A:C,2,FALSE)</f>
        <v>6169270</v>
      </c>
      <c r="U1025">
        <f>VLOOKUP(D1025,'Pop and Pop Den'!A:C,3,FALSE)</f>
        <v>89.7453</v>
      </c>
      <c r="V1025">
        <f>VLOOKUP(D1025,Unemployment!A:B,2,FALSE)</f>
        <v>3.3</v>
      </c>
      <c r="W1025">
        <f>VLOOKUP(D1025,Unemployment!H:J,2,FALSE)</f>
        <v>3.5</v>
      </c>
      <c r="X1025">
        <f>VLOOKUP(D1025,Unemployment!H:J,3,FALSE)</f>
        <v>4.5</v>
      </c>
      <c r="Y1025">
        <f t="shared" si="312"/>
        <v>1.2000000000000002</v>
      </c>
      <c r="Z1025">
        <f t="shared" si="313"/>
        <v>1</v>
      </c>
      <c r="AA1025">
        <f>VLOOKUP(D1025,MedianAge!A:B,2,FALSE)</f>
        <v>38.5</v>
      </c>
      <c r="AB1025" s="6">
        <f>VLOOKUP(D1025,StateActions!F:G,2,FALSE)</f>
        <v>43927</v>
      </c>
      <c r="AC1025" s="6">
        <f>VLOOKUP(D1025,StateActions!L:M,2,FALSE)</f>
        <v>43924</v>
      </c>
      <c r="AD1025" s="6">
        <f>VLOOKUP(D1025,StateActions!A:B,2,FALSE)</f>
        <v>43911</v>
      </c>
      <c r="AE1025">
        <f t="shared" si="314"/>
        <v>3</v>
      </c>
      <c r="AF1025">
        <f t="shared" si="315"/>
        <v>6</v>
      </c>
      <c r="AG1025">
        <f t="shared" si="316"/>
        <v>19</v>
      </c>
      <c r="AH1025" s="18">
        <f t="shared" si="317"/>
        <v>9.1936405673611471E-2</v>
      </c>
      <c r="AI1025" s="18">
        <f t="shared" si="318"/>
        <v>0.9080635943263885</v>
      </c>
      <c r="AJ1025" s="20">
        <f t="shared" si="319"/>
        <v>2.0003117368940612E-3</v>
      </c>
      <c r="AK1025" t="str">
        <f t="shared" si="320"/>
        <v>Include</v>
      </c>
      <c r="AL1025" t="str">
        <f t="shared" si="321"/>
        <v>10 or more deaths</v>
      </c>
      <c r="AM1025" s="6">
        <f>IFERROR(VLOOKUP(D1025,DatesEachStateReach10Deaths!A:B,2,FALSE),AK1025)</f>
        <v>43918</v>
      </c>
      <c r="AN1025">
        <f t="shared" si="322"/>
        <v>12</v>
      </c>
    </row>
    <row r="1026" spans="1:40" x14ac:dyDescent="0.25">
      <c r="A1026" t="str">
        <f t="shared" si="327"/>
        <v>43931Missouri</v>
      </c>
      <c r="B1026" t="str">
        <f t="shared" ref="B1026:B1089" si="328">C1026&amp;E1026</f>
        <v>43931MO</v>
      </c>
      <c r="C1026" s="6">
        <v>43931</v>
      </c>
      <c r="D1026" t="s">
        <v>88</v>
      </c>
      <c r="E1026" t="s">
        <v>31</v>
      </c>
      <c r="F1026">
        <f>IFERROR(VLOOKUP(B1026,CovidTracking!B:G,4,FALSE),0)</f>
        <v>3799</v>
      </c>
      <c r="G1026">
        <f>IFERROR(VLOOKUP(B1026,CovidTracking!B:G,5,FALSE),0)</f>
        <v>36941</v>
      </c>
      <c r="H1026">
        <f t="shared" ref="H1026:H1089" si="329">F1026+G1026</f>
        <v>40740</v>
      </c>
      <c r="I1026">
        <f>IFERROR(VLOOKUP(B1026,CovidTracking!B:G,6,FALSE),0)</f>
        <v>96</v>
      </c>
      <c r="J1026">
        <f t="shared" si="323"/>
        <v>260</v>
      </c>
      <c r="K1026">
        <f t="shared" si="324"/>
        <v>1986</v>
      </c>
      <c r="L1026">
        <f t="shared" si="325"/>
        <v>2246</v>
      </c>
      <c r="M1026">
        <f t="shared" si="326"/>
        <v>19</v>
      </c>
      <c r="N1026">
        <f>VLOOKUP(A1026,Mobility!$A:$L,7,FALSE)</f>
        <v>-34</v>
      </c>
      <c r="O1026">
        <f>VLOOKUP(A1026,Mobility!$A:$L,8,FALSE)</f>
        <v>-5</v>
      </c>
      <c r="P1026">
        <f>VLOOKUP(A1026,Mobility!$A:$L,9,FALSE)</f>
        <v>44</v>
      </c>
      <c r="Q1026">
        <f>VLOOKUP(A1026,Mobility!$A:$L,10,FALSE)</f>
        <v>-33</v>
      </c>
      <c r="R1026">
        <f>VLOOKUP(A1026,Mobility!$A:$L,11,FALSE)</f>
        <v>-45</v>
      </c>
      <c r="S1026">
        <f>VLOOKUP(A1026,Mobility!$A:$L,12,FALSE)</f>
        <v>19</v>
      </c>
      <c r="T1026">
        <f>VLOOKUP(D1026,'Pop and Pop Den'!A:C,2,FALSE)</f>
        <v>6169270</v>
      </c>
      <c r="U1026">
        <f>VLOOKUP(D1026,'Pop and Pop Den'!A:C,3,FALSE)</f>
        <v>89.7453</v>
      </c>
      <c r="V1026">
        <f>VLOOKUP(D1026,Unemployment!A:B,2,FALSE)</f>
        <v>3.3</v>
      </c>
      <c r="W1026">
        <f>VLOOKUP(D1026,Unemployment!H:J,2,FALSE)</f>
        <v>3.5</v>
      </c>
      <c r="X1026">
        <f>VLOOKUP(D1026,Unemployment!H:J,3,FALSE)</f>
        <v>4.5</v>
      </c>
      <c r="Y1026">
        <f t="shared" si="312"/>
        <v>1.2000000000000002</v>
      </c>
      <c r="Z1026">
        <f t="shared" si="313"/>
        <v>1</v>
      </c>
      <c r="AA1026">
        <f>VLOOKUP(D1026,MedianAge!A:B,2,FALSE)</f>
        <v>38.5</v>
      </c>
      <c r="AB1026" s="6">
        <f>VLOOKUP(D1026,StateActions!F:G,2,FALSE)</f>
        <v>43927</v>
      </c>
      <c r="AC1026" s="6">
        <f>VLOOKUP(D1026,StateActions!L:M,2,FALSE)</f>
        <v>43924</v>
      </c>
      <c r="AD1026" s="6">
        <f>VLOOKUP(D1026,StateActions!A:B,2,FALSE)</f>
        <v>43911</v>
      </c>
      <c r="AE1026">
        <f t="shared" si="314"/>
        <v>4</v>
      </c>
      <c r="AF1026">
        <f t="shared" si="315"/>
        <v>7</v>
      </c>
      <c r="AG1026">
        <f t="shared" si="316"/>
        <v>20</v>
      </c>
      <c r="AH1026" s="18">
        <f t="shared" si="317"/>
        <v>9.3249877270495829E-2</v>
      </c>
      <c r="AI1026" s="18">
        <f t="shared" si="318"/>
        <v>0.90675012272950417</v>
      </c>
      <c r="AJ1026" s="20">
        <f t="shared" si="319"/>
        <v>2.3564064801178202E-3</v>
      </c>
      <c r="AK1026" t="str">
        <f t="shared" si="320"/>
        <v>Include</v>
      </c>
      <c r="AL1026" t="str">
        <f t="shared" si="321"/>
        <v>10 or more deaths</v>
      </c>
      <c r="AM1026" s="6">
        <f>IFERROR(VLOOKUP(D1026,DatesEachStateReach10Deaths!A:B,2,FALSE),AK1026)</f>
        <v>43918</v>
      </c>
      <c r="AN1026">
        <f t="shared" si="322"/>
        <v>13</v>
      </c>
    </row>
    <row r="1027" spans="1:40" x14ac:dyDescent="0.25">
      <c r="A1027" t="str">
        <f t="shared" ref="A1027:A1077" si="330">C1027&amp;D1027</f>
        <v>43891Mississippi</v>
      </c>
      <c r="B1027" t="str">
        <f t="shared" si="328"/>
        <v>43891MS</v>
      </c>
      <c r="C1027" s="6">
        <v>43891</v>
      </c>
      <c r="D1027" t="s">
        <v>87</v>
      </c>
      <c r="E1027" t="s">
        <v>33</v>
      </c>
      <c r="F1027">
        <f>IFERROR(VLOOKUP(B1027,CovidTracking!B:G,4,FALSE),0)</f>
        <v>0</v>
      </c>
      <c r="G1027">
        <f>IFERROR(VLOOKUP(B1027,CovidTracking!B:G,5,FALSE),0)</f>
        <v>0</v>
      </c>
      <c r="H1027">
        <f t="shared" si="329"/>
        <v>0</v>
      </c>
      <c r="I1027">
        <f>IFERROR(VLOOKUP(B1027,CovidTracking!B:G,6,FALSE),0)</f>
        <v>0</v>
      </c>
      <c r="J1027">
        <f>F1027</f>
        <v>0</v>
      </c>
      <c r="K1027">
        <f>G1027</f>
        <v>0</v>
      </c>
      <c r="L1027">
        <f>H1027</f>
        <v>0</v>
      </c>
      <c r="M1027">
        <f>I1027</f>
        <v>0</v>
      </c>
      <c r="N1027">
        <f>VLOOKUP(A1027,Mobility!$A:$L,7,FALSE)</f>
        <v>23</v>
      </c>
      <c r="O1027">
        <f>VLOOKUP(A1027,Mobility!$A:$L,8,FALSE)</f>
        <v>14</v>
      </c>
      <c r="P1027">
        <f>VLOOKUP(A1027,Mobility!$A:$L,9,FALSE)</f>
        <v>35</v>
      </c>
      <c r="Q1027">
        <f>VLOOKUP(A1027,Mobility!$A:$L,10,FALSE)</f>
        <v>24</v>
      </c>
      <c r="R1027">
        <f>VLOOKUP(A1027,Mobility!$A:$L,11,FALSE)</f>
        <v>4</v>
      </c>
      <c r="S1027">
        <f>VLOOKUP(A1027,Mobility!$A:$L,12,FALSE)</f>
        <v>-2</v>
      </c>
      <c r="T1027">
        <f>VLOOKUP(D1027,'Pop and Pop Den'!A:C,2,FALSE)</f>
        <v>2989260</v>
      </c>
      <c r="U1027">
        <f>VLOOKUP(D1027,'Pop and Pop Den'!A:C,3,FALSE)</f>
        <v>63.705599999999997</v>
      </c>
      <c r="V1027">
        <f>VLOOKUP(D1027,Unemployment!A:B,2,FALSE)</f>
        <v>5.4</v>
      </c>
      <c r="W1027">
        <f>VLOOKUP(D1027,Unemployment!H:J,2,FALSE)</f>
        <v>5.4</v>
      </c>
      <c r="X1027">
        <f>VLOOKUP(D1027,Unemployment!H:J,3,FALSE)</f>
        <v>5.3</v>
      </c>
      <c r="Y1027">
        <f t="shared" ref="Y1027:Y1090" si="331">X1027-V1027</f>
        <v>-0.10000000000000053</v>
      </c>
      <c r="Z1027">
        <f t="shared" ref="Z1027:Z1090" si="332">X1027-W1027</f>
        <v>-0.10000000000000053</v>
      </c>
      <c r="AA1027">
        <f>VLOOKUP(D1027,MedianAge!A:B,2,FALSE)</f>
        <v>37.200000000000003</v>
      </c>
      <c r="AB1027" s="6">
        <f>VLOOKUP(D1027,StateActions!F:G,2,FALSE)</f>
        <v>43924</v>
      </c>
      <c r="AC1027" s="6">
        <f>VLOOKUP(D1027,StateActions!L:M,2,FALSE)</f>
        <v>43921</v>
      </c>
      <c r="AD1027" s="6">
        <f>VLOOKUP(D1027,StateActions!A:B,2,FALSE)</f>
        <v>43909</v>
      </c>
      <c r="AE1027">
        <f t="shared" ref="AE1027:AE1090" si="333">C1027-AB1027</f>
        <v>-33</v>
      </c>
      <c r="AF1027">
        <f t="shared" ref="AF1027:AF1090" si="334">C1027-AC1027</f>
        <v>-30</v>
      </c>
      <c r="AG1027">
        <f t="shared" ref="AG1027:AG1090" si="335">C1027-AD1027</f>
        <v>-18</v>
      </c>
      <c r="AH1027" s="18">
        <f t="shared" ref="AH1027:AH1090" si="336">IFERROR(F1027/H1027,0)</f>
        <v>0</v>
      </c>
      <c r="AI1027" s="18">
        <f t="shared" ref="AI1027:AI1090" si="337">IFERROR(G1027/H1027,0)</f>
        <v>0</v>
      </c>
      <c r="AJ1027" s="20">
        <f t="shared" ref="AJ1027:AJ1090" si="338">IFERROR(I1027/H1027,0)</f>
        <v>0</v>
      </c>
      <c r="AK1027" t="str">
        <f t="shared" ref="AK1027:AK1090" si="339">IF(SUMIFS(M:M,D:D,D1027)&lt;10,"Exclude less than 10 Deaths","Include")</f>
        <v>Include</v>
      </c>
      <c r="AL1027" t="str">
        <f t="shared" ref="AL1027:AL1090" si="340">IF(I1027&gt;9,"10 or more deaths","Less than 10 deaths")</f>
        <v>Less than 10 deaths</v>
      </c>
      <c r="AM1027" s="6">
        <f>IFERROR(VLOOKUP(D1027,DatesEachStateReach10Deaths!A:B,2,FALSE),AK1027)</f>
        <v>43918</v>
      </c>
      <c r="AN1027">
        <f t="shared" ref="AN1027:AN1090" si="341">IFERROR(C1027-AM1027,AK1027)</f>
        <v>-27</v>
      </c>
    </row>
    <row r="1028" spans="1:40" x14ac:dyDescent="0.25">
      <c r="A1028" t="str">
        <f t="shared" si="330"/>
        <v>43892Mississippi</v>
      </c>
      <c r="B1028" t="str">
        <f t="shared" si="328"/>
        <v>43892MS</v>
      </c>
      <c r="C1028" s="6">
        <v>43892</v>
      </c>
      <c r="D1028" t="s">
        <v>87</v>
      </c>
      <c r="E1028" t="s">
        <v>33</v>
      </c>
      <c r="F1028">
        <f>IFERROR(VLOOKUP(B1028,CovidTracking!B:G,4,FALSE),0)</f>
        <v>0</v>
      </c>
      <c r="G1028">
        <f>IFERROR(VLOOKUP(B1028,CovidTracking!B:G,5,FALSE),0)</f>
        <v>0</v>
      </c>
      <c r="H1028">
        <f t="shared" si="329"/>
        <v>0</v>
      </c>
      <c r="I1028">
        <f>IFERROR(VLOOKUP(B1028,CovidTracking!B:G,6,FALSE),0)</f>
        <v>0</v>
      </c>
      <c r="J1028">
        <f t="shared" ref="J1028:J1067" si="342">F1028-F1027</f>
        <v>0</v>
      </c>
      <c r="K1028">
        <f t="shared" ref="K1028:K1067" si="343">G1028-G1027</f>
        <v>0</v>
      </c>
      <c r="L1028">
        <f t="shared" ref="L1028:L1067" si="344">H1028-H1027</f>
        <v>0</v>
      </c>
      <c r="M1028">
        <f t="shared" ref="M1028:M1067" si="345">I1028-I1027</f>
        <v>0</v>
      </c>
      <c r="N1028">
        <f>VLOOKUP(A1028,Mobility!$A:$L,7,FALSE)</f>
        <v>17</v>
      </c>
      <c r="O1028">
        <f>VLOOKUP(A1028,Mobility!$A:$L,8,FALSE)</f>
        <v>9</v>
      </c>
      <c r="P1028">
        <f>VLOOKUP(A1028,Mobility!$A:$L,9,FALSE)</f>
        <v>10</v>
      </c>
      <c r="Q1028">
        <f>VLOOKUP(A1028,Mobility!$A:$L,10,FALSE)</f>
        <v>5</v>
      </c>
      <c r="R1028">
        <f>VLOOKUP(A1028,Mobility!$A:$L,11,FALSE)</f>
        <v>3</v>
      </c>
      <c r="S1028">
        <f>VLOOKUP(A1028,Mobility!$A:$L,12,FALSE)</f>
        <v>-1</v>
      </c>
      <c r="T1028">
        <f>VLOOKUP(D1028,'Pop and Pop Den'!A:C,2,FALSE)</f>
        <v>2989260</v>
      </c>
      <c r="U1028">
        <f>VLOOKUP(D1028,'Pop and Pop Den'!A:C,3,FALSE)</f>
        <v>63.705599999999997</v>
      </c>
      <c r="V1028">
        <f>VLOOKUP(D1028,Unemployment!A:B,2,FALSE)</f>
        <v>5.4</v>
      </c>
      <c r="W1028">
        <f>VLOOKUP(D1028,Unemployment!H:J,2,FALSE)</f>
        <v>5.4</v>
      </c>
      <c r="X1028">
        <f>VLOOKUP(D1028,Unemployment!H:J,3,FALSE)</f>
        <v>5.3</v>
      </c>
      <c r="Y1028">
        <f t="shared" si="331"/>
        <v>-0.10000000000000053</v>
      </c>
      <c r="Z1028">
        <f t="shared" si="332"/>
        <v>-0.10000000000000053</v>
      </c>
      <c r="AA1028">
        <f>VLOOKUP(D1028,MedianAge!A:B,2,FALSE)</f>
        <v>37.200000000000003</v>
      </c>
      <c r="AB1028" s="6">
        <f>VLOOKUP(D1028,StateActions!F:G,2,FALSE)</f>
        <v>43924</v>
      </c>
      <c r="AC1028" s="6">
        <f>VLOOKUP(D1028,StateActions!L:M,2,FALSE)</f>
        <v>43921</v>
      </c>
      <c r="AD1028" s="6">
        <f>VLOOKUP(D1028,StateActions!A:B,2,FALSE)</f>
        <v>43909</v>
      </c>
      <c r="AE1028">
        <f t="shared" si="333"/>
        <v>-32</v>
      </c>
      <c r="AF1028">
        <f t="shared" si="334"/>
        <v>-29</v>
      </c>
      <c r="AG1028">
        <f t="shared" si="335"/>
        <v>-17</v>
      </c>
      <c r="AH1028" s="18">
        <f t="shared" si="336"/>
        <v>0</v>
      </c>
      <c r="AI1028" s="18">
        <f t="shared" si="337"/>
        <v>0</v>
      </c>
      <c r="AJ1028" s="20">
        <f t="shared" si="338"/>
        <v>0</v>
      </c>
      <c r="AK1028" t="str">
        <f t="shared" si="339"/>
        <v>Include</v>
      </c>
      <c r="AL1028" t="str">
        <f t="shared" si="340"/>
        <v>Less than 10 deaths</v>
      </c>
      <c r="AM1028" s="6">
        <f>IFERROR(VLOOKUP(D1028,DatesEachStateReach10Deaths!A:B,2,FALSE),AK1028)</f>
        <v>43918</v>
      </c>
      <c r="AN1028">
        <f t="shared" si="341"/>
        <v>-26</v>
      </c>
    </row>
    <row r="1029" spans="1:40" x14ac:dyDescent="0.25">
      <c r="A1029" t="str">
        <f t="shared" si="330"/>
        <v>43893Mississippi</v>
      </c>
      <c r="B1029" t="str">
        <f t="shared" si="328"/>
        <v>43893MS</v>
      </c>
      <c r="C1029" s="6">
        <v>43893</v>
      </c>
      <c r="D1029" t="s">
        <v>87</v>
      </c>
      <c r="E1029" t="s">
        <v>33</v>
      </c>
      <c r="F1029">
        <f>IFERROR(VLOOKUP(B1029,CovidTracking!B:G,4,FALSE),0)</f>
        <v>0</v>
      </c>
      <c r="G1029">
        <f>IFERROR(VLOOKUP(B1029,CovidTracking!B:G,5,FALSE),0)</f>
        <v>0</v>
      </c>
      <c r="H1029">
        <f t="shared" si="329"/>
        <v>0</v>
      </c>
      <c r="I1029">
        <f>IFERROR(VLOOKUP(B1029,CovidTracking!B:G,6,FALSE),0)</f>
        <v>0</v>
      </c>
      <c r="J1029">
        <f t="shared" si="342"/>
        <v>0</v>
      </c>
      <c r="K1029">
        <f t="shared" si="343"/>
        <v>0</v>
      </c>
      <c r="L1029">
        <f t="shared" si="344"/>
        <v>0</v>
      </c>
      <c r="M1029">
        <f t="shared" si="345"/>
        <v>0</v>
      </c>
      <c r="N1029">
        <f>VLOOKUP(A1029,Mobility!$A:$L,7,FALSE)</f>
        <v>22</v>
      </c>
      <c r="O1029">
        <f>VLOOKUP(A1029,Mobility!$A:$L,8,FALSE)</f>
        <v>16</v>
      </c>
      <c r="P1029">
        <f>VLOOKUP(A1029,Mobility!$A:$L,9,FALSE)</f>
        <v>21</v>
      </c>
      <c r="Q1029">
        <f>VLOOKUP(A1029,Mobility!$A:$L,10,FALSE)</f>
        <v>8</v>
      </c>
      <c r="R1029">
        <f>VLOOKUP(A1029,Mobility!$A:$L,11,FALSE)</f>
        <v>2</v>
      </c>
      <c r="S1029">
        <f>VLOOKUP(A1029,Mobility!$A:$L,12,FALSE)</f>
        <v>-2</v>
      </c>
      <c r="T1029">
        <f>VLOOKUP(D1029,'Pop and Pop Den'!A:C,2,FALSE)</f>
        <v>2989260</v>
      </c>
      <c r="U1029">
        <f>VLOOKUP(D1029,'Pop and Pop Den'!A:C,3,FALSE)</f>
        <v>63.705599999999997</v>
      </c>
      <c r="V1029">
        <f>VLOOKUP(D1029,Unemployment!A:B,2,FALSE)</f>
        <v>5.4</v>
      </c>
      <c r="W1029">
        <f>VLOOKUP(D1029,Unemployment!H:J,2,FALSE)</f>
        <v>5.4</v>
      </c>
      <c r="X1029">
        <f>VLOOKUP(D1029,Unemployment!H:J,3,FALSE)</f>
        <v>5.3</v>
      </c>
      <c r="Y1029">
        <f t="shared" si="331"/>
        <v>-0.10000000000000053</v>
      </c>
      <c r="Z1029">
        <f t="shared" si="332"/>
        <v>-0.10000000000000053</v>
      </c>
      <c r="AA1029">
        <f>VLOOKUP(D1029,MedianAge!A:B,2,FALSE)</f>
        <v>37.200000000000003</v>
      </c>
      <c r="AB1029" s="6">
        <f>VLOOKUP(D1029,StateActions!F:G,2,FALSE)</f>
        <v>43924</v>
      </c>
      <c r="AC1029" s="6">
        <f>VLOOKUP(D1029,StateActions!L:M,2,FALSE)</f>
        <v>43921</v>
      </c>
      <c r="AD1029" s="6">
        <f>VLOOKUP(D1029,StateActions!A:B,2,FALSE)</f>
        <v>43909</v>
      </c>
      <c r="AE1029">
        <f t="shared" si="333"/>
        <v>-31</v>
      </c>
      <c r="AF1029">
        <f t="shared" si="334"/>
        <v>-28</v>
      </c>
      <c r="AG1029">
        <f t="shared" si="335"/>
        <v>-16</v>
      </c>
      <c r="AH1029" s="18">
        <f t="shared" si="336"/>
        <v>0</v>
      </c>
      <c r="AI1029" s="18">
        <f t="shared" si="337"/>
        <v>0</v>
      </c>
      <c r="AJ1029" s="20">
        <f t="shared" si="338"/>
        <v>0</v>
      </c>
      <c r="AK1029" t="str">
        <f t="shared" si="339"/>
        <v>Include</v>
      </c>
      <c r="AL1029" t="str">
        <f t="shared" si="340"/>
        <v>Less than 10 deaths</v>
      </c>
      <c r="AM1029" s="6">
        <f>IFERROR(VLOOKUP(D1029,DatesEachStateReach10Deaths!A:B,2,FALSE),AK1029)</f>
        <v>43918</v>
      </c>
      <c r="AN1029">
        <f t="shared" si="341"/>
        <v>-25</v>
      </c>
    </row>
    <row r="1030" spans="1:40" x14ac:dyDescent="0.25">
      <c r="A1030" t="str">
        <f t="shared" si="330"/>
        <v>43894Mississippi</v>
      </c>
      <c r="B1030" t="str">
        <f t="shared" si="328"/>
        <v>43894MS</v>
      </c>
      <c r="C1030" s="6">
        <v>43894</v>
      </c>
      <c r="D1030" t="s">
        <v>87</v>
      </c>
      <c r="E1030" t="s">
        <v>33</v>
      </c>
      <c r="F1030">
        <f>IFERROR(VLOOKUP(B1030,CovidTracking!B:G,4,FALSE),0)</f>
        <v>0</v>
      </c>
      <c r="G1030">
        <f>IFERROR(VLOOKUP(B1030,CovidTracking!B:G,5,FALSE),0)</f>
        <v>0</v>
      </c>
      <c r="H1030">
        <f t="shared" si="329"/>
        <v>0</v>
      </c>
      <c r="I1030">
        <f>IFERROR(VLOOKUP(B1030,CovidTracking!B:G,6,FALSE),0)</f>
        <v>0</v>
      </c>
      <c r="J1030">
        <f t="shared" si="342"/>
        <v>0</v>
      </c>
      <c r="K1030">
        <f t="shared" si="343"/>
        <v>0</v>
      </c>
      <c r="L1030">
        <f t="shared" si="344"/>
        <v>0</v>
      </c>
      <c r="M1030">
        <f t="shared" si="345"/>
        <v>0</v>
      </c>
      <c r="N1030">
        <f>VLOOKUP(A1030,Mobility!$A:$L,7,FALSE)</f>
        <v>12</v>
      </c>
      <c r="O1030">
        <f>VLOOKUP(A1030,Mobility!$A:$L,8,FALSE)</f>
        <v>4</v>
      </c>
      <c r="P1030">
        <f>VLOOKUP(A1030,Mobility!$A:$L,9,FALSE)</f>
        <v>-6</v>
      </c>
      <c r="Q1030">
        <f>VLOOKUP(A1030,Mobility!$A:$L,10,FALSE)</f>
        <v>4</v>
      </c>
      <c r="R1030">
        <f>VLOOKUP(A1030,Mobility!$A:$L,11,FALSE)</f>
        <v>-1</v>
      </c>
      <c r="S1030">
        <f>VLOOKUP(A1030,Mobility!$A:$L,12,FALSE)</f>
        <v>1</v>
      </c>
      <c r="T1030">
        <f>VLOOKUP(D1030,'Pop and Pop Den'!A:C,2,FALSE)</f>
        <v>2989260</v>
      </c>
      <c r="U1030">
        <f>VLOOKUP(D1030,'Pop and Pop Den'!A:C,3,FALSE)</f>
        <v>63.705599999999997</v>
      </c>
      <c r="V1030">
        <f>VLOOKUP(D1030,Unemployment!A:B,2,FALSE)</f>
        <v>5.4</v>
      </c>
      <c r="W1030">
        <f>VLOOKUP(D1030,Unemployment!H:J,2,FALSE)</f>
        <v>5.4</v>
      </c>
      <c r="X1030">
        <f>VLOOKUP(D1030,Unemployment!H:J,3,FALSE)</f>
        <v>5.3</v>
      </c>
      <c r="Y1030">
        <f t="shared" si="331"/>
        <v>-0.10000000000000053</v>
      </c>
      <c r="Z1030">
        <f t="shared" si="332"/>
        <v>-0.10000000000000053</v>
      </c>
      <c r="AA1030">
        <f>VLOOKUP(D1030,MedianAge!A:B,2,FALSE)</f>
        <v>37.200000000000003</v>
      </c>
      <c r="AB1030" s="6">
        <f>VLOOKUP(D1030,StateActions!F:G,2,FALSE)</f>
        <v>43924</v>
      </c>
      <c r="AC1030" s="6">
        <f>VLOOKUP(D1030,StateActions!L:M,2,FALSE)</f>
        <v>43921</v>
      </c>
      <c r="AD1030" s="6">
        <f>VLOOKUP(D1030,StateActions!A:B,2,FALSE)</f>
        <v>43909</v>
      </c>
      <c r="AE1030">
        <f t="shared" si="333"/>
        <v>-30</v>
      </c>
      <c r="AF1030">
        <f t="shared" si="334"/>
        <v>-27</v>
      </c>
      <c r="AG1030">
        <f t="shared" si="335"/>
        <v>-15</v>
      </c>
      <c r="AH1030" s="18">
        <f t="shared" si="336"/>
        <v>0</v>
      </c>
      <c r="AI1030" s="18">
        <f t="shared" si="337"/>
        <v>0</v>
      </c>
      <c r="AJ1030" s="20">
        <f t="shared" si="338"/>
        <v>0</v>
      </c>
      <c r="AK1030" t="str">
        <f t="shared" si="339"/>
        <v>Include</v>
      </c>
      <c r="AL1030" t="str">
        <f t="shared" si="340"/>
        <v>Less than 10 deaths</v>
      </c>
      <c r="AM1030" s="6">
        <f>IFERROR(VLOOKUP(D1030,DatesEachStateReach10Deaths!A:B,2,FALSE),AK1030)</f>
        <v>43918</v>
      </c>
      <c r="AN1030">
        <f t="shared" si="341"/>
        <v>-24</v>
      </c>
    </row>
    <row r="1031" spans="1:40" x14ac:dyDescent="0.25">
      <c r="A1031" t="str">
        <f t="shared" si="330"/>
        <v>43895Mississippi</v>
      </c>
      <c r="B1031" t="str">
        <f t="shared" si="328"/>
        <v>43895MS</v>
      </c>
      <c r="C1031" s="6">
        <v>43895</v>
      </c>
      <c r="D1031" t="s">
        <v>87</v>
      </c>
      <c r="E1031" t="s">
        <v>33</v>
      </c>
      <c r="F1031">
        <f>IFERROR(VLOOKUP(B1031,CovidTracking!B:G,4,FALSE),0)</f>
        <v>0</v>
      </c>
      <c r="G1031">
        <f>IFERROR(VLOOKUP(B1031,CovidTracking!B:G,5,FALSE),0)</f>
        <v>0</v>
      </c>
      <c r="H1031">
        <f t="shared" si="329"/>
        <v>0</v>
      </c>
      <c r="I1031">
        <f>IFERROR(VLOOKUP(B1031,CovidTracking!B:G,6,FALSE),0)</f>
        <v>0</v>
      </c>
      <c r="J1031">
        <f t="shared" si="342"/>
        <v>0</v>
      </c>
      <c r="K1031">
        <f t="shared" si="343"/>
        <v>0</v>
      </c>
      <c r="L1031">
        <f t="shared" si="344"/>
        <v>0</v>
      </c>
      <c r="M1031">
        <f t="shared" si="345"/>
        <v>0</v>
      </c>
      <c r="N1031">
        <f>VLOOKUP(A1031,Mobility!$A:$L,7,FALSE)</f>
        <v>16</v>
      </c>
      <c r="O1031">
        <f>VLOOKUP(A1031,Mobility!$A:$L,8,FALSE)</f>
        <v>10</v>
      </c>
      <c r="P1031">
        <f>VLOOKUP(A1031,Mobility!$A:$L,9,FALSE)</f>
        <v>21</v>
      </c>
      <c r="Q1031">
        <f>VLOOKUP(A1031,Mobility!$A:$L,10,FALSE)</f>
        <v>10</v>
      </c>
      <c r="R1031">
        <f>VLOOKUP(A1031,Mobility!$A:$L,11,FALSE)</f>
        <v>2</v>
      </c>
      <c r="S1031">
        <f>VLOOKUP(A1031,Mobility!$A:$L,12,FALSE)</f>
        <v>-1</v>
      </c>
      <c r="T1031">
        <f>VLOOKUP(D1031,'Pop and Pop Den'!A:C,2,FALSE)</f>
        <v>2989260</v>
      </c>
      <c r="U1031">
        <f>VLOOKUP(D1031,'Pop and Pop Den'!A:C,3,FALSE)</f>
        <v>63.705599999999997</v>
      </c>
      <c r="V1031">
        <f>VLOOKUP(D1031,Unemployment!A:B,2,FALSE)</f>
        <v>5.4</v>
      </c>
      <c r="W1031">
        <f>VLOOKUP(D1031,Unemployment!H:J,2,FALSE)</f>
        <v>5.4</v>
      </c>
      <c r="X1031">
        <f>VLOOKUP(D1031,Unemployment!H:J,3,FALSE)</f>
        <v>5.3</v>
      </c>
      <c r="Y1031">
        <f t="shared" si="331"/>
        <v>-0.10000000000000053</v>
      </c>
      <c r="Z1031">
        <f t="shared" si="332"/>
        <v>-0.10000000000000053</v>
      </c>
      <c r="AA1031">
        <f>VLOOKUP(D1031,MedianAge!A:B,2,FALSE)</f>
        <v>37.200000000000003</v>
      </c>
      <c r="AB1031" s="6">
        <f>VLOOKUP(D1031,StateActions!F:G,2,FALSE)</f>
        <v>43924</v>
      </c>
      <c r="AC1031" s="6">
        <f>VLOOKUP(D1031,StateActions!L:M,2,FALSE)</f>
        <v>43921</v>
      </c>
      <c r="AD1031" s="6">
        <f>VLOOKUP(D1031,StateActions!A:B,2,FALSE)</f>
        <v>43909</v>
      </c>
      <c r="AE1031">
        <f t="shared" si="333"/>
        <v>-29</v>
      </c>
      <c r="AF1031">
        <f t="shared" si="334"/>
        <v>-26</v>
      </c>
      <c r="AG1031">
        <f t="shared" si="335"/>
        <v>-14</v>
      </c>
      <c r="AH1031" s="18">
        <f t="shared" si="336"/>
        <v>0</v>
      </c>
      <c r="AI1031" s="18">
        <f t="shared" si="337"/>
        <v>0</v>
      </c>
      <c r="AJ1031" s="20">
        <f t="shared" si="338"/>
        <v>0</v>
      </c>
      <c r="AK1031" t="str">
        <f t="shared" si="339"/>
        <v>Include</v>
      </c>
      <c r="AL1031" t="str">
        <f t="shared" si="340"/>
        <v>Less than 10 deaths</v>
      </c>
      <c r="AM1031" s="6">
        <f>IFERROR(VLOOKUP(D1031,DatesEachStateReach10Deaths!A:B,2,FALSE),AK1031)</f>
        <v>43918</v>
      </c>
      <c r="AN1031">
        <f t="shared" si="341"/>
        <v>-23</v>
      </c>
    </row>
    <row r="1032" spans="1:40" x14ac:dyDescent="0.25">
      <c r="A1032" t="str">
        <f t="shared" si="330"/>
        <v>43896Mississippi</v>
      </c>
      <c r="B1032" t="str">
        <f t="shared" si="328"/>
        <v>43896MS</v>
      </c>
      <c r="C1032" s="6">
        <v>43896</v>
      </c>
      <c r="D1032" t="s">
        <v>87</v>
      </c>
      <c r="E1032" t="s">
        <v>33</v>
      </c>
      <c r="F1032">
        <f>IFERROR(VLOOKUP(B1032,CovidTracking!B:G,4,FALSE),0)</f>
        <v>0</v>
      </c>
      <c r="G1032">
        <f>IFERROR(VLOOKUP(B1032,CovidTracking!B:G,5,FALSE),0)</f>
        <v>0</v>
      </c>
      <c r="H1032">
        <f t="shared" si="329"/>
        <v>0</v>
      </c>
      <c r="I1032">
        <f>IFERROR(VLOOKUP(B1032,CovidTracking!B:G,6,FALSE),0)</f>
        <v>0</v>
      </c>
      <c r="J1032">
        <f t="shared" si="342"/>
        <v>0</v>
      </c>
      <c r="K1032">
        <f t="shared" si="343"/>
        <v>0</v>
      </c>
      <c r="L1032">
        <f t="shared" si="344"/>
        <v>0</v>
      </c>
      <c r="M1032">
        <f t="shared" si="345"/>
        <v>0</v>
      </c>
      <c r="N1032">
        <f>VLOOKUP(A1032,Mobility!$A:$L,7,FALSE)</f>
        <v>10</v>
      </c>
      <c r="O1032">
        <f>VLOOKUP(A1032,Mobility!$A:$L,8,FALSE)</f>
        <v>5</v>
      </c>
      <c r="P1032">
        <f>VLOOKUP(A1032,Mobility!$A:$L,9,FALSE)</f>
        <v>24</v>
      </c>
      <c r="Q1032">
        <f>VLOOKUP(A1032,Mobility!$A:$L,10,FALSE)</f>
        <v>11</v>
      </c>
      <c r="R1032">
        <f>VLOOKUP(A1032,Mobility!$A:$L,11,FALSE)</f>
        <v>0</v>
      </c>
      <c r="S1032">
        <f>VLOOKUP(A1032,Mobility!$A:$L,12,FALSE)</f>
        <v>-2</v>
      </c>
      <c r="T1032">
        <f>VLOOKUP(D1032,'Pop and Pop Den'!A:C,2,FALSE)</f>
        <v>2989260</v>
      </c>
      <c r="U1032">
        <f>VLOOKUP(D1032,'Pop and Pop Den'!A:C,3,FALSE)</f>
        <v>63.705599999999997</v>
      </c>
      <c r="V1032">
        <f>VLOOKUP(D1032,Unemployment!A:B,2,FALSE)</f>
        <v>5.4</v>
      </c>
      <c r="W1032">
        <f>VLOOKUP(D1032,Unemployment!H:J,2,FALSE)</f>
        <v>5.4</v>
      </c>
      <c r="X1032">
        <f>VLOOKUP(D1032,Unemployment!H:J,3,FALSE)</f>
        <v>5.3</v>
      </c>
      <c r="Y1032">
        <f t="shared" si="331"/>
        <v>-0.10000000000000053</v>
      </c>
      <c r="Z1032">
        <f t="shared" si="332"/>
        <v>-0.10000000000000053</v>
      </c>
      <c r="AA1032">
        <f>VLOOKUP(D1032,MedianAge!A:B,2,FALSE)</f>
        <v>37.200000000000003</v>
      </c>
      <c r="AB1032" s="6">
        <f>VLOOKUP(D1032,StateActions!F:G,2,FALSE)</f>
        <v>43924</v>
      </c>
      <c r="AC1032" s="6">
        <f>VLOOKUP(D1032,StateActions!L:M,2,FALSE)</f>
        <v>43921</v>
      </c>
      <c r="AD1032" s="6">
        <f>VLOOKUP(D1032,StateActions!A:B,2,FALSE)</f>
        <v>43909</v>
      </c>
      <c r="AE1032">
        <f t="shared" si="333"/>
        <v>-28</v>
      </c>
      <c r="AF1032">
        <f t="shared" si="334"/>
        <v>-25</v>
      </c>
      <c r="AG1032">
        <f t="shared" si="335"/>
        <v>-13</v>
      </c>
      <c r="AH1032" s="18">
        <f t="shared" si="336"/>
        <v>0</v>
      </c>
      <c r="AI1032" s="18">
        <f t="shared" si="337"/>
        <v>0</v>
      </c>
      <c r="AJ1032" s="20">
        <f t="shared" si="338"/>
        <v>0</v>
      </c>
      <c r="AK1032" t="str">
        <f t="shared" si="339"/>
        <v>Include</v>
      </c>
      <c r="AL1032" t="str">
        <f t="shared" si="340"/>
        <v>Less than 10 deaths</v>
      </c>
      <c r="AM1032" s="6">
        <f>IFERROR(VLOOKUP(D1032,DatesEachStateReach10Deaths!A:B,2,FALSE),AK1032)</f>
        <v>43918</v>
      </c>
      <c r="AN1032">
        <f t="shared" si="341"/>
        <v>-22</v>
      </c>
    </row>
    <row r="1033" spans="1:40" x14ac:dyDescent="0.25">
      <c r="A1033" t="str">
        <f t="shared" si="330"/>
        <v>43897Mississippi</v>
      </c>
      <c r="B1033" t="str">
        <f t="shared" si="328"/>
        <v>43897MS</v>
      </c>
      <c r="C1033" s="6">
        <v>43897</v>
      </c>
      <c r="D1033" t="s">
        <v>87</v>
      </c>
      <c r="E1033" t="s">
        <v>33</v>
      </c>
      <c r="F1033">
        <f>IFERROR(VLOOKUP(B1033,CovidTracking!B:G,4,FALSE),0)</f>
        <v>0</v>
      </c>
      <c r="G1033">
        <f>IFERROR(VLOOKUP(B1033,CovidTracking!B:G,5,FALSE),0)</f>
        <v>0</v>
      </c>
      <c r="H1033">
        <f t="shared" si="329"/>
        <v>0</v>
      </c>
      <c r="I1033">
        <f>IFERROR(VLOOKUP(B1033,CovidTracking!B:G,6,FALSE),0)</f>
        <v>0</v>
      </c>
      <c r="J1033">
        <f t="shared" si="342"/>
        <v>0</v>
      </c>
      <c r="K1033">
        <f t="shared" si="343"/>
        <v>0</v>
      </c>
      <c r="L1033">
        <f t="shared" si="344"/>
        <v>0</v>
      </c>
      <c r="M1033">
        <f t="shared" si="345"/>
        <v>0</v>
      </c>
      <c r="N1033">
        <f>VLOOKUP(A1033,Mobility!$A:$L,7,FALSE)</f>
        <v>14</v>
      </c>
      <c r="O1033">
        <f>VLOOKUP(A1033,Mobility!$A:$L,8,FALSE)</f>
        <v>10</v>
      </c>
      <c r="P1033">
        <f>VLOOKUP(A1033,Mobility!$A:$L,9,FALSE)</f>
        <v>41</v>
      </c>
      <c r="Q1033">
        <f>VLOOKUP(A1033,Mobility!$A:$L,10,FALSE)</f>
        <v>23</v>
      </c>
      <c r="R1033">
        <f>VLOOKUP(A1033,Mobility!$A:$L,11,FALSE)</f>
        <v>3</v>
      </c>
      <c r="S1033">
        <f>VLOOKUP(A1033,Mobility!$A:$L,12,FALSE)</f>
        <v>-3</v>
      </c>
      <c r="T1033">
        <f>VLOOKUP(D1033,'Pop and Pop Den'!A:C,2,FALSE)</f>
        <v>2989260</v>
      </c>
      <c r="U1033">
        <f>VLOOKUP(D1033,'Pop and Pop Den'!A:C,3,FALSE)</f>
        <v>63.705599999999997</v>
      </c>
      <c r="V1033">
        <f>VLOOKUP(D1033,Unemployment!A:B,2,FALSE)</f>
        <v>5.4</v>
      </c>
      <c r="W1033">
        <f>VLOOKUP(D1033,Unemployment!H:J,2,FALSE)</f>
        <v>5.4</v>
      </c>
      <c r="X1033">
        <f>VLOOKUP(D1033,Unemployment!H:J,3,FALSE)</f>
        <v>5.3</v>
      </c>
      <c r="Y1033">
        <f t="shared" si="331"/>
        <v>-0.10000000000000053</v>
      </c>
      <c r="Z1033">
        <f t="shared" si="332"/>
        <v>-0.10000000000000053</v>
      </c>
      <c r="AA1033">
        <f>VLOOKUP(D1033,MedianAge!A:B,2,FALSE)</f>
        <v>37.200000000000003</v>
      </c>
      <c r="AB1033" s="6">
        <f>VLOOKUP(D1033,StateActions!F:G,2,FALSE)</f>
        <v>43924</v>
      </c>
      <c r="AC1033" s="6">
        <f>VLOOKUP(D1033,StateActions!L:M,2,FALSE)</f>
        <v>43921</v>
      </c>
      <c r="AD1033" s="6">
        <f>VLOOKUP(D1033,StateActions!A:B,2,FALSE)</f>
        <v>43909</v>
      </c>
      <c r="AE1033">
        <f t="shared" si="333"/>
        <v>-27</v>
      </c>
      <c r="AF1033">
        <f t="shared" si="334"/>
        <v>-24</v>
      </c>
      <c r="AG1033">
        <f t="shared" si="335"/>
        <v>-12</v>
      </c>
      <c r="AH1033" s="18">
        <f t="shared" si="336"/>
        <v>0</v>
      </c>
      <c r="AI1033" s="18">
        <f t="shared" si="337"/>
        <v>0</v>
      </c>
      <c r="AJ1033" s="20">
        <f t="shared" si="338"/>
        <v>0</v>
      </c>
      <c r="AK1033" t="str">
        <f t="shared" si="339"/>
        <v>Include</v>
      </c>
      <c r="AL1033" t="str">
        <f t="shared" si="340"/>
        <v>Less than 10 deaths</v>
      </c>
      <c r="AM1033" s="6">
        <f>IFERROR(VLOOKUP(D1033,DatesEachStateReach10Deaths!A:B,2,FALSE),AK1033)</f>
        <v>43918</v>
      </c>
      <c r="AN1033">
        <f t="shared" si="341"/>
        <v>-21</v>
      </c>
    </row>
    <row r="1034" spans="1:40" x14ac:dyDescent="0.25">
      <c r="A1034" t="str">
        <f t="shared" si="330"/>
        <v>43898Mississippi</v>
      </c>
      <c r="B1034" t="str">
        <f t="shared" si="328"/>
        <v>43898MS</v>
      </c>
      <c r="C1034" s="6">
        <v>43898</v>
      </c>
      <c r="D1034" t="s">
        <v>87</v>
      </c>
      <c r="E1034" t="s">
        <v>33</v>
      </c>
      <c r="F1034">
        <f>IFERROR(VLOOKUP(B1034,CovidTracking!B:G,4,FALSE),0)</f>
        <v>0</v>
      </c>
      <c r="G1034">
        <f>IFERROR(VLOOKUP(B1034,CovidTracking!B:G,5,FALSE),0)</f>
        <v>0</v>
      </c>
      <c r="H1034">
        <f t="shared" si="329"/>
        <v>0</v>
      </c>
      <c r="I1034">
        <f>IFERROR(VLOOKUP(B1034,CovidTracking!B:G,6,FALSE),0)</f>
        <v>0</v>
      </c>
      <c r="J1034">
        <f t="shared" si="342"/>
        <v>0</v>
      </c>
      <c r="K1034">
        <f t="shared" si="343"/>
        <v>0</v>
      </c>
      <c r="L1034">
        <f t="shared" si="344"/>
        <v>0</v>
      </c>
      <c r="M1034">
        <f t="shared" si="345"/>
        <v>0</v>
      </c>
      <c r="N1034">
        <f>VLOOKUP(A1034,Mobility!$A:$L,7,FALSE)</f>
        <v>16</v>
      </c>
      <c r="O1034">
        <f>VLOOKUP(A1034,Mobility!$A:$L,8,FALSE)</f>
        <v>9</v>
      </c>
      <c r="P1034">
        <f>VLOOKUP(A1034,Mobility!$A:$L,9,FALSE)</f>
        <v>45</v>
      </c>
      <c r="Q1034">
        <f>VLOOKUP(A1034,Mobility!$A:$L,10,FALSE)</f>
        <v>22</v>
      </c>
      <c r="R1034">
        <f>VLOOKUP(A1034,Mobility!$A:$L,11,FALSE)</f>
        <v>2</v>
      </c>
      <c r="S1034">
        <f>VLOOKUP(A1034,Mobility!$A:$L,12,FALSE)</f>
        <v>-2</v>
      </c>
      <c r="T1034">
        <f>VLOOKUP(D1034,'Pop and Pop Den'!A:C,2,FALSE)</f>
        <v>2989260</v>
      </c>
      <c r="U1034">
        <f>VLOOKUP(D1034,'Pop and Pop Den'!A:C,3,FALSE)</f>
        <v>63.705599999999997</v>
      </c>
      <c r="V1034">
        <f>VLOOKUP(D1034,Unemployment!A:B,2,FALSE)</f>
        <v>5.4</v>
      </c>
      <c r="W1034">
        <f>VLOOKUP(D1034,Unemployment!H:J,2,FALSE)</f>
        <v>5.4</v>
      </c>
      <c r="X1034">
        <f>VLOOKUP(D1034,Unemployment!H:J,3,FALSE)</f>
        <v>5.3</v>
      </c>
      <c r="Y1034">
        <f t="shared" si="331"/>
        <v>-0.10000000000000053</v>
      </c>
      <c r="Z1034">
        <f t="shared" si="332"/>
        <v>-0.10000000000000053</v>
      </c>
      <c r="AA1034">
        <f>VLOOKUP(D1034,MedianAge!A:B,2,FALSE)</f>
        <v>37.200000000000003</v>
      </c>
      <c r="AB1034" s="6">
        <f>VLOOKUP(D1034,StateActions!F:G,2,FALSE)</f>
        <v>43924</v>
      </c>
      <c r="AC1034" s="6">
        <f>VLOOKUP(D1034,StateActions!L:M,2,FALSE)</f>
        <v>43921</v>
      </c>
      <c r="AD1034" s="6">
        <f>VLOOKUP(D1034,StateActions!A:B,2,FALSE)</f>
        <v>43909</v>
      </c>
      <c r="AE1034">
        <f t="shared" si="333"/>
        <v>-26</v>
      </c>
      <c r="AF1034">
        <f t="shared" si="334"/>
        <v>-23</v>
      </c>
      <c r="AG1034">
        <f t="shared" si="335"/>
        <v>-11</v>
      </c>
      <c r="AH1034" s="18">
        <f t="shared" si="336"/>
        <v>0</v>
      </c>
      <c r="AI1034" s="18">
        <f t="shared" si="337"/>
        <v>0</v>
      </c>
      <c r="AJ1034" s="20">
        <f t="shared" si="338"/>
        <v>0</v>
      </c>
      <c r="AK1034" t="str">
        <f t="shared" si="339"/>
        <v>Include</v>
      </c>
      <c r="AL1034" t="str">
        <f t="shared" si="340"/>
        <v>Less than 10 deaths</v>
      </c>
      <c r="AM1034" s="6">
        <f>IFERROR(VLOOKUP(D1034,DatesEachStateReach10Deaths!A:B,2,FALSE),AK1034)</f>
        <v>43918</v>
      </c>
      <c r="AN1034">
        <f t="shared" si="341"/>
        <v>-20</v>
      </c>
    </row>
    <row r="1035" spans="1:40" x14ac:dyDescent="0.25">
      <c r="A1035" t="str">
        <f t="shared" si="330"/>
        <v>43899Mississippi</v>
      </c>
      <c r="B1035" t="str">
        <f t="shared" si="328"/>
        <v>43899MS</v>
      </c>
      <c r="C1035" s="6">
        <v>43899</v>
      </c>
      <c r="D1035" t="s">
        <v>87</v>
      </c>
      <c r="E1035" t="s">
        <v>33</v>
      </c>
      <c r="F1035">
        <f>IFERROR(VLOOKUP(B1035,CovidTracking!B:G,4,FALSE),0)</f>
        <v>0</v>
      </c>
      <c r="G1035">
        <f>IFERROR(VLOOKUP(B1035,CovidTracking!B:G,5,FALSE),0)</f>
        <v>0</v>
      </c>
      <c r="H1035">
        <f t="shared" si="329"/>
        <v>0</v>
      </c>
      <c r="I1035">
        <f>IFERROR(VLOOKUP(B1035,CovidTracking!B:G,6,FALSE),0)</f>
        <v>0</v>
      </c>
      <c r="J1035">
        <f t="shared" si="342"/>
        <v>0</v>
      </c>
      <c r="K1035">
        <f t="shared" si="343"/>
        <v>0</v>
      </c>
      <c r="L1035">
        <f t="shared" si="344"/>
        <v>0</v>
      </c>
      <c r="M1035">
        <f t="shared" si="345"/>
        <v>0</v>
      </c>
      <c r="N1035">
        <f>VLOOKUP(A1035,Mobility!$A:$L,7,FALSE)</f>
        <v>12</v>
      </c>
      <c r="O1035">
        <f>VLOOKUP(A1035,Mobility!$A:$L,8,FALSE)</f>
        <v>8</v>
      </c>
      <c r="P1035">
        <f>VLOOKUP(A1035,Mobility!$A:$L,9,FALSE)</f>
        <v>24</v>
      </c>
      <c r="Q1035">
        <f>VLOOKUP(A1035,Mobility!$A:$L,10,FALSE)</f>
        <v>8</v>
      </c>
      <c r="R1035">
        <f>VLOOKUP(A1035,Mobility!$A:$L,11,FALSE)</f>
        <v>-9</v>
      </c>
      <c r="S1035">
        <f>VLOOKUP(A1035,Mobility!$A:$L,12,FALSE)</f>
        <v>1</v>
      </c>
      <c r="T1035">
        <f>VLOOKUP(D1035,'Pop and Pop Den'!A:C,2,FALSE)</f>
        <v>2989260</v>
      </c>
      <c r="U1035">
        <f>VLOOKUP(D1035,'Pop and Pop Den'!A:C,3,FALSE)</f>
        <v>63.705599999999997</v>
      </c>
      <c r="V1035">
        <f>VLOOKUP(D1035,Unemployment!A:B,2,FALSE)</f>
        <v>5.4</v>
      </c>
      <c r="W1035">
        <f>VLOOKUP(D1035,Unemployment!H:J,2,FALSE)</f>
        <v>5.4</v>
      </c>
      <c r="X1035">
        <f>VLOOKUP(D1035,Unemployment!H:J,3,FALSE)</f>
        <v>5.3</v>
      </c>
      <c r="Y1035">
        <f t="shared" si="331"/>
        <v>-0.10000000000000053</v>
      </c>
      <c r="Z1035">
        <f t="shared" si="332"/>
        <v>-0.10000000000000053</v>
      </c>
      <c r="AA1035">
        <f>VLOOKUP(D1035,MedianAge!A:B,2,FALSE)</f>
        <v>37.200000000000003</v>
      </c>
      <c r="AB1035" s="6">
        <f>VLOOKUP(D1035,StateActions!F:G,2,FALSE)</f>
        <v>43924</v>
      </c>
      <c r="AC1035" s="6">
        <f>VLOOKUP(D1035,StateActions!L:M,2,FALSE)</f>
        <v>43921</v>
      </c>
      <c r="AD1035" s="6">
        <f>VLOOKUP(D1035,StateActions!A:B,2,FALSE)</f>
        <v>43909</v>
      </c>
      <c r="AE1035">
        <f t="shared" si="333"/>
        <v>-25</v>
      </c>
      <c r="AF1035">
        <f t="shared" si="334"/>
        <v>-22</v>
      </c>
      <c r="AG1035">
        <f t="shared" si="335"/>
        <v>-10</v>
      </c>
      <c r="AH1035" s="18">
        <f t="shared" si="336"/>
        <v>0</v>
      </c>
      <c r="AI1035" s="18">
        <f t="shared" si="337"/>
        <v>0</v>
      </c>
      <c r="AJ1035" s="20">
        <f t="shared" si="338"/>
        <v>0</v>
      </c>
      <c r="AK1035" t="str">
        <f t="shared" si="339"/>
        <v>Include</v>
      </c>
      <c r="AL1035" t="str">
        <f t="shared" si="340"/>
        <v>Less than 10 deaths</v>
      </c>
      <c r="AM1035" s="6">
        <f>IFERROR(VLOOKUP(D1035,DatesEachStateReach10Deaths!A:B,2,FALSE),AK1035)</f>
        <v>43918</v>
      </c>
      <c r="AN1035">
        <f t="shared" si="341"/>
        <v>-19</v>
      </c>
    </row>
    <row r="1036" spans="1:40" x14ac:dyDescent="0.25">
      <c r="A1036" t="str">
        <f t="shared" si="330"/>
        <v>43900Mississippi</v>
      </c>
      <c r="B1036" t="str">
        <f t="shared" si="328"/>
        <v>43900MS</v>
      </c>
      <c r="C1036" s="6">
        <v>43900</v>
      </c>
      <c r="D1036" t="s">
        <v>87</v>
      </c>
      <c r="E1036" t="s">
        <v>33</v>
      </c>
      <c r="F1036">
        <f>IFERROR(VLOOKUP(B1036,CovidTracking!B:G,4,FALSE),0)</f>
        <v>0</v>
      </c>
      <c r="G1036">
        <f>IFERROR(VLOOKUP(B1036,CovidTracking!B:G,5,FALSE),0)</f>
        <v>0</v>
      </c>
      <c r="H1036">
        <f t="shared" si="329"/>
        <v>0</v>
      </c>
      <c r="I1036">
        <f>IFERROR(VLOOKUP(B1036,CovidTracking!B:G,6,FALSE),0)</f>
        <v>0</v>
      </c>
      <c r="J1036">
        <f t="shared" si="342"/>
        <v>0</v>
      </c>
      <c r="K1036">
        <f t="shared" si="343"/>
        <v>0</v>
      </c>
      <c r="L1036">
        <f t="shared" si="344"/>
        <v>0</v>
      </c>
      <c r="M1036">
        <f t="shared" si="345"/>
        <v>0</v>
      </c>
      <c r="N1036">
        <f>VLOOKUP(A1036,Mobility!$A:$L,7,FALSE)</f>
        <v>16</v>
      </c>
      <c r="O1036">
        <f>VLOOKUP(A1036,Mobility!$A:$L,8,FALSE)</f>
        <v>11</v>
      </c>
      <c r="P1036">
        <f>VLOOKUP(A1036,Mobility!$A:$L,9,FALSE)</f>
        <v>39</v>
      </c>
      <c r="Q1036">
        <f>VLOOKUP(A1036,Mobility!$A:$L,10,FALSE)</f>
        <v>8</v>
      </c>
      <c r="R1036">
        <f>VLOOKUP(A1036,Mobility!$A:$L,11,FALSE)</f>
        <v>-9</v>
      </c>
      <c r="S1036">
        <f>VLOOKUP(A1036,Mobility!$A:$L,12,FALSE)</f>
        <v>0</v>
      </c>
      <c r="T1036">
        <f>VLOOKUP(D1036,'Pop and Pop Den'!A:C,2,FALSE)</f>
        <v>2989260</v>
      </c>
      <c r="U1036">
        <f>VLOOKUP(D1036,'Pop and Pop Den'!A:C,3,FALSE)</f>
        <v>63.705599999999997</v>
      </c>
      <c r="V1036">
        <f>VLOOKUP(D1036,Unemployment!A:B,2,FALSE)</f>
        <v>5.4</v>
      </c>
      <c r="W1036">
        <f>VLOOKUP(D1036,Unemployment!H:J,2,FALSE)</f>
        <v>5.4</v>
      </c>
      <c r="X1036">
        <f>VLOOKUP(D1036,Unemployment!H:J,3,FALSE)</f>
        <v>5.3</v>
      </c>
      <c r="Y1036">
        <f t="shared" si="331"/>
        <v>-0.10000000000000053</v>
      </c>
      <c r="Z1036">
        <f t="shared" si="332"/>
        <v>-0.10000000000000053</v>
      </c>
      <c r="AA1036">
        <f>VLOOKUP(D1036,MedianAge!A:B,2,FALSE)</f>
        <v>37.200000000000003</v>
      </c>
      <c r="AB1036" s="6">
        <f>VLOOKUP(D1036,StateActions!F:G,2,FALSE)</f>
        <v>43924</v>
      </c>
      <c r="AC1036" s="6">
        <f>VLOOKUP(D1036,StateActions!L:M,2,FALSE)</f>
        <v>43921</v>
      </c>
      <c r="AD1036" s="6">
        <f>VLOOKUP(D1036,StateActions!A:B,2,FALSE)</f>
        <v>43909</v>
      </c>
      <c r="AE1036">
        <f t="shared" si="333"/>
        <v>-24</v>
      </c>
      <c r="AF1036">
        <f t="shared" si="334"/>
        <v>-21</v>
      </c>
      <c r="AG1036">
        <f t="shared" si="335"/>
        <v>-9</v>
      </c>
      <c r="AH1036" s="18">
        <f t="shared" si="336"/>
        <v>0</v>
      </c>
      <c r="AI1036" s="18">
        <f t="shared" si="337"/>
        <v>0</v>
      </c>
      <c r="AJ1036" s="20">
        <f t="shared" si="338"/>
        <v>0</v>
      </c>
      <c r="AK1036" t="str">
        <f t="shared" si="339"/>
        <v>Include</v>
      </c>
      <c r="AL1036" t="str">
        <f t="shared" si="340"/>
        <v>Less than 10 deaths</v>
      </c>
      <c r="AM1036" s="6">
        <f>IFERROR(VLOOKUP(D1036,DatesEachStateReach10Deaths!A:B,2,FALSE),AK1036)</f>
        <v>43918</v>
      </c>
      <c r="AN1036">
        <f t="shared" si="341"/>
        <v>-18</v>
      </c>
    </row>
    <row r="1037" spans="1:40" x14ac:dyDescent="0.25">
      <c r="A1037" t="str">
        <f t="shared" si="330"/>
        <v>43901Mississippi</v>
      </c>
      <c r="B1037" t="str">
        <f t="shared" si="328"/>
        <v>43901MS</v>
      </c>
      <c r="C1037" s="6">
        <v>43901</v>
      </c>
      <c r="D1037" t="s">
        <v>87</v>
      </c>
      <c r="E1037" t="s">
        <v>33</v>
      </c>
      <c r="F1037">
        <f>IFERROR(VLOOKUP(B1037,CovidTracking!B:G,4,FALSE),0)</f>
        <v>0</v>
      </c>
      <c r="G1037">
        <f>IFERROR(VLOOKUP(B1037,CovidTracking!B:G,5,FALSE),0)</f>
        <v>20</v>
      </c>
      <c r="H1037">
        <f t="shared" si="329"/>
        <v>20</v>
      </c>
      <c r="I1037">
        <f>IFERROR(VLOOKUP(B1037,CovidTracking!B:G,6,FALSE),0)</f>
        <v>0</v>
      </c>
      <c r="J1037">
        <f t="shared" si="342"/>
        <v>0</v>
      </c>
      <c r="K1037">
        <f t="shared" si="343"/>
        <v>20</v>
      </c>
      <c r="L1037">
        <f t="shared" si="344"/>
        <v>20</v>
      </c>
      <c r="M1037">
        <f t="shared" si="345"/>
        <v>0</v>
      </c>
      <c r="N1037">
        <f>VLOOKUP(A1037,Mobility!$A:$L,7,FALSE)</f>
        <v>15</v>
      </c>
      <c r="O1037">
        <f>VLOOKUP(A1037,Mobility!$A:$L,8,FALSE)</f>
        <v>10</v>
      </c>
      <c r="P1037">
        <f>VLOOKUP(A1037,Mobility!$A:$L,9,FALSE)</f>
        <v>36</v>
      </c>
      <c r="Q1037">
        <f>VLOOKUP(A1037,Mobility!$A:$L,10,FALSE)</f>
        <v>12</v>
      </c>
      <c r="R1037">
        <f>VLOOKUP(A1037,Mobility!$A:$L,11,FALSE)</f>
        <v>-9</v>
      </c>
      <c r="S1037">
        <f>VLOOKUP(A1037,Mobility!$A:$L,12,FALSE)</f>
        <v>0</v>
      </c>
      <c r="T1037">
        <f>VLOOKUP(D1037,'Pop and Pop Den'!A:C,2,FALSE)</f>
        <v>2989260</v>
      </c>
      <c r="U1037">
        <f>VLOOKUP(D1037,'Pop and Pop Den'!A:C,3,FALSE)</f>
        <v>63.705599999999997</v>
      </c>
      <c r="V1037">
        <f>VLOOKUP(D1037,Unemployment!A:B,2,FALSE)</f>
        <v>5.4</v>
      </c>
      <c r="W1037">
        <f>VLOOKUP(D1037,Unemployment!H:J,2,FALSE)</f>
        <v>5.4</v>
      </c>
      <c r="X1037">
        <f>VLOOKUP(D1037,Unemployment!H:J,3,FALSE)</f>
        <v>5.3</v>
      </c>
      <c r="Y1037">
        <f t="shared" si="331"/>
        <v>-0.10000000000000053</v>
      </c>
      <c r="Z1037">
        <f t="shared" si="332"/>
        <v>-0.10000000000000053</v>
      </c>
      <c r="AA1037">
        <f>VLOOKUP(D1037,MedianAge!A:B,2,FALSE)</f>
        <v>37.200000000000003</v>
      </c>
      <c r="AB1037" s="6">
        <f>VLOOKUP(D1037,StateActions!F:G,2,FALSE)</f>
        <v>43924</v>
      </c>
      <c r="AC1037" s="6">
        <f>VLOOKUP(D1037,StateActions!L:M,2,FALSE)</f>
        <v>43921</v>
      </c>
      <c r="AD1037" s="6">
        <f>VLOOKUP(D1037,StateActions!A:B,2,FALSE)</f>
        <v>43909</v>
      </c>
      <c r="AE1037">
        <f t="shared" si="333"/>
        <v>-23</v>
      </c>
      <c r="AF1037">
        <f t="shared" si="334"/>
        <v>-20</v>
      </c>
      <c r="AG1037">
        <f t="shared" si="335"/>
        <v>-8</v>
      </c>
      <c r="AH1037" s="18">
        <f t="shared" si="336"/>
        <v>0</v>
      </c>
      <c r="AI1037" s="18">
        <f t="shared" si="337"/>
        <v>1</v>
      </c>
      <c r="AJ1037" s="20">
        <f t="shared" si="338"/>
        <v>0</v>
      </c>
      <c r="AK1037" t="str">
        <f t="shared" si="339"/>
        <v>Include</v>
      </c>
      <c r="AL1037" t="str">
        <f t="shared" si="340"/>
        <v>Less than 10 deaths</v>
      </c>
      <c r="AM1037" s="6">
        <f>IFERROR(VLOOKUP(D1037,DatesEachStateReach10Deaths!A:B,2,FALSE),AK1037)</f>
        <v>43918</v>
      </c>
      <c r="AN1037">
        <f t="shared" si="341"/>
        <v>-17</v>
      </c>
    </row>
    <row r="1038" spans="1:40" x14ac:dyDescent="0.25">
      <c r="A1038" t="str">
        <f t="shared" si="330"/>
        <v>43902Mississippi</v>
      </c>
      <c r="B1038" t="str">
        <f t="shared" si="328"/>
        <v>43902MS</v>
      </c>
      <c r="C1038" s="6">
        <v>43902</v>
      </c>
      <c r="D1038" t="s">
        <v>87</v>
      </c>
      <c r="E1038" t="s">
        <v>33</v>
      </c>
      <c r="F1038">
        <f>IFERROR(VLOOKUP(B1038,CovidTracking!B:G,4,FALSE),0)</f>
        <v>1</v>
      </c>
      <c r="G1038">
        <f>IFERROR(VLOOKUP(B1038,CovidTracking!B:G,5,FALSE),0)</f>
        <v>41</v>
      </c>
      <c r="H1038">
        <f t="shared" si="329"/>
        <v>42</v>
      </c>
      <c r="I1038">
        <f>IFERROR(VLOOKUP(B1038,CovidTracking!B:G,6,FALSE),0)</f>
        <v>0</v>
      </c>
      <c r="J1038">
        <f t="shared" si="342"/>
        <v>1</v>
      </c>
      <c r="K1038">
        <f t="shared" si="343"/>
        <v>21</v>
      </c>
      <c r="L1038">
        <f t="shared" si="344"/>
        <v>22</v>
      </c>
      <c r="M1038">
        <f t="shared" si="345"/>
        <v>0</v>
      </c>
      <c r="N1038">
        <f>VLOOKUP(A1038,Mobility!$A:$L,7,FALSE)</f>
        <v>14</v>
      </c>
      <c r="O1038">
        <f>VLOOKUP(A1038,Mobility!$A:$L,8,FALSE)</f>
        <v>24</v>
      </c>
      <c r="P1038">
        <f>VLOOKUP(A1038,Mobility!$A:$L,9,FALSE)</f>
        <v>45</v>
      </c>
      <c r="Q1038">
        <f>VLOOKUP(A1038,Mobility!$A:$L,10,FALSE)</f>
        <v>12</v>
      </c>
      <c r="R1038">
        <f>VLOOKUP(A1038,Mobility!$A:$L,11,FALSE)</f>
        <v>-10</v>
      </c>
      <c r="S1038">
        <f>VLOOKUP(A1038,Mobility!$A:$L,12,FALSE)</f>
        <v>0</v>
      </c>
      <c r="T1038">
        <f>VLOOKUP(D1038,'Pop and Pop Den'!A:C,2,FALSE)</f>
        <v>2989260</v>
      </c>
      <c r="U1038">
        <f>VLOOKUP(D1038,'Pop and Pop Den'!A:C,3,FALSE)</f>
        <v>63.705599999999997</v>
      </c>
      <c r="V1038">
        <f>VLOOKUP(D1038,Unemployment!A:B,2,FALSE)</f>
        <v>5.4</v>
      </c>
      <c r="W1038">
        <f>VLOOKUP(D1038,Unemployment!H:J,2,FALSE)</f>
        <v>5.4</v>
      </c>
      <c r="X1038">
        <f>VLOOKUP(D1038,Unemployment!H:J,3,FALSE)</f>
        <v>5.3</v>
      </c>
      <c r="Y1038">
        <f t="shared" si="331"/>
        <v>-0.10000000000000053</v>
      </c>
      <c r="Z1038">
        <f t="shared" si="332"/>
        <v>-0.10000000000000053</v>
      </c>
      <c r="AA1038">
        <f>VLOOKUP(D1038,MedianAge!A:B,2,FALSE)</f>
        <v>37.200000000000003</v>
      </c>
      <c r="AB1038" s="6">
        <f>VLOOKUP(D1038,StateActions!F:G,2,FALSE)</f>
        <v>43924</v>
      </c>
      <c r="AC1038" s="6">
        <f>VLOOKUP(D1038,StateActions!L:M,2,FALSE)</f>
        <v>43921</v>
      </c>
      <c r="AD1038" s="6">
        <f>VLOOKUP(D1038,StateActions!A:B,2,FALSE)</f>
        <v>43909</v>
      </c>
      <c r="AE1038">
        <f t="shared" si="333"/>
        <v>-22</v>
      </c>
      <c r="AF1038">
        <f t="shared" si="334"/>
        <v>-19</v>
      </c>
      <c r="AG1038">
        <f t="shared" si="335"/>
        <v>-7</v>
      </c>
      <c r="AH1038" s="18">
        <f t="shared" si="336"/>
        <v>2.3809523809523808E-2</v>
      </c>
      <c r="AI1038" s="18">
        <f t="shared" si="337"/>
        <v>0.97619047619047616</v>
      </c>
      <c r="AJ1038" s="20">
        <f t="shared" si="338"/>
        <v>0</v>
      </c>
      <c r="AK1038" t="str">
        <f t="shared" si="339"/>
        <v>Include</v>
      </c>
      <c r="AL1038" t="str">
        <f t="shared" si="340"/>
        <v>Less than 10 deaths</v>
      </c>
      <c r="AM1038" s="6">
        <f>IFERROR(VLOOKUP(D1038,DatesEachStateReach10Deaths!A:B,2,FALSE),AK1038)</f>
        <v>43918</v>
      </c>
      <c r="AN1038">
        <f t="shared" si="341"/>
        <v>-16</v>
      </c>
    </row>
    <row r="1039" spans="1:40" x14ac:dyDescent="0.25">
      <c r="A1039" t="str">
        <f t="shared" si="330"/>
        <v>43903Mississippi</v>
      </c>
      <c r="B1039" t="str">
        <f t="shared" si="328"/>
        <v>43903MS</v>
      </c>
      <c r="C1039" s="6">
        <v>43903</v>
      </c>
      <c r="D1039" t="s">
        <v>87</v>
      </c>
      <c r="E1039" t="s">
        <v>33</v>
      </c>
      <c r="F1039">
        <f>IFERROR(VLOOKUP(B1039,CovidTracking!B:G,4,FALSE),0)</f>
        <v>4</v>
      </c>
      <c r="G1039">
        <f>IFERROR(VLOOKUP(B1039,CovidTracking!B:G,5,FALSE),0)</f>
        <v>41</v>
      </c>
      <c r="H1039">
        <f t="shared" si="329"/>
        <v>45</v>
      </c>
      <c r="I1039">
        <f>IFERROR(VLOOKUP(B1039,CovidTracking!B:G,6,FALSE),0)</f>
        <v>0</v>
      </c>
      <c r="J1039">
        <f t="shared" si="342"/>
        <v>3</v>
      </c>
      <c r="K1039">
        <f t="shared" si="343"/>
        <v>0</v>
      </c>
      <c r="L1039">
        <f t="shared" si="344"/>
        <v>3</v>
      </c>
      <c r="M1039">
        <f t="shared" si="345"/>
        <v>0</v>
      </c>
      <c r="N1039">
        <f>VLOOKUP(A1039,Mobility!$A:$L,7,FALSE)</f>
        <v>5</v>
      </c>
      <c r="O1039">
        <f>VLOOKUP(A1039,Mobility!$A:$L,8,FALSE)</f>
        <v>21</v>
      </c>
      <c r="P1039">
        <f>VLOOKUP(A1039,Mobility!$A:$L,9,FALSE)</f>
        <v>23</v>
      </c>
      <c r="Q1039">
        <f>VLOOKUP(A1039,Mobility!$A:$L,10,FALSE)</f>
        <v>9</v>
      </c>
      <c r="R1039">
        <f>VLOOKUP(A1039,Mobility!$A:$L,11,FALSE)</f>
        <v>-12</v>
      </c>
      <c r="S1039">
        <f>VLOOKUP(A1039,Mobility!$A:$L,12,FALSE)</f>
        <v>1</v>
      </c>
      <c r="T1039">
        <f>VLOOKUP(D1039,'Pop and Pop Den'!A:C,2,FALSE)</f>
        <v>2989260</v>
      </c>
      <c r="U1039">
        <f>VLOOKUP(D1039,'Pop and Pop Den'!A:C,3,FALSE)</f>
        <v>63.705599999999997</v>
      </c>
      <c r="V1039">
        <f>VLOOKUP(D1039,Unemployment!A:B,2,FALSE)</f>
        <v>5.4</v>
      </c>
      <c r="W1039">
        <f>VLOOKUP(D1039,Unemployment!H:J,2,FALSE)</f>
        <v>5.4</v>
      </c>
      <c r="X1039">
        <f>VLOOKUP(D1039,Unemployment!H:J,3,FALSE)</f>
        <v>5.3</v>
      </c>
      <c r="Y1039">
        <f t="shared" si="331"/>
        <v>-0.10000000000000053</v>
      </c>
      <c r="Z1039">
        <f t="shared" si="332"/>
        <v>-0.10000000000000053</v>
      </c>
      <c r="AA1039">
        <f>VLOOKUP(D1039,MedianAge!A:B,2,FALSE)</f>
        <v>37.200000000000003</v>
      </c>
      <c r="AB1039" s="6">
        <f>VLOOKUP(D1039,StateActions!F:G,2,FALSE)</f>
        <v>43924</v>
      </c>
      <c r="AC1039" s="6">
        <f>VLOOKUP(D1039,StateActions!L:M,2,FALSE)</f>
        <v>43921</v>
      </c>
      <c r="AD1039" s="6">
        <f>VLOOKUP(D1039,StateActions!A:B,2,FALSE)</f>
        <v>43909</v>
      </c>
      <c r="AE1039">
        <f t="shared" si="333"/>
        <v>-21</v>
      </c>
      <c r="AF1039">
        <f t="shared" si="334"/>
        <v>-18</v>
      </c>
      <c r="AG1039">
        <f t="shared" si="335"/>
        <v>-6</v>
      </c>
      <c r="AH1039" s="18">
        <f t="shared" si="336"/>
        <v>8.8888888888888892E-2</v>
      </c>
      <c r="AI1039" s="18">
        <f t="shared" si="337"/>
        <v>0.91111111111111109</v>
      </c>
      <c r="AJ1039" s="20">
        <f t="shared" si="338"/>
        <v>0</v>
      </c>
      <c r="AK1039" t="str">
        <f t="shared" si="339"/>
        <v>Include</v>
      </c>
      <c r="AL1039" t="str">
        <f t="shared" si="340"/>
        <v>Less than 10 deaths</v>
      </c>
      <c r="AM1039" s="6">
        <f>IFERROR(VLOOKUP(D1039,DatesEachStateReach10Deaths!A:B,2,FALSE),AK1039)</f>
        <v>43918</v>
      </c>
      <c r="AN1039">
        <f t="shared" si="341"/>
        <v>-15</v>
      </c>
    </row>
    <row r="1040" spans="1:40" x14ac:dyDescent="0.25">
      <c r="A1040" t="str">
        <f t="shared" si="330"/>
        <v>43904Mississippi</v>
      </c>
      <c r="B1040" t="str">
        <f t="shared" si="328"/>
        <v>43904MS</v>
      </c>
      <c r="C1040" s="6">
        <v>43904</v>
      </c>
      <c r="D1040" t="s">
        <v>87</v>
      </c>
      <c r="E1040" t="s">
        <v>33</v>
      </c>
      <c r="F1040">
        <f>IFERROR(VLOOKUP(B1040,CovidTracking!B:G,4,FALSE),0)</f>
        <v>6</v>
      </c>
      <c r="G1040">
        <f>IFERROR(VLOOKUP(B1040,CovidTracking!B:G,5,FALSE),0)</f>
        <v>84</v>
      </c>
      <c r="H1040">
        <f t="shared" si="329"/>
        <v>90</v>
      </c>
      <c r="I1040">
        <f>IFERROR(VLOOKUP(B1040,CovidTracking!B:G,6,FALSE),0)</f>
        <v>0</v>
      </c>
      <c r="J1040">
        <f t="shared" si="342"/>
        <v>2</v>
      </c>
      <c r="K1040">
        <f t="shared" si="343"/>
        <v>43</v>
      </c>
      <c r="L1040">
        <f t="shared" si="344"/>
        <v>45</v>
      </c>
      <c r="M1040">
        <f t="shared" si="345"/>
        <v>0</v>
      </c>
      <c r="N1040">
        <f>VLOOKUP(A1040,Mobility!$A:$L,7,FALSE)</f>
        <v>3</v>
      </c>
      <c r="O1040">
        <f>VLOOKUP(A1040,Mobility!$A:$L,8,FALSE)</f>
        <v>21</v>
      </c>
      <c r="P1040">
        <f>VLOOKUP(A1040,Mobility!$A:$L,9,FALSE)</f>
        <v>41</v>
      </c>
      <c r="Q1040">
        <f>VLOOKUP(A1040,Mobility!$A:$L,10,FALSE)</f>
        <v>10</v>
      </c>
      <c r="R1040">
        <f>VLOOKUP(A1040,Mobility!$A:$L,11,FALSE)</f>
        <v>0</v>
      </c>
      <c r="S1040">
        <f>VLOOKUP(A1040,Mobility!$A:$L,12,FALSE)</f>
        <v>-1</v>
      </c>
      <c r="T1040">
        <f>VLOOKUP(D1040,'Pop and Pop Den'!A:C,2,FALSE)</f>
        <v>2989260</v>
      </c>
      <c r="U1040">
        <f>VLOOKUP(D1040,'Pop and Pop Den'!A:C,3,FALSE)</f>
        <v>63.705599999999997</v>
      </c>
      <c r="V1040">
        <f>VLOOKUP(D1040,Unemployment!A:B,2,FALSE)</f>
        <v>5.4</v>
      </c>
      <c r="W1040">
        <f>VLOOKUP(D1040,Unemployment!H:J,2,FALSE)</f>
        <v>5.4</v>
      </c>
      <c r="X1040">
        <f>VLOOKUP(D1040,Unemployment!H:J,3,FALSE)</f>
        <v>5.3</v>
      </c>
      <c r="Y1040">
        <f t="shared" si="331"/>
        <v>-0.10000000000000053</v>
      </c>
      <c r="Z1040">
        <f t="shared" si="332"/>
        <v>-0.10000000000000053</v>
      </c>
      <c r="AA1040">
        <f>VLOOKUP(D1040,MedianAge!A:B,2,FALSE)</f>
        <v>37.200000000000003</v>
      </c>
      <c r="AB1040" s="6">
        <f>VLOOKUP(D1040,StateActions!F:G,2,FALSE)</f>
        <v>43924</v>
      </c>
      <c r="AC1040" s="6">
        <f>VLOOKUP(D1040,StateActions!L:M,2,FALSE)</f>
        <v>43921</v>
      </c>
      <c r="AD1040" s="6">
        <f>VLOOKUP(D1040,StateActions!A:B,2,FALSE)</f>
        <v>43909</v>
      </c>
      <c r="AE1040">
        <f t="shared" si="333"/>
        <v>-20</v>
      </c>
      <c r="AF1040">
        <f t="shared" si="334"/>
        <v>-17</v>
      </c>
      <c r="AG1040">
        <f t="shared" si="335"/>
        <v>-5</v>
      </c>
      <c r="AH1040" s="18">
        <f t="shared" si="336"/>
        <v>6.6666666666666666E-2</v>
      </c>
      <c r="AI1040" s="18">
        <f t="shared" si="337"/>
        <v>0.93333333333333335</v>
      </c>
      <c r="AJ1040" s="20">
        <f t="shared" si="338"/>
        <v>0</v>
      </c>
      <c r="AK1040" t="str">
        <f t="shared" si="339"/>
        <v>Include</v>
      </c>
      <c r="AL1040" t="str">
        <f t="shared" si="340"/>
        <v>Less than 10 deaths</v>
      </c>
      <c r="AM1040" s="6">
        <f>IFERROR(VLOOKUP(D1040,DatesEachStateReach10Deaths!A:B,2,FALSE),AK1040)</f>
        <v>43918</v>
      </c>
      <c r="AN1040">
        <f t="shared" si="341"/>
        <v>-14</v>
      </c>
    </row>
    <row r="1041" spans="1:40" x14ac:dyDescent="0.25">
      <c r="A1041" t="str">
        <f t="shared" si="330"/>
        <v>43905Mississippi</v>
      </c>
      <c r="B1041" t="str">
        <f t="shared" si="328"/>
        <v>43905MS</v>
      </c>
      <c r="C1041" s="6">
        <v>43905</v>
      </c>
      <c r="D1041" t="s">
        <v>87</v>
      </c>
      <c r="E1041" t="s">
        <v>33</v>
      </c>
      <c r="F1041">
        <f>IFERROR(VLOOKUP(B1041,CovidTracking!B:G,4,FALSE),0)</f>
        <v>10</v>
      </c>
      <c r="G1041">
        <f>IFERROR(VLOOKUP(B1041,CovidTracking!B:G,5,FALSE),0)</f>
        <v>84</v>
      </c>
      <c r="H1041">
        <f t="shared" si="329"/>
        <v>94</v>
      </c>
      <c r="I1041">
        <f>IFERROR(VLOOKUP(B1041,CovidTracking!B:G,6,FALSE),0)</f>
        <v>0</v>
      </c>
      <c r="J1041">
        <f t="shared" si="342"/>
        <v>4</v>
      </c>
      <c r="K1041">
        <f t="shared" si="343"/>
        <v>0</v>
      </c>
      <c r="L1041">
        <f t="shared" si="344"/>
        <v>4</v>
      </c>
      <c r="M1041">
        <f t="shared" si="345"/>
        <v>0</v>
      </c>
      <c r="N1041">
        <f>VLOOKUP(A1041,Mobility!$A:$L,7,FALSE)</f>
        <v>2</v>
      </c>
      <c r="O1041">
        <f>VLOOKUP(A1041,Mobility!$A:$L,8,FALSE)</f>
        <v>17</v>
      </c>
      <c r="P1041">
        <f>VLOOKUP(A1041,Mobility!$A:$L,9,FALSE)</f>
        <v>32</v>
      </c>
      <c r="Q1041">
        <f>VLOOKUP(A1041,Mobility!$A:$L,10,FALSE)</f>
        <v>10</v>
      </c>
      <c r="R1041">
        <f>VLOOKUP(A1041,Mobility!$A:$L,11,FALSE)</f>
        <v>-4</v>
      </c>
      <c r="S1041">
        <f>VLOOKUP(A1041,Mobility!$A:$L,12,FALSE)</f>
        <v>1</v>
      </c>
      <c r="T1041">
        <f>VLOOKUP(D1041,'Pop and Pop Den'!A:C,2,FALSE)</f>
        <v>2989260</v>
      </c>
      <c r="U1041">
        <f>VLOOKUP(D1041,'Pop and Pop Den'!A:C,3,FALSE)</f>
        <v>63.705599999999997</v>
      </c>
      <c r="V1041">
        <f>VLOOKUP(D1041,Unemployment!A:B,2,FALSE)</f>
        <v>5.4</v>
      </c>
      <c r="W1041">
        <f>VLOOKUP(D1041,Unemployment!H:J,2,FALSE)</f>
        <v>5.4</v>
      </c>
      <c r="X1041">
        <f>VLOOKUP(D1041,Unemployment!H:J,3,FALSE)</f>
        <v>5.3</v>
      </c>
      <c r="Y1041">
        <f t="shared" si="331"/>
        <v>-0.10000000000000053</v>
      </c>
      <c r="Z1041">
        <f t="shared" si="332"/>
        <v>-0.10000000000000053</v>
      </c>
      <c r="AA1041">
        <f>VLOOKUP(D1041,MedianAge!A:B,2,FALSE)</f>
        <v>37.200000000000003</v>
      </c>
      <c r="AB1041" s="6">
        <f>VLOOKUP(D1041,StateActions!F:G,2,FALSE)</f>
        <v>43924</v>
      </c>
      <c r="AC1041" s="6">
        <f>VLOOKUP(D1041,StateActions!L:M,2,FALSE)</f>
        <v>43921</v>
      </c>
      <c r="AD1041" s="6">
        <f>VLOOKUP(D1041,StateActions!A:B,2,FALSE)</f>
        <v>43909</v>
      </c>
      <c r="AE1041">
        <f t="shared" si="333"/>
        <v>-19</v>
      </c>
      <c r="AF1041">
        <f t="shared" si="334"/>
        <v>-16</v>
      </c>
      <c r="AG1041">
        <f t="shared" si="335"/>
        <v>-4</v>
      </c>
      <c r="AH1041" s="18">
        <f t="shared" si="336"/>
        <v>0.10638297872340426</v>
      </c>
      <c r="AI1041" s="18">
        <f t="shared" si="337"/>
        <v>0.8936170212765957</v>
      </c>
      <c r="AJ1041" s="20">
        <f t="shared" si="338"/>
        <v>0</v>
      </c>
      <c r="AK1041" t="str">
        <f t="shared" si="339"/>
        <v>Include</v>
      </c>
      <c r="AL1041" t="str">
        <f t="shared" si="340"/>
        <v>Less than 10 deaths</v>
      </c>
      <c r="AM1041" s="6">
        <f>IFERROR(VLOOKUP(D1041,DatesEachStateReach10Deaths!A:B,2,FALSE),AK1041)</f>
        <v>43918</v>
      </c>
      <c r="AN1041">
        <f t="shared" si="341"/>
        <v>-13</v>
      </c>
    </row>
    <row r="1042" spans="1:40" x14ac:dyDescent="0.25">
      <c r="A1042" t="str">
        <f t="shared" si="330"/>
        <v>43906Mississippi</v>
      </c>
      <c r="B1042" t="str">
        <f t="shared" si="328"/>
        <v>43906MS</v>
      </c>
      <c r="C1042" s="6">
        <v>43906</v>
      </c>
      <c r="D1042" t="s">
        <v>87</v>
      </c>
      <c r="E1042" t="s">
        <v>33</v>
      </c>
      <c r="F1042">
        <f>IFERROR(VLOOKUP(B1042,CovidTracking!B:G,4,FALSE),0)</f>
        <v>12</v>
      </c>
      <c r="G1042">
        <f>IFERROR(VLOOKUP(B1042,CovidTracking!B:G,5,FALSE),0)</f>
        <v>277</v>
      </c>
      <c r="H1042">
        <f t="shared" si="329"/>
        <v>289</v>
      </c>
      <c r="I1042">
        <f>IFERROR(VLOOKUP(B1042,CovidTracking!B:G,6,FALSE),0)</f>
        <v>0</v>
      </c>
      <c r="J1042">
        <f t="shared" si="342"/>
        <v>2</v>
      </c>
      <c r="K1042">
        <f t="shared" si="343"/>
        <v>193</v>
      </c>
      <c r="L1042">
        <f t="shared" si="344"/>
        <v>195</v>
      </c>
      <c r="M1042">
        <f t="shared" si="345"/>
        <v>0</v>
      </c>
      <c r="N1042">
        <f>VLOOKUP(A1042,Mobility!$A:$L,7,FALSE)</f>
        <v>4</v>
      </c>
      <c r="O1042">
        <f>VLOOKUP(A1042,Mobility!$A:$L,8,FALSE)</f>
        <v>25</v>
      </c>
      <c r="P1042">
        <f>VLOOKUP(A1042,Mobility!$A:$L,9,FALSE)</f>
        <v>24</v>
      </c>
      <c r="Q1042">
        <f>VLOOKUP(A1042,Mobility!$A:$L,10,FALSE)</f>
        <v>4</v>
      </c>
      <c r="R1042">
        <f>VLOOKUP(A1042,Mobility!$A:$L,11,FALSE)</f>
        <v>-14</v>
      </c>
      <c r="S1042">
        <f>VLOOKUP(A1042,Mobility!$A:$L,12,FALSE)</f>
        <v>4</v>
      </c>
      <c r="T1042">
        <f>VLOOKUP(D1042,'Pop and Pop Den'!A:C,2,FALSE)</f>
        <v>2989260</v>
      </c>
      <c r="U1042">
        <f>VLOOKUP(D1042,'Pop and Pop Den'!A:C,3,FALSE)</f>
        <v>63.705599999999997</v>
      </c>
      <c r="V1042">
        <f>VLOOKUP(D1042,Unemployment!A:B,2,FALSE)</f>
        <v>5.4</v>
      </c>
      <c r="W1042">
        <f>VLOOKUP(D1042,Unemployment!H:J,2,FALSE)</f>
        <v>5.4</v>
      </c>
      <c r="X1042">
        <f>VLOOKUP(D1042,Unemployment!H:J,3,FALSE)</f>
        <v>5.3</v>
      </c>
      <c r="Y1042">
        <f t="shared" si="331"/>
        <v>-0.10000000000000053</v>
      </c>
      <c r="Z1042">
        <f t="shared" si="332"/>
        <v>-0.10000000000000053</v>
      </c>
      <c r="AA1042">
        <f>VLOOKUP(D1042,MedianAge!A:B,2,FALSE)</f>
        <v>37.200000000000003</v>
      </c>
      <c r="AB1042" s="6">
        <f>VLOOKUP(D1042,StateActions!F:G,2,FALSE)</f>
        <v>43924</v>
      </c>
      <c r="AC1042" s="6">
        <f>VLOOKUP(D1042,StateActions!L:M,2,FALSE)</f>
        <v>43921</v>
      </c>
      <c r="AD1042" s="6">
        <f>VLOOKUP(D1042,StateActions!A:B,2,FALSE)</f>
        <v>43909</v>
      </c>
      <c r="AE1042">
        <f t="shared" si="333"/>
        <v>-18</v>
      </c>
      <c r="AF1042">
        <f t="shared" si="334"/>
        <v>-15</v>
      </c>
      <c r="AG1042">
        <f t="shared" si="335"/>
        <v>-3</v>
      </c>
      <c r="AH1042" s="18">
        <f t="shared" si="336"/>
        <v>4.1522491349480967E-2</v>
      </c>
      <c r="AI1042" s="18">
        <f t="shared" si="337"/>
        <v>0.95847750865051906</v>
      </c>
      <c r="AJ1042" s="20">
        <f t="shared" si="338"/>
        <v>0</v>
      </c>
      <c r="AK1042" t="str">
        <f t="shared" si="339"/>
        <v>Include</v>
      </c>
      <c r="AL1042" t="str">
        <f t="shared" si="340"/>
        <v>Less than 10 deaths</v>
      </c>
      <c r="AM1042" s="6">
        <f>IFERROR(VLOOKUP(D1042,DatesEachStateReach10Deaths!A:B,2,FALSE),AK1042)</f>
        <v>43918</v>
      </c>
      <c r="AN1042">
        <f t="shared" si="341"/>
        <v>-12</v>
      </c>
    </row>
    <row r="1043" spans="1:40" x14ac:dyDescent="0.25">
      <c r="A1043" t="str">
        <f t="shared" si="330"/>
        <v>43907Mississippi</v>
      </c>
      <c r="B1043" t="str">
        <f t="shared" si="328"/>
        <v>43907MS</v>
      </c>
      <c r="C1043" s="6">
        <v>43907</v>
      </c>
      <c r="D1043" t="s">
        <v>87</v>
      </c>
      <c r="E1043" t="s">
        <v>33</v>
      </c>
      <c r="F1043">
        <f>IFERROR(VLOOKUP(B1043,CovidTracking!B:G,4,FALSE),0)</f>
        <v>21</v>
      </c>
      <c r="G1043">
        <f>IFERROR(VLOOKUP(B1043,CovidTracking!B:G,5,FALSE),0)</f>
        <v>368</v>
      </c>
      <c r="H1043">
        <f t="shared" si="329"/>
        <v>389</v>
      </c>
      <c r="I1043">
        <f>IFERROR(VLOOKUP(B1043,CovidTracking!B:G,6,FALSE),0)</f>
        <v>0</v>
      </c>
      <c r="J1043">
        <f t="shared" si="342"/>
        <v>9</v>
      </c>
      <c r="K1043">
        <f t="shared" si="343"/>
        <v>91</v>
      </c>
      <c r="L1043">
        <f t="shared" si="344"/>
        <v>100</v>
      </c>
      <c r="M1043">
        <f t="shared" si="345"/>
        <v>0</v>
      </c>
      <c r="N1043">
        <f>VLOOKUP(A1043,Mobility!$A:$L,7,FALSE)</f>
        <v>-3</v>
      </c>
      <c r="O1043">
        <f>VLOOKUP(A1043,Mobility!$A:$L,8,FALSE)</f>
        <v>21</v>
      </c>
      <c r="P1043">
        <f>VLOOKUP(A1043,Mobility!$A:$L,9,FALSE)</f>
        <v>34</v>
      </c>
      <c r="Q1043">
        <f>VLOOKUP(A1043,Mobility!$A:$L,10,FALSE)</f>
        <v>2</v>
      </c>
      <c r="R1043">
        <f>VLOOKUP(A1043,Mobility!$A:$L,11,FALSE)</f>
        <v>-18</v>
      </c>
      <c r="S1043">
        <f>VLOOKUP(A1043,Mobility!$A:$L,12,FALSE)</f>
        <v>6</v>
      </c>
      <c r="T1043">
        <f>VLOOKUP(D1043,'Pop and Pop Den'!A:C,2,FALSE)</f>
        <v>2989260</v>
      </c>
      <c r="U1043">
        <f>VLOOKUP(D1043,'Pop and Pop Den'!A:C,3,FALSE)</f>
        <v>63.705599999999997</v>
      </c>
      <c r="V1043">
        <f>VLOOKUP(D1043,Unemployment!A:B,2,FALSE)</f>
        <v>5.4</v>
      </c>
      <c r="W1043">
        <f>VLOOKUP(D1043,Unemployment!H:J,2,FALSE)</f>
        <v>5.4</v>
      </c>
      <c r="X1043">
        <f>VLOOKUP(D1043,Unemployment!H:J,3,FALSE)</f>
        <v>5.3</v>
      </c>
      <c r="Y1043">
        <f t="shared" si="331"/>
        <v>-0.10000000000000053</v>
      </c>
      <c r="Z1043">
        <f t="shared" si="332"/>
        <v>-0.10000000000000053</v>
      </c>
      <c r="AA1043">
        <f>VLOOKUP(D1043,MedianAge!A:B,2,FALSE)</f>
        <v>37.200000000000003</v>
      </c>
      <c r="AB1043" s="6">
        <f>VLOOKUP(D1043,StateActions!F:G,2,FALSE)</f>
        <v>43924</v>
      </c>
      <c r="AC1043" s="6">
        <f>VLOOKUP(D1043,StateActions!L:M,2,FALSE)</f>
        <v>43921</v>
      </c>
      <c r="AD1043" s="6">
        <f>VLOOKUP(D1043,StateActions!A:B,2,FALSE)</f>
        <v>43909</v>
      </c>
      <c r="AE1043">
        <f t="shared" si="333"/>
        <v>-17</v>
      </c>
      <c r="AF1043">
        <f t="shared" si="334"/>
        <v>-14</v>
      </c>
      <c r="AG1043">
        <f t="shared" si="335"/>
        <v>-2</v>
      </c>
      <c r="AH1043" s="18">
        <f t="shared" si="336"/>
        <v>5.3984575835475578E-2</v>
      </c>
      <c r="AI1043" s="18">
        <f t="shared" si="337"/>
        <v>0.94601542416452444</v>
      </c>
      <c r="AJ1043" s="20">
        <f t="shared" si="338"/>
        <v>0</v>
      </c>
      <c r="AK1043" t="str">
        <f t="shared" si="339"/>
        <v>Include</v>
      </c>
      <c r="AL1043" t="str">
        <f t="shared" si="340"/>
        <v>Less than 10 deaths</v>
      </c>
      <c r="AM1043" s="6">
        <f>IFERROR(VLOOKUP(D1043,DatesEachStateReach10Deaths!A:B,2,FALSE),AK1043)</f>
        <v>43918</v>
      </c>
      <c r="AN1043">
        <f t="shared" si="341"/>
        <v>-11</v>
      </c>
    </row>
    <row r="1044" spans="1:40" x14ac:dyDescent="0.25">
      <c r="A1044" t="str">
        <f t="shared" si="330"/>
        <v>43908Mississippi</v>
      </c>
      <c r="B1044" t="str">
        <f t="shared" si="328"/>
        <v>43908MS</v>
      </c>
      <c r="C1044" s="6">
        <v>43908</v>
      </c>
      <c r="D1044" t="s">
        <v>87</v>
      </c>
      <c r="E1044" t="s">
        <v>33</v>
      </c>
      <c r="F1044">
        <f>IFERROR(VLOOKUP(B1044,CovidTracking!B:G,4,FALSE),0)</f>
        <v>34</v>
      </c>
      <c r="G1044">
        <f>IFERROR(VLOOKUP(B1044,CovidTracking!B:G,5,FALSE),0)</f>
        <v>479</v>
      </c>
      <c r="H1044">
        <f t="shared" si="329"/>
        <v>513</v>
      </c>
      <c r="I1044">
        <f>IFERROR(VLOOKUP(B1044,CovidTracking!B:G,6,FALSE),0)</f>
        <v>0</v>
      </c>
      <c r="J1044">
        <f t="shared" si="342"/>
        <v>13</v>
      </c>
      <c r="K1044">
        <f t="shared" si="343"/>
        <v>111</v>
      </c>
      <c r="L1044">
        <f t="shared" si="344"/>
        <v>124</v>
      </c>
      <c r="M1044">
        <f t="shared" si="345"/>
        <v>0</v>
      </c>
      <c r="N1044">
        <f>VLOOKUP(A1044,Mobility!$A:$L,7,FALSE)</f>
        <v>-5</v>
      </c>
      <c r="O1044">
        <f>VLOOKUP(A1044,Mobility!$A:$L,8,FALSE)</f>
        <v>17</v>
      </c>
      <c r="P1044">
        <f>VLOOKUP(A1044,Mobility!$A:$L,9,FALSE)</f>
        <v>32</v>
      </c>
      <c r="Q1044">
        <f>VLOOKUP(A1044,Mobility!$A:$L,10,FALSE)</f>
        <v>0</v>
      </c>
      <c r="R1044">
        <f>VLOOKUP(A1044,Mobility!$A:$L,11,FALSE)</f>
        <v>-21</v>
      </c>
      <c r="S1044">
        <f>VLOOKUP(A1044,Mobility!$A:$L,12,FALSE)</f>
        <v>7</v>
      </c>
      <c r="T1044">
        <f>VLOOKUP(D1044,'Pop and Pop Den'!A:C,2,FALSE)</f>
        <v>2989260</v>
      </c>
      <c r="U1044">
        <f>VLOOKUP(D1044,'Pop and Pop Den'!A:C,3,FALSE)</f>
        <v>63.705599999999997</v>
      </c>
      <c r="V1044">
        <f>VLOOKUP(D1044,Unemployment!A:B,2,FALSE)</f>
        <v>5.4</v>
      </c>
      <c r="W1044">
        <f>VLOOKUP(D1044,Unemployment!H:J,2,FALSE)</f>
        <v>5.4</v>
      </c>
      <c r="X1044">
        <f>VLOOKUP(D1044,Unemployment!H:J,3,FALSE)</f>
        <v>5.3</v>
      </c>
      <c r="Y1044">
        <f t="shared" si="331"/>
        <v>-0.10000000000000053</v>
      </c>
      <c r="Z1044">
        <f t="shared" si="332"/>
        <v>-0.10000000000000053</v>
      </c>
      <c r="AA1044">
        <f>VLOOKUP(D1044,MedianAge!A:B,2,FALSE)</f>
        <v>37.200000000000003</v>
      </c>
      <c r="AB1044" s="6">
        <f>VLOOKUP(D1044,StateActions!F:G,2,FALSE)</f>
        <v>43924</v>
      </c>
      <c r="AC1044" s="6">
        <f>VLOOKUP(D1044,StateActions!L:M,2,FALSE)</f>
        <v>43921</v>
      </c>
      <c r="AD1044" s="6">
        <f>VLOOKUP(D1044,StateActions!A:B,2,FALSE)</f>
        <v>43909</v>
      </c>
      <c r="AE1044">
        <f t="shared" si="333"/>
        <v>-16</v>
      </c>
      <c r="AF1044">
        <f t="shared" si="334"/>
        <v>-13</v>
      </c>
      <c r="AG1044">
        <f t="shared" si="335"/>
        <v>-1</v>
      </c>
      <c r="AH1044" s="18">
        <f t="shared" si="336"/>
        <v>6.6276803118908378E-2</v>
      </c>
      <c r="AI1044" s="18">
        <f t="shared" si="337"/>
        <v>0.93372319688109162</v>
      </c>
      <c r="AJ1044" s="20">
        <f t="shared" si="338"/>
        <v>0</v>
      </c>
      <c r="AK1044" t="str">
        <f t="shared" si="339"/>
        <v>Include</v>
      </c>
      <c r="AL1044" t="str">
        <f t="shared" si="340"/>
        <v>Less than 10 deaths</v>
      </c>
      <c r="AM1044" s="6">
        <f>IFERROR(VLOOKUP(D1044,DatesEachStateReach10Deaths!A:B,2,FALSE),AK1044)</f>
        <v>43918</v>
      </c>
      <c r="AN1044">
        <f t="shared" si="341"/>
        <v>-10</v>
      </c>
    </row>
    <row r="1045" spans="1:40" x14ac:dyDescent="0.25">
      <c r="A1045" t="str">
        <f t="shared" si="330"/>
        <v>43909Mississippi</v>
      </c>
      <c r="B1045" t="str">
        <f t="shared" si="328"/>
        <v>43909MS</v>
      </c>
      <c r="C1045" s="6">
        <v>43909</v>
      </c>
      <c r="D1045" t="s">
        <v>87</v>
      </c>
      <c r="E1045" t="s">
        <v>33</v>
      </c>
      <c r="F1045">
        <f>IFERROR(VLOOKUP(B1045,CovidTracking!B:G,4,FALSE),0)</f>
        <v>50</v>
      </c>
      <c r="G1045">
        <f>IFERROR(VLOOKUP(B1045,CovidTracking!B:G,5,FALSE),0)</f>
        <v>552</v>
      </c>
      <c r="H1045">
        <f t="shared" si="329"/>
        <v>602</v>
      </c>
      <c r="I1045">
        <f>IFERROR(VLOOKUP(B1045,CovidTracking!B:G,6,FALSE),0)</f>
        <v>0</v>
      </c>
      <c r="J1045">
        <f t="shared" si="342"/>
        <v>16</v>
      </c>
      <c r="K1045">
        <f t="shared" si="343"/>
        <v>73</v>
      </c>
      <c r="L1045">
        <f t="shared" si="344"/>
        <v>89</v>
      </c>
      <c r="M1045">
        <f t="shared" si="345"/>
        <v>0</v>
      </c>
      <c r="N1045">
        <f>VLOOKUP(A1045,Mobility!$A:$L,7,FALSE)</f>
        <v>-13</v>
      </c>
      <c r="O1045">
        <f>VLOOKUP(A1045,Mobility!$A:$L,8,FALSE)</f>
        <v>18</v>
      </c>
      <c r="P1045">
        <f>VLOOKUP(A1045,Mobility!$A:$L,9,FALSE)</f>
        <v>26</v>
      </c>
      <c r="Q1045">
        <f>VLOOKUP(A1045,Mobility!$A:$L,10,FALSE)</f>
        <v>-3</v>
      </c>
      <c r="R1045">
        <f>VLOOKUP(A1045,Mobility!$A:$L,11,FALSE)</f>
        <v>-22</v>
      </c>
      <c r="S1045">
        <f>VLOOKUP(A1045,Mobility!$A:$L,12,FALSE)</f>
        <v>9</v>
      </c>
      <c r="T1045">
        <f>VLOOKUP(D1045,'Pop and Pop Den'!A:C,2,FALSE)</f>
        <v>2989260</v>
      </c>
      <c r="U1045">
        <f>VLOOKUP(D1045,'Pop and Pop Den'!A:C,3,FALSE)</f>
        <v>63.705599999999997</v>
      </c>
      <c r="V1045">
        <f>VLOOKUP(D1045,Unemployment!A:B,2,FALSE)</f>
        <v>5.4</v>
      </c>
      <c r="W1045">
        <f>VLOOKUP(D1045,Unemployment!H:J,2,FALSE)</f>
        <v>5.4</v>
      </c>
      <c r="X1045">
        <f>VLOOKUP(D1045,Unemployment!H:J,3,FALSE)</f>
        <v>5.3</v>
      </c>
      <c r="Y1045">
        <f t="shared" si="331"/>
        <v>-0.10000000000000053</v>
      </c>
      <c r="Z1045">
        <f t="shared" si="332"/>
        <v>-0.10000000000000053</v>
      </c>
      <c r="AA1045">
        <f>VLOOKUP(D1045,MedianAge!A:B,2,FALSE)</f>
        <v>37.200000000000003</v>
      </c>
      <c r="AB1045" s="6">
        <f>VLOOKUP(D1045,StateActions!F:G,2,FALSE)</f>
        <v>43924</v>
      </c>
      <c r="AC1045" s="6">
        <f>VLOOKUP(D1045,StateActions!L:M,2,FALSE)</f>
        <v>43921</v>
      </c>
      <c r="AD1045" s="6">
        <f>VLOOKUP(D1045,StateActions!A:B,2,FALSE)</f>
        <v>43909</v>
      </c>
      <c r="AE1045">
        <f t="shared" si="333"/>
        <v>-15</v>
      </c>
      <c r="AF1045">
        <f t="shared" si="334"/>
        <v>-12</v>
      </c>
      <c r="AG1045">
        <f t="shared" si="335"/>
        <v>0</v>
      </c>
      <c r="AH1045" s="18">
        <f t="shared" si="336"/>
        <v>8.3056478405315617E-2</v>
      </c>
      <c r="AI1045" s="18">
        <f t="shared" si="337"/>
        <v>0.9169435215946844</v>
      </c>
      <c r="AJ1045" s="20">
        <f t="shared" si="338"/>
        <v>0</v>
      </c>
      <c r="AK1045" t="str">
        <f t="shared" si="339"/>
        <v>Include</v>
      </c>
      <c r="AL1045" t="str">
        <f t="shared" si="340"/>
        <v>Less than 10 deaths</v>
      </c>
      <c r="AM1045" s="6">
        <f>IFERROR(VLOOKUP(D1045,DatesEachStateReach10Deaths!A:B,2,FALSE),AK1045)</f>
        <v>43918</v>
      </c>
      <c r="AN1045">
        <f t="shared" si="341"/>
        <v>-9</v>
      </c>
    </row>
    <row r="1046" spans="1:40" x14ac:dyDescent="0.25">
      <c r="A1046" t="str">
        <f t="shared" si="330"/>
        <v>43910Mississippi</v>
      </c>
      <c r="B1046" t="str">
        <f t="shared" si="328"/>
        <v>43910MS</v>
      </c>
      <c r="C1046" s="6">
        <v>43910</v>
      </c>
      <c r="D1046" t="s">
        <v>87</v>
      </c>
      <c r="E1046" t="s">
        <v>33</v>
      </c>
      <c r="F1046">
        <f>IFERROR(VLOOKUP(B1046,CovidTracking!B:G,4,FALSE),0)</f>
        <v>80</v>
      </c>
      <c r="G1046">
        <f>IFERROR(VLOOKUP(B1046,CovidTracking!B:G,5,FALSE),0)</f>
        <v>695</v>
      </c>
      <c r="H1046">
        <f t="shared" si="329"/>
        <v>775</v>
      </c>
      <c r="I1046">
        <f>IFERROR(VLOOKUP(B1046,CovidTracking!B:G,6,FALSE),0)</f>
        <v>1</v>
      </c>
      <c r="J1046">
        <f t="shared" si="342"/>
        <v>30</v>
      </c>
      <c r="K1046">
        <f t="shared" si="343"/>
        <v>143</v>
      </c>
      <c r="L1046">
        <f t="shared" si="344"/>
        <v>173</v>
      </c>
      <c r="M1046">
        <f t="shared" si="345"/>
        <v>1</v>
      </c>
      <c r="N1046">
        <f>VLOOKUP(A1046,Mobility!$A:$L,7,FALSE)</f>
        <v>-23</v>
      </c>
      <c r="O1046">
        <f>VLOOKUP(A1046,Mobility!$A:$L,8,FALSE)</f>
        <v>10</v>
      </c>
      <c r="P1046">
        <f>VLOOKUP(A1046,Mobility!$A:$L,9,FALSE)</f>
        <v>0</v>
      </c>
      <c r="Q1046">
        <f>VLOOKUP(A1046,Mobility!$A:$L,10,FALSE)</f>
        <v>-12</v>
      </c>
      <c r="R1046">
        <f>VLOOKUP(A1046,Mobility!$A:$L,11,FALSE)</f>
        <v>-26</v>
      </c>
      <c r="S1046">
        <f>VLOOKUP(A1046,Mobility!$A:$L,12,FALSE)</f>
        <v>12</v>
      </c>
      <c r="T1046">
        <f>VLOOKUP(D1046,'Pop and Pop Den'!A:C,2,FALSE)</f>
        <v>2989260</v>
      </c>
      <c r="U1046">
        <f>VLOOKUP(D1046,'Pop and Pop Den'!A:C,3,FALSE)</f>
        <v>63.705599999999997</v>
      </c>
      <c r="V1046">
        <f>VLOOKUP(D1046,Unemployment!A:B,2,FALSE)</f>
        <v>5.4</v>
      </c>
      <c r="W1046">
        <f>VLOOKUP(D1046,Unemployment!H:J,2,FALSE)</f>
        <v>5.4</v>
      </c>
      <c r="X1046">
        <f>VLOOKUP(D1046,Unemployment!H:J,3,FALSE)</f>
        <v>5.3</v>
      </c>
      <c r="Y1046">
        <f t="shared" si="331"/>
        <v>-0.10000000000000053</v>
      </c>
      <c r="Z1046">
        <f t="shared" si="332"/>
        <v>-0.10000000000000053</v>
      </c>
      <c r="AA1046">
        <f>VLOOKUP(D1046,MedianAge!A:B,2,FALSE)</f>
        <v>37.200000000000003</v>
      </c>
      <c r="AB1046" s="6">
        <f>VLOOKUP(D1046,StateActions!F:G,2,FALSE)</f>
        <v>43924</v>
      </c>
      <c r="AC1046" s="6">
        <f>VLOOKUP(D1046,StateActions!L:M,2,FALSE)</f>
        <v>43921</v>
      </c>
      <c r="AD1046" s="6">
        <f>VLOOKUP(D1046,StateActions!A:B,2,FALSE)</f>
        <v>43909</v>
      </c>
      <c r="AE1046">
        <f t="shared" si="333"/>
        <v>-14</v>
      </c>
      <c r="AF1046">
        <f t="shared" si="334"/>
        <v>-11</v>
      </c>
      <c r="AG1046">
        <f t="shared" si="335"/>
        <v>1</v>
      </c>
      <c r="AH1046" s="18">
        <f t="shared" si="336"/>
        <v>0.1032258064516129</v>
      </c>
      <c r="AI1046" s="18">
        <f t="shared" si="337"/>
        <v>0.89677419354838706</v>
      </c>
      <c r="AJ1046" s="20">
        <f t="shared" si="338"/>
        <v>1.2903225806451613E-3</v>
      </c>
      <c r="AK1046" t="str">
        <f t="shared" si="339"/>
        <v>Include</v>
      </c>
      <c r="AL1046" t="str">
        <f t="shared" si="340"/>
        <v>Less than 10 deaths</v>
      </c>
      <c r="AM1046" s="6">
        <f>IFERROR(VLOOKUP(D1046,DatesEachStateReach10Deaths!A:B,2,FALSE),AK1046)</f>
        <v>43918</v>
      </c>
      <c r="AN1046">
        <f t="shared" si="341"/>
        <v>-8</v>
      </c>
    </row>
    <row r="1047" spans="1:40" x14ac:dyDescent="0.25">
      <c r="A1047" t="str">
        <f t="shared" si="330"/>
        <v>43911Mississippi</v>
      </c>
      <c r="B1047" t="str">
        <f t="shared" si="328"/>
        <v>43911MS</v>
      </c>
      <c r="C1047" s="6">
        <v>43911</v>
      </c>
      <c r="D1047" t="s">
        <v>87</v>
      </c>
      <c r="E1047" t="s">
        <v>33</v>
      </c>
      <c r="F1047">
        <f>IFERROR(VLOOKUP(B1047,CovidTracking!B:G,4,FALSE),0)</f>
        <v>140</v>
      </c>
      <c r="G1047">
        <f>IFERROR(VLOOKUP(B1047,CovidTracking!B:G,5,FALSE),0)</f>
        <v>695</v>
      </c>
      <c r="H1047">
        <f t="shared" si="329"/>
        <v>835</v>
      </c>
      <c r="I1047">
        <f>IFERROR(VLOOKUP(B1047,CovidTracking!B:G,6,FALSE),0)</f>
        <v>1</v>
      </c>
      <c r="J1047">
        <f t="shared" si="342"/>
        <v>60</v>
      </c>
      <c r="K1047">
        <f t="shared" si="343"/>
        <v>0</v>
      </c>
      <c r="L1047">
        <f t="shared" si="344"/>
        <v>60</v>
      </c>
      <c r="M1047">
        <f t="shared" si="345"/>
        <v>0</v>
      </c>
      <c r="N1047">
        <f>VLOOKUP(A1047,Mobility!$A:$L,7,FALSE)</f>
        <v>-30</v>
      </c>
      <c r="O1047">
        <f>VLOOKUP(A1047,Mobility!$A:$L,8,FALSE)</f>
        <v>8</v>
      </c>
      <c r="P1047">
        <f>VLOOKUP(A1047,Mobility!$A:$L,9,FALSE)</f>
        <v>-1</v>
      </c>
      <c r="Q1047">
        <f>VLOOKUP(A1047,Mobility!$A:$L,10,FALSE)</f>
        <v>-15</v>
      </c>
      <c r="R1047">
        <f>VLOOKUP(A1047,Mobility!$A:$L,11,FALSE)</f>
        <v>-18</v>
      </c>
      <c r="S1047">
        <f>VLOOKUP(A1047,Mobility!$A:$L,12,FALSE)</f>
        <v>9</v>
      </c>
      <c r="T1047">
        <f>VLOOKUP(D1047,'Pop and Pop Den'!A:C,2,FALSE)</f>
        <v>2989260</v>
      </c>
      <c r="U1047">
        <f>VLOOKUP(D1047,'Pop and Pop Den'!A:C,3,FALSE)</f>
        <v>63.705599999999997</v>
      </c>
      <c r="V1047">
        <f>VLOOKUP(D1047,Unemployment!A:B,2,FALSE)</f>
        <v>5.4</v>
      </c>
      <c r="W1047">
        <f>VLOOKUP(D1047,Unemployment!H:J,2,FALSE)</f>
        <v>5.4</v>
      </c>
      <c r="X1047">
        <f>VLOOKUP(D1047,Unemployment!H:J,3,FALSE)</f>
        <v>5.3</v>
      </c>
      <c r="Y1047">
        <f t="shared" si="331"/>
        <v>-0.10000000000000053</v>
      </c>
      <c r="Z1047">
        <f t="shared" si="332"/>
        <v>-0.10000000000000053</v>
      </c>
      <c r="AA1047">
        <f>VLOOKUP(D1047,MedianAge!A:B,2,FALSE)</f>
        <v>37.200000000000003</v>
      </c>
      <c r="AB1047" s="6">
        <f>VLOOKUP(D1047,StateActions!F:G,2,FALSE)</f>
        <v>43924</v>
      </c>
      <c r="AC1047" s="6">
        <f>VLOOKUP(D1047,StateActions!L:M,2,FALSE)</f>
        <v>43921</v>
      </c>
      <c r="AD1047" s="6">
        <f>VLOOKUP(D1047,StateActions!A:B,2,FALSE)</f>
        <v>43909</v>
      </c>
      <c r="AE1047">
        <f t="shared" si="333"/>
        <v>-13</v>
      </c>
      <c r="AF1047">
        <f t="shared" si="334"/>
        <v>-10</v>
      </c>
      <c r="AG1047">
        <f t="shared" si="335"/>
        <v>2</v>
      </c>
      <c r="AH1047" s="18">
        <f t="shared" si="336"/>
        <v>0.16766467065868262</v>
      </c>
      <c r="AI1047" s="18">
        <f t="shared" si="337"/>
        <v>0.83233532934131738</v>
      </c>
      <c r="AJ1047" s="20">
        <f t="shared" si="338"/>
        <v>1.1976047904191617E-3</v>
      </c>
      <c r="AK1047" t="str">
        <f t="shared" si="339"/>
        <v>Include</v>
      </c>
      <c r="AL1047" t="str">
        <f t="shared" si="340"/>
        <v>Less than 10 deaths</v>
      </c>
      <c r="AM1047" s="6">
        <f>IFERROR(VLOOKUP(D1047,DatesEachStateReach10Deaths!A:B,2,FALSE),AK1047)</f>
        <v>43918</v>
      </c>
      <c r="AN1047">
        <f t="shared" si="341"/>
        <v>-7</v>
      </c>
    </row>
    <row r="1048" spans="1:40" x14ac:dyDescent="0.25">
      <c r="A1048" t="str">
        <f t="shared" si="330"/>
        <v>43912Mississippi</v>
      </c>
      <c r="B1048" t="str">
        <f t="shared" si="328"/>
        <v>43912MS</v>
      </c>
      <c r="C1048" s="6">
        <v>43912</v>
      </c>
      <c r="D1048" t="s">
        <v>87</v>
      </c>
      <c r="E1048" t="s">
        <v>33</v>
      </c>
      <c r="F1048">
        <f>IFERROR(VLOOKUP(B1048,CovidTracking!B:G,4,FALSE),0)</f>
        <v>207</v>
      </c>
      <c r="G1048">
        <f>IFERROR(VLOOKUP(B1048,CovidTracking!B:G,5,FALSE),0)</f>
        <v>1114</v>
      </c>
      <c r="H1048">
        <f t="shared" si="329"/>
        <v>1321</v>
      </c>
      <c r="I1048">
        <f>IFERROR(VLOOKUP(B1048,CovidTracking!B:G,6,FALSE),0)</f>
        <v>1</v>
      </c>
      <c r="J1048">
        <f t="shared" si="342"/>
        <v>67</v>
      </c>
      <c r="K1048">
        <f t="shared" si="343"/>
        <v>419</v>
      </c>
      <c r="L1048">
        <f t="shared" si="344"/>
        <v>486</v>
      </c>
      <c r="M1048">
        <f t="shared" si="345"/>
        <v>0</v>
      </c>
      <c r="N1048">
        <f>VLOOKUP(A1048,Mobility!$A:$L,7,FALSE)</f>
        <v>-36</v>
      </c>
      <c r="O1048">
        <f>VLOOKUP(A1048,Mobility!$A:$L,8,FALSE)</f>
        <v>-7</v>
      </c>
      <c r="P1048">
        <f>VLOOKUP(A1048,Mobility!$A:$L,9,FALSE)</f>
        <v>-6</v>
      </c>
      <c r="Q1048">
        <f>VLOOKUP(A1048,Mobility!$A:$L,10,FALSE)</f>
        <v>-21</v>
      </c>
      <c r="R1048">
        <f>VLOOKUP(A1048,Mobility!$A:$L,11,FALSE)</f>
        <v>-27</v>
      </c>
      <c r="S1048">
        <f>VLOOKUP(A1048,Mobility!$A:$L,12,FALSE)</f>
        <v>9</v>
      </c>
      <c r="T1048">
        <f>VLOOKUP(D1048,'Pop and Pop Den'!A:C,2,FALSE)</f>
        <v>2989260</v>
      </c>
      <c r="U1048">
        <f>VLOOKUP(D1048,'Pop and Pop Den'!A:C,3,FALSE)</f>
        <v>63.705599999999997</v>
      </c>
      <c r="V1048">
        <f>VLOOKUP(D1048,Unemployment!A:B,2,FALSE)</f>
        <v>5.4</v>
      </c>
      <c r="W1048">
        <f>VLOOKUP(D1048,Unemployment!H:J,2,FALSE)</f>
        <v>5.4</v>
      </c>
      <c r="X1048">
        <f>VLOOKUP(D1048,Unemployment!H:J,3,FALSE)</f>
        <v>5.3</v>
      </c>
      <c r="Y1048">
        <f t="shared" si="331"/>
        <v>-0.10000000000000053</v>
      </c>
      <c r="Z1048">
        <f t="shared" si="332"/>
        <v>-0.10000000000000053</v>
      </c>
      <c r="AA1048">
        <f>VLOOKUP(D1048,MedianAge!A:B,2,FALSE)</f>
        <v>37.200000000000003</v>
      </c>
      <c r="AB1048" s="6">
        <f>VLOOKUP(D1048,StateActions!F:G,2,FALSE)</f>
        <v>43924</v>
      </c>
      <c r="AC1048" s="6">
        <f>VLOOKUP(D1048,StateActions!L:M,2,FALSE)</f>
        <v>43921</v>
      </c>
      <c r="AD1048" s="6">
        <f>VLOOKUP(D1048,StateActions!A:B,2,FALSE)</f>
        <v>43909</v>
      </c>
      <c r="AE1048">
        <f t="shared" si="333"/>
        <v>-12</v>
      </c>
      <c r="AF1048">
        <f t="shared" si="334"/>
        <v>-9</v>
      </c>
      <c r="AG1048">
        <f t="shared" si="335"/>
        <v>3</v>
      </c>
      <c r="AH1048" s="18">
        <f t="shared" si="336"/>
        <v>0.15669947009841029</v>
      </c>
      <c r="AI1048" s="18">
        <f t="shared" si="337"/>
        <v>0.84330052990158966</v>
      </c>
      <c r="AJ1048" s="20">
        <f t="shared" si="338"/>
        <v>7.5700227100681302E-4</v>
      </c>
      <c r="AK1048" t="str">
        <f t="shared" si="339"/>
        <v>Include</v>
      </c>
      <c r="AL1048" t="str">
        <f t="shared" si="340"/>
        <v>Less than 10 deaths</v>
      </c>
      <c r="AM1048" s="6">
        <f>IFERROR(VLOOKUP(D1048,DatesEachStateReach10Deaths!A:B,2,FALSE),AK1048)</f>
        <v>43918</v>
      </c>
      <c r="AN1048">
        <f t="shared" si="341"/>
        <v>-6</v>
      </c>
    </row>
    <row r="1049" spans="1:40" x14ac:dyDescent="0.25">
      <c r="A1049" t="str">
        <f t="shared" si="330"/>
        <v>43913Mississippi</v>
      </c>
      <c r="B1049" t="str">
        <f t="shared" si="328"/>
        <v>43913MS</v>
      </c>
      <c r="C1049" s="6">
        <v>43913</v>
      </c>
      <c r="D1049" t="s">
        <v>87</v>
      </c>
      <c r="E1049" t="s">
        <v>33</v>
      </c>
      <c r="F1049">
        <f>IFERROR(VLOOKUP(B1049,CovidTracking!B:G,4,FALSE),0)</f>
        <v>249</v>
      </c>
      <c r="G1049">
        <f>IFERROR(VLOOKUP(B1049,CovidTracking!B:G,5,FALSE),0)</f>
        <v>1143</v>
      </c>
      <c r="H1049">
        <f t="shared" si="329"/>
        <v>1392</v>
      </c>
      <c r="I1049">
        <f>IFERROR(VLOOKUP(B1049,CovidTracking!B:G,6,FALSE),0)</f>
        <v>1</v>
      </c>
      <c r="J1049">
        <f t="shared" si="342"/>
        <v>42</v>
      </c>
      <c r="K1049">
        <f t="shared" si="343"/>
        <v>29</v>
      </c>
      <c r="L1049">
        <f t="shared" si="344"/>
        <v>71</v>
      </c>
      <c r="M1049">
        <f t="shared" si="345"/>
        <v>0</v>
      </c>
      <c r="N1049">
        <f>VLOOKUP(A1049,Mobility!$A:$L,7,FALSE)</f>
        <v>-26</v>
      </c>
      <c r="O1049">
        <f>VLOOKUP(A1049,Mobility!$A:$L,8,FALSE)</f>
        <v>0</v>
      </c>
      <c r="P1049">
        <f>VLOOKUP(A1049,Mobility!$A:$L,9,FALSE)</f>
        <v>4</v>
      </c>
      <c r="Q1049">
        <f>VLOOKUP(A1049,Mobility!$A:$L,10,FALSE)</f>
        <v>-19</v>
      </c>
      <c r="R1049">
        <f>VLOOKUP(A1049,Mobility!$A:$L,11,FALSE)</f>
        <v>-29</v>
      </c>
      <c r="S1049">
        <f>VLOOKUP(A1049,Mobility!$A:$L,12,FALSE)</f>
        <v>12</v>
      </c>
      <c r="T1049">
        <f>VLOOKUP(D1049,'Pop and Pop Den'!A:C,2,FALSE)</f>
        <v>2989260</v>
      </c>
      <c r="U1049">
        <f>VLOOKUP(D1049,'Pop and Pop Den'!A:C,3,FALSE)</f>
        <v>63.705599999999997</v>
      </c>
      <c r="V1049">
        <f>VLOOKUP(D1049,Unemployment!A:B,2,FALSE)</f>
        <v>5.4</v>
      </c>
      <c r="W1049">
        <f>VLOOKUP(D1049,Unemployment!H:J,2,FALSE)</f>
        <v>5.4</v>
      </c>
      <c r="X1049">
        <f>VLOOKUP(D1049,Unemployment!H:J,3,FALSE)</f>
        <v>5.3</v>
      </c>
      <c r="Y1049">
        <f t="shared" si="331"/>
        <v>-0.10000000000000053</v>
      </c>
      <c r="Z1049">
        <f t="shared" si="332"/>
        <v>-0.10000000000000053</v>
      </c>
      <c r="AA1049">
        <f>VLOOKUP(D1049,MedianAge!A:B,2,FALSE)</f>
        <v>37.200000000000003</v>
      </c>
      <c r="AB1049" s="6">
        <f>VLOOKUP(D1049,StateActions!F:G,2,FALSE)</f>
        <v>43924</v>
      </c>
      <c r="AC1049" s="6">
        <f>VLOOKUP(D1049,StateActions!L:M,2,FALSE)</f>
        <v>43921</v>
      </c>
      <c r="AD1049" s="6">
        <f>VLOOKUP(D1049,StateActions!A:B,2,FALSE)</f>
        <v>43909</v>
      </c>
      <c r="AE1049">
        <f t="shared" si="333"/>
        <v>-11</v>
      </c>
      <c r="AF1049">
        <f t="shared" si="334"/>
        <v>-8</v>
      </c>
      <c r="AG1049">
        <f t="shared" si="335"/>
        <v>4</v>
      </c>
      <c r="AH1049" s="18">
        <f t="shared" si="336"/>
        <v>0.1788793103448276</v>
      </c>
      <c r="AI1049" s="18">
        <f t="shared" si="337"/>
        <v>0.82112068965517238</v>
      </c>
      <c r="AJ1049" s="20">
        <f t="shared" si="338"/>
        <v>7.1839080459770114E-4</v>
      </c>
      <c r="AK1049" t="str">
        <f t="shared" si="339"/>
        <v>Include</v>
      </c>
      <c r="AL1049" t="str">
        <f t="shared" si="340"/>
        <v>Less than 10 deaths</v>
      </c>
      <c r="AM1049" s="6">
        <f>IFERROR(VLOOKUP(D1049,DatesEachStateReach10Deaths!A:B,2,FALSE),AK1049)</f>
        <v>43918</v>
      </c>
      <c r="AN1049">
        <f t="shared" si="341"/>
        <v>-5</v>
      </c>
    </row>
    <row r="1050" spans="1:40" x14ac:dyDescent="0.25">
      <c r="A1050" t="str">
        <f t="shared" si="330"/>
        <v>43914Mississippi</v>
      </c>
      <c r="B1050" t="str">
        <f t="shared" si="328"/>
        <v>43914MS</v>
      </c>
      <c r="C1050" s="6">
        <v>43914</v>
      </c>
      <c r="D1050" t="s">
        <v>87</v>
      </c>
      <c r="E1050" t="s">
        <v>33</v>
      </c>
      <c r="F1050">
        <f>IFERROR(VLOOKUP(B1050,CovidTracking!B:G,4,FALSE),0)</f>
        <v>320</v>
      </c>
      <c r="G1050">
        <f>IFERROR(VLOOKUP(B1050,CovidTracking!B:G,5,FALSE),0)</f>
        <v>1552</v>
      </c>
      <c r="H1050">
        <f t="shared" si="329"/>
        <v>1872</v>
      </c>
      <c r="I1050">
        <f>IFERROR(VLOOKUP(B1050,CovidTracking!B:G,6,FALSE),0)</f>
        <v>1</v>
      </c>
      <c r="J1050">
        <f t="shared" si="342"/>
        <v>71</v>
      </c>
      <c r="K1050">
        <f t="shared" si="343"/>
        <v>409</v>
      </c>
      <c r="L1050">
        <f t="shared" si="344"/>
        <v>480</v>
      </c>
      <c r="M1050">
        <f t="shared" si="345"/>
        <v>0</v>
      </c>
      <c r="N1050">
        <f>VLOOKUP(A1050,Mobility!$A:$L,7,FALSE)</f>
        <v>-28</v>
      </c>
      <c r="O1050">
        <f>VLOOKUP(A1050,Mobility!$A:$L,8,FALSE)</f>
        <v>-4</v>
      </c>
      <c r="P1050">
        <f>VLOOKUP(A1050,Mobility!$A:$L,9,FALSE)</f>
        <v>9</v>
      </c>
      <c r="Q1050">
        <f>VLOOKUP(A1050,Mobility!$A:$L,10,FALSE)</f>
        <v>-13</v>
      </c>
      <c r="R1050">
        <f>VLOOKUP(A1050,Mobility!$A:$L,11,FALSE)</f>
        <v>-32</v>
      </c>
      <c r="S1050">
        <f>VLOOKUP(A1050,Mobility!$A:$L,12,FALSE)</f>
        <v>14</v>
      </c>
      <c r="T1050">
        <f>VLOOKUP(D1050,'Pop and Pop Den'!A:C,2,FALSE)</f>
        <v>2989260</v>
      </c>
      <c r="U1050">
        <f>VLOOKUP(D1050,'Pop and Pop Den'!A:C,3,FALSE)</f>
        <v>63.705599999999997</v>
      </c>
      <c r="V1050">
        <f>VLOOKUP(D1050,Unemployment!A:B,2,FALSE)</f>
        <v>5.4</v>
      </c>
      <c r="W1050">
        <f>VLOOKUP(D1050,Unemployment!H:J,2,FALSE)</f>
        <v>5.4</v>
      </c>
      <c r="X1050">
        <f>VLOOKUP(D1050,Unemployment!H:J,3,FALSE)</f>
        <v>5.3</v>
      </c>
      <c r="Y1050">
        <f t="shared" si="331"/>
        <v>-0.10000000000000053</v>
      </c>
      <c r="Z1050">
        <f t="shared" si="332"/>
        <v>-0.10000000000000053</v>
      </c>
      <c r="AA1050">
        <f>VLOOKUP(D1050,MedianAge!A:B,2,FALSE)</f>
        <v>37.200000000000003</v>
      </c>
      <c r="AB1050" s="6">
        <f>VLOOKUP(D1050,StateActions!F:G,2,FALSE)</f>
        <v>43924</v>
      </c>
      <c r="AC1050" s="6">
        <f>VLOOKUP(D1050,StateActions!L:M,2,FALSE)</f>
        <v>43921</v>
      </c>
      <c r="AD1050" s="6">
        <f>VLOOKUP(D1050,StateActions!A:B,2,FALSE)</f>
        <v>43909</v>
      </c>
      <c r="AE1050">
        <f t="shared" si="333"/>
        <v>-10</v>
      </c>
      <c r="AF1050">
        <f t="shared" si="334"/>
        <v>-7</v>
      </c>
      <c r="AG1050">
        <f t="shared" si="335"/>
        <v>5</v>
      </c>
      <c r="AH1050" s="18">
        <f t="shared" si="336"/>
        <v>0.17094017094017094</v>
      </c>
      <c r="AI1050" s="18">
        <f t="shared" si="337"/>
        <v>0.82905982905982911</v>
      </c>
      <c r="AJ1050" s="20">
        <f t="shared" si="338"/>
        <v>5.3418803418803424E-4</v>
      </c>
      <c r="AK1050" t="str">
        <f t="shared" si="339"/>
        <v>Include</v>
      </c>
      <c r="AL1050" t="str">
        <f t="shared" si="340"/>
        <v>Less than 10 deaths</v>
      </c>
      <c r="AM1050" s="6">
        <f>IFERROR(VLOOKUP(D1050,DatesEachStateReach10Deaths!A:B,2,FALSE),AK1050)</f>
        <v>43918</v>
      </c>
      <c r="AN1050">
        <f t="shared" si="341"/>
        <v>-4</v>
      </c>
    </row>
    <row r="1051" spans="1:40" x14ac:dyDescent="0.25">
      <c r="A1051" t="str">
        <f t="shared" si="330"/>
        <v>43915Mississippi</v>
      </c>
      <c r="B1051" t="str">
        <f t="shared" si="328"/>
        <v>43915MS</v>
      </c>
      <c r="C1051" s="6">
        <v>43915</v>
      </c>
      <c r="D1051" t="s">
        <v>87</v>
      </c>
      <c r="E1051" t="s">
        <v>33</v>
      </c>
      <c r="F1051">
        <f>IFERROR(VLOOKUP(B1051,CovidTracking!B:G,4,FALSE),0)</f>
        <v>377</v>
      </c>
      <c r="G1051">
        <f>IFERROR(VLOOKUP(B1051,CovidTracking!B:G,5,FALSE),0)</f>
        <v>1566</v>
      </c>
      <c r="H1051">
        <f t="shared" si="329"/>
        <v>1943</v>
      </c>
      <c r="I1051">
        <f>IFERROR(VLOOKUP(B1051,CovidTracking!B:G,6,FALSE),0)</f>
        <v>2</v>
      </c>
      <c r="J1051">
        <f t="shared" si="342"/>
        <v>57</v>
      </c>
      <c r="K1051">
        <f t="shared" si="343"/>
        <v>14</v>
      </c>
      <c r="L1051">
        <f t="shared" si="344"/>
        <v>71</v>
      </c>
      <c r="M1051">
        <f t="shared" si="345"/>
        <v>1</v>
      </c>
      <c r="N1051">
        <f>VLOOKUP(A1051,Mobility!$A:$L,7,FALSE)</f>
        <v>-24</v>
      </c>
      <c r="O1051">
        <f>VLOOKUP(A1051,Mobility!$A:$L,8,FALSE)</f>
        <v>-5</v>
      </c>
      <c r="P1051">
        <f>VLOOKUP(A1051,Mobility!$A:$L,9,FALSE)</f>
        <v>26</v>
      </c>
      <c r="Q1051">
        <f>VLOOKUP(A1051,Mobility!$A:$L,10,FALSE)</f>
        <v>-13</v>
      </c>
      <c r="R1051">
        <f>VLOOKUP(A1051,Mobility!$A:$L,11,FALSE)</f>
        <v>-34</v>
      </c>
      <c r="S1051">
        <f>VLOOKUP(A1051,Mobility!$A:$L,12,FALSE)</f>
        <v>13</v>
      </c>
      <c r="T1051">
        <f>VLOOKUP(D1051,'Pop and Pop Den'!A:C,2,FALSE)</f>
        <v>2989260</v>
      </c>
      <c r="U1051">
        <f>VLOOKUP(D1051,'Pop and Pop Den'!A:C,3,FALSE)</f>
        <v>63.705599999999997</v>
      </c>
      <c r="V1051">
        <f>VLOOKUP(D1051,Unemployment!A:B,2,FALSE)</f>
        <v>5.4</v>
      </c>
      <c r="W1051">
        <f>VLOOKUP(D1051,Unemployment!H:J,2,FALSE)</f>
        <v>5.4</v>
      </c>
      <c r="X1051">
        <f>VLOOKUP(D1051,Unemployment!H:J,3,FALSE)</f>
        <v>5.3</v>
      </c>
      <c r="Y1051">
        <f t="shared" si="331"/>
        <v>-0.10000000000000053</v>
      </c>
      <c r="Z1051">
        <f t="shared" si="332"/>
        <v>-0.10000000000000053</v>
      </c>
      <c r="AA1051">
        <f>VLOOKUP(D1051,MedianAge!A:B,2,FALSE)</f>
        <v>37.200000000000003</v>
      </c>
      <c r="AB1051" s="6">
        <f>VLOOKUP(D1051,StateActions!F:G,2,FALSE)</f>
        <v>43924</v>
      </c>
      <c r="AC1051" s="6">
        <f>VLOOKUP(D1051,StateActions!L:M,2,FALSE)</f>
        <v>43921</v>
      </c>
      <c r="AD1051" s="6">
        <f>VLOOKUP(D1051,StateActions!A:B,2,FALSE)</f>
        <v>43909</v>
      </c>
      <c r="AE1051">
        <f t="shared" si="333"/>
        <v>-9</v>
      </c>
      <c r="AF1051">
        <f t="shared" si="334"/>
        <v>-6</v>
      </c>
      <c r="AG1051">
        <f t="shared" si="335"/>
        <v>6</v>
      </c>
      <c r="AH1051" s="18">
        <f t="shared" si="336"/>
        <v>0.19402985074626866</v>
      </c>
      <c r="AI1051" s="18">
        <f t="shared" si="337"/>
        <v>0.80597014925373134</v>
      </c>
      <c r="AJ1051" s="20">
        <f t="shared" si="338"/>
        <v>1.029336078229542E-3</v>
      </c>
      <c r="AK1051" t="str">
        <f t="shared" si="339"/>
        <v>Include</v>
      </c>
      <c r="AL1051" t="str">
        <f t="shared" si="340"/>
        <v>Less than 10 deaths</v>
      </c>
      <c r="AM1051" s="6">
        <f>IFERROR(VLOOKUP(D1051,DatesEachStateReach10Deaths!A:B,2,FALSE),AK1051)</f>
        <v>43918</v>
      </c>
      <c r="AN1051">
        <f t="shared" si="341"/>
        <v>-3</v>
      </c>
    </row>
    <row r="1052" spans="1:40" x14ac:dyDescent="0.25">
      <c r="A1052" t="str">
        <f t="shared" si="330"/>
        <v>43916Mississippi</v>
      </c>
      <c r="B1052" t="str">
        <f t="shared" si="328"/>
        <v>43916MS</v>
      </c>
      <c r="C1052" s="6">
        <v>43916</v>
      </c>
      <c r="D1052" t="s">
        <v>87</v>
      </c>
      <c r="E1052" t="s">
        <v>33</v>
      </c>
      <c r="F1052">
        <f>IFERROR(VLOOKUP(B1052,CovidTracking!B:G,4,FALSE),0)</f>
        <v>485</v>
      </c>
      <c r="G1052">
        <f>IFERROR(VLOOKUP(B1052,CovidTracking!B:G,5,FALSE),0)</f>
        <v>2291</v>
      </c>
      <c r="H1052">
        <f t="shared" si="329"/>
        <v>2776</v>
      </c>
      <c r="I1052">
        <f>IFERROR(VLOOKUP(B1052,CovidTracking!B:G,6,FALSE),0)</f>
        <v>6</v>
      </c>
      <c r="J1052">
        <f t="shared" si="342"/>
        <v>108</v>
      </c>
      <c r="K1052">
        <f t="shared" si="343"/>
        <v>725</v>
      </c>
      <c r="L1052">
        <f t="shared" si="344"/>
        <v>833</v>
      </c>
      <c r="M1052">
        <f t="shared" si="345"/>
        <v>4</v>
      </c>
      <c r="N1052">
        <f>VLOOKUP(A1052,Mobility!$A:$L,7,FALSE)</f>
        <v>-26</v>
      </c>
      <c r="O1052">
        <f>VLOOKUP(A1052,Mobility!$A:$L,8,FALSE)</f>
        <v>-6</v>
      </c>
      <c r="P1052">
        <f>VLOOKUP(A1052,Mobility!$A:$L,9,FALSE)</f>
        <v>31</v>
      </c>
      <c r="Q1052">
        <f>VLOOKUP(A1052,Mobility!$A:$L,10,FALSE)</f>
        <v>-17</v>
      </c>
      <c r="R1052">
        <f>VLOOKUP(A1052,Mobility!$A:$L,11,FALSE)</f>
        <v>-34</v>
      </c>
      <c r="S1052">
        <f>VLOOKUP(A1052,Mobility!$A:$L,12,FALSE)</f>
        <v>13</v>
      </c>
      <c r="T1052">
        <f>VLOOKUP(D1052,'Pop and Pop Den'!A:C,2,FALSE)</f>
        <v>2989260</v>
      </c>
      <c r="U1052">
        <f>VLOOKUP(D1052,'Pop and Pop Den'!A:C,3,FALSE)</f>
        <v>63.705599999999997</v>
      </c>
      <c r="V1052">
        <f>VLOOKUP(D1052,Unemployment!A:B,2,FALSE)</f>
        <v>5.4</v>
      </c>
      <c r="W1052">
        <f>VLOOKUP(D1052,Unemployment!H:J,2,FALSE)</f>
        <v>5.4</v>
      </c>
      <c r="X1052">
        <f>VLOOKUP(D1052,Unemployment!H:J,3,FALSE)</f>
        <v>5.3</v>
      </c>
      <c r="Y1052">
        <f t="shared" si="331"/>
        <v>-0.10000000000000053</v>
      </c>
      <c r="Z1052">
        <f t="shared" si="332"/>
        <v>-0.10000000000000053</v>
      </c>
      <c r="AA1052">
        <f>VLOOKUP(D1052,MedianAge!A:B,2,FALSE)</f>
        <v>37.200000000000003</v>
      </c>
      <c r="AB1052" s="6">
        <f>VLOOKUP(D1052,StateActions!F:G,2,FALSE)</f>
        <v>43924</v>
      </c>
      <c r="AC1052" s="6">
        <f>VLOOKUP(D1052,StateActions!L:M,2,FALSE)</f>
        <v>43921</v>
      </c>
      <c r="AD1052" s="6">
        <f>VLOOKUP(D1052,StateActions!A:B,2,FALSE)</f>
        <v>43909</v>
      </c>
      <c r="AE1052">
        <f t="shared" si="333"/>
        <v>-8</v>
      </c>
      <c r="AF1052">
        <f t="shared" si="334"/>
        <v>-5</v>
      </c>
      <c r="AG1052">
        <f t="shared" si="335"/>
        <v>7</v>
      </c>
      <c r="AH1052" s="18">
        <f t="shared" si="336"/>
        <v>0.17471181556195967</v>
      </c>
      <c r="AI1052" s="18">
        <f t="shared" si="337"/>
        <v>0.82528818443804031</v>
      </c>
      <c r="AJ1052" s="20">
        <f t="shared" si="338"/>
        <v>2.1613832853025938E-3</v>
      </c>
      <c r="AK1052" t="str">
        <f t="shared" si="339"/>
        <v>Include</v>
      </c>
      <c r="AL1052" t="str">
        <f t="shared" si="340"/>
        <v>Less than 10 deaths</v>
      </c>
      <c r="AM1052" s="6">
        <f>IFERROR(VLOOKUP(D1052,DatesEachStateReach10Deaths!A:B,2,FALSE),AK1052)</f>
        <v>43918</v>
      </c>
      <c r="AN1052">
        <f t="shared" si="341"/>
        <v>-2</v>
      </c>
    </row>
    <row r="1053" spans="1:40" x14ac:dyDescent="0.25">
      <c r="A1053" t="str">
        <f t="shared" si="330"/>
        <v>43917Mississippi</v>
      </c>
      <c r="B1053" t="str">
        <f t="shared" si="328"/>
        <v>43917MS</v>
      </c>
      <c r="C1053" s="6">
        <v>43917</v>
      </c>
      <c r="D1053" t="s">
        <v>87</v>
      </c>
      <c r="E1053" t="s">
        <v>33</v>
      </c>
      <c r="F1053">
        <f>IFERROR(VLOOKUP(B1053,CovidTracking!B:G,4,FALSE),0)</f>
        <v>579</v>
      </c>
      <c r="G1053">
        <f>IFERROR(VLOOKUP(B1053,CovidTracking!B:G,5,FALSE),0)</f>
        <v>2560</v>
      </c>
      <c r="H1053">
        <f t="shared" si="329"/>
        <v>3139</v>
      </c>
      <c r="I1053">
        <f>IFERROR(VLOOKUP(B1053,CovidTracking!B:G,6,FALSE),0)</f>
        <v>8</v>
      </c>
      <c r="J1053">
        <f t="shared" si="342"/>
        <v>94</v>
      </c>
      <c r="K1053">
        <f t="shared" si="343"/>
        <v>269</v>
      </c>
      <c r="L1053">
        <f t="shared" si="344"/>
        <v>363</v>
      </c>
      <c r="M1053">
        <f t="shared" si="345"/>
        <v>2</v>
      </c>
      <c r="N1053">
        <f>VLOOKUP(A1053,Mobility!$A:$L,7,FALSE)</f>
        <v>-29</v>
      </c>
      <c r="O1053">
        <f>VLOOKUP(A1053,Mobility!$A:$L,8,FALSE)</f>
        <v>-9</v>
      </c>
      <c r="P1053">
        <f>VLOOKUP(A1053,Mobility!$A:$L,9,FALSE)</f>
        <v>21</v>
      </c>
      <c r="Q1053">
        <f>VLOOKUP(A1053,Mobility!$A:$L,10,FALSE)</f>
        <v>-23</v>
      </c>
      <c r="R1053">
        <f>VLOOKUP(A1053,Mobility!$A:$L,11,FALSE)</f>
        <v>-35</v>
      </c>
      <c r="S1053">
        <f>VLOOKUP(A1053,Mobility!$A:$L,12,FALSE)</f>
        <v>14</v>
      </c>
      <c r="T1053">
        <f>VLOOKUP(D1053,'Pop and Pop Den'!A:C,2,FALSE)</f>
        <v>2989260</v>
      </c>
      <c r="U1053">
        <f>VLOOKUP(D1053,'Pop and Pop Den'!A:C,3,FALSE)</f>
        <v>63.705599999999997</v>
      </c>
      <c r="V1053">
        <f>VLOOKUP(D1053,Unemployment!A:B,2,FALSE)</f>
        <v>5.4</v>
      </c>
      <c r="W1053">
        <f>VLOOKUP(D1053,Unemployment!H:J,2,FALSE)</f>
        <v>5.4</v>
      </c>
      <c r="X1053">
        <f>VLOOKUP(D1053,Unemployment!H:J,3,FALSE)</f>
        <v>5.3</v>
      </c>
      <c r="Y1053">
        <f t="shared" si="331"/>
        <v>-0.10000000000000053</v>
      </c>
      <c r="Z1053">
        <f t="shared" si="332"/>
        <v>-0.10000000000000053</v>
      </c>
      <c r="AA1053">
        <f>VLOOKUP(D1053,MedianAge!A:B,2,FALSE)</f>
        <v>37.200000000000003</v>
      </c>
      <c r="AB1053" s="6">
        <f>VLOOKUP(D1053,StateActions!F:G,2,FALSE)</f>
        <v>43924</v>
      </c>
      <c r="AC1053" s="6">
        <f>VLOOKUP(D1053,StateActions!L:M,2,FALSE)</f>
        <v>43921</v>
      </c>
      <c r="AD1053" s="6">
        <f>VLOOKUP(D1053,StateActions!A:B,2,FALSE)</f>
        <v>43909</v>
      </c>
      <c r="AE1053">
        <f t="shared" si="333"/>
        <v>-7</v>
      </c>
      <c r="AF1053">
        <f t="shared" si="334"/>
        <v>-4</v>
      </c>
      <c r="AG1053">
        <f t="shared" si="335"/>
        <v>8</v>
      </c>
      <c r="AH1053" s="18">
        <f t="shared" si="336"/>
        <v>0.18445364765848996</v>
      </c>
      <c r="AI1053" s="18">
        <f t="shared" si="337"/>
        <v>0.81554635234151007</v>
      </c>
      <c r="AJ1053" s="20">
        <f t="shared" si="338"/>
        <v>2.5485823510672189E-3</v>
      </c>
      <c r="AK1053" t="str">
        <f t="shared" si="339"/>
        <v>Include</v>
      </c>
      <c r="AL1053" t="str">
        <f t="shared" si="340"/>
        <v>Less than 10 deaths</v>
      </c>
      <c r="AM1053" s="6">
        <f>IFERROR(VLOOKUP(D1053,DatesEachStateReach10Deaths!A:B,2,FALSE),AK1053)</f>
        <v>43918</v>
      </c>
      <c r="AN1053">
        <f t="shared" si="341"/>
        <v>-1</v>
      </c>
    </row>
    <row r="1054" spans="1:40" x14ac:dyDescent="0.25">
      <c r="A1054" t="str">
        <f t="shared" si="330"/>
        <v>43918Mississippi</v>
      </c>
      <c r="B1054" t="str">
        <f t="shared" si="328"/>
        <v>43918MS</v>
      </c>
      <c r="C1054" s="6">
        <v>43918</v>
      </c>
      <c r="D1054" t="s">
        <v>87</v>
      </c>
      <c r="E1054" t="s">
        <v>33</v>
      </c>
      <c r="F1054">
        <f>IFERROR(VLOOKUP(B1054,CovidTracking!B:G,4,FALSE),0)</f>
        <v>663</v>
      </c>
      <c r="G1054">
        <f>IFERROR(VLOOKUP(B1054,CovidTracking!B:G,5,FALSE),0)</f>
        <v>2560</v>
      </c>
      <c r="H1054">
        <f t="shared" si="329"/>
        <v>3223</v>
      </c>
      <c r="I1054">
        <f>IFERROR(VLOOKUP(B1054,CovidTracking!B:G,6,FALSE),0)</f>
        <v>13</v>
      </c>
      <c r="J1054">
        <f t="shared" si="342"/>
        <v>84</v>
      </c>
      <c r="K1054">
        <f t="shared" si="343"/>
        <v>0</v>
      </c>
      <c r="L1054">
        <f t="shared" si="344"/>
        <v>84</v>
      </c>
      <c r="M1054">
        <f t="shared" si="345"/>
        <v>5</v>
      </c>
      <c r="N1054">
        <f>VLOOKUP(A1054,Mobility!$A:$L,7,FALSE)</f>
        <v>-34</v>
      </c>
      <c r="O1054">
        <f>VLOOKUP(A1054,Mobility!$A:$L,8,FALSE)</f>
        <v>-9</v>
      </c>
      <c r="P1054">
        <f>VLOOKUP(A1054,Mobility!$A:$L,9,FALSE)</f>
        <v>14</v>
      </c>
      <c r="Q1054">
        <f>VLOOKUP(A1054,Mobility!$A:$L,10,FALSE)</f>
        <v>-25</v>
      </c>
      <c r="R1054">
        <f>VLOOKUP(A1054,Mobility!$A:$L,11,FALSE)</f>
        <v>-25</v>
      </c>
      <c r="S1054">
        <f>VLOOKUP(A1054,Mobility!$A:$L,12,FALSE)</f>
        <v>9</v>
      </c>
      <c r="T1054">
        <f>VLOOKUP(D1054,'Pop and Pop Den'!A:C,2,FALSE)</f>
        <v>2989260</v>
      </c>
      <c r="U1054">
        <f>VLOOKUP(D1054,'Pop and Pop Den'!A:C,3,FALSE)</f>
        <v>63.705599999999997</v>
      </c>
      <c r="V1054">
        <f>VLOOKUP(D1054,Unemployment!A:B,2,FALSE)</f>
        <v>5.4</v>
      </c>
      <c r="W1054">
        <f>VLOOKUP(D1054,Unemployment!H:J,2,FALSE)</f>
        <v>5.4</v>
      </c>
      <c r="X1054">
        <f>VLOOKUP(D1054,Unemployment!H:J,3,FALSE)</f>
        <v>5.3</v>
      </c>
      <c r="Y1054">
        <f t="shared" si="331"/>
        <v>-0.10000000000000053</v>
      </c>
      <c r="Z1054">
        <f t="shared" si="332"/>
        <v>-0.10000000000000053</v>
      </c>
      <c r="AA1054">
        <f>VLOOKUP(D1054,MedianAge!A:B,2,FALSE)</f>
        <v>37.200000000000003</v>
      </c>
      <c r="AB1054" s="6">
        <f>VLOOKUP(D1054,StateActions!F:G,2,FALSE)</f>
        <v>43924</v>
      </c>
      <c r="AC1054" s="6">
        <f>VLOOKUP(D1054,StateActions!L:M,2,FALSE)</f>
        <v>43921</v>
      </c>
      <c r="AD1054" s="6">
        <f>VLOOKUP(D1054,StateActions!A:B,2,FALSE)</f>
        <v>43909</v>
      </c>
      <c r="AE1054">
        <f t="shared" si="333"/>
        <v>-6</v>
      </c>
      <c r="AF1054">
        <f t="shared" si="334"/>
        <v>-3</v>
      </c>
      <c r="AG1054">
        <f t="shared" si="335"/>
        <v>9</v>
      </c>
      <c r="AH1054" s="18">
        <f t="shared" si="336"/>
        <v>0.20570896680111697</v>
      </c>
      <c r="AI1054" s="18">
        <f t="shared" si="337"/>
        <v>0.79429103319888306</v>
      </c>
      <c r="AJ1054" s="20">
        <f t="shared" si="338"/>
        <v>4.0335091529630782E-3</v>
      </c>
      <c r="AK1054" t="str">
        <f t="shared" si="339"/>
        <v>Include</v>
      </c>
      <c r="AL1054" t="str">
        <f t="shared" si="340"/>
        <v>10 or more deaths</v>
      </c>
      <c r="AM1054" s="6">
        <f>IFERROR(VLOOKUP(D1054,DatesEachStateReach10Deaths!A:B,2,FALSE),AK1054)</f>
        <v>43918</v>
      </c>
      <c r="AN1054">
        <f t="shared" si="341"/>
        <v>0</v>
      </c>
    </row>
    <row r="1055" spans="1:40" x14ac:dyDescent="0.25">
      <c r="A1055" t="str">
        <f t="shared" si="330"/>
        <v>43919Mississippi</v>
      </c>
      <c r="B1055" t="str">
        <f t="shared" si="328"/>
        <v>43919MS</v>
      </c>
      <c r="C1055" s="6">
        <v>43919</v>
      </c>
      <c r="D1055" t="s">
        <v>87</v>
      </c>
      <c r="E1055" t="s">
        <v>33</v>
      </c>
      <c r="F1055">
        <f>IFERROR(VLOOKUP(B1055,CovidTracking!B:G,4,FALSE),0)</f>
        <v>758</v>
      </c>
      <c r="G1055">
        <f>IFERROR(VLOOKUP(B1055,CovidTracking!B:G,5,FALSE),0)</f>
        <v>2560</v>
      </c>
      <c r="H1055">
        <f t="shared" si="329"/>
        <v>3318</v>
      </c>
      <c r="I1055">
        <f>IFERROR(VLOOKUP(B1055,CovidTracking!B:G,6,FALSE),0)</f>
        <v>14</v>
      </c>
      <c r="J1055">
        <f t="shared" si="342"/>
        <v>95</v>
      </c>
      <c r="K1055">
        <f t="shared" si="343"/>
        <v>0</v>
      </c>
      <c r="L1055">
        <f t="shared" si="344"/>
        <v>95</v>
      </c>
      <c r="M1055">
        <f t="shared" si="345"/>
        <v>1</v>
      </c>
      <c r="N1055">
        <f>VLOOKUP(A1055,Mobility!$A:$L,7,FALSE)</f>
        <v>-32</v>
      </c>
      <c r="O1055">
        <f>VLOOKUP(A1055,Mobility!$A:$L,8,FALSE)</f>
        <v>-7</v>
      </c>
      <c r="P1055">
        <f>VLOOKUP(A1055,Mobility!$A:$L,9,FALSE)</f>
        <v>27</v>
      </c>
      <c r="Q1055">
        <f>VLOOKUP(A1055,Mobility!$A:$L,10,FALSE)</f>
        <v>-29</v>
      </c>
      <c r="R1055">
        <f>VLOOKUP(A1055,Mobility!$A:$L,11,FALSE)</f>
        <v>-30</v>
      </c>
      <c r="S1055">
        <f>VLOOKUP(A1055,Mobility!$A:$L,12,FALSE)</f>
        <v>9</v>
      </c>
      <c r="T1055">
        <f>VLOOKUP(D1055,'Pop and Pop Den'!A:C,2,FALSE)</f>
        <v>2989260</v>
      </c>
      <c r="U1055">
        <f>VLOOKUP(D1055,'Pop and Pop Den'!A:C,3,FALSE)</f>
        <v>63.705599999999997</v>
      </c>
      <c r="V1055">
        <f>VLOOKUP(D1055,Unemployment!A:B,2,FALSE)</f>
        <v>5.4</v>
      </c>
      <c r="W1055">
        <f>VLOOKUP(D1055,Unemployment!H:J,2,FALSE)</f>
        <v>5.4</v>
      </c>
      <c r="X1055">
        <f>VLOOKUP(D1055,Unemployment!H:J,3,FALSE)</f>
        <v>5.3</v>
      </c>
      <c r="Y1055">
        <f t="shared" si="331"/>
        <v>-0.10000000000000053</v>
      </c>
      <c r="Z1055">
        <f t="shared" si="332"/>
        <v>-0.10000000000000053</v>
      </c>
      <c r="AA1055">
        <f>VLOOKUP(D1055,MedianAge!A:B,2,FALSE)</f>
        <v>37.200000000000003</v>
      </c>
      <c r="AB1055" s="6">
        <f>VLOOKUP(D1055,StateActions!F:G,2,FALSE)</f>
        <v>43924</v>
      </c>
      <c r="AC1055" s="6">
        <f>VLOOKUP(D1055,StateActions!L:M,2,FALSE)</f>
        <v>43921</v>
      </c>
      <c r="AD1055" s="6">
        <f>VLOOKUP(D1055,StateActions!A:B,2,FALSE)</f>
        <v>43909</v>
      </c>
      <c r="AE1055">
        <f t="shared" si="333"/>
        <v>-5</v>
      </c>
      <c r="AF1055">
        <f t="shared" si="334"/>
        <v>-2</v>
      </c>
      <c r="AG1055">
        <f t="shared" si="335"/>
        <v>10</v>
      </c>
      <c r="AH1055" s="18">
        <f t="shared" si="336"/>
        <v>0.22845087402049427</v>
      </c>
      <c r="AI1055" s="18">
        <f t="shared" si="337"/>
        <v>0.77154912597950576</v>
      </c>
      <c r="AJ1055" s="20">
        <f t="shared" si="338"/>
        <v>4.2194092827004216E-3</v>
      </c>
      <c r="AK1055" t="str">
        <f t="shared" si="339"/>
        <v>Include</v>
      </c>
      <c r="AL1055" t="str">
        <f t="shared" si="340"/>
        <v>10 or more deaths</v>
      </c>
      <c r="AM1055" s="6">
        <f>IFERROR(VLOOKUP(D1055,DatesEachStateReach10Deaths!A:B,2,FALSE),AK1055)</f>
        <v>43918</v>
      </c>
      <c r="AN1055">
        <f t="shared" si="341"/>
        <v>1</v>
      </c>
    </row>
    <row r="1056" spans="1:40" x14ac:dyDescent="0.25">
      <c r="A1056" t="str">
        <f t="shared" si="330"/>
        <v>43920Mississippi</v>
      </c>
      <c r="B1056" t="str">
        <f t="shared" si="328"/>
        <v>43920MS</v>
      </c>
      <c r="C1056" s="6">
        <v>43920</v>
      </c>
      <c r="D1056" t="s">
        <v>87</v>
      </c>
      <c r="E1056" t="s">
        <v>33</v>
      </c>
      <c r="F1056">
        <f>IFERROR(VLOOKUP(B1056,CovidTracking!B:G,4,FALSE),0)</f>
        <v>847</v>
      </c>
      <c r="G1056">
        <f>IFERROR(VLOOKUP(B1056,CovidTracking!B:G,5,FALSE),0)</f>
        <v>2989</v>
      </c>
      <c r="H1056">
        <f t="shared" si="329"/>
        <v>3836</v>
      </c>
      <c r="I1056">
        <f>IFERROR(VLOOKUP(B1056,CovidTracking!B:G,6,FALSE),0)</f>
        <v>16</v>
      </c>
      <c r="J1056">
        <f t="shared" si="342"/>
        <v>89</v>
      </c>
      <c r="K1056">
        <f t="shared" si="343"/>
        <v>429</v>
      </c>
      <c r="L1056">
        <f t="shared" si="344"/>
        <v>518</v>
      </c>
      <c r="M1056">
        <f t="shared" si="345"/>
        <v>2</v>
      </c>
      <c r="N1056">
        <f>VLOOKUP(A1056,Mobility!$A:$L,7,FALSE)</f>
        <v>-26</v>
      </c>
      <c r="O1056">
        <f>VLOOKUP(A1056,Mobility!$A:$L,8,FALSE)</f>
        <v>-6</v>
      </c>
      <c r="P1056">
        <f>VLOOKUP(A1056,Mobility!$A:$L,9,FALSE)</f>
        <v>4</v>
      </c>
      <c r="Q1056">
        <f>VLOOKUP(A1056,Mobility!$A:$L,10,FALSE)</f>
        <v>-23</v>
      </c>
      <c r="R1056">
        <f>VLOOKUP(A1056,Mobility!$A:$L,11,FALSE)</f>
        <v>-34</v>
      </c>
      <c r="S1056">
        <f>VLOOKUP(A1056,Mobility!$A:$L,12,FALSE)</f>
        <v>13</v>
      </c>
      <c r="T1056">
        <f>VLOOKUP(D1056,'Pop and Pop Den'!A:C,2,FALSE)</f>
        <v>2989260</v>
      </c>
      <c r="U1056">
        <f>VLOOKUP(D1056,'Pop and Pop Den'!A:C,3,FALSE)</f>
        <v>63.705599999999997</v>
      </c>
      <c r="V1056">
        <f>VLOOKUP(D1056,Unemployment!A:B,2,FALSE)</f>
        <v>5.4</v>
      </c>
      <c r="W1056">
        <f>VLOOKUP(D1056,Unemployment!H:J,2,FALSE)</f>
        <v>5.4</v>
      </c>
      <c r="X1056">
        <f>VLOOKUP(D1056,Unemployment!H:J,3,FALSE)</f>
        <v>5.3</v>
      </c>
      <c r="Y1056">
        <f t="shared" si="331"/>
        <v>-0.10000000000000053</v>
      </c>
      <c r="Z1056">
        <f t="shared" si="332"/>
        <v>-0.10000000000000053</v>
      </c>
      <c r="AA1056">
        <f>VLOOKUP(D1056,MedianAge!A:B,2,FALSE)</f>
        <v>37.200000000000003</v>
      </c>
      <c r="AB1056" s="6">
        <f>VLOOKUP(D1056,StateActions!F:G,2,FALSE)</f>
        <v>43924</v>
      </c>
      <c r="AC1056" s="6">
        <f>VLOOKUP(D1056,StateActions!L:M,2,FALSE)</f>
        <v>43921</v>
      </c>
      <c r="AD1056" s="6">
        <f>VLOOKUP(D1056,StateActions!A:B,2,FALSE)</f>
        <v>43909</v>
      </c>
      <c r="AE1056">
        <f t="shared" si="333"/>
        <v>-4</v>
      </c>
      <c r="AF1056">
        <f t="shared" si="334"/>
        <v>-1</v>
      </c>
      <c r="AG1056">
        <f t="shared" si="335"/>
        <v>11</v>
      </c>
      <c r="AH1056" s="18">
        <f t="shared" si="336"/>
        <v>0.2208029197080292</v>
      </c>
      <c r="AI1056" s="18">
        <f t="shared" si="337"/>
        <v>0.77919708029197077</v>
      </c>
      <c r="AJ1056" s="20">
        <f t="shared" si="338"/>
        <v>4.1710114702815434E-3</v>
      </c>
      <c r="AK1056" t="str">
        <f t="shared" si="339"/>
        <v>Include</v>
      </c>
      <c r="AL1056" t="str">
        <f t="shared" si="340"/>
        <v>10 or more deaths</v>
      </c>
      <c r="AM1056" s="6">
        <f>IFERROR(VLOOKUP(D1056,DatesEachStateReach10Deaths!A:B,2,FALSE),AK1056)</f>
        <v>43918</v>
      </c>
      <c r="AN1056">
        <f t="shared" si="341"/>
        <v>2</v>
      </c>
    </row>
    <row r="1057" spans="1:40" x14ac:dyDescent="0.25">
      <c r="A1057" t="str">
        <f t="shared" si="330"/>
        <v>43921Mississippi</v>
      </c>
      <c r="B1057" t="str">
        <f t="shared" si="328"/>
        <v>43921MS</v>
      </c>
      <c r="C1057" s="6">
        <v>43921</v>
      </c>
      <c r="D1057" t="s">
        <v>87</v>
      </c>
      <c r="E1057" t="s">
        <v>33</v>
      </c>
      <c r="F1057">
        <f>IFERROR(VLOOKUP(B1057,CovidTracking!B:G,4,FALSE),0)</f>
        <v>937</v>
      </c>
      <c r="G1057">
        <f>IFERROR(VLOOKUP(B1057,CovidTracking!B:G,5,FALSE),0)</f>
        <v>3537</v>
      </c>
      <c r="H1057">
        <f t="shared" si="329"/>
        <v>4474</v>
      </c>
      <c r="I1057">
        <f>IFERROR(VLOOKUP(B1057,CovidTracking!B:G,6,FALSE),0)</f>
        <v>20</v>
      </c>
      <c r="J1057">
        <f t="shared" si="342"/>
        <v>90</v>
      </c>
      <c r="K1057">
        <f t="shared" si="343"/>
        <v>548</v>
      </c>
      <c r="L1057">
        <f t="shared" si="344"/>
        <v>638</v>
      </c>
      <c r="M1057">
        <f t="shared" si="345"/>
        <v>4</v>
      </c>
      <c r="N1057">
        <f>VLOOKUP(A1057,Mobility!$A:$L,7,FALSE)</f>
        <v>-26</v>
      </c>
      <c r="O1057">
        <f>VLOOKUP(A1057,Mobility!$A:$L,8,FALSE)</f>
        <v>-3</v>
      </c>
      <c r="P1057">
        <f>VLOOKUP(A1057,Mobility!$A:$L,9,FALSE)</f>
        <v>-6</v>
      </c>
      <c r="Q1057">
        <f>VLOOKUP(A1057,Mobility!$A:$L,10,FALSE)</f>
        <v>-21</v>
      </c>
      <c r="R1057">
        <f>VLOOKUP(A1057,Mobility!$A:$L,11,FALSE)</f>
        <v>-36</v>
      </c>
      <c r="S1057">
        <f>VLOOKUP(A1057,Mobility!$A:$L,12,FALSE)</f>
        <v>15</v>
      </c>
      <c r="T1057">
        <f>VLOOKUP(D1057,'Pop and Pop Den'!A:C,2,FALSE)</f>
        <v>2989260</v>
      </c>
      <c r="U1057">
        <f>VLOOKUP(D1057,'Pop and Pop Den'!A:C,3,FALSE)</f>
        <v>63.705599999999997</v>
      </c>
      <c r="V1057">
        <f>VLOOKUP(D1057,Unemployment!A:B,2,FALSE)</f>
        <v>5.4</v>
      </c>
      <c r="W1057">
        <f>VLOOKUP(D1057,Unemployment!H:J,2,FALSE)</f>
        <v>5.4</v>
      </c>
      <c r="X1057">
        <f>VLOOKUP(D1057,Unemployment!H:J,3,FALSE)</f>
        <v>5.3</v>
      </c>
      <c r="Y1057">
        <f t="shared" si="331"/>
        <v>-0.10000000000000053</v>
      </c>
      <c r="Z1057">
        <f t="shared" si="332"/>
        <v>-0.10000000000000053</v>
      </c>
      <c r="AA1057">
        <f>VLOOKUP(D1057,MedianAge!A:B,2,FALSE)</f>
        <v>37.200000000000003</v>
      </c>
      <c r="AB1057" s="6">
        <f>VLOOKUP(D1057,StateActions!F:G,2,FALSE)</f>
        <v>43924</v>
      </c>
      <c r="AC1057" s="6">
        <f>VLOOKUP(D1057,StateActions!L:M,2,FALSE)</f>
        <v>43921</v>
      </c>
      <c r="AD1057" s="6">
        <f>VLOOKUP(D1057,StateActions!A:B,2,FALSE)</f>
        <v>43909</v>
      </c>
      <c r="AE1057">
        <f t="shared" si="333"/>
        <v>-3</v>
      </c>
      <c r="AF1057">
        <f t="shared" si="334"/>
        <v>0</v>
      </c>
      <c r="AG1057">
        <f t="shared" si="335"/>
        <v>12</v>
      </c>
      <c r="AH1057" s="18">
        <f t="shared" si="336"/>
        <v>0.20943227536879749</v>
      </c>
      <c r="AI1057" s="18">
        <f t="shared" si="337"/>
        <v>0.79056772463120251</v>
      </c>
      <c r="AJ1057" s="20">
        <f t="shared" si="338"/>
        <v>4.4702726866338843E-3</v>
      </c>
      <c r="AK1057" t="str">
        <f t="shared" si="339"/>
        <v>Include</v>
      </c>
      <c r="AL1057" t="str">
        <f t="shared" si="340"/>
        <v>10 or more deaths</v>
      </c>
      <c r="AM1057" s="6">
        <f>IFERROR(VLOOKUP(D1057,DatesEachStateReach10Deaths!A:B,2,FALSE),AK1057)</f>
        <v>43918</v>
      </c>
      <c r="AN1057">
        <f t="shared" si="341"/>
        <v>3</v>
      </c>
    </row>
    <row r="1058" spans="1:40" x14ac:dyDescent="0.25">
      <c r="A1058" t="str">
        <f t="shared" si="330"/>
        <v>43922Mississippi</v>
      </c>
      <c r="B1058" t="str">
        <f t="shared" si="328"/>
        <v>43922MS</v>
      </c>
      <c r="C1058" s="6">
        <v>43922</v>
      </c>
      <c r="D1058" t="s">
        <v>87</v>
      </c>
      <c r="E1058" t="s">
        <v>33</v>
      </c>
      <c r="F1058">
        <f>IFERROR(VLOOKUP(B1058,CovidTracking!B:G,4,FALSE),0)</f>
        <v>1073</v>
      </c>
      <c r="G1058">
        <f>IFERROR(VLOOKUP(B1058,CovidTracking!B:G,5,FALSE),0)</f>
        <v>3712</v>
      </c>
      <c r="H1058">
        <f t="shared" si="329"/>
        <v>4785</v>
      </c>
      <c r="I1058">
        <f>IFERROR(VLOOKUP(B1058,CovidTracking!B:G,6,FALSE),0)</f>
        <v>22</v>
      </c>
      <c r="J1058">
        <f t="shared" si="342"/>
        <v>136</v>
      </c>
      <c r="K1058">
        <f t="shared" si="343"/>
        <v>175</v>
      </c>
      <c r="L1058">
        <f t="shared" si="344"/>
        <v>311</v>
      </c>
      <c r="M1058">
        <f t="shared" si="345"/>
        <v>2</v>
      </c>
      <c r="N1058">
        <f>VLOOKUP(A1058,Mobility!$A:$L,7,FALSE)</f>
        <v>-15</v>
      </c>
      <c r="O1058">
        <f>VLOOKUP(A1058,Mobility!$A:$L,8,FALSE)</f>
        <v>11</v>
      </c>
      <c r="P1058">
        <f>VLOOKUP(A1058,Mobility!$A:$L,9,FALSE)</f>
        <v>17</v>
      </c>
      <c r="Q1058">
        <f>VLOOKUP(A1058,Mobility!$A:$L,10,FALSE)</f>
        <v>-17</v>
      </c>
      <c r="R1058">
        <f>VLOOKUP(A1058,Mobility!$A:$L,11,FALSE)</f>
        <v>-37</v>
      </c>
      <c r="S1058">
        <f>VLOOKUP(A1058,Mobility!$A:$L,12,FALSE)</f>
        <v>13</v>
      </c>
      <c r="T1058">
        <f>VLOOKUP(D1058,'Pop and Pop Den'!A:C,2,FALSE)</f>
        <v>2989260</v>
      </c>
      <c r="U1058">
        <f>VLOOKUP(D1058,'Pop and Pop Den'!A:C,3,FALSE)</f>
        <v>63.705599999999997</v>
      </c>
      <c r="V1058">
        <f>VLOOKUP(D1058,Unemployment!A:B,2,FALSE)</f>
        <v>5.4</v>
      </c>
      <c r="W1058">
        <f>VLOOKUP(D1058,Unemployment!H:J,2,FALSE)</f>
        <v>5.4</v>
      </c>
      <c r="X1058">
        <f>VLOOKUP(D1058,Unemployment!H:J,3,FALSE)</f>
        <v>5.3</v>
      </c>
      <c r="Y1058">
        <f t="shared" si="331"/>
        <v>-0.10000000000000053</v>
      </c>
      <c r="Z1058">
        <f t="shared" si="332"/>
        <v>-0.10000000000000053</v>
      </c>
      <c r="AA1058">
        <f>VLOOKUP(D1058,MedianAge!A:B,2,FALSE)</f>
        <v>37.200000000000003</v>
      </c>
      <c r="AB1058" s="6">
        <f>VLOOKUP(D1058,StateActions!F:G,2,FALSE)</f>
        <v>43924</v>
      </c>
      <c r="AC1058" s="6">
        <f>VLOOKUP(D1058,StateActions!L:M,2,FALSE)</f>
        <v>43921</v>
      </c>
      <c r="AD1058" s="6">
        <f>VLOOKUP(D1058,StateActions!A:B,2,FALSE)</f>
        <v>43909</v>
      </c>
      <c r="AE1058">
        <f t="shared" si="333"/>
        <v>-2</v>
      </c>
      <c r="AF1058">
        <f t="shared" si="334"/>
        <v>1</v>
      </c>
      <c r="AG1058">
        <f t="shared" si="335"/>
        <v>13</v>
      </c>
      <c r="AH1058" s="18">
        <f t="shared" si="336"/>
        <v>0.22424242424242424</v>
      </c>
      <c r="AI1058" s="18">
        <f t="shared" si="337"/>
        <v>0.77575757575757576</v>
      </c>
      <c r="AJ1058" s="20">
        <f t="shared" si="338"/>
        <v>4.5977011494252873E-3</v>
      </c>
      <c r="AK1058" t="str">
        <f t="shared" si="339"/>
        <v>Include</v>
      </c>
      <c r="AL1058" t="str">
        <f t="shared" si="340"/>
        <v>10 or more deaths</v>
      </c>
      <c r="AM1058" s="6">
        <f>IFERROR(VLOOKUP(D1058,DatesEachStateReach10Deaths!A:B,2,FALSE),AK1058)</f>
        <v>43918</v>
      </c>
      <c r="AN1058">
        <f t="shared" si="341"/>
        <v>4</v>
      </c>
    </row>
    <row r="1059" spans="1:40" x14ac:dyDescent="0.25">
      <c r="A1059" t="str">
        <f t="shared" si="330"/>
        <v>43923Mississippi</v>
      </c>
      <c r="B1059" t="str">
        <f t="shared" si="328"/>
        <v>43923MS</v>
      </c>
      <c r="C1059" s="6">
        <v>43923</v>
      </c>
      <c r="D1059" t="s">
        <v>87</v>
      </c>
      <c r="E1059" t="s">
        <v>33</v>
      </c>
      <c r="F1059">
        <f>IFERROR(VLOOKUP(B1059,CovidTracking!B:G,4,FALSE),0)</f>
        <v>1177</v>
      </c>
      <c r="G1059">
        <f>IFERROR(VLOOKUP(B1059,CovidTracking!B:G,5,FALSE),0)</f>
        <v>4753</v>
      </c>
      <c r="H1059">
        <f t="shared" si="329"/>
        <v>5930</v>
      </c>
      <c r="I1059">
        <f>IFERROR(VLOOKUP(B1059,CovidTracking!B:G,6,FALSE),0)</f>
        <v>26</v>
      </c>
      <c r="J1059">
        <f t="shared" si="342"/>
        <v>104</v>
      </c>
      <c r="K1059">
        <f t="shared" si="343"/>
        <v>1041</v>
      </c>
      <c r="L1059">
        <f t="shared" si="344"/>
        <v>1145</v>
      </c>
      <c r="M1059">
        <f t="shared" si="345"/>
        <v>4</v>
      </c>
      <c r="N1059">
        <f>VLOOKUP(A1059,Mobility!$A:$L,7,FALSE)</f>
        <v>-21</v>
      </c>
      <c r="O1059">
        <f>VLOOKUP(A1059,Mobility!$A:$L,8,FALSE)</f>
        <v>12</v>
      </c>
      <c r="P1059">
        <f>VLOOKUP(A1059,Mobility!$A:$L,9,FALSE)</f>
        <v>10</v>
      </c>
      <c r="Q1059">
        <f>VLOOKUP(A1059,Mobility!$A:$L,10,FALSE)</f>
        <v>-21</v>
      </c>
      <c r="R1059">
        <f>VLOOKUP(A1059,Mobility!$A:$L,11,FALSE)</f>
        <v>-37</v>
      </c>
      <c r="S1059">
        <f>VLOOKUP(A1059,Mobility!$A:$L,12,FALSE)</f>
        <v>14</v>
      </c>
      <c r="T1059">
        <f>VLOOKUP(D1059,'Pop and Pop Den'!A:C,2,FALSE)</f>
        <v>2989260</v>
      </c>
      <c r="U1059">
        <f>VLOOKUP(D1059,'Pop and Pop Den'!A:C,3,FALSE)</f>
        <v>63.705599999999997</v>
      </c>
      <c r="V1059">
        <f>VLOOKUP(D1059,Unemployment!A:B,2,FALSE)</f>
        <v>5.4</v>
      </c>
      <c r="W1059">
        <f>VLOOKUP(D1059,Unemployment!H:J,2,FALSE)</f>
        <v>5.4</v>
      </c>
      <c r="X1059">
        <f>VLOOKUP(D1059,Unemployment!H:J,3,FALSE)</f>
        <v>5.3</v>
      </c>
      <c r="Y1059">
        <f t="shared" si="331"/>
        <v>-0.10000000000000053</v>
      </c>
      <c r="Z1059">
        <f t="shared" si="332"/>
        <v>-0.10000000000000053</v>
      </c>
      <c r="AA1059">
        <f>VLOOKUP(D1059,MedianAge!A:B,2,FALSE)</f>
        <v>37.200000000000003</v>
      </c>
      <c r="AB1059" s="6">
        <f>VLOOKUP(D1059,StateActions!F:G,2,FALSE)</f>
        <v>43924</v>
      </c>
      <c r="AC1059" s="6">
        <f>VLOOKUP(D1059,StateActions!L:M,2,FALSE)</f>
        <v>43921</v>
      </c>
      <c r="AD1059" s="6">
        <f>VLOOKUP(D1059,StateActions!A:B,2,FALSE)</f>
        <v>43909</v>
      </c>
      <c r="AE1059">
        <f t="shared" si="333"/>
        <v>-1</v>
      </c>
      <c r="AF1059">
        <f t="shared" si="334"/>
        <v>2</v>
      </c>
      <c r="AG1059">
        <f t="shared" si="335"/>
        <v>14</v>
      </c>
      <c r="AH1059" s="18">
        <f t="shared" si="336"/>
        <v>0.19848229342327151</v>
      </c>
      <c r="AI1059" s="18">
        <f t="shared" si="337"/>
        <v>0.80151770657672849</v>
      </c>
      <c r="AJ1059" s="20">
        <f t="shared" si="338"/>
        <v>4.3844856661045531E-3</v>
      </c>
      <c r="AK1059" t="str">
        <f t="shared" si="339"/>
        <v>Include</v>
      </c>
      <c r="AL1059" t="str">
        <f t="shared" si="340"/>
        <v>10 or more deaths</v>
      </c>
      <c r="AM1059" s="6">
        <f>IFERROR(VLOOKUP(D1059,DatesEachStateReach10Deaths!A:B,2,FALSE),AK1059)</f>
        <v>43918</v>
      </c>
      <c r="AN1059">
        <f t="shared" si="341"/>
        <v>5</v>
      </c>
    </row>
    <row r="1060" spans="1:40" x14ac:dyDescent="0.25">
      <c r="A1060" t="str">
        <f t="shared" si="330"/>
        <v>43924Mississippi</v>
      </c>
      <c r="B1060" t="str">
        <f t="shared" si="328"/>
        <v>43924MS</v>
      </c>
      <c r="C1060" s="6">
        <v>43924</v>
      </c>
      <c r="D1060" t="s">
        <v>87</v>
      </c>
      <c r="E1060" t="s">
        <v>33</v>
      </c>
      <c r="F1060">
        <f>IFERROR(VLOOKUP(B1060,CovidTracking!B:G,4,FALSE),0)</f>
        <v>1358</v>
      </c>
      <c r="G1060">
        <f>IFERROR(VLOOKUP(B1060,CovidTracking!B:G,5,FALSE),0)</f>
        <v>4753</v>
      </c>
      <c r="H1060">
        <f t="shared" si="329"/>
        <v>6111</v>
      </c>
      <c r="I1060">
        <f>IFERROR(VLOOKUP(B1060,CovidTracking!B:G,6,FALSE),0)</f>
        <v>29</v>
      </c>
      <c r="J1060">
        <f t="shared" si="342"/>
        <v>181</v>
      </c>
      <c r="K1060">
        <f t="shared" si="343"/>
        <v>0</v>
      </c>
      <c r="L1060">
        <f t="shared" si="344"/>
        <v>181</v>
      </c>
      <c r="M1060">
        <f t="shared" si="345"/>
        <v>3</v>
      </c>
      <c r="N1060">
        <f>VLOOKUP(A1060,Mobility!$A:$L,7,FALSE)</f>
        <v>-28</v>
      </c>
      <c r="O1060">
        <f>VLOOKUP(A1060,Mobility!$A:$L,8,FALSE)</f>
        <v>7</v>
      </c>
      <c r="P1060">
        <f>VLOOKUP(A1060,Mobility!$A:$L,9,FALSE)</f>
        <v>-6</v>
      </c>
      <c r="Q1060">
        <f>VLOOKUP(A1060,Mobility!$A:$L,10,FALSE)</f>
        <v>-29</v>
      </c>
      <c r="R1060">
        <f>VLOOKUP(A1060,Mobility!$A:$L,11,FALSE)</f>
        <v>-39</v>
      </c>
      <c r="S1060">
        <f>VLOOKUP(A1060,Mobility!$A:$L,12,FALSE)</f>
        <v>16</v>
      </c>
      <c r="T1060">
        <f>VLOOKUP(D1060,'Pop and Pop Den'!A:C,2,FALSE)</f>
        <v>2989260</v>
      </c>
      <c r="U1060">
        <f>VLOOKUP(D1060,'Pop and Pop Den'!A:C,3,FALSE)</f>
        <v>63.705599999999997</v>
      </c>
      <c r="V1060">
        <f>VLOOKUP(D1060,Unemployment!A:B,2,FALSE)</f>
        <v>5.4</v>
      </c>
      <c r="W1060">
        <f>VLOOKUP(D1060,Unemployment!H:J,2,FALSE)</f>
        <v>5.4</v>
      </c>
      <c r="X1060">
        <f>VLOOKUP(D1060,Unemployment!H:J,3,FALSE)</f>
        <v>5.3</v>
      </c>
      <c r="Y1060">
        <f t="shared" si="331"/>
        <v>-0.10000000000000053</v>
      </c>
      <c r="Z1060">
        <f t="shared" si="332"/>
        <v>-0.10000000000000053</v>
      </c>
      <c r="AA1060">
        <f>VLOOKUP(D1060,MedianAge!A:B,2,FALSE)</f>
        <v>37.200000000000003</v>
      </c>
      <c r="AB1060" s="6">
        <f>VLOOKUP(D1060,StateActions!F:G,2,FALSE)</f>
        <v>43924</v>
      </c>
      <c r="AC1060" s="6">
        <f>VLOOKUP(D1060,StateActions!L:M,2,FALSE)</f>
        <v>43921</v>
      </c>
      <c r="AD1060" s="6">
        <f>VLOOKUP(D1060,StateActions!A:B,2,FALSE)</f>
        <v>43909</v>
      </c>
      <c r="AE1060">
        <f t="shared" si="333"/>
        <v>0</v>
      </c>
      <c r="AF1060">
        <f t="shared" si="334"/>
        <v>3</v>
      </c>
      <c r="AG1060">
        <f t="shared" si="335"/>
        <v>15</v>
      </c>
      <c r="AH1060" s="18">
        <f t="shared" si="336"/>
        <v>0.22222222222222221</v>
      </c>
      <c r="AI1060" s="18">
        <f t="shared" si="337"/>
        <v>0.77777777777777779</v>
      </c>
      <c r="AJ1060" s="20">
        <f t="shared" si="338"/>
        <v>4.7455408280150544E-3</v>
      </c>
      <c r="AK1060" t="str">
        <f t="shared" si="339"/>
        <v>Include</v>
      </c>
      <c r="AL1060" t="str">
        <f t="shared" si="340"/>
        <v>10 or more deaths</v>
      </c>
      <c r="AM1060" s="6">
        <f>IFERROR(VLOOKUP(D1060,DatesEachStateReach10Deaths!A:B,2,FALSE),AK1060)</f>
        <v>43918</v>
      </c>
      <c r="AN1060">
        <f t="shared" si="341"/>
        <v>6</v>
      </c>
    </row>
    <row r="1061" spans="1:40" x14ac:dyDescent="0.25">
      <c r="A1061" t="str">
        <f t="shared" si="330"/>
        <v>43925Mississippi</v>
      </c>
      <c r="B1061" t="str">
        <f t="shared" si="328"/>
        <v>43925MS</v>
      </c>
      <c r="C1061" s="6">
        <v>43925</v>
      </c>
      <c r="D1061" t="s">
        <v>87</v>
      </c>
      <c r="E1061" t="s">
        <v>33</v>
      </c>
      <c r="F1061">
        <f>IFERROR(VLOOKUP(B1061,CovidTracking!B:G,4,FALSE),0)</f>
        <v>1455</v>
      </c>
      <c r="G1061">
        <f>IFERROR(VLOOKUP(B1061,CovidTracking!B:G,5,FALSE),0)</f>
        <v>5133</v>
      </c>
      <c r="H1061">
        <f t="shared" si="329"/>
        <v>6588</v>
      </c>
      <c r="I1061">
        <f>IFERROR(VLOOKUP(B1061,CovidTracking!B:G,6,FALSE),0)</f>
        <v>35</v>
      </c>
      <c r="J1061">
        <f t="shared" si="342"/>
        <v>97</v>
      </c>
      <c r="K1061">
        <f t="shared" si="343"/>
        <v>380</v>
      </c>
      <c r="L1061">
        <f t="shared" si="344"/>
        <v>477</v>
      </c>
      <c r="M1061">
        <f t="shared" si="345"/>
        <v>6</v>
      </c>
      <c r="N1061">
        <f>VLOOKUP(A1061,Mobility!$A:$L,7,FALSE)</f>
        <v>-47</v>
      </c>
      <c r="O1061">
        <f>VLOOKUP(A1061,Mobility!$A:$L,8,FALSE)</f>
        <v>-13</v>
      </c>
      <c r="P1061">
        <f>VLOOKUP(A1061,Mobility!$A:$L,9,FALSE)</f>
        <v>-22</v>
      </c>
      <c r="Q1061">
        <f>VLOOKUP(A1061,Mobility!$A:$L,10,FALSE)</f>
        <v>-37</v>
      </c>
      <c r="R1061">
        <f>VLOOKUP(A1061,Mobility!$A:$L,11,FALSE)</f>
        <v>-31</v>
      </c>
      <c r="S1061">
        <f>VLOOKUP(A1061,Mobility!$A:$L,12,FALSE)</f>
        <v>13</v>
      </c>
      <c r="T1061">
        <f>VLOOKUP(D1061,'Pop and Pop Den'!A:C,2,FALSE)</f>
        <v>2989260</v>
      </c>
      <c r="U1061">
        <f>VLOOKUP(D1061,'Pop and Pop Den'!A:C,3,FALSE)</f>
        <v>63.705599999999997</v>
      </c>
      <c r="V1061">
        <f>VLOOKUP(D1061,Unemployment!A:B,2,FALSE)</f>
        <v>5.4</v>
      </c>
      <c r="W1061">
        <f>VLOOKUP(D1061,Unemployment!H:J,2,FALSE)</f>
        <v>5.4</v>
      </c>
      <c r="X1061">
        <f>VLOOKUP(D1061,Unemployment!H:J,3,FALSE)</f>
        <v>5.3</v>
      </c>
      <c r="Y1061">
        <f t="shared" si="331"/>
        <v>-0.10000000000000053</v>
      </c>
      <c r="Z1061">
        <f t="shared" si="332"/>
        <v>-0.10000000000000053</v>
      </c>
      <c r="AA1061">
        <f>VLOOKUP(D1061,MedianAge!A:B,2,FALSE)</f>
        <v>37.200000000000003</v>
      </c>
      <c r="AB1061" s="6">
        <f>VLOOKUP(D1061,StateActions!F:G,2,FALSE)</f>
        <v>43924</v>
      </c>
      <c r="AC1061" s="6">
        <f>VLOOKUP(D1061,StateActions!L:M,2,FALSE)</f>
        <v>43921</v>
      </c>
      <c r="AD1061" s="6">
        <f>VLOOKUP(D1061,StateActions!A:B,2,FALSE)</f>
        <v>43909</v>
      </c>
      <c r="AE1061">
        <f t="shared" si="333"/>
        <v>1</v>
      </c>
      <c r="AF1061">
        <f t="shared" si="334"/>
        <v>4</v>
      </c>
      <c r="AG1061">
        <f t="shared" si="335"/>
        <v>16</v>
      </c>
      <c r="AH1061" s="18">
        <f t="shared" si="336"/>
        <v>0.22085610200364297</v>
      </c>
      <c r="AI1061" s="18">
        <f t="shared" si="337"/>
        <v>0.77914389799635697</v>
      </c>
      <c r="AJ1061" s="20">
        <f t="shared" si="338"/>
        <v>5.3126897389192467E-3</v>
      </c>
      <c r="AK1061" t="str">
        <f t="shared" si="339"/>
        <v>Include</v>
      </c>
      <c r="AL1061" t="str">
        <f t="shared" si="340"/>
        <v>10 or more deaths</v>
      </c>
      <c r="AM1061" s="6">
        <f>IFERROR(VLOOKUP(D1061,DatesEachStateReach10Deaths!A:B,2,FALSE),AK1061)</f>
        <v>43918</v>
      </c>
      <c r="AN1061">
        <f t="shared" si="341"/>
        <v>7</v>
      </c>
    </row>
    <row r="1062" spans="1:40" x14ac:dyDescent="0.25">
      <c r="A1062" t="str">
        <f t="shared" si="330"/>
        <v>43926Mississippi</v>
      </c>
      <c r="B1062" t="str">
        <f t="shared" si="328"/>
        <v>43926MS</v>
      </c>
      <c r="C1062" s="6">
        <v>43926</v>
      </c>
      <c r="D1062" t="s">
        <v>87</v>
      </c>
      <c r="E1062" t="s">
        <v>33</v>
      </c>
      <c r="F1062">
        <f>IFERROR(VLOOKUP(B1062,CovidTracking!B:G,4,FALSE),0)</f>
        <v>1638</v>
      </c>
      <c r="G1062">
        <f>IFERROR(VLOOKUP(B1062,CovidTracking!B:G,5,FALSE),0)</f>
        <v>5580</v>
      </c>
      <c r="H1062">
        <f t="shared" si="329"/>
        <v>7218</v>
      </c>
      <c r="I1062">
        <f>IFERROR(VLOOKUP(B1062,CovidTracking!B:G,6,FALSE),0)</f>
        <v>43</v>
      </c>
      <c r="J1062">
        <f t="shared" si="342"/>
        <v>183</v>
      </c>
      <c r="K1062">
        <f t="shared" si="343"/>
        <v>447</v>
      </c>
      <c r="L1062">
        <f t="shared" si="344"/>
        <v>630</v>
      </c>
      <c r="M1062">
        <f t="shared" si="345"/>
        <v>8</v>
      </c>
      <c r="N1062">
        <f>VLOOKUP(A1062,Mobility!$A:$L,7,FALSE)</f>
        <v>-43</v>
      </c>
      <c r="O1062">
        <f>VLOOKUP(A1062,Mobility!$A:$L,8,FALSE)</f>
        <v>-14</v>
      </c>
      <c r="P1062">
        <f>VLOOKUP(A1062,Mobility!$A:$L,9,FALSE)</f>
        <v>-8</v>
      </c>
      <c r="Q1062">
        <f>VLOOKUP(A1062,Mobility!$A:$L,10,FALSE)</f>
        <v>-37</v>
      </c>
      <c r="R1062">
        <f>VLOOKUP(A1062,Mobility!$A:$L,11,FALSE)</f>
        <v>-35</v>
      </c>
      <c r="S1062">
        <f>VLOOKUP(A1062,Mobility!$A:$L,12,FALSE)</f>
        <v>11</v>
      </c>
      <c r="T1062">
        <f>VLOOKUP(D1062,'Pop and Pop Den'!A:C,2,FALSE)</f>
        <v>2989260</v>
      </c>
      <c r="U1062">
        <f>VLOOKUP(D1062,'Pop and Pop Den'!A:C,3,FALSE)</f>
        <v>63.705599999999997</v>
      </c>
      <c r="V1062">
        <f>VLOOKUP(D1062,Unemployment!A:B,2,FALSE)</f>
        <v>5.4</v>
      </c>
      <c r="W1062">
        <f>VLOOKUP(D1062,Unemployment!H:J,2,FALSE)</f>
        <v>5.4</v>
      </c>
      <c r="X1062">
        <f>VLOOKUP(D1062,Unemployment!H:J,3,FALSE)</f>
        <v>5.3</v>
      </c>
      <c r="Y1062">
        <f t="shared" si="331"/>
        <v>-0.10000000000000053</v>
      </c>
      <c r="Z1062">
        <f t="shared" si="332"/>
        <v>-0.10000000000000053</v>
      </c>
      <c r="AA1062">
        <f>VLOOKUP(D1062,MedianAge!A:B,2,FALSE)</f>
        <v>37.200000000000003</v>
      </c>
      <c r="AB1062" s="6">
        <f>VLOOKUP(D1062,StateActions!F:G,2,FALSE)</f>
        <v>43924</v>
      </c>
      <c r="AC1062" s="6">
        <f>VLOOKUP(D1062,StateActions!L:M,2,FALSE)</f>
        <v>43921</v>
      </c>
      <c r="AD1062" s="6">
        <f>VLOOKUP(D1062,StateActions!A:B,2,FALSE)</f>
        <v>43909</v>
      </c>
      <c r="AE1062">
        <f t="shared" si="333"/>
        <v>2</v>
      </c>
      <c r="AF1062">
        <f t="shared" si="334"/>
        <v>5</v>
      </c>
      <c r="AG1062">
        <f t="shared" si="335"/>
        <v>17</v>
      </c>
      <c r="AH1062" s="18">
        <f t="shared" si="336"/>
        <v>0.22693266832917705</v>
      </c>
      <c r="AI1062" s="18">
        <f t="shared" si="337"/>
        <v>0.77306733167082298</v>
      </c>
      <c r="AJ1062" s="20">
        <f t="shared" si="338"/>
        <v>5.9573288999722916E-3</v>
      </c>
      <c r="AK1062" t="str">
        <f t="shared" si="339"/>
        <v>Include</v>
      </c>
      <c r="AL1062" t="str">
        <f t="shared" si="340"/>
        <v>10 or more deaths</v>
      </c>
      <c r="AM1062" s="6">
        <f>IFERROR(VLOOKUP(D1062,DatesEachStateReach10Deaths!A:B,2,FALSE),AK1062)</f>
        <v>43918</v>
      </c>
      <c r="AN1062">
        <f t="shared" si="341"/>
        <v>8</v>
      </c>
    </row>
    <row r="1063" spans="1:40" x14ac:dyDescent="0.25">
      <c r="A1063" t="str">
        <f t="shared" si="330"/>
        <v>43927Mississippi</v>
      </c>
      <c r="B1063" t="str">
        <f t="shared" si="328"/>
        <v>43927MS</v>
      </c>
      <c r="C1063" s="6">
        <v>43927</v>
      </c>
      <c r="D1063" t="s">
        <v>87</v>
      </c>
      <c r="E1063" t="s">
        <v>33</v>
      </c>
      <c r="F1063">
        <f>IFERROR(VLOOKUP(B1063,CovidTracking!B:G,4,FALSE),0)</f>
        <v>1738</v>
      </c>
      <c r="G1063">
        <f>IFERROR(VLOOKUP(B1063,CovidTracking!B:G,5,FALSE),0)</f>
        <v>18632</v>
      </c>
      <c r="H1063">
        <f t="shared" si="329"/>
        <v>20370</v>
      </c>
      <c r="I1063">
        <f>IFERROR(VLOOKUP(B1063,CovidTracking!B:G,6,FALSE),0)</f>
        <v>51</v>
      </c>
      <c r="J1063">
        <f t="shared" si="342"/>
        <v>100</v>
      </c>
      <c r="K1063">
        <f t="shared" si="343"/>
        <v>13052</v>
      </c>
      <c r="L1063">
        <f t="shared" si="344"/>
        <v>13152</v>
      </c>
      <c r="M1063">
        <f t="shared" si="345"/>
        <v>8</v>
      </c>
      <c r="N1063">
        <f>VLOOKUP(A1063,Mobility!$A:$L,7,FALSE)</f>
        <v>-32</v>
      </c>
      <c r="O1063">
        <f>VLOOKUP(A1063,Mobility!$A:$L,8,FALSE)</f>
        <v>-8</v>
      </c>
      <c r="P1063">
        <f>VLOOKUP(A1063,Mobility!$A:$L,9,FALSE)</f>
        <v>-8</v>
      </c>
      <c r="Q1063">
        <f>VLOOKUP(A1063,Mobility!$A:$L,10,FALSE)</f>
        <v>-30</v>
      </c>
      <c r="R1063">
        <f>VLOOKUP(A1063,Mobility!$A:$L,11,FALSE)</f>
        <v>-40</v>
      </c>
      <c r="S1063">
        <f>VLOOKUP(A1063,Mobility!$A:$L,12,FALSE)</f>
        <v>15</v>
      </c>
      <c r="T1063">
        <f>VLOOKUP(D1063,'Pop and Pop Den'!A:C,2,FALSE)</f>
        <v>2989260</v>
      </c>
      <c r="U1063">
        <f>VLOOKUP(D1063,'Pop and Pop Den'!A:C,3,FALSE)</f>
        <v>63.705599999999997</v>
      </c>
      <c r="V1063">
        <f>VLOOKUP(D1063,Unemployment!A:B,2,FALSE)</f>
        <v>5.4</v>
      </c>
      <c r="W1063">
        <f>VLOOKUP(D1063,Unemployment!H:J,2,FALSE)</f>
        <v>5.4</v>
      </c>
      <c r="X1063">
        <f>VLOOKUP(D1063,Unemployment!H:J,3,FALSE)</f>
        <v>5.3</v>
      </c>
      <c r="Y1063">
        <f t="shared" si="331"/>
        <v>-0.10000000000000053</v>
      </c>
      <c r="Z1063">
        <f t="shared" si="332"/>
        <v>-0.10000000000000053</v>
      </c>
      <c r="AA1063">
        <f>VLOOKUP(D1063,MedianAge!A:B,2,FALSE)</f>
        <v>37.200000000000003</v>
      </c>
      <c r="AB1063" s="6">
        <f>VLOOKUP(D1063,StateActions!F:G,2,FALSE)</f>
        <v>43924</v>
      </c>
      <c r="AC1063" s="6">
        <f>VLOOKUP(D1063,StateActions!L:M,2,FALSE)</f>
        <v>43921</v>
      </c>
      <c r="AD1063" s="6">
        <f>VLOOKUP(D1063,StateActions!A:B,2,FALSE)</f>
        <v>43909</v>
      </c>
      <c r="AE1063">
        <f t="shared" si="333"/>
        <v>3</v>
      </c>
      <c r="AF1063">
        <f t="shared" si="334"/>
        <v>6</v>
      </c>
      <c r="AG1063">
        <f t="shared" si="335"/>
        <v>18</v>
      </c>
      <c r="AH1063" s="18">
        <f t="shared" si="336"/>
        <v>8.5321551300932746E-2</v>
      </c>
      <c r="AI1063" s="18">
        <f t="shared" si="337"/>
        <v>0.91467844869906723</v>
      </c>
      <c r="AJ1063" s="20">
        <f t="shared" si="338"/>
        <v>2.5036818851251843E-3</v>
      </c>
      <c r="AK1063" t="str">
        <f t="shared" si="339"/>
        <v>Include</v>
      </c>
      <c r="AL1063" t="str">
        <f t="shared" si="340"/>
        <v>10 or more deaths</v>
      </c>
      <c r="AM1063" s="6">
        <f>IFERROR(VLOOKUP(D1063,DatesEachStateReach10Deaths!A:B,2,FALSE),AK1063)</f>
        <v>43918</v>
      </c>
      <c r="AN1063">
        <f t="shared" si="341"/>
        <v>9</v>
      </c>
    </row>
    <row r="1064" spans="1:40" x14ac:dyDescent="0.25">
      <c r="A1064" t="str">
        <f t="shared" si="330"/>
        <v>43928Mississippi</v>
      </c>
      <c r="B1064" t="str">
        <f t="shared" si="328"/>
        <v>43928MS</v>
      </c>
      <c r="C1064" s="6">
        <v>43928</v>
      </c>
      <c r="D1064" t="s">
        <v>87</v>
      </c>
      <c r="E1064" t="s">
        <v>33</v>
      </c>
      <c r="F1064">
        <f>IFERROR(VLOOKUP(B1064,CovidTracking!B:G,4,FALSE),0)</f>
        <v>1915</v>
      </c>
      <c r="G1064">
        <f>IFERROR(VLOOKUP(B1064,CovidTracking!B:G,5,FALSE),0)</f>
        <v>18632</v>
      </c>
      <c r="H1064">
        <f t="shared" si="329"/>
        <v>20547</v>
      </c>
      <c r="I1064">
        <f>IFERROR(VLOOKUP(B1064,CovidTracking!B:G,6,FALSE),0)</f>
        <v>59</v>
      </c>
      <c r="J1064">
        <f t="shared" si="342"/>
        <v>177</v>
      </c>
      <c r="K1064">
        <f t="shared" si="343"/>
        <v>0</v>
      </c>
      <c r="L1064">
        <f t="shared" si="344"/>
        <v>177</v>
      </c>
      <c r="M1064">
        <f t="shared" si="345"/>
        <v>8</v>
      </c>
      <c r="N1064">
        <f>VLOOKUP(A1064,Mobility!$A:$L,7,FALSE)</f>
        <v>-35</v>
      </c>
      <c r="O1064">
        <f>VLOOKUP(A1064,Mobility!$A:$L,8,FALSE)</f>
        <v>-10</v>
      </c>
      <c r="P1064">
        <f>VLOOKUP(A1064,Mobility!$A:$L,9,FALSE)</f>
        <v>-16</v>
      </c>
      <c r="Q1064">
        <f>VLOOKUP(A1064,Mobility!$A:$L,10,FALSE)</f>
        <v>-26</v>
      </c>
      <c r="R1064">
        <f>VLOOKUP(A1064,Mobility!$A:$L,11,FALSE)</f>
        <v>-42</v>
      </c>
      <c r="S1064">
        <f>VLOOKUP(A1064,Mobility!$A:$L,12,FALSE)</f>
        <v>17</v>
      </c>
      <c r="T1064">
        <f>VLOOKUP(D1064,'Pop and Pop Den'!A:C,2,FALSE)</f>
        <v>2989260</v>
      </c>
      <c r="U1064">
        <f>VLOOKUP(D1064,'Pop and Pop Den'!A:C,3,FALSE)</f>
        <v>63.705599999999997</v>
      </c>
      <c r="V1064">
        <f>VLOOKUP(D1064,Unemployment!A:B,2,FALSE)</f>
        <v>5.4</v>
      </c>
      <c r="W1064">
        <f>VLOOKUP(D1064,Unemployment!H:J,2,FALSE)</f>
        <v>5.4</v>
      </c>
      <c r="X1064">
        <f>VLOOKUP(D1064,Unemployment!H:J,3,FALSE)</f>
        <v>5.3</v>
      </c>
      <c r="Y1064">
        <f t="shared" si="331"/>
        <v>-0.10000000000000053</v>
      </c>
      <c r="Z1064">
        <f t="shared" si="332"/>
        <v>-0.10000000000000053</v>
      </c>
      <c r="AA1064">
        <f>VLOOKUP(D1064,MedianAge!A:B,2,FALSE)</f>
        <v>37.200000000000003</v>
      </c>
      <c r="AB1064" s="6">
        <f>VLOOKUP(D1064,StateActions!F:G,2,FALSE)</f>
        <v>43924</v>
      </c>
      <c r="AC1064" s="6">
        <f>VLOOKUP(D1064,StateActions!L:M,2,FALSE)</f>
        <v>43921</v>
      </c>
      <c r="AD1064" s="6">
        <f>VLOOKUP(D1064,StateActions!A:B,2,FALSE)</f>
        <v>43909</v>
      </c>
      <c r="AE1064">
        <f t="shared" si="333"/>
        <v>4</v>
      </c>
      <c r="AF1064">
        <f t="shared" si="334"/>
        <v>7</v>
      </c>
      <c r="AG1064">
        <f t="shared" si="335"/>
        <v>19</v>
      </c>
      <c r="AH1064" s="18">
        <f t="shared" si="336"/>
        <v>9.3200953910546558E-2</v>
      </c>
      <c r="AI1064" s="18">
        <f t="shared" si="337"/>
        <v>0.9067990460894535</v>
      </c>
      <c r="AJ1064" s="20">
        <f t="shared" si="338"/>
        <v>2.8714654207426873E-3</v>
      </c>
      <c r="AK1064" t="str">
        <f t="shared" si="339"/>
        <v>Include</v>
      </c>
      <c r="AL1064" t="str">
        <f t="shared" si="340"/>
        <v>10 or more deaths</v>
      </c>
      <c r="AM1064" s="6">
        <f>IFERROR(VLOOKUP(D1064,DatesEachStateReach10Deaths!A:B,2,FALSE),AK1064)</f>
        <v>43918</v>
      </c>
      <c r="AN1064">
        <f t="shared" si="341"/>
        <v>10</v>
      </c>
    </row>
    <row r="1065" spans="1:40" x14ac:dyDescent="0.25">
      <c r="A1065" t="str">
        <f t="shared" si="330"/>
        <v>43929Mississippi</v>
      </c>
      <c r="B1065" t="str">
        <f t="shared" si="328"/>
        <v>43929MS</v>
      </c>
      <c r="C1065" s="6">
        <v>43929</v>
      </c>
      <c r="D1065" t="s">
        <v>87</v>
      </c>
      <c r="E1065" t="s">
        <v>33</v>
      </c>
      <c r="F1065">
        <f>IFERROR(VLOOKUP(B1065,CovidTracking!B:G,4,FALSE),0)</f>
        <v>2003</v>
      </c>
      <c r="G1065">
        <f>IFERROR(VLOOKUP(B1065,CovidTracking!B:G,5,FALSE),0)</f>
        <v>18632</v>
      </c>
      <c r="H1065">
        <f t="shared" si="329"/>
        <v>20635</v>
      </c>
      <c r="I1065">
        <f>IFERROR(VLOOKUP(B1065,CovidTracking!B:G,6,FALSE),0)</f>
        <v>67</v>
      </c>
      <c r="J1065">
        <f t="shared" si="342"/>
        <v>88</v>
      </c>
      <c r="K1065">
        <f t="shared" si="343"/>
        <v>0</v>
      </c>
      <c r="L1065">
        <f t="shared" si="344"/>
        <v>88</v>
      </c>
      <c r="M1065">
        <f t="shared" si="345"/>
        <v>8</v>
      </c>
      <c r="N1065">
        <f>VLOOKUP(A1065,Mobility!$A:$L,7,FALSE)</f>
        <v>-31</v>
      </c>
      <c r="O1065">
        <f>VLOOKUP(A1065,Mobility!$A:$L,8,FALSE)</f>
        <v>-6</v>
      </c>
      <c r="P1065">
        <f>VLOOKUP(A1065,Mobility!$A:$L,9,FALSE)</f>
        <v>-4</v>
      </c>
      <c r="Q1065">
        <f>VLOOKUP(A1065,Mobility!$A:$L,10,FALSE)</f>
        <v>-26</v>
      </c>
      <c r="R1065">
        <f>VLOOKUP(A1065,Mobility!$A:$L,11,FALSE)</f>
        <v>-42</v>
      </c>
      <c r="S1065">
        <f>VLOOKUP(A1065,Mobility!$A:$L,12,FALSE)</f>
        <v>16</v>
      </c>
      <c r="T1065">
        <f>VLOOKUP(D1065,'Pop and Pop Den'!A:C,2,FALSE)</f>
        <v>2989260</v>
      </c>
      <c r="U1065">
        <f>VLOOKUP(D1065,'Pop and Pop Den'!A:C,3,FALSE)</f>
        <v>63.705599999999997</v>
      </c>
      <c r="V1065">
        <f>VLOOKUP(D1065,Unemployment!A:B,2,FALSE)</f>
        <v>5.4</v>
      </c>
      <c r="W1065">
        <f>VLOOKUP(D1065,Unemployment!H:J,2,FALSE)</f>
        <v>5.4</v>
      </c>
      <c r="X1065">
        <f>VLOOKUP(D1065,Unemployment!H:J,3,FALSE)</f>
        <v>5.3</v>
      </c>
      <c r="Y1065">
        <f t="shared" si="331"/>
        <v>-0.10000000000000053</v>
      </c>
      <c r="Z1065">
        <f t="shared" si="332"/>
        <v>-0.10000000000000053</v>
      </c>
      <c r="AA1065">
        <f>VLOOKUP(D1065,MedianAge!A:B,2,FALSE)</f>
        <v>37.200000000000003</v>
      </c>
      <c r="AB1065" s="6">
        <f>VLOOKUP(D1065,StateActions!F:G,2,FALSE)</f>
        <v>43924</v>
      </c>
      <c r="AC1065" s="6">
        <f>VLOOKUP(D1065,StateActions!L:M,2,FALSE)</f>
        <v>43921</v>
      </c>
      <c r="AD1065" s="6">
        <f>VLOOKUP(D1065,StateActions!A:B,2,FALSE)</f>
        <v>43909</v>
      </c>
      <c r="AE1065">
        <f t="shared" si="333"/>
        <v>5</v>
      </c>
      <c r="AF1065">
        <f t="shared" si="334"/>
        <v>8</v>
      </c>
      <c r="AG1065">
        <f t="shared" si="335"/>
        <v>20</v>
      </c>
      <c r="AH1065" s="18">
        <f t="shared" si="336"/>
        <v>9.7068088199660771E-2</v>
      </c>
      <c r="AI1065" s="18">
        <f t="shared" si="337"/>
        <v>0.90293191180033927</v>
      </c>
      <c r="AJ1065" s="20">
        <f t="shared" si="338"/>
        <v>3.2469105888054276E-3</v>
      </c>
      <c r="AK1065" t="str">
        <f t="shared" si="339"/>
        <v>Include</v>
      </c>
      <c r="AL1065" t="str">
        <f t="shared" si="340"/>
        <v>10 or more deaths</v>
      </c>
      <c r="AM1065" s="6">
        <f>IFERROR(VLOOKUP(D1065,DatesEachStateReach10Deaths!A:B,2,FALSE),AK1065)</f>
        <v>43918</v>
      </c>
      <c r="AN1065">
        <f t="shared" si="341"/>
        <v>11</v>
      </c>
    </row>
    <row r="1066" spans="1:40" x14ac:dyDescent="0.25">
      <c r="A1066" t="str">
        <f t="shared" si="330"/>
        <v>43930Mississippi</v>
      </c>
      <c r="B1066" t="str">
        <f t="shared" si="328"/>
        <v>43930MS</v>
      </c>
      <c r="C1066" s="6">
        <v>43930</v>
      </c>
      <c r="D1066" t="s">
        <v>87</v>
      </c>
      <c r="E1066" t="s">
        <v>33</v>
      </c>
      <c r="F1066">
        <f>IFERROR(VLOOKUP(B1066,CovidTracking!B:G,4,FALSE),0)</f>
        <v>2260</v>
      </c>
      <c r="G1066">
        <f>IFERROR(VLOOKUP(B1066,CovidTracking!B:G,5,FALSE),0)</f>
        <v>18632</v>
      </c>
      <c r="H1066">
        <f t="shared" si="329"/>
        <v>20892</v>
      </c>
      <c r="I1066">
        <f>IFERROR(VLOOKUP(B1066,CovidTracking!B:G,6,FALSE),0)</f>
        <v>76</v>
      </c>
      <c r="J1066">
        <f t="shared" si="342"/>
        <v>257</v>
      </c>
      <c r="K1066">
        <f t="shared" si="343"/>
        <v>0</v>
      </c>
      <c r="L1066">
        <f t="shared" si="344"/>
        <v>257</v>
      </c>
      <c r="M1066">
        <f t="shared" si="345"/>
        <v>9</v>
      </c>
      <c r="N1066">
        <f>VLOOKUP(A1066,Mobility!$A:$L,7,FALSE)</f>
        <v>-30</v>
      </c>
      <c r="O1066">
        <f>VLOOKUP(A1066,Mobility!$A:$L,8,FALSE)</f>
        <v>-4</v>
      </c>
      <c r="P1066">
        <f>VLOOKUP(A1066,Mobility!$A:$L,9,FALSE)</f>
        <v>-2</v>
      </c>
      <c r="Q1066">
        <f>VLOOKUP(A1066,Mobility!$A:$L,10,FALSE)</f>
        <v>-27</v>
      </c>
      <c r="R1066">
        <f>VLOOKUP(A1066,Mobility!$A:$L,11,FALSE)</f>
        <v>-42</v>
      </c>
      <c r="S1066">
        <f>VLOOKUP(A1066,Mobility!$A:$L,12,FALSE)</f>
        <v>17</v>
      </c>
      <c r="T1066">
        <f>VLOOKUP(D1066,'Pop and Pop Den'!A:C,2,FALSE)</f>
        <v>2989260</v>
      </c>
      <c r="U1066">
        <f>VLOOKUP(D1066,'Pop and Pop Den'!A:C,3,FALSE)</f>
        <v>63.705599999999997</v>
      </c>
      <c r="V1066">
        <f>VLOOKUP(D1066,Unemployment!A:B,2,FALSE)</f>
        <v>5.4</v>
      </c>
      <c r="W1066">
        <f>VLOOKUP(D1066,Unemployment!H:J,2,FALSE)</f>
        <v>5.4</v>
      </c>
      <c r="X1066">
        <f>VLOOKUP(D1066,Unemployment!H:J,3,FALSE)</f>
        <v>5.3</v>
      </c>
      <c r="Y1066">
        <f t="shared" si="331"/>
        <v>-0.10000000000000053</v>
      </c>
      <c r="Z1066">
        <f t="shared" si="332"/>
        <v>-0.10000000000000053</v>
      </c>
      <c r="AA1066">
        <f>VLOOKUP(D1066,MedianAge!A:B,2,FALSE)</f>
        <v>37.200000000000003</v>
      </c>
      <c r="AB1066" s="6">
        <f>VLOOKUP(D1066,StateActions!F:G,2,FALSE)</f>
        <v>43924</v>
      </c>
      <c r="AC1066" s="6">
        <f>VLOOKUP(D1066,StateActions!L:M,2,FALSE)</f>
        <v>43921</v>
      </c>
      <c r="AD1066" s="6">
        <f>VLOOKUP(D1066,StateActions!A:B,2,FALSE)</f>
        <v>43909</v>
      </c>
      <c r="AE1066">
        <f t="shared" si="333"/>
        <v>6</v>
      </c>
      <c r="AF1066">
        <f t="shared" si="334"/>
        <v>9</v>
      </c>
      <c r="AG1066">
        <f t="shared" si="335"/>
        <v>21</v>
      </c>
      <c r="AH1066" s="18">
        <f t="shared" si="336"/>
        <v>0.10817537813517136</v>
      </c>
      <c r="AI1066" s="18">
        <f t="shared" si="337"/>
        <v>0.89182462186482869</v>
      </c>
      <c r="AJ1066" s="20">
        <f t="shared" si="338"/>
        <v>3.6377560788818687E-3</v>
      </c>
      <c r="AK1066" t="str">
        <f t="shared" si="339"/>
        <v>Include</v>
      </c>
      <c r="AL1066" t="str">
        <f t="shared" si="340"/>
        <v>10 or more deaths</v>
      </c>
      <c r="AM1066" s="6">
        <f>IFERROR(VLOOKUP(D1066,DatesEachStateReach10Deaths!A:B,2,FALSE),AK1066)</f>
        <v>43918</v>
      </c>
      <c r="AN1066">
        <f t="shared" si="341"/>
        <v>12</v>
      </c>
    </row>
    <row r="1067" spans="1:40" x14ac:dyDescent="0.25">
      <c r="A1067" t="str">
        <f t="shared" si="330"/>
        <v>43931Mississippi</v>
      </c>
      <c r="B1067" t="str">
        <f t="shared" si="328"/>
        <v>43931MS</v>
      </c>
      <c r="C1067" s="6">
        <v>43931</v>
      </c>
      <c r="D1067" t="s">
        <v>87</v>
      </c>
      <c r="E1067" t="s">
        <v>33</v>
      </c>
      <c r="F1067">
        <f>IFERROR(VLOOKUP(B1067,CovidTracking!B:G,4,FALSE),0)</f>
        <v>2469</v>
      </c>
      <c r="G1067">
        <f>IFERROR(VLOOKUP(B1067,CovidTracking!B:G,5,FALSE),0)</f>
        <v>18632</v>
      </c>
      <c r="H1067">
        <f t="shared" si="329"/>
        <v>21101</v>
      </c>
      <c r="I1067">
        <f>IFERROR(VLOOKUP(B1067,CovidTracking!B:G,6,FALSE),0)</f>
        <v>82</v>
      </c>
      <c r="J1067">
        <f t="shared" si="342"/>
        <v>209</v>
      </c>
      <c r="K1067">
        <f t="shared" si="343"/>
        <v>0</v>
      </c>
      <c r="L1067">
        <f t="shared" si="344"/>
        <v>209</v>
      </c>
      <c r="M1067">
        <f t="shared" si="345"/>
        <v>6</v>
      </c>
      <c r="N1067">
        <f>VLOOKUP(A1067,Mobility!$A:$L,7,FALSE)</f>
        <v>-32</v>
      </c>
      <c r="O1067">
        <f>VLOOKUP(A1067,Mobility!$A:$L,8,FALSE)</f>
        <v>-5</v>
      </c>
      <c r="P1067">
        <f>VLOOKUP(A1067,Mobility!$A:$L,9,FALSE)</f>
        <v>-9</v>
      </c>
      <c r="Q1067">
        <f>VLOOKUP(A1067,Mobility!$A:$L,10,FALSE)</f>
        <v>-36</v>
      </c>
      <c r="R1067">
        <f>VLOOKUP(A1067,Mobility!$A:$L,11,FALSE)</f>
        <v>-50</v>
      </c>
      <c r="S1067">
        <f>VLOOKUP(A1067,Mobility!$A:$L,12,FALSE)</f>
        <v>20</v>
      </c>
      <c r="T1067">
        <f>VLOOKUP(D1067,'Pop and Pop Den'!A:C,2,FALSE)</f>
        <v>2989260</v>
      </c>
      <c r="U1067">
        <f>VLOOKUP(D1067,'Pop and Pop Den'!A:C,3,FALSE)</f>
        <v>63.705599999999997</v>
      </c>
      <c r="V1067">
        <f>VLOOKUP(D1067,Unemployment!A:B,2,FALSE)</f>
        <v>5.4</v>
      </c>
      <c r="W1067">
        <f>VLOOKUP(D1067,Unemployment!H:J,2,FALSE)</f>
        <v>5.4</v>
      </c>
      <c r="X1067">
        <f>VLOOKUP(D1067,Unemployment!H:J,3,FALSE)</f>
        <v>5.3</v>
      </c>
      <c r="Y1067">
        <f t="shared" si="331"/>
        <v>-0.10000000000000053</v>
      </c>
      <c r="Z1067">
        <f t="shared" si="332"/>
        <v>-0.10000000000000053</v>
      </c>
      <c r="AA1067">
        <f>VLOOKUP(D1067,MedianAge!A:B,2,FALSE)</f>
        <v>37.200000000000003</v>
      </c>
      <c r="AB1067" s="6">
        <f>VLOOKUP(D1067,StateActions!F:G,2,FALSE)</f>
        <v>43924</v>
      </c>
      <c r="AC1067" s="6">
        <f>VLOOKUP(D1067,StateActions!L:M,2,FALSE)</f>
        <v>43921</v>
      </c>
      <c r="AD1067" s="6">
        <f>VLOOKUP(D1067,StateActions!A:B,2,FALSE)</f>
        <v>43909</v>
      </c>
      <c r="AE1067">
        <f t="shared" si="333"/>
        <v>7</v>
      </c>
      <c r="AF1067">
        <f t="shared" si="334"/>
        <v>10</v>
      </c>
      <c r="AG1067">
        <f t="shared" si="335"/>
        <v>22</v>
      </c>
      <c r="AH1067" s="18">
        <f t="shared" si="336"/>
        <v>0.11700867257475948</v>
      </c>
      <c r="AI1067" s="18">
        <f t="shared" si="337"/>
        <v>0.88299132742524056</v>
      </c>
      <c r="AJ1067" s="20">
        <f t="shared" si="338"/>
        <v>3.886071750154021E-3</v>
      </c>
      <c r="AK1067" t="str">
        <f t="shared" si="339"/>
        <v>Include</v>
      </c>
      <c r="AL1067" t="str">
        <f t="shared" si="340"/>
        <v>10 or more deaths</v>
      </c>
      <c r="AM1067" s="6">
        <f>IFERROR(VLOOKUP(D1067,DatesEachStateReach10Deaths!A:B,2,FALSE),AK1067)</f>
        <v>43918</v>
      </c>
      <c r="AN1067">
        <f t="shared" si="341"/>
        <v>13</v>
      </c>
    </row>
    <row r="1068" spans="1:40" x14ac:dyDescent="0.25">
      <c r="A1068" t="str">
        <f t="shared" si="330"/>
        <v>43891Montana</v>
      </c>
      <c r="B1068" t="str">
        <f t="shared" si="328"/>
        <v>43891MT</v>
      </c>
      <c r="C1068" s="6">
        <v>43891</v>
      </c>
      <c r="D1068" t="s">
        <v>89</v>
      </c>
      <c r="E1068" t="s">
        <v>34</v>
      </c>
      <c r="F1068">
        <f>IFERROR(VLOOKUP(B1068,CovidTracking!B:G,4,FALSE),0)</f>
        <v>0</v>
      </c>
      <c r="G1068">
        <f>IFERROR(VLOOKUP(B1068,CovidTracking!B:G,5,FALSE),0)</f>
        <v>0</v>
      </c>
      <c r="H1068">
        <f t="shared" si="329"/>
        <v>0</v>
      </c>
      <c r="I1068">
        <f>IFERROR(VLOOKUP(B1068,CovidTracking!B:G,6,FALSE),0)</f>
        <v>0</v>
      </c>
      <c r="J1068">
        <f>F1068</f>
        <v>0</v>
      </c>
      <c r="K1068">
        <f>G1068</f>
        <v>0</v>
      </c>
      <c r="L1068">
        <f>H1068</f>
        <v>0</v>
      </c>
      <c r="M1068">
        <f>I1068</f>
        <v>0</v>
      </c>
      <c r="N1068">
        <f>VLOOKUP(A1068,Mobility!$A:$L,7,FALSE)</f>
        <v>18</v>
      </c>
      <c r="O1068">
        <f>VLOOKUP(A1068,Mobility!$A:$L,8,FALSE)</f>
        <v>10</v>
      </c>
      <c r="P1068">
        <f>VLOOKUP(A1068,Mobility!$A:$L,9,FALSE)</f>
        <v>-1</v>
      </c>
      <c r="Q1068">
        <f>VLOOKUP(A1068,Mobility!$A:$L,10,FALSE)</f>
        <v>14</v>
      </c>
      <c r="R1068">
        <f>VLOOKUP(A1068,Mobility!$A:$L,11,FALSE)</f>
        <v>5</v>
      </c>
      <c r="S1068">
        <f>VLOOKUP(A1068,Mobility!$A:$L,12,FALSE)</f>
        <v>-1</v>
      </c>
      <c r="T1068">
        <f>VLOOKUP(D1068,'Pop and Pop Den'!A:C,2,FALSE)</f>
        <v>1086759</v>
      </c>
      <c r="U1068">
        <f>VLOOKUP(D1068,'Pop and Pop Den'!A:C,3,FALSE)</f>
        <v>7.4668000000000001</v>
      </c>
      <c r="V1068">
        <f>VLOOKUP(D1068,Unemployment!A:B,2,FALSE)</f>
        <v>3.5</v>
      </c>
      <c r="W1068">
        <f>VLOOKUP(D1068,Unemployment!H:J,2,FALSE)</f>
        <v>3.5</v>
      </c>
      <c r="X1068">
        <f>VLOOKUP(D1068,Unemployment!H:J,3,FALSE)</f>
        <v>3.5</v>
      </c>
      <c r="Y1068">
        <f t="shared" si="331"/>
        <v>0</v>
      </c>
      <c r="Z1068">
        <f t="shared" si="332"/>
        <v>0</v>
      </c>
      <c r="AA1068">
        <f>VLOOKUP(D1068,MedianAge!A:B,2,FALSE)</f>
        <v>39.799999999999997</v>
      </c>
      <c r="AB1068" s="6">
        <f>VLOOKUP(D1068,StateActions!F:G,2,FALSE)</f>
        <v>43918</v>
      </c>
      <c r="AC1068" s="6">
        <f>VLOOKUP(D1068,StateActions!L:M,2,FALSE)</f>
        <v>43916</v>
      </c>
      <c r="AD1068" s="6">
        <f>VLOOKUP(D1068,StateActions!A:B,2,FALSE)</f>
        <v>43905</v>
      </c>
      <c r="AE1068">
        <f t="shared" si="333"/>
        <v>-27</v>
      </c>
      <c r="AF1068">
        <f t="shared" si="334"/>
        <v>-25</v>
      </c>
      <c r="AG1068">
        <f t="shared" si="335"/>
        <v>-14</v>
      </c>
      <c r="AH1068" s="18">
        <f t="shared" si="336"/>
        <v>0</v>
      </c>
      <c r="AI1068" s="18">
        <f t="shared" si="337"/>
        <v>0</v>
      </c>
      <c r="AJ1068" s="20">
        <f t="shared" si="338"/>
        <v>0</v>
      </c>
      <c r="AK1068" t="str">
        <f t="shared" si="339"/>
        <v>Exclude less than 10 Deaths</v>
      </c>
      <c r="AL1068" t="str">
        <f t="shared" si="340"/>
        <v>Less than 10 deaths</v>
      </c>
      <c r="AM1068" s="6" t="str">
        <f>IFERROR(VLOOKUP(D1068,DatesEachStateReach10Deaths!A:B,2,FALSE),AK1068)</f>
        <v>Exclude less than 10 Deaths</v>
      </c>
      <c r="AN1068" t="str">
        <f t="shared" si="341"/>
        <v>Exclude less than 10 Deaths</v>
      </c>
    </row>
    <row r="1069" spans="1:40" x14ac:dyDescent="0.25">
      <c r="A1069" t="str">
        <f t="shared" si="330"/>
        <v>43892Montana</v>
      </c>
      <c r="B1069" t="str">
        <f t="shared" si="328"/>
        <v>43892MT</v>
      </c>
      <c r="C1069" s="6">
        <v>43892</v>
      </c>
      <c r="D1069" t="s">
        <v>89</v>
      </c>
      <c r="E1069" t="s">
        <v>34</v>
      </c>
      <c r="F1069">
        <f>IFERROR(VLOOKUP(B1069,CovidTracking!B:G,4,FALSE),0)</f>
        <v>0</v>
      </c>
      <c r="G1069">
        <f>IFERROR(VLOOKUP(B1069,CovidTracking!B:G,5,FALSE),0)</f>
        <v>0</v>
      </c>
      <c r="H1069">
        <f t="shared" si="329"/>
        <v>0</v>
      </c>
      <c r="I1069">
        <f>IFERROR(VLOOKUP(B1069,CovidTracking!B:G,6,FALSE),0)</f>
        <v>0</v>
      </c>
      <c r="J1069">
        <f t="shared" ref="J1069:J1108" si="346">F1069-F1068</f>
        <v>0</v>
      </c>
      <c r="K1069">
        <f t="shared" ref="K1069:K1108" si="347">G1069-G1068</f>
        <v>0</v>
      </c>
      <c r="L1069">
        <f t="shared" ref="L1069:L1108" si="348">H1069-H1068</f>
        <v>0</v>
      </c>
      <c r="M1069">
        <f t="shared" ref="M1069:M1108" si="349">I1069-I1068</f>
        <v>0</v>
      </c>
      <c r="N1069">
        <f>VLOOKUP(A1069,Mobility!$A:$L,7,FALSE)</f>
        <v>9</v>
      </c>
      <c r="O1069">
        <f>VLOOKUP(A1069,Mobility!$A:$L,8,FALSE)</f>
        <v>5</v>
      </c>
      <c r="P1069">
        <f>VLOOKUP(A1069,Mobility!$A:$L,9,FALSE)</f>
        <v>-1</v>
      </c>
      <c r="Q1069">
        <f>VLOOKUP(A1069,Mobility!$A:$L,10,FALSE)</f>
        <v>6</v>
      </c>
      <c r="R1069">
        <f>VLOOKUP(A1069,Mobility!$A:$L,11,FALSE)</f>
        <v>4</v>
      </c>
      <c r="S1069">
        <f>VLOOKUP(A1069,Mobility!$A:$L,12,FALSE)</f>
        <v>-1</v>
      </c>
      <c r="T1069">
        <f>VLOOKUP(D1069,'Pop and Pop Den'!A:C,2,FALSE)</f>
        <v>1086759</v>
      </c>
      <c r="U1069">
        <f>VLOOKUP(D1069,'Pop and Pop Den'!A:C,3,FALSE)</f>
        <v>7.4668000000000001</v>
      </c>
      <c r="V1069">
        <f>VLOOKUP(D1069,Unemployment!A:B,2,FALSE)</f>
        <v>3.5</v>
      </c>
      <c r="W1069">
        <f>VLOOKUP(D1069,Unemployment!H:J,2,FALSE)</f>
        <v>3.5</v>
      </c>
      <c r="X1069">
        <f>VLOOKUP(D1069,Unemployment!H:J,3,FALSE)</f>
        <v>3.5</v>
      </c>
      <c r="Y1069">
        <f t="shared" si="331"/>
        <v>0</v>
      </c>
      <c r="Z1069">
        <f t="shared" si="332"/>
        <v>0</v>
      </c>
      <c r="AA1069">
        <f>VLOOKUP(D1069,MedianAge!A:B,2,FALSE)</f>
        <v>39.799999999999997</v>
      </c>
      <c r="AB1069" s="6">
        <f>VLOOKUP(D1069,StateActions!F:G,2,FALSE)</f>
        <v>43918</v>
      </c>
      <c r="AC1069" s="6">
        <f>VLOOKUP(D1069,StateActions!L:M,2,FALSE)</f>
        <v>43916</v>
      </c>
      <c r="AD1069" s="6">
        <f>VLOOKUP(D1069,StateActions!A:B,2,FALSE)</f>
        <v>43905</v>
      </c>
      <c r="AE1069">
        <f t="shared" si="333"/>
        <v>-26</v>
      </c>
      <c r="AF1069">
        <f t="shared" si="334"/>
        <v>-24</v>
      </c>
      <c r="AG1069">
        <f t="shared" si="335"/>
        <v>-13</v>
      </c>
      <c r="AH1069" s="18">
        <f t="shared" si="336"/>
        <v>0</v>
      </c>
      <c r="AI1069" s="18">
        <f t="shared" si="337"/>
        <v>0</v>
      </c>
      <c r="AJ1069" s="20">
        <f t="shared" si="338"/>
        <v>0</v>
      </c>
      <c r="AK1069" t="str">
        <f t="shared" si="339"/>
        <v>Exclude less than 10 Deaths</v>
      </c>
      <c r="AL1069" t="str">
        <f t="shared" si="340"/>
        <v>Less than 10 deaths</v>
      </c>
      <c r="AM1069" s="6" t="str">
        <f>IFERROR(VLOOKUP(D1069,DatesEachStateReach10Deaths!A:B,2,FALSE),AK1069)</f>
        <v>Exclude less than 10 Deaths</v>
      </c>
      <c r="AN1069" t="str">
        <f t="shared" si="341"/>
        <v>Exclude less than 10 Deaths</v>
      </c>
    </row>
    <row r="1070" spans="1:40" x14ac:dyDescent="0.25">
      <c r="A1070" t="str">
        <f t="shared" si="330"/>
        <v>43893Montana</v>
      </c>
      <c r="B1070" t="str">
        <f t="shared" si="328"/>
        <v>43893MT</v>
      </c>
      <c r="C1070" s="6">
        <v>43893</v>
      </c>
      <c r="D1070" t="s">
        <v>89</v>
      </c>
      <c r="E1070" t="s">
        <v>34</v>
      </c>
      <c r="F1070">
        <f>IFERROR(VLOOKUP(B1070,CovidTracking!B:G,4,FALSE),0)</f>
        <v>0</v>
      </c>
      <c r="G1070">
        <f>IFERROR(VLOOKUP(B1070,CovidTracking!B:G,5,FALSE),0)</f>
        <v>0</v>
      </c>
      <c r="H1070">
        <f t="shared" si="329"/>
        <v>0</v>
      </c>
      <c r="I1070">
        <f>IFERROR(VLOOKUP(B1070,CovidTracking!B:G,6,FALSE),0)</f>
        <v>0</v>
      </c>
      <c r="J1070">
        <f t="shared" si="346"/>
        <v>0</v>
      </c>
      <c r="K1070">
        <f t="shared" si="347"/>
        <v>0</v>
      </c>
      <c r="L1070">
        <f t="shared" si="348"/>
        <v>0</v>
      </c>
      <c r="M1070">
        <f t="shared" si="349"/>
        <v>0</v>
      </c>
      <c r="N1070">
        <f>VLOOKUP(A1070,Mobility!$A:$L,7,FALSE)</f>
        <v>10</v>
      </c>
      <c r="O1070">
        <f>VLOOKUP(A1070,Mobility!$A:$L,8,FALSE)</f>
        <v>9</v>
      </c>
      <c r="P1070">
        <f>VLOOKUP(A1070,Mobility!$A:$L,9,FALSE)</f>
        <v>13</v>
      </c>
      <c r="Q1070">
        <f>VLOOKUP(A1070,Mobility!$A:$L,10,FALSE)</f>
        <v>11</v>
      </c>
      <c r="R1070">
        <f>VLOOKUP(A1070,Mobility!$A:$L,11,FALSE)</f>
        <v>1</v>
      </c>
      <c r="S1070">
        <f>VLOOKUP(A1070,Mobility!$A:$L,12,FALSE)</f>
        <v>-1</v>
      </c>
      <c r="T1070">
        <f>VLOOKUP(D1070,'Pop and Pop Den'!A:C,2,FALSE)</f>
        <v>1086759</v>
      </c>
      <c r="U1070">
        <f>VLOOKUP(D1070,'Pop and Pop Den'!A:C,3,FALSE)</f>
        <v>7.4668000000000001</v>
      </c>
      <c r="V1070">
        <f>VLOOKUP(D1070,Unemployment!A:B,2,FALSE)</f>
        <v>3.5</v>
      </c>
      <c r="W1070">
        <f>VLOOKUP(D1070,Unemployment!H:J,2,FALSE)</f>
        <v>3.5</v>
      </c>
      <c r="X1070">
        <f>VLOOKUP(D1070,Unemployment!H:J,3,FALSE)</f>
        <v>3.5</v>
      </c>
      <c r="Y1070">
        <f t="shared" si="331"/>
        <v>0</v>
      </c>
      <c r="Z1070">
        <f t="shared" si="332"/>
        <v>0</v>
      </c>
      <c r="AA1070">
        <f>VLOOKUP(D1070,MedianAge!A:B,2,FALSE)</f>
        <v>39.799999999999997</v>
      </c>
      <c r="AB1070" s="6">
        <f>VLOOKUP(D1070,StateActions!F:G,2,FALSE)</f>
        <v>43918</v>
      </c>
      <c r="AC1070" s="6">
        <f>VLOOKUP(D1070,StateActions!L:M,2,FALSE)</f>
        <v>43916</v>
      </c>
      <c r="AD1070" s="6">
        <f>VLOOKUP(D1070,StateActions!A:B,2,FALSE)</f>
        <v>43905</v>
      </c>
      <c r="AE1070">
        <f t="shared" si="333"/>
        <v>-25</v>
      </c>
      <c r="AF1070">
        <f t="shared" si="334"/>
        <v>-23</v>
      </c>
      <c r="AG1070">
        <f t="shared" si="335"/>
        <v>-12</v>
      </c>
      <c r="AH1070" s="18">
        <f t="shared" si="336"/>
        <v>0</v>
      </c>
      <c r="AI1070" s="18">
        <f t="shared" si="337"/>
        <v>0</v>
      </c>
      <c r="AJ1070" s="20">
        <f t="shared" si="338"/>
        <v>0</v>
      </c>
      <c r="AK1070" t="str">
        <f t="shared" si="339"/>
        <v>Exclude less than 10 Deaths</v>
      </c>
      <c r="AL1070" t="str">
        <f t="shared" si="340"/>
        <v>Less than 10 deaths</v>
      </c>
      <c r="AM1070" s="6" t="str">
        <f>IFERROR(VLOOKUP(D1070,DatesEachStateReach10Deaths!A:B,2,FALSE),AK1070)</f>
        <v>Exclude less than 10 Deaths</v>
      </c>
      <c r="AN1070" t="str">
        <f t="shared" si="341"/>
        <v>Exclude less than 10 Deaths</v>
      </c>
    </row>
    <row r="1071" spans="1:40" x14ac:dyDescent="0.25">
      <c r="A1071" t="str">
        <f t="shared" si="330"/>
        <v>43894Montana</v>
      </c>
      <c r="B1071" t="str">
        <f t="shared" si="328"/>
        <v>43894MT</v>
      </c>
      <c r="C1071" s="6">
        <v>43894</v>
      </c>
      <c r="D1071" t="s">
        <v>89</v>
      </c>
      <c r="E1071" t="s">
        <v>34</v>
      </c>
      <c r="F1071">
        <f>IFERROR(VLOOKUP(B1071,CovidTracking!B:G,4,FALSE),0)</f>
        <v>0</v>
      </c>
      <c r="G1071">
        <f>IFERROR(VLOOKUP(B1071,CovidTracking!B:G,5,FALSE),0)</f>
        <v>0</v>
      </c>
      <c r="H1071">
        <f t="shared" si="329"/>
        <v>0</v>
      </c>
      <c r="I1071">
        <f>IFERROR(VLOOKUP(B1071,CovidTracking!B:G,6,FALSE),0)</f>
        <v>0</v>
      </c>
      <c r="J1071">
        <f t="shared" si="346"/>
        <v>0</v>
      </c>
      <c r="K1071">
        <f t="shared" si="347"/>
        <v>0</v>
      </c>
      <c r="L1071">
        <f t="shared" si="348"/>
        <v>0</v>
      </c>
      <c r="M1071">
        <f t="shared" si="349"/>
        <v>0</v>
      </c>
      <c r="N1071">
        <f>VLOOKUP(A1071,Mobility!$A:$L,7,FALSE)</f>
        <v>8</v>
      </c>
      <c r="O1071">
        <f>VLOOKUP(A1071,Mobility!$A:$L,8,FALSE)</f>
        <v>7</v>
      </c>
      <c r="P1071">
        <f>VLOOKUP(A1071,Mobility!$A:$L,9,FALSE)</f>
        <v>1</v>
      </c>
      <c r="Q1071">
        <f>VLOOKUP(A1071,Mobility!$A:$L,10,FALSE)</f>
        <v>7</v>
      </c>
      <c r="R1071">
        <f>VLOOKUP(A1071,Mobility!$A:$L,11,FALSE)</f>
        <v>2</v>
      </c>
      <c r="S1071">
        <f>VLOOKUP(A1071,Mobility!$A:$L,12,FALSE)</f>
        <v>0</v>
      </c>
      <c r="T1071">
        <f>VLOOKUP(D1071,'Pop and Pop Den'!A:C,2,FALSE)</f>
        <v>1086759</v>
      </c>
      <c r="U1071">
        <f>VLOOKUP(D1071,'Pop and Pop Den'!A:C,3,FALSE)</f>
        <v>7.4668000000000001</v>
      </c>
      <c r="V1071">
        <f>VLOOKUP(D1071,Unemployment!A:B,2,FALSE)</f>
        <v>3.5</v>
      </c>
      <c r="W1071">
        <f>VLOOKUP(D1071,Unemployment!H:J,2,FALSE)</f>
        <v>3.5</v>
      </c>
      <c r="X1071">
        <f>VLOOKUP(D1071,Unemployment!H:J,3,FALSE)</f>
        <v>3.5</v>
      </c>
      <c r="Y1071">
        <f t="shared" si="331"/>
        <v>0</v>
      </c>
      <c r="Z1071">
        <f t="shared" si="332"/>
        <v>0</v>
      </c>
      <c r="AA1071">
        <f>VLOOKUP(D1071,MedianAge!A:B,2,FALSE)</f>
        <v>39.799999999999997</v>
      </c>
      <c r="AB1071" s="6">
        <f>VLOOKUP(D1071,StateActions!F:G,2,FALSE)</f>
        <v>43918</v>
      </c>
      <c r="AC1071" s="6">
        <f>VLOOKUP(D1071,StateActions!L:M,2,FALSE)</f>
        <v>43916</v>
      </c>
      <c r="AD1071" s="6">
        <f>VLOOKUP(D1071,StateActions!A:B,2,FALSE)</f>
        <v>43905</v>
      </c>
      <c r="AE1071">
        <f t="shared" si="333"/>
        <v>-24</v>
      </c>
      <c r="AF1071">
        <f t="shared" si="334"/>
        <v>-22</v>
      </c>
      <c r="AG1071">
        <f t="shared" si="335"/>
        <v>-11</v>
      </c>
      <c r="AH1071" s="18">
        <f t="shared" si="336"/>
        <v>0</v>
      </c>
      <c r="AI1071" s="18">
        <f t="shared" si="337"/>
        <v>0</v>
      </c>
      <c r="AJ1071" s="20">
        <f t="shared" si="338"/>
        <v>0</v>
      </c>
      <c r="AK1071" t="str">
        <f t="shared" si="339"/>
        <v>Exclude less than 10 Deaths</v>
      </c>
      <c r="AL1071" t="str">
        <f t="shared" si="340"/>
        <v>Less than 10 deaths</v>
      </c>
      <c r="AM1071" s="6" t="str">
        <f>IFERROR(VLOOKUP(D1071,DatesEachStateReach10Deaths!A:B,2,FALSE),AK1071)</f>
        <v>Exclude less than 10 Deaths</v>
      </c>
      <c r="AN1071" t="str">
        <f t="shared" si="341"/>
        <v>Exclude less than 10 Deaths</v>
      </c>
    </row>
    <row r="1072" spans="1:40" x14ac:dyDescent="0.25">
      <c r="A1072" t="str">
        <f t="shared" si="330"/>
        <v>43895Montana</v>
      </c>
      <c r="B1072" t="str">
        <f t="shared" si="328"/>
        <v>43895MT</v>
      </c>
      <c r="C1072" s="6">
        <v>43895</v>
      </c>
      <c r="D1072" t="s">
        <v>89</v>
      </c>
      <c r="E1072" t="s">
        <v>34</v>
      </c>
      <c r="F1072">
        <f>IFERROR(VLOOKUP(B1072,CovidTracking!B:G,4,FALSE),0)</f>
        <v>0</v>
      </c>
      <c r="G1072">
        <f>IFERROR(VLOOKUP(B1072,CovidTracking!B:G,5,FALSE),0)</f>
        <v>0</v>
      </c>
      <c r="H1072">
        <f t="shared" si="329"/>
        <v>0</v>
      </c>
      <c r="I1072">
        <f>IFERROR(VLOOKUP(B1072,CovidTracking!B:G,6,FALSE),0)</f>
        <v>0</v>
      </c>
      <c r="J1072">
        <f t="shared" si="346"/>
        <v>0</v>
      </c>
      <c r="K1072">
        <f t="shared" si="347"/>
        <v>0</v>
      </c>
      <c r="L1072">
        <f t="shared" si="348"/>
        <v>0</v>
      </c>
      <c r="M1072">
        <f t="shared" si="349"/>
        <v>0</v>
      </c>
      <c r="N1072">
        <f>VLOOKUP(A1072,Mobility!$A:$L,7,FALSE)</f>
        <v>12</v>
      </c>
      <c r="O1072">
        <f>VLOOKUP(A1072,Mobility!$A:$L,8,FALSE)</f>
        <v>11</v>
      </c>
      <c r="P1072">
        <f>VLOOKUP(A1072,Mobility!$A:$L,9,FALSE)</f>
        <v>19</v>
      </c>
      <c r="Q1072">
        <f>VLOOKUP(A1072,Mobility!$A:$L,10,FALSE)</f>
        <v>9</v>
      </c>
      <c r="R1072">
        <f>VLOOKUP(A1072,Mobility!$A:$L,11,FALSE)</f>
        <v>2</v>
      </c>
      <c r="S1072">
        <f>VLOOKUP(A1072,Mobility!$A:$L,12,FALSE)</f>
        <v>-1</v>
      </c>
      <c r="T1072">
        <f>VLOOKUP(D1072,'Pop and Pop Den'!A:C,2,FALSE)</f>
        <v>1086759</v>
      </c>
      <c r="U1072">
        <f>VLOOKUP(D1072,'Pop and Pop Den'!A:C,3,FALSE)</f>
        <v>7.4668000000000001</v>
      </c>
      <c r="V1072">
        <f>VLOOKUP(D1072,Unemployment!A:B,2,FALSE)</f>
        <v>3.5</v>
      </c>
      <c r="W1072">
        <f>VLOOKUP(D1072,Unemployment!H:J,2,FALSE)</f>
        <v>3.5</v>
      </c>
      <c r="X1072">
        <f>VLOOKUP(D1072,Unemployment!H:J,3,FALSE)</f>
        <v>3.5</v>
      </c>
      <c r="Y1072">
        <f t="shared" si="331"/>
        <v>0</v>
      </c>
      <c r="Z1072">
        <f t="shared" si="332"/>
        <v>0</v>
      </c>
      <c r="AA1072">
        <f>VLOOKUP(D1072,MedianAge!A:B,2,FALSE)</f>
        <v>39.799999999999997</v>
      </c>
      <c r="AB1072" s="6">
        <f>VLOOKUP(D1072,StateActions!F:G,2,FALSE)</f>
        <v>43918</v>
      </c>
      <c r="AC1072" s="6">
        <f>VLOOKUP(D1072,StateActions!L:M,2,FALSE)</f>
        <v>43916</v>
      </c>
      <c r="AD1072" s="6">
        <f>VLOOKUP(D1072,StateActions!A:B,2,FALSE)</f>
        <v>43905</v>
      </c>
      <c r="AE1072">
        <f t="shared" si="333"/>
        <v>-23</v>
      </c>
      <c r="AF1072">
        <f t="shared" si="334"/>
        <v>-21</v>
      </c>
      <c r="AG1072">
        <f t="shared" si="335"/>
        <v>-10</v>
      </c>
      <c r="AH1072" s="18">
        <f t="shared" si="336"/>
        <v>0</v>
      </c>
      <c r="AI1072" s="18">
        <f t="shared" si="337"/>
        <v>0</v>
      </c>
      <c r="AJ1072" s="20">
        <f t="shared" si="338"/>
        <v>0</v>
      </c>
      <c r="AK1072" t="str">
        <f t="shared" si="339"/>
        <v>Exclude less than 10 Deaths</v>
      </c>
      <c r="AL1072" t="str">
        <f t="shared" si="340"/>
        <v>Less than 10 deaths</v>
      </c>
      <c r="AM1072" s="6" t="str">
        <f>IFERROR(VLOOKUP(D1072,DatesEachStateReach10Deaths!A:B,2,FALSE),AK1072)</f>
        <v>Exclude less than 10 Deaths</v>
      </c>
      <c r="AN1072" t="str">
        <f t="shared" si="341"/>
        <v>Exclude less than 10 Deaths</v>
      </c>
    </row>
    <row r="1073" spans="1:40" x14ac:dyDescent="0.25">
      <c r="A1073" t="str">
        <f t="shared" si="330"/>
        <v>43896Montana</v>
      </c>
      <c r="B1073" t="str">
        <f t="shared" si="328"/>
        <v>43896MT</v>
      </c>
      <c r="C1073" s="6">
        <v>43896</v>
      </c>
      <c r="D1073" t="s">
        <v>89</v>
      </c>
      <c r="E1073" t="s">
        <v>34</v>
      </c>
      <c r="F1073">
        <f>IFERROR(VLOOKUP(B1073,CovidTracking!B:G,4,FALSE),0)</f>
        <v>0</v>
      </c>
      <c r="G1073">
        <f>IFERROR(VLOOKUP(B1073,CovidTracking!B:G,5,FALSE),0)</f>
        <v>0</v>
      </c>
      <c r="H1073">
        <f t="shared" si="329"/>
        <v>0</v>
      </c>
      <c r="I1073">
        <f>IFERROR(VLOOKUP(B1073,CovidTracking!B:G,6,FALSE),0)</f>
        <v>0</v>
      </c>
      <c r="J1073">
        <f t="shared" si="346"/>
        <v>0</v>
      </c>
      <c r="K1073">
        <f t="shared" si="347"/>
        <v>0</v>
      </c>
      <c r="L1073">
        <f t="shared" si="348"/>
        <v>0</v>
      </c>
      <c r="M1073">
        <f t="shared" si="349"/>
        <v>0</v>
      </c>
      <c r="N1073">
        <f>VLOOKUP(A1073,Mobility!$A:$L,7,FALSE)</f>
        <v>9</v>
      </c>
      <c r="O1073">
        <f>VLOOKUP(A1073,Mobility!$A:$L,8,FALSE)</f>
        <v>7</v>
      </c>
      <c r="P1073">
        <f>VLOOKUP(A1073,Mobility!$A:$L,9,FALSE)</f>
        <v>30</v>
      </c>
      <c r="Q1073">
        <f>VLOOKUP(A1073,Mobility!$A:$L,10,FALSE)</f>
        <v>8</v>
      </c>
      <c r="R1073">
        <f>VLOOKUP(A1073,Mobility!$A:$L,11,FALSE)</f>
        <v>2</v>
      </c>
      <c r="S1073">
        <f>VLOOKUP(A1073,Mobility!$A:$L,12,FALSE)</f>
        <v>-1</v>
      </c>
      <c r="T1073">
        <f>VLOOKUP(D1073,'Pop and Pop Den'!A:C,2,FALSE)</f>
        <v>1086759</v>
      </c>
      <c r="U1073">
        <f>VLOOKUP(D1073,'Pop and Pop Den'!A:C,3,FALSE)</f>
        <v>7.4668000000000001</v>
      </c>
      <c r="V1073">
        <f>VLOOKUP(D1073,Unemployment!A:B,2,FALSE)</f>
        <v>3.5</v>
      </c>
      <c r="W1073">
        <f>VLOOKUP(D1073,Unemployment!H:J,2,FALSE)</f>
        <v>3.5</v>
      </c>
      <c r="X1073">
        <f>VLOOKUP(D1073,Unemployment!H:J,3,FALSE)</f>
        <v>3.5</v>
      </c>
      <c r="Y1073">
        <f t="shared" si="331"/>
        <v>0</v>
      </c>
      <c r="Z1073">
        <f t="shared" si="332"/>
        <v>0</v>
      </c>
      <c r="AA1073">
        <f>VLOOKUP(D1073,MedianAge!A:B,2,FALSE)</f>
        <v>39.799999999999997</v>
      </c>
      <c r="AB1073" s="6">
        <f>VLOOKUP(D1073,StateActions!F:G,2,FALSE)</f>
        <v>43918</v>
      </c>
      <c r="AC1073" s="6">
        <f>VLOOKUP(D1073,StateActions!L:M,2,FALSE)</f>
        <v>43916</v>
      </c>
      <c r="AD1073" s="6">
        <f>VLOOKUP(D1073,StateActions!A:B,2,FALSE)</f>
        <v>43905</v>
      </c>
      <c r="AE1073">
        <f t="shared" si="333"/>
        <v>-22</v>
      </c>
      <c r="AF1073">
        <f t="shared" si="334"/>
        <v>-20</v>
      </c>
      <c r="AG1073">
        <f t="shared" si="335"/>
        <v>-9</v>
      </c>
      <c r="AH1073" s="18">
        <f t="shared" si="336"/>
        <v>0</v>
      </c>
      <c r="AI1073" s="18">
        <f t="shared" si="337"/>
        <v>0</v>
      </c>
      <c r="AJ1073" s="20">
        <f t="shared" si="338"/>
        <v>0</v>
      </c>
      <c r="AK1073" t="str">
        <f t="shared" si="339"/>
        <v>Exclude less than 10 Deaths</v>
      </c>
      <c r="AL1073" t="str">
        <f t="shared" si="340"/>
        <v>Less than 10 deaths</v>
      </c>
      <c r="AM1073" s="6" t="str">
        <f>IFERROR(VLOOKUP(D1073,DatesEachStateReach10Deaths!A:B,2,FALSE),AK1073)</f>
        <v>Exclude less than 10 Deaths</v>
      </c>
      <c r="AN1073" t="str">
        <f t="shared" si="341"/>
        <v>Exclude less than 10 Deaths</v>
      </c>
    </row>
    <row r="1074" spans="1:40" x14ac:dyDescent="0.25">
      <c r="A1074" t="str">
        <f t="shared" si="330"/>
        <v>43897Montana</v>
      </c>
      <c r="B1074" t="str">
        <f t="shared" si="328"/>
        <v>43897MT</v>
      </c>
      <c r="C1074" s="6">
        <v>43897</v>
      </c>
      <c r="D1074" t="s">
        <v>89</v>
      </c>
      <c r="E1074" t="s">
        <v>34</v>
      </c>
      <c r="F1074">
        <f>IFERROR(VLOOKUP(B1074,CovidTracking!B:G,4,FALSE),0)</f>
        <v>0</v>
      </c>
      <c r="G1074">
        <f>IFERROR(VLOOKUP(B1074,CovidTracking!B:G,5,FALSE),0)</f>
        <v>11</v>
      </c>
      <c r="H1074">
        <f t="shared" si="329"/>
        <v>11</v>
      </c>
      <c r="I1074">
        <f>IFERROR(VLOOKUP(B1074,CovidTracking!B:G,6,FALSE),0)</f>
        <v>0</v>
      </c>
      <c r="J1074">
        <f t="shared" si="346"/>
        <v>0</v>
      </c>
      <c r="K1074">
        <f t="shared" si="347"/>
        <v>11</v>
      </c>
      <c r="L1074">
        <f t="shared" si="348"/>
        <v>11</v>
      </c>
      <c r="M1074">
        <f t="shared" si="349"/>
        <v>0</v>
      </c>
      <c r="N1074">
        <f>VLOOKUP(A1074,Mobility!$A:$L,7,FALSE)</f>
        <v>11</v>
      </c>
      <c r="O1074">
        <f>VLOOKUP(A1074,Mobility!$A:$L,8,FALSE)</f>
        <v>8</v>
      </c>
      <c r="P1074">
        <f>VLOOKUP(A1074,Mobility!$A:$L,9,FALSE)</f>
        <v>7</v>
      </c>
      <c r="Q1074">
        <f>VLOOKUP(A1074,Mobility!$A:$L,10,FALSE)</f>
        <v>11</v>
      </c>
      <c r="R1074">
        <f>VLOOKUP(A1074,Mobility!$A:$L,11,FALSE)</f>
        <v>1</v>
      </c>
      <c r="S1074">
        <f>VLOOKUP(A1074,Mobility!$A:$L,12,FALSE)</f>
        <v>-1</v>
      </c>
      <c r="T1074">
        <f>VLOOKUP(D1074,'Pop and Pop Den'!A:C,2,FALSE)</f>
        <v>1086759</v>
      </c>
      <c r="U1074">
        <f>VLOOKUP(D1074,'Pop and Pop Den'!A:C,3,FALSE)</f>
        <v>7.4668000000000001</v>
      </c>
      <c r="V1074">
        <f>VLOOKUP(D1074,Unemployment!A:B,2,FALSE)</f>
        <v>3.5</v>
      </c>
      <c r="W1074">
        <f>VLOOKUP(D1074,Unemployment!H:J,2,FALSE)</f>
        <v>3.5</v>
      </c>
      <c r="X1074">
        <f>VLOOKUP(D1074,Unemployment!H:J,3,FALSE)</f>
        <v>3.5</v>
      </c>
      <c r="Y1074">
        <f t="shared" si="331"/>
        <v>0</v>
      </c>
      <c r="Z1074">
        <f t="shared" si="332"/>
        <v>0</v>
      </c>
      <c r="AA1074">
        <f>VLOOKUP(D1074,MedianAge!A:B,2,FALSE)</f>
        <v>39.799999999999997</v>
      </c>
      <c r="AB1074" s="6">
        <f>VLOOKUP(D1074,StateActions!F:G,2,FALSE)</f>
        <v>43918</v>
      </c>
      <c r="AC1074" s="6">
        <f>VLOOKUP(D1074,StateActions!L:M,2,FALSE)</f>
        <v>43916</v>
      </c>
      <c r="AD1074" s="6">
        <f>VLOOKUP(D1074,StateActions!A:B,2,FALSE)</f>
        <v>43905</v>
      </c>
      <c r="AE1074">
        <f t="shared" si="333"/>
        <v>-21</v>
      </c>
      <c r="AF1074">
        <f t="shared" si="334"/>
        <v>-19</v>
      </c>
      <c r="AG1074">
        <f t="shared" si="335"/>
        <v>-8</v>
      </c>
      <c r="AH1074" s="18">
        <f t="shared" si="336"/>
        <v>0</v>
      </c>
      <c r="AI1074" s="18">
        <f t="shared" si="337"/>
        <v>1</v>
      </c>
      <c r="AJ1074" s="20">
        <f t="shared" si="338"/>
        <v>0</v>
      </c>
      <c r="AK1074" t="str">
        <f t="shared" si="339"/>
        <v>Exclude less than 10 Deaths</v>
      </c>
      <c r="AL1074" t="str">
        <f t="shared" si="340"/>
        <v>Less than 10 deaths</v>
      </c>
      <c r="AM1074" s="6" t="str">
        <f>IFERROR(VLOOKUP(D1074,DatesEachStateReach10Deaths!A:B,2,FALSE),AK1074)</f>
        <v>Exclude less than 10 Deaths</v>
      </c>
      <c r="AN1074" t="str">
        <f t="shared" si="341"/>
        <v>Exclude less than 10 Deaths</v>
      </c>
    </row>
    <row r="1075" spans="1:40" x14ac:dyDescent="0.25">
      <c r="A1075" t="str">
        <f t="shared" si="330"/>
        <v>43898Montana</v>
      </c>
      <c r="B1075" t="str">
        <f t="shared" si="328"/>
        <v>43898MT</v>
      </c>
      <c r="C1075" s="6">
        <v>43898</v>
      </c>
      <c r="D1075" t="s">
        <v>89</v>
      </c>
      <c r="E1075" t="s">
        <v>34</v>
      </c>
      <c r="F1075">
        <f>IFERROR(VLOOKUP(B1075,CovidTracking!B:G,4,FALSE),0)</f>
        <v>0</v>
      </c>
      <c r="G1075">
        <f>IFERROR(VLOOKUP(B1075,CovidTracking!B:G,5,FALSE),0)</f>
        <v>11</v>
      </c>
      <c r="H1075">
        <f t="shared" si="329"/>
        <v>11</v>
      </c>
      <c r="I1075">
        <f>IFERROR(VLOOKUP(B1075,CovidTracking!B:G,6,FALSE),0)</f>
        <v>0</v>
      </c>
      <c r="J1075">
        <f t="shared" si="346"/>
        <v>0</v>
      </c>
      <c r="K1075">
        <f t="shared" si="347"/>
        <v>0</v>
      </c>
      <c r="L1075">
        <f t="shared" si="348"/>
        <v>0</v>
      </c>
      <c r="M1075">
        <f t="shared" si="349"/>
        <v>0</v>
      </c>
      <c r="N1075">
        <f>VLOOKUP(A1075,Mobility!$A:$L,7,FALSE)</f>
        <v>11</v>
      </c>
      <c r="O1075">
        <f>VLOOKUP(A1075,Mobility!$A:$L,8,FALSE)</f>
        <v>7</v>
      </c>
      <c r="P1075">
        <f>VLOOKUP(A1075,Mobility!$A:$L,9,FALSE)</f>
        <v>-8</v>
      </c>
      <c r="Q1075">
        <f>VLOOKUP(A1075,Mobility!$A:$L,10,FALSE)</f>
        <v>12</v>
      </c>
      <c r="R1075">
        <f>VLOOKUP(A1075,Mobility!$A:$L,11,FALSE)</f>
        <v>2</v>
      </c>
      <c r="S1075">
        <f>VLOOKUP(A1075,Mobility!$A:$L,12,FALSE)</f>
        <v>0</v>
      </c>
      <c r="T1075">
        <f>VLOOKUP(D1075,'Pop and Pop Den'!A:C,2,FALSE)</f>
        <v>1086759</v>
      </c>
      <c r="U1075">
        <f>VLOOKUP(D1075,'Pop and Pop Den'!A:C,3,FALSE)</f>
        <v>7.4668000000000001</v>
      </c>
      <c r="V1075">
        <f>VLOOKUP(D1075,Unemployment!A:B,2,FALSE)</f>
        <v>3.5</v>
      </c>
      <c r="W1075">
        <f>VLOOKUP(D1075,Unemployment!H:J,2,FALSE)</f>
        <v>3.5</v>
      </c>
      <c r="X1075">
        <f>VLOOKUP(D1075,Unemployment!H:J,3,FALSE)</f>
        <v>3.5</v>
      </c>
      <c r="Y1075">
        <f t="shared" si="331"/>
        <v>0</v>
      </c>
      <c r="Z1075">
        <f t="shared" si="332"/>
        <v>0</v>
      </c>
      <c r="AA1075">
        <f>VLOOKUP(D1075,MedianAge!A:B,2,FALSE)</f>
        <v>39.799999999999997</v>
      </c>
      <c r="AB1075" s="6">
        <f>VLOOKUP(D1075,StateActions!F:G,2,FALSE)</f>
        <v>43918</v>
      </c>
      <c r="AC1075" s="6">
        <f>VLOOKUP(D1075,StateActions!L:M,2,FALSE)</f>
        <v>43916</v>
      </c>
      <c r="AD1075" s="6">
        <f>VLOOKUP(D1075,StateActions!A:B,2,FALSE)</f>
        <v>43905</v>
      </c>
      <c r="AE1075">
        <f t="shared" si="333"/>
        <v>-20</v>
      </c>
      <c r="AF1075">
        <f t="shared" si="334"/>
        <v>-18</v>
      </c>
      <c r="AG1075">
        <f t="shared" si="335"/>
        <v>-7</v>
      </c>
      <c r="AH1075" s="18">
        <f t="shared" si="336"/>
        <v>0</v>
      </c>
      <c r="AI1075" s="18">
        <f t="shared" si="337"/>
        <v>1</v>
      </c>
      <c r="AJ1075" s="20">
        <f t="shared" si="338"/>
        <v>0</v>
      </c>
      <c r="AK1075" t="str">
        <f t="shared" si="339"/>
        <v>Exclude less than 10 Deaths</v>
      </c>
      <c r="AL1075" t="str">
        <f t="shared" si="340"/>
        <v>Less than 10 deaths</v>
      </c>
      <c r="AM1075" s="6" t="str">
        <f>IFERROR(VLOOKUP(D1075,DatesEachStateReach10Deaths!A:B,2,FALSE),AK1075)</f>
        <v>Exclude less than 10 Deaths</v>
      </c>
      <c r="AN1075" t="str">
        <f t="shared" si="341"/>
        <v>Exclude less than 10 Deaths</v>
      </c>
    </row>
    <row r="1076" spans="1:40" x14ac:dyDescent="0.25">
      <c r="A1076" t="str">
        <f t="shared" si="330"/>
        <v>43899Montana</v>
      </c>
      <c r="B1076" t="str">
        <f t="shared" si="328"/>
        <v>43899MT</v>
      </c>
      <c r="C1076" s="6">
        <v>43899</v>
      </c>
      <c r="D1076" t="s">
        <v>89</v>
      </c>
      <c r="E1076" t="s">
        <v>34</v>
      </c>
      <c r="F1076">
        <f>IFERROR(VLOOKUP(B1076,CovidTracking!B:G,4,FALSE),0)</f>
        <v>0</v>
      </c>
      <c r="G1076">
        <f>IFERROR(VLOOKUP(B1076,CovidTracking!B:G,5,FALSE),0)</f>
        <v>11</v>
      </c>
      <c r="H1076">
        <f t="shared" si="329"/>
        <v>11</v>
      </c>
      <c r="I1076">
        <f>IFERROR(VLOOKUP(B1076,CovidTracking!B:G,6,FALSE),0)</f>
        <v>0</v>
      </c>
      <c r="J1076">
        <f t="shared" si="346"/>
        <v>0</v>
      </c>
      <c r="K1076">
        <f t="shared" si="347"/>
        <v>0</v>
      </c>
      <c r="L1076">
        <f t="shared" si="348"/>
        <v>0</v>
      </c>
      <c r="M1076">
        <f t="shared" si="349"/>
        <v>0</v>
      </c>
      <c r="N1076">
        <f>VLOOKUP(A1076,Mobility!$A:$L,7,FALSE)</f>
        <v>8</v>
      </c>
      <c r="O1076">
        <f>VLOOKUP(A1076,Mobility!$A:$L,8,FALSE)</f>
        <v>7</v>
      </c>
      <c r="P1076">
        <f>VLOOKUP(A1076,Mobility!$A:$L,9,FALSE)</f>
        <v>12</v>
      </c>
      <c r="Q1076">
        <f>VLOOKUP(A1076,Mobility!$A:$L,10,FALSE)</f>
        <v>7</v>
      </c>
      <c r="R1076">
        <f>VLOOKUP(A1076,Mobility!$A:$L,11,FALSE)</f>
        <v>3</v>
      </c>
      <c r="S1076">
        <f>VLOOKUP(A1076,Mobility!$A:$L,12,FALSE)</f>
        <v>-1</v>
      </c>
      <c r="T1076">
        <f>VLOOKUP(D1076,'Pop and Pop Den'!A:C,2,FALSE)</f>
        <v>1086759</v>
      </c>
      <c r="U1076">
        <f>VLOOKUP(D1076,'Pop and Pop Den'!A:C,3,FALSE)</f>
        <v>7.4668000000000001</v>
      </c>
      <c r="V1076">
        <f>VLOOKUP(D1076,Unemployment!A:B,2,FALSE)</f>
        <v>3.5</v>
      </c>
      <c r="W1076">
        <f>VLOOKUP(D1076,Unemployment!H:J,2,FALSE)</f>
        <v>3.5</v>
      </c>
      <c r="X1076">
        <f>VLOOKUP(D1076,Unemployment!H:J,3,FALSE)</f>
        <v>3.5</v>
      </c>
      <c r="Y1076">
        <f t="shared" si="331"/>
        <v>0</v>
      </c>
      <c r="Z1076">
        <f t="shared" si="332"/>
        <v>0</v>
      </c>
      <c r="AA1076">
        <f>VLOOKUP(D1076,MedianAge!A:B,2,FALSE)</f>
        <v>39.799999999999997</v>
      </c>
      <c r="AB1076" s="6">
        <f>VLOOKUP(D1076,StateActions!F:G,2,FALSE)</f>
        <v>43918</v>
      </c>
      <c r="AC1076" s="6">
        <f>VLOOKUP(D1076,StateActions!L:M,2,FALSE)</f>
        <v>43916</v>
      </c>
      <c r="AD1076" s="6">
        <f>VLOOKUP(D1076,StateActions!A:B,2,FALSE)</f>
        <v>43905</v>
      </c>
      <c r="AE1076">
        <f t="shared" si="333"/>
        <v>-19</v>
      </c>
      <c r="AF1076">
        <f t="shared" si="334"/>
        <v>-17</v>
      </c>
      <c r="AG1076">
        <f t="shared" si="335"/>
        <v>-6</v>
      </c>
      <c r="AH1076" s="18">
        <f t="shared" si="336"/>
        <v>0</v>
      </c>
      <c r="AI1076" s="18">
        <f t="shared" si="337"/>
        <v>1</v>
      </c>
      <c r="AJ1076" s="20">
        <f t="shared" si="338"/>
        <v>0</v>
      </c>
      <c r="AK1076" t="str">
        <f t="shared" si="339"/>
        <v>Exclude less than 10 Deaths</v>
      </c>
      <c r="AL1076" t="str">
        <f t="shared" si="340"/>
        <v>Less than 10 deaths</v>
      </c>
      <c r="AM1076" s="6" t="str">
        <f>IFERROR(VLOOKUP(D1076,DatesEachStateReach10Deaths!A:B,2,FALSE),AK1076)</f>
        <v>Exclude less than 10 Deaths</v>
      </c>
      <c r="AN1076" t="str">
        <f t="shared" si="341"/>
        <v>Exclude less than 10 Deaths</v>
      </c>
    </row>
    <row r="1077" spans="1:40" x14ac:dyDescent="0.25">
      <c r="A1077" t="str">
        <f t="shared" si="330"/>
        <v>43900Montana</v>
      </c>
      <c r="B1077" t="str">
        <f t="shared" si="328"/>
        <v>43900MT</v>
      </c>
      <c r="C1077" s="6">
        <v>43900</v>
      </c>
      <c r="D1077" t="s">
        <v>89</v>
      </c>
      <c r="E1077" t="s">
        <v>34</v>
      </c>
      <c r="F1077">
        <f>IFERROR(VLOOKUP(B1077,CovidTracking!B:G,4,FALSE),0)</f>
        <v>0</v>
      </c>
      <c r="G1077">
        <f>IFERROR(VLOOKUP(B1077,CovidTracking!B:G,5,FALSE),0)</f>
        <v>15</v>
      </c>
      <c r="H1077">
        <f t="shared" si="329"/>
        <v>15</v>
      </c>
      <c r="I1077">
        <f>IFERROR(VLOOKUP(B1077,CovidTracking!B:G,6,FALSE),0)</f>
        <v>0</v>
      </c>
      <c r="J1077">
        <f t="shared" si="346"/>
        <v>0</v>
      </c>
      <c r="K1077">
        <f t="shared" si="347"/>
        <v>4</v>
      </c>
      <c r="L1077">
        <f t="shared" si="348"/>
        <v>4</v>
      </c>
      <c r="M1077">
        <f t="shared" si="349"/>
        <v>0</v>
      </c>
      <c r="N1077">
        <f>VLOOKUP(A1077,Mobility!$A:$L,7,FALSE)</f>
        <v>8</v>
      </c>
      <c r="O1077">
        <f>VLOOKUP(A1077,Mobility!$A:$L,8,FALSE)</f>
        <v>7</v>
      </c>
      <c r="P1077">
        <f>VLOOKUP(A1077,Mobility!$A:$L,9,FALSE)</f>
        <v>19</v>
      </c>
      <c r="Q1077">
        <f>VLOOKUP(A1077,Mobility!$A:$L,10,FALSE)</f>
        <v>6</v>
      </c>
      <c r="R1077">
        <f>VLOOKUP(A1077,Mobility!$A:$L,11,FALSE)</f>
        <v>1</v>
      </c>
      <c r="S1077">
        <f>VLOOKUP(A1077,Mobility!$A:$L,12,FALSE)</f>
        <v>-1</v>
      </c>
      <c r="T1077">
        <f>VLOOKUP(D1077,'Pop and Pop Den'!A:C,2,FALSE)</f>
        <v>1086759</v>
      </c>
      <c r="U1077">
        <f>VLOOKUP(D1077,'Pop and Pop Den'!A:C,3,FALSE)</f>
        <v>7.4668000000000001</v>
      </c>
      <c r="V1077">
        <f>VLOOKUP(D1077,Unemployment!A:B,2,FALSE)</f>
        <v>3.5</v>
      </c>
      <c r="W1077">
        <f>VLOOKUP(D1077,Unemployment!H:J,2,FALSE)</f>
        <v>3.5</v>
      </c>
      <c r="X1077">
        <f>VLOOKUP(D1077,Unemployment!H:J,3,FALSE)</f>
        <v>3.5</v>
      </c>
      <c r="Y1077">
        <f t="shared" si="331"/>
        <v>0</v>
      </c>
      <c r="Z1077">
        <f t="shared" si="332"/>
        <v>0</v>
      </c>
      <c r="AA1077">
        <f>VLOOKUP(D1077,MedianAge!A:B,2,FALSE)</f>
        <v>39.799999999999997</v>
      </c>
      <c r="AB1077" s="6">
        <f>VLOOKUP(D1077,StateActions!F:G,2,FALSE)</f>
        <v>43918</v>
      </c>
      <c r="AC1077" s="6">
        <f>VLOOKUP(D1077,StateActions!L:M,2,FALSE)</f>
        <v>43916</v>
      </c>
      <c r="AD1077" s="6">
        <f>VLOOKUP(D1077,StateActions!A:B,2,FALSE)</f>
        <v>43905</v>
      </c>
      <c r="AE1077">
        <f t="shared" si="333"/>
        <v>-18</v>
      </c>
      <c r="AF1077">
        <f t="shared" si="334"/>
        <v>-16</v>
      </c>
      <c r="AG1077">
        <f t="shared" si="335"/>
        <v>-5</v>
      </c>
      <c r="AH1077" s="18">
        <f t="shared" si="336"/>
        <v>0</v>
      </c>
      <c r="AI1077" s="18">
        <f t="shared" si="337"/>
        <v>1</v>
      </c>
      <c r="AJ1077" s="20">
        <f t="shared" si="338"/>
        <v>0</v>
      </c>
      <c r="AK1077" t="str">
        <f t="shared" si="339"/>
        <v>Exclude less than 10 Deaths</v>
      </c>
      <c r="AL1077" t="str">
        <f t="shared" si="340"/>
        <v>Less than 10 deaths</v>
      </c>
      <c r="AM1077" s="6" t="str">
        <f>IFERROR(VLOOKUP(D1077,DatesEachStateReach10Deaths!A:B,2,FALSE),AK1077)</f>
        <v>Exclude less than 10 Deaths</v>
      </c>
      <c r="AN1077" t="str">
        <f t="shared" si="341"/>
        <v>Exclude less than 10 Deaths</v>
      </c>
    </row>
    <row r="1078" spans="1:40" x14ac:dyDescent="0.25">
      <c r="A1078" t="str">
        <f t="shared" ref="A1078:A1141" si="350">C1078&amp;D1078</f>
        <v>43901Montana</v>
      </c>
      <c r="B1078" t="str">
        <f t="shared" si="328"/>
        <v>43901MT</v>
      </c>
      <c r="C1078" s="6">
        <v>43901</v>
      </c>
      <c r="D1078" t="s">
        <v>89</v>
      </c>
      <c r="E1078" t="s">
        <v>34</v>
      </c>
      <c r="F1078">
        <f>IFERROR(VLOOKUP(B1078,CovidTracking!B:G,4,FALSE),0)</f>
        <v>0</v>
      </c>
      <c r="G1078">
        <f>IFERROR(VLOOKUP(B1078,CovidTracking!B:G,5,FALSE),0)</f>
        <v>21</v>
      </c>
      <c r="H1078">
        <f t="shared" si="329"/>
        <v>21</v>
      </c>
      <c r="I1078">
        <f>IFERROR(VLOOKUP(B1078,CovidTracking!B:G,6,FALSE),0)</f>
        <v>0</v>
      </c>
      <c r="J1078">
        <f t="shared" si="346"/>
        <v>0</v>
      </c>
      <c r="K1078">
        <f t="shared" si="347"/>
        <v>6</v>
      </c>
      <c r="L1078">
        <f t="shared" si="348"/>
        <v>6</v>
      </c>
      <c r="M1078">
        <f t="shared" si="349"/>
        <v>0</v>
      </c>
      <c r="N1078">
        <f>VLOOKUP(A1078,Mobility!$A:$L,7,FALSE)</f>
        <v>6</v>
      </c>
      <c r="O1078">
        <f>VLOOKUP(A1078,Mobility!$A:$L,8,FALSE)</f>
        <v>9</v>
      </c>
      <c r="P1078">
        <f>VLOOKUP(A1078,Mobility!$A:$L,9,FALSE)</f>
        <v>7</v>
      </c>
      <c r="Q1078">
        <f>VLOOKUP(A1078,Mobility!$A:$L,10,FALSE)</f>
        <v>6</v>
      </c>
      <c r="R1078">
        <f>VLOOKUP(A1078,Mobility!$A:$L,11,FALSE)</f>
        <v>1</v>
      </c>
      <c r="S1078">
        <f>VLOOKUP(A1078,Mobility!$A:$L,12,FALSE)</f>
        <v>0</v>
      </c>
      <c r="T1078">
        <f>VLOOKUP(D1078,'Pop and Pop Den'!A:C,2,FALSE)</f>
        <v>1086759</v>
      </c>
      <c r="U1078">
        <f>VLOOKUP(D1078,'Pop and Pop Den'!A:C,3,FALSE)</f>
        <v>7.4668000000000001</v>
      </c>
      <c r="V1078">
        <f>VLOOKUP(D1078,Unemployment!A:B,2,FALSE)</f>
        <v>3.5</v>
      </c>
      <c r="W1078">
        <f>VLOOKUP(D1078,Unemployment!H:J,2,FALSE)</f>
        <v>3.5</v>
      </c>
      <c r="X1078">
        <f>VLOOKUP(D1078,Unemployment!H:J,3,FALSE)</f>
        <v>3.5</v>
      </c>
      <c r="Y1078">
        <f t="shared" si="331"/>
        <v>0</v>
      </c>
      <c r="Z1078">
        <f t="shared" si="332"/>
        <v>0</v>
      </c>
      <c r="AA1078">
        <f>VLOOKUP(D1078,MedianAge!A:B,2,FALSE)</f>
        <v>39.799999999999997</v>
      </c>
      <c r="AB1078" s="6">
        <f>VLOOKUP(D1078,StateActions!F:G,2,FALSE)</f>
        <v>43918</v>
      </c>
      <c r="AC1078" s="6">
        <f>VLOOKUP(D1078,StateActions!L:M,2,FALSE)</f>
        <v>43916</v>
      </c>
      <c r="AD1078" s="6">
        <f>VLOOKUP(D1078,StateActions!A:B,2,FALSE)</f>
        <v>43905</v>
      </c>
      <c r="AE1078">
        <f t="shared" si="333"/>
        <v>-17</v>
      </c>
      <c r="AF1078">
        <f t="shared" si="334"/>
        <v>-15</v>
      </c>
      <c r="AG1078">
        <f t="shared" si="335"/>
        <v>-4</v>
      </c>
      <c r="AH1078" s="18">
        <f t="shared" si="336"/>
        <v>0</v>
      </c>
      <c r="AI1078" s="18">
        <f t="shared" si="337"/>
        <v>1</v>
      </c>
      <c r="AJ1078" s="20">
        <f t="shared" si="338"/>
        <v>0</v>
      </c>
      <c r="AK1078" t="str">
        <f t="shared" si="339"/>
        <v>Exclude less than 10 Deaths</v>
      </c>
      <c r="AL1078" t="str">
        <f t="shared" si="340"/>
        <v>Less than 10 deaths</v>
      </c>
      <c r="AM1078" s="6" t="str">
        <f>IFERROR(VLOOKUP(D1078,DatesEachStateReach10Deaths!A:B,2,FALSE),AK1078)</f>
        <v>Exclude less than 10 Deaths</v>
      </c>
      <c r="AN1078" t="str">
        <f t="shared" si="341"/>
        <v>Exclude less than 10 Deaths</v>
      </c>
    </row>
    <row r="1079" spans="1:40" x14ac:dyDescent="0.25">
      <c r="A1079" t="str">
        <f t="shared" si="350"/>
        <v>43902Montana</v>
      </c>
      <c r="B1079" t="str">
        <f t="shared" si="328"/>
        <v>43902MT</v>
      </c>
      <c r="C1079" s="6">
        <v>43902</v>
      </c>
      <c r="D1079" t="s">
        <v>89</v>
      </c>
      <c r="E1079" t="s">
        <v>34</v>
      </c>
      <c r="F1079">
        <f>IFERROR(VLOOKUP(B1079,CovidTracking!B:G,4,FALSE),0)</f>
        <v>1</v>
      </c>
      <c r="G1079">
        <f>IFERROR(VLOOKUP(B1079,CovidTracking!B:G,5,FALSE),0)</f>
        <v>34</v>
      </c>
      <c r="H1079">
        <f t="shared" si="329"/>
        <v>35</v>
      </c>
      <c r="I1079">
        <f>IFERROR(VLOOKUP(B1079,CovidTracking!B:G,6,FALSE),0)</f>
        <v>0</v>
      </c>
      <c r="J1079">
        <f t="shared" si="346"/>
        <v>1</v>
      </c>
      <c r="K1079">
        <f t="shared" si="347"/>
        <v>13</v>
      </c>
      <c r="L1079">
        <f t="shared" si="348"/>
        <v>14</v>
      </c>
      <c r="M1079">
        <f t="shared" si="349"/>
        <v>0</v>
      </c>
      <c r="N1079">
        <f>VLOOKUP(A1079,Mobility!$A:$L,7,FALSE)</f>
        <v>10</v>
      </c>
      <c r="O1079">
        <f>VLOOKUP(A1079,Mobility!$A:$L,8,FALSE)</f>
        <v>16</v>
      </c>
      <c r="P1079">
        <f>VLOOKUP(A1079,Mobility!$A:$L,9,FALSE)</f>
        <v>11</v>
      </c>
      <c r="Q1079">
        <f>VLOOKUP(A1079,Mobility!$A:$L,10,FALSE)</f>
        <v>8</v>
      </c>
      <c r="R1079">
        <f>VLOOKUP(A1079,Mobility!$A:$L,11,FALSE)</f>
        <v>0</v>
      </c>
      <c r="S1079">
        <f>VLOOKUP(A1079,Mobility!$A:$L,12,FALSE)</f>
        <v>-1</v>
      </c>
      <c r="T1079">
        <f>VLOOKUP(D1079,'Pop and Pop Den'!A:C,2,FALSE)</f>
        <v>1086759</v>
      </c>
      <c r="U1079">
        <f>VLOOKUP(D1079,'Pop and Pop Den'!A:C,3,FALSE)</f>
        <v>7.4668000000000001</v>
      </c>
      <c r="V1079">
        <f>VLOOKUP(D1079,Unemployment!A:B,2,FALSE)</f>
        <v>3.5</v>
      </c>
      <c r="W1079">
        <f>VLOOKUP(D1079,Unemployment!H:J,2,FALSE)</f>
        <v>3.5</v>
      </c>
      <c r="X1079">
        <f>VLOOKUP(D1079,Unemployment!H:J,3,FALSE)</f>
        <v>3.5</v>
      </c>
      <c r="Y1079">
        <f t="shared" si="331"/>
        <v>0</v>
      </c>
      <c r="Z1079">
        <f t="shared" si="332"/>
        <v>0</v>
      </c>
      <c r="AA1079">
        <f>VLOOKUP(D1079,MedianAge!A:B,2,FALSE)</f>
        <v>39.799999999999997</v>
      </c>
      <c r="AB1079" s="6">
        <f>VLOOKUP(D1079,StateActions!F:G,2,FALSE)</f>
        <v>43918</v>
      </c>
      <c r="AC1079" s="6">
        <f>VLOOKUP(D1079,StateActions!L:M,2,FALSE)</f>
        <v>43916</v>
      </c>
      <c r="AD1079" s="6">
        <f>VLOOKUP(D1079,StateActions!A:B,2,FALSE)</f>
        <v>43905</v>
      </c>
      <c r="AE1079">
        <f t="shared" si="333"/>
        <v>-16</v>
      </c>
      <c r="AF1079">
        <f t="shared" si="334"/>
        <v>-14</v>
      </c>
      <c r="AG1079">
        <f t="shared" si="335"/>
        <v>-3</v>
      </c>
      <c r="AH1079" s="18">
        <f t="shared" si="336"/>
        <v>2.8571428571428571E-2</v>
      </c>
      <c r="AI1079" s="18">
        <f t="shared" si="337"/>
        <v>0.97142857142857142</v>
      </c>
      <c r="AJ1079" s="20">
        <f t="shared" si="338"/>
        <v>0</v>
      </c>
      <c r="AK1079" t="str">
        <f t="shared" si="339"/>
        <v>Exclude less than 10 Deaths</v>
      </c>
      <c r="AL1079" t="str">
        <f t="shared" si="340"/>
        <v>Less than 10 deaths</v>
      </c>
      <c r="AM1079" s="6" t="str">
        <f>IFERROR(VLOOKUP(D1079,DatesEachStateReach10Deaths!A:B,2,FALSE),AK1079)</f>
        <v>Exclude less than 10 Deaths</v>
      </c>
      <c r="AN1079" t="str">
        <f t="shared" si="341"/>
        <v>Exclude less than 10 Deaths</v>
      </c>
    </row>
    <row r="1080" spans="1:40" x14ac:dyDescent="0.25">
      <c r="A1080" t="str">
        <f t="shared" si="350"/>
        <v>43903Montana</v>
      </c>
      <c r="B1080" t="str">
        <f t="shared" si="328"/>
        <v>43903MT</v>
      </c>
      <c r="C1080" s="6">
        <v>43903</v>
      </c>
      <c r="D1080" t="s">
        <v>89</v>
      </c>
      <c r="E1080" t="s">
        <v>34</v>
      </c>
      <c r="F1080">
        <f>IFERROR(VLOOKUP(B1080,CovidTracking!B:G,4,FALSE),0)</f>
        <v>1</v>
      </c>
      <c r="G1080">
        <f>IFERROR(VLOOKUP(B1080,CovidTracking!B:G,5,FALSE),0)</f>
        <v>55</v>
      </c>
      <c r="H1080">
        <f t="shared" si="329"/>
        <v>56</v>
      </c>
      <c r="I1080">
        <f>IFERROR(VLOOKUP(B1080,CovidTracking!B:G,6,FALSE),0)</f>
        <v>0</v>
      </c>
      <c r="J1080">
        <f t="shared" si="346"/>
        <v>0</v>
      </c>
      <c r="K1080">
        <f t="shared" si="347"/>
        <v>21</v>
      </c>
      <c r="L1080">
        <f t="shared" si="348"/>
        <v>21</v>
      </c>
      <c r="M1080">
        <f t="shared" si="349"/>
        <v>0</v>
      </c>
      <c r="N1080">
        <f>VLOOKUP(A1080,Mobility!$A:$L,7,FALSE)</f>
        <v>0</v>
      </c>
      <c r="O1080">
        <f>VLOOKUP(A1080,Mobility!$A:$L,8,FALSE)</f>
        <v>20</v>
      </c>
      <c r="P1080">
        <f>VLOOKUP(A1080,Mobility!$A:$L,9,FALSE)</f>
        <v>-16</v>
      </c>
      <c r="Q1080">
        <f>VLOOKUP(A1080,Mobility!$A:$L,10,FALSE)</f>
        <v>1</v>
      </c>
      <c r="R1080">
        <f>VLOOKUP(A1080,Mobility!$A:$L,11,FALSE)</f>
        <v>-3</v>
      </c>
      <c r="S1080">
        <f>VLOOKUP(A1080,Mobility!$A:$L,12,FALSE)</f>
        <v>2</v>
      </c>
      <c r="T1080">
        <f>VLOOKUP(D1080,'Pop and Pop Den'!A:C,2,FALSE)</f>
        <v>1086759</v>
      </c>
      <c r="U1080">
        <f>VLOOKUP(D1080,'Pop and Pop Den'!A:C,3,FALSE)</f>
        <v>7.4668000000000001</v>
      </c>
      <c r="V1080">
        <f>VLOOKUP(D1080,Unemployment!A:B,2,FALSE)</f>
        <v>3.5</v>
      </c>
      <c r="W1080">
        <f>VLOOKUP(D1080,Unemployment!H:J,2,FALSE)</f>
        <v>3.5</v>
      </c>
      <c r="X1080">
        <f>VLOOKUP(D1080,Unemployment!H:J,3,FALSE)</f>
        <v>3.5</v>
      </c>
      <c r="Y1080">
        <f t="shared" si="331"/>
        <v>0</v>
      </c>
      <c r="Z1080">
        <f t="shared" si="332"/>
        <v>0</v>
      </c>
      <c r="AA1080">
        <f>VLOOKUP(D1080,MedianAge!A:B,2,FALSE)</f>
        <v>39.799999999999997</v>
      </c>
      <c r="AB1080" s="6">
        <f>VLOOKUP(D1080,StateActions!F:G,2,FALSE)</f>
        <v>43918</v>
      </c>
      <c r="AC1080" s="6">
        <f>VLOOKUP(D1080,StateActions!L:M,2,FALSE)</f>
        <v>43916</v>
      </c>
      <c r="AD1080" s="6">
        <f>VLOOKUP(D1080,StateActions!A:B,2,FALSE)</f>
        <v>43905</v>
      </c>
      <c r="AE1080">
        <f t="shared" si="333"/>
        <v>-15</v>
      </c>
      <c r="AF1080">
        <f t="shared" si="334"/>
        <v>-13</v>
      </c>
      <c r="AG1080">
        <f t="shared" si="335"/>
        <v>-2</v>
      </c>
      <c r="AH1080" s="18">
        <f t="shared" si="336"/>
        <v>1.7857142857142856E-2</v>
      </c>
      <c r="AI1080" s="18">
        <f t="shared" si="337"/>
        <v>0.9821428571428571</v>
      </c>
      <c r="AJ1080" s="20">
        <f t="shared" si="338"/>
        <v>0</v>
      </c>
      <c r="AK1080" t="str">
        <f t="shared" si="339"/>
        <v>Exclude less than 10 Deaths</v>
      </c>
      <c r="AL1080" t="str">
        <f t="shared" si="340"/>
        <v>Less than 10 deaths</v>
      </c>
      <c r="AM1080" s="6" t="str">
        <f>IFERROR(VLOOKUP(D1080,DatesEachStateReach10Deaths!A:B,2,FALSE),AK1080)</f>
        <v>Exclude less than 10 Deaths</v>
      </c>
      <c r="AN1080" t="str">
        <f t="shared" si="341"/>
        <v>Exclude less than 10 Deaths</v>
      </c>
    </row>
    <row r="1081" spans="1:40" x14ac:dyDescent="0.25">
      <c r="A1081" t="str">
        <f t="shared" si="350"/>
        <v>43904Montana</v>
      </c>
      <c r="B1081" t="str">
        <f t="shared" si="328"/>
        <v>43904MT</v>
      </c>
      <c r="C1081" s="6">
        <v>43904</v>
      </c>
      <c r="D1081" t="s">
        <v>89</v>
      </c>
      <c r="E1081" t="s">
        <v>34</v>
      </c>
      <c r="F1081">
        <f>IFERROR(VLOOKUP(B1081,CovidTracking!B:G,4,FALSE),0)</f>
        <v>5</v>
      </c>
      <c r="G1081">
        <f>IFERROR(VLOOKUP(B1081,CovidTracking!B:G,5,FALSE),0)</f>
        <v>103</v>
      </c>
      <c r="H1081">
        <f t="shared" si="329"/>
        <v>108</v>
      </c>
      <c r="I1081">
        <f>IFERROR(VLOOKUP(B1081,CovidTracking!B:G,6,FALSE),0)</f>
        <v>0</v>
      </c>
      <c r="J1081">
        <f t="shared" si="346"/>
        <v>4</v>
      </c>
      <c r="K1081">
        <f t="shared" si="347"/>
        <v>48</v>
      </c>
      <c r="L1081">
        <f t="shared" si="348"/>
        <v>52</v>
      </c>
      <c r="M1081">
        <f t="shared" si="349"/>
        <v>0</v>
      </c>
      <c r="N1081">
        <f>VLOOKUP(A1081,Mobility!$A:$L,7,FALSE)</f>
        <v>-15</v>
      </c>
      <c r="O1081">
        <f>VLOOKUP(A1081,Mobility!$A:$L,8,FALSE)</f>
        <v>13</v>
      </c>
      <c r="P1081">
        <f>VLOOKUP(A1081,Mobility!$A:$L,9,FALSE)</f>
        <v>-44</v>
      </c>
      <c r="Q1081">
        <f>VLOOKUP(A1081,Mobility!$A:$L,10,FALSE)</f>
        <v>-5</v>
      </c>
      <c r="R1081">
        <f>VLOOKUP(A1081,Mobility!$A:$L,11,FALSE)</f>
        <v>-6</v>
      </c>
      <c r="S1081">
        <f>VLOOKUP(A1081,Mobility!$A:$L,12,FALSE)</f>
        <v>4</v>
      </c>
      <c r="T1081">
        <f>VLOOKUP(D1081,'Pop and Pop Den'!A:C,2,FALSE)</f>
        <v>1086759</v>
      </c>
      <c r="U1081">
        <f>VLOOKUP(D1081,'Pop and Pop Den'!A:C,3,FALSE)</f>
        <v>7.4668000000000001</v>
      </c>
      <c r="V1081">
        <f>VLOOKUP(D1081,Unemployment!A:B,2,FALSE)</f>
        <v>3.5</v>
      </c>
      <c r="W1081">
        <f>VLOOKUP(D1081,Unemployment!H:J,2,FALSE)</f>
        <v>3.5</v>
      </c>
      <c r="X1081">
        <f>VLOOKUP(D1081,Unemployment!H:J,3,FALSE)</f>
        <v>3.5</v>
      </c>
      <c r="Y1081">
        <f t="shared" si="331"/>
        <v>0</v>
      </c>
      <c r="Z1081">
        <f t="shared" si="332"/>
        <v>0</v>
      </c>
      <c r="AA1081">
        <f>VLOOKUP(D1081,MedianAge!A:B,2,FALSE)</f>
        <v>39.799999999999997</v>
      </c>
      <c r="AB1081" s="6">
        <f>VLOOKUP(D1081,StateActions!F:G,2,FALSE)</f>
        <v>43918</v>
      </c>
      <c r="AC1081" s="6">
        <f>VLOOKUP(D1081,StateActions!L:M,2,FALSE)</f>
        <v>43916</v>
      </c>
      <c r="AD1081" s="6">
        <f>VLOOKUP(D1081,StateActions!A:B,2,FALSE)</f>
        <v>43905</v>
      </c>
      <c r="AE1081">
        <f t="shared" si="333"/>
        <v>-14</v>
      </c>
      <c r="AF1081">
        <f t="shared" si="334"/>
        <v>-12</v>
      </c>
      <c r="AG1081">
        <f t="shared" si="335"/>
        <v>-1</v>
      </c>
      <c r="AH1081" s="18">
        <f t="shared" si="336"/>
        <v>4.6296296296296294E-2</v>
      </c>
      <c r="AI1081" s="18">
        <f t="shared" si="337"/>
        <v>0.95370370370370372</v>
      </c>
      <c r="AJ1081" s="20">
        <f t="shared" si="338"/>
        <v>0</v>
      </c>
      <c r="AK1081" t="str">
        <f t="shared" si="339"/>
        <v>Exclude less than 10 Deaths</v>
      </c>
      <c r="AL1081" t="str">
        <f t="shared" si="340"/>
        <v>Less than 10 deaths</v>
      </c>
      <c r="AM1081" s="6" t="str">
        <f>IFERROR(VLOOKUP(D1081,DatesEachStateReach10Deaths!A:B,2,FALSE),AK1081)</f>
        <v>Exclude less than 10 Deaths</v>
      </c>
      <c r="AN1081" t="str">
        <f t="shared" si="341"/>
        <v>Exclude less than 10 Deaths</v>
      </c>
    </row>
    <row r="1082" spans="1:40" x14ac:dyDescent="0.25">
      <c r="A1082" t="str">
        <f t="shared" si="350"/>
        <v>43905Montana</v>
      </c>
      <c r="B1082" t="str">
        <f t="shared" si="328"/>
        <v>43905MT</v>
      </c>
      <c r="C1082" s="6">
        <v>43905</v>
      </c>
      <c r="D1082" t="s">
        <v>89</v>
      </c>
      <c r="E1082" t="s">
        <v>34</v>
      </c>
      <c r="F1082">
        <f>IFERROR(VLOOKUP(B1082,CovidTracking!B:G,4,FALSE),0)</f>
        <v>7</v>
      </c>
      <c r="G1082">
        <f>IFERROR(VLOOKUP(B1082,CovidTracking!B:G,5,FALSE),0)</f>
        <v>103</v>
      </c>
      <c r="H1082">
        <f t="shared" si="329"/>
        <v>110</v>
      </c>
      <c r="I1082">
        <f>IFERROR(VLOOKUP(B1082,CovidTracking!B:G,6,FALSE),0)</f>
        <v>0</v>
      </c>
      <c r="J1082">
        <f t="shared" si="346"/>
        <v>2</v>
      </c>
      <c r="K1082">
        <f t="shared" si="347"/>
        <v>0</v>
      </c>
      <c r="L1082">
        <f t="shared" si="348"/>
        <v>2</v>
      </c>
      <c r="M1082">
        <f t="shared" si="349"/>
        <v>0</v>
      </c>
      <c r="N1082">
        <f>VLOOKUP(A1082,Mobility!$A:$L,7,FALSE)</f>
        <v>-14</v>
      </c>
      <c r="O1082">
        <f>VLOOKUP(A1082,Mobility!$A:$L,8,FALSE)</f>
        <v>10</v>
      </c>
      <c r="P1082">
        <f>VLOOKUP(A1082,Mobility!$A:$L,9,FALSE)</f>
        <v>-31</v>
      </c>
      <c r="Q1082">
        <f>VLOOKUP(A1082,Mobility!$A:$L,10,FALSE)</f>
        <v>0</v>
      </c>
      <c r="R1082">
        <f>VLOOKUP(A1082,Mobility!$A:$L,11,FALSE)</f>
        <v>-6</v>
      </c>
      <c r="S1082">
        <f>VLOOKUP(A1082,Mobility!$A:$L,12,FALSE)</f>
        <v>4</v>
      </c>
      <c r="T1082">
        <f>VLOOKUP(D1082,'Pop and Pop Den'!A:C,2,FALSE)</f>
        <v>1086759</v>
      </c>
      <c r="U1082">
        <f>VLOOKUP(D1082,'Pop and Pop Den'!A:C,3,FALSE)</f>
        <v>7.4668000000000001</v>
      </c>
      <c r="V1082">
        <f>VLOOKUP(D1082,Unemployment!A:B,2,FALSE)</f>
        <v>3.5</v>
      </c>
      <c r="W1082">
        <f>VLOOKUP(D1082,Unemployment!H:J,2,FALSE)</f>
        <v>3.5</v>
      </c>
      <c r="X1082">
        <f>VLOOKUP(D1082,Unemployment!H:J,3,FALSE)</f>
        <v>3.5</v>
      </c>
      <c r="Y1082">
        <f t="shared" si="331"/>
        <v>0</v>
      </c>
      <c r="Z1082">
        <f t="shared" si="332"/>
        <v>0</v>
      </c>
      <c r="AA1082">
        <f>VLOOKUP(D1082,MedianAge!A:B,2,FALSE)</f>
        <v>39.799999999999997</v>
      </c>
      <c r="AB1082" s="6">
        <f>VLOOKUP(D1082,StateActions!F:G,2,FALSE)</f>
        <v>43918</v>
      </c>
      <c r="AC1082" s="6">
        <f>VLOOKUP(D1082,StateActions!L:M,2,FALSE)</f>
        <v>43916</v>
      </c>
      <c r="AD1082" s="6">
        <f>VLOOKUP(D1082,StateActions!A:B,2,FALSE)</f>
        <v>43905</v>
      </c>
      <c r="AE1082">
        <f t="shared" si="333"/>
        <v>-13</v>
      </c>
      <c r="AF1082">
        <f t="shared" si="334"/>
        <v>-11</v>
      </c>
      <c r="AG1082">
        <f t="shared" si="335"/>
        <v>0</v>
      </c>
      <c r="AH1082" s="18">
        <f t="shared" si="336"/>
        <v>6.363636363636363E-2</v>
      </c>
      <c r="AI1082" s="18">
        <f t="shared" si="337"/>
        <v>0.9363636363636364</v>
      </c>
      <c r="AJ1082" s="20">
        <f t="shared" si="338"/>
        <v>0</v>
      </c>
      <c r="AK1082" t="str">
        <f t="shared" si="339"/>
        <v>Exclude less than 10 Deaths</v>
      </c>
      <c r="AL1082" t="str">
        <f t="shared" si="340"/>
        <v>Less than 10 deaths</v>
      </c>
      <c r="AM1082" s="6" t="str">
        <f>IFERROR(VLOOKUP(D1082,DatesEachStateReach10Deaths!A:B,2,FALSE),AK1082)</f>
        <v>Exclude less than 10 Deaths</v>
      </c>
      <c r="AN1082" t="str">
        <f t="shared" si="341"/>
        <v>Exclude less than 10 Deaths</v>
      </c>
    </row>
    <row r="1083" spans="1:40" x14ac:dyDescent="0.25">
      <c r="A1083" t="str">
        <f t="shared" si="350"/>
        <v>43906Montana</v>
      </c>
      <c r="B1083" t="str">
        <f t="shared" si="328"/>
        <v>43906MT</v>
      </c>
      <c r="C1083" s="6">
        <v>43906</v>
      </c>
      <c r="D1083" t="s">
        <v>89</v>
      </c>
      <c r="E1083" t="s">
        <v>34</v>
      </c>
      <c r="F1083">
        <f>IFERROR(VLOOKUP(B1083,CovidTracking!B:G,4,FALSE),0)</f>
        <v>7</v>
      </c>
      <c r="G1083">
        <f>IFERROR(VLOOKUP(B1083,CovidTracking!B:G,5,FALSE),0)</f>
        <v>198</v>
      </c>
      <c r="H1083">
        <f t="shared" si="329"/>
        <v>205</v>
      </c>
      <c r="I1083">
        <f>IFERROR(VLOOKUP(B1083,CovidTracking!B:G,6,FALSE),0)</f>
        <v>0</v>
      </c>
      <c r="J1083">
        <f t="shared" si="346"/>
        <v>0</v>
      </c>
      <c r="K1083">
        <f t="shared" si="347"/>
        <v>95</v>
      </c>
      <c r="L1083">
        <f t="shared" si="348"/>
        <v>95</v>
      </c>
      <c r="M1083">
        <f t="shared" si="349"/>
        <v>0</v>
      </c>
      <c r="N1083">
        <f>VLOOKUP(A1083,Mobility!$A:$L,7,FALSE)</f>
        <v>-2</v>
      </c>
      <c r="O1083">
        <f>VLOOKUP(A1083,Mobility!$A:$L,8,FALSE)</f>
        <v>29</v>
      </c>
      <c r="P1083">
        <f>VLOOKUP(A1083,Mobility!$A:$L,9,FALSE)</f>
        <v>10</v>
      </c>
      <c r="Q1083">
        <f>VLOOKUP(A1083,Mobility!$A:$L,10,FALSE)</f>
        <v>2</v>
      </c>
      <c r="R1083">
        <f>VLOOKUP(A1083,Mobility!$A:$L,11,FALSE)</f>
        <v>-16</v>
      </c>
      <c r="S1083">
        <f>VLOOKUP(A1083,Mobility!$A:$L,12,FALSE)</f>
        <v>5</v>
      </c>
      <c r="T1083">
        <f>VLOOKUP(D1083,'Pop and Pop Den'!A:C,2,FALSE)</f>
        <v>1086759</v>
      </c>
      <c r="U1083">
        <f>VLOOKUP(D1083,'Pop and Pop Den'!A:C,3,FALSE)</f>
        <v>7.4668000000000001</v>
      </c>
      <c r="V1083">
        <f>VLOOKUP(D1083,Unemployment!A:B,2,FALSE)</f>
        <v>3.5</v>
      </c>
      <c r="W1083">
        <f>VLOOKUP(D1083,Unemployment!H:J,2,FALSE)</f>
        <v>3.5</v>
      </c>
      <c r="X1083">
        <f>VLOOKUP(D1083,Unemployment!H:J,3,FALSE)</f>
        <v>3.5</v>
      </c>
      <c r="Y1083">
        <f t="shared" si="331"/>
        <v>0</v>
      </c>
      <c r="Z1083">
        <f t="shared" si="332"/>
        <v>0</v>
      </c>
      <c r="AA1083">
        <f>VLOOKUP(D1083,MedianAge!A:B,2,FALSE)</f>
        <v>39.799999999999997</v>
      </c>
      <c r="AB1083" s="6">
        <f>VLOOKUP(D1083,StateActions!F:G,2,FALSE)</f>
        <v>43918</v>
      </c>
      <c r="AC1083" s="6">
        <f>VLOOKUP(D1083,StateActions!L:M,2,FALSE)</f>
        <v>43916</v>
      </c>
      <c r="AD1083" s="6">
        <f>VLOOKUP(D1083,StateActions!A:B,2,FALSE)</f>
        <v>43905</v>
      </c>
      <c r="AE1083">
        <f t="shared" si="333"/>
        <v>-12</v>
      </c>
      <c r="AF1083">
        <f t="shared" si="334"/>
        <v>-10</v>
      </c>
      <c r="AG1083">
        <f t="shared" si="335"/>
        <v>1</v>
      </c>
      <c r="AH1083" s="18">
        <f t="shared" si="336"/>
        <v>3.4146341463414637E-2</v>
      </c>
      <c r="AI1083" s="18">
        <f t="shared" si="337"/>
        <v>0.96585365853658534</v>
      </c>
      <c r="AJ1083" s="20">
        <f t="shared" si="338"/>
        <v>0</v>
      </c>
      <c r="AK1083" t="str">
        <f t="shared" si="339"/>
        <v>Exclude less than 10 Deaths</v>
      </c>
      <c r="AL1083" t="str">
        <f t="shared" si="340"/>
        <v>Less than 10 deaths</v>
      </c>
      <c r="AM1083" s="6" t="str">
        <f>IFERROR(VLOOKUP(D1083,DatesEachStateReach10Deaths!A:B,2,FALSE),AK1083)</f>
        <v>Exclude less than 10 Deaths</v>
      </c>
      <c r="AN1083" t="str">
        <f t="shared" si="341"/>
        <v>Exclude less than 10 Deaths</v>
      </c>
    </row>
    <row r="1084" spans="1:40" x14ac:dyDescent="0.25">
      <c r="A1084" t="str">
        <f t="shared" si="350"/>
        <v>43907Montana</v>
      </c>
      <c r="B1084" t="str">
        <f t="shared" si="328"/>
        <v>43907MT</v>
      </c>
      <c r="C1084" s="6">
        <v>43907</v>
      </c>
      <c r="D1084" t="s">
        <v>89</v>
      </c>
      <c r="E1084" t="s">
        <v>34</v>
      </c>
      <c r="F1084">
        <f>IFERROR(VLOOKUP(B1084,CovidTracking!B:G,4,FALSE),0)</f>
        <v>8</v>
      </c>
      <c r="G1084">
        <f>IFERROR(VLOOKUP(B1084,CovidTracking!B:G,5,FALSE),0)</f>
        <v>303</v>
      </c>
      <c r="H1084">
        <f t="shared" si="329"/>
        <v>311</v>
      </c>
      <c r="I1084">
        <f>IFERROR(VLOOKUP(B1084,CovidTracking!B:G,6,FALSE),0)</f>
        <v>0</v>
      </c>
      <c r="J1084">
        <f t="shared" si="346"/>
        <v>1</v>
      </c>
      <c r="K1084">
        <f t="shared" si="347"/>
        <v>105</v>
      </c>
      <c r="L1084">
        <f t="shared" si="348"/>
        <v>106</v>
      </c>
      <c r="M1084">
        <f t="shared" si="349"/>
        <v>0</v>
      </c>
      <c r="N1084">
        <f>VLOOKUP(A1084,Mobility!$A:$L,7,FALSE)</f>
        <v>-19</v>
      </c>
      <c r="O1084">
        <f>VLOOKUP(A1084,Mobility!$A:$L,8,FALSE)</f>
        <v>16</v>
      </c>
      <c r="P1084">
        <f>VLOOKUP(A1084,Mobility!$A:$L,9,FALSE)</f>
        <v>28</v>
      </c>
      <c r="Q1084">
        <f>VLOOKUP(A1084,Mobility!$A:$L,10,FALSE)</f>
        <v>0</v>
      </c>
      <c r="R1084">
        <f>VLOOKUP(A1084,Mobility!$A:$L,11,FALSE)</f>
        <v>-22</v>
      </c>
      <c r="S1084">
        <f>VLOOKUP(A1084,Mobility!$A:$L,12,FALSE)</f>
        <v>7</v>
      </c>
      <c r="T1084">
        <f>VLOOKUP(D1084,'Pop and Pop Den'!A:C,2,FALSE)</f>
        <v>1086759</v>
      </c>
      <c r="U1084">
        <f>VLOOKUP(D1084,'Pop and Pop Den'!A:C,3,FALSE)</f>
        <v>7.4668000000000001</v>
      </c>
      <c r="V1084">
        <f>VLOOKUP(D1084,Unemployment!A:B,2,FALSE)</f>
        <v>3.5</v>
      </c>
      <c r="W1084">
        <f>VLOOKUP(D1084,Unemployment!H:J,2,FALSE)</f>
        <v>3.5</v>
      </c>
      <c r="X1084">
        <f>VLOOKUP(D1084,Unemployment!H:J,3,FALSE)</f>
        <v>3.5</v>
      </c>
      <c r="Y1084">
        <f t="shared" si="331"/>
        <v>0</v>
      </c>
      <c r="Z1084">
        <f t="shared" si="332"/>
        <v>0</v>
      </c>
      <c r="AA1084">
        <f>VLOOKUP(D1084,MedianAge!A:B,2,FALSE)</f>
        <v>39.799999999999997</v>
      </c>
      <c r="AB1084" s="6">
        <f>VLOOKUP(D1084,StateActions!F:G,2,FALSE)</f>
        <v>43918</v>
      </c>
      <c r="AC1084" s="6">
        <f>VLOOKUP(D1084,StateActions!L:M,2,FALSE)</f>
        <v>43916</v>
      </c>
      <c r="AD1084" s="6">
        <f>VLOOKUP(D1084,StateActions!A:B,2,FALSE)</f>
        <v>43905</v>
      </c>
      <c r="AE1084">
        <f t="shared" si="333"/>
        <v>-11</v>
      </c>
      <c r="AF1084">
        <f t="shared" si="334"/>
        <v>-9</v>
      </c>
      <c r="AG1084">
        <f t="shared" si="335"/>
        <v>2</v>
      </c>
      <c r="AH1084" s="18">
        <f t="shared" si="336"/>
        <v>2.5723472668810289E-2</v>
      </c>
      <c r="AI1084" s="18">
        <f t="shared" si="337"/>
        <v>0.97427652733118975</v>
      </c>
      <c r="AJ1084" s="20">
        <f t="shared" si="338"/>
        <v>0</v>
      </c>
      <c r="AK1084" t="str">
        <f t="shared" si="339"/>
        <v>Exclude less than 10 Deaths</v>
      </c>
      <c r="AL1084" t="str">
        <f t="shared" si="340"/>
        <v>Less than 10 deaths</v>
      </c>
      <c r="AM1084" s="6" t="str">
        <f>IFERROR(VLOOKUP(D1084,DatesEachStateReach10Deaths!A:B,2,FALSE),AK1084)</f>
        <v>Exclude less than 10 Deaths</v>
      </c>
      <c r="AN1084" t="str">
        <f t="shared" si="341"/>
        <v>Exclude less than 10 Deaths</v>
      </c>
    </row>
    <row r="1085" spans="1:40" x14ac:dyDescent="0.25">
      <c r="A1085" t="str">
        <f t="shared" si="350"/>
        <v>43908Montana</v>
      </c>
      <c r="B1085" t="str">
        <f t="shared" si="328"/>
        <v>43908MT</v>
      </c>
      <c r="C1085" s="6">
        <v>43908</v>
      </c>
      <c r="D1085" t="s">
        <v>89</v>
      </c>
      <c r="E1085" t="s">
        <v>34</v>
      </c>
      <c r="F1085">
        <f>IFERROR(VLOOKUP(B1085,CovidTracking!B:G,4,FALSE),0)</f>
        <v>10</v>
      </c>
      <c r="G1085">
        <f>IFERROR(VLOOKUP(B1085,CovidTracking!B:G,5,FALSE),0)</f>
        <v>499</v>
      </c>
      <c r="H1085">
        <f t="shared" si="329"/>
        <v>509</v>
      </c>
      <c r="I1085">
        <f>IFERROR(VLOOKUP(B1085,CovidTracking!B:G,6,FALSE),0)</f>
        <v>0</v>
      </c>
      <c r="J1085">
        <f t="shared" si="346"/>
        <v>2</v>
      </c>
      <c r="K1085">
        <f t="shared" si="347"/>
        <v>196</v>
      </c>
      <c r="L1085">
        <f t="shared" si="348"/>
        <v>198</v>
      </c>
      <c r="M1085">
        <f t="shared" si="349"/>
        <v>0</v>
      </c>
      <c r="N1085">
        <f>VLOOKUP(A1085,Mobility!$A:$L,7,FALSE)</f>
        <v>-27</v>
      </c>
      <c r="O1085">
        <f>VLOOKUP(A1085,Mobility!$A:$L,8,FALSE)</f>
        <v>5</v>
      </c>
      <c r="P1085">
        <f>VLOOKUP(A1085,Mobility!$A:$L,9,FALSE)</f>
        <v>10</v>
      </c>
      <c r="Q1085">
        <f>VLOOKUP(A1085,Mobility!$A:$L,10,FALSE)</f>
        <v>-11</v>
      </c>
      <c r="R1085">
        <f>VLOOKUP(A1085,Mobility!$A:$L,11,FALSE)</f>
        <v>-26</v>
      </c>
      <c r="S1085">
        <f>VLOOKUP(A1085,Mobility!$A:$L,12,FALSE)</f>
        <v>10</v>
      </c>
      <c r="T1085">
        <f>VLOOKUP(D1085,'Pop and Pop Den'!A:C,2,FALSE)</f>
        <v>1086759</v>
      </c>
      <c r="U1085">
        <f>VLOOKUP(D1085,'Pop and Pop Den'!A:C,3,FALSE)</f>
        <v>7.4668000000000001</v>
      </c>
      <c r="V1085">
        <f>VLOOKUP(D1085,Unemployment!A:B,2,FALSE)</f>
        <v>3.5</v>
      </c>
      <c r="W1085">
        <f>VLOOKUP(D1085,Unemployment!H:J,2,FALSE)</f>
        <v>3.5</v>
      </c>
      <c r="X1085">
        <f>VLOOKUP(D1085,Unemployment!H:J,3,FALSE)</f>
        <v>3.5</v>
      </c>
      <c r="Y1085">
        <f t="shared" si="331"/>
        <v>0</v>
      </c>
      <c r="Z1085">
        <f t="shared" si="332"/>
        <v>0</v>
      </c>
      <c r="AA1085">
        <f>VLOOKUP(D1085,MedianAge!A:B,2,FALSE)</f>
        <v>39.799999999999997</v>
      </c>
      <c r="AB1085" s="6">
        <f>VLOOKUP(D1085,StateActions!F:G,2,FALSE)</f>
        <v>43918</v>
      </c>
      <c r="AC1085" s="6">
        <f>VLOOKUP(D1085,StateActions!L:M,2,FALSE)</f>
        <v>43916</v>
      </c>
      <c r="AD1085" s="6">
        <f>VLOOKUP(D1085,StateActions!A:B,2,FALSE)</f>
        <v>43905</v>
      </c>
      <c r="AE1085">
        <f t="shared" si="333"/>
        <v>-10</v>
      </c>
      <c r="AF1085">
        <f t="shared" si="334"/>
        <v>-8</v>
      </c>
      <c r="AG1085">
        <f t="shared" si="335"/>
        <v>3</v>
      </c>
      <c r="AH1085" s="18">
        <f t="shared" si="336"/>
        <v>1.9646365422396856E-2</v>
      </c>
      <c r="AI1085" s="18">
        <f t="shared" si="337"/>
        <v>0.98035363457760316</v>
      </c>
      <c r="AJ1085" s="20">
        <f t="shared" si="338"/>
        <v>0</v>
      </c>
      <c r="AK1085" t="str">
        <f t="shared" si="339"/>
        <v>Exclude less than 10 Deaths</v>
      </c>
      <c r="AL1085" t="str">
        <f t="shared" si="340"/>
        <v>Less than 10 deaths</v>
      </c>
      <c r="AM1085" s="6" t="str">
        <f>IFERROR(VLOOKUP(D1085,DatesEachStateReach10Deaths!A:B,2,FALSE),AK1085)</f>
        <v>Exclude less than 10 Deaths</v>
      </c>
      <c r="AN1085" t="str">
        <f t="shared" si="341"/>
        <v>Exclude less than 10 Deaths</v>
      </c>
    </row>
    <row r="1086" spans="1:40" x14ac:dyDescent="0.25">
      <c r="A1086" t="str">
        <f t="shared" si="350"/>
        <v>43909Montana</v>
      </c>
      <c r="B1086" t="str">
        <f t="shared" si="328"/>
        <v>43909MT</v>
      </c>
      <c r="C1086" s="6">
        <v>43909</v>
      </c>
      <c r="D1086" t="s">
        <v>89</v>
      </c>
      <c r="E1086" t="s">
        <v>34</v>
      </c>
      <c r="F1086">
        <f>IFERROR(VLOOKUP(B1086,CovidTracking!B:G,4,FALSE),0)</f>
        <v>12</v>
      </c>
      <c r="G1086">
        <f>IFERROR(VLOOKUP(B1086,CovidTracking!B:G,5,FALSE),0)</f>
        <v>761</v>
      </c>
      <c r="H1086">
        <f t="shared" si="329"/>
        <v>773</v>
      </c>
      <c r="I1086">
        <f>IFERROR(VLOOKUP(B1086,CovidTracking!B:G,6,FALSE),0)</f>
        <v>0</v>
      </c>
      <c r="J1086">
        <f t="shared" si="346"/>
        <v>2</v>
      </c>
      <c r="K1086">
        <f t="shared" si="347"/>
        <v>262</v>
      </c>
      <c r="L1086">
        <f t="shared" si="348"/>
        <v>264</v>
      </c>
      <c r="M1086">
        <f t="shared" si="349"/>
        <v>0</v>
      </c>
      <c r="N1086">
        <f>VLOOKUP(A1086,Mobility!$A:$L,7,FALSE)</f>
        <v>-29</v>
      </c>
      <c r="O1086">
        <f>VLOOKUP(A1086,Mobility!$A:$L,8,FALSE)</f>
        <v>2</v>
      </c>
      <c r="P1086">
        <f>VLOOKUP(A1086,Mobility!$A:$L,9,FALSE)</f>
        <v>2</v>
      </c>
      <c r="Q1086">
        <f>VLOOKUP(A1086,Mobility!$A:$L,10,FALSE)</f>
        <v>-14</v>
      </c>
      <c r="R1086">
        <f>VLOOKUP(A1086,Mobility!$A:$L,11,FALSE)</f>
        <v>-28</v>
      </c>
      <c r="S1086">
        <f>VLOOKUP(A1086,Mobility!$A:$L,12,FALSE)</f>
        <v>11</v>
      </c>
      <c r="T1086">
        <f>VLOOKUP(D1086,'Pop and Pop Den'!A:C,2,FALSE)</f>
        <v>1086759</v>
      </c>
      <c r="U1086">
        <f>VLOOKUP(D1086,'Pop and Pop Den'!A:C,3,FALSE)</f>
        <v>7.4668000000000001</v>
      </c>
      <c r="V1086">
        <f>VLOOKUP(D1086,Unemployment!A:B,2,FALSE)</f>
        <v>3.5</v>
      </c>
      <c r="W1086">
        <f>VLOOKUP(D1086,Unemployment!H:J,2,FALSE)</f>
        <v>3.5</v>
      </c>
      <c r="X1086">
        <f>VLOOKUP(D1086,Unemployment!H:J,3,FALSE)</f>
        <v>3.5</v>
      </c>
      <c r="Y1086">
        <f t="shared" si="331"/>
        <v>0</v>
      </c>
      <c r="Z1086">
        <f t="shared" si="332"/>
        <v>0</v>
      </c>
      <c r="AA1086">
        <f>VLOOKUP(D1086,MedianAge!A:B,2,FALSE)</f>
        <v>39.799999999999997</v>
      </c>
      <c r="AB1086" s="6">
        <f>VLOOKUP(D1086,StateActions!F:G,2,FALSE)</f>
        <v>43918</v>
      </c>
      <c r="AC1086" s="6">
        <f>VLOOKUP(D1086,StateActions!L:M,2,FALSE)</f>
        <v>43916</v>
      </c>
      <c r="AD1086" s="6">
        <f>VLOOKUP(D1086,StateActions!A:B,2,FALSE)</f>
        <v>43905</v>
      </c>
      <c r="AE1086">
        <f t="shared" si="333"/>
        <v>-9</v>
      </c>
      <c r="AF1086">
        <f t="shared" si="334"/>
        <v>-7</v>
      </c>
      <c r="AG1086">
        <f t="shared" si="335"/>
        <v>4</v>
      </c>
      <c r="AH1086" s="18">
        <f t="shared" si="336"/>
        <v>1.5523932729624839E-2</v>
      </c>
      <c r="AI1086" s="18">
        <f t="shared" si="337"/>
        <v>0.98447606727037518</v>
      </c>
      <c r="AJ1086" s="20">
        <f t="shared" si="338"/>
        <v>0</v>
      </c>
      <c r="AK1086" t="str">
        <f t="shared" si="339"/>
        <v>Exclude less than 10 Deaths</v>
      </c>
      <c r="AL1086" t="str">
        <f t="shared" si="340"/>
        <v>Less than 10 deaths</v>
      </c>
      <c r="AM1086" s="6" t="str">
        <f>IFERROR(VLOOKUP(D1086,DatesEachStateReach10Deaths!A:B,2,FALSE),AK1086)</f>
        <v>Exclude less than 10 Deaths</v>
      </c>
      <c r="AN1086" t="str">
        <f t="shared" si="341"/>
        <v>Exclude less than 10 Deaths</v>
      </c>
    </row>
    <row r="1087" spans="1:40" x14ac:dyDescent="0.25">
      <c r="A1087" t="str">
        <f t="shared" si="350"/>
        <v>43910Montana</v>
      </c>
      <c r="B1087" t="str">
        <f t="shared" si="328"/>
        <v>43910MT</v>
      </c>
      <c r="C1087" s="6">
        <v>43910</v>
      </c>
      <c r="D1087" t="s">
        <v>89</v>
      </c>
      <c r="E1087" t="s">
        <v>34</v>
      </c>
      <c r="F1087">
        <f>IFERROR(VLOOKUP(B1087,CovidTracking!B:G,4,FALSE),0)</f>
        <v>16</v>
      </c>
      <c r="G1087">
        <f>IFERROR(VLOOKUP(B1087,CovidTracking!B:G,5,FALSE),0)</f>
        <v>931</v>
      </c>
      <c r="H1087">
        <f t="shared" si="329"/>
        <v>947</v>
      </c>
      <c r="I1087">
        <f>IFERROR(VLOOKUP(B1087,CovidTracking!B:G,6,FALSE),0)</f>
        <v>0</v>
      </c>
      <c r="J1087">
        <f t="shared" si="346"/>
        <v>4</v>
      </c>
      <c r="K1087">
        <f t="shared" si="347"/>
        <v>170</v>
      </c>
      <c r="L1087">
        <f t="shared" si="348"/>
        <v>174</v>
      </c>
      <c r="M1087">
        <f t="shared" si="349"/>
        <v>0</v>
      </c>
      <c r="N1087">
        <f>VLOOKUP(A1087,Mobility!$A:$L,7,FALSE)</f>
        <v>-33</v>
      </c>
      <c r="O1087">
        <f>VLOOKUP(A1087,Mobility!$A:$L,8,FALSE)</f>
        <v>6</v>
      </c>
      <c r="P1087">
        <f>VLOOKUP(A1087,Mobility!$A:$L,9,FALSE)</f>
        <v>20</v>
      </c>
      <c r="Q1087">
        <f>VLOOKUP(A1087,Mobility!$A:$L,10,FALSE)</f>
        <v>-16</v>
      </c>
      <c r="R1087">
        <f>VLOOKUP(A1087,Mobility!$A:$L,11,FALSE)</f>
        <v>-29</v>
      </c>
      <c r="S1087">
        <f>VLOOKUP(A1087,Mobility!$A:$L,12,FALSE)</f>
        <v>12</v>
      </c>
      <c r="T1087">
        <f>VLOOKUP(D1087,'Pop and Pop Den'!A:C,2,FALSE)</f>
        <v>1086759</v>
      </c>
      <c r="U1087">
        <f>VLOOKUP(D1087,'Pop and Pop Den'!A:C,3,FALSE)</f>
        <v>7.4668000000000001</v>
      </c>
      <c r="V1087">
        <f>VLOOKUP(D1087,Unemployment!A:B,2,FALSE)</f>
        <v>3.5</v>
      </c>
      <c r="W1087">
        <f>VLOOKUP(D1087,Unemployment!H:J,2,FALSE)</f>
        <v>3.5</v>
      </c>
      <c r="X1087">
        <f>VLOOKUP(D1087,Unemployment!H:J,3,FALSE)</f>
        <v>3.5</v>
      </c>
      <c r="Y1087">
        <f t="shared" si="331"/>
        <v>0</v>
      </c>
      <c r="Z1087">
        <f t="shared" si="332"/>
        <v>0</v>
      </c>
      <c r="AA1087">
        <f>VLOOKUP(D1087,MedianAge!A:B,2,FALSE)</f>
        <v>39.799999999999997</v>
      </c>
      <c r="AB1087" s="6">
        <f>VLOOKUP(D1087,StateActions!F:G,2,FALSE)</f>
        <v>43918</v>
      </c>
      <c r="AC1087" s="6">
        <f>VLOOKUP(D1087,StateActions!L:M,2,FALSE)</f>
        <v>43916</v>
      </c>
      <c r="AD1087" s="6">
        <f>VLOOKUP(D1087,StateActions!A:B,2,FALSE)</f>
        <v>43905</v>
      </c>
      <c r="AE1087">
        <f t="shared" si="333"/>
        <v>-8</v>
      </c>
      <c r="AF1087">
        <f t="shared" si="334"/>
        <v>-6</v>
      </c>
      <c r="AG1087">
        <f t="shared" si="335"/>
        <v>5</v>
      </c>
      <c r="AH1087" s="18">
        <f t="shared" si="336"/>
        <v>1.6895459345300949E-2</v>
      </c>
      <c r="AI1087" s="18">
        <f t="shared" si="337"/>
        <v>0.9831045406546991</v>
      </c>
      <c r="AJ1087" s="20">
        <f t="shared" si="338"/>
        <v>0</v>
      </c>
      <c r="AK1087" t="str">
        <f t="shared" si="339"/>
        <v>Exclude less than 10 Deaths</v>
      </c>
      <c r="AL1087" t="str">
        <f t="shared" si="340"/>
        <v>Less than 10 deaths</v>
      </c>
      <c r="AM1087" s="6" t="str">
        <f>IFERROR(VLOOKUP(D1087,DatesEachStateReach10Deaths!A:B,2,FALSE),AK1087)</f>
        <v>Exclude less than 10 Deaths</v>
      </c>
      <c r="AN1087" t="str">
        <f t="shared" si="341"/>
        <v>Exclude less than 10 Deaths</v>
      </c>
    </row>
    <row r="1088" spans="1:40" x14ac:dyDescent="0.25">
      <c r="A1088" t="str">
        <f t="shared" si="350"/>
        <v>43911Montana</v>
      </c>
      <c r="B1088" t="str">
        <f t="shared" si="328"/>
        <v>43911MT</v>
      </c>
      <c r="C1088" s="6">
        <v>43911</v>
      </c>
      <c r="D1088" t="s">
        <v>89</v>
      </c>
      <c r="E1088" t="s">
        <v>34</v>
      </c>
      <c r="F1088">
        <f>IFERROR(VLOOKUP(B1088,CovidTracking!B:G,4,FALSE),0)</f>
        <v>20</v>
      </c>
      <c r="G1088">
        <f>IFERROR(VLOOKUP(B1088,CovidTracking!B:G,5,FALSE),0)</f>
        <v>1146</v>
      </c>
      <c r="H1088">
        <f t="shared" si="329"/>
        <v>1166</v>
      </c>
      <c r="I1088">
        <f>IFERROR(VLOOKUP(B1088,CovidTracking!B:G,6,FALSE),0)</f>
        <v>0</v>
      </c>
      <c r="J1088">
        <f t="shared" si="346"/>
        <v>4</v>
      </c>
      <c r="K1088">
        <f t="shared" si="347"/>
        <v>215</v>
      </c>
      <c r="L1088">
        <f t="shared" si="348"/>
        <v>219</v>
      </c>
      <c r="M1088">
        <f t="shared" si="349"/>
        <v>0</v>
      </c>
      <c r="N1088">
        <f>VLOOKUP(A1088,Mobility!$A:$L,7,FALSE)</f>
        <v>-41</v>
      </c>
      <c r="O1088">
        <f>VLOOKUP(A1088,Mobility!$A:$L,8,FALSE)</f>
        <v>1</v>
      </c>
      <c r="P1088">
        <f>VLOOKUP(A1088,Mobility!$A:$L,9,FALSE)</f>
        <v>34</v>
      </c>
      <c r="Q1088">
        <f>VLOOKUP(A1088,Mobility!$A:$L,10,FALSE)</f>
        <v>-13</v>
      </c>
      <c r="R1088">
        <f>VLOOKUP(A1088,Mobility!$A:$L,11,FALSE)</f>
        <v>-26</v>
      </c>
      <c r="S1088">
        <f>VLOOKUP(A1088,Mobility!$A:$L,12,FALSE)</f>
        <v>8</v>
      </c>
      <c r="T1088">
        <f>VLOOKUP(D1088,'Pop and Pop Den'!A:C,2,FALSE)</f>
        <v>1086759</v>
      </c>
      <c r="U1088">
        <f>VLOOKUP(D1088,'Pop and Pop Den'!A:C,3,FALSE)</f>
        <v>7.4668000000000001</v>
      </c>
      <c r="V1088">
        <f>VLOOKUP(D1088,Unemployment!A:B,2,FALSE)</f>
        <v>3.5</v>
      </c>
      <c r="W1088">
        <f>VLOOKUP(D1088,Unemployment!H:J,2,FALSE)</f>
        <v>3.5</v>
      </c>
      <c r="X1088">
        <f>VLOOKUP(D1088,Unemployment!H:J,3,FALSE)</f>
        <v>3.5</v>
      </c>
      <c r="Y1088">
        <f t="shared" si="331"/>
        <v>0</v>
      </c>
      <c r="Z1088">
        <f t="shared" si="332"/>
        <v>0</v>
      </c>
      <c r="AA1088">
        <f>VLOOKUP(D1088,MedianAge!A:B,2,FALSE)</f>
        <v>39.799999999999997</v>
      </c>
      <c r="AB1088" s="6">
        <f>VLOOKUP(D1088,StateActions!F:G,2,FALSE)</f>
        <v>43918</v>
      </c>
      <c r="AC1088" s="6">
        <f>VLOOKUP(D1088,StateActions!L:M,2,FALSE)</f>
        <v>43916</v>
      </c>
      <c r="AD1088" s="6">
        <f>VLOOKUP(D1088,StateActions!A:B,2,FALSE)</f>
        <v>43905</v>
      </c>
      <c r="AE1088">
        <f t="shared" si="333"/>
        <v>-7</v>
      </c>
      <c r="AF1088">
        <f t="shared" si="334"/>
        <v>-5</v>
      </c>
      <c r="AG1088">
        <f t="shared" si="335"/>
        <v>6</v>
      </c>
      <c r="AH1088" s="18">
        <f t="shared" si="336"/>
        <v>1.7152658662092625E-2</v>
      </c>
      <c r="AI1088" s="18">
        <f t="shared" si="337"/>
        <v>0.98284734133790741</v>
      </c>
      <c r="AJ1088" s="20">
        <f t="shared" si="338"/>
        <v>0</v>
      </c>
      <c r="AK1088" t="str">
        <f t="shared" si="339"/>
        <v>Exclude less than 10 Deaths</v>
      </c>
      <c r="AL1088" t="str">
        <f t="shared" si="340"/>
        <v>Less than 10 deaths</v>
      </c>
      <c r="AM1088" s="6" t="str">
        <f>IFERROR(VLOOKUP(D1088,DatesEachStateReach10Deaths!A:B,2,FALSE),AK1088)</f>
        <v>Exclude less than 10 Deaths</v>
      </c>
      <c r="AN1088" t="str">
        <f t="shared" si="341"/>
        <v>Exclude less than 10 Deaths</v>
      </c>
    </row>
    <row r="1089" spans="1:40" x14ac:dyDescent="0.25">
      <c r="A1089" t="str">
        <f t="shared" si="350"/>
        <v>43912Montana</v>
      </c>
      <c r="B1089" t="str">
        <f t="shared" si="328"/>
        <v>43912MT</v>
      </c>
      <c r="C1089" s="6">
        <v>43912</v>
      </c>
      <c r="D1089" t="s">
        <v>89</v>
      </c>
      <c r="E1089" t="s">
        <v>34</v>
      </c>
      <c r="F1089">
        <f>IFERROR(VLOOKUP(B1089,CovidTracking!B:G,4,FALSE),0)</f>
        <v>31</v>
      </c>
      <c r="G1089">
        <f>IFERROR(VLOOKUP(B1089,CovidTracking!B:G,5,FALSE),0)</f>
        <v>1146</v>
      </c>
      <c r="H1089">
        <f t="shared" si="329"/>
        <v>1177</v>
      </c>
      <c r="I1089">
        <f>IFERROR(VLOOKUP(B1089,CovidTracking!B:G,6,FALSE),0)</f>
        <v>0</v>
      </c>
      <c r="J1089">
        <f t="shared" si="346"/>
        <v>11</v>
      </c>
      <c r="K1089">
        <f t="shared" si="347"/>
        <v>0</v>
      </c>
      <c r="L1089">
        <f t="shared" si="348"/>
        <v>11</v>
      </c>
      <c r="M1089">
        <f t="shared" si="349"/>
        <v>0</v>
      </c>
      <c r="N1089">
        <f>VLOOKUP(A1089,Mobility!$A:$L,7,FALSE)</f>
        <v>-39</v>
      </c>
      <c r="O1089">
        <f>VLOOKUP(A1089,Mobility!$A:$L,8,FALSE)</f>
        <v>-7</v>
      </c>
      <c r="P1089">
        <f>VLOOKUP(A1089,Mobility!$A:$L,9,FALSE)</f>
        <v>38</v>
      </c>
      <c r="Q1089">
        <f>VLOOKUP(A1089,Mobility!$A:$L,10,FALSE)</f>
        <v>-20</v>
      </c>
      <c r="R1089">
        <f>VLOOKUP(A1089,Mobility!$A:$L,11,FALSE)</f>
        <v>-29</v>
      </c>
      <c r="S1089">
        <f>VLOOKUP(A1089,Mobility!$A:$L,12,FALSE)</f>
        <v>7</v>
      </c>
      <c r="T1089">
        <f>VLOOKUP(D1089,'Pop and Pop Den'!A:C,2,FALSE)</f>
        <v>1086759</v>
      </c>
      <c r="U1089">
        <f>VLOOKUP(D1089,'Pop and Pop Den'!A:C,3,FALSE)</f>
        <v>7.4668000000000001</v>
      </c>
      <c r="V1089">
        <f>VLOOKUP(D1089,Unemployment!A:B,2,FALSE)</f>
        <v>3.5</v>
      </c>
      <c r="W1089">
        <f>VLOOKUP(D1089,Unemployment!H:J,2,FALSE)</f>
        <v>3.5</v>
      </c>
      <c r="X1089">
        <f>VLOOKUP(D1089,Unemployment!H:J,3,FALSE)</f>
        <v>3.5</v>
      </c>
      <c r="Y1089">
        <f t="shared" si="331"/>
        <v>0</v>
      </c>
      <c r="Z1089">
        <f t="shared" si="332"/>
        <v>0</v>
      </c>
      <c r="AA1089">
        <f>VLOOKUP(D1089,MedianAge!A:B,2,FALSE)</f>
        <v>39.799999999999997</v>
      </c>
      <c r="AB1089" s="6">
        <f>VLOOKUP(D1089,StateActions!F:G,2,FALSE)</f>
        <v>43918</v>
      </c>
      <c r="AC1089" s="6">
        <f>VLOOKUP(D1089,StateActions!L:M,2,FALSE)</f>
        <v>43916</v>
      </c>
      <c r="AD1089" s="6">
        <f>VLOOKUP(D1089,StateActions!A:B,2,FALSE)</f>
        <v>43905</v>
      </c>
      <c r="AE1089">
        <f t="shared" si="333"/>
        <v>-6</v>
      </c>
      <c r="AF1089">
        <f t="shared" si="334"/>
        <v>-4</v>
      </c>
      <c r="AG1089">
        <f t="shared" si="335"/>
        <v>7</v>
      </c>
      <c r="AH1089" s="18">
        <f t="shared" si="336"/>
        <v>2.6338147833474938E-2</v>
      </c>
      <c r="AI1089" s="18">
        <f t="shared" si="337"/>
        <v>0.97366185216652501</v>
      </c>
      <c r="AJ1089" s="20">
        <f t="shared" si="338"/>
        <v>0</v>
      </c>
      <c r="AK1089" t="str">
        <f t="shared" si="339"/>
        <v>Exclude less than 10 Deaths</v>
      </c>
      <c r="AL1089" t="str">
        <f t="shared" si="340"/>
        <v>Less than 10 deaths</v>
      </c>
      <c r="AM1089" s="6" t="str">
        <f>IFERROR(VLOOKUP(D1089,DatesEachStateReach10Deaths!A:B,2,FALSE),AK1089)</f>
        <v>Exclude less than 10 Deaths</v>
      </c>
      <c r="AN1089" t="str">
        <f t="shared" si="341"/>
        <v>Exclude less than 10 Deaths</v>
      </c>
    </row>
    <row r="1090" spans="1:40" x14ac:dyDescent="0.25">
      <c r="A1090" t="str">
        <f t="shared" si="350"/>
        <v>43913Montana</v>
      </c>
      <c r="B1090" t="str">
        <f t="shared" ref="B1090:B1153" si="351">C1090&amp;E1090</f>
        <v>43913MT</v>
      </c>
      <c r="C1090" s="6">
        <v>43913</v>
      </c>
      <c r="D1090" t="s">
        <v>89</v>
      </c>
      <c r="E1090" t="s">
        <v>34</v>
      </c>
      <c r="F1090">
        <f>IFERROR(VLOOKUP(B1090,CovidTracking!B:G,4,FALSE),0)</f>
        <v>34</v>
      </c>
      <c r="G1090">
        <f>IFERROR(VLOOKUP(B1090,CovidTracking!B:G,5,FALSE),0)</f>
        <v>1146</v>
      </c>
      <c r="H1090">
        <f t="shared" ref="H1090:H1153" si="352">F1090+G1090</f>
        <v>1180</v>
      </c>
      <c r="I1090">
        <f>IFERROR(VLOOKUP(B1090,CovidTracking!B:G,6,FALSE),0)</f>
        <v>0</v>
      </c>
      <c r="J1090">
        <f t="shared" si="346"/>
        <v>3</v>
      </c>
      <c r="K1090">
        <f t="shared" si="347"/>
        <v>0</v>
      </c>
      <c r="L1090">
        <f t="shared" si="348"/>
        <v>3</v>
      </c>
      <c r="M1090">
        <f t="shared" si="349"/>
        <v>0</v>
      </c>
      <c r="N1090">
        <f>VLOOKUP(A1090,Mobility!$A:$L,7,FALSE)</f>
        <v>-32</v>
      </c>
      <c r="O1090">
        <f>VLOOKUP(A1090,Mobility!$A:$L,8,FALSE)</f>
        <v>-5</v>
      </c>
      <c r="P1090">
        <f>VLOOKUP(A1090,Mobility!$A:$L,9,FALSE)</f>
        <v>31</v>
      </c>
      <c r="Q1090">
        <f>VLOOKUP(A1090,Mobility!$A:$L,10,FALSE)</f>
        <v>-24</v>
      </c>
      <c r="R1090">
        <f>VLOOKUP(A1090,Mobility!$A:$L,11,FALSE)</f>
        <v>-31</v>
      </c>
      <c r="S1090">
        <f>VLOOKUP(A1090,Mobility!$A:$L,12,FALSE)</f>
        <v>11</v>
      </c>
      <c r="T1090">
        <f>VLOOKUP(D1090,'Pop and Pop Den'!A:C,2,FALSE)</f>
        <v>1086759</v>
      </c>
      <c r="U1090">
        <f>VLOOKUP(D1090,'Pop and Pop Den'!A:C,3,FALSE)</f>
        <v>7.4668000000000001</v>
      </c>
      <c r="V1090">
        <f>VLOOKUP(D1090,Unemployment!A:B,2,FALSE)</f>
        <v>3.5</v>
      </c>
      <c r="W1090">
        <f>VLOOKUP(D1090,Unemployment!H:J,2,FALSE)</f>
        <v>3.5</v>
      </c>
      <c r="X1090">
        <f>VLOOKUP(D1090,Unemployment!H:J,3,FALSE)</f>
        <v>3.5</v>
      </c>
      <c r="Y1090">
        <f t="shared" si="331"/>
        <v>0</v>
      </c>
      <c r="Z1090">
        <f t="shared" si="332"/>
        <v>0</v>
      </c>
      <c r="AA1090">
        <f>VLOOKUP(D1090,MedianAge!A:B,2,FALSE)</f>
        <v>39.799999999999997</v>
      </c>
      <c r="AB1090" s="6">
        <f>VLOOKUP(D1090,StateActions!F:G,2,FALSE)</f>
        <v>43918</v>
      </c>
      <c r="AC1090" s="6">
        <f>VLOOKUP(D1090,StateActions!L:M,2,FALSE)</f>
        <v>43916</v>
      </c>
      <c r="AD1090" s="6">
        <f>VLOOKUP(D1090,StateActions!A:B,2,FALSE)</f>
        <v>43905</v>
      </c>
      <c r="AE1090">
        <f t="shared" si="333"/>
        <v>-5</v>
      </c>
      <c r="AF1090">
        <f t="shared" si="334"/>
        <v>-3</v>
      </c>
      <c r="AG1090">
        <f t="shared" si="335"/>
        <v>8</v>
      </c>
      <c r="AH1090" s="18">
        <f t="shared" si="336"/>
        <v>2.8813559322033899E-2</v>
      </c>
      <c r="AI1090" s="18">
        <f t="shared" si="337"/>
        <v>0.97118644067796611</v>
      </c>
      <c r="AJ1090" s="20">
        <f t="shared" si="338"/>
        <v>0</v>
      </c>
      <c r="AK1090" t="str">
        <f t="shared" si="339"/>
        <v>Exclude less than 10 Deaths</v>
      </c>
      <c r="AL1090" t="str">
        <f t="shared" si="340"/>
        <v>Less than 10 deaths</v>
      </c>
      <c r="AM1090" s="6" t="str">
        <f>IFERROR(VLOOKUP(D1090,DatesEachStateReach10Deaths!A:B,2,FALSE),AK1090)</f>
        <v>Exclude less than 10 Deaths</v>
      </c>
      <c r="AN1090" t="str">
        <f t="shared" si="341"/>
        <v>Exclude less than 10 Deaths</v>
      </c>
    </row>
    <row r="1091" spans="1:40" x14ac:dyDescent="0.25">
      <c r="A1091" t="str">
        <f t="shared" si="350"/>
        <v>43914Montana</v>
      </c>
      <c r="B1091" t="str">
        <f t="shared" si="351"/>
        <v>43914MT</v>
      </c>
      <c r="C1091" s="6">
        <v>43914</v>
      </c>
      <c r="D1091" t="s">
        <v>89</v>
      </c>
      <c r="E1091" t="s">
        <v>34</v>
      </c>
      <c r="F1091">
        <f>IFERROR(VLOOKUP(B1091,CovidTracking!B:G,4,FALSE),0)</f>
        <v>46</v>
      </c>
      <c r="G1091">
        <f>IFERROR(VLOOKUP(B1091,CovidTracking!B:G,5,FALSE),0)</f>
        <v>1643</v>
      </c>
      <c r="H1091">
        <f t="shared" si="352"/>
        <v>1689</v>
      </c>
      <c r="I1091">
        <f>IFERROR(VLOOKUP(B1091,CovidTracking!B:G,6,FALSE),0)</f>
        <v>0</v>
      </c>
      <c r="J1091">
        <f t="shared" si="346"/>
        <v>12</v>
      </c>
      <c r="K1091">
        <f t="shared" si="347"/>
        <v>497</v>
      </c>
      <c r="L1091">
        <f t="shared" si="348"/>
        <v>509</v>
      </c>
      <c r="M1091">
        <f t="shared" si="349"/>
        <v>0</v>
      </c>
      <c r="N1091">
        <f>VLOOKUP(A1091,Mobility!$A:$L,7,FALSE)</f>
        <v>-35</v>
      </c>
      <c r="O1091">
        <f>VLOOKUP(A1091,Mobility!$A:$L,8,FALSE)</f>
        <v>-6</v>
      </c>
      <c r="P1091">
        <f>VLOOKUP(A1091,Mobility!$A:$L,9,FALSE)</f>
        <v>13</v>
      </c>
      <c r="Q1091">
        <f>VLOOKUP(A1091,Mobility!$A:$L,10,FALSE)</f>
        <v>-22</v>
      </c>
      <c r="R1091">
        <f>VLOOKUP(A1091,Mobility!$A:$L,11,FALSE)</f>
        <v>-34</v>
      </c>
      <c r="S1091">
        <f>VLOOKUP(A1091,Mobility!$A:$L,12,FALSE)</f>
        <v>13</v>
      </c>
      <c r="T1091">
        <f>VLOOKUP(D1091,'Pop and Pop Den'!A:C,2,FALSE)</f>
        <v>1086759</v>
      </c>
      <c r="U1091">
        <f>VLOOKUP(D1091,'Pop and Pop Den'!A:C,3,FALSE)</f>
        <v>7.4668000000000001</v>
      </c>
      <c r="V1091">
        <f>VLOOKUP(D1091,Unemployment!A:B,2,FALSE)</f>
        <v>3.5</v>
      </c>
      <c r="W1091">
        <f>VLOOKUP(D1091,Unemployment!H:J,2,FALSE)</f>
        <v>3.5</v>
      </c>
      <c r="X1091">
        <f>VLOOKUP(D1091,Unemployment!H:J,3,FALSE)</f>
        <v>3.5</v>
      </c>
      <c r="Y1091">
        <f t="shared" ref="Y1091:Y1154" si="353">X1091-V1091</f>
        <v>0</v>
      </c>
      <c r="Z1091">
        <f t="shared" ref="Z1091:Z1154" si="354">X1091-W1091</f>
        <v>0</v>
      </c>
      <c r="AA1091">
        <f>VLOOKUP(D1091,MedianAge!A:B,2,FALSE)</f>
        <v>39.799999999999997</v>
      </c>
      <c r="AB1091" s="6">
        <f>VLOOKUP(D1091,StateActions!F:G,2,FALSE)</f>
        <v>43918</v>
      </c>
      <c r="AC1091" s="6">
        <f>VLOOKUP(D1091,StateActions!L:M,2,FALSE)</f>
        <v>43916</v>
      </c>
      <c r="AD1091" s="6">
        <f>VLOOKUP(D1091,StateActions!A:B,2,FALSE)</f>
        <v>43905</v>
      </c>
      <c r="AE1091">
        <f t="shared" ref="AE1091:AE1154" si="355">C1091-AB1091</f>
        <v>-4</v>
      </c>
      <c r="AF1091">
        <f t="shared" ref="AF1091:AF1154" si="356">C1091-AC1091</f>
        <v>-2</v>
      </c>
      <c r="AG1091">
        <f t="shared" ref="AG1091:AG1154" si="357">C1091-AD1091</f>
        <v>9</v>
      </c>
      <c r="AH1091" s="18">
        <f t="shared" ref="AH1091:AH1154" si="358">IFERROR(F1091/H1091,0)</f>
        <v>2.7235050325636473E-2</v>
      </c>
      <c r="AI1091" s="18">
        <f t="shared" ref="AI1091:AI1154" si="359">IFERROR(G1091/H1091,0)</f>
        <v>0.97276494967436355</v>
      </c>
      <c r="AJ1091" s="20">
        <f t="shared" ref="AJ1091:AJ1154" si="360">IFERROR(I1091/H1091,0)</f>
        <v>0</v>
      </c>
      <c r="AK1091" t="str">
        <f t="shared" ref="AK1091:AK1154" si="361">IF(SUMIFS(M:M,D:D,D1091)&lt;10,"Exclude less than 10 Deaths","Include")</f>
        <v>Exclude less than 10 Deaths</v>
      </c>
      <c r="AL1091" t="str">
        <f t="shared" ref="AL1091:AL1154" si="362">IF(I1091&gt;9,"10 or more deaths","Less than 10 deaths")</f>
        <v>Less than 10 deaths</v>
      </c>
      <c r="AM1091" s="6" t="str">
        <f>IFERROR(VLOOKUP(D1091,DatesEachStateReach10Deaths!A:B,2,FALSE),AK1091)</f>
        <v>Exclude less than 10 Deaths</v>
      </c>
      <c r="AN1091" t="str">
        <f t="shared" ref="AN1091:AN1154" si="363">IFERROR(C1091-AM1091,AK1091)</f>
        <v>Exclude less than 10 Deaths</v>
      </c>
    </row>
    <row r="1092" spans="1:40" x14ac:dyDescent="0.25">
      <c r="A1092" t="str">
        <f t="shared" si="350"/>
        <v>43915Montana</v>
      </c>
      <c r="B1092" t="str">
        <f t="shared" si="351"/>
        <v>43915MT</v>
      </c>
      <c r="C1092" s="6">
        <v>43915</v>
      </c>
      <c r="D1092" t="s">
        <v>89</v>
      </c>
      <c r="E1092" t="s">
        <v>34</v>
      </c>
      <c r="F1092">
        <f>IFERROR(VLOOKUP(B1092,CovidTracking!B:G,4,FALSE),0)</f>
        <v>53</v>
      </c>
      <c r="G1092">
        <f>IFERROR(VLOOKUP(B1092,CovidTracking!B:G,5,FALSE),0)</f>
        <v>1948</v>
      </c>
      <c r="H1092">
        <f t="shared" si="352"/>
        <v>2001</v>
      </c>
      <c r="I1092">
        <f>IFERROR(VLOOKUP(B1092,CovidTracking!B:G,6,FALSE),0)</f>
        <v>0</v>
      </c>
      <c r="J1092">
        <f t="shared" si="346"/>
        <v>7</v>
      </c>
      <c r="K1092">
        <f t="shared" si="347"/>
        <v>305</v>
      </c>
      <c r="L1092">
        <f t="shared" si="348"/>
        <v>312</v>
      </c>
      <c r="M1092">
        <f t="shared" si="349"/>
        <v>0</v>
      </c>
      <c r="N1092">
        <f>VLOOKUP(A1092,Mobility!$A:$L,7,FALSE)</f>
        <v>-37</v>
      </c>
      <c r="O1092">
        <f>VLOOKUP(A1092,Mobility!$A:$L,8,FALSE)</f>
        <v>-9</v>
      </c>
      <c r="P1092">
        <f>VLOOKUP(A1092,Mobility!$A:$L,9,FALSE)</f>
        <v>8</v>
      </c>
      <c r="Q1092">
        <f>VLOOKUP(A1092,Mobility!$A:$L,10,FALSE)</f>
        <v>-24</v>
      </c>
      <c r="R1092">
        <f>VLOOKUP(A1092,Mobility!$A:$L,11,FALSE)</f>
        <v>-36</v>
      </c>
      <c r="S1092">
        <f>VLOOKUP(A1092,Mobility!$A:$L,12,FALSE)</f>
        <v>14</v>
      </c>
      <c r="T1092">
        <f>VLOOKUP(D1092,'Pop and Pop Den'!A:C,2,FALSE)</f>
        <v>1086759</v>
      </c>
      <c r="U1092">
        <f>VLOOKUP(D1092,'Pop and Pop Den'!A:C,3,FALSE)</f>
        <v>7.4668000000000001</v>
      </c>
      <c r="V1092">
        <f>VLOOKUP(D1092,Unemployment!A:B,2,FALSE)</f>
        <v>3.5</v>
      </c>
      <c r="W1092">
        <f>VLOOKUP(D1092,Unemployment!H:J,2,FALSE)</f>
        <v>3.5</v>
      </c>
      <c r="X1092">
        <f>VLOOKUP(D1092,Unemployment!H:J,3,FALSE)</f>
        <v>3.5</v>
      </c>
      <c r="Y1092">
        <f t="shared" si="353"/>
        <v>0</v>
      </c>
      <c r="Z1092">
        <f t="shared" si="354"/>
        <v>0</v>
      </c>
      <c r="AA1092">
        <f>VLOOKUP(D1092,MedianAge!A:B,2,FALSE)</f>
        <v>39.799999999999997</v>
      </c>
      <c r="AB1092" s="6">
        <f>VLOOKUP(D1092,StateActions!F:G,2,FALSE)</f>
        <v>43918</v>
      </c>
      <c r="AC1092" s="6">
        <f>VLOOKUP(D1092,StateActions!L:M,2,FALSE)</f>
        <v>43916</v>
      </c>
      <c r="AD1092" s="6">
        <f>VLOOKUP(D1092,StateActions!A:B,2,FALSE)</f>
        <v>43905</v>
      </c>
      <c r="AE1092">
        <f t="shared" si="355"/>
        <v>-3</v>
      </c>
      <c r="AF1092">
        <f t="shared" si="356"/>
        <v>-1</v>
      </c>
      <c r="AG1092">
        <f t="shared" si="357"/>
        <v>10</v>
      </c>
      <c r="AH1092" s="18">
        <f t="shared" si="358"/>
        <v>2.6486756621689155E-2</v>
      </c>
      <c r="AI1092" s="18">
        <f t="shared" si="359"/>
        <v>0.9735132433783108</v>
      </c>
      <c r="AJ1092" s="20">
        <f t="shared" si="360"/>
        <v>0</v>
      </c>
      <c r="AK1092" t="str">
        <f t="shared" si="361"/>
        <v>Exclude less than 10 Deaths</v>
      </c>
      <c r="AL1092" t="str">
        <f t="shared" si="362"/>
        <v>Less than 10 deaths</v>
      </c>
      <c r="AM1092" s="6" t="str">
        <f>IFERROR(VLOOKUP(D1092,DatesEachStateReach10Deaths!A:B,2,FALSE),AK1092)</f>
        <v>Exclude less than 10 Deaths</v>
      </c>
      <c r="AN1092" t="str">
        <f t="shared" si="363"/>
        <v>Exclude less than 10 Deaths</v>
      </c>
    </row>
    <row r="1093" spans="1:40" x14ac:dyDescent="0.25">
      <c r="A1093" t="str">
        <f t="shared" si="350"/>
        <v>43916Montana</v>
      </c>
      <c r="B1093" t="str">
        <f t="shared" si="351"/>
        <v>43916MT</v>
      </c>
      <c r="C1093" s="6">
        <v>43916</v>
      </c>
      <c r="D1093" t="s">
        <v>89</v>
      </c>
      <c r="E1093" t="s">
        <v>34</v>
      </c>
      <c r="F1093">
        <f>IFERROR(VLOOKUP(B1093,CovidTracking!B:G,4,FALSE),0)</f>
        <v>71</v>
      </c>
      <c r="G1093">
        <f>IFERROR(VLOOKUP(B1093,CovidTracking!B:G,5,FALSE),0)</f>
        <v>2128</v>
      </c>
      <c r="H1093">
        <f t="shared" si="352"/>
        <v>2199</v>
      </c>
      <c r="I1093">
        <f>IFERROR(VLOOKUP(B1093,CovidTracking!B:G,6,FALSE),0)</f>
        <v>0</v>
      </c>
      <c r="J1093">
        <f t="shared" si="346"/>
        <v>18</v>
      </c>
      <c r="K1093">
        <f t="shared" si="347"/>
        <v>180</v>
      </c>
      <c r="L1093">
        <f t="shared" si="348"/>
        <v>198</v>
      </c>
      <c r="M1093">
        <f t="shared" si="349"/>
        <v>0</v>
      </c>
      <c r="N1093">
        <f>VLOOKUP(A1093,Mobility!$A:$L,7,FALSE)</f>
        <v>-33</v>
      </c>
      <c r="O1093">
        <f>VLOOKUP(A1093,Mobility!$A:$L,8,FALSE)</f>
        <v>2</v>
      </c>
      <c r="P1093">
        <f>VLOOKUP(A1093,Mobility!$A:$L,9,FALSE)</f>
        <v>21</v>
      </c>
      <c r="Q1093">
        <f>VLOOKUP(A1093,Mobility!$A:$L,10,FALSE)</f>
        <v>-26</v>
      </c>
      <c r="R1093">
        <f>VLOOKUP(A1093,Mobility!$A:$L,11,FALSE)</f>
        <v>-36</v>
      </c>
      <c r="S1093">
        <f>VLOOKUP(A1093,Mobility!$A:$L,12,FALSE)</f>
        <v>14</v>
      </c>
      <c r="T1093">
        <f>VLOOKUP(D1093,'Pop and Pop Den'!A:C,2,FALSE)</f>
        <v>1086759</v>
      </c>
      <c r="U1093">
        <f>VLOOKUP(D1093,'Pop and Pop Den'!A:C,3,FALSE)</f>
        <v>7.4668000000000001</v>
      </c>
      <c r="V1093">
        <f>VLOOKUP(D1093,Unemployment!A:B,2,FALSE)</f>
        <v>3.5</v>
      </c>
      <c r="W1093">
        <f>VLOOKUP(D1093,Unemployment!H:J,2,FALSE)</f>
        <v>3.5</v>
      </c>
      <c r="X1093">
        <f>VLOOKUP(D1093,Unemployment!H:J,3,FALSE)</f>
        <v>3.5</v>
      </c>
      <c r="Y1093">
        <f t="shared" si="353"/>
        <v>0</v>
      </c>
      <c r="Z1093">
        <f t="shared" si="354"/>
        <v>0</v>
      </c>
      <c r="AA1093">
        <f>VLOOKUP(D1093,MedianAge!A:B,2,FALSE)</f>
        <v>39.799999999999997</v>
      </c>
      <c r="AB1093" s="6">
        <f>VLOOKUP(D1093,StateActions!F:G,2,FALSE)</f>
        <v>43918</v>
      </c>
      <c r="AC1093" s="6">
        <f>VLOOKUP(D1093,StateActions!L:M,2,FALSE)</f>
        <v>43916</v>
      </c>
      <c r="AD1093" s="6">
        <f>VLOOKUP(D1093,StateActions!A:B,2,FALSE)</f>
        <v>43905</v>
      </c>
      <c r="AE1093">
        <f t="shared" si="355"/>
        <v>-2</v>
      </c>
      <c r="AF1093">
        <f t="shared" si="356"/>
        <v>0</v>
      </c>
      <c r="AG1093">
        <f t="shared" si="357"/>
        <v>11</v>
      </c>
      <c r="AH1093" s="18">
        <f t="shared" si="358"/>
        <v>3.2287403365165987E-2</v>
      </c>
      <c r="AI1093" s="18">
        <f t="shared" si="359"/>
        <v>0.967712596634834</v>
      </c>
      <c r="AJ1093" s="20">
        <f t="shared" si="360"/>
        <v>0</v>
      </c>
      <c r="AK1093" t="str">
        <f t="shared" si="361"/>
        <v>Exclude less than 10 Deaths</v>
      </c>
      <c r="AL1093" t="str">
        <f t="shared" si="362"/>
        <v>Less than 10 deaths</v>
      </c>
      <c r="AM1093" s="6" t="str">
        <f>IFERROR(VLOOKUP(D1093,DatesEachStateReach10Deaths!A:B,2,FALSE),AK1093)</f>
        <v>Exclude less than 10 Deaths</v>
      </c>
      <c r="AN1093" t="str">
        <f t="shared" si="363"/>
        <v>Exclude less than 10 Deaths</v>
      </c>
    </row>
    <row r="1094" spans="1:40" x14ac:dyDescent="0.25">
      <c r="A1094" t="str">
        <f t="shared" si="350"/>
        <v>43917Montana</v>
      </c>
      <c r="B1094" t="str">
        <f t="shared" si="351"/>
        <v>43917MT</v>
      </c>
      <c r="C1094" s="6">
        <v>43917</v>
      </c>
      <c r="D1094" t="s">
        <v>89</v>
      </c>
      <c r="E1094" t="s">
        <v>34</v>
      </c>
      <c r="F1094">
        <f>IFERROR(VLOOKUP(B1094,CovidTracking!B:G,4,FALSE),0)</f>
        <v>108</v>
      </c>
      <c r="G1094">
        <f>IFERROR(VLOOKUP(B1094,CovidTracking!B:G,5,FALSE),0)</f>
        <v>2590</v>
      </c>
      <c r="H1094">
        <f t="shared" si="352"/>
        <v>2698</v>
      </c>
      <c r="I1094">
        <f>IFERROR(VLOOKUP(B1094,CovidTracking!B:G,6,FALSE),0)</f>
        <v>0</v>
      </c>
      <c r="J1094">
        <f t="shared" si="346"/>
        <v>37</v>
      </c>
      <c r="K1094">
        <f t="shared" si="347"/>
        <v>462</v>
      </c>
      <c r="L1094">
        <f t="shared" si="348"/>
        <v>499</v>
      </c>
      <c r="M1094">
        <f t="shared" si="349"/>
        <v>0</v>
      </c>
      <c r="N1094">
        <f>VLOOKUP(A1094,Mobility!$A:$L,7,FALSE)</f>
        <v>-35</v>
      </c>
      <c r="O1094">
        <f>VLOOKUP(A1094,Mobility!$A:$L,8,FALSE)</f>
        <v>8</v>
      </c>
      <c r="P1094">
        <f>VLOOKUP(A1094,Mobility!$A:$L,9,FALSE)</f>
        <v>8</v>
      </c>
      <c r="Q1094">
        <f>VLOOKUP(A1094,Mobility!$A:$L,10,FALSE)</f>
        <v>-29</v>
      </c>
      <c r="R1094">
        <f>VLOOKUP(A1094,Mobility!$A:$L,11,FALSE)</f>
        <v>-36</v>
      </c>
      <c r="S1094">
        <f>VLOOKUP(A1094,Mobility!$A:$L,12,FALSE)</f>
        <v>15</v>
      </c>
      <c r="T1094">
        <f>VLOOKUP(D1094,'Pop and Pop Den'!A:C,2,FALSE)</f>
        <v>1086759</v>
      </c>
      <c r="U1094">
        <f>VLOOKUP(D1094,'Pop and Pop Den'!A:C,3,FALSE)</f>
        <v>7.4668000000000001</v>
      </c>
      <c r="V1094">
        <f>VLOOKUP(D1094,Unemployment!A:B,2,FALSE)</f>
        <v>3.5</v>
      </c>
      <c r="W1094">
        <f>VLOOKUP(D1094,Unemployment!H:J,2,FALSE)</f>
        <v>3.5</v>
      </c>
      <c r="X1094">
        <f>VLOOKUP(D1094,Unemployment!H:J,3,FALSE)</f>
        <v>3.5</v>
      </c>
      <c r="Y1094">
        <f t="shared" si="353"/>
        <v>0</v>
      </c>
      <c r="Z1094">
        <f t="shared" si="354"/>
        <v>0</v>
      </c>
      <c r="AA1094">
        <f>VLOOKUP(D1094,MedianAge!A:B,2,FALSE)</f>
        <v>39.799999999999997</v>
      </c>
      <c r="AB1094" s="6">
        <f>VLOOKUP(D1094,StateActions!F:G,2,FALSE)</f>
        <v>43918</v>
      </c>
      <c r="AC1094" s="6">
        <f>VLOOKUP(D1094,StateActions!L:M,2,FALSE)</f>
        <v>43916</v>
      </c>
      <c r="AD1094" s="6">
        <f>VLOOKUP(D1094,StateActions!A:B,2,FALSE)</f>
        <v>43905</v>
      </c>
      <c r="AE1094">
        <f t="shared" si="355"/>
        <v>-1</v>
      </c>
      <c r="AF1094">
        <f t="shared" si="356"/>
        <v>1</v>
      </c>
      <c r="AG1094">
        <f t="shared" si="357"/>
        <v>12</v>
      </c>
      <c r="AH1094" s="18">
        <f t="shared" si="358"/>
        <v>4.0029651593773162E-2</v>
      </c>
      <c r="AI1094" s="18">
        <f t="shared" si="359"/>
        <v>0.95997034840622686</v>
      </c>
      <c r="AJ1094" s="20">
        <f t="shared" si="360"/>
        <v>0</v>
      </c>
      <c r="AK1094" t="str">
        <f t="shared" si="361"/>
        <v>Exclude less than 10 Deaths</v>
      </c>
      <c r="AL1094" t="str">
        <f t="shared" si="362"/>
        <v>Less than 10 deaths</v>
      </c>
      <c r="AM1094" s="6" t="str">
        <f>IFERROR(VLOOKUP(D1094,DatesEachStateReach10Deaths!A:B,2,FALSE),AK1094)</f>
        <v>Exclude less than 10 Deaths</v>
      </c>
      <c r="AN1094" t="str">
        <f t="shared" si="363"/>
        <v>Exclude less than 10 Deaths</v>
      </c>
    </row>
    <row r="1095" spans="1:40" x14ac:dyDescent="0.25">
      <c r="A1095" t="str">
        <f t="shared" si="350"/>
        <v>43918Montana</v>
      </c>
      <c r="B1095" t="str">
        <f t="shared" si="351"/>
        <v>43918MT</v>
      </c>
      <c r="C1095" s="6">
        <v>43918</v>
      </c>
      <c r="D1095" t="s">
        <v>89</v>
      </c>
      <c r="E1095" t="s">
        <v>34</v>
      </c>
      <c r="F1095">
        <f>IFERROR(VLOOKUP(B1095,CovidTracking!B:G,4,FALSE),0)</f>
        <v>129</v>
      </c>
      <c r="G1095">
        <f>IFERROR(VLOOKUP(B1095,CovidTracking!B:G,5,FALSE),0)</f>
        <v>3256</v>
      </c>
      <c r="H1095">
        <f t="shared" si="352"/>
        <v>3385</v>
      </c>
      <c r="I1095">
        <f>IFERROR(VLOOKUP(B1095,CovidTracking!B:G,6,FALSE),0)</f>
        <v>1</v>
      </c>
      <c r="J1095">
        <f t="shared" si="346"/>
        <v>21</v>
      </c>
      <c r="K1095">
        <f t="shared" si="347"/>
        <v>666</v>
      </c>
      <c r="L1095">
        <f t="shared" si="348"/>
        <v>687</v>
      </c>
      <c r="M1095">
        <f t="shared" si="349"/>
        <v>1</v>
      </c>
      <c r="N1095">
        <f>VLOOKUP(A1095,Mobility!$A:$L,7,FALSE)</f>
        <v>-59</v>
      </c>
      <c r="O1095">
        <f>VLOOKUP(A1095,Mobility!$A:$L,8,FALSE)</f>
        <v>-25</v>
      </c>
      <c r="P1095">
        <f>VLOOKUP(A1095,Mobility!$A:$L,9,FALSE)</f>
        <v>-2</v>
      </c>
      <c r="Q1095">
        <f>VLOOKUP(A1095,Mobility!$A:$L,10,FALSE)</f>
        <v>-37</v>
      </c>
      <c r="R1095">
        <f>VLOOKUP(A1095,Mobility!$A:$L,11,FALSE)</f>
        <v>-36</v>
      </c>
      <c r="S1095">
        <f>VLOOKUP(A1095,Mobility!$A:$L,12,FALSE)</f>
        <v>13</v>
      </c>
      <c r="T1095">
        <f>VLOOKUP(D1095,'Pop and Pop Den'!A:C,2,FALSE)</f>
        <v>1086759</v>
      </c>
      <c r="U1095">
        <f>VLOOKUP(D1095,'Pop and Pop Den'!A:C,3,FALSE)</f>
        <v>7.4668000000000001</v>
      </c>
      <c r="V1095">
        <f>VLOOKUP(D1095,Unemployment!A:B,2,FALSE)</f>
        <v>3.5</v>
      </c>
      <c r="W1095">
        <f>VLOOKUP(D1095,Unemployment!H:J,2,FALSE)</f>
        <v>3.5</v>
      </c>
      <c r="X1095">
        <f>VLOOKUP(D1095,Unemployment!H:J,3,FALSE)</f>
        <v>3.5</v>
      </c>
      <c r="Y1095">
        <f t="shared" si="353"/>
        <v>0</v>
      </c>
      <c r="Z1095">
        <f t="shared" si="354"/>
        <v>0</v>
      </c>
      <c r="AA1095">
        <f>VLOOKUP(D1095,MedianAge!A:B,2,FALSE)</f>
        <v>39.799999999999997</v>
      </c>
      <c r="AB1095" s="6">
        <f>VLOOKUP(D1095,StateActions!F:G,2,FALSE)</f>
        <v>43918</v>
      </c>
      <c r="AC1095" s="6">
        <f>VLOOKUP(D1095,StateActions!L:M,2,FALSE)</f>
        <v>43916</v>
      </c>
      <c r="AD1095" s="6">
        <f>VLOOKUP(D1095,StateActions!A:B,2,FALSE)</f>
        <v>43905</v>
      </c>
      <c r="AE1095">
        <f t="shared" si="355"/>
        <v>0</v>
      </c>
      <c r="AF1095">
        <f t="shared" si="356"/>
        <v>2</v>
      </c>
      <c r="AG1095">
        <f t="shared" si="357"/>
        <v>13</v>
      </c>
      <c r="AH1095" s="18">
        <f t="shared" si="358"/>
        <v>3.8109305760709013E-2</v>
      </c>
      <c r="AI1095" s="18">
        <f t="shared" si="359"/>
        <v>0.96189069423929097</v>
      </c>
      <c r="AJ1095" s="20">
        <f t="shared" si="360"/>
        <v>2.9542097488921711E-4</v>
      </c>
      <c r="AK1095" t="str">
        <f t="shared" si="361"/>
        <v>Exclude less than 10 Deaths</v>
      </c>
      <c r="AL1095" t="str">
        <f t="shared" si="362"/>
        <v>Less than 10 deaths</v>
      </c>
      <c r="AM1095" s="6" t="str">
        <f>IFERROR(VLOOKUP(D1095,DatesEachStateReach10Deaths!A:B,2,FALSE),AK1095)</f>
        <v>Exclude less than 10 Deaths</v>
      </c>
      <c r="AN1095" t="str">
        <f t="shared" si="363"/>
        <v>Exclude less than 10 Deaths</v>
      </c>
    </row>
    <row r="1096" spans="1:40" x14ac:dyDescent="0.25">
      <c r="A1096" t="str">
        <f t="shared" si="350"/>
        <v>43919Montana</v>
      </c>
      <c r="B1096" t="str">
        <f t="shared" si="351"/>
        <v>43919MT</v>
      </c>
      <c r="C1096" s="6">
        <v>43919</v>
      </c>
      <c r="D1096" t="s">
        <v>89</v>
      </c>
      <c r="E1096" t="s">
        <v>34</v>
      </c>
      <c r="F1096">
        <f>IFERROR(VLOOKUP(B1096,CovidTracking!B:G,4,FALSE),0)</f>
        <v>154</v>
      </c>
      <c r="G1096">
        <f>IFERROR(VLOOKUP(B1096,CovidTracking!B:G,5,FALSE),0)</f>
        <v>4143</v>
      </c>
      <c r="H1096">
        <f t="shared" si="352"/>
        <v>4297</v>
      </c>
      <c r="I1096">
        <f>IFERROR(VLOOKUP(B1096,CovidTracking!B:G,6,FALSE),0)</f>
        <v>1</v>
      </c>
      <c r="J1096">
        <f t="shared" si="346"/>
        <v>25</v>
      </c>
      <c r="K1096">
        <f t="shared" si="347"/>
        <v>887</v>
      </c>
      <c r="L1096">
        <f t="shared" si="348"/>
        <v>912</v>
      </c>
      <c r="M1096">
        <f t="shared" si="349"/>
        <v>0</v>
      </c>
      <c r="N1096">
        <f>VLOOKUP(A1096,Mobility!$A:$L,7,FALSE)</f>
        <v>-51</v>
      </c>
      <c r="O1096">
        <f>VLOOKUP(A1096,Mobility!$A:$L,8,FALSE)</f>
        <v>-25</v>
      </c>
      <c r="P1096">
        <f>VLOOKUP(A1096,Mobility!$A:$L,9,FALSE)</f>
        <v>28</v>
      </c>
      <c r="Q1096">
        <f>VLOOKUP(A1096,Mobility!$A:$L,10,FALSE)</f>
        <v>-37</v>
      </c>
      <c r="R1096">
        <f>VLOOKUP(A1096,Mobility!$A:$L,11,FALSE)</f>
        <v>-37</v>
      </c>
      <c r="S1096">
        <f>VLOOKUP(A1096,Mobility!$A:$L,12,FALSE)</f>
        <v>10</v>
      </c>
      <c r="T1096">
        <f>VLOOKUP(D1096,'Pop and Pop Den'!A:C,2,FALSE)</f>
        <v>1086759</v>
      </c>
      <c r="U1096">
        <f>VLOOKUP(D1096,'Pop and Pop Den'!A:C,3,FALSE)</f>
        <v>7.4668000000000001</v>
      </c>
      <c r="V1096">
        <f>VLOOKUP(D1096,Unemployment!A:B,2,FALSE)</f>
        <v>3.5</v>
      </c>
      <c r="W1096">
        <f>VLOOKUP(D1096,Unemployment!H:J,2,FALSE)</f>
        <v>3.5</v>
      </c>
      <c r="X1096">
        <f>VLOOKUP(D1096,Unemployment!H:J,3,FALSE)</f>
        <v>3.5</v>
      </c>
      <c r="Y1096">
        <f t="shared" si="353"/>
        <v>0</v>
      </c>
      <c r="Z1096">
        <f t="shared" si="354"/>
        <v>0</v>
      </c>
      <c r="AA1096">
        <f>VLOOKUP(D1096,MedianAge!A:B,2,FALSE)</f>
        <v>39.799999999999997</v>
      </c>
      <c r="AB1096" s="6">
        <f>VLOOKUP(D1096,StateActions!F:G,2,FALSE)</f>
        <v>43918</v>
      </c>
      <c r="AC1096" s="6">
        <f>VLOOKUP(D1096,StateActions!L:M,2,FALSE)</f>
        <v>43916</v>
      </c>
      <c r="AD1096" s="6">
        <f>VLOOKUP(D1096,StateActions!A:B,2,FALSE)</f>
        <v>43905</v>
      </c>
      <c r="AE1096">
        <f t="shared" si="355"/>
        <v>1</v>
      </c>
      <c r="AF1096">
        <f t="shared" si="356"/>
        <v>3</v>
      </c>
      <c r="AG1096">
        <f t="shared" si="357"/>
        <v>14</v>
      </c>
      <c r="AH1096" s="18">
        <f t="shared" si="358"/>
        <v>3.5838957412148008E-2</v>
      </c>
      <c r="AI1096" s="18">
        <f t="shared" si="359"/>
        <v>0.96416104258785196</v>
      </c>
      <c r="AJ1096" s="20">
        <f t="shared" si="360"/>
        <v>2.3272050267628578E-4</v>
      </c>
      <c r="AK1096" t="str">
        <f t="shared" si="361"/>
        <v>Exclude less than 10 Deaths</v>
      </c>
      <c r="AL1096" t="str">
        <f t="shared" si="362"/>
        <v>Less than 10 deaths</v>
      </c>
      <c r="AM1096" s="6" t="str">
        <f>IFERROR(VLOOKUP(D1096,DatesEachStateReach10Deaths!A:B,2,FALSE),AK1096)</f>
        <v>Exclude less than 10 Deaths</v>
      </c>
      <c r="AN1096" t="str">
        <f t="shared" si="363"/>
        <v>Exclude less than 10 Deaths</v>
      </c>
    </row>
    <row r="1097" spans="1:40" x14ac:dyDescent="0.25">
      <c r="A1097" t="str">
        <f t="shared" si="350"/>
        <v>43920Montana</v>
      </c>
      <c r="B1097" t="str">
        <f t="shared" si="351"/>
        <v>43920MT</v>
      </c>
      <c r="C1097" s="6">
        <v>43920</v>
      </c>
      <c r="D1097" t="s">
        <v>89</v>
      </c>
      <c r="E1097" t="s">
        <v>34</v>
      </c>
      <c r="F1097">
        <f>IFERROR(VLOOKUP(B1097,CovidTracking!B:G,4,FALSE),0)</f>
        <v>171</v>
      </c>
      <c r="G1097">
        <f>IFERROR(VLOOKUP(B1097,CovidTracking!B:G,5,FALSE),0)</f>
        <v>4143</v>
      </c>
      <c r="H1097">
        <f t="shared" si="352"/>
        <v>4314</v>
      </c>
      <c r="I1097">
        <f>IFERROR(VLOOKUP(B1097,CovidTracking!B:G,6,FALSE),0)</f>
        <v>4</v>
      </c>
      <c r="J1097">
        <f t="shared" si="346"/>
        <v>17</v>
      </c>
      <c r="K1097">
        <f t="shared" si="347"/>
        <v>0</v>
      </c>
      <c r="L1097">
        <f t="shared" si="348"/>
        <v>17</v>
      </c>
      <c r="M1097">
        <f t="shared" si="349"/>
        <v>3</v>
      </c>
      <c r="N1097">
        <f>VLOOKUP(A1097,Mobility!$A:$L,7,FALSE)</f>
        <v>-42</v>
      </c>
      <c r="O1097">
        <f>VLOOKUP(A1097,Mobility!$A:$L,8,FALSE)</f>
        <v>-19</v>
      </c>
      <c r="P1097">
        <f>VLOOKUP(A1097,Mobility!$A:$L,9,FALSE)</f>
        <v>19</v>
      </c>
      <c r="Q1097">
        <f>VLOOKUP(A1097,Mobility!$A:$L,10,FALSE)</f>
        <v>-36</v>
      </c>
      <c r="R1097">
        <f>VLOOKUP(A1097,Mobility!$A:$L,11,FALSE)</f>
        <v>-40</v>
      </c>
      <c r="S1097">
        <f>VLOOKUP(A1097,Mobility!$A:$L,12,FALSE)</f>
        <v>14</v>
      </c>
      <c r="T1097">
        <f>VLOOKUP(D1097,'Pop and Pop Den'!A:C,2,FALSE)</f>
        <v>1086759</v>
      </c>
      <c r="U1097">
        <f>VLOOKUP(D1097,'Pop and Pop Den'!A:C,3,FALSE)</f>
        <v>7.4668000000000001</v>
      </c>
      <c r="V1097">
        <f>VLOOKUP(D1097,Unemployment!A:B,2,FALSE)</f>
        <v>3.5</v>
      </c>
      <c r="W1097">
        <f>VLOOKUP(D1097,Unemployment!H:J,2,FALSE)</f>
        <v>3.5</v>
      </c>
      <c r="X1097">
        <f>VLOOKUP(D1097,Unemployment!H:J,3,FALSE)</f>
        <v>3.5</v>
      </c>
      <c r="Y1097">
        <f t="shared" si="353"/>
        <v>0</v>
      </c>
      <c r="Z1097">
        <f t="shared" si="354"/>
        <v>0</v>
      </c>
      <c r="AA1097">
        <f>VLOOKUP(D1097,MedianAge!A:B,2,FALSE)</f>
        <v>39.799999999999997</v>
      </c>
      <c r="AB1097" s="6">
        <f>VLOOKUP(D1097,StateActions!F:G,2,FALSE)</f>
        <v>43918</v>
      </c>
      <c r="AC1097" s="6">
        <f>VLOOKUP(D1097,StateActions!L:M,2,FALSE)</f>
        <v>43916</v>
      </c>
      <c r="AD1097" s="6">
        <f>VLOOKUP(D1097,StateActions!A:B,2,FALSE)</f>
        <v>43905</v>
      </c>
      <c r="AE1097">
        <f t="shared" si="355"/>
        <v>2</v>
      </c>
      <c r="AF1097">
        <f t="shared" si="356"/>
        <v>4</v>
      </c>
      <c r="AG1097">
        <f t="shared" si="357"/>
        <v>15</v>
      </c>
      <c r="AH1097" s="18">
        <f t="shared" si="358"/>
        <v>3.9638386648122394E-2</v>
      </c>
      <c r="AI1097" s="18">
        <f t="shared" si="359"/>
        <v>0.96036161335187764</v>
      </c>
      <c r="AJ1097" s="20">
        <f t="shared" si="360"/>
        <v>9.2721372276309685E-4</v>
      </c>
      <c r="AK1097" t="str">
        <f t="shared" si="361"/>
        <v>Exclude less than 10 Deaths</v>
      </c>
      <c r="AL1097" t="str">
        <f t="shared" si="362"/>
        <v>Less than 10 deaths</v>
      </c>
      <c r="AM1097" s="6" t="str">
        <f>IFERROR(VLOOKUP(D1097,DatesEachStateReach10Deaths!A:B,2,FALSE),AK1097)</f>
        <v>Exclude less than 10 Deaths</v>
      </c>
      <c r="AN1097" t="str">
        <f t="shared" si="363"/>
        <v>Exclude less than 10 Deaths</v>
      </c>
    </row>
    <row r="1098" spans="1:40" x14ac:dyDescent="0.25">
      <c r="A1098" t="str">
        <f t="shared" si="350"/>
        <v>43921Montana</v>
      </c>
      <c r="B1098" t="str">
        <f t="shared" si="351"/>
        <v>43921MT</v>
      </c>
      <c r="C1098" s="6">
        <v>43921</v>
      </c>
      <c r="D1098" t="s">
        <v>89</v>
      </c>
      <c r="E1098" t="s">
        <v>34</v>
      </c>
      <c r="F1098">
        <f>IFERROR(VLOOKUP(B1098,CovidTracking!B:G,4,FALSE),0)</f>
        <v>184</v>
      </c>
      <c r="G1098">
        <f>IFERROR(VLOOKUP(B1098,CovidTracking!B:G,5,FALSE),0)</f>
        <v>4234</v>
      </c>
      <c r="H1098">
        <f t="shared" si="352"/>
        <v>4418</v>
      </c>
      <c r="I1098">
        <f>IFERROR(VLOOKUP(B1098,CovidTracking!B:G,6,FALSE),0)</f>
        <v>4</v>
      </c>
      <c r="J1098">
        <f t="shared" si="346"/>
        <v>13</v>
      </c>
      <c r="K1098">
        <f t="shared" si="347"/>
        <v>91</v>
      </c>
      <c r="L1098">
        <f t="shared" si="348"/>
        <v>104</v>
      </c>
      <c r="M1098">
        <f t="shared" si="349"/>
        <v>0</v>
      </c>
      <c r="N1098">
        <f>VLOOKUP(A1098,Mobility!$A:$L,7,FALSE)</f>
        <v>-45</v>
      </c>
      <c r="O1098">
        <f>VLOOKUP(A1098,Mobility!$A:$L,8,FALSE)</f>
        <v>-18</v>
      </c>
      <c r="P1098">
        <f>VLOOKUP(A1098,Mobility!$A:$L,9,FALSE)</f>
        <v>-6</v>
      </c>
      <c r="Q1098">
        <f>VLOOKUP(A1098,Mobility!$A:$L,10,FALSE)</f>
        <v>-35</v>
      </c>
      <c r="R1098">
        <f>VLOOKUP(A1098,Mobility!$A:$L,11,FALSE)</f>
        <v>-42</v>
      </c>
      <c r="S1098">
        <f>VLOOKUP(A1098,Mobility!$A:$L,12,FALSE)</f>
        <v>17</v>
      </c>
      <c r="T1098">
        <f>VLOOKUP(D1098,'Pop and Pop Den'!A:C,2,FALSE)</f>
        <v>1086759</v>
      </c>
      <c r="U1098">
        <f>VLOOKUP(D1098,'Pop and Pop Den'!A:C,3,FALSE)</f>
        <v>7.4668000000000001</v>
      </c>
      <c r="V1098">
        <f>VLOOKUP(D1098,Unemployment!A:B,2,FALSE)</f>
        <v>3.5</v>
      </c>
      <c r="W1098">
        <f>VLOOKUP(D1098,Unemployment!H:J,2,FALSE)</f>
        <v>3.5</v>
      </c>
      <c r="X1098">
        <f>VLOOKUP(D1098,Unemployment!H:J,3,FALSE)</f>
        <v>3.5</v>
      </c>
      <c r="Y1098">
        <f t="shared" si="353"/>
        <v>0</v>
      </c>
      <c r="Z1098">
        <f t="shared" si="354"/>
        <v>0</v>
      </c>
      <c r="AA1098">
        <f>VLOOKUP(D1098,MedianAge!A:B,2,FALSE)</f>
        <v>39.799999999999997</v>
      </c>
      <c r="AB1098" s="6">
        <f>VLOOKUP(D1098,StateActions!F:G,2,FALSE)</f>
        <v>43918</v>
      </c>
      <c r="AC1098" s="6">
        <f>VLOOKUP(D1098,StateActions!L:M,2,FALSE)</f>
        <v>43916</v>
      </c>
      <c r="AD1098" s="6">
        <f>VLOOKUP(D1098,StateActions!A:B,2,FALSE)</f>
        <v>43905</v>
      </c>
      <c r="AE1098">
        <f t="shared" si="355"/>
        <v>3</v>
      </c>
      <c r="AF1098">
        <f t="shared" si="356"/>
        <v>5</v>
      </c>
      <c r="AG1098">
        <f t="shared" si="357"/>
        <v>16</v>
      </c>
      <c r="AH1098" s="18">
        <f t="shared" si="358"/>
        <v>4.1647804436396561E-2</v>
      </c>
      <c r="AI1098" s="18">
        <f t="shared" si="359"/>
        <v>0.9583521955636034</v>
      </c>
      <c r="AJ1098" s="20">
        <f t="shared" si="360"/>
        <v>9.0538705296514259E-4</v>
      </c>
      <c r="AK1098" t="str">
        <f t="shared" si="361"/>
        <v>Exclude less than 10 Deaths</v>
      </c>
      <c r="AL1098" t="str">
        <f t="shared" si="362"/>
        <v>Less than 10 deaths</v>
      </c>
      <c r="AM1098" s="6" t="str">
        <f>IFERROR(VLOOKUP(D1098,DatesEachStateReach10Deaths!A:B,2,FALSE),AK1098)</f>
        <v>Exclude less than 10 Deaths</v>
      </c>
      <c r="AN1098" t="str">
        <f t="shared" si="363"/>
        <v>Exclude less than 10 Deaths</v>
      </c>
    </row>
    <row r="1099" spans="1:40" x14ac:dyDescent="0.25">
      <c r="A1099" t="str">
        <f t="shared" si="350"/>
        <v>43922Montana</v>
      </c>
      <c r="B1099" t="str">
        <f t="shared" si="351"/>
        <v>43922MT</v>
      </c>
      <c r="C1099" s="6">
        <v>43922</v>
      </c>
      <c r="D1099" t="s">
        <v>89</v>
      </c>
      <c r="E1099" t="s">
        <v>34</v>
      </c>
      <c r="F1099">
        <f>IFERROR(VLOOKUP(B1099,CovidTracking!B:G,4,FALSE),0)</f>
        <v>208</v>
      </c>
      <c r="G1099">
        <f>IFERROR(VLOOKUP(B1099,CovidTracking!B:G,5,FALSE),0)</f>
        <v>4710</v>
      </c>
      <c r="H1099">
        <f t="shared" si="352"/>
        <v>4918</v>
      </c>
      <c r="I1099">
        <f>IFERROR(VLOOKUP(B1099,CovidTracking!B:G,6,FALSE),0)</f>
        <v>5</v>
      </c>
      <c r="J1099">
        <f t="shared" si="346"/>
        <v>24</v>
      </c>
      <c r="K1099">
        <f t="shared" si="347"/>
        <v>476</v>
      </c>
      <c r="L1099">
        <f t="shared" si="348"/>
        <v>500</v>
      </c>
      <c r="M1099">
        <f t="shared" si="349"/>
        <v>1</v>
      </c>
      <c r="N1099">
        <f>VLOOKUP(A1099,Mobility!$A:$L,7,FALSE)</f>
        <v>-47</v>
      </c>
      <c r="O1099">
        <f>VLOOKUP(A1099,Mobility!$A:$L,8,FALSE)</f>
        <v>-18</v>
      </c>
      <c r="P1099">
        <f>VLOOKUP(A1099,Mobility!$A:$L,9,FALSE)</f>
        <v>-22</v>
      </c>
      <c r="Q1099">
        <f>VLOOKUP(A1099,Mobility!$A:$L,10,FALSE)</f>
        <v>-37</v>
      </c>
      <c r="R1099">
        <f>VLOOKUP(A1099,Mobility!$A:$L,11,FALSE)</f>
        <v>-44</v>
      </c>
      <c r="S1099">
        <f>VLOOKUP(A1099,Mobility!$A:$L,12,FALSE)</f>
        <v>18</v>
      </c>
      <c r="T1099">
        <f>VLOOKUP(D1099,'Pop and Pop Den'!A:C,2,FALSE)</f>
        <v>1086759</v>
      </c>
      <c r="U1099">
        <f>VLOOKUP(D1099,'Pop and Pop Den'!A:C,3,FALSE)</f>
        <v>7.4668000000000001</v>
      </c>
      <c r="V1099">
        <f>VLOOKUP(D1099,Unemployment!A:B,2,FALSE)</f>
        <v>3.5</v>
      </c>
      <c r="W1099">
        <f>VLOOKUP(D1099,Unemployment!H:J,2,FALSE)</f>
        <v>3.5</v>
      </c>
      <c r="X1099">
        <f>VLOOKUP(D1099,Unemployment!H:J,3,FALSE)</f>
        <v>3.5</v>
      </c>
      <c r="Y1099">
        <f t="shared" si="353"/>
        <v>0</v>
      </c>
      <c r="Z1099">
        <f t="shared" si="354"/>
        <v>0</v>
      </c>
      <c r="AA1099">
        <f>VLOOKUP(D1099,MedianAge!A:B,2,FALSE)</f>
        <v>39.799999999999997</v>
      </c>
      <c r="AB1099" s="6">
        <f>VLOOKUP(D1099,StateActions!F:G,2,FALSE)</f>
        <v>43918</v>
      </c>
      <c r="AC1099" s="6">
        <f>VLOOKUP(D1099,StateActions!L:M,2,FALSE)</f>
        <v>43916</v>
      </c>
      <c r="AD1099" s="6">
        <f>VLOOKUP(D1099,StateActions!A:B,2,FALSE)</f>
        <v>43905</v>
      </c>
      <c r="AE1099">
        <f t="shared" si="355"/>
        <v>4</v>
      </c>
      <c r="AF1099">
        <f t="shared" si="356"/>
        <v>6</v>
      </c>
      <c r="AG1099">
        <f t="shared" si="357"/>
        <v>17</v>
      </c>
      <c r="AH1099" s="18">
        <f t="shared" si="358"/>
        <v>4.2293615290768603E-2</v>
      </c>
      <c r="AI1099" s="18">
        <f t="shared" si="359"/>
        <v>0.95770638470923142</v>
      </c>
      <c r="AJ1099" s="20">
        <f t="shared" si="360"/>
        <v>1.0166734444896298E-3</v>
      </c>
      <c r="AK1099" t="str">
        <f t="shared" si="361"/>
        <v>Exclude less than 10 Deaths</v>
      </c>
      <c r="AL1099" t="str">
        <f t="shared" si="362"/>
        <v>Less than 10 deaths</v>
      </c>
      <c r="AM1099" s="6" t="str">
        <f>IFERROR(VLOOKUP(D1099,DatesEachStateReach10Deaths!A:B,2,FALSE),AK1099)</f>
        <v>Exclude less than 10 Deaths</v>
      </c>
      <c r="AN1099" t="str">
        <f t="shared" si="363"/>
        <v>Exclude less than 10 Deaths</v>
      </c>
    </row>
    <row r="1100" spans="1:40" x14ac:dyDescent="0.25">
      <c r="A1100" t="str">
        <f t="shared" si="350"/>
        <v>43923Montana</v>
      </c>
      <c r="B1100" t="str">
        <f t="shared" si="351"/>
        <v>43923MT</v>
      </c>
      <c r="C1100" s="6">
        <v>43923</v>
      </c>
      <c r="D1100" t="s">
        <v>89</v>
      </c>
      <c r="E1100" t="s">
        <v>34</v>
      </c>
      <c r="F1100">
        <f>IFERROR(VLOOKUP(B1100,CovidTracking!B:G,4,FALSE),0)</f>
        <v>227</v>
      </c>
      <c r="G1100">
        <f>IFERROR(VLOOKUP(B1100,CovidTracking!B:G,5,FALSE),0)</f>
        <v>5093</v>
      </c>
      <c r="H1100">
        <f t="shared" si="352"/>
        <v>5320</v>
      </c>
      <c r="I1100">
        <f>IFERROR(VLOOKUP(B1100,CovidTracking!B:G,6,FALSE),0)</f>
        <v>5</v>
      </c>
      <c r="J1100">
        <f t="shared" si="346"/>
        <v>19</v>
      </c>
      <c r="K1100">
        <f t="shared" si="347"/>
        <v>383</v>
      </c>
      <c r="L1100">
        <f t="shared" si="348"/>
        <v>402</v>
      </c>
      <c r="M1100">
        <f t="shared" si="349"/>
        <v>0</v>
      </c>
      <c r="N1100">
        <f>VLOOKUP(A1100,Mobility!$A:$L,7,FALSE)</f>
        <v>-45</v>
      </c>
      <c r="O1100">
        <f>VLOOKUP(A1100,Mobility!$A:$L,8,FALSE)</f>
        <v>-15</v>
      </c>
      <c r="P1100">
        <f>VLOOKUP(A1100,Mobility!$A:$L,9,FALSE)</f>
        <v>-11</v>
      </c>
      <c r="Q1100">
        <f>VLOOKUP(A1100,Mobility!$A:$L,10,FALSE)</f>
        <v>-39</v>
      </c>
      <c r="R1100">
        <f>VLOOKUP(A1100,Mobility!$A:$L,11,FALSE)</f>
        <v>-44</v>
      </c>
      <c r="S1100">
        <f>VLOOKUP(A1100,Mobility!$A:$L,12,FALSE)</f>
        <v>18</v>
      </c>
      <c r="T1100">
        <f>VLOOKUP(D1100,'Pop and Pop Den'!A:C,2,FALSE)</f>
        <v>1086759</v>
      </c>
      <c r="U1100">
        <f>VLOOKUP(D1100,'Pop and Pop Den'!A:C,3,FALSE)</f>
        <v>7.4668000000000001</v>
      </c>
      <c r="V1100">
        <f>VLOOKUP(D1100,Unemployment!A:B,2,FALSE)</f>
        <v>3.5</v>
      </c>
      <c r="W1100">
        <f>VLOOKUP(D1100,Unemployment!H:J,2,FALSE)</f>
        <v>3.5</v>
      </c>
      <c r="X1100">
        <f>VLOOKUP(D1100,Unemployment!H:J,3,FALSE)</f>
        <v>3.5</v>
      </c>
      <c r="Y1100">
        <f t="shared" si="353"/>
        <v>0</v>
      </c>
      <c r="Z1100">
        <f t="shared" si="354"/>
        <v>0</v>
      </c>
      <c r="AA1100">
        <f>VLOOKUP(D1100,MedianAge!A:B,2,FALSE)</f>
        <v>39.799999999999997</v>
      </c>
      <c r="AB1100" s="6">
        <f>VLOOKUP(D1100,StateActions!F:G,2,FALSE)</f>
        <v>43918</v>
      </c>
      <c r="AC1100" s="6">
        <f>VLOOKUP(D1100,StateActions!L:M,2,FALSE)</f>
        <v>43916</v>
      </c>
      <c r="AD1100" s="6">
        <f>VLOOKUP(D1100,StateActions!A:B,2,FALSE)</f>
        <v>43905</v>
      </c>
      <c r="AE1100">
        <f t="shared" si="355"/>
        <v>5</v>
      </c>
      <c r="AF1100">
        <f t="shared" si="356"/>
        <v>7</v>
      </c>
      <c r="AG1100">
        <f t="shared" si="357"/>
        <v>18</v>
      </c>
      <c r="AH1100" s="18">
        <f t="shared" si="358"/>
        <v>4.2669172932330829E-2</v>
      </c>
      <c r="AI1100" s="18">
        <f t="shared" si="359"/>
        <v>0.95733082706766914</v>
      </c>
      <c r="AJ1100" s="20">
        <f t="shared" si="360"/>
        <v>9.3984962406015032E-4</v>
      </c>
      <c r="AK1100" t="str">
        <f t="shared" si="361"/>
        <v>Exclude less than 10 Deaths</v>
      </c>
      <c r="AL1100" t="str">
        <f t="shared" si="362"/>
        <v>Less than 10 deaths</v>
      </c>
      <c r="AM1100" s="6" t="str">
        <f>IFERROR(VLOOKUP(D1100,DatesEachStateReach10Deaths!A:B,2,FALSE),AK1100)</f>
        <v>Exclude less than 10 Deaths</v>
      </c>
      <c r="AN1100" t="str">
        <f t="shared" si="363"/>
        <v>Exclude less than 10 Deaths</v>
      </c>
    </row>
    <row r="1101" spans="1:40" x14ac:dyDescent="0.25">
      <c r="A1101" t="str">
        <f t="shared" si="350"/>
        <v>43924Montana</v>
      </c>
      <c r="B1101" t="str">
        <f t="shared" si="351"/>
        <v>43924MT</v>
      </c>
      <c r="C1101" s="6">
        <v>43924</v>
      </c>
      <c r="D1101" t="s">
        <v>89</v>
      </c>
      <c r="E1101" t="s">
        <v>34</v>
      </c>
      <c r="F1101">
        <f>IFERROR(VLOOKUP(B1101,CovidTracking!B:G,4,FALSE),0)</f>
        <v>243</v>
      </c>
      <c r="G1101">
        <f>IFERROR(VLOOKUP(B1101,CovidTracking!B:G,5,FALSE),0)</f>
        <v>5333</v>
      </c>
      <c r="H1101">
        <f t="shared" si="352"/>
        <v>5576</v>
      </c>
      <c r="I1101">
        <f>IFERROR(VLOOKUP(B1101,CovidTracking!B:G,6,FALSE),0)</f>
        <v>5</v>
      </c>
      <c r="J1101">
        <f t="shared" si="346"/>
        <v>16</v>
      </c>
      <c r="K1101">
        <f t="shared" si="347"/>
        <v>240</v>
      </c>
      <c r="L1101">
        <f t="shared" si="348"/>
        <v>256</v>
      </c>
      <c r="M1101">
        <f t="shared" si="349"/>
        <v>0</v>
      </c>
      <c r="N1101">
        <f>VLOOKUP(A1101,Mobility!$A:$L,7,FALSE)</f>
        <v>-44</v>
      </c>
      <c r="O1101">
        <f>VLOOKUP(A1101,Mobility!$A:$L,8,FALSE)</f>
        <v>-9</v>
      </c>
      <c r="P1101">
        <f>VLOOKUP(A1101,Mobility!$A:$L,9,FALSE)</f>
        <v>-9</v>
      </c>
      <c r="Q1101">
        <f>VLOOKUP(A1101,Mobility!$A:$L,10,FALSE)</f>
        <v>-38</v>
      </c>
      <c r="R1101">
        <f>VLOOKUP(A1101,Mobility!$A:$L,11,FALSE)</f>
        <v>-42</v>
      </c>
      <c r="S1101">
        <f>VLOOKUP(A1101,Mobility!$A:$L,12,FALSE)</f>
        <v>19</v>
      </c>
      <c r="T1101">
        <f>VLOOKUP(D1101,'Pop and Pop Den'!A:C,2,FALSE)</f>
        <v>1086759</v>
      </c>
      <c r="U1101">
        <f>VLOOKUP(D1101,'Pop and Pop Den'!A:C,3,FALSE)</f>
        <v>7.4668000000000001</v>
      </c>
      <c r="V1101">
        <f>VLOOKUP(D1101,Unemployment!A:B,2,FALSE)</f>
        <v>3.5</v>
      </c>
      <c r="W1101">
        <f>VLOOKUP(D1101,Unemployment!H:J,2,FALSE)</f>
        <v>3.5</v>
      </c>
      <c r="X1101">
        <f>VLOOKUP(D1101,Unemployment!H:J,3,FALSE)</f>
        <v>3.5</v>
      </c>
      <c r="Y1101">
        <f t="shared" si="353"/>
        <v>0</v>
      </c>
      <c r="Z1101">
        <f t="shared" si="354"/>
        <v>0</v>
      </c>
      <c r="AA1101">
        <f>VLOOKUP(D1101,MedianAge!A:B,2,FALSE)</f>
        <v>39.799999999999997</v>
      </c>
      <c r="AB1101" s="6">
        <f>VLOOKUP(D1101,StateActions!F:G,2,FALSE)</f>
        <v>43918</v>
      </c>
      <c r="AC1101" s="6">
        <f>VLOOKUP(D1101,StateActions!L:M,2,FALSE)</f>
        <v>43916</v>
      </c>
      <c r="AD1101" s="6">
        <f>VLOOKUP(D1101,StateActions!A:B,2,FALSE)</f>
        <v>43905</v>
      </c>
      <c r="AE1101">
        <f t="shared" si="355"/>
        <v>6</v>
      </c>
      <c r="AF1101">
        <f t="shared" si="356"/>
        <v>8</v>
      </c>
      <c r="AG1101">
        <f t="shared" si="357"/>
        <v>19</v>
      </c>
      <c r="AH1101" s="18">
        <f t="shared" si="358"/>
        <v>4.3579626972740315E-2</v>
      </c>
      <c r="AI1101" s="18">
        <f t="shared" si="359"/>
        <v>0.95642037302725968</v>
      </c>
      <c r="AJ1101" s="20">
        <f t="shared" si="360"/>
        <v>8.9670014347202295E-4</v>
      </c>
      <c r="AK1101" t="str">
        <f t="shared" si="361"/>
        <v>Exclude less than 10 Deaths</v>
      </c>
      <c r="AL1101" t="str">
        <f t="shared" si="362"/>
        <v>Less than 10 deaths</v>
      </c>
      <c r="AM1101" s="6" t="str">
        <f>IFERROR(VLOOKUP(D1101,DatesEachStateReach10Deaths!A:B,2,FALSE),AK1101)</f>
        <v>Exclude less than 10 Deaths</v>
      </c>
      <c r="AN1101" t="str">
        <f t="shared" si="363"/>
        <v>Exclude less than 10 Deaths</v>
      </c>
    </row>
    <row r="1102" spans="1:40" x14ac:dyDescent="0.25">
      <c r="A1102" t="str">
        <f t="shared" si="350"/>
        <v>43925Montana</v>
      </c>
      <c r="B1102" t="str">
        <f t="shared" si="351"/>
        <v>43925MT</v>
      </c>
      <c r="C1102" s="6">
        <v>43925</v>
      </c>
      <c r="D1102" t="s">
        <v>89</v>
      </c>
      <c r="E1102" t="s">
        <v>34</v>
      </c>
      <c r="F1102">
        <f>IFERROR(VLOOKUP(B1102,CovidTracking!B:G,4,FALSE),0)</f>
        <v>265</v>
      </c>
      <c r="G1102">
        <f>IFERROR(VLOOKUP(B1102,CovidTracking!B:G,5,FALSE),0)</f>
        <v>5912</v>
      </c>
      <c r="H1102">
        <f t="shared" si="352"/>
        <v>6177</v>
      </c>
      <c r="I1102">
        <f>IFERROR(VLOOKUP(B1102,CovidTracking!B:G,6,FALSE),0)</f>
        <v>5</v>
      </c>
      <c r="J1102">
        <f t="shared" si="346"/>
        <v>22</v>
      </c>
      <c r="K1102">
        <f t="shared" si="347"/>
        <v>579</v>
      </c>
      <c r="L1102">
        <f t="shared" si="348"/>
        <v>601</v>
      </c>
      <c r="M1102">
        <f t="shared" si="349"/>
        <v>0</v>
      </c>
      <c r="N1102">
        <f>VLOOKUP(A1102,Mobility!$A:$L,7,FALSE)</f>
        <v>-49</v>
      </c>
      <c r="O1102">
        <f>VLOOKUP(A1102,Mobility!$A:$L,8,FALSE)</f>
        <v>-13</v>
      </c>
      <c r="P1102">
        <f>VLOOKUP(A1102,Mobility!$A:$L,9,FALSE)</f>
        <v>7</v>
      </c>
      <c r="Q1102">
        <f>VLOOKUP(A1102,Mobility!$A:$L,10,FALSE)</f>
        <v>-37</v>
      </c>
      <c r="R1102">
        <f>VLOOKUP(A1102,Mobility!$A:$L,11,FALSE)</f>
        <v>-36</v>
      </c>
      <c r="S1102">
        <f>VLOOKUP(A1102,Mobility!$A:$L,12,FALSE)</f>
        <v>12</v>
      </c>
      <c r="T1102">
        <f>VLOOKUP(D1102,'Pop and Pop Den'!A:C,2,FALSE)</f>
        <v>1086759</v>
      </c>
      <c r="U1102">
        <f>VLOOKUP(D1102,'Pop and Pop Den'!A:C,3,FALSE)</f>
        <v>7.4668000000000001</v>
      </c>
      <c r="V1102">
        <f>VLOOKUP(D1102,Unemployment!A:B,2,FALSE)</f>
        <v>3.5</v>
      </c>
      <c r="W1102">
        <f>VLOOKUP(D1102,Unemployment!H:J,2,FALSE)</f>
        <v>3.5</v>
      </c>
      <c r="X1102">
        <f>VLOOKUP(D1102,Unemployment!H:J,3,FALSE)</f>
        <v>3.5</v>
      </c>
      <c r="Y1102">
        <f t="shared" si="353"/>
        <v>0</v>
      </c>
      <c r="Z1102">
        <f t="shared" si="354"/>
        <v>0</v>
      </c>
      <c r="AA1102">
        <f>VLOOKUP(D1102,MedianAge!A:B,2,FALSE)</f>
        <v>39.799999999999997</v>
      </c>
      <c r="AB1102" s="6">
        <f>VLOOKUP(D1102,StateActions!F:G,2,FALSE)</f>
        <v>43918</v>
      </c>
      <c r="AC1102" s="6">
        <f>VLOOKUP(D1102,StateActions!L:M,2,FALSE)</f>
        <v>43916</v>
      </c>
      <c r="AD1102" s="6">
        <f>VLOOKUP(D1102,StateActions!A:B,2,FALSE)</f>
        <v>43905</v>
      </c>
      <c r="AE1102">
        <f t="shared" si="355"/>
        <v>7</v>
      </c>
      <c r="AF1102">
        <f t="shared" si="356"/>
        <v>9</v>
      </c>
      <c r="AG1102">
        <f t="shared" si="357"/>
        <v>20</v>
      </c>
      <c r="AH1102" s="18">
        <f t="shared" si="358"/>
        <v>4.2901084668933137E-2</v>
      </c>
      <c r="AI1102" s="18">
        <f t="shared" si="359"/>
        <v>0.95709891533106684</v>
      </c>
      <c r="AJ1102" s="20">
        <f t="shared" si="360"/>
        <v>8.0945442771571965E-4</v>
      </c>
      <c r="AK1102" t="str">
        <f t="shared" si="361"/>
        <v>Exclude less than 10 Deaths</v>
      </c>
      <c r="AL1102" t="str">
        <f t="shared" si="362"/>
        <v>Less than 10 deaths</v>
      </c>
      <c r="AM1102" s="6" t="str">
        <f>IFERROR(VLOOKUP(D1102,DatesEachStateReach10Deaths!A:B,2,FALSE),AK1102)</f>
        <v>Exclude less than 10 Deaths</v>
      </c>
      <c r="AN1102" t="str">
        <f t="shared" si="363"/>
        <v>Exclude less than 10 Deaths</v>
      </c>
    </row>
    <row r="1103" spans="1:40" x14ac:dyDescent="0.25">
      <c r="A1103" t="str">
        <f t="shared" si="350"/>
        <v>43926Montana</v>
      </c>
      <c r="B1103" t="str">
        <f t="shared" si="351"/>
        <v>43926MT</v>
      </c>
      <c r="C1103" s="6">
        <v>43926</v>
      </c>
      <c r="D1103" t="s">
        <v>89</v>
      </c>
      <c r="E1103" t="s">
        <v>34</v>
      </c>
      <c r="F1103">
        <f>IFERROR(VLOOKUP(B1103,CovidTracking!B:G,4,FALSE),0)</f>
        <v>286</v>
      </c>
      <c r="G1103">
        <f>IFERROR(VLOOKUP(B1103,CovidTracking!B:G,5,FALSE),0)</f>
        <v>6317</v>
      </c>
      <c r="H1103">
        <f t="shared" si="352"/>
        <v>6603</v>
      </c>
      <c r="I1103">
        <f>IFERROR(VLOOKUP(B1103,CovidTracking!B:G,6,FALSE),0)</f>
        <v>6</v>
      </c>
      <c r="J1103">
        <f t="shared" si="346"/>
        <v>21</v>
      </c>
      <c r="K1103">
        <f t="shared" si="347"/>
        <v>405</v>
      </c>
      <c r="L1103">
        <f t="shared" si="348"/>
        <v>426</v>
      </c>
      <c r="M1103">
        <f t="shared" si="349"/>
        <v>1</v>
      </c>
      <c r="N1103">
        <f>VLOOKUP(A1103,Mobility!$A:$L,7,FALSE)</f>
        <v>-45</v>
      </c>
      <c r="O1103">
        <f>VLOOKUP(A1103,Mobility!$A:$L,8,FALSE)</f>
        <v>-17</v>
      </c>
      <c r="P1103">
        <f>VLOOKUP(A1103,Mobility!$A:$L,9,FALSE)</f>
        <v>23</v>
      </c>
      <c r="Q1103">
        <f>VLOOKUP(A1103,Mobility!$A:$L,10,FALSE)</f>
        <v>-40</v>
      </c>
      <c r="R1103">
        <f>VLOOKUP(A1103,Mobility!$A:$L,11,FALSE)</f>
        <v>-36</v>
      </c>
      <c r="S1103">
        <f>VLOOKUP(A1103,Mobility!$A:$L,12,FALSE)</f>
        <v>9</v>
      </c>
      <c r="T1103">
        <f>VLOOKUP(D1103,'Pop and Pop Den'!A:C,2,FALSE)</f>
        <v>1086759</v>
      </c>
      <c r="U1103">
        <f>VLOOKUP(D1103,'Pop and Pop Den'!A:C,3,FALSE)</f>
        <v>7.4668000000000001</v>
      </c>
      <c r="V1103">
        <f>VLOOKUP(D1103,Unemployment!A:B,2,FALSE)</f>
        <v>3.5</v>
      </c>
      <c r="W1103">
        <f>VLOOKUP(D1103,Unemployment!H:J,2,FALSE)</f>
        <v>3.5</v>
      </c>
      <c r="X1103">
        <f>VLOOKUP(D1103,Unemployment!H:J,3,FALSE)</f>
        <v>3.5</v>
      </c>
      <c r="Y1103">
        <f t="shared" si="353"/>
        <v>0</v>
      </c>
      <c r="Z1103">
        <f t="shared" si="354"/>
        <v>0</v>
      </c>
      <c r="AA1103">
        <f>VLOOKUP(D1103,MedianAge!A:B,2,FALSE)</f>
        <v>39.799999999999997</v>
      </c>
      <c r="AB1103" s="6">
        <f>VLOOKUP(D1103,StateActions!F:G,2,FALSE)</f>
        <v>43918</v>
      </c>
      <c r="AC1103" s="6">
        <f>VLOOKUP(D1103,StateActions!L:M,2,FALSE)</f>
        <v>43916</v>
      </c>
      <c r="AD1103" s="6">
        <f>VLOOKUP(D1103,StateActions!A:B,2,FALSE)</f>
        <v>43905</v>
      </c>
      <c r="AE1103">
        <f t="shared" si="355"/>
        <v>8</v>
      </c>
      <c r="AF1103">
        <f t="shared" si="356"/>
        <v>10</v>
      </c>
      <c r="AG1103">
        <f t="shared" si="357"/>
        <v>21</v>
      </c>
      <c r="AH1103" s="18">
        <f t="shared" si="358"/>
        <v>4.3313645312736633E-2</v>
      </c>
      <c r="AI1103" s="18">
        <f t="shared" si="359"/>
        <v>0.95668635468726337</v>
      </c>
      <c r="AJ1103" s="20">
        <f t="shared" si="360"/>
        <v>9.0867787369377552E-4</v>
      </c>
      <c r="AK1103" t="str">
        <f t="shared" si="361"/>
        <v>Exclude less than 10 Deaths</v>
      </c>
      <c r="AL1103" t="str">
        <f t="shared" si="362"/>
        <v>Less than 10 deaths</v>
      </c>
      <c r="AM1103" s="6" t="str">
        <f>IFERROR(VLOOKUP(D1103,DatesEachStateReach10Deaths!A:B,2,FALSE),AK1103)</f>
        <v>Exclude less than 10 Deaths</v>
      </c>
      <c r="AN1103" t="str">
        <f t="shared" si="363"/>
        <v>Exclude less than 10 Deaths</v>
      </c>
    </row>
    <row r="1104" spans="1:40" x14ac:dyDescent="0.25">
      <c r="A1104" t="str">
        <f t="shared" si="350"/>
        <v>43927Montana</v>
      </c>
      <c r="B1104" t="str">
        <f t="shared" si="351"/>
        <v>43927MT</v>
      </c>
      <c r="C1104" s="6">
        <v>43927</v>
      </c>
      <c r="D1104" t="s">
        <v>89</v>
      </c>
      <c r="E1104" t="s">
        <v>34</v>
      </c>
      <c r="F1104">
        <f>IFERROR(VLOOKUP(B1104,CovidTracking!B:G,4,FALSE),0)</f>
        <v>299</v>
      </c>
      <c r="G1104">
        <f>IFERROR(VLOOKUP(B1104,CovidTracking!B:G,5,FALSE),0)</f>
        <v>6491</v>
      </c>
      <c r="H1104">
        <f t="shared" si="352"/>
        <v>6790</v>
      </c>
      <c r="I1104">
        <f>IFERROR(VLOOKUP(B1104,CovidTracking!B:G,6,FALSE),0)</f>
        <v>6</v>
      </c>
      <c r="J1104">
        <f t="shared" si="346"/>
        <v>13</v>
      </c>
      <c r="K1104">
        <f t="shared" si="347"/>
        <v>174</v>
      </c>
      <c r="L1104">
        <f t="shared" si="348"/>
        <v>187</v>
      </c>
      <c r="M1104">
        <f t="shared" si="349"/>
        <v>0</v>
      </c>
      <c r="N1104">
        <f>VLOOKUP(A1104,Mobility!$A:$L,7,FALSE)</f>
        <v>-37</v>
      </c>
      <c r="O1104">
        <f>VLOOKUP(A1104,Mobility!$A:$L,8,FALSE)</f>
        <v>-11</v>
      </c>
      <c r="P1104">
        <f>VLOOKUP(A1104,Mobility!$A:$L,9,FALSE)</f>
        <v>27</v>
      </c>
      <c r="Q1104">
        <f>VLOOKUP(A1104,Mobility!$A:$L,10,FALSE)</f>
        <v>-37</v>
      </c>
      <c r="R1104">
        <f>VLOOKUP(A1104,Mobility!$A:$L,11,FALSE)</f>
        <v>-40</v>
      </c>
      <c r="S1104">
        <f>VLOOKUP(A1104,Mobility!$A:$L,12,FALSE)</f>
        <v>14</v>
      </c>
      <c r="T1104">
        <f>VLOOKUP(D1104,'Pop and Pop Den'!A:C,2,FALSE)</f>
        <v>1086759</v>
      </c>
      <c r="U1104">
        <f>VLOOKUP(D1104,'Pop and Pop Den'!A:C,3,FALSE)</f>
        <v>7.4668000000000001</v>
      </c>
      <c r="V1104">
        <f>VLOOKUP(D1104,Unemployment!A:B,2,FALSE)</f>
        <v>3.5</v>
      </c>
      <c r="W1104">
        <f>VLOOKUP(D1104,Unemployment!H:J,2,FALSE)</f>
        <v>3.5</v>
      </c>
      <c r="X1104">
        <f>VLOOKUP(D1104,Unemployment!H:J,3,FALSE)</f>
        <v>3.5</v>
      </c>
      <c r="Y1104">
        <f t="shared" si="353"/>
        <v>0</v>
      </c>
      <c r="Z1104">
        <f t="shared" si="354"/>
        <v>0</v>
      </c>
      <c r="AA1104">
        <f>VLOOKUP(D1104,MedianAge!A:B,2,FALSE)</f>
        <v>39.799999999999997</v>
      </c>
      <c r="AB1104" s="6">
        <f>VLOOKUP(D1104,StateActions!F:G,2,FALSE)</f>
        <v>43918</v>
      </c>
      <c r="AC1104" s="6">
        <f>VLOOKUP(D1104,StateActions!L:M,2,FALSE)</f>
        <v>43916</v>
      </c>
      <c r="AD1104" s="6">
        <f>VLOOKUP(D1104,StateActions!A:B,2,FALSE)</f>
        <v>43905</v>
      </c>
      <c r="AE1104">
        <f t="shared" si="355"/>
        <v>9</v>
      </c>
      <c r="AF1104">
        <f t="shared" si="356"/>
        <v>11</v>
      </c>
      <c r="AG1104">
        <f t="shared" si="357"/>
        <v>22</v>
      </c>
      <c r="AH1104" s="18">
        <f t="shared" si="358"/>
        <v>4.403534609720177E-2</v>
      </c>
      <c r="AI1104" s="18">
        <f t="shared" si="359"/>
        <v>0.95596465390279828</v>
      </c>
      <c r="AJ1104" s="20">
        <f t="shared" si="360"/>
        <v>8.8365243004418263E-4</v>
      </c>
      <c r="AK1104" t="str">
        <f t="shared" si="361"/>
        <v>Exclude less than 10 Deaths</v>
      </c>
      <c r="AL1104" t="str">
        <f t="shared" si="362"/>
        <v>Less than 10 deaths</v>
      </c>
      <c r="AM1104" s="6" t="str">
        <f>IFERROR(VLOOKUP(D1104,DatesEachStateReach10Deaths!A:B,2,FALSE),AK1104)</f>
        <v>Exclude less than 10 Deaths</v>
      </c>
      <c r="AN1104" t="str">
        <f t="shared" si="363"/>
        <v>Exclude less than 10 Deaths</v>
      </c>
    </row>
    <row r="1105" spans="1:40" x14ac:dyDescent="0.25">
      <c r="A1105" t="str">
        <f t="shared" si="350"/>
        <v>43928Montana</v>
      </c>
      <c r="B1105" t="str">
        <f t="shared" si="351"/>
        <v>43928MT</v>
      </c>
      <c r="C1105" s="6">
        <v>43928</v>
      </c>
      <c r="D1105" t="s">
        <v>89</v>
      </c>
      <c r="E1105" t="s">
        <v>34</v>
      </c>
      <c r="F1105">
        <f>IFERROR(VLOOKUP(B1105,CovidTracking!B:G,4,FALSE),0)</f>
        <v>319</v>
      </c>
      <c r="G1105">
        <f>IFERROR(VLOOKUP(B1105,CovidTracking!B:G,5,FALSE),0)</f>
        <v>6666</v>
      </c>
      <c r="H1105">
        <f t="shared" si="352"/>
        <v>6985</v>
      </c>
      <c r="I1105">
        <f>IFERROR(VLOOKUP(B1105,CovidTracking!B:G,6,FALSE),0)</f>
        <v>6</v>
      </c>
      <c r="J1105">
        <f t="shared" si="346"/>
        <v>20</v>
      </c>
      <c r="K1105">
        <f t="shared" si="347"/>
        <v>175</v>
      </c>
      <c r="L1105">
        <f t="shared" si="348"/>
        <v>195</v>
      </c>
      <c r="M1105">
        <f t="shared" si="349"/>
        <v>0</v>
      </c>
      <c r="N1105">
        <f>VLOOKUP(A1105,Mobility!$A:$L,7,FALSE)</f>
        <v>-38</v>
      </c>
      <c r="O1105">
        <f>VLOOKUP(A1105,Mobility!$A:$L,8,FALSE)</f>
        <v>-11</v>
      </c>
      <c r="P1105">
        <f>VLOOKUP(A1105,Mobility!$A:$L,9,FALSE)</f>
        <v>39</v>
      </c>
      <c r="Q1105">
        <f>VLOOKUP(A1105,Mobility!$A:$L,10,FALSE)</f>
        <v>-33</v>
      </c>
      <c r="R1105">
        <f>VLOOKUP(A1105,Mobility!$A:$L,11,FALSE)</f>
        <v>-43</v>
      </c>
      <c r="S1105">
        <f>VLOOKUP(A1105,Mobility!$A:$L,12,FALSE)</f>
        <v>15</v>
      </c>
      <c r="T1105">
        <f>VLOOKUP(D1105,'Pop and Pop Den'!A:C,2,FALSE)</f>
        <v>1086759</v>
      </c>
      <c r="U1105">
        <f>VLOOKUP(D1105,'Pop and Pop Den'!A:C,3,FALSE)</f>
        <v>7.4668000000000001</v>
      </c>
      <c r="V1105">
        <f>VLOOKUP(D1105,Unemployment!A:B,2,FALSE)</f>
        <v>3.5</v>
      </c>
      <c r="W1105">
        <f>VLOOKUP(D1105,Unemployment!H:J,2,FALSE)</f>
        <v>3.5</v>
      </c>
      <c r="X1105">
        <f>VLOOKUP(D1105,Unemployment!H:J,3,FALSE)</f>
        <v>3.5</v>
      </c>
      <c r="Y1105">
        <f t="shared" si="353"/>
        <v>0</v>
      </c>
      <c r="Z1105">
        <f t="shared" si="354"/>
        <v>0</v>
      </c>
      <c r="AA1105">
        <f>VLOOKUP(D1105,MedianAge!A:B,2,FALSE)</f>
        <v>39.799999999999997</v>
      </c>
      <c r="AB1105" s="6">
        <f>VLOOKUP(D1105,StateActions!F:G,2,FALSE)</f>
        <v>43918</v>
      </c>
      <c r="AC1105" s="6">
        <f>VLOOKUP(D1105,StateActions!L:M,2,FALSE)</f>
        <v>43916</v>
      </c>
      <c r="AD1105" s="6">
        <f>VLOOKUP(D1105,StateActions!A:B,2,FALSE)</f>
        <v>43905</v>
      </c>
      <c r="AE1105">
        <f t="shared" si="355"/>
        <v>10</v>
      </c>
      <c r="AF1105">
        <f t="shared" si="356"/>
        <v>12</v>
      </c>
      <c r="AG1105">
        <f t="shared" si="357"/>
        <v>23</v>
      </c>
      <c r="AH1105" s="18">
        <f t="shared" si="358"/>
        <v>4.5669291338582677E-2</v>
      </c>
      <c r="AI1105" s="18">
        <f t="shared" si="359"/>
        <v>0.95433070866141734</v>
      </c>
      <c r="AJ1105" s="20">
        <f t="shared" si="360"/>
        <v>8.5898353614889049E-4</v>
      </c>
      <c r="AK1105" t="str">
        <f t="shared" si="361"/>
        <v>Exclude less than 10 Deaths</v>
      </c>
      <c r="AL1105" t="str">
        <f t="shared" si="362"/>
        <v>Less than 10 deaths</v>
      </c>
      <c r="AM1105" s="6" t="str">
        <f>IFERROR(VLOOKUP(D1105,DatesEachStateReach10Deaths!A:B,2,FALSE),AK1105)</f>
        <v>Exclude less than 10 Deaths</v>
      </c>
      <c r="AN1105" t="str">
        <f t="shared" si="363"/>
        <v>Exclude less than 10 Deaths</v>
      </c>
    </row>
    <row r="1106" spans="1:40" x14ac:dyDescent="0.25">
      <c r="A1106" t="str">
        <f t="shared" si="350"/>
        <v>43929Montana</v>
      </c>
      <c r="B1106" t="str">
        <f t="shared" si="351"/>
        <v>43929MT</v>
      </c>
      <c r="C1106" s="6">
        <v>43929</v>
      </c>
      <c r="D1106" t="s">
        <v>89</v>
      </c>
      <c r="E1106" t="s">
        <v>34</v>
      </c>
      <c r="F1106">
        <f>IFERROR(VLOOKUP(B1106,CovidTracking!B:G,4,FALSE),0)</f>
        <v>332</v>
      </c>
      <c r="G1106">
        <f>IFERROR(VLOOKUP(B1106,CovidTracking!B:G,5,FALSE),0)</f>
        <v>7066</v>
      </c>
      <c r="H1106">
        <f t="shared" si="352"/>
        <v>7398</v>
      </c>
      <c r="I1106">
        <f>IFERROR(VLOOKUP(B1106,CovidTracking!B:G,6,FALSE),0)</f>
        <v>6</v>
      </c>
      <c r="J1106">
        <f t="shared" si="346"/>
        <v>13</v>
      </c>
      <c r="K1106">
        <f t="shared" si="347"/>
        <v>400</v>
      </c>
      <c r="L1106">
        <f t="shared" si="348"/>
        <v>413</v>
      </c>
      <c r="M1106">
        <f t="shared" si="349"/>
        <v>0</v>
      </c>
      <c r="N1106">
        <f>VLOOKUP(A1106,Mobility!$A:$L,7,FALSE)</f>
        <v>-37</v>
      </c>
      <c r="O1106">
        <f>VLOOKUP(A1106,Mobility!$A:$L,8,FALSE)</f>
        <v>-9</v>
      </c>
      <c r="P1106">
        <f>VLOOKUP(A1106,Mobility!$A:$L,9,FALSE)</f>
        <v>56</v>
      </c>
      <c r="Q1106">
        <f>VLOOKUP(A1106,Mobility!$A:$L,10,FALSE)</f>
        <v>-33</v>
      </c>
      <c r="R1106">
        <f>VLOOKUP(A1106,Mobility!$A:$L,11,FALSE)</f>
        <v>-43</v>
      </c>
      <c r="S1106">
        <f>VLOOKUP(A1106,Mobility!$A:$L,12,FALSE)</f>
        <v>15</v>
      </c>
      <c r="T1106">
        <f>VLOOKUP(D1106,'Pop and Pop Den'!A:C,2,FALSE)</f>
        <v>1086759</v>
      </c>
      <c r="U1106">
        <f>VLOOKUP(D1106,'Pop and Pop Den'!A:C,3,FALSE)</f>
        <v>7.4668000000000001</v>
      </c>
      <c r="V1106">
        <f>VLOOKUP(D1106,Unemployment!A:B,2,FALSE)</f>
        <v>3.5</v>
      </c>
      <c r="W1106">
        <f>VLOOKUP(D1106,Unemployment!H:J,2,FALSE)</f>
        <v>3.5</v>
      </c>
      <c r="X1106">
        <f>VLOOKUP(D1106,Unemployment!H:J,3,FALSE)</f>
        <v>3.5</v>
      </c>
      <c r="Y1106">
        <f t="shared" si="353"/>
        <v>0</v>
      </c>
      <c r="Z1106">
        <f t="shared" si="354"/>
        <v>0</v>
      </c>
      <c r="AA1106">
        <f>VLOOKUP(D1106,MedianAge!A:B,2,FALSE)</f>
        <v>39.799999999999997</v>
      </c>
      <c r="AB1106" s="6">
        <f>VLOOKUP(D1106,StateActions!F:G,2,FALSE)</f>
        <v>43918</v>
      </c>
      <c r="AC1106" s="6">
        <f>VLOOKUP(D1106,StateActions!L:M,2,FALSE)</f>
        <v>43916</v>
      </c>
      <c r="AD1106" s="6">
        <f>VLOOKUP(D1106,StateActions!A:B,2,FALSE)</f>
        <v>43905</v>
      </c>
      <c r="AE1106">
        <f t="shared" si="355"/>
        <v>11</v>
      </c>
      <c r="AF1106">
        <f t="shared" si="356"/>
        <v>13</v>
      </c>
      <c r="AG1106">
        <f t="shared" si="357"/>
        <v>24</v>
      </c>
      <c r="AH1106" s="18">
        <f t="shared" si="358"/>
        <v>4.4876993782103268E-2</v>
      </c>
      <c r="AI1106" s="18">
        <f t="shared" si="359"/>
        <v>0.9551230062178967</v>
      </c>
      <c r="AJ1106" s="20">
        <f t="shared" si="360"/>
        <v>8.110300081103001E-4</v>
      </c>
      <c r="AK1106" t="str">
        <f t="shared" si="361"/>
        <v>Exclude less than 10 Deaths</v>
      </c>
      <c r="AL1106" t="str">
        <f t="shared" si="362"/>
        <v>Less than 10 deaths</v>
      </c>
      <c r="AM1106" s="6" t="str">
        <f>IFERROR(VLOOKUP(D1106,DatesEachStateReach10Deaths!A:B,2,FALSE),AK1106)</f>
        <v>Exclude less than 10 Deaths</v>
      </c>
      <c r="AN1106" t="str">
        <f t="shared" si="363"/>
        <v>Exclude less than 10 Deaths</v>
      </c>
    </row>
    <row r="1107" spans="1:40" x14ac:dyDescent="0.25">
      <c r="A1107" t="str">
        <f t="shared" si="350"/>
        <v>43930Montana</v>
      </c>
      <c r="B1107" t="str">
        <f t="shared" si="351"/>
        <v>43930MT</v>
      </c>
      <c r="C1107" s="6">
        <v>43930</v>
      </c>
      <c r="D1107" t="s">
        <v>89</v>
      </c>
      <c r="E1107" t="s">
        <v>34</v>
      </c>
      <c r="F1107">
        <f>IFERROR(VLOOKUP(B1107,CovidTracking!B:G,4,FALSE),0)</f>
        <v>354</v>
      </c>
      <c r="G1107">
        <f>IFERROR(VLOOKUP(B1107,CovidTracking!B:G,5,FALSE),0)</f>
        <v>7506</v>
      </c>
      <c r="H1107">
        <f t="shared" si="352"/>
        <v>7860</v>
      </c>
      <c r="I1107">
        <f>IFERROR(VLOOKUP(B1107,CovidTracking!B:G,6,FALSE),0)</f>
        <v>6</v>
      </c>
      <c r="J1107">
        <f t="shared" si="346"/>
        <v>22</v>
      </c>
      <c r="K1107">
        <f t="shared" si="347"/>
        <v>440</v>
      </c>
      <c r="L1107">
        <f t="shared" si="348"/>
        <v>462</v>
      </c>
      <c r="M1107">
        <f t="shared" si="349"/>
        <v>0</v>
      </c>
      <c r="N1107">
        <f>VLOOKUP(A1107,Mobility!$A:$L,7,FALSE)</f>
        <v>-35</v>
      </c>
      <c r="O1107">
        <f>VLOOKUP(A1107,Mobility!$A:$L,8,FALSE)</f>
        <v>-6</v>
      </c>
      <c r="P1107">
        <f>VLOOKUP(A1107,Mobility!$A:$L,9,FALSE)</f>
        <v>78</v>
      </c>
      <c r="Q1107">
        <f>VLOOKUP(A1107,Mobility!$A:$L,10,FALSE)</f>
        <v>-33</v>
      </c>
      <c r="R1107">
        <f>VLOOKUP(A1107,Mobility!$A:$L,11,FALSE)</f>
        <v>-43</v>
      </c>
      <c r="S1107">
        <f>VLOOKUP(A1107,Mobility!$A:$L,12,FALSE)</f>
        <v>14</v>
      </c>
      <c r="T1107">
        <f>VLOOKUP(D1107,'Pop and Pop Den'!A:C,2,FALSE)</f>
        <v>1086759</v>
      </c>
      <c r="U1107">
        <f>VLOOKUP(D1107,'Pop and Pop Den'!A:C,3,FALSE)</f>
        <v>7.4668000000000001</v>
      </c>
      <c r="V1107">
        <f>VLOOKUP(D1107,Unemployment!A:B,2,FALSE)</f>
        <v>3.5</v>
      </c>
      <c r="W1107">
        <f>VLOOKUP(D1107,Unemployment!H:J,2,FALSE)</f>
        <v>3.5</v>
      </c>
      <c r="X1107">
        <f>VLOOKUP(D1107,Unemployment!H:J,3,FALSE)</f>
        <v>3.5</v>
      </c>
      <c r="Y1107">
        <f t="shared" si="353"/>
        <v>0</v>
      </c>
      <c r="Z1107">
        <f t="shared" si="354"/>
        <v>0</v>
      </c>
      <c r="AA1107">
        <f>VLOOKUP(D1107,MedianAge!A:B,2,FALSE)</f>
        <v>39.799999999999997</v>
      </c>
      <c r="AB1107" s="6">
        <f>VLOOKUP(D1107,StateActions!F:G,2,FALSE)</f>
        <v>43918</v>
      </c>
      <c r="AC1107" s="6">
        <f>VLOOKUP(D1107,StateActions!L:M,2,FALSE)</f>
        <v>43916</v>
      </c>
      <c r="AD1107" s="6">
        <f>VLOOKUP(D1107,StateActions!A:B,2,FALSE)</f>
        <v>43905</v>
      </c>
      <c r="AE1107">
        <f t="shared" si="355"/>
        <v>12</v>
      </c>
      <c r="AF1107">
        <f t="shared" si="356"/>
        <v>14</v>
      </c>
      <c r="AG1107">
        <f t="shared" si="357"/>
        <v>25</v>
      </c>
      <c r="AH1107" s="18">
        <f t="shared" si="358"/>
        <v>4.5038167938931298E-2</v>
      </c>
      <c r="AI1107" s="18">
        <f t="shared" si="359"/>
        <v>0.95496183206106866</v>
      </c>
      <c r="AJ1107" s="20">
        <f t="shared" si="360"/>
        <v>7.6335877862595419E-4</v>
      </c>
      <c r="AK1107" t="str">
        <f t="shared" si="361"/>
        <v>Exclude less than 10 Deaths</v>
      </c>
      <c r="AL1107" t="str">
        <f t="shared" si="362"/>
        <v>Less than 10 deaths</v>
      </c>
      <c r="AM1107" s="6" t="str">
        <f>IFERROR(VLOOKUP(D1107,DatesEachStateReach10Deaths!A:B,2,FALSE),AK1107)</f>
        <v>Exclude less than 10 Deaths</v>
      </c>
      <c r="AN1107" t="str">
        <f t="shared" si="363"/>
        <v>Exclude less than 10 Deaths</v>
      </c>
    </row>
    <row r="1108" spans="1:40" x14ac:dyDescent="0.25">
      <c r="A1108" t="str">
        <f t="shared" si="350"/>
        <v>43931Montana</v>
      </c>
      <c r="B1108" t="str">
        <f t="shared" si="351"/>
        <v>43931MT</v>
      </c>
      <c r="C1108" s="6">
        <v>43931</v>
      </c>
      <c r="D1108" t="s">
        <v>89</v>
      </c>
      <c r="E1108" t="s">
        <v>34</v>
      </c>
      <c r="F1108">
        <f>IFERROR(VLOOKUP(B1108,CovidTracking!B:G,4,FALSE),0)</f>
        <v>365</v>
      </c>
      <c r="G1108">
        <f>IFERROR(VLOOKUP(B1108,CovidTracking!B:G,5,FALSE),0)</f>
        <v>7932</v>
      </c>
      <c r="H1108">
        <f t="shared" si="352"/>
        <v>8297</v>
      </c>
      <c r="I1108">
        <f>IFERROR(VLOOKUP(B1108,CovidTracking!B:G,6,FALSE),0)</f>
        <v>6</v>
      </c>
      <c r="J1108">
        <f t="shared" si="346"/>
        <v>11</v>
      </c>
      <c r="K1108">
        <f t="shared" si="347"/>
        <v>426</v>
      </c>
      <c r="L1108">
        <f t="shared" si="348"/>
        <v>437</v>
      </c>
      <c r="M1108">
        <f t="shared" si="349"/>
        <v>0</v>
      </c>
      <c r="N1108">
        <f>VLOOKUP(A1108,Mobility!$A:$L,7,FALSE)</f>
        <v>-38</v>
      </c>
      <c r="O1108">
        <f>VLOOKUP(A1108,Mobility!$A:$L,8,FALSE)</f>
        <v>-3</v>
      </c>
      <c r="P1108">
        <f>VLOOKUP(A1108,Mobility!$A:$L,9,FALSE)</f>
        <v>44</v>
      </c>
      <c r="Q1108">
        <f>VLOOKUP(A1108,Mobility!$A:$L,10,FALSE)</f>
        <v>-34</v>
      </c>
      <c r="R1108">
        <f>VLOOKUP(A1108,Mobility!$A:$L,11,FALSE)</f>
        <v>-45</v>
      </c>
      <c r="S1108">
        <f>VLOOKUP(A1108,Mobility!$A:$L,12,FALSE)</f>
        <v>16</v>
      </c>
      <c r="T1108">
        <f>VLOOKUP(D1108,'Pop and Pop Den'!A:C,2,FALSE)</f>
        <v>1086759</v>
      </c>
      <c r="U1108">
        <f>VLOOKUP(D1108,'Pop and Pop Den'!A:C,3,FALSE)</f>
        <v>7.4668000000000001</v>
      </c>
      <c r="V1108">
        <f>VLOOKUP(D1108,Unemployment!A:B,2,FALSE)</f>
        <v>3.5</v>
      </c>
      <c r="W1108">
        <f>VLOOKUP(D1108,Unemployment!H:J,2,FALSE)</f>
        <v>3.5</v>
      </c>
      <c r="X1108">
        <f>VLOOKUP(D1108,Unemployment!H:J,3,FALSE)</f>
        <v>3.5</v>
      </c>
      <c r="Y1108">
        <f t="shared" si="353"/>
        <v>0</v>
      </c>
      <c r="Z1108">
        <f t="shared" si="354"/>
        <v>0</v>
      </c>
      <c r="AA1108">
        <f>VLOOKUP(D1108,MedianAge!A:B,2,FALSE)</f>
        <v>39.799999999999997</v>
      </c>
      <c r="AB1108" s="6">
        <f>VLOOKUP(D1108,StateActions!F:G,2,FALSE)</f>
        <v>43918</v>
      </c>
      <c r="AC1108" s="6">
        <f>VLOOKUP(D1108,StateActions!L:M,2,FALSE)</f>
        <v>43916</v>
      </c>
      <c r="AD1108" s="6">
        <f>VLOOKUP(D1108,StateActions!A:B,2,FALSE)</f>
        <v>43905</v>
      </c>
      <c r="AE1108">
        <f t="shared" si="355"/>
        <v>13</v>
      </c>
      <c r="AF1108">
        <f t="shared" si="356"/>
        <v>15</v>
      </c>
      <c r="AG1108">
        <f t="shared" si="357"/>
        <v>26</v>
      </c>
      <c r="AH1108" s="18">
        <f t="shared" si="358"/>
        <v>4.3991804266602388E-2</v>
      </c>
      <c r="AI1108" s="18">
        <f t="shared" si="359"/>
        <v>0.95600819573339757</v>
      </c>
      <c r="AJ1108" s="20">
        <f t="shared" si="360"/>
        <v>7.2315294684825845E-4</v>
      </c>
      <c r="AK1108" t="str">
        <f t="shared" si="361"/>
        <v>Exclude less than 10 Deaths</v>
      </c>
      <c r="AL1108" t="str">
        <f t="shared" si="362"/>
        <v>Less than 10 deaths</v>
      </c>
      <c r="AM1108" s="6" t="str">
        <f>IFERROR(VLOOKUP(D1108,DatesEachStateReach10Deaths!A:B,2,FALSE),AK1108)</f>
        <v>Exclude less than 10 Deaths</v>
      </c>
      <c r="AN1108" t="str">
        <f t="shared" si="363"/>
        <v>Exclude less than 10 Deaths</v>
      </c>
    </row>
    <row r="1109" spans="1:40" x14ac:dyDescent="0.25">
      <c r="A1109" t="str">
        <f t="shared" si="350"/>
        <v>43891North Carolina</v>
      </c>
      <c r="B1109" t="str">
        <f t="shared" si="351"/>
        <v>43891NC</v>
      </c>
      <c r="C1109" s="6">
        <v>43891</v>
      </c>
      <c r="D1109" t="s">
        <v>96</v>
      </c>
      <c r="E1109" t="s">
        <v>35</v>
      </c>
      <c r="F1109">
        <f>IFERROR(VLOOKUP(B1109,CovidTracking!B:G,4,FALSE),0)</f>
        <v>0</v>
      </c>
      <c r="G1109">
        <f>IFERROR(VLOOKUP(B1109,CovidTracking!B:G,5,FALSE),0)</f>
        <v>0</v>
      </c>
      <c r="H1109">
        <f t="shared" si="352"/>
        <v>0</v>
      </c>
      <c r="I1109">
        <f>IFERROR(VLOOKUP(B1109,CovidTracking!B:G,6,FALSE),0)</f>
        <v>0</v>
      </c>
      <c r="J1109">
        <f>F1109</f>
        <v>0</v>
      </c>
      <c r="K1109">
        <f>G1109</f>
        <v>0</v>
      </c>
      <c r="L1109">
        <f>H1109</f>
        <v>0</v>
      </c>
      <c r="M1109">
        <f>I1109</f>
        <v>0</v>
      </c>
      <c r="N1109">
        <f>VLOOKUP(A1109,Mobility!$A:$L,7,FALSE)</f>
        <v>14</v>
      </c>
      <c r="O1109">
        <f>VLOOKUP(A1109,Mobility!$A:$L,8,FALSE)</f>
        <v>5</v>
      </c>
      <c r="P1109">
        <f>VLOOKUP(A1109,Mobility!$A:$L,9,FALSE)</f>
        <v>22</v>
      </c>
      <c r="Q1109">
        <f>VLOOKUP(A1109,Mobility!$A:$L,10,FALSE)</f>
        <v>11</v>
      </c>
      <c r="R1109">
        <f>VLOOKUP(A1109,Mobility!$A:$L,11,FALSE)</f>
        <v>2</v>
      </c>
      <c r="S1109">
        <f>VLOOKUP(A1109,Mobility!$A:$L,12,FALSE)</f>
        <v>-2</v>
      </c>
      <c r="T1109">
        <f>VLOOKUP(D1109,'Pop and Pop Den'!A:C,2,FALSE)</f>
        <v>10611862</v>
      </c>
      <c r="U1109">
        <f>VLOOKUP(D1109,'Pop and Pop Den'!A:C,3,FALSE)</f>
        <v>218.27019999999999</v>
      </c>
      <c r="V1109">
        <f>VLOOKUP(D1109,Unemployment!A:B,2,FALSE)</f>
        <v>3.9</v>
      </c>
      <c r="W1109">
        <f>VLOOKUP(D1109,Unemployment!H:J,2,FALSE)</f>
        <v>3.6</v>
      </c>
      <c r="X1109">
        <f>VLOOKUP(D1109,Unemployment!H:J,3,FALSE)</f>
        <v>4.4000000000000004</v>
      </c>
      <c r="Y1109">
        <f t="shared" si="353"/>
        <v>0.50000000000000044</v>
      </c>
      <c r="Z1109">
        <f t="shared" si="354"/>
        <v>0.80000000000000027</v>
      </c>
      <c r="AA1109">
        <f>VLOOKUP(D1109,MedianAge!A:B,2,FALSE)</f>
        <v>38.6</v>
      </c>
      <c r="AB1109" s="6">
        <f>VLOOKUP(D1109,StateActions!F:G,2,FALSE)</f>
        <v>43920</v>
      </c>
      <c r="AC1109" s="6">
        <f>VLOOKUP(D1109,StateActions!L:M,2,FALSE)</f>
        <v>43917</v>
      </c>
      <c r="AD1109" s="6">
        <f>VLOOKUP(D1109,StateActions!A:B,2,FALSE)</f>
        <v>43904</v>
      </c>
      <c r="AE1109">
        <f t="shared" si="355"/>
        <v>-29</v>
      </c>
      <c r="AF1109">
        <f t="shared" si="356"/>
        <v>-26</v>
      </c>
      <c r="AG1109">
        <f t="shared" si="357"/>
        <v>-13</v>
      </c>
      <c r="AH1109" s="18">
        <f t="shared" si="358"/>
        <v>0</v>
      </c>
      <c r="AI1109" s="18">
        <f t="shared" si="359"/>
        <v>0</v>
      </c>
      <c r="AJ1109" s="20">
        <f t="shared" si="360"/>
        <v>0</v>
      </c>
      <c r="AK1109" t="str">
        <f t="shared" si="361"/>
        <v>Include</v>
      </c>
      <c r="AL1109" t="str">
        <f t="shared" si="362"/>
        <v>Less than 10 deaths</v>
      </c>
      <c r="AM1109" s="6">
        <f>IFERROR(VLOOKUP(D1109,DatesEachStateReach10Deaths!A:B,2,FALSE),AK1109)</f>
        <v>43922</v>
      </c>
      <c r="AN1109">
        <f t="shared" si="363"/>
        <v>-31</v>
      </c>
    </row>
    <row r="1110" spans="1:40" x14ac:dyDescent="0.25">
      <c r="A1110" t="str">
        <f t="shared" si="350"/>
        <v>43892North Carolina</v>
      </c>
      <c r="B1110" t="str">
        <f t="shared" si="351"/>
        <v>43892NC</v>
      </c>
      <c r="C1110" s="6">
        <v>43892</v>
      </c>
      <c r="D1110" t="s">
        <v>96</v>
      </c>
      <c r="E1110" t="s">
        <v>35</v>
      </c>
      <c r="F1110">
        <f>IFERROR(VLOOKUP(B1110,CovidTracking!B:G,4,FALSE),0)</f>
        <v>0</v>
      </c>
      <c r="G1110">
        <f>IFERROR(VLOOKUP(B1110,CovidTracking!B:G,5,FALSE),0)</f>
        <v>0</v>
      </c>
      <c r="H1110">
        <f t="shared" si="352"/>
        <v>0</v>
      </c>
      <c r="I1110">
        <f>IFERROR(VLOOKUP(B1110,CovidTracking!B:G,6,FALSE),0)</f>
        <v>0</v>
      </c>
      <c r="J1110">
        <f t="shared" ref="J1110:J1149" si="364">F1110-F1109</f>
        <v>0</v>
      </c>
      <c r="K1110">
        <f t="shared" ref="K1110:K1149" si="365">G1110-G1109</f>
        <v>0</v>
      </c>
      <c r="L1110">
        <f t="shared" ref="L1110:L1149" si="366">H1110-H1109</f>
        <v>0</v>
      </c>
      <c r="M1110">
        <f t="shared" ref="M1110:M1149" si="367">I1110-I1109</f>
        <v>0</v>
      </c>
      <c r="N1110">
        <f>VLOOKUP(A1110,Mobility!$A:$L,7,FALSE)</f>
        <v>10</v>
      </c>
      <c r="O1110">
        <f>VLOOKUP(A1110,Mobility!$A:$L,8,FALSE)</f>
        <v>6</v>
      </c>
      <c r="P1110">
        <f>VLOOKUP(A1110,Mobility!$A:$L,9,FALSE)</f>
        <v>31</v>
      </c>
      <c r="Q1110">
        <f>VLOOKUP(A1110,Mobility!$A:$L,10,FALSE)</f>
        <v>7</v>
      </c>
      <c r="R1110">
        <f>VLOOKUP(A1110,Mobility!$A:$L,11,FALSE)</f>
        <v>3</v>
      </c>
      <c r="S1110">
        <f>VLOOKUP(A1110,Mobility!$A:$L,12,FALSE)</f>
        <v>-2</v>
      </c>
      <c r="T1110">
        <f>VLOOKUP(D1110,'Pop and Pop Den'!A:C,2,FALSE)</f>
        <v>10611862</v>
      </c>
      <c r="U1110">
        <f>VLOOKUP(D1110,'Pop and Pop Den'!A:C,3,FALSE)</f>
        <v>218.27019999999999</v>
      </c>
      <c r="V1110">
        <f>VLOOKUP(D1110,Unemployment!A:B,2,FALSE)</f>
        <v>3.9</v>
      </c>
      <c r="W1110">
        <f>VLOOKUP(D1110,Unemployment!H:J,2,FALSE)</f>
        <v>3.6</v>
      </c>
      <c r="X1110">
        <f>VLOOKUP(D1110,Unemployment!H:J,3,FALSE)</f>
        <v>4.4000000000000004</v>
      </c>
      <c r="Y1110">
        <f t="shared" si="353"/>
        <v>0.50000000000000044</v>
      </c>
      <c r="Z1110">
        <f t="shared" si="354"/>
        <v>0.80000000000000027</v>
      </c>
      <c r="AA1110">
        <f>VLOOKUP(D1110,MedianAge!A:B,2,FALSE)</f>
        <v>38.6</v>
      </c>
      <c r="AB1110" s="6">
        <f>VLOOKUP(D1110,StateActions!F:G,2,FALSE)</f>
        <v>43920</v>
      </c>
      <c r="AC1110" s="6">
        <f>VLOOKUP(D1110,StateActions!L:M,2,FALSE)</f>
        <v>43917</v>
      </c>
      <c r="AD1110" s="6">
        <f>VLOOKUP(D1110,StateActions!A:B,2,FALSE)</f>
        <v>43904</v>
      </c>
      <c r="AE1110">
        <f t="shared" si="355"/>
        <v>-28</v>
      </c>
      <c r="AF1110">
        <f t="shared" si="356"/>
        <v>-25</v>
      </c>
      <c r="AG1110">
        <f t="shared" si="357"/>
        <v>-12</v>
      </c>
      <c r="AH1110" s="18">
        <f t="shared" si="358"/>
        <v>0</v>
      </c>
      <c r="AI1110" s="18">
        <f t="shared" si="359"/>
        <v>0</v>
      </c>
      <c r="AJ1110" s="20">
        <f t="shared" si="360"/>
        <v>0</v>
      </c>
      <c r="AK1110" t="str">
        <f t="shared" si="361"/>
        <v>Include</v>
      </c>
      <c r="AL1110" t="str">
        <f t="shared" si="362"/>
        <v>Less than 10 deaths</v>
      </c>
      <c r="AM1110" s="6">
        <f>IFERROR(VLOOKUP(D1110,DatesEachStateReach10Deaths!A:B,2,FALSE),AK1110)</f>
        <v>43922</v>
      </c>
      <c r="AN1110">
        <f t="shared" si="363"/>
        <v>-30</v>
      </c>
    </row>
    <row r="1111" spans="1:40" x14ac:dyDescent="0.25">
      <c r="A1111" t="str">
        <f t="shared" si="350"/>
        <v>43893North Carolina</v>
      </c>
      <c r="B1111" t="str">
        <f t="shared" si="351"/>
        <v>43893NC</v>
      </c>
      <c r="C1111" s="6">
        <v>43893</v>
      </c>
      <c r="D1111" t="s">
        <v>96</v>
      </c>
      <c r="E1111" t="s">
        <v>35</v>
      </c>
      <c r="F1111">
        <f>IFERROR(VLOOKUP(B1111,CovidTracking!B:G,4,FALSE),0)</f>
        <v>0</v>
      </c>
      <c r="G1111">
        <f>IFERROR(VLOOKUP(B1111,CovidTracking!B:G,5,FALSE),0)</f>
        <v>0</v>
      </c>
      <c r="H1111">
        <f t="shared" si="352"/>
        <v>0</v>
      </c>
      <c r="I1111">
        <f>IFERROR(VLOOKUP(B1111,CovidTracking!B:G,6,FALSE),0)</f>
        <v>0</v>
      </c>
      <c r="J1111">
        <f t="shared" si="364"/>
        <v>0</v>
      </c>
      <c r="K1111">
        <f t="shared" si="365"/>
        <v>0</v>
      </c>
      <c r="L1111">
        <f t="shared" si="366"/>
        <v>0</v>
      </c>
      <c r="M1111">
        <f t="shared" si="367"/>
        <v>0</v>
      </c>
      <c r="N1111">
        <f>VLOOKUP(A1111,Mobility!$A:$L,7,FALSE)</f>
        <v>13</v>
      </c>
      <c r="O1111">
        <f>VLOOKUP(A1111,Mobility!$A:$L,8,FALSE)</f>
        <v>9</v>
      </c>
      <c r="P1111">
        <f>VLOOKUP(A1111,Mobility!$A:$L,9,FALSE)</f>
        <v>24</v>
      </c>
      <c r="Q1111">
        <f>VLOOKUP(A1111,Mobility!$A:$L,10,FALSE)</f>
        <v>3</v>
      </c>
      <c r="R1111">
        <f>VLOOKUP(A1111,Mobility!$A:$L,11,FALSE)</f>
        <v>2</v>
      </c>
      <c r="S1111">
        <f>VLOOKUP(A1111,Mobility!$A:$L,12,FALSE)</f>
        <v>0</v>
      </c>
      <c r="T1111">
        <f>VLOOKUP(D1111,'Pop and Pop Den'!A:C,2,FALSE)</f>
        <v>10611862</v>
      </c>
      <c r="U1111">
        <f>VLOOKUP(D1111,'Pop and Pop Den'!A:C,3,FALSE)</f>
        <v>218.27019999999999</v>
      </c>
      <c r="V1111">
        <f>VLOOKUP(D1111,Unemployment!A:B,2,FALSE)</f>
        <v>3.9</v>
      </c>
      <c r="W1111">
        <f>VLOOKUP(D1111,Unemployment!H:J,2,FALSE)</f>
        <v>3.6</v>
      </c>
      <c r="X1111">
        <f>VLOOKUP(D1111,Unemployment!H:J,3,FALSE)</f>
        <v>4.4000000000000004</v>
      </c>
      <c r="Y1111">
        <f t="shared" si="353"/>
        <v>0.50000000000000044</v>
      </c>
      <c r="Z1111">
        <f t="shared" si="354"/>
        <v>0.80000000000000027</v>
      </c>
      <c r="AA1111">
        <f>VLOOKUP(D1111,MedianAge!A:B,2,FALSE)</f>
        <v>38.6</v>
      </c>
      <c r="AB1111" s="6">
        <f>VLOOKUP(D1111,StateActions!F:G,2,FALSE)</f>
        <v>43920</v>
      </c>
      <c r="AC1111" s="6">
        <f>VLOOKUP(D1111,StateActions!L:M,2,FALSE)</f>
        <v>43917</v>
      </c>
      <c r="AD1111" s="6">
        <f>VLOOKUP(D1111,StateActions!A:B,2,FALSE)</f>
        <v>43904</v>
      </c>
      <c r="AE1111">
        <f t="shared" si="355"/>
        <v>-27</v>
      </c>
      <c r="AF1111">
        <f t="shared" si="356"/>
        <v>-24</v>
      </c>
      <c r="AG1111">
        <f t="shared" si="357"/>
        <v>-11</v>
      </c>
      <c r="AH1111" s="18">
        <f t="shared" si="358"/>
        <v>0</v>
      </c>
      <c r="AI1111" s="18">
        <f t="shared" si="359"/>
        <v>0</v>
      </c>
      <c r="AJ1111" s="20">
        <f t="shared" si="360"/>
        <v>0</v>
      </c>
      <c r="AK1111" t="str">
        <f t="shared" si="361"/>
        <v>Include</v>
      </c>
      <c r="AL1111" t="str">
        <f t="shared" si="362"/>
        <v>Less than 10 deaths</v>
      </c>
      <c r="AM1111" s="6">
        <f>IFERROR(VLOOKUP(D1111,DatesEachStateReach10Deaths!A:B,2,FALSE),AK1111)</f>
        <v>43922</v>
      </c>
      <c r="AN1111">
        <f t="shared" si="363"/>
        <v>-29</v>
      </c>
    </row>
    <row r="1112" spans="1:40" x14ac:dyDescent="0.25">
      <c r="A1112" t="str">
        <f t="shared" si="350"/>
        <v>43894North Carolina</v>
      </c>
      <c r="B1112" t="str">
        <f t="shared" si="351"/>
        <v>43894NC</v>
      </c>
      <c r="C1112" s="6">
        <v>43894</v>
      </c>
      <c r="D1112" t="s">
        <v>96</v>
      </c>
      <c r="E1112" t="s">
        <v>35</v>
      </c>
      <c r="F1112">
        <f>IFERROR(VLOOKUP(B1112,CovidTracking!B:G,4,FALSE),0)</f>
        <v>1</v>
      </c>
      <c r="G1112">
        <f>IFERROR(VLOOKUP(B1112,CovidTracking!B:G,5,FALSE),0)</f>
        <v>0</v>
      </c>
      <c r="H1112">
        <f t="shared" si="352"/>
        <v>1</v>
      </c>
      <c r="I1112">
        <f>IFERROR(VLOOKUP(B1112,CovidTracking!B:G,6,FALSE),0)</f>
        <v>0</v>
      </c>
      <c r="J1112">
        <f t="shared" si="364"/>
        <v>1</v>
      </c>
      <c r="K1112">
        <f t="shared" si="365"/>
        <v>0</v>
      </c>
      <c r="L1112">
        <f t="shared" si="366"/>
        <v>1</v>
      </c>
      <c r="M1112">
        <f t="shared" si="367"/>
        <v>0</v>
      </c>
      <c r="N1112">
        <f>VLOOKUP(A1112,Mobility!$A:$L,7,FALSE)</f>
        <v>9</v>
      </c>
      <c r="O1112">
        <f>VLOOKUP(A1112,Mobility!$A:$L,8,FALSE)</f>
        <v>5</v>
      </c>
      <c r="P1112">
        <f>VLOOKUP(A1112,Mobility!$A:$L,9,FALSE)</f>
        <v>14</v>
      </c>
      <c r="Q1112">
        <f>VLOOKUP(A1112,Mobility!$A:$L,10,FALSE)</f>
        <v>3</v>
      </c>
      <c r="R1112">
        <f>VLOOKUP(A1112,Mobility!$A:$L,11,FALSE)</f>
        <v>2</v>
      </c>
      <c r="S1112">
        <f>VLOOKUP(A1112,Mobility!$A:$L,12,FALSE)</f>
        <v>-1</v>
      </c>
      <c r="T1112">
        <f>VLOOKUP(D1112,'Pop and Pop Den'!A:C,2,FALSE)</f>
        <v>10611862</v>
      </c>
      <c r="U1112">
        <f>VLOOKUP(D1112,'Pop and Pop Den'!A:C,3,FALSE)</f>
        <v>218.27019999999999</v>
      </c>
      <c r="V1112">
        <f>VLOOKUP(D1112,Unemployment!A:B,2,FALSE)</f>
        <v>3.9</v>
      </c>
      <c r="W1112">
        <f>VLOOKUP(D1112,Unemployment!H:J,2,FALSE)</f>
        <v>3.6</v>
      </c>
      <c r="X1112">
        <f>VLOOKUP(D1112,Unemployment!H:J,3,FALSE)</f>
        <v>4.4000000000000004</v>
      </c>
      <c r="Y1112">
        <f t="shared" si="353"/>
        <v>0.50000000000000044</v>
      </c>
      <c r="Z1112">
        <f t="shared" si="354"/>
        <v>0.80000000000000027</v>
      </c>
      <c r="AA1112">
        <f>VLOOKUP(D1112,MedianAge!A:B,2,FALSE)</f>
        <v>38.6</v>
      </c>
      <c r="AB1112" s="6">
        <f>VLOOKUP(D1112,StateActions!F:G,2,FALSE)</f>
        <v>43920</v>
      </c>
      <c r="AC1112" s="6">
        <f>VLOOKUP(D1112,StateActions!L:M,2,FALSE)</f>
        <v>43917</v>
      </c>
      <c r="AD1112" s="6">
        <f>VLOOKUP(D1112,StateActions!A:B,2,FALSE)</f>
        <v>43904</v>
      </c>
      <c r="AE1112">
        <f t="shared" si="355"/>
        <v>-26</v>
      </c>
      <c r="AF1112">
        <f t="shared" si="356"/>
        <v>-23</v>
      </c>
      <c r="AG1112">
        <f t="shared" si="357"/>
        <v>-10</v>
      </c>
      <c r="AH1112" s="18">
        <f t="shared" si="358"/>
        <v>1</v>
      </c>
      <c r="AI1112" s="18">
        <f t="shared" si="359"/>
        <v>0</v>
      </c>
      <c r="AJ1112" s="20">
        <f t="shared" si="360"/>
        <v>0</v>
      </c>
      <c r="AK1112" t="str">
        <f t="shared" si="361"/>
        <v>Include</v>
      </c>
      <c r="AL1112" t="str">
        <f t="shared" si="362"/>
        <v>Less than 10 deaths</v>
      </c>
      <c r="AM1112" s="6">
        <f>IFERROR(VLOOKUP(D1112,DatesEachStateReach10Deaths!A:B,2,FALSE),AK1112)</f>
        <v>43922</v>
      </c>
      <c r="AN1112">
        <f t="shared" si="363"/>
        <v>-28</v>
      </c>
    </row>
    <row r="1113" spans="1:40" x14ac:dyDescent="0.25">
      <c r="A1113" t="str">
        <f t="shared" si="350"/>
        <v>43895North Carolina</v>
      </c>
      <c r="B1113" t="str">
        <f t="shared" si="351"/>
        <v>43895NC</v>
      </c>
      <c r="C1113" s="6">
        <v>43895</v>
      </c>
      <c r="D1113" t="s">
        <v>96</v>
      </c>
      <c r="E1113" t="s">
        <v>35</v>
      </c>
      <c r="F1113">
        <f>IFERROR(VLOOKUP(B1113,CovidTracking!B:G,4,FALSE),0)</f>
        <v>1</v>
      </c>
      <c r="G1113">
        <f>IFERROR(VLOOKUP(B1113,CovidTracking!B:G,5,FALSE),0)</f>
        <v>0</v>
      </c>
      <c r="H1113">
        <f t="shared" si="352"/>
        <v>1</v>
      </c>
      <c r="I1113">
        <f>IFERROR(VLOOKUP(B1113,CovidTracking!B:G,6,FALSE),0)</f>
        <v>0</v>
      </c>
      <c r="J1113">
        <f t="shared" si="364"/>
        <v>0</v>
      </c>
      <c r="K1113">
        <f t="shared" si="365"/>
        <v>0</v>
      </c>
      <c r="L1113">
        <f t="shared" si="366"/>
        <v>0</v>
      </c>
      <c r="M1113">
        <f t="shared" si="367"/>
        <v>0</v>
      </c>
      <c r="N1113">
        <f>VLOOKUP(A1113,Mobility!$A:$L,7,FALSE)</f>
        <v>6</v>
      </c>
      <c r="O1113">
        <f>VLOOKUP(A1113,Mobility!$A:$L,8,FALSE)</f>
        <v>4</v>
      </c>
      <c r="P1113">
        <f>VLOOKUP(A1113,Mobility!$A:$L,9,FALSE)</f>
        <v>-4</v>
      </c>
      <c r="Q1113">
        <f>VLOOKUP(A1113,Mobility!$A:$L,10,FALSE)</f>
        <v>2</v>
      </c>
      <c r="R1113">
        <f>VLOOKUP(A1113,Mobility!$A:$L,11,FALSE)</f>
        <v>1</v>
      </c>
      <c r="S1113">
        <f>VLOOKUP(A1113,Mobility!$A:$L,12,FALSE)</f>
        <v>0</v>
      </c>
      <c r="T1113">
        <f>VLOOKUP(D1113,'Pop and Pop Den'!A:C,2,FALSE)</f>
        <v>10611862</v>
      </c>
      <c r="U1113">
        <f>VLOOKUP(D1113,'Pop and Pop Den'!A:C,3,FALSE)</f>
        <v>218.27019999999999</v>
      </c>
      <c r="V1113">
        <f>VLOOKUP(D1113,Unemployment!A:B,2,FALSE)</f>
        <v>3.9</v>
      </c>
      <c r="W1113">
        <f>VLOOKUP(D1113,Unemployment!H:J,2,FALSE)</f>
        <v>3.6</v>
      </c>
      <c r="X1113">
        <f>VLOOKUP(D1113,Unemployment!H:J,3,FALSE)</f>
        <v>4.4000000000000004</v>
      </c>
      <c r="Y1113">
        <f t="shared" si="353"/>
        <v>0.50000000000000044</v>
      </c>
      <c r="Z1113">
        <f t="shared" si="354"/>
        <v>0.80000000000000027</v>
      </c>
      <c r="AA1113">
        <f>VLOOKUP(D1113,MedianAge!A:B,2,FALSE)</f>
        <v>38.6</v>
      </c>
      <c r="AB1113" s="6">
        <f>VLOOKUP(D1113,StateActions!F:G,2,FALSE)</f>
        <v>43920</v>
      </c>
      <c r="AC1113" s="6">
        <f>VLOOKUP(D1113,StateActions!L:M,2,FALSE)</f>
        <v>43917</v>
      </c>
      <c r="AD1113" s="6">
        <f>VLOOKUP(D1113,StateActions!A:B,2,FALSE)</f>
        <v>43904</v>
      </c>
      <c r="AE1113">
        <f t="shared" si="355"/>
        <v>-25</v>
      </c>
      <c r="AF1113">
        <f t="shared" si="356"/>
        <v>-22</v>
      </c>
      <c r="AG1113">
        <f t="shared" si="357"/>
        <v>-9</v>
      </c>
      <c r="AH1113" s="18">
        <f t="shared" si="358"/>
        <v>1</v>
      </c>
      <c r="AI1113" s="18">
        <f t="shared" si="359"/>
        <v>0</v>
      </c>
      <c r="AJ1113" s="20">
        <f t="shared" si="360"/>
        <v>0</v>
      </c>
      <c r="AK1113" t="str">
        <f t="shared" si="361"/>
        <v>Include</v>
      </c>
      <c r="AL1113" t="str">
        <f t="shared" si="362"/>
        <v>Less than 10 deaths</v>
      </c>
      <c r="AM1113" s="6">
        <f>IFERROR(VLOOKUP(D1113,DatesEachStateReach10Deaths!A:B,2,FALSE),AK1113)</f>
        <v>43922</v>
      </c>
      <c r="AN1113">
        <f t="shared" si="363"/>
        <v>-27</v>
      </c>
    </row>
    <row r="1114" spans="1:40" x14ac:dyDescent="0.25">
      <c r="A1114" t="str">
        <f t="shared" si="350"/>
        <v>43896North Carolina</v>
      </c>
      <c r="B1114" t="str">
        <f t="shared" si="351"/>
        <v>43896NC</v>
      </c>
      <c r="C1114" s="6">
        <v>43896</v>
      </c>
      <c r="D1114" t="s">
        <v>96</v>
      </c>
      <c r="E1114" t="s">
        <v>35</v>
      </c>
      <c r="F1114">
        <f>IFERROR(VLOOKUP(B1114,CovidTracking!B:G,4,FALSE),0)</f>
        <v>2</v>
      </c>
      <c r="G1114">
        <f>IFERROR(VLOOKUP(B1114,CovidTracking!B:G,5,FALSE),0)</f>
        <v>0</v>
      </c>
      <c r="H1114">
        <f t="shared" si="352"/>
        <v>2</v>
      </c>
      <c r="I1114">
        <f>IFERROR(VLOOKUP(B1114,CovidTracking!B:G,6,FALSE),0)</f>
        <v>0</v>
      </c>
      <c r="J1114">
        <f t="shared" si="364"/>
        <v>1</v>
      </c>
      <c r="K1114">
        <f t="shared" si="365"/>
        <v>0</v>
      </c>
      <c r="L1114">
        <f t="shared" si="366"/>
        <v>1</v>
      </c>
      <c r="M1114">
        <f t="shared" si="367"/>
        <v>0</v>
      </c>
      <c r="N1114">
        <f>VLOOKUP(A1114,Mobility!$A:$L,7,FALSE)</f>
        <v>6</v>
      </c>
      <c r="O1114">
        <f>VLOOKUP(A1114,Mobility!$A:$L,8,FALSE)</f>
        <v>2</v>
      </c>
      <c r="P1114">
        <f>VLOOKUP(A1114,Mobility!$A:$L,9,FALSE)</f>
        <v>19</v>
      </c>
      <c r="Q1114">
        <f>VLOOKUP(A1114,Mobility!$A:$L,10,FALSE)</f>
        <v>6</v>
      </c>
      <c r="R1114">
        <f>VLOOKUP(A1114,Mobility!$A:$L,11,FALSE)</f>
        <v>2</v>
      </c>
      <c r="S1114">
        <f>VLOOKUP(A1114,Mobility!$A:$L,12,FALSE)</f>
        <v>-1</v>
      </c>
      <c r="T1114">
        <f>VLOOKUP(D1114,'Pop and Pop Den'!A:C,2,FALSE)</f>
        <v>10611862</v>
      </c>
      <c r="U1114">
        <f>VLOOKUP(D1114,'Pop and Pop Den'!A:C,3,FALSE)</f>
        <v>218.27019999999999</v>
      </c>
      <c r="V1114">
        <f>VLOOKUP(D1114,Unemployment!A:B,2,FALSE)</f>
        <v>3.9</v>
      </c>
      <c r="W1114">
        <f>VLOOKUP(D1114,Unemployment!H:J,2,FALSE)</f>
        <v>3.6</v>
      </c>
      <c r="X1114">
        <f>VLOOKUP(D1114,Unemployment!H:J,3,FALSE)</f>
        <v>4.4000000000000004</v>
      </c>
      <c r="Y1114">
        <f t="shared" si="353"/>
        <v>0.50000000000000044</v>
      </c>
      <c r="Z1114">
        <f t="shared" si="354"/>
        <v>0.80000000000000027</v>
      </c>
      <c r="AA1114">
        <f>VLOOKUP(D1114,MedianAge!A:B,2,FALSE)</f>
        <v>38.6</v>
      </c>
      <c r="AB1114" s="6">
        <f>VLOOKUP(D1114,StateActions!F:G,2,FALSE)</f>
        <v>43920</v>
      </c>
      <c r="AC1114" s="6">
        <f>VLOOKUP(D1114,StateActions!L:M,2,FALSE)</f>
        <v>43917</v>
      </c>
      <c r="AD1114" s="6">
        <f>VLOOKUP(D1114,StateActions!A:B,2,FALSE)</f>
        <v>43904</v>
      </c>
      <c r="AE1114">
        <f t="shared" si="355"/>
        <v>-24</v>
      </c>
      <c r="AF1114">
        <f t="shared" si="356"/>
        <v>-21</v>
      </c>
      <c r="AG1114">
        <f t="shared" si="357"/>
        <v>-8</v>
      </c>
      <c r="AH1114" s="18">
        <f t="shared" si="358"/>
        <v>1</v>
      </c>
      <c r="AI1114" s="18">
        <f t="shared" si="359"/>
        <v>0</v>
      </c>
      <c r="AJ1114" s="20">
        <f t="shared" si="360"/>
        <v>0</v>
      </c>
      <c r="AK1114" t="str">
        <f t="shared" si="361"/>
        <v>Include</v>
      </c>
      <c r="AL1114" t="str">
        <f t="shared" si="362"/>
        <v>Less than 10 deaths</v>
      </c>
      <c r="AM1114" s="6">
        <f>IFERROR(VLOOKUP(D1114,DatesEachStateReach10Deaths!A:B,2,FALSE),AK1114)</f>
        <v>43922</v>
      </c>
      <c r="AN1114">
        <f t="shared" si="363"/>
        <v>-26</v>
      </c>
    </row>
    <row r="1115" spans="1:40" x14ac:dyDescent="0.25">
      <c r="A1115" t="str">
        <f t="shared" si="350"/>
        <v>43897North Carolina</v>
      </c>
      <c r="B1115" t="str">
        <f t="shared" si="351"/>
        <v>43897NC</v>
      </c>
      <c r="C1115" s="6">
        <v>43897</v>
      </c>
      <c r="D1115" t="s">
        <v>96</v>
      </c>
      <c r="E1115" t="s">
        <v>35</v>
      </c>
      <c r="F1115">
        <f>IFERROR(VLOOKUP(B1115,CovidTracking!B:G,4,FALSE),0)</f>
        <v>2</v>
      </c>
      <c r="G1115">
        <f>IFERROR(VLOOKUP(B1115,CovidTracking!B:G,5,FALSE),0)</f>
        <v>0</v>
      </c>
      <c r="H1115">
        <f t="shared" si="352"/>
        <v>2</v>
      </c>
      <c r="I1115">
        <f>IFERROR(VLOOKUP(B1115,CovidTracking!B:G,6,FALSE),0)</f>
        <v>0</v>
      </c>
      <c r="J1115">
        <f t="shared" si="364"/>
        <v>0</v>
      </c>
      <c r="K1115">
        <f t="shared" si="365"/>
        <v>0</v>
      </c>
      <c r="L1115">
        <f t="shared" si="366"/>
        <v>0</v>
      </c>
      <c r="M1115">
        <f t="shared" si="367"/>
        <v>0</v>
      </c>
      <c r="N1115">
        <f>VLOOKUP(A1115,Mobility!$A:$L,7,FALSE)</f>
        <v>9</v>
      </c>
      <c r="O1115">
        <f>VLOOKUP(A1115,Mobility!$A:$L,8,FALSE)</f>
        <v>4</v>
      </c>
      <c r="P1115">
        <f>VLOOKUP(A1115,Mobility!$A:$L,9,FALSE)</f>
        <v>49</v>
      </c>
      <c r="Q1115">
        <f>VLOOKUP(A1115,Mobility!$A:$L,10,FALSE)</f>
        <v>8</v>
      </c>
      <c r="R1115">
        <f>VLOOKUP(A1115,Mobility!$A:$L,11,FALSE)</f>
        <v>2</v>
      </c>
      <c r="S1115">
        <f>VLOOKUP(A1115,Mobility!$A:$L,12,FALSE)</f>
        <v>-2</v>
      </c>
      <c r="T1115">
        <f>VLOOKUP(D1115,'Pop and Pop Den'!A:C,2,FALSE)</f>
        <v>10611862</v>
      </c>
      <c r="U1115">
        <f>VLOOKUP(D1115,'Pop and Pop Den'!A:C,3,FALSE)</f>
        <v>218.27019999999999</v>
      </c>
      <c r="V1115">
        <f>VLOOKUP(D1115,Unemployment!A:B,2,FALSE)</f>
        <v>3.9</v>
      </c>
      <c r="W1115">
        <f>VLOOKUP(D1115,Unemployment!H:J,2,FALSE)</f>
        <v>3.6</v>
      </c>
      <c r="X1115">
        <f>VLOOKUP(D1115,Unemployment!H:J,3,FALSE)</f>
        <v>4.4000000000000004</v>
      </c>
      <c r="Y1115">
        <f t="shared" si="353"/>
        <v>0.50000000000000044</v>
      </c>
      <c r="Z1115">
        <f t="shared" si="354"/>
        <v>0.80000000000000027</v>
      </c>
      <c r="AA1115">
        <f>VLOOKUP(D1115,MedianAge!A:B,2,FALSE)</f>
        <v>38.6</v>
      </c>
      <c r="AB1115" s="6">
        <f>VLOOKUP(D1115,StateActions!F:G,2,FALSE)</f>
        <v>43920</v>
      </c>
      <c r="AC1115" s="6">
        <f>VLOOKUP(D1115,StateActions!L:M,2,FALSE)</f>
        <v>43917</v>
      </c>
      <c r="AD1115" s="6">
        <f>VLOOKUP(D1115,StateActions!A:B,2,FALSE)</f>
        <v>43904</v>
      </c>
      <c r="AE1115">
        <f t="shared" si="355"/>
        <v>-23</v>
      </c>
      <c r="AF1115">
        <f t="shared" si="356"/>
        <v>-20</v>
      </c>
      <c r="AG1115">
        <f t="shared" si="357"/>
        <v>-7</v>
      </c>
      <c r="AH1115" s="18">
        <f t="shared" si="358"/>
        <v>1</v>
      </c>
      <c r="AI1115" s="18">
        <f t="shared" si="359"/>
        <v>0</v>
      </c>
      <c r="AJ1115" s="20">
        <f t="shared" si="360"/>
        <v>0</v>
      </c>
      <c r="AK1115" t="str">
        <f t="shared" si="361"/>
        <v>Include</v>
      </c>
      <c r="AL1115" t="str">
        <f t="shared" si="362"/>
        <v>Less than 10 deaths</v>
      </c>
      <c r="AM1115" s="6">
        <f>IFERROR(VLOOKUP(D1115,DatesEachStateReach10Deaths!A:B,2,FALSE),AK1115)</f>
        <v>43922</v>
      </c>
      <c r="AN1115">
        <f t="shared" si="363"/>
        <v>-25</v>
      </c>
    </row>
    <row r="1116" spans="1:40" x14ac:dyDescent="0.25">
      <c r="A1116" t="str">
        <f t="shared" si="350"/>
        <v>43898North Carolina</v>
      </c>
      <c r="B1116" t="str">
        <f t="shared" si="351"/>
        <v>43898NC</v>
      </c>
      <c r="C1116" s="6">
        <v>43898</v>
      </c>
      <c r="D1116" t="s">
        <v>96</v>
      </c>
      <c r="E1116" t="s">
        <v>35</v>
      </c>
      <c r="F1116">
        <f>IFERROR(VLOOKUP(B1116,CovidTracking!B:G,4,FALSE),0)</f>
        <v>2</v>
      </c>
      <c r="G1116">
        <f>IFERROR(VLOOKUP(B1116,CovidTracking!B:G,5,FALSE),0)</f>
        <v>0</v>
      </c>
      <c r="H1116">
        <f t="shared" si="352"/>
        <v>2</v>
      </c>
      <c r="I1116">
        <f>IFERROR(VLOOKUP(B1116,CovidTracking!B:G,6,FALSE),0)</f>
        <v>0</v>
      </c>
      <c r="J1116">
        <f t="shared" si="364"/>
        <v>0</v>
      </c>
      <c r="K1116">
        <f t="shared" si="365"/>
        <v>0</v>
      </c>
      <c r="L1116">
        <f t="shared" si="366"/>
        <v>0</v>
      </c>
      <c r="M1116">
        <f t="shared" si="367"/>
        <v>0</v>
      </c>
      <c r="N1116">
        <f>VLOOKUP(A1116,Mobility!$A:$L,7,FALSE)</f>
        <v>9</v>
      </c>
      <c r="O1116">
        <f>VLOOKUP(A1116,Mobility!$A:$L,8,FALSE)</f>
        <v>4</v>
      </c>
      <c r="P1116">
        <f>VLOOKUP(A1116,Mobility!$A:$L,9,FALSE)</f>
        <v>41</v>
      </c>
      <c r="Q1116">
        <f>VLOOKUP(A1116,Mobility!$A:$L,10,FALSE)</f>
        <v>8</v>
      </c>
      <c r="R1116">
        <f>VLOOKUP(A1116,Mobility!$A:$L,11,FALSE)</f>
        <v>0</v>
      </c>
      <c r="S1116">
        <f>VLOOKUP(A1116,Mobility!$A:$L,12,FALSE)</f>
        <v>-1</v>
      </c>
      <c r="T1116">
        <f>VLOOKUP(D1116,'Pop and Pop Den'!A:C,2,FALSE)</f>
        <v>10611862</v>
      </c>
      <c r="U1116">
        <f>VLOOKUP(D1116,'Pop and Pop Den'!A:C,3,FALSE)</f>
        <v>218.27019999999999</v>
      </c>
      <c r="V1116">
        <f>VLOOKUP(D1116,Unemployment!A:B,2,FALSE)</f>
        <v>3.9</v>
      </c>
      <c r="W1116">
        <f>VLOOKUP(D1116,Unemployment!H:J,2,FALSE)</f>
        <v>3.6</v>
      </c>
      <c r="X1116">
        <f>VLOOKUP(D1116,Unemployment!H:J,3,FALSE)</f>
        <v>4.4000000000000004</v>
      </c>
      <c r="Y1116">
        <f t="shared" si="353"/>
        <v>0.50000000000000044</v>
      </c>
      <c r="Z1116">
        <f t="shared" si="354"/>
        <v>0.80000000000000027</v>
      </c>
      <c r="AA1116">
        <f>VLOOKUP(D1116,MedianAge!A:B,2,FALSE)</f>
        <v>38.6</v>
      </c>
      <c r="AB1116" s="6">
        <f>VLOOKUP(D1116,StateActions!F:G,2,FALSE)</f>
        <v>43920</v>
      </c>
      <c r="AC1116" s="6">
        <f>VLOOKUP(D1116,StateActions!L:M,2,FALSE)</f>
        <v>43917</v>
      </c>
      <c r="AD1116" s="6">
        <f>VLOOKUP(D1116,StateActions!A:B,2,FALSE)</f>
        <v>43904</v>
      </c>
      <c r="AE1116">
        <f t="shared" si="355"/>
        <v>-22</v>
      </c>
      <c r="AF1116">
        <f t="shared" si="356"/>
        <v>-19</v>
      </c>
      <c r="AG1116">
        <f t="shared" si="357"/>
        <v>-6</v>
      </c>
      <c r="AH1116" s="18">
        <f t="shared" si="358"/>
        <v>1</v>
      </c>
      <c r="AI1116" s="18">
        <f t="shared" si="359"/>
        <v>0</v>
      </c>
      <c r="AJ1116" s="20">
        <f t="shared" si="360"/>
        <v>0</v>
      </c>
      <c r="AK1116" t="str">
        <f t="shared" si="361"/>
        <v>Include</v>
      </c>
      <c r="AL1116" t="str">
        <f t="shared" si="362"/>
        <v>Less than 10 deaths</v>
      </c>
      <c r="AM1116" s="6">
        <f>IFERROR(VLOOKUP(D1116,DatesEachStateReach10Deaths!A:B,2,FALSE),AK1116)</f>
        <v>43922</v>
      </c>
      <c r="AN1116">
        <f t="shared" si="363"/>
        <v>-24</v>
      </c>
    </row>
    <row r="1117" spans="1:40" x14ac:dyDescent="0.25">
      <c r="A1117" t="str">
        <f t="shared" si="350"/>
        <v>43899North Carolina</v>
      </c>
      <c r="B1117" t="str">
        <f t="shared" si="351"/>
        <v>43899NC</v>
      </c>
      <c r="C1117" s="6">
        <v>43899</v>
      </c>
      <c r="D1117" t="s">
        <v>96</v>
      </c>
      <c r="E1117" t="s">
        <v>35</v>
      </c>
      <c r="F1117">
        <f>IFERROR(VLOOKUP(B1117,CovidTracking!B:G,4,FALSE),0)</f>
        <v>2</v>
      </c>
      <c r="G1117">
        <f>IFERROR(VLOOKUP(B1117,CovidTracking!B:G,5,FALSE),0)</f>
        <v>0</v>
      </c>
      <c r="H1117">
        <f t="shared" si="352"/>
        <v>2</v>
      </c>
      <c r="I1117">
        <f>IFERROR(VLOOKUP(B1117,CovidTracking!B:G,6,FALSE),0)</f>
        <v>0</v>
      </c>
      <c r="J1117">
        <f t="shared" si="364"/>
        <v>0</v>
      </c>
      <c r="K1117">
        <f t="shared" si="365"/>
        <v>0</v>
      </c>
      <c r="L1117">
        <f t="shared" si="366"/>
        <v>0</v>
      </c>
      <c r="M1117">
        <f t="shared" si="367"/>
        <v>0</v>
      </c>
      <c r="N1117">
        <f>VLOOKUP(A1117,Mobility!$A:$L,7,FALSE)</f>
        <v>8</v>
      </c>
      <c r="O1117">
        <f>VLOOKUP(A1117,Mobility!$A:$L,8,FALSE)</f>
        <v>7</v>
      </c>
      <c r="P1117">
        <f>VLOOKUP(A1117,Mobility!$A:$L,9,FALSE)</f>
        <v>65</v>
      </c>
      <c r="Q1117">
        <f>VLOOKUP(A1117,Mobility!$A:$L,10,FALSE)</f>
        <v>4</v>
      </c>
      <c r="R1117">
        <f>VLOOKUP(A1117,Mobility!$A:$L,11,FALSE)</f>
        <v>0</v>
      </c>
      <c r="S1117">
        <f>VLOOKUP(A1117,Mobility!$A:$L,12,FALSE)</f>
        <v>-1</v>
      </c>
      <c r="T1117">
        <f>VLOOKUP(D1117,'Pop and Pop Den'!A:C,2,FALSE)</f>
        <v>10611862</v>
      </c>
      <c r="U1117">
        <f>VLOOKUP(D1117,'Pop and Pop Den'!A:C,3,FALSE)</f>
        <v>218.27019999999999</v>
      </c>
      <c r="V1117">
        <f>VLOOKUP(D1117,Unemployment!A:B,2,FALSE)</f>
        <v>3.9</v>
      </c>
      <c r="W1117">
        <f>VLOOKUP(D1117,Unemployment!H:J,2,FALSE)</f>
        <v>3.6</v>
      </c>
      <c r="X1117">
        <f>VLOOKUP(D1117,Unemployment!H:J,3,FALSE)</f>
        <v>4.4000000000000004</v>
      </c>
      <c r="Y1117">
        <f t="shared" si="353"/>
        <v>0.50000000000000044</v>
      </c>
      <c r="Z1117">
        <f t="shared" si="354"/>
        <v>0.80000000000000027</v>
      </c>
      <c r="AA1117">
        <f>VLOOKUP(D1117,MedianAge!A:B,2,FALSE)</f>
        <v>38.6</v>
      </c>
      <c r="AB1117" s="6">
        <f>VLOOKUP(D1117,StateActions!F:G,2,FALSE)</f>
        <v>43920</v>
      </c>
      <c r="AC1117" s="6">
        <f>VLOOKUP(D1117,StateActions!L:M,2,FALSE)</f>
        <v>43917</v>
      </c>
      <c r="AD1117" s="6">
        <f>VLOOKUP(D1117,StateActions!A:B,2,FALSE)</f>
        <v>43904</v>
      </c>
      <c r="AE1117">
        <f t="shared" si="355"/>
        <v>-21</v>
      </c>
      <c r="AF1117">
        <f t="shared" si="356"/>
        <v>-18</v>
      </c>
      <c r="AG1117">
        <f t="shared" si="357"/>
        <v>-5</v>
      </c>
      <c r="AH1117" s="18">
        <f t="shared" si="358"/>
        <v>1</v>
      </c>
      <c r="AI1117" s="18">
        <f t="shared" si="359"/>
        <v>0</v>
      </c>
      <c r="AJ1117" s="20">
        <f t="shared" si="360"/>
        <v>0</v>
      </c>
      <c r="AK1117" t="str">
        <f t="shared" si="361"/>
        <v>Include</v>
      </c>
      <c r="AL1117" t="str">
        <f t="shared" si="362"/>
        <v>Less than 10 deaths</v>
      </c>
      <c r="AM1117" s="6">
        <f>IFERROR(VLOOKUP(D1117,DatesEachStateReach10Deaths!A:B,2,FALSE),AK1117)</f>
        <v>43922</v>
      </c>
      <c r="AN1117">
        <f t="shared" si="363"/>
        <v>-23</v>
      </c>
    </row>
    <row r="1118" spans="1:40" x14ac:dyDescent="0.25">
      <c r="A1118" t="str">
        <f t="shared" si="350"/>
        <v>43900North Carolina</v>
      </c>
      <c r="B1118" t="str">
        <f t="shared" si="351"/>
        <v>43900NC</v>
      </c>
      <c r="C1118" s="6">
        <v>43900</v>
      </c>
      <c r="D1118" t="s">
        <v>96</v>
      </c>
      <c r="E1118" t="s">
        <v>35</v>
      </c>
      <c r="F1118">
        <f>IFERROR(VLOOKUP(B1118,CovidTracking!B:G,4,FALSE),0)</f>
        <v>7</v>
      </c>
      <c r="G1118">
        <f>IFERROR(VLOOKUP(B1118,CovidTracking!B:G,5,FALSE),0)</f>
        <v>0</v>
      </c>
      <c r="H1118">
        <f t="shared" si="352"/>
        <v>7</v>
      </c>
      <c r="I1118">
        <f>IFERROR(VLOOKUP(B1118,CovidTracking!B:G,6,FALSE),0)</f>
        <v>0</v>
      </c>
      <c r="J1118">
        <f t="shared" si="364"/>
        <v>5</v>
      </c>
      <c r="K1118">
        <f t="shared" si="365"/>
        <v>0</v>
      </c>
      <c r="L1118">
        <f t="shared" si="366"/>
        <v>5</v>
      </c>
      <c r="M1118">
        <f t="shared" si="367"/>
        <v>0</v>
      </c>
      <c r="N1118">
        <f>VLOOKUP(A1118,Mobility!$A:$L,7,FALSE)</f>
        <v>7</v>
      </c>
      <c r="O1118">
        <f>VLOOKUP(A1118,Mobility!$A:$L,8,FALSE)</f>
        <v>7</v>
      </c>
      <c r="P1118">
        <f>VLOOKUP(A1118,Mobility!$A:$L,9,FALSE)</f>
        <v>37</v>
      </c>
      <c r="Q1118">
        <f>VLOOKUP(A1118,Mobility!$A:$L,10,FALSE)</f>
        <v>1</v>
      </c>
      <c r="R1118">
        <f>VLOOKUP(A1118,Mobility!$A:$L,11,FALSE)</f>
        <v>1</v>
      </c>
      <c r="S1118">
        <f>VLOOKUP(A1118,Mobility!$A:$L,12,FALSE)</f>
        <v>0</v>
      </c>
      <c r="T1118">
        <f>VLOOKUP(D1118,'Pop and Pop Den'!A:C,2,FALSE)</f>
        <v>10611862</v>
      </c>
      <c r="U1118">
        <f>VLOOKUP(D1118,'Pop and Pop Den'!A:C,3,FALSE)</f>
        <v>218.27019999999999</v>
      </c>
      <c r="V1118">
        <f>VLOOKUP(D1118,Unemployment!A:B,2,FALSE)</f>
        <v>3.9</v>
      </c>
      <c r="W1118">
        <f>VLOOKUP(D1118,Unemployment!H:J,2,FALSE)</f>
        <v>3.6</v>
      </c>
      <c r="X1118">
        <f>VLOOKUP(D1118,Unemployment!H:J,3,FALSE)</f>
        <v>4.4000000000000004</v>
      </c>
      <c r="Y1118">
        <f t="shared" si="353"/>
        <v>0.50000000000000044</v>
      </c>
      <c r="Z1118">
        <f t="shared" si="354"/>
        <v>0.80000000000000027</v>
      </c>
      <c r="AA1118">
        <f>VLOOKUP(D1118,MedianAge!A:B,2,FALSE)</f>
        <v>38.6</v>
      </c>
      <c r="AB1118" s="6">
        <f>VLOOKUP(D1118,StateActions!F:G,2,FALSE)</f>
        <v>43920</v>
      </c>
      <c r="AC1118" s="6">
        <f>VLOOKUP(D1118,StateActions!L:M,2,FALSE)</f>
        <v>43917</v>
      </c>
      <c r="AD1118" s="6">
        <f>VLOOKUP(D1118,StateActions!A:B,2,FALSE)</f>
        <v>43904</v>
      </c>
      <c r="AE1118">
        <f t="shared" si="355"/>
        <v>-20</v>
      </c>
      <c r="AF1118">
        <f t="shared" si="356"/>
        <v>-17</v>
      </c>
      <c r="AG1118">
        <f t="shared" si="357"/>
        <v>-4</v>
      </c>
      <c r="AH1118" s="18">
        <f t="shared" si="358"/>
        <v>1</v>
      </c>
      <c r="AI1118" s="18">
        <f t="shared" si="359"/>
        <v>0</v>
      </c>
      <c r="AJ1118" s="20">
        <f t="shared" si="360"/>
        <v>0</v>
      </c>
      <c r="AK1118" t="str">
        <f t="shared" si="361"/>
        <v>Include</v>
      </c>
      <c r="AL1118" t="str">
        <f t="shared" si="362"/>
        <v>Less than 10 deaths</v>
      </c>
      <c r="AM1118" s="6">
        <f>IFERROR(VLOOKUP(D1118,DatesEachStateReach10Deaths!A:B,2,FALSE),AK1118)</f>
        <v>43922</v>
      </c>
      <c r="AN1118">
        <f t="shared" si="363"/>
        <v>-22</v>
      </c>
    </row>
    <row r="1119" spans="1:40" x14ac:dyDescent="0.25">
      <c r="A1119" t="str">
        <f t="shared" si="350"/>
        <v>43901North Carolina</v>
      </c>
      <c r="B1119" t="str">
        <f t="shared" si="351"/>
        <v>43901NC</v>
      </c>
      <c r="C1119" s="6">
        <v>43901</v>
      </c>
      <c r="D1119" t="s">
        <v>96</v>
      </c>
      <c r="E1119" t="s">
        <v>35</v>
      </c>
      <c r="F1119">
        <f>IFERROR(VLOOKUP(B1119,CovidTracking!B:G,4,FALSE),0)</f>
        <v>7</v>
      </c>
      <c r="G1119">
        <f>IFERROR(VLOOKUP(B1119,CovidTracking!B:G,5,FALSE),0)</f>
        <v>0</v>
      </c>
      <c r="H1119">
        <f t="shared" si="352"/>
        <v>7</v>
      </c>
      <c r="I1119">
        <f>IFERROR(VLOOKUP(B1119,CovidTracking!B:G,6,FALSE),0)</f>
        <v>0</v>
      </c>
      <c r="J1119">
        <f t="shared" si="364"/>
        <v>0</v>
      </c>
      <c r="K1119">
        <f t="shared" si="365"/>
        <v>0</v>
      </c>
      <c r="L1119">
        <f t="shared" si="366"/>
        <v>0</v>
      </c>
      <c r="M1119">
        <f t="shared" si="367"/>
        <v>0</v>
      </c>
      <c r="N1119">
        <f>VLOOKUP(A1119,Mobility!$A:$L,7,FALSE)</f>
        <v>8</v>
      </c>
      <c r="O1119">
        <f>VLOOKUP(A1119,Mobility!$A:$L,8,FALSE)</f>
        <v>7</v>
      </c>
      <c r="P1119">
        <f>VLOOKUP(A1119,Mobility!$A:$L,9,FALSE)</f>
        <v>51</v>
      </c>
      <c r="Q1119">
        <f>VLOOKUP(A1119,Mobility!$A:$L,10,FALSE)</f>
        <v>2</v>
      </c>
      <c r="R1119">
        <f>VLOOKUP(A1119,Mobility!$A:$L,11,FALSE)</f>
        <v>0</v>
      </c>
      <c r="S1119">
        <f>VLOOKUP(A1119,Mobility!$A:$L,12,FALSE)</f>
        <v>-1</v>
      </c>
      <c r="T1119">
        <f>VLOOKUP(D1119,'Pop and Pop Den'!A:C,2,FALSE)</f>
        <v>10611862</v>
      </c>
      <c r="U1119">
        <f>VLOOKUP(D1119,'Pop and Pop Den'!A:C,3,FALSE)</f>
        <v>218.27019999999999</v>
      </c>
      <c r="V1119">
        <f>VLOOKUP(D1119,Unemployment!A:B,2,FALSE)</f>
        <v>3.9</v>
      </c>
      <c r="W1119">
        <f>VLOOKUP(D1119,Unemployment!H:J,2,FALSE)</f>
        <v>3.6</v>
      </c>
      <c r="X1119">
        <f>VLOOKUP(D1119,Unemployment!H:J,3,FALSE)</f>
        <v>4.4000000000000004</v>
      </c>
      <c r="Y1119">
        <f t="shared" si="353"/>
        <v>0.50000000000000044</v>
      </c>
      <c r="Z1119">
        <f t="shared" si="354"/>
        <v>0.80000000000000027</v>
      </c>
      <c r="AA1119">
        <f>VLOOKUP(D1119,MedianAge!A:B,2,FALSE)</f>
        <v>38.6</v>
      </c>
      <c r="AB1119" s="6">
        <f>VLOOKUP(D1119,StateActions!F:G,2,FALSE)</f>
        <v>43920</v>
      </c>
      <c r="AC1119" s="6">
        <f>VLOOKUP(D1119,StateActions!L:M,2,FALSE)</f>
        <v>43917</v>
      </c>
      <c r="AD1119" s="6">
        <f>VLOOKUP(D1119,StateActions!A:B,2,FALSE)</f>
        <v>43904</v>
      </c>
      <c r="AE1119">
        <f t="shared" si="355"/>
        <v>-19</v>
      </c>
      <c r="AF1119">
        <f t="shared" si="356"/>
        <v>-16</v>
      </c>
      <c r="AG1119">
        <f t="shared" si="357"/>
        <v>-3</v>
      </c>
      <c r="AH1119" s="18">
        <f t="shared" si="358"/>
        <v>1</v>
      </c>
      <c r="AI1119" s="18">
        <f t="shared" si="359"/>
        <v>0</v>
      </c>
      <c r="AJ1119" s="20">
        <f t="shared" si="360"/>
        <v>0</v>
      </c>
      <c r="AK1119" t="str">
        <f t="shared" si="361"/>
        <v>Include</v>
      </c>
      <c r="AL1119" t="str">
        <f t="shared" si="362"/>
        <v>Less than 10 deaths</v>
      </c>
      <c r="AM1119" s="6">
        <f>IFERROR(VLOOKUP(D1119,DatesEachStateReach10Deaths!A:B,2,FALSE),AK1119)</f>
        <v>43922</v>
      </c>
      <c r="AN1119">
        <f t="shared" si="363"/>
        <v>-21</v>
      </c>
    </row>
    <row r="1120" spans="1:40" x14ac:dyDescent="0.25">
      <c r="A1120" t="str">
        <f t="shared" si="350"/>
        <v>43902North Carolina</v>
      </c>
      <c r="B1120" t="str">
        <f t="shared" si="351"/>
        <v>43902NC</v>
      </c>
      <c r="C1120" s="6">
        <v>43902</v>
      </c>
      <c r="D1120" t="s">
        <v>96</v>
      </c>
      <c r="E1120" t="s">
        <v>35</v>
      </c>
      <c r="F1120">
        <f>IFERROR(VLOOKUP(B1120,CovidTracking!B:G,4,FALSE),0)</f>
        <v>12</v>
      </c>
      <c r="G1120">
        <f>IFERROR(VLOOKUP(B1120,CovidTracking!B:G,5,FALSE),0)</f>
        <v>60</v>
      </c>
      <c r="H1120">
        <f t="shared" si="352"/>
        <v>72</v>
      </c>
      <c r="I1120">
        <f>IFERROR(VLOOKUP(B1120,CovidTracking!B:G,6,FALSE),0)</f>
        <v>0</v>
      </c>
      <c r="J1120">
        <f t="shared" si="364"/>
        <v>5</v>
      </c>
      <c r="K1120">
        <f t="shared" si="365"/>
        <v>60</v>
      </c>
      <c r="L1120">
        <f t="shared" si="366"/>
        <v>65</v>
      </c>
      <c r="M1120">
        <f t="shared" si="367"/>
        <v>0</v>
      </c>
      <c r="N1120">
        <f>VLOOKUP(A1120,Mobility!$A:$L,7,FALSE)</f>
        <v>9</v>
      </c>
      <c r="O1120">
        <f>VLOOKUP(A1120,Mobility!$A:$L,8,FALSE)</f>
        <v>18</v>
      </c>
      <c r="P1120">
        <f>VLOOKUP(A1120,Mobility!$A:$L,9,FALSE)</f>
        <v>44</v>
      </c>
      <c r="Q1120">
        <f>VLOOKUP(A1120,Mobility!$A:$L,10,FALSE)</f>
        <v>-1</v>
      </c>
      <c r="R1120">
        <f>VLOOKUP(A1120,Mobility!$A:$L,11,FALSE)</f>
        <v>-2</v>
      </c>
      <c r="S1120">
        <f>VLOOKUP(A1120,Mobility!$A:$L,12,FALSE)</f>
        <v>0</v>
      </c>
      <c r="T1120">
        <f>VLOOKUP(D1120,'Pop and Pop Den'!A:C,2,FALSE)</f>
        <v>10611862</v>
      </c>
      <c r="U1120">
        <f>VLOOKUP(D1120,'Pop and Pop Den'!A:C,3,FALSE)</f>
        <v>218.27019999999999</v>
      </c>
      <c r="V1120">
        <f>VLOOKUP(D1120,Unemployment!A:B,2,FALSE)</f>
        <v>3.9</v>
      </c>
      <c r="W1120">
        <f>VLOOKUP(D1120,Unemployment!H:J,2,FALSE)</f>
        <v>3.6</v>
      </c>
      <c r="X1120">
        <f>VLOOKUP(D1120,Unemployment!H:J,3,FALSE)</f>
        <v>4.4000000000000004</v>
      </c>
      <c r="Y1120">
        <f t="shared" si="353"/>
        <v>0.50000000000000044</v>
      </c>
      <c r="Z1120">
        <f t="shared" si="354"/>
        <v>0.80000000000000027</v>
      </c>
      <c r="AA1120">
        <f>VLOOKUP(D1120,MedianAge!A:B,2,FALSE)</f>
        <v>38.6</v>
      </c>
      <c r="AB1120" s="6">
        <f>VLOOKUP(D1120,StateActions!F:G,2,FALSE)</f>
        <v>43920</v>
      </c>
      <c r="AC1120" s="6">
        <f>VLOOKUP(D1120,StateActions!L:M,2,FALSE)</f>
        <v>43917</v>
      </c>
      <c r="AD1120" s="6">
        <f>VLOOKUP(D1120,StateActions!A:B,2,FALSE)</f>
        <v>43904</v>
      </c>
      <c r="AE1120">
        <f t="shared" si="355"/>
        <v>-18</v>
      </c>
      <c r="AF1120">
        <f t="shared" si="356"/>
        <v>-15</v>
      </c>
      <c r="AG1120">
        <f t="shared" si="357"/>
        <v>-2</v>
      </c>
      <c r="AH1120" s="18">
        <f t="shared" si="358"/>
        <v>0.16666666666666666</v>
      </c>
      <c r="AI1120" s="18">
        <f t="shared" si="359"/>
        <v>0.83333333333333337</v>
      </c>
      <c r="AJ1120" s="20">
        <f t="shared" si="360"/>
        <v>0</v>
      </c>
      <c r="AK1120" t="str">
        <f t="shared" si="361"/>
        <v>Include</v>
      </c>
      <c r="AL1120" t="str">
        <f t="shared" si="362"/>
        <v>Less than 10 deaths</v>
      </c>
      <c r="AM1120" s="6">
        <f>IFERROR(VLOOKUP(D1120,DatesEachStateReach10Deaths!A:B,2,FALSE),AK1120)</f>
        <v>43922</v>
      </c>
      <c r="AN1120">
        <f t="shared" si="363"/>
        <v>-20</v>
      </c>
    </row>
    <row r="1121" spans="1:40" x14ac:dyDescent="0.25">
      <c r="A1121" t="str">
        <f t="shared" si="350"/>
        <v>43903North Carolina</v>
      </c>
      <c r="B1121" t="str">
        <f t="shared" si="351"/>
        <v>43903NC</v>
      </c>
      <c r="C1121" s="6">
        <v>43903</v>
      </c>
      <c r="D1121" t="s">
        <v>96</v>
      </c>
      <c r="E1121" t="s">
        <v>35</v>
      </c>
      <c r="F1121">
        <f>IFERROR(VLOOKUP(B1121,CovidTracking!B:G,4,FALSE),0)</f>
        <v>15</v>
      </c>
      <c r="G1121">
        <f>IFERROR(VLOOKUP(B1121,CovidTracking!B:G,5,FALSE),0)</f>
        <v>86</v>
      </c>
      <c r="H1121">
        <f t="shared" si="352"/>
        <v>101</v>
      </c>
      <c r="I1121">
        <f>IFERROR(VLOOKUP(B1121,CovidTracking!B:G,6,FALSE),0)</f>
        <v>0</v>
      </c>
      <c r="J1121">
        <f t="shared" si="364"/>
        <v>3</v>
      </c>
      <c r="K1121">
        <f t="shared" si="365"/>
        <v>26</v>
      </c>
      <c r="L1121">
        <f t="shared" si="366"/>
        <v>29</v>
      </c>
      <c r="M1121">
        <f t="shared" si="367"/>
        <v>0</v>
      </c>
      <c r="N1121">
        <f>VLOOKUP(A1121,Mobility!$A:$L,7,FALSE)</f>
        <v>5</v>
      </c>
      <c r="O1121">
        <f>VLOOKUP(A1121,Mobility!$A:$L,8,FALSE)</f>
        <v>24</v>
      </c>
      <c r="P1121">
        <f>VLOOKUP(A1121,Mobility!$A:$L,9,FALSE)</f>
        <v>37</v>
      </c>
      <c r="Q1121">
        <f>VLOOKUP(A1121,Mobility!$A:$L,10,FALSE)</f>
        <v>-4</v>
      </c>
      <c r="R1121">
        <f>VLOOKUP(A1121,Mobility!$A:$L,11,FALSE)</f>
        <v>-3</v>
      </c>
      <c r="S1121">
        <f>VLOOKUP(A1121,Mobility!$A:$L,12,FALSE)</f>
        <v>0</v>
      </c>
      <c r="T1121">
        <f>VLOOKUP(D1121,'Pop and Pop Den'!A:C,2,FALSE)</f>
        <v>10611862</v>
      </c>
      <c r="U1121">
        <f>VLOOKUP(D1121,'Pop and Pop Den'!A:C,3,FALSE)</f>
        <v>218.27019999999999</v>
      </c>
      <c r="V1121">
        <f>VLOOKUP(D1121,Unemployment!A:B,2,FALSE)</f>
        <v>3.9</v>
      </c>
      <c r="W1121">
        <f>VLOOKUP(D1121,Unemployment!H:J,2,FALSE)</f>
        <v>3.6</v>
      </c>
      <c r="X1121">
        <f>VLOOKUP(D1121,Unemployment!H:J,3,FALSE)</f>
        <v>4.4000000000000004</v>
      </c>
      <c r="Y1121">
        <f t="shared" si="353"/>
        <v>0.50000000000000044</v>
      </c>
      <c r="Z1121">
        <f t="shared" si="354"/>
        <v>0.80000000000000027</v>
      </c>
      <c r="AA1121">
        <f>VLOOKUP(D1121,MedianAge!A:B,2,FALSE)</f>
        <v>38.6</v>
      </c>
      <c r="AB1121" s="6">
        <f>VLOOKUP(D1121,StateActions!F:G,2,FALSE)</f>
        <v>43920</v>
      </c>
      <c r="AC1121" s="6">
        <f>VLOOKUP(D1121,StateActions!L:M,2,FALSE)</f>
        <v>43917</v>
      </c>
      <c r="AD1121" s="6">
        <f>VLOOKUP(D1121,StateActions!A:B,2,FALSE)</f>
        <v>43904</v>
      </c>
      <c r="AE1121">
        <f t="shared" si="355"/>
        <v>-17</v>
      </c>
      <c r="AF1121">
        <f t="shared" si="356"/>
        <v>-14</v>
      </c>
      <c r="AG1121">
        <f t="shared" si="357"/>
        <v>-1</v>
      </c>
      <c r="AH1121" s="18">
        <f t="shared" si="358"/>
        <v>0.14851485148514851</v>
      </c>
      <c r="AI1121" s="18">
        <f t="shared" si="359"/>
        <v>0.85148514851485146</v>
      </c>
      <c r="AJ1121" s="20">
        <f t="shared" si="360"/>
        <v>0</v>
      </c>
      <c r="AK1121" t="str">
        <f t="shared" si="361"/>
        <v>Include</v>
      </c>
      <c r="AL1121" t="str">
        <f t="shared" si="362"/>
        <v>Less than 10 deaths</v>
      </c>
      <c r="AM1121" s="6">
        <f>IFERROR(VLOOKUP(D1121,DatesEachStateReach10Deaths!A:B,2,FALSE),AK1121)</f>
        <v>43922</v>
      </c>
      <c r="AN1121">
        <f t="shared" si="363"/>
        <v>-19</v>
      </c>
    </row>
    <row r="1122" spans="1:40" x14ac:dyDescent="0.25">
      <c r="A1122" t="str">
        <f t="shared" si="350"/>
        <v>43904North Carolina</v>
      </c>
      <c r="B1122" t="str">
        <f t="shared" si="351"/>
        <v>43904NC</v>
      </c>
      <c r="C1122" s="6">
        <v>43904</v>
      </c>
      <c r="D1122" t="s">
        <v>96</v>
      </c>
      <c r="E1122" t="s">
        <v>35</v>
      </c>
      <c r="F1122">
        <f>IFERROR(VLOOKUP(B1122,CovidTracking!B:G,4,FALSE),0)</f>
        <v>23</v>
      </c>
      <c r="G1122">
        <f>IFERROR(VLOOKUP(B1122,CovidTracking!B:G,5,FALSE),0)</f>
        <v>137</v>
      </c>
      <c r="H1122">
        <f t="shared" si="352"/>
        <v>160</v>
      </c>
      <c r="I1122">
        <f>IFERROR(VLOOKUP(B1122,CovidTracking!B:G,6,FALSE),0)</f>
        <v>0</v>
      </c>
      <c r="J1122">
        <f t="shared" si="364"/>
        <v>8</v>
      </c>
      <c r="K1122">
        <f t="shared" si="365"/>
        <v>51</v>
      </c>
      <c r="L1122">
        <f t="shared" si="366"/>
        <v>59</v>
      </c>
      <c r="M1122">
        <f t="shared" si="367"/>
        <v>0</v>
      </c>
      <c r="N1122">
        <f>VLOOKUP(A1122,Mobility!$A:$L,7,FALSE)</f>
        <v>-1</v>
      </c>
      <c r="O1122">
        <f>VLOOKUP(A1122,Mobility!$A:$L,8,FALSE)</f>
        <v>17</v>
      </c>
      <c r="P1122">
        <f>VLOOKUP(A1122,Mobility!$A:$L,9,FALSE)</f>
        <v>57</v>
      </c>
      <c r="Q1122">
        <f>VLOOKUP(A1122,Mobility!$A:$L,10,FALSE)</f>
        <v>-4</v>
      </c>
      <c r="R1122">
        <f>VLOOKUP(A1122,Mobility!$A:$L,11,FALSE)</f>
        <v>0</v>
      </c>
      <c r="S1122">
        <f>VLOOKUP(A1122,Mobility!$A:$L,12,FALSE)</f>
        <v>1</v>
      </c>
      <c r="T1122">
        <f>VLOOKUP(D1122,'Pop and Pop Den'!A:C,2,FALSE)</f>
        <v>10611862</v>
      </c>
      <c r="U1122">
        <f>VLOOKUP(D1122,'Pop and Pop Den'!A:C,3,FALSE)</f>
        <v>218.27019999999999</v>
      </c>
      <c r="V1122">
        <f>VLOOKUP(D1122,Unemployment!A:B,2,FALSE)</f>
        <v>3.9</v>
      </c>
      <c r="W1122">
        <f>VLOOKUP(D1122,Unemployment!H:J,2,FALSE)</f>
        <v>3.6</v>
      </c>
      <c r="X1122">
        <f>VLOOKUP(D1122,Unemployment!H:J,3,FALSE)</f>
        <v>4.4000000000000004</v>
      </c>
      <c r="Y1122">
        <f t="shared" si="353"/>
        <v>0.50000000000000044</v>
      </c>
      <c r="Z1122">
        <f t="shared" si="354"/>
        <v>0.80000000000000027</v>
      </c>
      <c r="AA1122">
        <f>VLOOKUP(D1122,MedianAge!A:B,2,FALSE)</f>
        <v>38.6</v>
      </c>
      <c r="AB1122" s="6">
        <f>VLOOKUP(D1122,StateActions!F:G,2,FALSE)</f>
        <v>43920</v>
      </c>
      <c r="AC1122" s="6">
        <f>VLOOKUP(D1122,StateActions!L:M,2,FALSE)</f>
        <v>43917</v>
      </c>
      <c r="AD1122" s="6">
        <f>VLOOKUP(D1122,StateActions!A:B,2,FALSE)</f>
        <v>43904</v>
      </c>
      <c r="AE1122">
        <f t="shared" si="355"/>
        <v>-16</v>
      </c>
      <c r="AF1122">
        <f t="shared" si="356"/>
        <v>-13</v>
      </c>
      <c r="AG1122">
        <f t="shared" si="357"/>
        <v>0</v>
      </c>
      <c r="AH1122" s="18">
        <f t="shared" si="358"/>
        <v>0.14374999999999999</v>
      </c>
      <c r="AI1122" s="18">
        <f t="shared" si="359"/>
        <v>0.85624999999999996</v>
      </c>
      <c r="AJ1122" s="20">
        <f t="shared" si="360"/>
        <v>0</v>
      </c>
      <c r="AK1122" t="str">
        <f t="shared" si="361"/>
        <v>Include</v>
      </c>
      <c r="AL1122" t="str">
        <f t="shared" si="362"/>
        <v>Less than 10 deaths</v>
      </c>
      <c r="AM1122" s="6">
        <f>IFERROR(VLOOKUP(D1122,DatesEachStateReach10Deaths!A:B,2,FALSE),AK1122)</f>
        <v>43922</v>
      </c>
      <c r="AN1122">
        <f t="shared" si="363"/>
        <v>-18</v>
      </c>
    </row>
    <row r="1123" spans="1:40" x14ac:dyDescent="0.25">
      <c r="A1123" t="str">
        <f t="shared" si="350"/>
        <v>43905North Carolina</v>
      </c>
      <c r="B1123" t="str">
        <f t="shared" si="351"/>
        <v>43905NC</v>
      </c>
      <c r="C1123" s="6">
        <v>43905</v>
      </c>
      <c r="D1123" t="s">
        <v>96</v>
      </c>
      <c r="E1123" t="s">
        <v>35</v>
      </c>
      <c r="F1123">
        <f>IFERROR(VLOOKUP(B1123,CovidTracking!B:G,4,FALSE),0)</f>
        <v>32</v>
      </c>
      <c r="G1123">
        <f>IFERROR(VLOOKUP(B1123,CovidTracking!B:G,5,FALSE),0)</f>
        <v>227</v>
      </c>
      <c r="H1123">
        <f t="shared" si="352"/>
        <v>259</v>
      </c>
      <c r="I1123">
        <f>IFERROR(VLOOKUP(B1123,CovidTracking!B:G,6,FALSE),0)</f>
        <v>0</v>
      </c>
      <c r="J1123">
        <f t="shared" si="364"/>
        <v>9</v>
      </c>
      <c r="K1123">
        <f t="shared" si="365"/>
        <v>90</v>
      </c>
      <c r="L1123">
        <f t="shared" si="366"/>
        <v>99</v>
      </c>
      <c r="M1123">
        <f t="shared" si="367"/>
        <v>0</v>
      </c>
      <c r="N1123">
        <f>VLOOKUP(A1123,Mobility!$A:$L,7,FALSE)</f>
        <v>-8</v>
      </c>
      <c r="O1123">
        <f>VLOOKUP(A1123,Mobility!$A:$L,8,FALSE)</f>
        <v>13</v>
      </c>
      <c r="P1123">
        <f>VLOOKUP(A1123,Mobility!$A:$L,9,FALSE)</f>
        <v>-3</v>
      </c>
      <c r="Q1123">
        <f>VLOOKUP(A1123,Mobility!$A:$L,10,FALSE)</f>
        <v>-14</v>
      </c>
      <c r="R1123">
        <f>VLOOKUP(A1123,Mobility!$A:$L,11,FALSE)</f>
        <v>-9</v>
      </c>
      <c r="S1123">
        <f>VLOOKUP(A1123,Mobility!$A:$L,12,FALSE)</f>
        <v>3</v>
      </c>
      <c r="T1123">
        <f>VLOOKUP(D1123,'Pop and Pop Den'!A:C,2,FALSE)</f>
        <v>10611862</v>
      </c>
      <c r="U1123">
        <f>VLOOKUP(D1123,'Pop and Pop Den'!A:C,3,FALSE)</f>
        <v>218.27019999999999</v>
      </c>
      <c r="V1123">
        <f>VLOOKUP(D1123,Unemployment!A:B,2,FALSE)</f>
        <v>3.9</v>
      </c>
      <c r="W1123">
        <f>VLOOKUP(D1123,Unemployment!H:J,2,FALSE)</f>
        <v>3.6</v>
      </c>
      <c r="X1123">
        <f>VLOOKUP(D1123,Unemployment!H:J,3,FALSE)</f>
        <v>4.4000000000000004</v>
      </c>
      <c r="Y1123">
        <f t="shared" si="353"/>
        <v>0.50000000000000044</v>
      </c>
      <c r="Z1123">
        <f t="shared" si="354"/>
        <v>0.80000000000000027</v>
      </c>
      <c r="AA1123">
        <f>VLOOKUP(D1123,MedianAge!A:B,2,FALSE)</f>
        <v>38.6</v>
      </c>
      <c r="AB1123" s="6">
        <f>VLOOKUP(D1123,StateActions!F:G,2,FALSE)</f>
        <v>43920</v>
      </c>
      <c r="AC1123" s="6">
        <f>VLOOKUP(D1123,StateActions!L:M,2,FALSE)</f>
        <v>43917</v>
      </c>
      <c r="AD1123" s="6">
        <f>VLOOKUP(D1123,StateActions!A:B,2,FALSE)</f>
        <v>43904</v>
      </c>
      <c r="AE1123">
        <f t="shared" si="355"/>
        <v>-15</v>
      </c>
      <c r="AF1123">
        <f t="shared" si="356"/>
        <v>-12</v>
      </c>
      <c r="AG1123">
        <f t="shared" si="357"/>
        <v>1</v>
      </c>
      <c r="AH1123" s="18">
        <f t="shared" si="358"/>
        <v>0.12355212355212356</v>
      </c>
      <c r="AI1123" s="18">
        <f t="shared" si="359"/>
        <v>0.87644787644787647</v>
      </c>
      <c r="AJ1123" s="20">
        <f t="shared" si="360"/>
        <v>0</v>
      </c>
      <c r="AK1123" t="str">
        <f t="shared" si="361"/>
        <v>Include</v>
      </c>
      <c r="AL1123" t="str">
        <f t="shared" si="362"/>
        <v>Less than 10 deaths</v>
      </c>
      <c r="AM1123" s="6">
        <f>IFERROR(VLOOKUP(D1123,DatesEachStateReach10Deaths!A:B,2,FALSE),AK1123)</f>
        <v>43922</v>
      </c>
      <c r="AN1123">
        <f t="shared" si="363"/>
        <v>-17</v>
      </c>
    </row>
    <row r="1124" spans="1:40" x14ac:dyDescent="0.25">
      <c r="A1124" t="str">
        <f t="shared" si="350"/>
        <v>43906North Carolina</v>
      </c>
      <c r="B1124" t="str">
        <f t="shared" si="351"/>
        <v>43906NC</v>
      </c>
      <c r="C1124" s="6">
        <v>43906</v>
      </c>
      <c r="D1124" t="s">
        <v>96</v>
      </c>
      <c r="E1124" t="s">
        <v>35</v>
      </c>
      <c r="F1124">
        <f>IFERROR(VLOOKUP(B1124,CovidTracking!B:G,4,FALSE),0)</f>
        <v>33</v>
      </c>
      <c r="G1124">
        <f>IFERROR(VLOOKUP(B1124,CovidTracking!B:G,5,FALSE),0)</f>
        <v>296</v>
      </c>
      <c r="H1124">
        <f t="shared" si="352"/>
        <v>329</v>
      </c>
      <c r="I1124">
        <f>IFERROR(VLOOKUP(B1124,CovidTracking!B:G,6,FALSE),0)</f>
        <v>0</v>
      </c>
      <c r="J1124">
        <f t="shared" si="364"/>
        <v>1</v>
      </c>
      <c r="K1124">
        <f t="shared" si="365"/>
        <v>69</v>
      </c>
      <c r="L1124">
        <f t="shared" si="366"/>
        <v>70</v>
      </c>
      <c r="M1124">
        <f t="shared" si="367"/>
        <v>0</v>
      </c>
      <c r="N1124">
        <f>VLOOKUP(A1124,Mobility!$A:$L,7,FALSE)</f>
        <v>-4</v>
      </c>
      <c r="O1124">
        <f>VLOOKUP(A1124,Mobility!$A:$L,8,FALSE)</f>
        <v>21</v>
      </c>
      <c r="P1124">
        <f>VLOOKUP(A1124,Mobility!$A:$L,9,FALSE)</f>
        <v>22</v>
      </c>
      <c r="Q1124">
        <f>VLOOKUP(A1124,Mobility!$A:$L,10,FALSE)</f>
        <v>-15</v>
      </c>
      <c r="R1124">
        <f>VLOOKUP(A1124,Mobility!$A:$L,11,FALSE)</f>
        <v>-15</v>
      </c>
      <c r="S1124">
        <f>VLOOKUP(A1124,Mobility!$A:$L,12,FALSE)</f>
        <v>5</v>
      </c>
      <c r="T1124">
        <f>VLOOKUP(D1124,'Pop and Pop Den'!A:C,2,FALSE)</f>
        <v>10611862</v>
      </c>
      <c r="U1124">
        <f>VLOOKUP(D1124,'Pop and Pop Den'!A:C,3,FALSE)</f>
        <v>218.27019999999999</v>
      </c>
      <c r="V1124">
        <f>VLOOKUP(D1124,Unemployment!A:B,2,FALSE)</f>
        <v>3.9</v>
      </c>
      <c r="W1124">
        <f>VLOOKUP(D1124,Unemployment!H:J,2,FALSE)</f>
        <v>3.6</v>
      </c>
      <c r="X1124">
        <f>VLOOKUP(D1124,Unemployment!H:J,3,FALSE)</f>
        <v>4.4000000000000004</v>
      </c>
      <c r="Y1124">
        <f t="shared" si="353"/>
        <v>0.50000000000000044</v>
      </c>
      <c r="Z1124">
        <f t="shared" si="354"/>
        <v>0.80000000000000027</v>
      </c>
      <c r="AA1124">
        <f>VLOOKUP(D1124,MedianAge!A:B,2,FALSE)</f>
        <v>38.6</v>
      </c>
      <c r="AB1124" s="6">
        <f>VLOOKUP(D1124,StateActions!F:G,2,FALSE)</f>
        <v>43920</v>
      </c>
      <c r="AC1124" s="6">
        <f>VLOOKUP(D1124,StateActions!L:M,2,FALSE)</f>
        <v>43917</v>
      </c>
      <c r="AD1124" s="6">
        <f>VLOOKUP(D1124,StateActions!A:B,2,FALSE)</f>
        <v>43904</v>
      </c>
      <c r="AE1124">
        <f t="shared" si="355"/>
        <v>-14</v>
      </c>
      <c r="AF1124">
        <f t="shared" si="356"/>
        <v>-11</v>
      </c>
      <c r="AG1124">
        <f t="shared" si="357"/>
        <v>2</v>
      </c>
      <c r="AH1124" s="18">
        <f t="shared" si="358"/>
        <v>0.10030395136778116</v>
      </c>
      <c r="AI1124" s="18">
        <f t="shared" si="359"/>
        <v>0.89969604863221886</v>
      </c>
      <c r="AJ1124" s="20">
        <f t="shared" si="360"/>
        <v>0</v>
      </c>
      <c r="AK1124" t="str">
        <f t="shared" si="361"/>
        <v>Include</v>
      </c>
      <c r="AL1124" t="str">
        <f t="shared" si="362"/>
        <v>Less than 10 deaths</v>
      </c>
      <c r="AM1124" s="6">
        <f>IFERROR(VLOOKUP(D1124,DatesEachStateReach10Deaths!A:B,2,FALSE),AK1124)</f>
        <v>43922</v>
      </c>
      <c r="AN1124">
        <f t="shared" si="363"/>
        <v>-16</v>
      </c>
    </row>
    <row r="1125" spans="1:40" x14ac:dyDescent="0.25">
      <c r="A1125" t="str">
        <f t="shared" si="350"/>
        <v>43907North Carolina</v>
      </c>
      <c r="B1125" t="str">
        <f t="shared" si="351"/>
        <v>43907NC</v>
      </c>
      <c r="C1125" s="6">
        <v>43907</v>
      </c>
      <c r="D1125" t="s">
        <v>96</v>
      </c>
      <c r="E1125" t="s">
        <v>35</v>
      </c>
      <c r="F1125">
        <f>IFERROR(VLOOKUP(B1125,CovidTracking!B:G,4,FALSE),0)</f>
        <v>40</v>
      </c>
      <c r="G1125">
        <f>IFERROR(VLOOKUP(B1125,CovidTracking!B:G,5,FALSE),0)</f>
        <v>474</v>
      </c>
      <c r="H1125">
        <f t="shared" si="352"/>
        <v>514</v>
      </c>
      <c r="I1125">
        <f>IFERROR(VLOOKUP(B1125,CovidTracking!B:G,6,FALSE),0)</f>
        <v>0</v>
      </c>
      <c r="J1125">
        <f t="shared" si="364"/>
        <v>7</v>
      </c>
      <c r="K1125">
        <f t="shared" si="365"/>
        <v>178</v>
      </c>
      <c r="L1125">
        <f t="shared" si="366"/>
        <v>185</v>
      </c>
      <c r="M1125">
        <f t="shared" si="367"/>
        <v>0</v>
      </c>
      <c r="N1125">
        <f>VLOOKUP(A1125,Mobility!$A:$L,7,FALSE)</f>
        <v>-13</v>
      </c>
      <c r="O1125">
        <f>VLOOKUP(A1125,Mobility!$A:$L,8,FALSE)</f>
        <v>19</v>
      </c>
      <c r="P1125">
        <f>VLOOKUP(A1125,Mobility!$A:$L,9,FALSE)</f>
        <v>14</v>
      </c>
      <c r="Q1125">
        <f>VLOOKUP(A1125,Mobility!$A:$L,10,FALSE)</f>
        <v>-18</v>
      </c>
      <c r="R1125">
        <f>VLOOKUP(A1125,Mobility!$A:$L,11,FALSE)</f>
        <v>-20</v>
      </c>
      <c r="S1125">
        <f>VLOOKUP(A1125,Mobility!$A:$L,12,FALSE)</f>
        <v>9</v>
      </c>
      <c r="T1125">
        <f>VLOOKUP(D1125,'Pop and Pop Den'!A:C,2,FALSE)</f>
        <v>10611862</v>
      </c>
      <c r="U1125">
        <f>VLOOKUP(D1125,'Pop and Pop Den'!A:C,3,FALSE)</f>
        <v>218.27019999999999</v>
      </c>
      <c r="V1125">
        <f>VLOOKUP(D1125,Unemployment!A:B,2,FALSE)</f>
        <v>3.9</v>
      </c>
      <c r="W1125">
        <f>VLOOKUP(D1125,Unemployment!H:J,2,FALSE)</f>
        <v>3.6</v>
      </c>
      <c r="X1125">
        <f>VLOOKUP(D1125,Unemployment!H:J,3,FALSE)</f>
        <v>4.4000000000000004</v>
      </c>
      <c r="Y1125">
        <f t="shared" si="353"/>
        <v>0.50000000000000044</v>
      </c>
      <c r="Z1125">
        <f t="shared" si="354"/>
        <v>0.80000000000000027</v>
      </c>
      <c r="AA1125">
        <f>VLOOKUP(D1125,MedianAge!A:B,2,FALSE)</f>
        <v>38.6</v>
      </c>
      <c r="AB1125" s="6">
        <f>VLOOKUP(D1125,StateActions!F:G,2,FALSE)</f>
        <v>43920</v>
      </c>
      <c r="AC1125" s="6">
        <f>VLOOKUP(D1125,StateActions!L:M,2,FALSE)</f>
        <v>43917</v>
      </c>
      <c r="AD1125" s="6">
        <f>VLOOKUP(D1125,StateActions!A:B,2,FALSE)</f>
        <v>43904</v>
      </c>
      <c r="AE1125">
        <f t="shared" si="355"/>
        <v>-13</v>
      </c>
      <c r="AF1125">
        <f t="shared" si="356"/>
        <v>-10</v>
      </c>
      <c r="AG1125">
        <f t="shared" si="357"/>
        <v>3</v>
      </c>
      <c r="AH1125" s="18">
        <f t="shared" si="358"/>
        <v>7.7821011673151752E-2</v>
      </c>
      <c r="AI1125" s="18">
        <f t="shared" si="359"/>
        <v>0.9221789883268483</v>
      </c>
      <c r="AJ1125" s="20">
        <f t="shared" si="360"/>
        <v>0</v>
      </c>
      <c r="AK1125" t="str">
        <f t="shared" si="361"/>
        <v>Include</v>
      </c>
      <c r="AL1125" t="str">
        <f t="shared" si="362"/>
        <v>Less than 10 deaths</v>
      </c>
      <c r="AM1125" s="6">
        <f>IFERROR(VLOOKUP(D1125,DatesEachStateReach10Deaths!A:B,2,FALSE),AK1125)</f>
        <v>43922</v>
      </c>
      <c r="AN1125">
        <f t="shared" si="363"/>
        <v>-15</v>
      </c>
    </row>
    <row r="1126" spans="1:40" x14ac:dyDescent="0.25">
      <c r="A1126" t="str">
        <f t="shared" si="350"/>
        <v>43908North Carolina</v>
      </c>
      <c r="B1126" t="str">
        <f t="shared" si="351"/>
        <v>43908NC</v>
      </c>
      <c r="C1126" s="6">
        <v>43908</v>
      </c>
      <c r="D1126" t="s">
        <v>96</v>
      </c>
      <c r="E1126" t="s">
        <v>35</v>
      </c>
      <c r="F1126">
        <f>IFERROR(VLOOKUP(B1126,CovidTracking!B:G,4,FALSE),0)</f>
        <v>63</v>
      </c>
      <c r="G1126">
        <f>IFERROR(VLOOKUP(B1126,CovidTracking!B:G,5,FALSE),0)</f>
        <v>1787</v>
      </c>
      <c r="H1126">
        <f t="shared" si="352"/>
        <v>1850</v>
      </c>
      <c r="I1126">
        <f>IFERROR(VLOOKUP(B1126,CovidTracking!B:G,6,FALSE),0)</f>
        <v>0</v>
      </c>
      <c r="J1126">
        <f t="shared" si="364"/>
        <v>23</v>
      </c>
      <c r="K1126">
        <f t="shared" si="365"/>
        <v>1313</v>
      </c>
      <c r="L1126">
        <f t="shared" si="366"/>
        <v>1336</v>
      </c>
      <c r="M1126">
        <f t="shared" si="367"/>
        <v>0</v>
      </c>
      <c r="N1126">
        <f>VLOOKUP(A1126,Mobility!$A:$L,7,FALSE)</f>
        <v>-22</v>
      </c>
      <c r="O1126">
        <f>VLOOKUP(A1126,Mobility!$A:$L,8,FALSE)</f>
        <v>9</v>
      </c>
      <c r="P1126">
        <f>VLOOKUP(A1126,Mobility!$A:$L,9,FALSE)</f>
        <v>28</v>
      </c>
      <c r="Q1126">
        <f>VLOOKUP(A1126,Mobility!$A:$L,10,FALSE)</f>
        <v>-23</v>
      </c>
      <c r="R1126">
        <f>VLOOKUP(A1126,Mobility!$A:$L,11,FALSE)</f>
        <v>-25</v>
      </c>
      <c r="S1126">
        <f>VLOOKUP(A1126,Mobility!$A:$L,12,FALSE)</f>
        <v>10</v>
      </c>
      <c r="T1126">
        <f>VLOOKUP(D1126,'Pop and Pop Den'!A:C,2,FALSE)</f>
        <v>10611862</v>
      </c>
      <c r="U1126">
        <f>VLOOKUP(D1126,'Pop and Pop Den'!A:C,3,FALSE)</f>
        <v>218.27019999999999</v>
      </c>
      <c r="V1126">
        <f>VLOOKUP(D1126,Unemployment!A:B,2,FALSE)</f>
        <v>3.9</v>
      </c>
      <c r="W1126">
        <f>VLOOKUP(D1126,Unemployment!H:J,2,FALSE)</f>
        <v>3.6</v>
      </c>
      <c r="X1126">
        <f>VLOOKUP(D1126,Unemployment!H:J,3,FALSE)</f>
        <v>4.4000000000000004</v>
      </c>
      <c r="Y1126">
        <f t="shared" si="353"/>
        <v>0.50000000000000044</v>
      </c>
      <c r="Z1126">
        <f t="shared" si="354"/>
        <v>0.80000000000000027</v>
      </c>
      <c r="AA1126">
        <f>VLOOKUP(D1126,MedianAge!A:B,2,FALSE)</f>
        <v>38.6</v>
      </c>
      <c r="AB1126" s="6">
        <f>VLOOKUP(D1126,StateActions!F:G,2,FALSE)</f>
        <v>43920</v>
      </c>
      <c r="AC1126" s="6">
        <f>VLOOKUP(D1126,StateActions!L:M,2,FALSE)</f>
        <v>43917</v>
      </c>
      <c r="AD1126" s="6">
        <f>VLOOKUP(D1126,StateActions!A:B,2,FALSE)</f>
        <v>43904</v>
      </c>
      <c r="AE1126">
        <f t="shared" si="355"/>
        <v>-12</v>
      </c>
      <c r="AF1126">
        <f t="shared" si="356"/>
        <v>-9</v>
      </c>
      <c r="AG1126">
        <f t="shared" si="357"/>
        <v>4</v>
      </c>
      <c r="AH1126" s="18">
        <f t="shared" si="358"/>
        <v>3.4054054054054053E-2</v>
      </c>
      <c r="AI1126" s="18">
        <f t="shared" si="359"/>
        <v>0.96594594594594596</v>
      </c>
      <c r="AJ1126" s="20">
        <f t="shared" si="360"/>
        <v>0</v>
      </c>
      <c r="AK1126" t="str">
        <f t="shared" si="361"/>
        <v>Include</v>
      </c>
      <c r="AL1126" t="str">
        <f t="shared" si="362"/>
        <v>Less than 10 deaths</v>
      </c>
      <c r="AM1126" s="6">
        <f>IFERROR(VLOOKUP(D1126,DatesEachStateReach10Deaths!A:B,2,FALSE),AK1126)</f>
        <v>43922</v>
      </c>
      <c r="AN1126">
        <f t="shared" si="363"/>
        <v>-14</v>
      </c>
    </row>
    <row r="1127" spans="1:40" x14ac:dyDescent="0.25">
      <c r="A1127" t="str">
        <f t="shared" si="350"/>
        <v>43909North Carolina</v>
      </c>
      <c r="B1127" t="str">
        <f t="shared" si="351"/>
        <v>43909NC</v>
      </c>
      <c r="C1127" s="6">
        <v>43909</v>
      </c>
      <c r="D1127" t="s">
        <v>96</v>
      </c>
      <c r="E1127" t="s">
        <v>35</v>
      </c>
      <c r="F1127">
        <f>IFERROR(VLOOKUP(B1127,CovidTracking!B:G,4,FALSE),0)</f>
        <v>97</v>
      </c>
      <c r="G1127">
        <f>IFERROR(VLOOKUP(B1127,CovidTracking!B:G,5,FALSE),0)</f>
        <v>2408</v>
      </c>
      <c r="H1127">
        <f t="shared" si="352"/>
        <v>2505</v>
      </c>
      <c r="I1127">
        <f>IFERROR(VLOOKUP(B1127,CovidTracking!B:G,6,FALSE),0)</f>
        <v>0</v>
      </c>
      <c r="J1127">
        <f t="shared" si="364"/>
        <v>34</v>
      </c>
      <c r="K1127">
        <f t="shared" si="365"/>
        <v>621</v>
      </c>
      <c r="L1127">
        <f t="shared" si="366"/>
        <v>655</v>
      </c>
      <c r="M1127">
        <f t="shared" si="367"/>
        <v>0</v>
      </c>
      <c r="N1127">
        <f>VLOOKUP(A1127,Mobility!$A:$L,7,FALSE)</f>
        <v>-23</v>
      </c>
      <c r="O1127">
        <f>VLOOKUP(A1127,Mobility!$A:$L,8,FALSE)</f>
        <v>10</v>
      </c>
      <c r="P1127">
        <f>VLOOKUP(A1127,Mobility!$A:$L,9,FALSE)</f>
        <v>42</v>
      </c>
      <c r="Q1127">
        <f>VLOOKUP(A1127,Mobility!$A:$L,10,FALSE)</f>
        <v>-28</v>
      </c>
      <c r="R1127">
        <f>VLOOKUP(A1127,Mobility!$A:$L,11,FALSE)</f>
        <v>-27</v>
      </c>
      <c r="S1127">
        <f>VLOOKUP(A1127,Mobility!$A:$L,12,FALSE)</f>
        <v>11</v>
      </c>
      <c r="T1127">
        <f>VLOOKUP(D1127,'Pop and Pop Den'!A:C,2,FALSE)</f>
        <v>10611862</v>
      </c>
      <c r="U1127">
        <f>VLOOKUP(D1127,'Pop and Pop Den'!A:C,3,FALSE)</f>
        <v>218.27019999999999</v>
      </c>
      <c r="V1127">
        <f>VLOOKUP(D1127,Unemployment!A:B,2,FALSE)</f>
        <v>3.9</v>
      </c>
      <c r="W1127">
        <f>VLOOKUP(D1127,Unemployment!H:J,2,FALSE)</f>
        <v>3.6</v>
      </c>
      <c r="X1127">
        <f>VLOOKUP(D1127,Unemployment!H:J,3,FALSE)</f>
        <v>4.4000000000000004</v>
      </c>
      <c r="Y1127">
        <f t="shared" si="353"/>
        <v>0.50000000000000044</v>
      </c>
      <c r="Z1127">
        <f t="shared" si="354"/>
        <v>0.80000000000000027</v>
      </c>
      <c r="AA1127">
        <f>VLOOKUP(D1127,MedianAge!A:B,2,FALSE)</f>
        <v>38.6</v>
      </c>
      <c r="AB1127" s="6">
        <f>VLOOKUP(D1127,StateActions!F:G,2,FALSE)</f>
        <v>43920</v>
      </c>
      <c r="AC1127" s="6">
        <f>VLOOKUP(D1127,StateActions!L:M,2,FALSE)</f>
        <v>43917</v>
      </c>
      <c r="AD1127" s="6">
        <f>VLOOKUP(D1127,StateActions!A:B,2,FALSE)</f>
        <v>43904</v>
      </c>
      <c r="AE1127">
        <f t="shared" si="355"/>
        <v>-11</v>
      </c>
      <c r="AF1127">
        <f t="shared" si="356"/>
        <v>-8</v>
      </c>
      <c r="AG1127">
        <f t="shared" si="357"/>
        <v>5</v>
      </c>
      <c r="AH1127" s="18">
        <f t="shared" si="358"/>
        <v>3.8722554890219564E-2</v>
      </c>
      <c r="AI1127" s="18">
        <f t="shared" si="359"/>
        <v>0.96127744510978042</v>
      </c>
      <c r="AJ1127" s="20">
        <f t="shared" si="360"/>
        <v>0</v>
      </c>
      <c r="AK1127" t="str">
        <f t="shared" si="361"/>
        <v>Include</v>
      </c>
      <c r="AL1127" t="str">
        <f t="shared" si="362"/>
        <v>Less than 10 deaths</v>
      </c>
      <c r="AM1127" s="6">
        <f>IFERROR(VLOOKUP(D1127,DatesEachStateReach10Deaths!A:B,2,FALSE),AK1127)</f>
        <v>43922</v>
      </c>
      <c r="AN1127">
        <f t="shared" si="363"/>
        <v>-13</v>
      </c>
    </row>
    <row r="1128" spans="1:40" x14ac:dyDescent="0.25">
      <c r="A1128" t="str">
        <f t="shared" si="350"/>
        <v>43910North Carolina</v>
      </c>
      <c r="B1128" t="str">
        <f t="shared" si="351"/>
        <v>43910NC</v>
      </c>
      <c r="C1128" s="6">
        <v>43910</v>
      </c>
      <c r="D1128" t="s">
        <v>96</v>
      </c>
      <c r="E1128" t="s">
        <v>35</v>
      </c>
      <c r="F1128">
        <f>IFERROR(VLOOKUP(B1128,CovidTracking!B:G,4,FALSE),0)</f>
        <v>137</v>
      </c>
      <c r="G1128">
        <f>IFERROR(VLOOKUP(B1128,CovidTracking!B:G,5,FALSE),0)</f>
        <v>3096</v>
      </c>
      <c r="H1128">
        <f t="shared" si="352"/>
        <v>3233</v>
      </c>
      <c r="I1128">
        <f>IFERROR(VLOOKUP(B1128,CovidTracking!B:G,6,FALSE),0)</f>
        <v>0</v>
      </c>
      <c r="J1128">
        <f t="shared" si="364"/>
        <v>40</v>
      </c>
      <c r="K1128">
        <f t="shared" si="365"/>
        <v>688</v>
      </c>
      <c r="L1128">
        <f t="shared" si="366"/>
        <v>728</v>
      </c>
      <c r="M1128">
        <f t="shared" si="367"/>
        <v>0</v>
      </c>
      <c r="N1128">
        <f>VLOOKUP(A1128,Mobility!$A:$L,7,FALSE)</f>
        <v>-25</v>
      </c>
      <c r="O1128">
        <f>VLOOKUP(A1128,Mobility!$A:$L,8,FALSE)</f>
        <v>10</v>
      </c>
      <c r="P1128">
        <f>VLOOKUP(A1128,Mobility!$A:$L,9,FALSE)</f>
        <v>63</v>
      </c>
      <c r="Q1128">
        <f>VLOOKUP(A1128,Mobility!$A:$L,10,FALSE)</f>
        <v>-29</v>
      </c>
      <c r="R1128">
        <f>VLOOKUP(A1128,Mobility!$A:$L,11,FALSE)</f>
        <v>-28</v>
      </c>
      <c r="S1128">
        <f>VLOOKUP(A1128,Mobility!$A:$L,12,FALSE)</f>
        <v>11</v>
      </c>
      <c r="T1128">
        <f>VLOOKUP(D1128,'Pop and Pop Den'!A:C,2,FALSE)</f>
        <v>10611862</v>
      </c>
      <c r="U1128">
        <f>VLOOKUP(D1128,'Pop and Pop Den'!A:C,3,FALSE)</f>
        <v>218.27019999999999</v>
      </c>
      <c r="V1128">
        <f>VLOOKUP(D1128,Unemployment!A:B,2,FALSE)</f>
        <v>3.9</v>
      </c>
      <c r="W1128">
        <f>VLOOKUP(D1128,Unemployment!H:J,2,FALSE)</f>
        <v>3.6</v>
      </c>
      <c r="X1128">
        <f>VLOOKUP(D1128,Unemployment!H:J,3,FALSE)</f>
        <v>4.4000000000000004</v>
      </c>
      <c r="Y1128">
        <f t="shared" si="353"/>
        <v>0.50000000000000044</v>
      </c>
      <c r="Z1128">
        <f t="shared" si="354"/>
        <v>0.80000000000000027</v>
      </c>
      <c r="AA1128">
        <f>VLOOKUP(D1128,MedianAge!A:B,2,FALSE)</f>
        <v>38.6</v>
      </c>
      <c r="AB1128" s="6">
        <f>VLOOKUP(D1128,StateActions!F:G,2,FALSE)</f>
        <v>43920</v>
      </c>
      <c r="AC1128" s="6">
        <f>VLOOKUP(D1128,StateActions!L:M,2,FALSE)</f>
        <v>43917</v>
      </c>
      <c r="AD1128" s="6">
        <f>VLOOKUP(D1128,StateActions!A:B,2,FALSE)</f>
        <v>43904</v>
      </c>
      <c r="AE1128">
        <f t="shared" si="355"/>
        <v>-10</v>
      </c>
      <c r="AF1128">
        <f t="shared" si="356"/>
        <v>-7</v>
      </c>
      <c r="AG1128">
        <f t="shared" si="357"/>
        <v>6</v>
      </c>
      <c r="AH1128" s="18">
        <f t="shared" si="358"/>
        <v>4.2375502629137023E-2</v>
      </c>
      <c r="AI1128" s="18">
        <f t="shared" si="359"/>
        <v>0.95762449737086297</v>
      </c>
      <c r="AJ1128" s="20">
        <f t="shared" si="360"/>
        <v>0</v>
      </c>
      <c r="AK1128" t="str">
        <f t="shared" si="361"/>
        <v>Include</v>
      </c>
      <c r="AL1128" t="str">
        <f t="shared" si="362"/>
        <v>Less than 10 deaths</v>
      </c>
      <c r="AM1128" s="6">
        <f>IFERROR(VLOOKUP(D1128,DatesEachStateReach10Deaths!A:B,2,FALSE),AK1128)</f>
        <v>43922</v>
      </c>
      <c r="AN1128">
        <f t="shared" si="363"/>
        <v>-12</v>
      </c>
    </row>
    <row r="1129" spans="1:40" x14ac:dyDescent="0.25">
      <c r="A1129" t="str">
        <f t="shared" si="350"/>
        <v>43911North Carolina</v>
      </c>
      <c r="B1129" t="str">
        <f t="shared" si="351"/>
        <v>43911NC</v>
      </c>
      <c r="C1129" s="6">
        <v>43911</v>
      </c>
      <c r="D1129" t="s">
        <v>96</v>
      </c>
      <c r="E1129" t="s">
        <v>35</v>
      </c>
      <c r="F1129">
        <f>IFERROR(VLOOKUP(B1129,CovidTracking!B:G,4,FALSE),0)</f>
        <v>184</v>
      </c>
      <c r="G1129">
        <f>IFERROR(VLOOKUP(B1129,CovidTracking!B:G,5,FALSE),0)</f>
        <v>5092</v>
      </c>
      <c r="H1129">
        <f t="shared" si="352"/>
        <v>5276</v>
      </c>
      <c r="I1129">
        <f>IFERROR(VLOOKUP(B1129,CovidTracking!B:G,6,FALSE),0)</f>
        <v>0</v>
      </c>
      <c r="J1129">
        <f t="shared" si="364"/>
        <v>47</v>
      </c>
      <c r="K1129">
        <f t="shared" si="365"/>
        <v>1996</v>
      </c>
      <c r="L1129">
        <f t="shared" si="366"/>
        <v>2043</v>
      </c>
      <c r="M1129">
        <f t="shared" si="367"/>
        <v>0</v>
      </c>
      <c r="N1129">
        <f>VLOOKUP(A1129,Mobility!$A:$L,7,FALSE)</f>
        <v>-32</v>
      </c>
      <c r="O1129">
        <f>VLOOKUP(A1129,Mobility!$A:$L,8,FALSE)</f>
        <v>2</v>
      </c>
      <c r="P1129">
        <f>VLOOKUP(A1129,Mobility!$A:$L,9,FALSE)</f>
        <v>45</v>
      </c>
      <c r="Q1129">
        <f>VLOOKUP(A1129,Mobility!$A:$L,10,FALSE)</f>
        <v>-29</v>
      </c>
      <c r="R1129">
        <f>VLOOKUP(A1129,Mobility!$A:$L,11,FALSE)</f>
        <v>-19</v>
      </c>
      <c r="S1129">
        <f>VLOOKUP(A1129,Mobility!$A:$L,12,FALSE)</f>
        <v>8</v>
      </c>
      <c r="T1129">
        <f>VLOOKUP(D1129,'Pop and Pop Den'!A:C,2,FALSE)</f>
        <v>10611862</v>
      </c>
      <c r="U1129">
        <f>VLOOKUP(D1129,'Pop and Pop Den'!A:C,3,FALSE)</f>
        <v>218.27019999999999</v>
      </c>
      <c r="V1129">
        <f>VLOOKUP(D1129,Unemployment!A:B,2,FALSE)</f>
        <v>3.9</v>
      </c>
      <c r="W1129">
        <f>VLOOKUP(D1129,Unemployment!H:J,2,FALSE)</f>
        <v>3.6</v>
      </c>
      <c r="X1129">
        <f>VLOOKUP(D1129,Unemployment!H:J,3,FALSE)</f>
        <v>4.4000000000000004</v>
      </c>
      <c r="Y1129">
        <f t="shared" si="353"/>
        <v>0.50000000000000044</v>
      </c>
      <c r="Z1129">
        <f t="shared" si="354"/>
        <v>0.80000000000000027</v>
      </c>
      <c r="AA1129">
        <f>VLOOKUP(D1129,MedianAge!A:B,2,FALSE)</f>
        <v>38.6</v>
      </c>
      <c r="AB1129" s="6">
        <f>VLOOKUP(D1129,StateActions!F:G,2,FALSE)</f>
        <v>43920</v>
      </c>
      <c r="AC1129" s="6">
        <f>VLOOKUP(D1129,StateActions!L:M,2,FALSE)</f>
        <v>43917</v>
      </c>
      <c r="AD1129" s="6">
        <f>VLOOKUP(D1129,StateActions!A:B,2,FALSE)</f>
        <v>43904</v>
      </c>
      <c r="AE1129">
        <f t="shared" si="355"/>
        <v>-9</v>
      </c>
      <c r="AF1129">
        <f t="shared" si="356"/>
        <v>-6</v>
      </c>
      <c r="AG1129">
        <f t="shared" si="357"/>
        <v>7</v>
      </c>
      <c r="AH1129" s="18">
        <f t="shared" si="358"/>
        <v>3.4874905231235785E-2</v>
      </c>
      <c r="AI1129" s="18">
        <f t="shared" si="359"/>
        <v>0.96512509476876418</v>
      </c>
      <c r="AJ1129" s="20">
        <f t="shared" si="360"/>
        <v>0</v>
      </c>
      <c r="AK1129" t="str">
        <f t="shared" si="361"/>
        <v>Include</v>
      </c>
      <c r="AL1129" t="str">
        <f t="shared" si="362"/>
        <v>Less than 10 deaths</v>
      </c>
      <c r="AM1129" s="6">
        <f>IFERROR(VLOOKUP(D1129,DatesEachStateReach10Deaths!A:B,2,FALSE),AK1129)</f>
        <v>43922</v>
      </c>
      <c r="AN1129">
        <f t="shared" si="363"/>
        <v>-11</v>
      </c>
    </row>
    <row r="1130" spans="1:40" x14ac:dyDescent="0.25">
      <c r="A1130" t="str">
        <f t="shared" si="350"/>
        <v>43912North Carolina</v>
      </c>
      <c r="B1130" t="str">
        <f t="shared" si="351"/>
        <v>43912NC</v>
      </c>
      <c r="C1130" s="6">
        <v>43912</v>
      </c>
      <c r="D1130" t="s">
        <v>96</v>
      </c>
      <c r="E1130" t="s">
        <v>35</v>
      </c>
      <c r="F1130">
        <f>IFERROR(VLOOKUP(B1130,CovidTracking!B:G,4,FALSE),0)</f>
        <v>255</v>
      </c>
      <c r="G1130">
        <f>IFERROR(VLOOKUP(B1130,CovidTracking!B:G,5,FALSE),0)</f>
        <v>6183</v>
      </c>
      <c r="H1130">
        <f t="shared" si="352"/>
        <v>6438</v>
      </c>
      <c r="I1130">
        <f>IFERROR(VLOOKUP(B1130,CovidTracking!B:G,6,FALSE),0)</f>
        <v>0</v>
      </c>
      <c r="J1130">
        <f t="shared" si="364"/>
        <v>71</v>
      </c>
      <c r="K1130">
        <f t="shared" si="365"/>
        <v>1091</v>
      </c>
      <c r="L1130">
        <f t="shared" si="366"/>
        <v>1162</v>
      </c>
      <c r="M1130">
        <f t="shared" si="367"/>
        <v>0</v>
      </c>
      <c r="N1130">
        <f>VLOOKUP(A1130,Mobility!$A:$L,7,FALSE)</f>
        <v>-39</v>
      </c>
      <c r="O1130">
        <f>VLOOKUP(A1130,Mobility!$A:$L,8,FALSE)</f>
        <v>-10</v>
      </c>
      <c r="P1130">
        <f>VLOOKUP(A1130,Mobility!$A:$L,9,FALSE)</f>
        <v>-7</v>
      </c>
      <c r="Q1130">
        <f>VLOOKUP(A1130,Mobility!$A:$L,10,FALSE)</f>
        <v>-42</v>
      </c>
      <c r="R1130">
        <f>VLOOKUP(A1130,Mobility!$A:$L,11,FALSE)</f>
        <v>-29</v>
      </c>
      <c r="S1130">
        <f>VLOOKUP(A1130,Mobility!$A:$L,12,FALSE)</f>
        <v>9</v>
      </c>
      <c r="T1130">
        <f>VLOOKUP(D1130,'Pop and Pop Den'!A:C,2,FALSE)</f>
        <v>10611862</v>
      </c>
      <c r="U1130">
        <f>VLOOKUP(D1130,'Pop and Pop Den'!A:C,3,FALSE)</f>
        <v>218.27019999999999</v>
      </c>
      <c r="V1130">
        <f>VLOOKUP(D1130,Unemployment!A:B,2,FALSE)</f>
        <v>3.9</v>
      </c>
      <c r="W1130">
        <f>VLOOKUP(D1130,Unemployment!H:J,2,FALSE)</f>
        <v>3.6</v>
      </c>
      <c r="X1130">
        <f>VLOOKUP(D1130,Unemployment!H:J,3,FALSE)</f>
        <v>4.4000000000000004</v>
      </c>
      <c r="Y1130">
        <f t="shared" si="353"/>
        <v>0.50000000000000044</v>
      </c>
      <c r="Z1130">
        <f t="shared" si="354"/>
        <v>0.80000000000000027</v>
      </c>
      <c r="AA1130">
        <f>VLOOKUP(D1130,MedianAge!A:B,2,FALSE)</f>
        <v>38.6</v>
      </c>
      <c r="AB1130" s="6">
        <f>VLOOKUP(D1130,StateActions!F:G,2,FALSE)</f>
        <v>43920</v>
      </c>
      <c r="AC1130" s="6">
        <f>VLOOKUP(D1130,StateActions!L:M,2,FALSE)</f>
        <v>43917</v>
      </c>
      <c r="AD1130" s="6">
        <f>VLOOKUP(D1130,StateActions!A:B,2,FALSE)</f>
        <v>43904</v>
      </c>
      <c r="AE1130">
        <f t="shared" si="355"/>
        <v>-8</v>
      </c>
      <c r="AF1130">
        <f t="shared" si="356"/>
        <v>-5</v>
      </c>
      <c r="AG1130">
        <f t="shared" si="357"/>
        <v>8</v>
      </c>
      <c r="AH1130" s="18">
        <f t="shared" si="358"/>
        <v>3.9608574091332713E-2</v>
      </c>
      <c r="AI1130" s="18">
        <f t="shared" si="359"/>
        <v>0.96039142590866733</v>
      </c>
      <c r="AJ1130" s="20">
        <f t="shared" si="360"/>
        <v>0</v>
      </c>
      <c r="AK1130" t="str">
        <f t="shared" si="361"/>
        <v>Include</v>
      </c>
      <c r="AL1130" t="str">
        <f t="shared" si="362"/>
        <v>Less than 10 deaths</v>
      </c>
      <c r="AM1130" s="6">
        <f>IFERROR(VLOOKUP(D1130,DatesEachStateReach10Deaths!A:B,2,FALSE),AK1130)</f>
        <v>43922</v>
      </c>
      <c r="AN1130">
        <f t="shared" si="363"/>
        <v>-10</v>
      </c>
    </row>
    <row r="1131" spans="1:40" x14ac:dyDescent="0.25">
      <c r="A1131" t="str">
        <f t="shared" si="350"/>
        <v>43913North Carolina</v>
      </c>
      <c r="B1131" t="str">
        <f t="shared" si="351"/>
        <v>43913NC</v>
      </c>
      <c r="C1131" s="6">
        <v>43913</v>
      </c>
      <c r="D1131" t="s">
        <v>96</v>
      </c>
      <c r="E1131" t="s">
        <v>35</v>
      </c>
      <c r="F1131">
        <f>IFERROR(VLOOKUP(B1131,CovidTracking!B:G,4,FALSE),0)</f>
        <v>297</v>
      </c>
      <c r="G1131">
        <f>IFERROR(VLOOKUP(B1131,CovidTracking!B:G,5,FALSE),0)</f>
        <v>8141</v>
      </c>
      <c r="H1131">
        <f t="shared" si="352"/>
        <v>8438</v>
      </c>
      <c r="I1131">
        <f>IFERROR(VLOOKUP(B1131,CovidTracking!B:G,6,FALSE),0)</f>
        <v>0</v>
      </c>
      <c r="J1131">
        <f t="shared" si="364"/>
        <v>42</v>
      </c>
      <c r="K1131">
        <f t="shared" si="365"/>
        <v>1958</v>
      </c>
      <c r="L1131">
        <f t="shared" si="366"/>
        <v>2000</v>
      </c>
      <c r="M1131">
        <f t="shared" si="367"/>
        <v>0</v>
      </c>
      <c r="N1131">
        <f>VLOOKUP(A1131,Mobility!$A:$L,7,FALSE)</f>
        <v>-32</v>
      </c>
      <c r="O1131">
        <f>VLOOKUP(A1131,Mobility!$A:$L,8,FALSE)</f>
        <v>-5</v>
      </c>
      <c r="P1131">
        <f>VLOOKUP(A1131,Mobility!$A:$L,9,FALSE)</f>
        <v>-17</v>
      </c>
      <c r="Q1131">
        <f>VLOOKUP(A1131,Mobility!$A:$L,10,FALSE)</f>
        <v>-41</v>
      </c>
      <c r="R1131">
        <f>VLOOKUP(A1131,Mobility!$A:$L,11,FALSE)</f>
        <v>-33</v>
      </c>
      <c r="S1131">
        <f>VLOOKUP(A1131,Mobility!$A:$L,12,FALSE)</f>
        <v>14</v>
      </c>
      <c r="T1131">
        <f>VLOOKUP(D1131,'Pop and Pop Den'!A:C,2,FALSE)</f>
        <v>10611862</v>
      </c>
      <c r="U1131">
        <f>VLOOKUP(D1131,'Pop and Pop Den'!A:C,3,FALSE)</f>
        <v>218.27019999999999</v>
      </c>
      <c r="V1131">
        <f>VLOOKUP(D1131,Unemployment!A:B,2,FALSE)</f>
        <v>3.9</v>
      </c>
      <c r="W1131">
        <f>VLOOKUP(D1131,Unemployment!H:J,2,FALSE)</f>
        <v>3.6</v>
      </c>
      <c r="X1131">
        <f>VLOOKUP(D1131,Unemployment!H:J,3,FALSE)</f>
        <v>4.4000000000000004</v>
      </c>
      <c r="Y1131">
        <f t="shared" si="353"/>
        <v>0.50000000000000044</v>
      </c>
      <c r="Z1131">
        <f t="shared" si="354"/>
        <v>0.80000000000000027</v>
      </c>
      <c r="AA1131">
        <f>VLOOKUP(D1131,MedianAge!A:B,2,FALSE)</f>
        <v>38.6</v>
      </c>
      <c r="AB1131" s="6">
        <f>VLOOKUP(D1131,StateActions!F:G,2,FALSE)</f>
        <v>43920</v>
      </c>
      <c r="AC1131" s="6">
        <f>VLOOKUP(D1131,StateActions!L:M,2,FALSE)</f>
        <v>43917</v>
      </c>
      <c r="AD1131" s="6">
        <f>VLOOKUP(D1131,StateActions!A:B,2,FALSE)</f>
        <v>43904</v>
      </c>
      <c r="AE1131">
        <f t="shared" si="355"/>
        <v>-7</v>
      </c>
      <c r="AF1131">
        <f t="shared" si="356"/>
        <v>-4</v>
      </c>
      <c r="AG1131">
        <f t="shared" si="357"/>
        <v>9</v>
      </c>
      <c r="AH1131" s="18">
        <f t="shared" si="358"/>
        <v>3.5197914197677177E-2</v>
      </c>
      <c r="AI1131" s="18">
        <f t="shared" si="359"/>
        <v>0.96480208580232285</v>
      </c>
      <c r="AJ1131" s="20">
        <f t="shared" si="360"/>
        <v>0</v>
      </c>
      <c r="AK1131" t="str">
        <f t="shared" si="361"/>
        <v>Include</v>
      </c>
      <c r="AL1131" t="str">
        <f t="shared" si="362"/>
        <v>Less than 10 deaths</v>
      </c>
      <c r="AM1131" s="6">
        <f>IFERROR(VLOOKUP(D1131,DatesEachStateReach10Deaths!A:B,2,FALSE),AK1131)</f>
        <v>43922</v>
      </c>
      <c r="AN1131">
        <f t="shared" si="363"/>
        <v>-9</v>
      </c>
    </row>
    <row r="1132" spans="1:40" x14ac:dyDescent="0.25">
      <c r="A1132" t="str">
        <f t="shared" si="350"/>
        <v>43914North Carolina</v>
      </c>
      <c r="B1132" t="str">
        <f t="shared" si="351"/>
        <v>43914NC</v>
      </c>
      <c r="C1132" s="6">
        <v>43914</v>
      </c>
      <c r="D1132" t="s">
        <v>96</v>
      </c>
      <c r="E1132" t="s">
        <v>35</v>
      </c>
      <c r="F1132">
        <f>IFERROR(VLOOKUP(B1132,CovidTracking!B:G,4,FALSE),0)</f>
        <v>398</v>
      </c>
      <c r="G1132">
        <f>IFERROR(VLOOKUP(B1132,CovidTracking!B:G,5,FALSE),0)</f>
        <v>8141</v>
      </c>
      <c r="H1132">
        <f t="shared" si="352"/>
        <v>8539</v>
      </c>
      <c r="I1132">
        <f>IFERROR(VLOOKUP(B1132,CovidTracking!B:G,6,FALSE),0)</f>
        <v>0</v>
      </c>
      <c r="J1132">
        <f t="shared" si="364"/>
        <v>101</v>
      </c>
      <c r="K1132">
        <f t="shared" si="365"/>
        <v>0</v>
      </c>
      <c r="L1132">
        <f t="shared" si="366"/>
        <v>101</v>
      </c>
      <c r="M1132">
        <f t="shared" si="367"/>
        <v>0</v>
      </c>
      <c r="N1132">
        <f>VLOOKUP(A1132,Mobility!$A:$L,7,FALSE)</f>
        <v>-31</v>
      </c>
      <c r="O1132">
        <f>VLOOKUP(A1132,Mobility!$A:$L,8,FALSE)</f>
        <v>-4</v>
      </c>
      <c r="P1132">
        <f>VLOOKUP(A1132,Mobility!$A:$L,9,FALSE)</f>
        <v>-8</v>
      </c>
      <c r="Q1132">
        <f>VLOOKUP(A1132,Mobility!$A:$L,10,FALSE)</f>
        <v>-38</v>
      </c>
      <c r="R1132">
        <f>VLOOKUP(A1132,Mobility!$A:$L,11,FALSE)</f>
        <v>-34</v>
      </c>
      <c r="S1132">
        <f>VLOOKUP(A1132,Mobility!$A:$L,12,FALSE)</f>
        <v>15</v>
      </c>
      <c r="T1132">
        <f>VLOOKUP(D1132,'Pop and Pop Den'!A:C,2,FALSE)</f>
        <v>10611862</v>
      </c>
      <c r="U1132">
        <f>VLOOKUP(D1132,'Pop and Pop Den'!A:C,3,FALSE)</f>
        <v>218.27019999999999</v>
      </c>
      <c r="V1132">
        <f>VLOOKUP(D1132,Unemployment!A:B,2,FALSE)</f>
        <v>3.9</v>
      </c>
      <c r="W1132">
        <f>VLOOKUP(D1132,Unemployment!H:J,2,FALSE)</f>
        <v>3.6</v>
      </c>
      <c r="X1132">
        <f>VLOOKUP(D1132,Unemployment!H:J,3,FALSE)</f>
        <v>4.4000000000000004</v>
      </c>
      <c r="Y1132">
        <f t="shared" si="353"/>
        <v>0.50000000000000044</v>
      </c>
      <c r="Z1132">
        <f t="shared" si="354"/>
        <v>0.80000000000000027</v>
      </c>
      <c r="AA1132">
        <f>VLOOKUP(D1132,MedianAge!A:B,2,FALSE)</f>
        <v>38.6</v>
      </c>
      <c r="AB1132" s="6">
        <f>VLOOKUP(D1132,StateActions!F:G,2,FALSE)</f>
        <v>43920</v>
      </c>
      <c r="AC1132" s="6">
        <f>VLOOKUP(D1132,StateActions!L:M,2,FALSE)</f>
        <v>43917</v>
      </c>
      <c r="AD1132" s="6">
        <f>VLOOKUP(D1132,StateActions!A:B,2,FALSE)</f>
        <v>43904</v>
      </c>
      <c r="AE1132">
        <f t="shared" si="355"/>
        <v>-6</v>
      </c>
      <c r="AF1132">
        <f t="shared" si="356"/>
        <v>-3</v>
      </c>
      <c r="AG1132">
        <f t="shared" si="357"/>
        <v>10</v>
      </c>
      <c r="AH1132" s="18">
        <f t="shared" si="358"/>
        <v>4.6609673263848225E-2</v>
      </c>
      <c r="AI1132" s="18">
        <f t="shared" si="359"/>
        <v>0.95339032673615176</v>
      </c>
      <c r="AJ1132" s="20">
        <f t="shared" si="360"/>
        <v>0</v>
      </c>
      <c r="AK1132" t="str">
        <f t="shared" si="361"/>
        <v>Include</v>
      </c>
      <c r="AL1132" t="str">
        <f t="shared" si="362"/>
        <v>Less than 10 deaths</v>
      </c>
      <c r="AM1132" s="6">
        <f>IFERROR(VLOOKUP(D1132,DatesEachStateReach10Deaths!A:B,2,FALSE),AK1132)</f>
        <v>43922</v>
      </c>
      <c r="AN1132">
        <f t="shared" si="363"/>
        <v>-8</v>
      </c>
    </row>
    <row r="1133" spans="1:40" x14ac:dyDescent="0.25">
      <c r="A1133" t="str">
        <f t="shared" si="350"/>
        <v>43915North Carolina</v>
      </c>
      <c r="B1133" t="str">
        <f t="shared" si="351"/>
        <v>43915NC</v>
      </c>
      <c r="C1133" s="6">
        <v>43915</v>
      </c>
      <c r="D1133" t="s">
        <v>96</v>
      </c>
      <c r="E1133" t="s">
        <v>35</v>
      </c>
      <c r="F1133">
        <f>IFERROR(VLOOKUP(B1133,CovidTracking!B:G,4,FALSE),0)</f>
        <v>504</v>
      </c>
      <c r="G1133">
        <f>IFERROR(VLOOKUP(B1133,CovidTracking!B:G,5,FALSE),0)</f>
        <v>9985</v>
      </c>
      <c r="H1133">
        <f t="shared" si="352"/>
        <v>10489</v>
      </c>
      <c r="I1133">
        <f>IFERROR(VLOOKUP(B1133,CovidTracking!B:G,6,FALSE),0)</f>
        <v>1</v>
      </c>
      <c r="J1133">
        <f t="shared" si="364"/>
        <v>106</v>
      </c>
      <c r="K1133">
        <f t="shared" si="365"/>
        <v>1844</v>
      </c>
      <c r="L1133">
        <f t="shared" si="366"/>
        <v>1950</v>
      </c>
      <c r="M1133">
        <f t="shared" si="367"/>
        <v>1</v>
      </c>
      <c r="N1133">
        <f>VLOOKUP(A1133,Mobility!$A:$L,7,FALSE)</f>
        <v>-28</v>
      </c>
      <c r="O1133">
        <f>VLOOKUP(A1133,Mobility!$A:$L,8,FALSE)</f>
        <v>-1</v>
      </c>
      <c r="P1133">
        <f>VLOOKUP(A1133,Mobility!$A:$L,9,FALSE)</f>
        <v>5</v>
      </c>
      <c r="Q1133">
        <f>VLOOKUP(A1133,Mobility!$A:$L,10,FALSE)</f>
        <v>-39</v>
      </c>
      <c r="R1133">
        <f>VLOOKUP(A1133,Mobility!$A:$L,11,FALSE)</f>
        <v>-36</v>
      </c>
      <c r="S1133">
        <f>VLOOKUP(A1133,Mobility!$A:$L,12,FALSE)</f>
        <v>15</v>
      </c>
      <c r="T1133">
        <f>VLOOKUP(D1133,'Pop and Pop Den'!A:C,2,FALSE)</f>
        <v>10611862</v>
      </c>
      <c r="U1133">
        <f>VLOOKUP(D1133,'Pop and Pop Den'!A:C,3,FALSE)</f>
        <v>218.27019999999999</v>
      </c>
      <c r="V1133">
        <f>VLOOKUP(D1133,Unemployment!A:B,2,FALSE)</f>
        <v>3.9</v>
      </c>
      <c r="W1133">
        <f>VLOOKUP(D1133,Unemployment!H:J,2,FALSE)</f>
        <v>3.6</v>
      </c>
      <c r="X1133">
        <f>VLOOKUP(D1133,Unemployment!H:J,3,FALSE)</f>
        <v>4.4000000000000004</v>
      </c>
      <c r="Y1133">
        <f t="shared" si="353"/>
        <v>0.50000000000000044</v>
      </c>
      <c r="Z1133">
        <f t="shared" si="354"/>
        <v>0.80000000000000027</v>
      </c>
      <c r="AA1133">
        <f>VLOOKUP(D1133,MedianAge!A:B,2,FALSE)</f>
        <v>38.6</v>
      </c>
      <c r="AB1133" s="6">
        <f>VLOOKUP(D1133,StateActions!F:G,2,FALSE)</f>
        <v>43920</v>
      </c>
      <c r="AC1133" s="6">
        <f>VLOOKUP(D1133,StateActions!L:M,2,FALSE)</f>
        <v>43917</v>
      </c>
      <c r="AD1133" s="6">
        <f>VLOOKUP(D1133,StateActions!A:B,2,FALSE)</f>
        <v>43904</v>
      </c>
      <c r="AE1133">
        <f t="shared" si="355"/>
        <v>-5</v>
      </c>
      <c r="AF1133">
        <f t="shared" si="356"/>
        <v>-2</v>
      </c>
      <c r="AG1133">
        <f t="shared" si="357"/>
        <v>11</v>
      </c>
      <c r="AH1133" s="18">
        <f t="shared" si="358"/>
        <v>4.805033844980456E-2</v>
      </c>
      <c r="AI1133" s="18">
        <f t="shared" si="359"/>
        <v>0.95194966155019545</v>
      </c>
      <c r="AJ1133" s="20">
        <f t="shared" si="360"/>
        <v>9.5337973114691582E-5</v>
      </c>
      <c r="AK1133" t="str">
        <f t="shared" si="361"/>
        <v>Include</v>
      </c>
      <c r="AL1133" t="str">
        <f t="shared" si="362"/>
        <v>Less than 10 deaths</v>
      </c>
      <c r="AM1133" s="6">
        <f>IFERROR(VLOOKUP(D1133,DatesEachStateReach10Deaths!A:B,2,FALSE),AK1133)</f>
        <v>43922</v>
      </c>
      <c r="AN1133">
        <f t="shared" si="363"/>
        <v>-7</v>
      </c>
    </row>
    <row r="1134" spans="1:40" x14ac:dyDescent="0.25">
      <c r="A1134" t="str">
        <f t="shared" si="350"/>
        <v>43916North Carolina</v>
      </c>
      <c r="B1134" t="str">
        <f t="shared" si="351"/>
        <v>43916NC</v>
      </c>
      <c r="C1134" s="6">
        <v>43916</v>
      </c>
      <c r="D1134" t="s">
        <v>96</v>
      </c>
      <c r="E1134" t="s">
        <v>35</v>
      </c>
      <c r="F1134">
        <f>IFERROR(VLOOKUP(B1134,CovidTracking!B:G,4,FALSE),0)</f>
        <v>636</v>
      </c>
      <c r="G1134">
        <f>IFERROR(VLOOKUP(B1134,CovidTracking!B:G,5,FALSE),0)</f>
        <v>12274</v>
      </c>
      <c r="H1134">
        <f t="shared" si="352"/>
        <v>12910</v>
      </c>
      <c r="I1134">
        <f>IFERROR(VLOOKUP(B1134,CovidTracking!B:G,6,FALSE),0)</f>
        <v>2</v>
      </c>
      <c r="J1134">
        <f t="shared" si="364"/>
        <v>132</v>
      </c>
      <c r="K1134">
        <f t="shared" si="365"/>
        <v>2289</v>
      </c>
      <c r="L1134">
        <f t="shared" si="366"/>
        <v>2421</v>
      </c>
      <c r="M1134">
        <f t="shared" si="367"/>
        <v>1</v>
      </c>
      <c r="N1134">
        <f>VLOOKUP(A1134,Mobility!$A:$L,7,FALSE)</f>
        <v>-35</v>
      </c>
      <c r="O1134">
        <f>VLOOKUP(A1134,Mobility!$A:$L,8,FALSE)</f>
        <v>-7</v>
      </c>
      <c r="P1134">
        <f>VLOOKUP(A1134,Mobility!$A:$L,9,FALSE)</f>
        <v>11</v>
      </c>
      <c r="Q1134">
        <f>VLOOKUP(A1134,Mobility!$A:$L,10,FALSE)</f>
        <v>-43</v>
      </c>
      <c r="R1134">
        <f>VLOOKUP(A1134,Mobility!$A:$L,11,FALSE)</f>
        <v>-38</v>
      </c>
      <c r="S1134">
        <f>VLOOKUP(A1134,Mobility!$A:$L,12,FALSE)</f>
        <v>16</v>
      </c>
      <c r="T1134">
        <f>VLOOKUP(D1134,'Pop and Pop Den'!A:C,2,FALSE)</f>
        <v>10611862</v>
      </c>
      <c r="U1134">
        <f>VLOOKUP(D1134,'Pop and Pop Den'!A:C,3,FALSE)</f>
        <v>218.27019999999999</v>
      </c>
      <c r="V1134">
        <f>VLOOKUP(D1134,Unemployment!A:B,2,FALSE)</f>
        <v>3.9</v>
      </c>
      <c r="W1134">
        <f>VLOOKUP(D1134,Unemployment!H:J,2,FALSE)</f>
        <v>3.6</v>
      </c>
      <c r="X1134">
        <f>VLOOKUP(D1134,Unemployment!H:J,3,FALSE)</f>
        <v>4.4000000000000004</v>
      </c>
      <c r="Y1134">
        <f t="shared" si="353"/>
        <v>0.50000000000000044</v>
      </c>
      <c r="Z1134">
        <f t="shared" si="354"/>
        <v>0.80000000000000027</v>
      </c>
      <c r="AA1134">
        <f>VLOOKUP(D1134,MedianAge!A:B,2,FALSE)</f>
        <v>38.6</v>
      </c>
      <c r="AB1134" s="6">
        <f>VLOOKUP(D1134,StateActions!F:G,2,FALSE)</f>
        <v>43920</v>
      </c>
      <c r="AC1134" s="6">
        <f>VLOOKUP(D1134,StateActions!L:M,2,FALSE)</f>
        <v>43917</v>
      </c>
      <c r="AD1134" s="6">
        <f>VLOOKUP(D1134,StateActions!A:B,2,FALSE)</f>
        <v>43904</v>
      </c>
      <c r="AE1134">
        <f t="shared" si="355"/>
        <v>-4</v>
      </c>
      <c r="AF1134">
        <f t="shared" si="356"/>
        <v>-1</v>
      </c>
      <c r="AG1134">
        <f t="shared" si="357"/>
        <v>12</v>
      </c>
      <c r="AH1134" s="18">
        <f t="shared" si="358"/>
        <v>4.9264136328427577E-2</v>
      </c>
      <c r="AI1134" s="18">
        <f t="shared" si="359"/>
        <v>0.95073586367157248</v>
      </c>
      <c r="AJ1134" s="20">
        <f t="shared" si="360"/>
        <v>1.5491866769945777E-4</v>
      </c>
      <c r="AK1134" t="str">
        <f t="shared" si="361"/>
        <v>Include</v>
      </c>
      <c r="AL1134" t="str">
        <f t="shared" si="362"/>
        <v>Less than 10 deaths</v>
      </c>
      <c r="AM1134" s="6">
        <f>IFERROR(VLOOKUP(D1134,DatesEachStateReach10Deaths!A:B,2,FALSE),AK1134)</f>
        <v>43922</v>
      </c>
      <c r="AN1134">
        <f t="shared" si="363"/>
        <v>-6</v>
      </c>
    </row>
    <row r="1135" spans="1:40" x14ac:dyDescent="0.25">
      <c r="A1135" t="str">
        <f t="shared" si="350"/>
        <v>43917North Carolina</v>
      </c>
      <c r="B1135" t="str">
        <f t="shared" si="351"/>
        <v>43917NC</v>
      </c>
      <c r="C1135" s="6">
        <v>43917</v>
      </c>
      <c r="D1135" t="s">
        <v>96</v>
      </c>
      <c r="E1135" t="s">
        <v>35</v>
      </c>
      <c r="F1135">
        <f>IFERROR(VLOOKUP(B1135,CovidTracking!B:G,4,FALSE),0)</f>
        <v>763</v>
      </c>
      <c r="G1135">
        <f>IFERROR(VLOOKUP(B1135,CovidTracking!B:G,5,FALSE),0)</f>
        <v>14373</v>
      </c>
      <c r="H1135">
        <f t="shared" si="352"/>
        <v>15136</v>
      </c>
      <c r="I1135">
        <f>IFERROR(VLOOKUP(B1135,CovidTracking!B:G,6,FALSE),0)</f>
        <v>3</v>
      </c>
      <c r="J1135">
        <f t="shared" si="364"/>
        <v>127</v>
      </c>
      <c r="K1135">
        <f t="shared" si="365"/>
        <v>2099</v>
      </c>
      <c r="L1135">
        <f t="shared" si="366"/>
        <v>2226</v>
      </c>
      <c r="M1135">
        <f t="shared" si="367"/>
        <v>1</v>
      </c>
      <c r="N1135">
        <f>VLOOKUP(A1135,Mobility!$A:$L,7,FALSE)</f>
        <v>-35</v>
      </c>
      <c r="O1135">
        <f>VLOOKUP(A1135,Mobility!$A:$L,8,FALSE)</f>
        <v>-6</v>
      </c>
      <c r="P1135">
        <f>VLOOKUP(A1135,Mobility!$A:$L,9,FALSE)</f>
        <v>38</v>
      </c>
      <c r="Q1135">
        <f>VLOOKUP(A1135,Mobility!$A:$L,10,FALSE)</f>
        <v>-45</v>
      </c>
      <c r="R1135">
        <f>VLOOKUP(A1135,Mobility!$A:$L,11,FALSE)</f>
        <v>-39</v>
      </c>
      <c r="S1135">
        <f>VLOOKUP(A1135,Mobility!$A:$L,12,FALSE)</f>
        <v>16</v>
      </c>
      <c r="T1135">
        <f>VLOOKUP(D1135,'Pop and Pop Den'!A:C,2,FALSE)</f>
        <v>10611862</v>
      </c>
      <c r="U1135">
        <f>VLOOKUP(D1135,'Pop and Pop Den'!A:C,3,FALSE)</f>
        <v>218.27019999999999</v>
      </c>
      <c r="V1135">
        <f>VLOOKUP(D1135,Unemployment!A:B,2,FALSE)</f>
        <v>3.9</v>
      </c>
      <c r="W1135">
        <f>VLOOKUP(D1135,Unemployment!H:J,2,FALSE)</f>
        <v>3.6</v>
      </c>
      <c r="X1135">
        <f>VLOOKUP(D1135,Unemployment!H:J,3,FALSE)</f>
        <v>4.4000000000000004</v>
      </c>
      <c r="Y1135">
        <f t="shared" si="353"/>
        <v>0.50000000000000044</v>
      </c>
      <c r="Z1135">
        <f t="shared" si="354"/>
        <v>0.80000000000000027</v>
      </c>
      <c r="AA1135">
        <f>VLOOKUP(D1135,MedianAge!A:B,2,FALSE)</f>
        <v>38.6</v>
      </c>
      <c r="AB1135" s="6">
        <f>VLOOKUP(D1135,StateActions!F:G,2,FALSE)</f>
        <v>43920</v>
      </c>
      <c r="AC1135" s="6">
        <f>VLOOKUP(D1135,StateActions!L:M,2,FALSE)</f>
        <v>43917</v>
      </c>
      <c r="AD1135" s="6">
        <f>VLOOKUP(D1135,StateActions!A:B,2,FALSE)</f>
        <v>43904</v>
      </c>
      <c r="AE1135">
        <f t="shared" si="355"/>
        <v>-3</v>
      </c>
      <c r="AF1135">
        <f t="shared" si="356"/>
        <v>0</v>
      </c>
      <c r="AG1135">
        <f t="shared" si="357"/>
        <v>13</v>
      </c>
      <c r="AH1135" s="18">
        <f t="shared" si="358"/>
        <v>5.0409619450317127E-2</v>
      </c>
      <c r="AI1135" s="18">
        <f t="shared" si="359"/>
        <v>0.94959038054968292</v>
      </c>
      <c r="AJ1135" s="20">
        <f t="shared" si="360"/>
        <v>1.982029598308668E-4</v>
      </c>
      <c r="AK1135" t="str">
        <f t="shared" si="361"/>
        <v>Include</v>
      </c>
      <c r="AL1135" t="str">
        <f t="shared" si="362"/>
        <v>Less than 10 deaths</v>
      </c>
      <c r="AM1135" s="6">
        <f>IFERROR(VLOOKUP(D1135,DatesEachStateReach10Deaths!A:B,2,FALSE),AK1135)</f>
        <v>43922</v>
      </c>
      <c r="AN1135">
        <f t="shared" si="363"/>
        <v>-5</v>
      </c>
    </row>
    <row r="1136" spans="1:40" x14ac:dyDescent="0.25">
      <c r="A1136" t="str">
        <f t="shared" si="350"/>
        <v>43918North Carolina</v>
      </c>
      <c r="B1136" t="str">
        <f t="shared" si="351"/>
        <v>43918NC</v>
      </c>
      <c r="C1136" s="6">
        <v>43918</v>
      </c>
      <c r="D1136" t="s">
        <v>96</v>
      </c>
      <c r="E1136" t="s">
        <v>35</v>
      </c>
      <c r="F1136">
        <f>IFERROR(VLOOKUP(B1136,CovidTracking!B:G,4,FALSE),0)</f>
        <v>935</v>
      </c>
      <c r="G1136">
        <f>IFERROR(VLOOKUP(B1136,CovidTracking!B:G,5,FALSE),0)</f>
        <v>16592</v>
      </c>
      <c r="H1136">
        <f t="shared" si="352"/>
        <v>17527</v>
      </c>
      <c r="I1136">
        <f>IFERROR(VLOOKUP(B1136,CovidTracking!B:G,6,FALSE),0)</f>
        <v>4</v>
      </c>
      <c r="J1136">
        <f t="shared" si="364"/>
        <v>172</v>
      </c>
      <c r="K1136">
        <f t="shared" si="365"/>
        <v>2219</v>
      </c>
      <c r="L1136">
        <f t="shared" si="366"/>
        <v>2391</v>
      </c>
      <c r="M1136">
        <f t="shared" si="367"/>
        <v>1</v>
      </c>
      <c r="N1136">
        <f>VLOOKUP(A1136,Mobility!$A:$L,7,FALSE)</f>
        <v>-40</v>
      </c>
      <c r="O1136">
        <f>VLOOKUP(A1136,Mobility!$A:$L,8,FALSE)</f>
        <v>-10</v>
      </c>
      <c r="P1136">
        <f>VLOOKUP(A1136,Mobility!$A:$L,9,FALSE)</f>
        <v>38</v>
      </c>
      <c r="Q1136">
        <f>VLOOKUP(A1136,Mobility!$A:$L,10,FALSE)</f>
        <v>-44</v>
      </c>
      <c r="R1136">
        <f>VLOOKUP(A1136,Mobility!$A:$L,11,FALSE)</f>
        <v>-29</v>
      </c>
      <c r="S1136">
        <f>VLOOKUP(A1136,Mobility!$A:$L,12,FALSE)</f>
        <v>10</v>
      </c>
      <c r="T1136">
        <f>VLOOKUP(D1136,'Pop and Pop Den'!A:C,2,FALSE)</f>
        <v>10611862</v>
      </c>
      <c r="U1136">
        <f>VLOOKUP(D1136,'Pop and Pop Den'!A:C,3,FALSE)</f>
        <v>218.27019999999999</v>
      </c>
      <c r="V1136">
        <f>VLOOKUP(D1136,Unemployment!A:B,2,FALSE)</f>
        <v>3.9</v>
      </c>
      <c r="W1136">
        <f>VLOOKUP(D1136,Unemployment!H:J,2,FALSE)</f>
        <v>3.6</v>
      </c>
      <c r="X1136">
        <f>VLOOKUP(D1136,Unemployment!H:J,3,FALSE)</f>
        <v>4.4000000000000004</v>
      </c>
      <c r="Y1136">
        <f t="shared" si="353"/>
        <v>0.50000000000000044</v>
      </c>
      <c r="Z1136">
        <f t="shared" si="354"/>
        <v>0.80000000000000027</v>
      </c>
      <c r="AA1136">
        <f>VLOOKUP(D1136,MedianAge!A:B,2,FALSE)</f>
        <v>38.6</v>
      </c>
      <c r="AB1136" s="6">
        <f>VLOOKUP(D1136,StateActions!F:G,2,FALSE)</f>
        <v>43920</v>
      </c>
      <c r="AC1136" s="6">
        <f>VLOOKUP(D1136,StateActions!L:M,2,FALSE)</f>
        <v>43917</v>
      </c>
      <c r="AD1136" s="6">
        <f>VLOOKUP(D1136,StateActions!A:B,2,FALSE)</f>
        <v>43904</v>
      </c>
      <c r="AE1136">
        <f t="shared" si="355"/>
        <v>-2</v>
      </c>
      <c r="AF1136">
        <f t="shared" si="356"/>
        <v>1</v>
      </c>
      <c r="AG1136">
        <f t="shared" si="357"/>
        <v>14</v>
      </c>
      <c r="AH1136" s="18">
        <f t="shared" si="358"/>
        <v>5.33462657613967E-2</v>
      </c>
      <c r="AI1136" s="18">
        <f t="shared" si="359"/>
        <v>0.94665373423860333</v>
      </c>
      <c r="AJ1136" s="20">
        <f t="shared" si="360"/>
        <v>2.2821931876533348E-4</v>
      </c>
      <c r="AK1136" t="str">
        <f t="shared" si="361"/>
        <v>Include</v>
      </c>
      <c r="AL1136" t="str">
        <f t="shared" si="362"/>
        <v>Less than 10 deaths</v>
      </c>
      <c r="AM1136" s="6">
        <f>IFERROR(VLOOKUP(D1136,DatesEachStateReach10Deaths!A:B,2,FALSE),AK1136)</f>
        <v>43922</v>
      </c>
      <c r="AN1136">
        <f t="shared" si="363"/>
        <v>-4</v>
      </c>
    </row>
    <row r="1137" spans="1:40" x14ac:dyDescent="0.25">
      <c r="A1137" t="str">
        <f t="shared" si="350"/>
        <v>43919North Carolina</v>
      </c>
      <c r="B1137" t="str">
        <f t="shared" si="351"/>
        <v>43919NC</v>
      </c>
      <c r="C1137" s="6">
        <v>43919</v>
      </c>
      <c r="D1137" t="s">
        <v>96</v>
      </c>
      <c r="E1137" t="s">
        <v>35</v>
      </c>
      <c r="F1137">
        <f>IFERROR(VLOOKUP(B1137,CovidTracking!B:G,4,FALSE),0)</f>
        <v>1040</v>
      </c>
      <c r="G1137">
        <f>IFERROR(VLOOKUP(B1137,CovidTracking!B:G,5,FALSE),0)</f>
        <v>17905</v>
      </c>
      <c r="H1137">
        <f t="shared" si="352"/>
        <v>18945</v>
      </c>
      <c r="I1137">
        <f>IFERROR(VLOOKUP(B1137,CovidTracking!B:G,6,FALSE),0)</f>
        <v>4</v>
      </c>
      <c r="J1137">
        <f t="shared" si="364"/>
        <v>105</v>
      </c>
      <c r="K1137">
        <f t="shared" si="365"/>
        <v>1313</v>
      </c>
      <c r="L1137">
        <f t="shared" si="366"/>
        <v>1418</v>
      </c>
      <c r="M1137">
        <f t="shared" si="367"/>
        <v>0</v>
      </c>
      <c r="N1137">
        <f>VLOOKUP(A1137,Mobility!$A:$L,7,FALSE)</f>
        <v>-40</v>
      </c>
      <c r="O1137">
        <f>VLOOKUP(A1137,Mobility!$A:$L,8,FALSE)</f>
        <v>-15</v>
      </c>
      <c r="P1137">
        <f>VLOOKUP(A1137,Mobility!$A:$L,9,FALSE)</f>
        <v>13</v>
      </c>
      <c r="Q1137">
        <f>VLOOKUP(A1137,Mobility!$A:$L,10,FALSE)</f>
        <v>-51</v>
      </c>
      <c r="R1137">
        <f>VLOOKUP(A1137,Mobility!$A:$L,11,FALSE)</f>
        <v>-35</v>
      </c>
      <c r="S1137">
        <f>VLOOKUP(A1137,Mobility!$A:$L,12,FALSE)</f>
        <v>10</v>
      </c>
      <c r="T1137">
        <f>VLOOKUP(D1137,'Pop and Pop Den'!A:C,2,FALSE)</f>
        <v>10611862</v>
      </c>
      <c r="U1137">
        <f>VLOOKUP(D1137,'Pop and Pop Den'!A:C,3,FALSE)</f>
        <v>218.27019999999999</v>
      </c>
      <c r="V1137">
        <f>VLOOKUP(D1137,Unemployment!A:B,2,FALSE)</f>
        <v>3.9</v>
      </c>
      <c r="W1137">
        <f>VLOOKUP(D1137,Unemployment!H:J,2,FALSE)</f>
        <v>3.6</v>
      </c>
      <c r="X1137">
        <f>VLOOKUP(D1137,Unemployment!H:J,3,FALSE)</f>
        <v>4.4000000000000004</v>
      </c>
      <c r="Y1137">
        <f t="shared" si="353"/>
        <v>0.50000000000000044</v>
      </c>
      <c r="Z1137">
        <f t="shared" si="354"/>
        <v>0.80000000000000027</v>
      </c>
      <c r="AA1137">
        <f>VLOOKUP(D1137,MedianAge!A:B,2,FALSE)</f>
        <v>38.6</v>
      </c>
      <c r="AB1137" s="6">
        <f>VLOOKUP(D1137,StateActions!F:G,2,FALSE)</f>
        <v>43920</v>
      </c>
      <c r="AC1137" s="6">
        <f>VLOOKUP(D1137,StateActions!L:M,2,FALSE)</f>
        <v>43917</v>
      </c>
      <c r="AD1137" s="6">
        <f>VLOOKUP(D1137,StateActions!A:B,2,FALSE)</f>
        <v>43904</v>
      </c>
      <c r="AE1137">
        <f t="shared" si="355"/>
        <v>-1</v>
      </c>
      <c r="AF1137">
        <f t="shared" si="356"/>
        <v>2</v>
      </c>
      <c r="AG1137">
        <f t="shared" si="357"/>
        <v>15</v>
      </c>
      <c r="AH1137" s="18">
        <f t="shared" si="358"/>
        <v>5.489575085774611E-2</v>
      </c>
      <c r="AI1137" s="18">
        <f t="shared" si="359"/>
        <v>0.94510424914225388</v>
      </c>
      <c r="AJ1137" s="20">
        <f t="shared" si="360"/>
        <v>2.1113750329902349E-4</v>
      </c>
      <c r="AK1137" t="str">
        <f t="shared" si="361"/>
        <v>Include</v>
      </c>
      <c r="AL1137" t="str">
        <f t="shared" si="362"/>
        <v>Less than 10 deaths</v>
      </c>
      <c r="AM1137" s="6">
        <f>IFERROR(VLOOKUP(D1137,DatesEachStateReach10Deaths!A:B,2,FALSE),AK1137)</f>
        <v>43922</v>
      </c>
      <c r="AN1137">
        <f t="shared" si="363"/>
        <v>-3</v>
      </c>
    </row>
    <row r="1138" spans="1:40" x14ac:dyDescent="0.25">
      <c r="A1138" t="str">
        <f t="shared" si="350"/>
        <v>43920North Carolina</v>
      </c>
      <c r="B1138" t="str">
        <f t="shared" si="351"/>
        <v>43920NC</v>
      </c>
      <c r="C1138" s="6">
        <v>43920</v>
      </c>
      <c r="D1138" t="s">
        <v>96</v>
      </c>
      <c r="E1138" t="s">
        <v>35</v>
      </c>
      <c r="F1138">
        <f>IFERROR(VLOOKUP(B1138,CovidTracking!B:G,4,FALSE),0)</f>
        <v>1307</v>
      </c>
      <c r="G1138">
        <f>IFERROR(VLOOKUP(B1138,CovidTracking!B:G,5,FALSE),0)</f>
        <v>19557</v>
      </c>
      <c r="H1138">
        <f t="shared" si="352"/>
        <v>20864</v>
      </c>
      <c r="I1138">
        <f>IFERROR(VLOOKUP(B1138,CovidTracking!B:G,6,FALSE),0)</f>
        <v>6</v>
      </c>
      <c r="J1138">
        <f t="shared" si="364"/>
        <v>267</v>
      </c>
      <c r="K1138">
        <f t="shared" si="365"/>
        <v>1652</v>
      </c>
      <c r="L1138">
        <f t="shared" si="366"/>
        <v>1919</v>
      </c>
      <c r="M1138">
        <f t="shared" si="367"/>
        <v>2</v>
      </c>
      <c r="N1138">
        <f>VLOOKUP(A1138,Mobility!$A:$L,7,FALSE)</f>
        <v>-34</v>
      </c>
      <c r="O1138">
        <f>VLOOKUP(A1138,Mobility!$A:$L,8,FALSE)</f>
        <v>-10</v>
      </c>
      <c r="P1138">
        <f>VLOOKUP(A1138,Mobility!$A:$L,9,FALSE)</f>
        <v>23</v>
      </c>
      <c r="Q1138">
        <f>VLOOKUP(A1138,Mobility!$A:$L,10,FALSE)</f>
        <v>-45</v>
      </c>
      <c r="R1138">
        <f>VLOOKUP(A1138,Mobility!$A:$L,11,FALSE)</f>
        <v>-41</v>
      </c>
      <c r="S1138">
        <f>VLOOKUP(A1138,Mobility!$A:$L,12,FALSE)</f>
        <v>15</v>
      </c>
      <c r="T1138">
        <f>VLOOKUP(D1138,'Pop and Pop Den'!A:C,2,FALSE)</f>
        <v>10611862</v>
      </c>
      <c r="U1138">
        <f>VLOOKUP(D1138,'Pop and Pop Den'!A:C,3,FALSE)</f>
        <v>218.27019999999999</v>
      </c>
      <c r="V1138">
        <f>VLOOKUP(D1138,Unemployment!A:B,2,FALSE)</f>
        <v>3.9</v>
      </c>
      <c r="W1138">
        <f>VLOOKUP(D1138,Unemployment!H:J,2,FALSE)</f>
        <v>3.6</v>
      </c>
      <c r="X1138">
        <f>VLOOKUP(D1138,Unemployment!H:J,3,FALSE)</f>
        <v>4.4000000000000004</v>
      </c>
      <c r="Y1138">
        <f t="shared" si="353"/>
        <v>0.50000000000000044</v>
      </c>
      <c r="Z1138">
        <f t="shared" si="354"/>
        <v>0.80000000000000027</v>
      </c>
      <c r="AA1138">
        <f>VLOOKUP(D1138,MedianAge!A:B,2,FALSE)</f>
        <v>38.6</v>
      </c>
      <c r="AB1138" s="6">
        <f>VLOOKUP(D1138,StateActions!F:G,2,FALSE)</f>
        <v>43920</v>
      </c>
      <c r="AC1138" s="6">
        <f>VLOOKUP(D1138,StateActions!L:M,2,FALSE)</f>
        <v>43917</v>
      </c>
      <c r="AD1138" s="6">
        <f>VLOOKUP(D1138,StateActions!A:B,2,FALSE)</f>
        <v>43904</v>
      </c>
      <c r="AE1138">
        <f t="shared" si="355"/>
        <v>0</v>
      </c>
      <c r="AF1138">
        <f t="shared" si="356"/>
        <v>3</v>
      </c>
      <c r="AG1138">
        <f t="shared" si="357"/>
        <v>16</v>
      </c>
      <c r="AH1138" s="18">
        <f t="shared" si="358"/>
        <v>6.2643788343558285E-2</v>
      </c>
      <c r="AI1138" s="18">
        <f t="shared" si="359"/>
        <v>0.93735621165644167</v>
      </c>
      <c r="AJ1138" s="20">
        <f t="shared" si="360"/>
        <v>2.8757668711656444E-4</v>
      </c>
      <c r="AK1138" t="str">
        <f t="shared" si="361"/>
        <v>Include</v>
      </c>
      <c r="AL1138" t="str">
        <f t="shared" si="362"/>
        <v>Less than 10 deaths</v>
      </c>
      <c r="AM1138" s="6">
        <f>IFERROR(VLOOKUP(D1138,DatesEachStateReach10Deaths!A:B,2,FALSE),AK1138)</f>
        <v>43922</v>
      </c>
      <c r="AN1138">
        <f t="shared" si="363"/>
        <v>-2</v>
      </c>
    </row>
    <row r="1139" spans="1:40" x14ac:dyDescent="0.25">
      <c r="A1139" t="str">
        <f t="shared" si="350"/>
        <v>43921North Carolina</v>
      </c>
      <c r="B1139" t="str">
        <f t="shared" si="351"/>
        <v>43921NC</v>
      </c>
      <c r="C1139" s="6">
        <v>43921</v>
      </c>
      <c r="D1139" t="s">
        <v>96</v>
      </c>
      <c r="E1139" t="s">
        <v>35</v>
      </c>
      <c r="F1139">
        <f>IFERROR(VLOOKUP(B1139,CovidTracking!B:G,4,FALSE),0)</f>
        <v>1498</v>
      </c>
      <c r="G1139">
        <f>IFERROR(VLOOKUP(B1139,CovidTracking!B:G,5,FALSE),0)</f>
        <v>21608</v>
      </c>
      <c r="H1139">
        <f t="shared" si="352"/>
        <v>23106</v>
      </c>
      <c r="I1139">
        <f>IFERROR(VLOOKUP(B1139,CovidTracking!B:G,6,FALSE),0)</f>
        <v>8</v>
      </c>
      <c r="J1139">
        <f t="shared" si="364"/>
        <v>191</v>
      </c>
      <c r="K1139">
        <f t="shared" si="365"/>
        <v>2051</v>
      </c>
      <c r="L1139">
        <f t="shared" si="366"/>
        <v>2242</v>
      </c>
      <c r="M1139">
        <f t="shared" si="367"/>
        <v>2</v>
      </c>
      <c r="N1139">
        <f>VLOOKUP(A1139,Mobility!$A:$L,7,FALSE)</f>
        <v>-40</v>
      </c>
      <c r="O1139">
        <f>VLOOKUP(A1139,Mobility!$A:$L,8,FALSE)</f>
        <v>-17</v>
      </c>
      <c r="P1139">
        <f>VLOOKUP(A1139,Mobility!$A:$L,9,FALSE)</f>
        <v>-18</v>
      </c>
      <c r="Q1139">
        <f>VLOOKUP(A1139,Mobility!$A:$L,10,FALSE)</f>
        <v>-46</v>
      </c>
      <c r="R1139">
        <f>VLOOKUP(A1139,Mobility!$A:$L,11,FALSE)</f>
        <v>-44</v>
      </c>
      <c r="S1139">
        <f>VLOOKUP(A1139,Mobility!$A:$L,12,FALSE)</f>
        <v>19</v>
      </c>
      <c r="T1139">
        <f>VLOOKUP(D1139,'Pop and Pop Den'!A:C,2,FALSE)</f>
        <v>10611862</v>
      </c>
      <c r="U1139">
        <f>VLOOKUP(D1139,'Pop and Pop Den'!A:C,3,FALSE)</f>
        <v>218.27019999999999</v>
      </c>
      <c r="V1139">
        <f>VLOOKUP(D1139,Unemployment!A:B,2,FALSE)</f>
        <v>3.9</v>
      </c>
      <c r="W1139">
        <f>VLOOKUP(D1139,Unemployment!H:J,2,FALSE)</f>
        <v>3.6</v>
      </c>
      <c r="X1139">
        <f>VLOOKUP(D1139,Unemployment!H:J,3,FALSE)</f>
        <v>4.4000000000000004</v>
      </c>
      <c r="Y1139">
        <f t="shared" si="353"/>
        <v>0.50000000000000044</v>
      </c>
      <c r="Z1139">
        <f t="shared" si="354"/>
        <v>0.80000000000000027</v>
      </c>
      <c r="AA1139">
        <f>VLOOKUP(D1139,MedianAge!A:B,2,FALSE)</f>
        <v>38.6</v>
      </c>
      <c r="AB1139" s="6">
        <f>VLOOKUP(D1139,StateActions!F:G,2,FALSE)</f>
        <v>43920</v>
      </c>
      <c r="AC1139" s="6">
        <f>VLOOKUP(D1139,StateActions!L:M,2,FALSE)</f>
        <v>43917</v>
      </c>
      <c r="AD1139" s="6">
        <f>VLOOKUP(D1139,StateActions!A:B,2,FALSE)</f>
        <v>43904</v>
      </c>
      <c r="AE1139">
        <f t="shared" si="355"/>
        <v>1</v>
      </c>
      <c r="AF1139">
        <f t="shared" si="356"/>
        <v>4</v>
      </c>
      <c r="AG1139">
        <f t="shared" si="357"/>
        <v>17</v>
      </c>
      <c r="AH1139" s="18">
        <f t="shared" si="358"/>
        <v>6.4831645460053669E-2</v>
      </c>
      <c r="AI1139" s="18">
        <f t="shared" si="359"/>
        <v>0.93516835453994629</v>
      </c>
      <c r="AJ1139" s="20">
        <f t="shared" si="360"/>
        <v>3.4623041634207567E-4</v>
      </c>
      <c r="AK1139" t="str">
        <f t="shared" si="361"/>
        <v>Include</v>
      </c>
      <c r="AL1139" t="str">
        <f t="shared" si="362"/>
        <v>Less than 10 deaths</v>
      </c>
      <c r="AM1139" s="6">
        <f>IFERROR(VLOOKUP(D1139,DatesEachStateReach10Deaths!A:B,2,FALSE),AK1139)</f>
        <v>43922</v>
      </c>
      <c r="AN1139">
        <f t="shared" si="363"/>
        <v>-1</v>
      </c>
    </row>
    <row r="1140" spans="1:40" x14ac:dyDescent="0.25">
      <c r="A1140" t="str">
        <f t="shared" si="350"/>
        <v>43922North Carolina</v>
      </c>
      <c r="B1140" t="str">
        <f t="shared" si="351"/>
        <v>43922NC</v>
      </c>
      <c r="C1140" s="6">
        <v>43922</v>
      </c>
      <c r="D1140" t="s">
        <v>96</v>
      </c>
      <c r="E1140" t="s">
        <v>35</v>
      </c>
      <c r="F1140">
        <f>IFERROR(VLOOKUP(B1140,CovidTracking!B:G,4,FALSE),0)</f>
        <v>1584</v>
      </c>
      <c r="G1140">
        <f>IFERROR(VLOOKUP(B1140,CovidTracking!B:G,5,FALSE),0)</f>
        <v>24659</v>
      </c>
      <c r="H1140">
        <f t="shared" si="352"/>
        <v>26243</v>
      </c>
      <c r="I1140">
        <f>IFERROR(VLOOKUP(B1140,CovidTracking!B:G,6,FALSE),0)</f>
        <v>10</v>
      </c>
      <c r="J1140">
        <f t="shared" si="364"/>
        <v>86</v>
      </c>
      <c r="K1140">
        <f t="shared" si="365"/>
        <v>3051</v>
      </c>
      <c r="L1140">
        <f t="shared" si="366"/>
        <v>3137</v>
      </c>
      <c r="M1140">
        <f t="shared" si="367"/>
        <v>2</v>
      </c>
      <c r="N1140">
        <f>VLOOKUP(A1140,Mobility!$A:$L,7,FALSE)</f>
        <v>-38</v>
      </c>
      <c r="O1140">
        <f>VLOOKUP(A1140,Mobility!$A:$L,8,FALSE)</f>
        <v>-13</v>
      </c>
      <c r="P1140">
        <f>VLOOKUP(A1140,Mobility!$A:$L,9,FALSE)</f>
        <v>-14</v>
      </c>
      <c r="Q1140">
        <f>VLOOKUP(A1140,Mobility!$A:$L,10,FALSE)</f>
        <v>-45</v>
      </c>
      <c r="R1140">
        <f>VLOOKUP(A1140,Mobility!$A:$L,11,FALSE)</f>
        <v>-45</v>
      </c>
      <c r="S1140">
        <f>VLOOKUP(A1140,Mobility!$A:$L,12,FALSE)</f>
        <v>18</v>
      </c>
      <c r="T1140">
        <f>VLOOKUP(D1140,'Pop and Pop Den'!A:C,2,FALSE)</f>
        <v>10611862</v>
      </c>
      <c r="U1140">
        <f>VLOOKUP(D1140,'Pop and Pop Den'!A:C,3,FALSE)</f>
        <v>218.27019999999999</v>
      </c>
      <c r="V1140">
        <f>VLOOKUP(D1140,Unemployment!A:B,2,FALSE)</f>
        <v>3.9</v>
      </c>
      <c r="W1140">
        <f>VLOOKUP(D1140,Unemployment!H:J,2,FALSE)</f>
        <v>3.6</v>
      </c>
      <c r="X1140">
        <f>VLOOKUP(D1140,Unemployment!H:J,3,FALSE)</f>
        <v>4.4000000000000004</v>
      </c>
      <c r="Y1140">
        <f t="shared" si="353"/>
        <v>0.50000000000000044</v>
      </c>
      <c r="Z1140">
        <f t="shared" si="354"/>
        <v>0.80000000000000027</v>
      </c>
      <c r="AA1140">
        <f>VLOOKUP(D1140,MedianAge!A:B,2,FALSE)</f>
        <v>38.6</v>
      </c>
      <c r="AB1140" s="6">
        <f>VLOOKUP(D1140,StateActions!F:G,2,FALSE)</f>
        <v>43920</v>
      </c>
      <c r="AC1140" s="6">
        <f>VLOOKUP(D1140,StateActions!L:M,2,FALSE)</f>
        <v>43917</v>
      </c>
      <c r="AD1140" s="6">
        <f>VLOOKUP(D1140,StateActions!A:B,2,FALSE)</f>
        <v>43904</v>
      </c>
      <c r="AE1140">
        <f t="shared" si="355"/>
        <v>2</v>
      </c>
      <c r="AF1140">
        <f t="shared" si="356"/>
        <v>5</v>
      </c>
      <c r="AG1140">
        <f t="shared" si="357"/>
        <v>18</v>
      </c>
      <c r="AH1140" s="18">
        <f t="shared" si="358"/>
        <v>6.0358952863620773E-2</v>
      </c>
      <c r="AI1140" s="18">
        <f t="shared" si="359"/>
        <v>0.93964104713637919</v>
      </c>
      <c r="AJ1140" s="20">
        <f t="shared" si="360"/>
        <v>3.8105399535114126E-4</v>
      </c>
      <c r="AK1140" t="str">
        <f t="shared" si="361"/>
        <v>Include</v>
      </c>
      <c r="AL1140" t="str">
        <f t="shared" si="362"/>
        <v>10 or more deaths</v>
      </c>
      <c r="AM1140" s="6">
        <f>IFERROR(VLOOKUP(D1140,DatesEachStateReach10Deaths!A:B,2,FALSE),AK1140)</f>
        <v>43922</v>
      </c>
      <c r="AN1140">
        <f t="shared" si="363"/>
        <v>0</v>
      </c>
    </row>
    <row r="1141" spans="1:40" x14ac:dyDescent="0.25">
      <c r="A1141" t="str">
        <f t="shared" si="350"/>
        <v>43923North Carolina</v>
      </c>
      <c r="B1141" t="str">
        <f t="shared" si="351"/>
        <v>43923NC</v>
      </c>
      <c r="C1141" s="6">
        <v>43923</v>
      </c>
      <c r="D1141" t="s">
        <v>96</v>
      </c>
      <c r="E1141" t="s">
        <v>35</v>
      </c>
      <c r="F1141">
        <f>IFERROR(VLOOKUP(B1141,CovidTracking!B:G,4,FALSE),0)</f>
        <v>1857</v>
      </c>
      <c r="G1141">
        <f>IFERROR(VLOOKUP(B1141,CovidTracking!B:G,5,FALSE),0)</f>
        <v>26822</v>
      </c>
      <c r="H1141">
        <f t="shared" si="352"/>
        <v>28679</v>
      </c>
      <c r="I1141">
        <f>IFERROR(VLOOKUP(B1141,CovidTracking!B:G,6,FALSE),0)</f>
        <v>16</v>
      </c>
      <c r="J1141">
        <f t="shared" si="364"/>
        <v>273</v>
      </c>
      <c r="K1141">
        <f t="shared" si="365"/>
        <v>2163</v>
      </c>
      <c r="L1141">
        <f t="shared" si="366"/>
        <v>2436</v>
      </c>
      <c r="M1141">
        <f t="shared" si="367"/>
        <v>6</v>
      </c>
      <c r="N1141">
        <f>VLOOKUP(A1141,Mobility!$A:$L,7,FALSE)</f>
        <v>-37</v>
      </c>
      <c r="O1141">
        <f>VLOOKUP(A1141,Mobility!$A:$L,8,FALSE)</f>
        <v>-11</v>
      </c>
      <c r="P1141">
        <f>VLOOKUP(A1141,Mobility!$A:$L,9,FALSE)</f>
        <v>7</v>
      </c>
      <c r="Q1141">
        <f>VLOOKUP(A1141,Mobility!$A:$L,10,FALSE)</f>
        <v>-47</v>
      </c>
      <c r="R1141">
        <f>VLOOKUP(A1141,Mobility!$A:$L,11,FALSE)</f>
        <v>-45</v>
      </c>
      <c r="S1141">
        <f>VLOOKUP(A1141,Mobility!$A:$L,12,FALSE)</f>
        <v>18</v>
      </c>
      <c r="T1141">
        <f>VLOOKUP(D1141,'Pop and Pop Den'!A:C,2,FALSE)</f>
        <v>10611862</v>
      </c>
      <c r="U1141">
        <f>VLOOKUP(D1141,'Pop and Pop Den'!A:C,3,FALSE)</f>
        <v>218.27019999999999</v>
      </c>
      <c r="V1141">
        <f>VLOOKUP(D1141,Unemployment!A:B,2,FALSE)</f>
        <v>3.9</v>
      </c>
      <c r="W1141">
        <f>VLOOKUP(D1141,Unemployment!H:J,2,FALSE)</f>
        <v>3.6</v>
      </c>
      <c r="X1141">
        <f>VLOOKUP(D1141,Unemployment!H:J,3,FALSE)</f>
        <v>4.4000000000000004</v>
      </c>
      <c r="Y1141">
        <f t="shared" si="353"/>
        <v>0.50000000000000044</v>
      </c>
      <c r="Z1141">
        <f t="shared" si="354"/>
        <v>0.80000000000000027</v>
      </c>
      <c r="AA1141">
        <f>VLOOKUP(D1141,MedianAge!A:B,2,FALSE)</f>
        <v>38.6</v>
      </c>
      <c r="AB1141" s="6">
        <f>VLOOKUP(D1141,StateActions!F:G,2,FALSE)</f>
        <v>43920</v>
      </c>
      <c r="AC1141" s="6">
        <f>VLOOKUP(D1141,StateActions!L:M,2,FALSE)</f>
        <v>43917</v>
      </c>
      <c r="AD1141" s="6">
        <f>VLOOKUP(D1141,StateActions!A:B,2,FALSE)</f>
        <v>43904</v>
      </c>
      <c r="AE1141">
        <f t="shared" si="355"/>
        <v>3</v>
      </c>
      <c r="AF1141">
        <f t="shared" si="356"/>
        <v>6</v>
      </c>
      <c r="AG1141">
        <f t="shared" si="357"/>
        <v>19</v>
      </c>
      <c r="AH1141" s="18">
        <f t="shared" si="358"/>
        <v>6.4751211687994706E-2</v>
      </c>
      <c r="AI1141" s="18">
        <f t="shared" si="359"/>
        <v>0.93524878831200531</v>
      </c>
      <c r="AJ1141" s="20">
        <f t="shared" si="360"/>
        <v>5.5789950835105824E-4</v>
      </c>
      <c r="AK1141" t="str">
        <f t="shared" si="361"/>
        <v>Include</v>
      </c>
      <c r="AL1141" t="str">
        <f t="shared" si="362"/>
        <v>10 or more deaths</v>
      </c>
      <c r="AM1141" s="6">
        <f>IFERROR(VLOOKUP(D1141,DatesEachStateReach10Deaths!A:B,2,FALSE),AK1141)</f>
        <v>43922</v>
      </c>
      <c r="AN1141">
        <f t="shared" si="363"/>
        <v>1</v>
      </c>
    </row>
    <row r="1142" spans="1:40" x14ac:dyDescent="0.25">
      <c r="A1142" t="str">
        <f t="shared" ref="A1142:A1205" si="368">C1142&amp;D1142</f>
        <v>43924North Carolina</v>
      </c>
      <c r="B1142" t="str">
        <f t="shared" si="351"/>
        <v>43924NC</v>
      </c>
      <c r="C1142" s="6">
        <v>43924</v>
      </c>
      <c r="D1142" t="s">
        <v>96</v>
      </c>
      <c r="E1142" t="s">
        <v>35</v>
      </c>
      <c r="F1142">
        <f>IFERROR(VLOOKUP(B1142,CovidTracking!B:G,4,FALSE),0)</f>
        <v>2093</v>
      </c>
      <c r="G1142">
        <f>IFERROR(VLOOKUP(B1142,CovidTracking!B:G,5,FALSE),0)</f>
        <v>29505</v>
      </c>
      <c r="H1142">
        <f t="shared" si="352"/>
        <v>31598</v>
      </c>
      <c r="I1142">
        <f>IFERROR(VLOOKUP(B1142,CovidTracking!B:G,6,FALSE),0)</f>
        <v>19</v>
      </c>
      <c r="J1142">
        <f t="shared" si="364"/>
        <v>236</v>
      </c>
      <c r="K1142">
        <f t="shared" si="365"/>
        <v>2683</v>
      </c>
      <c r="L1142">
        <f t="shared" si="366"/>
        <v>2919</v>
      </c>
      <c r="M1142">
        <f t="shared" si="367"/>
        <v>3</v>
      </c>
      <c r="N1142">
        <f>VLOOKUP(A1142,Mobility!$A:$L,7,FALSE)</f>
        <v>-34</v>
      </c>
      <c r="O1142">
        <f>VLOOKUP(A1142,Mobility!$A:$L,8,FALSE)</f>
        <v>-5</v>
      </c>
      <c r="P1142">
        <f>VLOOKUP(A1142,Mobility!$A:$L,9,FALSE)</f>
        <v>26</v>
      </c>
      <c r="Q1142">
        <f>VLOOKUP(A1142,Mobility!$A:$L,10,FALSE)</f>
        <v>-46</v>
      </c>
      <c r="R1142">
        <f>VLOOKUP(A1142,Mobility!$A:$L,11,FALSE)</f>
        <v>-44</v>
      </c>
      <c r="S1142">
        <f>VLOOKUP(A1142,Mobility!$A:$L,12,FALSE)</f>
        <v>17</v>
      </c>
      <c r="T1142">
        <f>VLOOKUP(D1142,'Pop and Pop Den'!A:C,2,FALSE)</f>
        <v>10611862</v>
      </c>
      <c r="U1142">
        <f>VLOOKUP(D1142,'Pop and Pop Den'!A:C,3,FALSE)</f>
        <v>218.27019999999999</v>
      </c>
      <c r="V1142">
        <f>VLOOKUP(D1142,Unemployment!A:B,2,FALSE)</f>
        <v>3.9</v>
      </c>
      <c r="W1142">
        <f>VLOOKUP(D1142,Unemployment!H:J,2,FALSE)</f>
        <v>3.6</v>
      </c>
      <c r="X1142">
        <f>VLOOKUP(D1142,Unemployment!H:J,3,FALSE)</f>
        <v>4.4000000000000004</v>
      </c>
      <c r="Y1142">
        <f t="shared" si="353"/>
        <v>0.50000000000000044</v>
      </c>
      <c r="Z1142">
        <f t="shared" si="354"/>
        <v>0.80000000000000027</v>
      </c>
      <c r="AA1142">
        <f>VLOOKUP(D1142,MedianAge!A:B,2,FALSE)</f>
        <v>38.6</v>
      </c>
      <c r="AB1142" s="6">
        <f>VLOOKUP(D1142,StateActions!F:G,2,FALSE)</f>
        <v>43920</v>
      </c>
      <c r="AC1142" s="6">
        <f>VLOOKUP(D1142,StateActions!L:M,2,FALSE)</f>
        <v>43917</v>
      </c>
      <c r="AD1142" s="6">
        <f>VLOOKUP(D1142,StateActions!A:B,2,FALSE)</f>
        <v>43904</v>
      </c>
      <c r="AE1142">
        <f t="shared" si="355"/>
        <v>4</v>
      </c>
      <c r="AF1142">
        <f t="shared" si="356"/>
        <v>7</v>
      </c>
      <c r="AG1142">
        <f t="shared" si="357"/>
        <v>20</v>
      </c>
      <c r="AH1142" s="18">
        <f t="shared" si="358"/>
        <v>6.6238369517058041E-2</v>
      </c>
      <c r="AI1142" s="18">
        <f t="shared" si="359"/>
        <v>0.93376163048294192</v>
      </c>
      <c r="AJ1142" s="20">
        <f t="shared" si="360"/>
        <v>6.0130387999240455E-4</v>
      </c>
      <c r="AK1142" t="str">
        <f t="shared" si="361"/>
        <v>Include</v>
      </c>
      <c r="AL1142" t="str">
        <f t="shared" si="362"/>
        <v>10 or more deaths</v>
      </c>
      <c r="AM1142" s="6">
        <f>IFERROR(VLOOKUP(D1142,DatesEachStateReach10Deaths!A:B,2,FALSE),AK1142)</f>
        <v>43922</v>
      </c>
      <c r="AN1142">
        <f t="shared" si="363"/>
        <v>2</v>
      </c>
    </row>
    <row r="1143" spans="1:40" x14ac:dyDescent="0.25">
      <c r="A1143" t="str">
        <f t="shared" si="368"/>
        <v>43925North Carolina</v>
      </c>
      <c r="B1143" t="str">
        <f t="shared" si="351"/>
        <v>43925NC</v>
      </c>
      <c r="C1143" s="6">
        <v>43925</v>
      </c>
      <c r="D1143" t="s">
        <v>96</v>
      </c>
      <c r="E1143" t="s">
        <v>35</v>
      </c>
      <c r="F1143">
        <f>IFERROR(VLOOKUP(B1143,CovidTracking!B:G,4,FALSE),0)</f>
        <v>2402</v>
      </c>
      <c r="G1143">
        <f>IFERROR(VLOOKUP(B1143,CovidTracking!B:G,5,FALSE),0)</f>
        <v>36371</v>
      </c>
      <c r="H1143">
        <f t="shared" si="352"/>
        <v>38773</v>
      </c>
      <c r="I1143">
        <f>IFERROR(VLOOKUP(B1143,CovidTracking!B:G,6,FALSE),0)</f>
        <v>24</v>
      </c>
      <c r="J1143">
        <f t="shared" si="364"/>
        <v>309</v>
      </c>
      <c r="K1143">
        <f t="shared" si="365"/>
        <v>6866</v>
      </c>
      <c r="L1143">
        <f t="shared" si="366"/>
        <v>7175</v>
      </c>
      <c r="M1143">
        <f t="shared" si="367"/>
        <v>5</v>
      </c>
      <c r="N1143">
        <f>VLOOKUP(A1143,Mobility!$A:$L,7,FALSE)</f>
        <v>-41</v>
      </c>
      <c r="O1143">
        <f>VLOOKUP(A1143,Mobility!$A:$L,8,FALSE)</f>
        <v>-11</v>
      </c>
      <c r="P1143">
        <f>VLOOKUP(A1143,Mobility!$A:$L,9,FALSE)</f>
        <v>21</v>
      </c>
      <c r="Q1143">
        <f>VLOOKUP(A1143,Mobility!$A:$L,10,FALSE)</f>
        <v>-48</v>
      </c>
      <c r="R1143">
        <f>VLOOKUP(A1143,Mobility!$A:$L,11,FALSE)</f>
        <v>-32</v>
      </c>
      <c r="S1143">
        <f>VLOOKUP(A1143,Mobility!$A:$L,12,FALSE)</f>
        <v>12</v>
      </c>
      <c r="T1143">
        <f>VLOOKUP(D1143,'Pop and Pop Den'!A:C,2,FALSE)</f>
        <v>10611862</v>
      </c>
      <c r="U1143">
        <f>VLOOKUP(D1143,'Pop and Pop Den'!A:C,3,FALSE)</f>
        <v>218.27019999999999</v>
      </c>
      <c r="V1143">
        <f>VLOOKUP(D1143,Unemployment!A:B,2,FALSE)</f>
        <v>3.9</v>
      </c>
      <c r="W1143">
        <f>VLOOKUP(D1143,Unemployment!H:J,2,FALSE)</f>
        <v>3.6</v>
      </c>
      <c r="X1143">
        <f>VLOOKUP(D1143,Unemployment!H:J,3,FALSE)</f>
        <v>4.4000000000000004</v>
      </c>
      <c r="Y1143">
        <f t="shared" si="353"/>
        <v>0.50000000000000044</v>
      </c>
      <c r="Z1143">
        <f t="shared" si="354"/>
        <v>0.80000000000000027</v>
      </c>
      <c r="AA1143">
        <f>VLOOKUP(D1143,MedianAge!A:B,2,FALSE)</f>
        <v>38.6</v>
      </c>
      <c r="AB1143" s="6">
        <f>VLOOKUP(D1143,StateActions!F:G,2,FALSE)</f>
        <v>43920</v>
      </c>
      <c r="AC1143" s="6">
        <f>VLOOKUP(D1143,StateActions!L:M,2,FALSE)</f>
        <v>43917</v>
      </c>
      <c r="AD1143" s="6">
        <f>VLOOKUP(D1143,StateActions!A:B,2,FALSE)</f>
        <v>43904</v>
      </c>
      <c r="AE1143">
        <f t="shared" si="355"/>
        <v>5</v>
      </c>
      <c r="AF1143">
        <f t="shared" si="356"/>
        <v>8</v>
      </c>
      <c r="AG1143">
        <f t="shared" si="357"/>
        <v>21</v>
      </c>
      <c r="AH1143" s="18">
        <f t="shared" si="358"/>
        <v>6.1950326257963012E-2</v>
      </c>
      <c r="AI1143" s="18">
        <f t="shared" si="359"/>
        <v>0.93804967374203696</v>
      </c>
      <c r="AJ1143" s="20">
        <f t="shared" si="360"/>
        <v>6.1898743971320247E-4</v>
      </c>
      <c r="AK1143" t="str">
        <f t="shared" si="361"/>
        <v>Include</v>
      </c>
      <c r="AL1143" t="str">
        <f t="shared" si="362"/>
        <v>10 or more deaths</v>
      </c>
      <c r="AM1143" s="6">
        <f>IFERROR(VLOOKUP(D1143,DatesEachStateReach10Deaths!A:B,2,FALSE),AK1143)</f>
        <v>43922</v>
      </c>
      <c r="AN1143">
        <f t="shared" si="363"/>
        <v>3</v>
      </c>
    </row>
    <row r="1144" spans="1:40" x14ac:dyDescent="0.25">
      <c r="A1144" t="str">
        <f t="shared" si="368"/>
        <v>43926North Carolina</v>
      </c>
      <c r="B1144" t="str">
        <f t="shared" si="351"/>
        <v>43926NC</v>
      </c>
      <c r="C1144" s="6">
        <v>43926</v>
      </c>
      <c r="D1144" t="s">
        <v>96</v>
      </c>
      <c r="E1144" t="s">
        <v>35</v>
      </c>
      <c r="F1144">
        <f>IFERROR(VLOOKUP(B1144,CovidTracking!B:G,4,FALSE),0)</f>
        <v>2585</v>
      </c>
      <c r="G1144">
        <f>IFERROR(VLOOKUP(B1144,CovidTracking!B:G,5,FALSE),0)</f>
        <v>37460</v>
      </c>
      <c r="H1144">
        <f t="shared" si="352"/>
        <v>40045</v>
      </c>
      <c r="I1144">
        <f>IFERROR(VLOOKUP(B1144,CovidTracking!B:G,6,FALSE),0)</f>
        <v>31</v>
      </c>
      <c r="J1144">
        <f t="shared" si="364"/>
        <v>183</v>
      </c>
      <c r="K1144">
        <f t="shared" si="365"/>
        <v>1089</v>
      </c>
      <c r="L1144">
        <f t="shared" si="366"/>
        <v>1272</v>
      </c>
      <c r="M1144">
        <f t="shared" si="367"/>
        <v>7</v>
      </c>
      <c r="N1144">
        <f>VLOOKUP(A1144,Mobility!$A:$L,7,FALSE)</f>
        <v>-43</v>
      </c>
      <c r="O1144">
        <f>VLOOKUP(A1144,Mobility!$A:$L,8,FALSE)</f>
        <v>-14</v>
      </c>
      <c r="P1144">
        <f>VLOOKUP(A1144,Mobility!$A:$L,9,FALSE)</f>
        <v>5</v>
      </c>
      <c r="Q1144">
        <f>VLOOKUP(A1144,Mobility!$A:$L,10,FALSE)</f>
        <v>-55</v>
      </c>
      <c r="R1144">
        <f>VLOOKUP(A1144,Mobility!$A:$L,11,FALSE)</f>
        <v>-38</v>
      </c>
      <c r="S1144">
        <f>VLOOKUP(A1144,Mobility!$A:$L,12,FALSE)</f>
        <v>11</v>
      </c>
      <c r="T1144">
        <f>VLOOKUP(D1144,'Pop and Pop Den'!A:C,2,FALSE)</f>
        <v>10611862</v>
      </c>
      <c r="U1144">
        <f>VLOOKUP(D1144,'Pop and Pop Den'!A:C,3,FALSE)</f>
        <v>218.27019999999999</v>
      </c>
      <c r="V1144">
        <f>VLOOKUP(D1144,Unemployment!A:B,2,FALSE)</f>
        <v>3.9</v>
      </c>
      <c r="W1144">
        <f>VLOOKUP(D1144,Unemployment!H:J,2,FALSE)</f>
        <v>3.6</v>
      </c>
      <c r="X1144">
        <f>VLOOKUP(D1144,Unemployment!H:J,3,FALSE)</f>
        <v>4.4000000000000004</v>
      </c>
      <c r="Y1144">
        <f t="shared" si="353"/>
        <v>0.50000000000000044</v>
      </c>
      <c r="Z1144">
        <f t="shared" si="354"/>
        <v>0.80000000000000027</v>
      </c>
      <c r="AA1144">
        <f>VLOOKUP(D1144,MedianAge!A:B,2,FALSE)</f>
        <v>38.6</v>
      </c>
      <c r="AB1144" s="6">
        <f>VLOOKUP(D1144,StateActions!F:G,2,FALSE)</f>
        <v>43920</v>
      </c>
      <c r="AC1144" s="6">
        <f>VLOOKUP(D1144,StateActions!L:M,2,FALSE)</f>
        <v>43917</v>
      </c>
      <c r="AD1144" s="6">
        <f>VLOOKUP(D1144,StateActions!A:B,2,FALSE)</f>
        <v>43904</v>
      </c>
      <c r="AE1144">
        <f t="shared" si="355"/>
        <v>6</v>
      </c>
      <c r="AF1144">
        <f t="shared" si="356"/>
        <v>9</v>
      </c>
      <c r="AG1144">
        <f t="shared" si="357"/>
        <v>22</v>
      </c>
      <c r="AH1144" s="18">
        <f t="shared" si="358"/>
        <v>6.4552378574104133E-2</v>
      </c>
      <c r="AI1144" s="18">
        <f t="shared" si="359"/>
        <v>0.93544762142589588</v>
      </c>
      <c r="AJ1144" s="20">
        <f t="shared" si="360"/>
        <v>7.7412910475714819E-4</v>
      </c>
      <c r="AK1144" t="str">
        <f t="shared" si="361"/>
        <v>Include</v>
      </c>
      <c r="AL1144" t="str">
        <f t="shared" si="362"/>
        <v>10 or more deaths</v>
      </c>
      <c r="AM1144" s="6">
        <f>IFERROR(VLOOKUP(D1144,DatesEachStateReach10Deaths!A:B,2,FALSE),AK1144)</f>
        <v>43922</v>
      </c>
      <c r="AN1144">
        <f t="shared" si="363"/>
        <v>4</v>
      </c>
    </row>
    <row r="1145" spans="1:40" x14ac:dyDescent="0.25">
      <c r="A1145" t="str">
        <f t="shared" si="368"/>
        <v>43927North Carolina</v>
      </c>
      <c r="B1145" t="str">
        <f t="shared" si="351"/>
        <v>43927NC</v>
      </c>
      <c r="C1145" s="6">
        <v>43927</v>
      </c>
      <c r="D1145" t="s">
        <v>96</v>
      </c>
      <c r="E1145" t="s">
        <v>35</v>
      </c>
      <c r="F1145">
        <f>IFERROR(VLOOKUP(B1145,CovidTracking!B:G,4,FALSE),0)</f>
        <v>2870</v>
      </c>
      <c r="G1145">
        <f>IFERROR(VLOOKUP(B1145,CovidTracking!B:G,5,FALSE),0)</f>
        <v>37856</v>
      </c>
      <c r="H1145">
        <f t="shared" si="352"/>
        <v>40726</v>
      </c>
      <c r="I1145">
        <f>IFERROR(VLOOKUP(B1145,CovidTracking!B:G,6,FALSE),0)</f>
        <v>33</v>
      </c>
      <c r="J1145">
        <f t="shared" si="364"/>
        <v>285</v>
      </c>
      <c r="K1145">
        <f t="shared" si="365"/>
        <v>396</v>
      </c>
      <c r="L1145">
        <f t="shared" si="366"/>
        <v>681</v>
      </c>
      <c r="M1145">
        <f t="shared" si="367"/>
        <v>2</v>
      </c>
      <c r="N1145">
        <f>VLOOKUP(A1145,Mobility!$A:$L,7,FALSE)</f>
        <v>-36</v>
      </c>
      <c r="O1145">
        <f>VLOOKUP(A1145,Mobility!$A:$L,8,FALSE)</f>
        <v>-10</v>
      </c>
      <c r="P1145">
        <f>VLOOKUP(A1145,Mobility!$A:$L,9,FALSE)</f>
        <v>22</v>
      </c>
      <c r="Q1145">
        <f>VLOOKUP(A1145,Mobility!$A:$L,10,FALSE)</f>
        <v>-46</v>
      </c>
      <c r="R1145">
        <f>VLOOKUP(A1145,Mobility!$A:$L,11,FALSE)</f>
        <v>-44</v>
      </c>
      <c r="S1145">
        <f>VLOOKUP(A1145,Mobility!$A:$L,12,FALSE)</f>
        <v>16</v>
      </c>
      <c r="T1145">
        <f>VLOOKUP(D1145,'Pop and Pop Den'!A:C,2,FALSE)</f>
        <v>10611862</v>
      </c>
      <c r="U1145">
        <f>VLOOKUP(D1145,'Pop and Pop Den'!A:C,3,FALSE)</f>
        <v>218.27019999999999</v>
      </c>
      <c r="V1145">
        <f>VLOOKUP(D1145,Unemployment!A:B,2,FALSE)</f>
        <v>3.9</v>
      </c>
      <c r="W1145">
        <f>VLOOKUP(D1145,Unemployment!H:J,2,FALSE)</f>
        <v>3.6</v>
      </c>
      <c r="X1145">
        <f>VLOOKUP(D1145,Unemployment!H:J,3,FALSE)</f>
        <v>4.4000000000000004</v>
      </c>
      <c r="Y1145">
        <f t="shared" si="353"/>
        <v>0.50000000000000044</v>
      </c>
      <c r="Z1145">
        <f t="shared" si="354"/>
        <v>0.80000000000000027</v>
      </c>
      <c r="AA1145">
        <f>VLOOKUP(D1145,MedianAge!A:B,2,FALSE)</f>
        <v>38.6</v>
      </c>
      <c r="AB1145" s="6">
        <f>VLOOKUP(D1145,StateActions!F:G,2,FALSE)</f>
        <v>43920</v>
      </c>
      <c r="AC1145" s="6">
        <f>VLOOKUP(D1145,StateActions!L:M,2,FALSE)</f>
        <v>43917</v>
      </c>
      <c r="AD1145" s="6">
        <f>VLOOKUP(D1145,StateActions!A:B,2,FALSE)</f>
        <v>43904</v>
      </c>
      <c r="AE1145">
        <f t="shared" si="355"/>
        <v>7</v>
      </c>
      <c r="AF1145">
        <f t="shared" si="356"/>
        <v>10</v>
      </c>
      <c r="AG1145">
        <f t="shared" si="357"/>
        <v>23</v>
      </c>
      <c r="AH1145" s="18">
        <f t="shared" si="358"/>
        <v>7.0470952217256785E-2</v>
      </c>
      <c r="AI1145" s="18">
        <f t="shared" si="359"/>
        <v>0.92952904778274326</v>
      </c>
      <c r="AJ1145" s="20">
        <f t="shared" si="360"/>
        <v>8.1029317880469481E-4</v>
      </c>
      <c r="AK1145" t="str">
        <f t="shared" si="361"/>
        <v>Include</v>
      </c>
      <c r="AL1145" t="str">
        <f t="shared" si="362"/>
        <v>10 or more deaths</v>
      </c>
      <c r="AM1145" s="6">
        <f>IFERROR(VLOOKUP(D1145,DatesEachStateReach10Deaths!A:B,2,FALSE),AK1145)</f>
        <v>43922</v>
      </c>
      <c r="AN1145">
        <f t="shared" si="363"/>
        <v>5</v>
      </c>
    </row>
    <row r="1146" spans="1:40" x14ac:dyDescent="0.25">
      <c r="A1146" t="str">
        <f t="shared" si="368"/>
        <v>43928North Carolina</v>
      </c>
      <c r="B1146" t="str">
        <f t="shared" si="351"/>
        <v>43928NC</v>
      </c>
      <c r="C1146" s="6">
        <v>43928</v>
      </c>
      <c r="D1146" t="s">
        <v>96</v>
      </c>
      <c r="E1146" t="s">
        <v>35</v>
      </c>
      <c r="F1146">
        <f>IFERROR(VLOOKUP(B1146,CovidTracking!B:G,4,FALSE),0)</f>
        <v>3221</v>
      </c>
      <c r="G1146">
        <f>IFERROR(VLOOKUP(B1146,CovidTracking!B:G,5,FALSE),0)</f>
        <v>37861</v>
      </c>
      <c r="H1146">
        <f t="shared" si="352"/>
        <v>41082</v>
      </c>
      <c r="I1146">
        <f>IFERROR(VLOOKUP(B1146,CovidTracking!B:G,6,FALSE),0)</f>
        <v>46</v>
      </c>
      <c r="J1146">
        <f t="shared" si="364"/>
        <v>351</v>
      </c>
      <c r="K1146">
        <f t="shared" si="365"/>
        <v>5</v>
      </c>
      <c r="L1146">
        <f t="shared" si="366"/>
        <v>356</v>
      </c>
      <c r="M1146">
        <f t="shared" si="367"/>
        <v>13</v>
      </c>
      <c r="N1146">
        <f>VLOOKUP(A1146,Mobility!$A:$L,7,FALSE)</f>
        <v>-36</v>
      </c>
      <c r="O1146">
        <f>VLOOKUP(A1146,Mobility!$A:$L,8,FALSE)</f>
        <v>-9</v>
      </c>
      <c r="P1146">
        <f>VLOOKUP(A1146,Mobility!$A:$L,9,FALSE)</f>
        <v>24</v>
      </c>
      <c r="Q1146">
        <f>VLOOKUP(A1146,Mobility!$A:$L,10,FALSE)</f>
        <v>-44</v>
      </c>
      <c r="R1146">
        <f>VLOOKUP(A1146,Mobility!$A:$L,11,FALSE)</f>
        <v>-45</v>
      </c>
      <c r="S1146">
        <f>VLOOKUP(A1146,Mobility!$A:$L,12,FALSE)</f>
        <v>18</v>
      </c>
      <c r="T1146">
        <f>VLOOKUP(D1146,'Pop and Pop Den'!A:C,2,FALSE)</f>
        <v>10611862</v>
      </c>
      <c r="U1146">
        <f>VLOOKUP(D1146,'Pop and Pop Den'!A:C,3,FALSE)</f>
        <v>218.27019999999999</v>
      </c>
      <c r="V1146">
        <f>VLOOKUP(D1146,Unemployment!A:B,2,FALSE)</f>
        <v>3.9</v>
      </c>
      <c r="W1146">
        <f>VLOOKUP(D1146,Unemployment!H:J,2,FALSE)</f>
        <v>3.6</v>
      </c>
      <c r="X1146">
        <f>VLOOKUP(D1146,Unemployment!H:J,3,FALSE)</f>
        <v>4.4000000000000004</v>
      </c>
      <c r="Y1146">
        <f t="shared" si="353"/>
        <v>0.50000000000000044</v>
      </c>
      <c r="Z1146">
        <f t="shared" si="354"/>
        <v>0.80000000000000027</v>
      </c>
      <c r="AA1146">
        <f>VLOOKUP(D1146,MedianAge!A:B,2,FALSE)</f>
        <v>38.6</v>
      </c>
      <c r="AB1146" s="6">
        <f>VLOOKUP(D1146,StateActions!F:G,2,FALSE)</f>
        <v>43920</v>
      </c>
      <c r="AC1146" s="6">
        <f>VLOOKUP(D1146,StateActions!L:M,2,FALSE)</f>
        <v>43917</v>
      </c>
      <c r="AD1146" s="6">
        <f>VLOOKUP(D1146,StateActions!A:B,2,FALSE)</f>
        <v>43904</v>
      </c>
      <c r="AE1146">
        <f t="shared" si="355"/>
        <v>8</v>
      </c>
      <c r="AF1146">
        <f t="shared" si="356"/>
        <v>11</v>
      </c>
      <c r="AG1146">
        <f t="shared" si="357"/>
        <v>24</v>
      </c>
      <c r="AH1146" s="18">
        <f t="shared" si="358"/>
        <v>7.8404167275205688E-2</v>
      </c>
      <c r="AI1146" s="18">
        <f t="shared" si="359"/>
        <v>0.92159583272479428</v>
      </c>
      <c r="AJ1146" s="20">
        <f t="shared" si="360"/>
        <v>1.1197117959203544E-3</v>
      </c>
      <c r="AK1146" t="str">
        <f t="shared" si="361"/>
        <v>Include</v>
      </c>
      <c r="AL1146" t="str">
        <f t="shared" si="362"/>
        <v>10 or more deaths</v>
      </c>
      <c r="AM1146" s="6">
        <f>IFERROR(VLOOKUP(D1146,DatesEachStateReach10Deaths!A:B,2,FALSE),AK1146)</f>
        <v>43922</v>
      </c>
      <c r="AN1146">
        <f t="shared" si="363"/>
        <v>6</v>
      </c>
    </row>
    <row r="1147" spans="1:40" x14ac:dyDescent="0.25">
      <c r="A1147" t="str">
        <f t="shared" si="368"/>
        <v>43929North Carolina</v>
      </c>
      <c r="B1147" t="str">
        <f t="shared" si="351"/>
        <v>43929NC</v>
      </c>
      <c r="C1147" s="6">
        <v>43929</v>
      </c>
      <c r="D1147" t="s">
        <v>96</v>
      </c>
      <c r="E1147" t="s">
        <v>35</v>
      </c>
      <c r="F1147">
        <f>IFERROR(VLOOKUP(B1147,CovidTracking!B:G,4,FALSE),0)</f>
        <v>3426</v>
      </c>
      <c r="G1147">
        <f>IFERROR(VLOOKUP(B1147,CovidTracking!B:G,5,FALSE),0)</f>
        <v>39561</v>
      </c>
      <c r="H1147">
        <f t="shared" si="352"/>
        <v>42987</v>
      </c>
      <c r="I1147">
        <f>IFERROR(VLOOKUP(B1147,CovidTracking!B:G,6,FALSE),0)</f>
        <v>53</v>
      </c>
      <c r="J1147">
        <f t="shared" si="364"/>
        <v>205</v>
      </c>
      <c r="K1147">
        <f t="shared" si="365"/>
        <v>1700</v>
      </c>
      <c r="L1147">
        <f t="shared" si="366"/>
        <v>1905</v>
      </c>
      <c r="M1147">
        <f t="shared" si="367"/>
        <v>7</v>
      </c>
      <c r="N1147">
        <f>VLOOKUP(A1147,Mobility!$A:$L,7,FALSE)</f>
        <v>-36</v>
      </c>
      <c r="O1147">
        <f>VLOOKUP(A1147,Mobility!$A:$L,8,FALSE)</f>
        <v>-10</v>
      </c>
      <c r="P1147">
        <f>VLOOKUP(A1147,Mobility!$A:$L,9,FALSE)</f>
        <v>15</v>
      </c>
      <c r="Q1147">
        <f>VLOOKUP(A1147,Mobility!$A:$L,10,FALSE)</f>
        <v>-44</v>
      </c>
      <c r="R1147">
        <f>VLOOKUP(A1147,Mobility!$A:$L,11,FALSE)</f>
        <v>-46</v>
      </c>
      <c r="S1147">
        <f>VLOOKUP(A1147,Mobility!$A:$L,12,FALSE)</f>
        <v>17</v>
      </c>
      <c r="T1147">
        <f>VLOOKUP(D1147,'Pop and Pop Den'!A:C,2,FALSE)</f>
        <v>10611862</v>
      </c>
      <c r="U1147">
        <f>VLOOKUP(D1147,'Pop and Pop Den'!A:C,3,FALSE)</f>
        <v>218.27019999999999</v>
      </c>
      <c r="V1147">
        <f>VLOOKUP(D1147,Unemployment!A:B,2,FALSE)</f>
        <v>3.9</v>
      </c>
      <c r="W1147">
        <f>VLOOKUP(D1147,Unemployment!H:J,2,FALSE)</f>
        <v>3.6</v>
      </c>
      <c r="X1147">
        <f>VLOOKUP(D1147,Unemployment!H:J,3,FALSE)</f>
        <v>4.4000000000000004</v>
      </c>
      <c r="Y1147">
        <f t="shared" si="353"/>
        <v>0.50000000000000044</v>
      </c>
      <c r="Z1147">
        <f t="shared" si="354"/>
        <v>0.80000000000000027</v>
      </c>
      <c r="AA1147">
        <f>VLOOKUP(D1147,MedianAge!A:B,2,FALSE)</f>
        <v>38.6</v>
      </c>
      <c r="AB1147" s="6">
        <f>VLOOKUP(D1147,StateActions!F:G,2,FALSE)</f>
        <v>43920</v>
      </c>
      <c r="AC1147" s="6">
        <f>VLOOKUP(D1147,StateActions!L:M,2,FALSE)</f>
        <v>43917</v>
      </c>
      <c r="AD1147" s="6">
        <f>VLOOKUP(D1147,StateActions!A:B,2,FALSE)</f>
        <v>43904</v>
      </c>
      <c r="AE1147">
        <f t="shared" si="355"/>
        <v>9</v>
      </c>
      <c r="AF1147">
        <f t="shared" si="356"/>
        <v>12</v>
      </c>
      <c r="AG1147">
        <f t="shared" si="357"/>
        <v>25</v>
      </c>
      <c r="AH1147" s="18">
        <f t="shared" si="358"/>
        <v>7.9698513504082635E-2</v>
      </c>
      <c r="AI1147" s="18">
        <f t="shared" si="359"/>
        <v>0.92030148649591736</v>
      </c>
      <c r="AJ1147" s="20">
        <f t="shared" si="360"/>
        <v>1.2329308860818387E-3</v>
      </c>
      <c r="AK1147" t="str">
        <f t="shared" si="361"/>
        <v>Include</v>
      </c>
      <c r="AL1147" t="str">
        <f t="shared" si="362"/>
        <v>10 or more deaths</v>
      </c>
      <c r="AM1147" s="6">
        <f>IFERROR(VLOOKUP(D1147,DatesEachStateReach10Deaths!A:B,2,FALSE),AK1147)</f>
        <v>43922</v>
      </c>
      <c r="AN1147">
        <f t="shared" si="363"/>
        <v>7</v>
      </c>
    </row>
    <row r="1148" spans="1:40" x14ac:dyDescent="0.25">
      <c r="A1148" t="str">
        <f t="shared" si="368"/>
        <v>43930North Carolina</v>
      </c>
      <c r="B1148" t="str">
        <f t="shared" si="351"/>
        <v>43930NC</v>
      </c>
      <c r="C1148" s="6">
        <v>43930</v>
      </c>
      <c r="D1148" t="s">
        <v>96</v>
      </c>
      <c r="E1148" t="s">
        <v>35</v>
      </c>
      <c r="F1148">
        <f>IFERROR(VLOOKUP(B1148,CovidTracking!B:G,4,FALSE),0)</f>
        <v>3651</v>
      </c>
      <c r="G1148">
        <f>IFERROR(VLOOKUP(B1148,CovidTracking!B:G,5,FALSE),0)</f>
        <v>44158</v>
      </c>
      <c r="H1148">
        <f t="shared" si="352"/>
        <v>47809</v>
      </c>
      <c r="I1148">
        <f>IFERROR(VLOOKUP(B1148,CovidTracking!B:G,6,FALSE),0)</f>
        <v>65</v>
      </c>
      <c r="J1148">
        <f t="shared" si="364"/>
        <v>225</v>
      </c>
      <c r="K1148">
        <f t="shared" si="365"/>
        <v>4597</v>
      </c>
      <c r="L1148">
        <f t="shared" si="366"/>
        <v>4822</v>
      </c>
      <c r="M1148">
        <f t="shared" si="367"/>
        <v>12</v>
      </c>
      <c r="N1148">
        <f>VLOOKUP(A1148,Mobility!$A:$L,7,FALSE)</f>
        <v>-35</v>
      </c>
      <c r="O1148">
        <f>VLOOKUP(A1148,Mobility!$A:$L,8,FALSE)</f>
        <v>-5</v>
      </c>
      <c r="P1148">
        <f>VLOOKUP(A1148,Mobility!$A:$L,9,FALSE)</f>
        <v>11</v>
      </c>
      <c r="Q1148">
        <f>VLOOKUP(A1148,Mobility!$A:$L,10,FALSE)</f>
        <v>-47</v>
      </c>
      <c r="R1148">
        <f>VLOOKUP(A1148,Mobility!$A:$L,11,FALSE)</f>
        <v>-47</v>
      </c>
      <c r="S1148">
        <f>VLOOKUP(A1148,Mobility!$A:$L,12,FALSE)</f>
        <v>18</v>
      </c>
      <c r="T1148">
        <f>VLOOKUP(D1148,'Pop and Pop Den'!A:C,2,FALSE)</f>
        <v>10611862</v>
      </c>
      <c r="U1148">
        <f>VLOOKUP(D1148,'Pop and Pop Den'!A:C,3,FALSE)</f>
        <v>218.27019999999999</v>
      </c>
      <c r="V1148">
        <f>VLOOKUP(D1148,Unemployment!A:B,2,FALSE)</f>
        <v>3.9</v>
      </c>
      <c r="W1148">
        <f>VLOOKUP(D1148,Unemployment!H:J,2,FALSE)</f>
        <v>3.6</v>
      </c>
      <c r="X1148">
        <f>VLOOKUP(D1148,Unemployment!H:J,3,FALSE)</f>
        <v>4.4000000000000004</v>
      </c>
      <c r="Y1148">
        <f t="shared" si="353"/>
        <v>0.50000000000000044</v>
      </c>
      <c r="Z1148">
        <f t="shared" si="354"/>
        <v>0.80000000000000027</v>
      </c>
      <c r="AA1148">
        <f>VLOOKUP(D1148,MedianAge!A:B,2,FALSE)</f>
        <v>38.6</v>
      </c>
      <c r="AB1148" s="6">
        <f>VLOOKUP(D1148,StateActions!F:G,2,FALSE)</f>
        <v>43920</v>
      </c>
      <c r="AC1148" s="6">
        <f>VLOOKUP(D1148,StateActions!L:M,2,FALSE)</f>
        <v>43917</v>
      </c>
      <c r="AD1148" s="6">
        <f>VLOOKUP(D1148,StateActions!A:B,2,FALSE)</f>
        <v>43904</v>
      </c>
      <c r="AE1148">
        <f t="shared" si="355"/>
        <v>10</v>
      </c>
      <c r="AF1148">
        <f t="shared" si="356"/>
        <v>13</v>
      </c>
      <c r="AG1148">
        <f t="shared" si="357"/>
        <v>26</v>
      </c>
      <c r="AH1148" s="18">
        <f t="shared" si="358"/>
        <v>7.6366374531991882E-2</v>
      </c>
      <c r="AI1148" s="18">
        <f t="shared" si="359"/>
        <v>0.92363362546800809</v>
      </c>
      <c r="AJ1148" s="20">
        <f t="shared" si="360"/>
        <v>1.3595766487481437E-3</v>
      </c>
      <c r="AK1148" t="str">
        <f t="shared" si="361"/>
        <v>Include</v>
      </c>
      <c r="AL1148" t="str">
        <f t="shared" si="362"/>
        <v>10 or more deaths</v>
      </c>
      <c r="AM1148" s="6">
        <f>IFERROR(VLOOKUP(D1148,DatesEachStateReach10Deaths!A:B,2,FALSE),AK1148)</f>
        <v>43922</v>
      </c>
      <c r="AN1148">
        <f t="shared" si="363"/>
        <v>8</v>
      </c>
    </row>
    <row r="1149" spans="1:40" x14ac:dyDescent="0.25">
      <c r="A1149" t="str">
        <f t="shared" si="368"/>
        <v>43931North Carolina</v>
      </c>
      <c r="B1149" t="str">
        <f t="shared" si="351"/>
        <v>43931NC</v>
      </c>
      <c r="C1149" s="6">
        <v>43931</v>
      </c>
      <c r="D1149" t="s">
        <v>96</v>
      </c>
      <c r="E1149" t="s">
        <v>35</v>
      </c>
      <c r="F1149">
        <f>IFERROR(VLOOKUP(B1149,CovidTracking!B:G,4,FALSE),0)</f>
        <v>3908</v>
      </c>
      <c r="G1149">
        <f>IFERROR(VLOOKUP(B1149,CovidTracking!B:G,5,FALSE),0)</f>
        <v>53737</v>
      </c>
      <c r="H1149">
        <f t="shared" si="352"/>
        <v>57645</v>
      </c>
      <c r="I1149">
        <f>IFERROR(VLOOKUP(B1149,CovidTracking!B:G,6,FALSE),0)</f>
        <v>74</v>
      </c>
      <c r="J1149">
        <f t="shared" si="364"/>
        <v>257</v>
      </c>
      <c r="K1149">
        <f t="shared" si="365"/>
        <v>9579</v>
      </c>
      <c r="L1149">
        <f t="shared" si="366"/>
        <v>9836</v>
      </c>
      <c r="M1149">
        <f t="shared" si="367"/>
        <v>9</v>
      </c>
      <c r="N1149">
        <f>VLOOKUP(A1149,Mobility!$A:$L,7,FALSE)</f>
        <v>-36</v>
      </c>
      <c r="O1149">
        <f>VLOOKUP(A1149,Mobility!$A:$L,8,FALSE)</f>
        <v>-6</v>
      </c>
      <c r="P1149">
        <f>VLOOKUP(A1149,Mobility!$A:$L,9,FALSE)</f>
        <v>12</v>
      </c>
      <c r="Q1149">
        <f>VLOOKUP(A1149,Mobility!$A:$L,10,FALSE)</f>
        <v>-52</v>
      </c>
      <c r="R1149">
        <f>VLOOKUP(A1149,Mobility!$A:$L,11,FALSE)</f>
        <v>-57</v>
      </c>
      <c r="S1149">
        <f>VLOOKUP(A1149,Mobility!$A:$L,12,FALSE)</f>
        <v>21</v>
      </c>
      <c r="T1149">
        <f>VLOOKUP(D1149,'Pop and Pop Den'!A:C,2,FALSE)</f>
        <v>10611862</v>
      </c>
      <c r="U1149">
        <f>VLOOKUP(D1149,'Pop and Pop Den'!A:C,3,FALSE)</f>
        <v>218.27019999999999</v>
      </c>
      <c r="V1149">
        <f>VLOOKUP(D1149,Unemployment!A:B,2,FALSE)</f>
        <v>3.9</v>
      </c>
      <c r="W1149">
        <f>VLOOKUP(D1149,Unemployment!H:J,2,FALSE)</f>
        <v>3.6</v>
      </c>
      <c r="X1149">
        <f>VLOOKUP(D1149,Unemployment!H:J,3,FALSE)</f>
        <v>4.4000000000000004</v>
      </c>
      <c r="Y1149">
        <f t="shared" si="353"/>
        <v>0.50000000000000044</v>
      </c>
      <c r="Z1149">
        <f t="shared" si="354"/>
        <v>0.80000000000000027</v>
      </c>
      <c r="AA1149">
        <f>VLOOKUP(D1149,MedianAge!A:B,2,FALSE)</f>
        <v>38.6</v>
      </c>
      <c r="AB1149" s="6">
        <f>VLOOKUP(D1149,StateActions!F:G,2,FALSE)</f>
        <v>43920</v>
      </c>
      <c r="AC1149" s="6">
        <f>VLOOKUP(D1149,StateActions!L:M,2,FALSE)</f>
        <v>43917</v>
      </c>
      <c r="AD1149" s="6">
        <f>VLOOKUP(D1149,StateActions!A:B,2,FALSE)</f>
        <v>43904</v>
      </c>
      <c r="AE1149">
        <f t="shared" si="355"/>
        <v>11</v>
      </c>
      <c r="AF1149">
        <f t="shared" si="356"/>
        <v>14</v>
      </c>
      <c r="AG1149">
        <f t="shared" si="357"/>
        <v>27</v>
      </c>
      <c r="AH1149" s="18">
        <f t="shared" si="358"/>
        <v>6.7794257958192383E-2</v>
      </c>
      <c r="AI1149" s="18">
        <f t="shared" si="359"/>
        <v>0.93220574204180762</v>
      </c>
      <c r="AJ1149" s="20">
        <f t="shared" si="360"/>
        <v>1.2837193165062017E-3</v>
      </c>
      <c r="AK1149" t="str">
        <f t="shared" si="361"/>
        <v>Include</v>
      </c>
      <c r="AL1149" t="str">
        <f t="shared" si="362"/>
        <v>10 or more deaths</v>
      </c>
      <c r="AM1149" s="6">
        <f>IFERROR(VLOOKUP(D1149,DatesEachStateReach10Deaths!A:B,2,FALSE),AK1149)</f>
        <v>43922</v>
      </c>
      <c r="AN1149">
        <f t="shared" si="363"/>
        <v>9</v>
      </c>
    </row>
    <row r="1150" spans="1:40" x14ac:dyDescent="0.25">
      <c r="A1150" t="str">
        <f t="shared" si="368"/>
        <v>43891North Dakota</v>
      </c>
      <c r="B1150" t="str">
        <f t="shared" si="351"/>
        <v>43891ND</v>
      </c>
      <c r="C1150" s="6">
        <v>43891</v>
      </c>
      <c r="D1150" t="s">
        <v>97</v>
      </c>
      <c r="E1150" t="s">
        <v>36</v>
      </c>
      <c r="F1150">
        <f>IFERROR(VLOOKUP(B1150,CovidTracking!B:G,4,FALSE),0)</f>
        <v>0</v>
      </c>
      <c r="G1150">
        <f>IFERROR(VLOOKUP(B1150,CovidTracking!B:G,5,FALSE),0)</f>
        <v>0</v>
      </c>
      <c r="H1150">
        <f t="shared" si="352"/>
        <v>0</v>
      </c>
      <c r="I1150">
        <f>IFERROR(VLOOKUP(B1150,CovidTracking!B:G,6,FALSE),0)</f>
        <v>0</v>
      </c>
      <c r="J1150">
        <f>F1150</f>
        <v>0</v>
      </c>
      <c r="K1150">
        <f>G1150</f>
        <v>0</v>
      </c>
      <c r="L1150">
        <f>H1150</f>
        <v>0</v>
      </c>
      <c r="M1150">
        <f>I1150</f>
        <v>0</v>
      </c>
      <c r="N1150">
        <f>VLOOKUP(A1150,Mobility!$A:$L,7,FALSE)</f>
        <v>12</v>
      </c>
      <c r="O1150">
        <f>VLOOKUP(A1150,Mobility!$A:$L,8,FALSE)</f>
        <v>9</v>
      </c>
      <c r="P1150">
        <f>VLOOKUP(A1150,Mobility!$A:$L,9,FALSE)</f>
        <v>-1</v>
      </c>
      <c r="Q1150">
        <f>VLOOKUP(A1150,Mobility!$A:$L,10,FALSE)</f>
        <v>7</v>
      </c>
      <c r="R1150">
        <f>VLOOKUP(A1150,Mobility!$A:$L,11,FALSE)</f>
        <v>4</v>
      </c>
      <c r="S1150">
        <f>VLOOKUP(A1150,Mobility!$A:$L,12,FALSE)</f>
        <v>-1</v>
      </c>
      <c r="T1150">
        <f>VLOOKUP(D1150,'Pop and Pop Den'!A:C,2,FALSE)</f>
        <v>761723</v>
      </c>
      <c r="U1150">
        <f>VLOOKUP(D1150,'Pop and Pop Den'!A:C,3,FALSE)</f>
        <v>11.039300000000001</v>
      </c>
      <c r="V1150">
        <f>VLOOKUP(D1150,Unemployment!A:B,2,FALSE)</f>
        <v>2.4</v>
      </c>
      <c r="W1150">
        <f>VLOOKUP(D1150,Unemployment!H:J,2,FALSE)</f>
        <v>2.2000000000000002</v>
      </c>
      <c r="X1150">
        <f>VLOOKUP(D1150,Unemployment!H:J,3,FALSE)</f>
        <v>2.2000000000000002</v>
      </c>
      <c r="Y1150">
        <f t="shared" si="353"/>
        <v>-0.19999999999999973</v>
      </c>
      <c r="Z1150">
        <f t="shared" si="354"/>
        <v>0</v>
      </c>
      <c r="AA1150">
        <f>VLOOKUP(D1150,MedianAge!A:B,2,FALSE)</f>
        <v>35.1</v>
      </c>
      <c r="AB1150" s="6">
        <f>VLOOKUP(D1150,StateActions!F:G,2,FALSE)</f>
        <v>43932</v>
      </c>
      <c r="AC1150" s="6">
        <f>VLOOKUP(D1150,StateActions!L:M,2,FALSE)</f>
        <v>43923</v>
      </c>
      <c r="AD1150" s="6">
        <f>VLOOKUP(D1150,StateActions!A:B,2,FALSE)</f>
        <v>43905</v>
      </c>
      <c r="AE1150">
        <f t="shared" si="355"/>
        <v>-41</v>
      </c>
      <c r="AF1150">
        <f t="shared" si="356"/>
        <v>-32</v>
      </c>
      <c r="AG1150">
        <f t="shared" si="357"/>
        <v>-14</v>
      </c>
      <c r="AH1150" s="18">
        <f t="shared" si="358"/>
        <v>0</v>
      </c>
      <c r="AI1150" s="18">
        <f t="shared" si="359"/>
        <v>0</v>
      </c>
      <c r="AJ1150" s="20">
        <f t="shared" si="360"/>
        <v>0</v>
      </c>
      <c r="AK1150" t="str">
        <f t="shared" si="361"/>
        <v>Exclude less than 10 Deaths</v>
      </c>
      <c r="AL1150" t="str">
        <f t="shared" si="362"/>
        <v>Less than 10 deaths</v>
      </c>
      <c r="AM1150" s="6" t="str">
        <f>IFERROR(VLOOKUP(D1150,DatesEachStateReach10Deaths!A:B,2,FALSE),AK1150)</f>
        <v>Exclude less than 10 Deaths</v>
      </c>
      <c r="AN1150" t="str">
        <f t="shared" si="363"/>
        <v>Exclude less than 10 Deaths</v>
      </c>
    </row>
    <row r="1151" spans="1:40" x14ac:dyDescent="0.25">
      <c r="A1151" t="str">
        <f t="shared" si="368"/>
        <v>43892North Dakota</v>
      </c>
      <c r="B1151" t="str">
        <f t="shared" si="351"/>
        <v>43892ND</v>
      </c>
      <c r="C1151" s="6">
        <v>43892</v>
      </c>
      <c r="D1151" t="s">
        <v>97</v>
      </c>
      <c r="E1151" t="s">
        <v>36</v>
      </c>
      <c r="F1151">
        <f>IFERROR(VLOOKUP(B1151,CovidTracking!B:G,4,FALSE),0)</f>
        <v>0</v>
      </c>
      <c r="G1151">
        <f>IFERROR(VLOOKUP(B1151,CovidTracking!B:G,5,FALSE),0)</f>
        <v>0</v>
      </c>
      <c r="H1151">
        <f t="shared" si="352"/>
        <v>0</v>
      </c>
      <c r="I1151">
        <f>IFERROR(VLOOKUP(B1151,CovidTracking!B:G,6,FALSE),0)</f>
        <v>0</v>
      </c>
      <c r="J1151">
        <f t="shared" ref="J1151:J1190" si="369">F1151-F1150</f>
        <v>0</v>
      </c>
      <c r="K1151">
        <f t="shared" ref="K1151:K1190" si="370">G1151-G1150</f>
        <v>0</v>
      </c>
      <c r="L1151">
        <f t="shared" ref="L1151:L1190" si="371">H1151-H1150</f>
        <v>0</v>
      </c>
      <c r="M1151">
        <f t="shared" ref="M1151:M1190" si="372">I1151-I1150</f>
        <v>0</v>
      </c>
      <c r="N1151">
        <f>VLOOKUP(A1151,Mobility!$A:$L,7,FALSE)</f>
        <v>6</v>
      </c>
      <c r="O1151">
        <f>VLOOKUP(A1151,Mobility!$A:$L,8,FALSE)</f>
        <v>1</v>
      </c>
      <c r="P1151">
        <f>VLOOKUP(A1151,Mobility!$A:$L,9,FALSE)</f>
        <v>7</v>
      </c>
      <c r="Q1151">
        <f>VLOOKUP(A1151,Mobility!$A:$L,10,FALSE)</f>
        <v>2</v>
      </c>
      <c r="R1151">
        <f>VLOOKUP(A1151,Mobility!$A:$L,11,FALSE)</f>
        <v>4</v>
      </c>
      <c r="S1151">
        <f>VLOOKUP(A1151,Mobility!$A:$L,12,FALSE)</f>
        <v>-1</v>
      </c>
      <c r="T1151">
        <f>VLOOKUP(D1151,'Pop and Pop Den'!A:C,2,FALSE)</f>
        <v>761723</v>
      </c>
      <c r="U1151">
        <f>VLOOKUP(D1151,'Pop and Pop Den'!A:C,3,FALSE)</f>
        <v>11.039300000000001</v>
      </c>
      <c r="V1151">
        <f>VLOOKUP(D1151,Unemployment!A:B,2,FALSE)</f>
        <v>2.4</v>
      </c>
      <c r="W1151">
        <f>VLOOKUP(D1151,Unemployment!H:J,2,FALSE)</f>
        <v>2.2000000000000002</v>
      </c>
      <c r="X1151">
        <f>VLOOKUP(D1151,Unemployment!H:J,3,FALSE)</f>
        <v>2.2000000000000002</v>
      </c>
      <c r="Y1151">
        <f t="shared" si="353"/>
        <v>-0.19999999999999973</v>
      </c>
      <c r="Z1151">
        <f t="shared" si="354"/>
        <v>0</v>
      </c>
      <c r="AA1151">
        <f>VLOOKUP(D1151,MedianAge!A:B,2,FALSE)</f>
        <v>35.1</v>
      </c>
      <c r="AB1151" s="6">
        <f>VLOOKUP(D1151,StateActions!F:G,2,FALSE)</f>
        <v>43932</v>
      </c>
      <c r="AC1151" s="6">
        <f>VLOOKUP(D1151,StateActions!L:M,2,FALSE)</f>
        <v>43923</v>
      </c>
      <c r="AD1151" s="6">
        <f>VLOOKUP(D1151,StateActions!A:B,2,FALSE)</f>
        <v>43905</v>
      </c>
      <c r="AE1151">
        <f t="shared" si="355"/>
        <v>-40</v>
      </c>
      <c r="AF1151">
        <f t="shared" si="356"/>
        <v>-31</v>
      </c>
      <c r="AG1151">
        <f t="shared" si="357"/>
        <v>-13</v>
      </c>
      <c r="AH1151" s="18">
        <f t="shared" si="358"/>
        <v>0</v>
      </c>
      <c r="AI1151" s="18">
        <f t="shared" si="359"/>
        <v>0</v>
      </c>
      <c r="AJ1151" s="20">
        <f t="shared" si="360"/>
        <v>0</v>
      </c>
      <c r="AK1151" t="str">
        <f t="shared" si="361"/>
        <v>Exclude less than 10 Deaths</v>
      </c>
      <c r="AL1151" t="str">
        <f t="shared" si="362"/>
        <v>Less than 10 deaths</v>
      </c>
      <c r="AM1151" s="6" t="str">
        <f>IFERROR(VLOOKUP(D1151,DatesEachStateReach10Deaths!A:B,2,FALSE),AK1151)</f>
        <v>Exclude less than 10 Deaths</v>
      </c>
      <c r="AN1151" t="str">
        <f t="shared" si="363"/>
        <v>Exclude less than 10 Deaths</v>
      </c>
    </row>
    <row r="1152" spans="1:40" x14ac:dyDescent="0.25">
      <c r="A1152" t="str">
        <f t="shared" si="368"/>
        <v>43893North Dakota</v>
      </c>
      <c r="B1152" t="str">
        <f t="shared" si="351"/>
        <v>43893ND</v>
      </c>
      <c r="C1152" s="6">
        <v>43893</v>
      </c>
      <c r="D1152" t="s">
        <v>97</v>
      </c>
      <c r="E1152" t="s">
        <v>36</v>
      </c>
      <c r="F1152">
        <f>IFERROR(VLOOKUP(B1152,CovidTracking!B:G,4,FALSE),0)</f>
        <v>0</v>
      </c>
      <c r="G1152">
        <f>IFERROR(VLOOKUP(B1152,CovidTracking!B:G,5,FALSE),0)</f>
        <v>0</v>
      </c>
      <c r="H1152">
        <f t="shared" si="352"/>
        <v>0</v>
      </c>
      <c r="I1152">
        <f>IFERROR(VLOOKUP(B1152,CovidTracking!B:G,6,FALSE),0)</f>
        <v>0</v>
      </c>
      <c r="J1152">
        <f t="shared" si="369"/>
        <v>0</v>
      </c>
      <c r="K1152">
        <f t="shared" si="370"/>
        <v>0</v>
      </c>
      <c r="L1152">
        <f t="shared" si="371"/>
        <v>0</v>
      </c>
      <c r="M1152">
        <f t="shared" si="372"/>
        <v>0</v>
      </c>
      <c r="N1152">
        <f>VLOOKUP(A1152,Mobility!$A:$L,7,FALSE)</f>
        <v>6</v>
      </c>
      <c r="O1152">
        <f>VLOOKUP(A1152,Mobility!$A:$L,8,FALSE)</f>
        <v>4</v>
      </c>
      <c r="P1152">
        <f>VLOOKUP(A1152,Mobility!$A:$L,9,FALSE)</f>
        <v>13</v>
      </c>
      <c r="Q1152">
        <f>VLOOKUP(A1152,Mobility!$A:$L,10,FALSE)</f>
        <v>3</v>
      </c>
      <c r="R1152">
        <f>VLOOKUP(A1152,Mobility!$A:$L,11,FALSE)</f>
        <v>2</v>
      </c>
      <c r="S1152">
        <f>VLOOKUP(A1152,Mobility!$A:$L,12,FALSE)</f>
        <v>0</v>
      </c>
      <c r="T1152">
        <f>VLOOKUP(D1152,'Pop and Pop Den'!A:C,2,FALSE)</f>
        <v>761723</v>
      </c>
      <c r="U1152">
        <f>VLOOKUP(D1152,'Pop and Pop Den'!A:C,3,FALSE)</f>
        <v>11.039300000000001</v>
      </c>
      <c r="V1152">
        <f>VLOOKUP(D1152,Unemployment!A:B,2,FALSE)</f>
        <v>2.4</v>
      </c>
      <c r="W1152">
        <f>VLOOKUP(D1152,Unemployment!H:J,2,FALSE)</f>
        <v>2.2000000000000002</v>
      </c>
      <c r="X1152">
        <f>VLOOKUP(D1152,Unemployment!H:J,3,FALSE)</f>
        <v>2.2000000000000002</v>
      </c>
      <c r="Y1152">
        <f t="shared" si="353"/>
        <v>-0.19999999999999973</v>
      </c>
      <c r="Z1152">
        <f t="shared" si="354"/>
        <v>0</v>
      </c>
      <c r="AA1152">
        <f>VLOOKUP(D1152,MedianAge!A:B,2,FALSE)</f>
        <v>35.1</v>
      </c>
      <c r="AB1152" s="6">
        <f>VLOOKUP(D1152,StateActions!F:G,2,FALSE)</f>
        <v>43932</v>
      </c>
      <c r="AC1152" s="6">
        <f>VLOOKUP(D1152,StateActions!L:M,2,FALSE)</f>
        <v>43923</v>
      </c>
      <c r="AD1152" s="6">
        <f>VLOOKUP(D1152,StateActions!A:B,2,FALSE)</f>
        <v>43905</v>
      </c>
      <c r="AE1152">
        <f t="shared" si="355"/>
        <v>-39</v>
      </c>
      <c r="AF1152">
        <f t="shared" si="356"/>
        <v>-30</v>
      </c>
      <c r="AG1152">
        <f t="shared" si="357"/>
        <v>-12</v>
      </c>
      <c r="AH1152" s="18">
        <f t="shared" si="358"/>
        <v>0</v>
      </c>
      <c r="AI1152" s="18">
        <f t="shared" si="359"/>
        <v>0</v>
      </c>
      <c r="AJ1152" s="20">
        <f t="shared" si="360"/>
        <v>0</v>
      </c>
      <c r="AK1152" t="str">
        <f t="shared" si="361"/>
        <v>Exclude less than 10 Deaths</v>
      </c>
      <c r="AL1152" t="str">
        <f t="shared" si="362"/>
        <v>Less than 10 deaths</v>
      </c>
      <c r="AM1152" s="6" t="str">
        <f>IFERROR(VLOOKUP(D1152,DatesEachStateReach10Deaths!A:B,2,FALSE),AK1152)</f>
        <v>Exclude less than 10 Deaths</v>
      </c>
      <c r="AN1152" t="str">
        <f t="shared" si="363"/>
        <v>Exclude less than 10 Deaths</v>
      </c>
    </row>
    <row r="1153" spans="1:40" x14ac:dyDescent="0.25">
      <c r="A1153" t="str">
        <f t="shared" si="368"/>
        <v>43894North Dakota</v>
      </c>
      <c r="B1153" t="str">
        <f t="shared" si="351"/>
        <v>43894ND</v>
      </c>
      <c r="C1153" s="6">
        <v>43894</v>
      </c>
      <c r="D1153" t="s">
        <v>97</v>
      </c>
      <c r="E1153" t="s">
        <v>36</v>
      </c>
      <c r="F1153">
        <f>IFERROR(VLOOKUP(B1153,CovidTracking!B:G,4,FALSE),0)</f>
        <v>0</v>
      </c>
      <c r="G1153">
        <f>IFERROR(VLOOKUP(B1153,CovidTracking!B:G,5,FALSE),0)</f>
        <v>0</v>
      </c>
      <c r="H1153">
        <f t="shared" si="352"/>
        <v>0</v>
      </c>
      <c r="I1153">
        <f>IFERROR(VLOOKUP(B1153,CovidTracking!B:G,6,FALSE),0)</f>
        <v>0</v>
      </c>
      <c r="J1153">
        <f t="shared" si="369"/>
        <v>0</v>
      </c>
      <c r="K1153">
        <f t="shared" si="370"/>
        <v>0</v>
      </c>
      <c r="L1153">
        <f t="shared" si="371"/>
        <v>0</v>
      </c>
      <c r="M1153">
        <f t="shared" si="372"/>
        <v>0</v>
      </c>
      <c r="N1153">
        <f>VLOOKUP(A1153,Mobility!$A:$L,7,FALSE)</f>
        <v>7</v>
      </c>
      <c r="O1153">
        <f>VLOOKUP(A1153,Mobility!$A:$L,8,FALSE)</f>
        <v>1</v>
      </c>
      <c r="P1153">
        <f>VLOOKUP(A1153,Mobility!$A:$L,9,FALSE)</f>
        <v>9</v>
      </c>
      <c r="Q1153">
        <f>VLOOKUP(A1153,Mobility!$A:$L,10,FALSE)</f>
        <v>7</v>
      </c>
      <c r="R1153">
        <f>VLOOKUP(A1153,Mobility!$A:$L,11,FALSE)</f>
        <v>2</v>
      </c>
      <c r="S1153">
        <f>VLOOKUP(A1153,Mobility!$A:$L,12,FALSE)</f>
        <v>-1</v>
      </c>
      <c r="T1153">
        <f>VLOOKUP(D1153,'Pop and Pop Den'!A:C,2,FALSE)</f>
        <v>761723</v>
      </c>
      <c r="U1153">
        <f>VLOOKUP(D1153,'Pop and Pop Den'!A:C,3,FALSE)</f>
        <v>11.039300000000001</v>
      </c>
      <c r="V1153">
        <f>VLOOKUP(D1153,Unemployment!A:B,2,FALSE)</f>
        <v>2.4</v>
      </c>
      <c r="W1153">
        <f>VLOOKUP(D1153,Unemployment!H:J,2,FALSE)</f>
        <v>2.2000000000000002</v>
      </c>
      <c r="X1153">
        <f>VLOOKUP(D1153,Unemployment!H:J,3,FALSE)</f>
        <v>2.2000000000000002</v>
      </c>
      <c r="Y1153">
        <f t="shared" si="353"/>
        <v>-0.19999999999999973</v>
      </c>
      <c r="Z1153">
        <f t="shared" si="354"/>
        <v>0</v>
      </c>
      <c r="AA1153">
        <f>VLOOKUP(D1153,MedianAge!A:B,2,FALSE)</f>
        <v>35.1</v>
      </c>
      <c r="AB1153" s="6">
        <f>VLOOKUP(D1153,StateActions!F:G,2,FALSE)</f>
        <v>43932</v>
      </c>
      <c r="AC1153" s="6">
        <f>VLOOKUP(D1153,StateActions!L:M,2,FALSE)</f>
        <v>43923</v>
      </c>
      <c r="AD1153" s="6">
        <f>VLOOKUP(D1153,StateActions!A:B,2,FALSE)</f>
        <v>43905</v>
      </c>
      <c r="AE1153">
        <f t="shared" si="355"/>
        <v>-38</v>
      </c>
      <c r="AF1153">
        <f t="shared" si="356"/>
        <v>-29</v>
      </c>
      <c r="AG1153">
        <f t="shared" si="357"/>
        <v>-11</v>
      </c>
      <c r="AH1153" s="18">
        <f t="shared" si="358"/>
        <v>0</v>
      </c>
      <c r="AI1153" s="18">
        <f t="shared" si="359"/>
        <v>0</v>
      </c>
      <c r="AJ1153" s="20">
        <f t="shared" si="360"/>
        <v>0</v>
      </c>
      <c r="AK1153" t="str">
        <f t="shared" si="361"/>
        <v>Exclude less than 10 Deaths</v>
      </c>
      <c r="AL1153" t="str">
        <f t="shared" si="362"/>
        <v>Less than 10 deaths</v>
      </c>
      <c r="AM1153" s="6" t="str">
        <f>IFERROR(VLOOKUP(D1153,DatesEachStateReach10Deaths!A:B,2,FALSE),AK1153)</f>
        <v>Exclude less than 10 Deaths</v>
      </c>
      <c r="AN1153" t="str">
        <f t="shared" si="363"/>
        <v>Exclude less than 10 Deaths</v>
      </c>
    </row>
    <row r="1154" spans="1:40" x14ac:dyDescent="0.25">
      <c r="A1154" t="str">
        <f t="shared" si="368"/>
        <v>43895North Dakota</v>
      </c>
      <c r="B1154" t="str">
        <f t="shared" ref="B1154:B1217" si="373">C1154&amp;E1154</f>
        <v>43895ND</v>
      </c>
      <c r="C1154" s="6">
        <v>43895</v>
      </c>
      <c r="D1154" t="s">
        <v>97</v>
      </c>
      <c r="E1154" t="s">
        <v>36</v>
      </c>
      <c r="F1154">
        <f>IFERROR(VLOOKUP(B1154,CovidTracking!B:G,4,FALSE),0)</f>
        <v>0</v>
      </c>
      <c r="G1154">
        <f>IFERROR(VLOOKUP(B1154,CovidTracking!B:G,5,FALSE),0)</f>
        <v>0</v>
      </c>
      <c r="H1154">
        <f t="shared" ref="H1154:H1217" si="374">F1154+G1154</f>
        <v>0</v>
      </c>
      <c r="I1154">
        <f>IFERROR(VLOOKUP(B1154,CovidTracking!B:G,6,FALSE),0)</f>
        <v>0</v>
      </c>
      <c r="J1154">
        <f t="shared" si="369"/>
        <v>0</v>
      </c>
      <c r="K1154">
        <f t="shared" si="370"/>
        <v>0</v>
      </c>
      <c r="L1154">
        <f t="shared" si="371"/>
        <v>0</v>
      </c>
      <c r="M1154">
        <f t="shared" si="372"/>
        <v>0</v>
      </c>
      <c r="N1154">
        <f>VLOOKUP(A1154,Mobility!$A:$L,7,FALSE)</f>
        <v>6</v>
      </c>
      <c r="O1154">
        <f>VLOOKUP(A1154,Mobility!$A:$L,8,FALSE)</f>
        <v>1</v>
      </c>
      <c r="P1154">
        <f>VLOOKUP(A1154,Mobility!$A:$L,9,FALSE)</f>
        <v>15</v>
      </c>
      <c r="Q1154">
        <f>VLOOKUP(A1154,Mobility!$A:$L,10,FALSE)</f>
        <v>5</v>
      </c>
      <c r="R1154">
        <f>VLOOKUP(A1154,Mobility!$A:$L,11,FALSE)</f>
        <v>2</v>
      </c>
      <c r="S1154">
        <f>VLOOKUP(A1154,Mobility!$A:$L,12,FALSE)</f>
        <v>0</v>
      </c>
      <c r="T1154">
        <f>VLOOKUP(D1154,'Pop and Pop Den'!A:C,2,FALSE)</f>
        <v>761723</v>
      </c>
      <c r="U1154">
        <f>VLOOKUP(D1154,'Pop and Pop Den'!A:C,3,FALSE)</f>
        <v>11.039300000000001</v>
      </c>
      <c r="V1154">
        <f>VLOOKUP(D1154,Unemployment!A:B,2,FALSE)</f>
        <v>2.4</v>
      </c>
      <c r="W1154">
        <f>VLOOKUP(D1154,Unemployment!H:J,2,FALSE)</f>
        <v>2.2000000000000002</v>
      </c>
      <c r="X1154">
        <f>VLOOKUP(D1154,Unemployment!H:J,3,FALSE)</f>
        <v>2.2000000000000002</v>
      </c>
      <c r="Y1154">
        <f t="shared" si="353"/>
        <v>-0.19999999999999973</v>
      </c>
      <c r="Z1154">
        <f t="shared" si="354"/>
        <v>0</v>
      </c>
      <c r="AA1154">
        <f>VLOOKUP(D1154,MedianAge!A:B,2,FALSE)</f>
        <v>35.1</v>
      </c>
      <c r="AB1154" s="6">
        <f>VLOOKUP(D1154,StateActions!F:G,2,FALSE)</f>
        <v>43932</v>
      </c>
      <c r="AC1154" s="6">
        <f>VLOOKUP(D1154,StateActions!L:M,2,FALSE)</f>
        <v>43923</v>
      </c>
      <c r="AD1154" s="6">
        <f>VLOOKUP(D1154,StateActions!A:B,2,FALSE)</f>
        <v>43905</v>
      </c>
      <c r="AE1154">
        <f t="shared" si="355"/>
        <v>-37</v>
      </c>
      <c r="AF1154">
        <f t="shared" si="356"/>
        <v>-28</v>
      </c>
      <c r="AG1154">
        <f t="shared" si="357"/>
        <v>-10</v>
      </c>
      <c r="AH1154" s="18">
        <f t="shared" si="358"/>
        <v>0</v>
      </c>
      <c r="AI1154" s="18">
        <f t="shared" si="359"/>
        <v>0</v>
      </c>
      <c r="AJ1154" s="20">
        <f t="shared" si="360"/>
        <v>0</v>
      </c>
      <c r="AK1154" t="str">
        <f t="shared" si="361"/>
        <v>Exclude less than 10 Deaths</v>
      </c>
      <c r="AL1154" t="str">
        <f t="shared" si="362"/>
        <v>Less than 10 deaths</v>
      </c>
      <c r="AM1154" s="6" t="str">
        <f>IFERROR(VLOOKUP(D1154,DatesEachStateReach10Deaths!A:B,2,FALSE),AK1154)</f>
        <v>Exclude less than 10 Deaths</v>
      </c>
      <c r="AN1154" t="str">
        <f t="shared" si="363"/>
        <v>Exclude less than 10 Deaths</v>
      </c>
    </row>
    <row r="1155" spans="1:40" x14ac:dyDescent="0.25">
      <c r="A1155" t="str">
        <f t="shared" si="368"/>
        <v>43896North Dakota</v>
      </c>
      <c r="B1155" t="str">
        <f t="shared" si="373"/>
        <v>43896ND</v>
      </c>
      <c r="C1155" s="6">
        <v>43896</v>
      </c>
      <c r="D1155" t="s">
        <v>97</v>
      </c>
      <c r="E1155" t="s">
        <v>36</v>
      </c>
      <c r="F1155">
        <f>IFERROR(VLOOKUP(B1155,CovidTracking!B:G,4,FALSE),0)</f>
        <v>0</v>
      </c>
      <c r="G1155">
        <f>IFERROR(VLOOKUP(B1155,CovidTracking!B:G,5,FALSE),0)</f>
        <v>0</v>
      </c>
      <c r="H1155">
        <f t="shared" si="374"/>
        <v>0</v>
      </c>
      <c r="I1155">
        <f>IFERROR(VLOOKUP(B1155,CovidTracking!B:G,6,FALSE),0)</f>
        <v>0</v>
      </c>
      <c r="J1155">
        <f t="shared" si="369"/>
        <v>0</v>
      </c>
      <c r="K1155">
        <f t="shared" si="370"/>
        <v>0</v>
      </c>
      <c r="L1155">
        <f t="shared" si="371"/>
        <v>0</v>
      </c>
      <c r="M1155">
        <f t="shared" si="372"/>
        <v>0</v>
      </c>
      <c r="N1155">
        <f>VLOOKUP(A1155,Mobility!$A:$L,7,FALSE)</f>
        <v>7</v>
      </c>
      <c r="O1155">
        <f>VLOOKUP(A1155,Mobility!$A:$L,8,FALSE)</f>
        <v>0</v>
      </c>
      <c r="P1155">
        <f>VLOOKUP(A1155,Mobility!$A:$L,9,FALSE)</f>
        <v>21</v>
      </c>
      <c r="Q1155">
        <f>VLOOKUP(A1155,Mobility!$A:$L,10,FALSE)</f>
        <v>6</v>
      </c>
      <c r="R1155">
        <f>VLOOKUP(A1155,Mobility!$A:$L,11,FALSE)</f>
        <v>3</v>
      </c>
      <c r="S1155">
        <f>VLOOKUP(A1155,Mobility!$A:$L,12,FALSE)</f>
        <v>0</v>
      </c>
      <c r="T1155">
        <f>VLOOKUP(D1155,'Pop and Pop Den'!A:C,2,FALSE)</f>
        <v>761723</v>
      </c>
      <c r="U1155">
        <f>VLOOKUP(D1155,'Pop and Pop Den'!A:C,3,FALSE)</f>
        <v>11.039300000000001</v>
      </c>
      <c r="V1155">
        <f>VLOOKUP(D1155,Unemployment!A:B,2,FALSE)</f>
        <v>2.4</v>
      </c>
      <c r="W1155">
        <f>VLOOKUP(D1155,Unemployment!H:J,2,FALSE)</f>
        <v>2.2000000000000002</v>
      </c>
      <c r="X1155">
        <f>VLOOKUP(D1155,Unemployment!H:J,3,FALSE)</f>
        <v>2.2000000000000002</v>
      </c>
      <c r="Y1155">
        <f t="shared" ref="Y1155:Y1218" si="375">X1155-V1155</f>
        <v>-0.19999999999999973</v>
      </c>
      <c r="Z1155">
        <f t="shared" ref="Z1155:Z1218" si="376">X1155-W1155</f>
        <v>0</v>
      </c>
      <c r="AA1155">
        <f>VLOOKUP(D1155,MedianAge!A:B,2,FALSE)</f>
        <v>35.1</v>
      </c>
      <c r="AB1155" s="6">
        <f>VLOOKUP(D1155,StateActions!F:G,2,FALSE)</f>
        <v>43932</v>
      </c>
      <c r="AC1155" s="6">
        <f>VLOOKUP(D1155,StateActions!L:M,2,FALSE)</f>
        <v>43923</v>
      </c>
      <c r="AD1155" s="6">
        <f>VLOOKUP(D1155,StateActions!A:B,2,FALSE)</f>
        <v>43905</v>
      </c>
      <c r="AE1155">
        <f t="shared" ref="AE1155:AE1218" si="377">C1155-AB1155</f>
        <v>-36</v>
      </c>
      <c r="AF1155">
        <f t="shared" ref="AF1155:AF1218" si="378">C1155-AC1155</f>
        <v>-27</v>
      </c>
      <c r="AG1155">
        <f t="shared" ref="AG1155:AG1218" si="379">C1155-AD1155</f>
        <v>-9</v>
      </c>
      <c r="AH1155" s="18">
        <f t="shared" ref="AH1155:AH1218" si="380">IFERROR(F1155/H1155,0)</f>
        <v>0</v>
      </c>
      <c r="AI1155" s="18">
        <f t="shared" ref="AI1155:AI1218" si="381">IFERROR(G1155/H1155,0)</f>
        <v>0</v>
      </c>
      <c r="AJ1155" s="20">
        <f t="shared" ref="AJ1155:AJ1218" si="382">IFERROR(I1155/H1155,0)</f>
        <v>0</v>
      </c>
      <c r="AK1155" t="str">
        <f t="shared" ref="AK1155:AK1218" si="383">IF(SUMIFS(M:M,D:D,D1155)&lt;10,"Exclude less than 10 Deaths","Include")</f>
        <v>Exclude less than 10 Deaths</v>
      </c>
      <c r="AL1155" t="str">
        <f t="shared" ref="AL1155:AL1218" si="384">IF(I1155&gt;9,"10 or more deaths","Less than 10 deaths")</f>
        <v>Less than 10 deaths</v>
      </c>
      <c r="AM1155" s="6" t="str">
        <f>IFERROR(VLOOKUP(D1155,DatesEachStateReach10Deaths!A:B,2,FALSE),AK1155)</f>
        <v>Exclude less than 10 Deaths</v>
      </c>
      <c r="AN1155" t="str">
        <f t="shared" ref="AN1155:AN1218" si="385">IFERROR(C1155-AM1155,AK1155)</f>
        <v>Exclude less than 10 Deaths</v>
      </c>
    </row>
    <row r="1156" spans="1:40" x14ac:dyDescent="0.25">
      <c r="A1156" t="str">
        <f t="shared" si="368"/>
        <v>43897North Dakota</v>
      </c>
      <c r="B1156" t="str">
        <f t="shared" si="373"/>
        <v>43897ND</v>
      </c>
      <c r="C1156" s="6">
        <v>43897</v>
      </c>
      <c r="D1156" t="s">
        <v>97</v>
      </c>
      <c r="E1156" t="s">
        <v>36</v>
      </c>
      <c r="F1156">
        <f>IFERROR(VLOOKUP(B1156,CovidTracking!B:G,4,FALSE),0)</f>
        <v>0</v>
      </c>
      <c r="G1156">
        <f>IFERROR(VLOOKUP(B1156,CovidTracking!B:G,5,FALSE),0)</f>
        <v>0</v>
      </c>
      <c r="H1156">
        <f t="shared" si="374"/>
        <v>0</v>
      </c>
      <c r="I1156">
        <f>IFERROR(VLOOKUP(B1156,CovidTracking!B:G,6,FALSE),0)</f>
        <v>0</v>
      </c>
      <c r="J1156">
        <f t="shared" si="369"/>
        <v>0</v>
      </c>
      <c r="K1156">
        <f t="shared" si="370"/>
        <v>0</v>
      </c>
      <c r="L1156">
        <f t="shared" si="371"/>
        <v>0</v>
      </c>
      <c r="M1156">
        <f t="shared" si="372"/>
        <v>0</v>
      </c>
      <c r="N1156">
        <f>VLOOKUP(A1156,Mobility!$A:$L,7,FALSE)</f>
        <v>15</v>
      </c>
      <c r="O1156">
        <f>VLOOKUP(A1156,Mobility!$A:$L,8,FALSE)</f>
        <v>8</v>
      </c>
      <c r="P1156">
        <f>VLOOKUP(A1156,Mobility!$A:$L,9,FALSE)</f>
        <v>47</v>
      </c>
      <c r="Q1156">
        <f>VLOOKUP(A1156,Mobility!$A:$L,10,FALSE)</f>
        <v>10</v>
      </c>
      <c r="R1156">
        <f>VLOOKUP(A1156,Mobility!$A:$L,11,FALSE)</f>
        <v>5</v>
      </c>
      <c r="S1156">
        <f>VLOOKUP(A1156,Mobility!$A:$L,12,FALSE)</f>
        <v>-2</v>
      </c>
      <c r="T1156">
        <f>VLOOKUP(D1156,'Pop and Pop Den'!A:C,2,FALSE)</f>
        <v>761723</v>
      </c>
      <c r="U1156">
        <f>VLOOKUP(D1156,'Pop and Pop Den'!A:C,3,FALSE)</f>
        <v>11.039300000000001</v>
      </c>
      <c r="V1156">
        <f>VLOOKUP(D1156,Unemployment!A:B,2,FALSE)</f>
        <v>2.4</v>
      </c>
      <c r="W1156">
        <f>VLOOKUP(D1156,Unemployment!H:J,2,FALSE)</f>
        <v>2.2000000000000002</v>
      </c>
      <c r="X1156">
        <f>VLOOKUP(D1156,Unemployment!H:J,3,FALSE)</f>
        <v>2.2000000000000002</v>
      </c>
      <c r="Y1156">
        <f t="shared" si="375"/>
        <v>-0.19999999999999973</v>
      </c>
      <c r="Z1156">
        <f t="shared" si="376"/>
        <v>0</v>
      </c>
      <c r="AA1156">
        <f>VLOOKUP(D1156,MedianAge!A:B,2,FALSE)</f>
        <v>35.1</v>
      </c>
      <c r="AB1156" s="6">
        <f>VLOOKUP(D1156,StateActions!F:G,2,FALSE)</f>
        <v>43932</v>
      </c>
      <c r="AC1156" s="6">
        <f>VLOOKUP(D1156,StateActions!L:M,2,FALSE)</f>
        <v>43923</v>
      </c>
      <c r="AD1156" s="6">
        <f>VLOOKUP(D1156,StateActions!A:B,2,FALSE)</f>
        <v>43905</v>
      </c>
      <c r="AE1156">
        <f t="shared" si="377"/>
        <v>-35</v>
      </c>
      <c r="AF1156">
        <f t="shared" si="378"/>
        <v>-26</v>
      </c>
      <c r="AG1156">
        <f t="shared" si="379"/>
        <v>-8</v>
      </c>
      <c r="AH1156" s="18">
        <f t="shared" si="380"/>
        <v>0</v>
      </c>
      <c r="AI1156" s="18">
        <f t="shared" si="381"/>
        <v>0</v>
      </c>
      <c r="AJ1156" s="20">
        <f t="shared" si="382"/>
        <v>0</v>
      </c>
      <c r="AK1156" t="str">
        <f t="shared" si="383"/>
        <v>Exclude less than 10 Deaths</v>
      </c>
      <c r="AL1156" t="str">
        <f t="shared" si="384"/>
        <v>Less than 10 deaths</v>
      </c>
      <c r="AM1156" s="6" t="str">
        <f>IFERROR(VLOOKUP(D1156,DatesEachStateReach10Deaths!A:B,2,FALSE),AK1156)</f>
        <v>Exclude less than 10 Deaths</v>
      </c>
      <c r="AN1156" t="str">
        <f t="shared" si="385"/>
        <v>Exclude less than 10 Deaths</v>
      </c>
    </row>
    <row r="1157" spans="1:40" x14ac:dyDescent="0.25">
      <c r="A1157" t="str">
        <f t="shared" si="368"/>
        <v>43898North Dakota</v>
      </c>
      <c r="B1157" t="str">
        <f t="shared" si="373"/>
        <v>43898ND</v>
      </c>
      <c r="C1157" s="6">
        <v>43898</v>
      </c>
      <c r="D1157" t="s">
        <v>97</v>
      </c>
      <c r="E1157" t="s">
        <v>36</v>
      </c>
      <c r="F1157">
        <f>IFERROR(VLOOKUP(B1157,CovidTracking!B:G,4,FALSE),0)</f>
        <v>0</v>
      </c>
      <c r="G1157">
        <f>IFERROR(VLOOKUP(B1157,CovidTracking!B:G,5,FALSE),0)</f>
        <v>0</v>
      </c>
      <c r="H1157">
        <f t="shared" si="374"/>
        <v>0</v>
      </c>
      <c r="I1157">
        <f>IFERROR(VLOOKUP(B1157,CovidTracking!B:G,6,FALSE),0)</f>
        <v>0</v>
      </c>
      <c r="J1157">
        <f t="shared" si="369"/>
        <v>0</v>
      </c>
      <c r="K1157">
        <f t="shared" si="370"/>
        <v>0</v>
      </c>
      <c r="L1157">
        <f t="shared" si="371"/>
        <v>0</v>
      </c>
      <c r="M1157">
        <f t="shared" si="372"/>
        <v>0</v>
      </c>
      <c r="N1157">
        <f>VLOOKUP(A1157,Mobility!$A:$L,7,FALSE)</f>
        <v>10</v>
      </c>
      <c r="O1157">
        <f>VLOOKUP(A1157,Mobility!$A:$L,8,FALSE)</f>
        <v>4</v>
      </c>
      <c r="P1157">
        <f>VLOOKUP(A1157,Mobility!$A:$L,9,FALSE)</f>
        <v>4</v>
      </c>
      <c r="Q1157">
        <f>VLOOKUP(A1157,Mobility!$A:$L,10,FALSE)</f>
        <v>9</v>
      </c>
      <c r="R1157">
        <f>VLOOKUP(A1157,Mobility!$A:$L,11,FALSE)</f>
        <v>3</v>
      </c>
      <c r="S1157">
        <f>VLOOKUP(A1157,Mobility!$A:$L,12,FALSE)</f>
        <v>-1</v>
      </c>
      <c r="T1157">
        <f>VLOOKUP(D1157,'Pop and Pop Den'!A:C,2,FALSE)</f>
        <v>761723</v>
      </c>
      <c r="U1157">
        <f>VLOOKUP(D1157,'Pop and Pop Den'!A:C,3,FALSE)</f>
        <v>11.039300000000001</v>
      </c>
      <c r="V1157">
        <f>VLOOKUP(D1157,Unemployment!A:B,2,FALSE)</f>
        <v>2.4</v>
      </c>
      <c r="W1157">
        <f>VLOOKUP(D1157,Unemployment!H:J,2,FALSE)</f>
        <v>2.2000000000000002</v>
      </c>
      <c r="X1157">
        <f>VLOOKUP(D1157,Unemployment!H:J,3,FALSE)</f>
        <v>2.2000000000000002</v>
      </c>
      <c r="Y1157">
        <f t="shared" si="375"/>
        <v>-0.19999999999999973</v>
      </c>
      <c r="Z1157">
        <f t="shared" si="376"/>
        <v>0</v>
      </c>
      <c r="AA1157">
        <f>VLOOKUP(D1157,MedianAge!A:B,2,FALSE)</f>
        <v>35.1</v>
      </c>
      <c r="AB1157" s="6">
        <f>VLOOKUP(D1157,StateActions!F:G,2,FALSE)</f>
        <v>43932</v>
      </c>
      <c r="AC1157" s="6">
        <f>VLOOKUP(D1157,StateActions!L:M,2,FALSE)</f>
        <v>43923</v>
      </c>
      <c r="AD1157" s="6">
        <f>VLOOKUP(D1157,StateActions!A:B,2,FALSE)</f>
        <v>43905</v>
      </c>
      <c r="AE1157">
        <f t="shared" si="377"/>
        <v>-34</v>
      </c>
      <c r="AF1157">
        <f t="shared" si="378"/>
        <v>-25</v>
      </c>
      <c r="AG1157">
        <f t="shared" si="379"/>
        <v>-7</v>
      </c>
      <c r="AH1157" s="18">
        <f t="shared" si="380"/>
        <v>0</v>
      </c>
      <c r="AI1157" s="18">
        <f t="shared" si="381"/>
        <v>0</v>
      </c>
      <c r="AJ1157" s="20">
        <f t="shared" si="382"/>
        <v>0</v>
      </c>
      <c r="AK1157" t="str">
        <f t="shared" si="383"/>
        <v>Exclude less than 10 Deaths</v>
      </c>
      <c r="AL1157" t="str">
        <f t="shared" si="384"/>
        <v>Less than 10 deaths</v>
      </c>
      <c r="AM1157" s="6" t="str">
        <f>IFERROR(VLOOKUP(D1157,DatesEachStateReach10Deaths!A:B,2,FALSE),AK1157)</f>
        <v>Exclude less than 10 Deaths</v>
      </c>
      <c r="AN1157" t="str">
        <f t="shared" si="385"/>
        <v>Exclude less than 10 Deaths</v>
      </c>
    </row>
    <row r="1158" spans="1:40" x14ac:dyDescent="0.25">
      <c r="A1158" t="str">
        <f t="shared" si="368"/>
        <v>43899North Dakota</v>
      </c>
      <c r="B1158" t="str">
        <f t="shared" si="373"/>
        <v>43899ND</v>
      </c>
      <c r="C1158" s="6">
        <v>43899</v>
      </c>
      <c r="D1158" t="s">
        <v>97</v>
      </c>
      <c r="E1158" t="s">
        <v>36</v>
      </c>
      <c r="F1158">
        <f>IFERROR(VLOOKUP(B1158,CovidTracking!B:G,4,FALSE),0)</f>
        <v>0</v>
      </c>
      <c r="G1158">
        <f>IFERROR(VLOOKUP(B1158,CovidTracking!B:G,5,FALSE),0)</f>
        <v>0</v>
      </c>
      <c r="H1158">
        <f t="shared" si="374"/>
        <v>0</v>
      </c>
      <c r="I1158">
        <f>IFERROR(VLOOKUP(B1158,CovidTracking!B:G,6,FALSE),0)</f>
        <v>0</v>
      </c>
      <c r="J1158">
        <f t="shared" si="369"/>
        <v>0</v>
      </c>
      <c r="K1158">
        <f t="shared" si="370"/>
        <v>0</v>
      </c>
      <c r="L1158">
        <f t="shared" si="371"/>
        <v>0</v>
      </c>
      <c r="M1158">
        <f t="shared" si="372"/>
        <v>0</v>
      </c>
      <c r="N1158">
        <f>VLOOKUP(A1158,Mobility!$A:$L,7,FALSE)</f>
        <v>5</v>
      </c>
      <c r="O1158">
        <f>VLOOKUP(A1158,Mobility!$A:$L,8,FALSE)</f>
        <v>2</v>
      </c>
      <c r="P1158">
        <f>VLOOKUP(A1158,Mobility!$A:$L,9,FALSE)</f>
        <v>15</v>
      </c>
      <c r="Q1158">
        <f>VLOOKUP(A1158,Mobility!$A:$L,10,FALSE)</f>
        <v>1</v>
      </c>
      <c r="R1158">
        <f>VLOOKUP(A1158,Mobility!$A:$L,11,FALSE)</f>
        <v>4</v>
      </c>
      <c r="S1158">
        <f>VLOOKUP(A1158,Mobility!$A:$L,12,FALSE)</f>
        <v>0</v>
      </c>
      <c r="T1158">
        <f>VLOOKUP(D1158,'Pop and Pop Den'!A:C,2,FALSE)</f>
        <v>761723</v>
      </c>
      <c r="U1158">
        <f>VLOOKUP(D1158,'Pop and Pop Den'!A:C,3,FALSE)</f>
        <v>11.039300000000001</v>
      </c>
      <c r="V1158">
        <f>VLOOKUP(D1158,Unemployment!A:B,2,FALSE)</f>
        <v>2.4</v>
      </c>
      <c r="W1158">
        <f>VLOOKUP(D1158,Unemployment!H:J,2,FALSE)</f>
        <v>2.2000000000000002</v>
      </c>
      <c r="X1158">
        <f>VLOOKUP(D1158,Unemployment!H:J,3,FALSE)</f>
        <v>2.2000000000000002</v>
      </c>
      <c r="Y1158">
        <f t="shared" si="375"/>
        <v>-0.19999999999999973</v>
      </c>
      <c r="Z1158">
        <f t="shared" si="376"/>
        <v>0</v>
      </c>
      <c r="AA1158">
        <f>VLOOKUP(D1158,MedianAge!A:B,2,FALSE)</f>
        <v>35.1</v>
      </c>
      <c r="AB1158" s="6">
        <f>VLOOKUP(D1158,StateActions!F:G,2,FALSE)</f>
        <v>43932</v>
      </c>
      <c r="AC1158" s="6">
        <f>VLOOKUP(D1158,StateActions!L:M,2,FALSE)</f>
        <v>43923</v>
      </c>
      <c r="AD1158" s="6">
        <f>VLOOKUP(D1158,StateActions!A:B,2,FALSE)</f>
        <v>43905</v>
      </c>
      <c r="AE1158">
        <f t="shared" si="377"/>
        <v>-33</v>
      </c>
      <c r="AF1158">
        <f t="shared" si="378"/>
        <v>-24</v>
      </c>
      <c r="AG1158">
        <f t="shared" si="379"/>
        <v>-6</v>
      </c>
      <c r="AH1158" s="18">
        <f t="shared" si="380"/>
        <v>0</v>
      </c>
      <c r="AI1158" s="18">
        <f t="shared" si="381"/>
        <v>0</v>
      </c>
      <c r="AJ1158" s="20">
        <f t="shared" si="382"/>
        <v>0</v>
      </c>
      <c r="AK1158" t="str">
        <f t="shared" si="383"/>
        <v>Exclude less than 10 Deaths</v>
      </c>
      <c r="AL1158" t="str">
        <f t="shared" si="384"/>
        <v>Less than 10 deaths</v>
      </c>
      <c r="AM1158" s="6" t="str">
        <f>IFERROR(VLOOKUP(D1158,DatesEachStateReach10Deaths!A:B,2,FALSE),AK1158)</f>
        <v>Exclude less than 10 Deaths</v>
      </c>
      <c r="AN1158" t="str">
        <f t="shared" si="385"/>
        <v>Exclude less than 10 Deaths</v>
      </c>
    </row>
    <row r="1159" spans="1:40" x14ac:dyDescent="0.25">
      <c r="A1159" t="str">
        <f t="shared" si="368"/>
        <v>43900North Dakota</v>
      </c>
      <c r="B1159" t="str">
        <f t="shared" si="373"/>
        <v>43900ND</v>
      </c>
      <c r="C1159" s="6">
        <v>43900</v>
      </c>
      <c r="D1159" t="s">
        <v>97</v>
      </c>
      <c r="E1159" t="s">
        <v>36</v>
      </c>
      <c r="F1159">
        <f>IFERROR(VLOOKUP(B1159,CovidTracking!B:G,4,FALSE),0)</f>
        <v>0</v>
      </c>
      <c r="G1159">
        <f>IFERROR(VLOOKUP(B1159,CovidTracking!B:G,5,FALSE),0)</f>
        <v>6</v>
      </c>
      <c r="H1159">
        <f t="shared" si="374"/>
        <v>6</v>
      </c>
      <c r="I1159">
        <f>IFERROR(VLOOKUP(B1159,CovidTracking!B:G,6,FALSE),0)</f>
        <v>0</v>
      </c>
      <c r="J1159">
        <f t="shared" si="369"/>
        <v>0</v>
      </c>
      <c r="K1159">
        <f t="shared" si="370"/>
        <v>6</v>
      </c>
      <c r="L1159">
        <f t="shared" si="371"/>
        <v>6</v>
      </c>
      <c r="M1159">
        <f t="shared" si="372"/>
        <v>0</v>
      </c>
      <c r="N1159">
        <f>VLOOKUP(A1159,Mobility!$A:$L,7,FALSE)</f>
        <v>5</v>
      </c>
      <c r="O1159">
        <f>VLOOKUP(A1159,Mobility!$A:$L,8,FALSE)</f>
        <v>6</v>
      </c>
      <c r="P1159">
        <f>VLOOKUP(A1159,Mobility!$A:$L,9,FALSE)</f>
        <v>10</v>
      </c>
      <c r="Q1159">
        <f>VLOOKUP(A1159,Mobility!$A:$L,10,FALSE)</f>
        <v>6</v>
      </c>
      <c r="R1159">
        <f>VLOOKUP(A1159,Mobility!$A:$L,11,FALSE)</f>
        <v>2</v>
      </c>
      <c r="S1159">
        <f>VLOOKUP(A1159,Mobility!$A:$L,12,FALSE)</f>
        <v>0</v>
      </c>
      <c r="T1159">
        <f>VLOOKUP(D1159,'Pop and Pop Den'!A:C,2,FALSE)</f>
        <v>761723</v>
      </c>
      <c r="U1159">
        <f>VLOOKUP(D1159,'Pop and Pop Den'!A:C,3,FALSE)</f>
        <v>11.039300000000001</v>
      </c>
      <c r="V1159">
        <f>VLOOKUP(D1159,Unemployment!A:B,2,FALSE)</f>
        <v>2.4</v>
      </c>
      <c r="W1159">
        <f>VLOOKUP(D1159,Unemployment!H:J,2,FALSE)</f>
        <v>2.2000000000000002</v>
      </c>
      <c r="X1159">
        <f>VLOOKUP(D1159,Unemployment!H:J,3,FALSE)</f>
        <v>2.2000000000000002</v>
      </c>
      <c r="Y1159">
        <f t="shared" si="375"/>
        <v>-0.19999999999999973</v>
      </c>
      <c r="Z1159">
        <f t="shared" si="376"/>
        <v>0</v>
      </c>
      <c r="AA1159">
        <f>VLOOKUP(D1159,MedianAge!A:B,2,FALSE)</f>
        <v>35.1</v>
      </c>
      <c r="AB1159" s="6">
        <f>VLOOKUP(D1159,StateActions!F:G,2,FALSE)</f>
        <v>43932</v>
      </c>
      <c r="AC1159" s="6">
        <f>VLOOKUP(D1159,StateActions!L:M,2,FALSE)</f>
        <v>43923</v>
      </c>
      <c r="AD1159" s="6">
        <f>VLOOKUP(D1159,StateActions!A:B,2,FALSE)</f>
        <v>43905</v>
      </c>
      <c r="AE1159">
        <f t="shared" si="377"/>
        <v>-32</v>
      </c>
      <c r="AF1159">
        <f t="shared" si="378"/>
        <v>-23</v>
      </c>
      <c r="AG1159">
        <f t="shared" si="379"/>
        <v>-5</v>
      </c>
      <c r="AH1159" s="18">
        <f t="shared" si="380"/>
        <v>0</v>
      </c>
      <c r="AI1159" s="18">
        <f t="shared" si="381"/>
        <v>1</v>
      </c>
      <c r="AJ1159" s="20">
        <f t="shared" si="382"/>
        <v>0</v>
      </c>
      <c r="AK1159" t="str">
        <f t="shared" si="383"/>
        <v>Exclude less than 10 Deaths</v>
      </c>
      <c r="AL1159" t="str">
        <f t="shared" si="384"/>
        <v>Less than 10 deaths</v>
      </c>
      <c r="AM1159" s="6" t="str">
        <f>IFERROR(VLOOKUP(D1159,DatesEachStateReach10Deaths!A:B,2,FALSE),AK1159)</f>
        <v>Exclude less than 10 Deaths</v>
      </c>
      <c r="AN1159" t="str">
        <f t="shared" si="385"/>
        <v>Exclude less than 10 Deaths</v>
      </c>
    </row>
    <row r="1160" spans="1:40" x14ac:dyDescent="0.25">
      <c r="A1160" t="str">
        <f t="shared" si="368"/>
        <v>43901North Dakota</v>
      </c>
      <c r="B1160" t="str">
        <f t="shared" si="373"/>
        <v>43901ND</v>
      </c>
      <c r="C1160" s="6">
        <v>43901</v>
      </c>
      <c r="D1160" t="s">
        <v>97</v>
      </c>
      <c r="E1160" t="s">
        <v>36</v>
      </c>
      <c r="F1160">
        <f>IFERROR(VLOOKUP(B1160,CovidTracking!B:G,4,FALSE),0)</f>
        <v>0</v>
      </c>
      <c r="G1160">
        <f>IFERROR(VLOOKUP(B1160,CovidTracking!B:G,5,FALSE),0)</f>
        <v>7</v>
      </c>
      <c r="H1160">
        <f t="shared" si="374"/>
        <v>7</v>
      </c>
      <c r="I1160">
        <f>IFERROR(VLOOKUP(B1160,CovidTracking!B:G,6,FALSE),0)</f>
        <v>0</v>
      </c>
      <c r="J1160">
        <f t="shared" si="369"/>
        <v>0</v>
      </c>
      <c r="K1160">
        <f t="shared" si="370"/>
        <v>1</v>
      </c>
      <c r="L1160">
        <f t="shared" si="371"/>
        <v>1</v>
      </c>
      <c r="M1160">
        <f t="shared" si="372"/>
        <v>0</v>
      </c>
      <c r="N1160">
        <f>VLOOKUP(A1160,Mobility!$A:$L,7,FALSE)</f>
        <v>8</v>
      </c>
      <c r="O1160">
        <f>VLOOKUP(A1160,Mobility!$A:$L,8,FALSE)</f>
        <v>10</v>
      </c>
      <c r="P1160">
        <f>VLOOKUP(A1160,Mobility!$A:$L,9,FALSE)</f>
        <v>21</v>
      </c>
      <c r="Q1160">
        <f>VLOOKUP(A1160,Mobility!$A:$L,10,FALSE)</f>
        <v>12</v>
      </c>
      <c r="R1160">
        <f>VLOOKUP(A1160,Mobility!$A:$L,11,FALSE)</f>
        <v>2</v>
      </c>
      <c r="S1160">
        <f>VLOOKUP(A1160,Mobility!$A:$L,12,FALSE)</f>
        <v>-1</v>
      </c>
      <c r="T1160">
        <f>VLOOKUP(D1160,'Pop and Pop Den'!A:C,2,FALSE)</f>
        <v>761723</v>
      </c>
      <c r="U1160">
        <f>VLOOKUP(D1160,'Pop and Pop Den'!A:C,3,FALSE)</f>
        <v>11.039300000000001</v>
      </c>
      <c r="V1160">
        <f>VLOOKUP(D1160,Unemployment!A:B,2,FALSE)</f>
        <v>2.4</v>
      </c>
      <c r="W1160">
        <f>VLOOKUP(D1160,Unemployment!H:J,2,FALSE)</f>
        <v>2.2000000000000002</v>
      </c>
      <c r="X1160">
        <f>VLOOKUP(D1160,Unemployment!H:J,3,FALSE)</f>
        <v>2.2000000000000002</v>
      </c>
      <c r="Y1160">
        <f t="shared" si="375"/>
        <v>-0.19999999999999973</v>
      </c>
      <c r="Z1160">
        <f t="shared" si="376"/>
        <v>0</v>
      </c>
      <c r="AA1160">
        <f>VLOOKUP(D1160,MedianAge!A:B,2,FALSE)</f>
        <v>35.1</v>
      </c>
      <c r="AB1160" s="6">
        <f>VLOOKUP(D1160,StateActions!F:G,2,FALSE)</f>
        <v>43932</v>
      </c>
      <c r="AC1160" s="6">
        <f>VLOOKUP(D1160,StateActions!L:M,2,FALSE)</f>
        <v>43923</v>
      </c>
      <c r="AD1160" s="6">
        <f>VLOOKUP(D1160,StateActions!A:B,2,FALSE)</f>
        <v>43905</v>
      </c>
      <c r="AE1160">
        <f t="shared" si="377"/>
        <v>-31</v>
      </c>
      <c r="AF1160">
        <f t="shared" si="378"/>
        <v>-22</v>
      </c>
      <c r="AG1160">
        <f t="shared" si="379"/>
        <v>-4</v>
      </c>
      <c r="AH1160" s="18">
        <f t="shared" si="380"/>
        <v>0</v>
      </c>
      <c r="AI1160" s="18">
        <f t="shared" si="381"/>
        <v>1</v>
      </c>
      <c r="AJ1160" s="20">
        <f t="shared" si="382"/>
        <v>0</v>
      </c>
      <c r="AK1160" t="str">
        <f t="shared" si="383"/>
        <v>Exclude less than 10 Deaths</v>
      </c>
      <c r="AL1160" t="str">
        <f t="shared" si="384"/>
        <v>Less than 10 deaths</v>
      </c>
      <c r="AM1160" s="6" t="str">
        <f>IFERROR(VLOOKUP(D1160,DatesEachStateReach10Deaths!A:B,2,FALSE),AK1160)</f>
        <v>Exclude less than 10 Deaths</v>
      </c>
      <c r="AN1160" t="str">
        <f t="shared" si="385"/>
        <v>Exclude less than 10 Deaths</v>
      </c>
    </row>
    <row r="1161" spans="1:40" x14ac:dyDescent="0.25">
      <c r="A1161" t="str">
        <f t="shared" si="368"/>
        <v>43902North Dakota</v>
      </c>
      <c r="B1161" t="str">
        <f t="shared" si="373"/>
        <v>43902ND</v>
      </c>
      <c r="C1161" s="6">
        <v>43902</v>
      </c>
      <c r="D1161" t="s">
        <v>97</v>
      </c>
      <c r="E1161" t="s">
        <v>36</v>
      </c>
      <c r="F1161">
        <f>IFERROR(VLOOKUP(B1161,CovidTracking!B:G,4,FALSE),0)</f>
        <v>1</v>
      </c>
      <c r="G1161">
        <f>IFERROR(VLOOKUP(B1161,CovidTracking!B:G,5,FALSE),0)</f>
        <v>12</v>
      </c>
      <c r="H1161">
        <f t="shared" si="374"/>
        <v>13</v>
      </c>
      <c r="I1161">
        <f>IFERROR(VLOOKUP(B1161,CovidTracking!B:G,6,FALSE),0)</f>
        <v>0</v>
      </c>
      <c r="J1161">
        <f t="shared" si="369"/>
        <v>1</v>
      </c>
      <c r="K1161">
        <f t="shared" si="370"/>
        <v>5</v>
      </c>
      <c r="L1161">
        <f t="shared" si="371"/>
        <v>6</v>
      </c>
      <c r="M1161">
        <f t="shared" si="372"/>
        <v>0</v>
      </c>
      <c r="N1161">
        <f>VLOOKUP(A1161,Mobility!$A:$L,7,FALSE)</f>
        <v>9</v>
      </c>
      <c r="O1161">
        <f>VLOOKUP(A1161,Mobility!$A:$L,8,FALSE)</f>
        <v>20</v>
      </c>
      <c r="P1161">
        <f>VLOOKUP(A1161,Mobility!$A:$L,9,FALSE)</f>
        <v>5</v>
      </c>
      <c r="Q1161">
        <f>VLOOKUP(A1161,Mobility!$A:$L,10,FALSE)</f>
        <v>4</v>
      </c>
      <c r="R1161">
        <f>VLOOKUP(A1161,Mobility!$A:$L,11,FALSE)</f>
        <v>-1</v>
      </c>
      <c r="S1161">
        <f>VLOOKUP(A1161,Mobility!$A:$L,12,FALSE)</f>
        <v>0</v>
      </c>
      <c r="T1161">
        <f>VLOOKUP(D1161,'Pop and Pop Den'!A:C,2,FALSE)</f>
        <v>761723</v>
      </c>
      <c r="U1161">
        <f>VLOOKUP(D1161,'Pop and Pop Den'!A:C,3,FALSE)</f>
        <v>11.039300000000001</v>
      </c>
      <c r="V1161">
        <f>VLOOKUP(D1161,Unemployment!A:B,2,FALSE)</f>
        <v>2.4</v>
      </c>
      <c r="W1161">
        <f>VLOOKUP(D1161,Unemployment!H:J,2,FALSE)</f>
        <v>2.2000000000000002</v>
      </c>
      <c r="X1161">
        <f>VLOOKUP(D1161,Unemployment!H:J,3,FALSE)</f>
        <v>2.2000000000000002</v>
      </c>
      <c r="Y1161">
        <f t="shared" si="375"/>
        <v>-0.19999999999999973</v>
      </c>
      <c r="Z1161">
        <f t="shared" si="376"/>
        <v>0</v>
      </c>
      <c r="AA1161">
        <f>VLOOKUP(D1161,MedianAge!A:B,2,FALSE)</f>
        <v>35.1</v>
      </c>
      <c r="AB1161" s="6">
        <f>VLOOKUP(D1161,StateActions!F:G,2,FALSE)</f>
        <v>43932</v>
      </c>
      <c r="AC1161" s="6">
        <f>VLOOKUP(D1161,StateActions!L:M,2,FALSE)</f>
        <v>43923</v>
      </c>
      <c r="AD1161" s="6">
        <f>VLOOKUP(D1161,StateActions!A:B,2,FALSE)</f>
        <v>43905</v>
      </c>
      <c r="AE1161">
        <f t="shared" si="377"/>
        <v>-30</v>
      </c>
      <c r="AF1161">
        <f t="shared" si="378"/>
        <v>-21</v>
      </c>
      <c r="AG1161">
        <f t="shared" si="379"/>
        <v>-3</v>
      </c>
      <c r="AH1161" s="18">
        <f t="shared" si="380"/>
        <v>7.6923076923076927E-2</v>
      </c>
      <c r="AI1161" s="18">
        <f t="shared" si="381"/>
        <v>0.92307692307692313</v>
      </c>
      <c r="AJ1161" s="20">
        <f t="shared" si="382"/>
        <v>0</v>
      </c>
      <c r="AK1161" t="str">
        <f t="shared" si="383"/>
        <v>Exclude less than 10 Deaths</v>
      </c>
      <c r="AL1161" t="str">
        <f t="shared" si="384"/>
        <v>Less than 10 deaths</v>
      </c>
      <c r="AM1161" s="6" t="str">
        <f>IFERROR(VLOOKUP(D1161,DatesEachStateReach10Deaths!A:B,2,FALSE),AK1161)</f>
        <v>Exclude less than 10 Deaths</v>
      </c>
      <c r="AN1161" t="str">
        <f t="shared" si="385"/>
        <v>Exclude less than 10 Deaths</v>
      </c>
    </row>
    <row r="1162" spans="1:40" x14ac:dyDescent="0.25">
      <c r="A1162" t="str">
        <f t="shared" si="368"/>
        <v>43903North Dakota</v>
      </c>
      <c r="B1162" t="str">
        <f t="shared" si="373"/>
        <v>43903ND</v>
      </c>
      <c r="C1162" s="6">
        <v>43903</v>
      </c>
      <c r="D1162" t="s">
        <v>97</v>
      </c>
      <c r="E1162" t="s">
        <v>36</v>
      </c>
      <c r="F1162">
        <f>IFERROR(VLOOKUP(B1162,CovidTracking!B:G,4,FALSE),0)</f>
        <v>1</v>
      </c>
      <c r="G1162">
        <f>IFERROR(VLOOKUP(B1162,CovidTracking!B:G,5,FALSE),0)</f>
        <v>39</v>
      </c>
      <c r="H1162">
        <f t="shared" si="374"/>
        <v>40</v>
      </c>
      <c r="I1162">
        <f>IFERROR(VLOOKUP(B1162,CovidTracking!B:G,6,FALSE),0)</f>
        <v>0</v>
      </c>
      <c r="J1162">
        <f t="shared" si="369"/>
        <v>0</v>
      </c>
      <c r="K1162">
        <f t="shared" si="370"/>
        <v>27</v>
      </c>
      <c r="L1162">
        <f t="shared" si="371"/>
        <v>27</v>
      </c>
      <c r="M1162">
        <f t="shared" si="372"/>
        <v>0</v>
      </c>
      <c r="N1162">
        <f>VLOOKUP(A1162,Mobility!$A:$L,7,FALSE)</f>
        <v>3</v>
      </c>
      <c r="O1162">
        <f>VLOOKUP(A1162,Mobility!$A:$L,8,FALSE)</f>
        <v>19</v>
      </c>
      <c r="P1162">
        <f>VLOOKUP(A1162,Mobility!$A:$L,9,FALSE)</f>
        <v>5</v>
      </c>
      <c r="Q1162">
        <f>VLOOKUP(A1162,Mobility!$A:$L,10,FALSE)</f>
        <v>4</v>
      </c>
      <c r="R1162">
        <f>VLOOKUP(A1162,Mobility!$A:$L,11,FALSE)</f>
        <v>-2</v>
      </c>
      <c r="S1162">
        <f>VLOOKUP(A1162,Mobility!$A:$L,12,FALSE)</f>
        <v>2</v>
      </c>
      <c r="T1162">
        <f>VLOOKUP(D1162,'Pop and Pop Den'!A:C,2,FALSE)</f>
        <v>761723</v>
      </c>
      <c r="U1162">
        <f>VLOOKUP(D1162,'Pop and Pop Den'!A:C,3,FALSE)</f>
        <v>11.039300000000001</v>
      </c>
      <c r="V1162">
        <f>VLOOKUP(D1162,Unemployment!A:B,2,FALSE)</f>
        <v>2.4</v>
      </c>
      <c r="W1162">
        <f>VLOOKUP(D1162,Unemployment!H:J,2,FALSE)</f>
        <v>2.2000000000000002</v>
      </c>
      <c r="X1162">
        <f>VLOOKUP(D1162,Unemployment!H:J,3,FALSE)</f>
        <v>2.2000000000000002</v>
      </c>
      <c r="Y1162">
        <f t="shared" si="375"/>
        <v>-0.19999999999999973</v>
      </c>
      <c r="Z1162">
        <f t="shared" si="376"/>
        <v>0</v>
      </c>
      <c r="AA1162">
        <f>VLOOKUP(D1162,MedianAge!A:B,2,FALSE)</f>
        <v>35.1</v>
      </c>
      <c r="AB1162" s="6">
        <f>VLOOKUP(D1162,StateActions!F:G,2,FALSE)</f>
        <v>43932</v>
      </c>
      <c r="AC1162" s="6">
        <f>VLOOKUP(D1162,StateActions!L:M,2,FALSE)</f>
        <v>43923</v>
      </c>
      <c r="AD1162" s="6">
        <f>VLOOKUP(D1162,StateActions!A:B,2,FALSE)</f>
        <v>43905</v>
      </c>
      <c r="AE1162">
        <f t="shared" si="377"/>
        <v>-29</v>
      </c>
      <c r="AF1162">
        <f t="shared" si="378"/>
        <v>-20</v>
      </c>
      <c r="AG1162">
        <f t="shared" si="379"/>
        <v>-2</v>
      </c>
      <c r="AH1162" s="18">
        <f t="shared" si="380"/>
        <v>2.5000000000000001E-2</v>
      </c>
      <c r="AI1162" s="18">
        <f t="shared" si="381"/>
        <v>0.97499999999999998</v>
      </c>
      <c r="AJ1162" s="20">
        <f t="shared" si="382"/>
        <v>0</v>
      </c>
      <c r="AK1162" t="str">
        <f t="shared" si="383"/>
        <v>Exclude less than 10 Deaths</v>
      </c>
      <c r="AL1162" t="str">
        <f t="shared" si="384"/>
        <v>Less than 10 deaths</v>
      </c>
      <c r="AM1162" s="6" t="str">
        <f>IFERROR(VLOOKUP(D1162,DatesEachStateReach10Deaths!A:B,2,FALSE),AK1162)</f>
        <v>Exclude less than 10 Deaths</v>
      </c>
      <c r="AN1162" t="str">
        <f t="shared" si="385"/>
        <v>Exclude less than 10 Deaths</v>
      </c>
    </row>
    <row r="1163" spans="1:40" x14ac:dyDescent="0.25">
      <c r="A1163" t="str">
        <f t="shared" si="368"/>
        <v>43904North Dakota</v>
      </c>
      <c r="B1163" t="str">
        <f t="shared" si="373"/>
        <v>43904ND</v>
      </c>
      <c r="C1163" s="6">
        <v>43904</v>
      </c>
      <c r="D1163" t="s">
        <v>97</v>
      </c>
      <c r="E1163" t="s">
        <v>36</v>
      </c>
      <c r="F1163">
        <f>IFERROR(VLOOKUP(B1163,CovidTracking!B:G,4,FALSE),0)</f>
        <v>1</v>
      </c>
      <c r="G1163">
        <f>IFERROR(VLOOKUP(B1163,CovidTracking!B:G,5,FALSE),0)</f>
        <v>54</v>
      </c>
      <c r="H1163">
        <f t="shared" si="374"/>
        <v>55</v>
      </c>
      <c r="I1163">
        <f>IFERROR(VLOOKUP(B1163,CovidTracking!B:G,6,FALSE),0)</f>
        <v>0</v>
      </c>
      <c r="J1163">
        <f t="shared" si="369"/>
        <v>0</v>
      </c>
      <c r="K1163">
        <f t="shared" si="370"/>
        <v>15</v>
      </c>
      <c r="L1163">
        <f t="shared" si="371"/>
        <v>15</v>
      </c>
      <c r="M1163">
        <f t="shared" si="372"/>
        <v>0</v>
      </c>
      <c r="N1163">
        <f>VLOOKUP(A1163,Mobility!$A:$L,7,FALSE)</f>
        <v>-2</v>
      </c>
      <c r="O1163">
        <f>VLOOKUP(A1163,Mobility!$A:$L,8,FALSE)</f>
        <v>15</v>
      </c>
      <c r="P1163">
        <f>VLOOKUP(A1163,Mobility!$A:$L,9,FALSE)</f>
        <v>-14</v>
      </c>
      <c r="Q1163">
        <f>VLOOKUP(A1163,Mobility!$A:$L,10,FALSE)</f>
        <v>-6</v>
      </c>
      <c r="R1163">
        <f>VLOOKUP(A1163,Mobility!$A:$L,11,FALSE)</f>
        <v>2</v>
      </c>
      <c r="S1163">
        <f>VLOOKUP(A1163,Mobility!$A:$L,12,FALSE)</f>
        <v>3</v>
      </c>
      <c r="T1163">
        <f>VLOOKUP(D1163,'Pop and Pop Den'!A:C,2,FALSE)</f>
        <v>761723</v>
      </c>
      <c r="U1163">
        <f>VLOOKUP(D1163,'Pop and Pop Den'!A:C,3,FALSE)</f>
        <v>11.039300000000001</v>
      </c>
      <c r="V1163">
        <f>VLOOKUP(D1163,Unemployment!A:B,2,FALSE)</f>
        <v>2.4</v>
      </c>
      <c r="W1163">
        <f>VLOOKUP(D1163,Unemployment!H:J,2,FALSE)</f>
        <v>2.2000000000000002</v>
      </c>
      <c r="X1163">
        <f>VLOOKUP(D1163,Unemployment!H:J,3,FALSE)</f>
        <v>2.2000000000000002</v>
      </c>
      <c r="Y1163">
        <f t="shared" si="375"/>
        <v>-0.19999999999999973</v>
      </c>
      <c r="Z1163">
        <f t="shared" si="376"/>
        <v>0</v>
      </c>
      <c r="AA1163">
        <f>VLOOKUP(D1163,MedianAge!A:B,2,FALSE)</f>
        <v>35.1</v>
      </c>
      <c r="AB1163" s="6">
        <f>VLOOKUP(D1163,StateActions!F:G,2,FALSE)</f>
        <v>43932</v>
      </c>
      <c r="AC1163" s="6">
        <f>VLOOKUP(D1163,StateActions!L:M,2,FALSE)</f>
        <v>43923</v>
      </c>
      <c r="AD1163" s="6">
        <f>VLOOKUP(D1163,StateActions!A:B,2,FALSE)</f>
        <v>43905</v>
      </c>
      <c r="AE1163">
        <f t="shared" si="377"/>
        <v>-28</v>
      </c>
      <c r="AF1163">
        <f t="shared" si="378"/>
        <v>-19</v>
      </c>
      <c r="AG1163">
        <f t="shared" si="379"/>
        <v>-1</v>
      </c>
      <c r="AH1163" s="18">
        <f t="shared" si="380"/>
        <v>1.8181818181818181E-2</v>
      </c>
      <c r="AI1163" s="18">
        <f t="shared" si="381"/>
        <v>0.98181818181818181</v>
      </c>
      <c r="AJ1163" s="20">
        <f t="shared" si="382"/>
        <v>0</v>
      </c>
      <c r="AK1163" t="str">
        <f t="shared" si="383"/>
        <v>Exclude less than 10 Deaths</v>
      </c>
      <c r="AL1163" t="str">
        <f t="shared" si="384"/>
        <v>Less than 10 deaths</v>
      </c>
      <c r="AM1163" s="6" t="str">
        <f>IFERROR(VLOOKUP(D1163,DatesEachStateReach10Deaths!A:B,2,FALSE),AK1163)</f>
        <v>Exclude less than 10 Deaths</v>
      </c>
      <c r="AN1163" t="str">
        <f t="shared" si="385"/>
        <v>Exclude less than 10 Deaths</v>
      </c>
    </row>
    <row r="1164" spans="1:40" x14ac:dyDescent="0.25">
      <c r="A1164" t="str">
        <f t="shared" si="368"/>
        <v>43905North Dakota</v>
      </c>
      <c r="B1164" t="str">
        <f t="shared" si="373"/>
        <v>43905ND</v>
      </c>
      <c r="C1164" s="6">
        <v>43905</v>
      </c>
      <c r="D1164" t="s">
        <v>97</v>
      </c>
      <c r="E1164" t="s">
        <v>36</v>
      </c>
      <c r="F1164">
        <f>IFERROR(VLOOKUP(B1164,CovidTracking!B:G,4,FALSE),0)</f>
        <v>1</v>
      </c>
      <c r="G1164">
        <f>IFERROR(VLOOKUP(B1164,CovidTracking!B:G,5,FALSE),0)</f>
        <v>95</v>
      </c>
      <c r="H1164">
        <f t="shared" si="374"/>
        <v>96</v>
      </c>
      <c r="I1164">
        <f>IFERROR(VLOOKUP(B1164,CovidTracking!B:G,6,FALSE),0)</f>
        <v>0</v>
      </c>
      <c r="J1164">
        <f t="shared" si="369"/>
        <v>0</v>
      </c>
      <c r="K1164">
        <f t="shared" si="370"/>
        <v>41</v>
      </c>
      <c r="L1164">
        <f t="shared" si="371"/>
        <v>41</v>
      </c>
      <c r="M1164">
        <f t="shared" si="372"/>
        <v>0</v>
      </c>
      <c r="N1164">
        <f>VLOOKUP(A1164,Mobility!$A:$L,7,FALSE)</f>
        <v>-8</v>
      </c>
      <c r="O1164">
        <f>VLOOKUP(A1164,Mobility!$A:$L,8,FALSE)</f>
        <v>13</v>
      </c>
      <c r="P1164">
        <f>VLOOKUP(A1164,Mobility!$A:$L,9,FALSE)</f>
        <v>-13</v>
      </c>
      <c r="Q1164">
        <f>VLOOKUP(A1164,Mobility!$A:$L,10,FALSE)</f>
        <v>-7</v>
      </c>
      <c r="R1164">
        <f>VLOOKUP(A1164,Mobility!$A:$L,11,FALSE)</f>
        <v>-1</v>
      </c>
      <c r="S1164">
        <f>VLOOKUP(A1164,Mobility!$A:$L,12,FALSE)</f>
        <v>3</v>
      </c>
      <c r="T1164">
        <f>VLOOKUP(D1164,'Pop and Pop Den'!A:C,2,FALSE)</f>
        <v>761723</v>
      </c>
      <c r="U1164">
        <f>VLOOKUP(D1164,'Pop and Pop Den'!A:C,3,FALSE)</f>
        <v>11.039300000000001</v>
      </c>
      <c r="V1164">
        <f>VLOOKUP(D1164,Unemployment!A:B,2,FALSE)</f>
        <v>2.4</v>
      </c>
      <c r="W1164">
        <f>VLOOKUP(D1164,Unemployment!H:J,2,FALSE)</f>
        <v>2.2000000000000002</v>
      </c>
      <c r="X1164">
        <f>VLOOKUP(D1164,Unemployment!H:J,3,FALSE)</f>
        <v>2.2000000000000002</v>
      </c>
      <c r="Y1164">
        <f t="shared" si="375"/>
        <v>-0.19999999999999973</v>
      </c>
      <c r="Z1164">
        <f t="shared" si="376"/>
        <v>0</v>
      </c>
      <c r="AA1164">
        <f>VLOOKUP(D1164,MedianAge!A:B,2,FALSE)</f>
        <v>35.1</v>
      </c>
      <c r="AB1164" s="6">
        <f>VLOOKUP(D1164,StateActions!F:G,2,FALSE)</f>
        <v>43932</v>
      </c>
      <c r="AC1164" s="6">
        <f>VLOOKUP(D1164,StateActions!L:M,2,FALSE)</f>
        <v>43923</v>
      </c>
      <c r="AD1164" s="6">
        <f>VLOOKUP(D1164,StateActions!A:B,2,FALSE)</f>
        <v>43905</v>
      </c>
      <c r="AE1164">
        <f t="shared" si="377"/>
        <v>-27</v>
      </c>
      <c r="AF1164">
        <f t="shared" si="378"/>
        <v>-18</v>
      </c>
      <c r="AG1164">
        <f t="shared" si="379"/>
        <v>0</v>
      </c>
      <c r="AH1164" s="18">
        <f t="shared" si="380"/>
        <v>1.0416666666666666E-2</v>
      </c>
      <c r="AI1164" s="18">
        <f t="shared" si="381"/>
        <v>0.98958333333333337</v>
      </c>
      <c r="AJ1164" s="20">
        <f t="shared" si="382"/>
        <v>0</v>
      </c>
      <c r="AK1164" t="str">
        <f t="shared" si="383"/>
        <v>Exclude less than 10 Deaths</v>
      </c>
      <c r="AL1164" t="str">
        <f t="shared" si="384"/>
        <v>Less than 10 deaths</v>
      </c>
      <c r="AM1164" s="6" t="str">
        <f>IFERROR(VLOOKUP(D1164,DatesEachStateReach10Deaths!A:B,2,FALSE),AK1164)</f>
        <v>Exclude less than 10 Deaths</v>
      </c>
      <c r="AN1164" t="str">
        <f t="shared" si="385"/>
        <v>Exclude less than 10 Deaths</v>
      </c>
    </row>
    <row r="1165" spans="1:40" x14ac:dyDescent="0.25">
      <c r="A1165" t="str">
        <f t="shared" si="368"/>
        <v>43906North Dakota</v>
      </c>
      <c r="B1165" t="str">
        <f t="shared" si="373"/>
        <v>43906ND</v>
      </c>
      <c r="C1165" s="6">
        <v>43906</v>
      </c>
      <c r="D1165" t="s">
        <v>97</v>
      </c>
      <c r="E1165" t="s">
        <v>36</v>
      </c>
      <c r="F1165">
        <f>IFERROR(VLOOKUP(B1165,CovidTracking!B:G,4,FALSE),0)</f>
        <v>1</v>
      </c>
      <c r="G1165">
        <f>IFERROR(VLOOKUP(B1165,CovidTracking!B:G,5,FALSE),0)</f>
        <v>123</v>
      </c>
      <c r="H1165">
        <f t="shared" si="374"/>
        <v>124</v>
      </c>
      <c r="I1165">
        <f>IFERROR(VLOOKUP(B1165,CovidTracking!B:G,6,FALSE),0)</f>
        <v>0</v>
      </c>
      <c r="J1165">
        <f t="shared" si="369"/>
        <v>0</v>
      </c>
      <c r="K1165">
        <f t="shared" si="370"/>
        <v>28</v>
      </c>
      <c r="L1165">
        <f t="shared" si="371"/>
        <v>28</v>
      </c>
      <c r="M1165">
        <f t="shared" si="372"/>
        <v>0</v>
      </c>
      <c r="N1165">
        <f>VLOOKUP(A1165,Mobility!$A:$L,7,FALSE)</f>
        <v>-4</v>
      </c>
      <c r="O1165">
        <f>VLOOKUP(A1165,Mobility!$A:$L,8,FALSE)</f>
        <v>26</v>
      </c>
      <c r="P1165">
        <f>VLOOKUP(A1165,Mobility!$A:$L,9,FALSE)</f>
        <v>-16</v>
      </c>
      <c r="Q1165">
        <f>VLOOKUP(A1165,Mobility!$A:$L,10,FALSE)</f>
        <v>-8</v>
      </c>
      <c r="R1165">
        <f>VLOOKUP(A1165,Mobility!$A:$L,11,FALSE)</f>
        <v>-13</v>
      </c>
      <c r="S1165">
        <f>VLOOKUP(A1165,Mobility!$A:$L,12,FALSE)</f>
        <v>6</v>
      </c>
      <c r="T1165">
        <f>VLOOKUP(D1165,'Pop and Pop Den'!A:C,2,FALSE)</f>
        <v>761723</v>
      </c>
      <c r="U1165">
        <f>VLOOKUP(D1165,'Pop and Pop Den'!A:C,3,FALSE)</f>
        <v>11.039300000000001</v>
      </c>
      <c r="V1165">
        <f>VLOOKUP(D1165,Unemployment!A:B,2,FALSE)</f>
        <v>2.4</v>
      </c>
      <c r="W1165">
        <f>VLOOKUP(D1165,Unemployment!H:J,2,FALSE)</f>
        <v>2.2000000000000002</v>
      </c>
      <c r="X1165">
        <f>VLOOKUP(D1165,Unemployment!H:J,3,FALSE)</f>
        <v>2.2000000000000002</v>
      </c>
      <c r="Y1165">
        <f t="shared" si="375"/>
        <v>-0.19999999999999973</v>
      </c>
      <c r="Z1165">
        <f t="shared" si="376"/>
        <v>0</v>
      </c>
      <c r="AA1165">
        <f>VLOOKUP(D1165,MedianAge!A:B,2,FALSE)</f>
        <v>35.1</v>
      </c>
      <c r="AB1165" s="6">
        <f>VLOOKUP(D1165,StateActions!F:G,2,FALSE)</f>
        <v>43932</v>
      </c>
      <c r="AC1165" s="6">
        <f>VLOOKUP(D1165,StateActions!L:M,2,FALSE)</f>
        <v>43923</v>
      </c>
      <c r="AD1165" s="6">
        <f>VLOOKUP(D1165,StateActions!A:B,2,FALSE)</f>
        <v>43905</v>
      </c>
      <c r="AE1165">
        <f t="shared" si="377"/>
        <v>-26</v>
      </c>
      <c r="AF1165">
        <f t="shared" si="378"/>
        <v>-17</v>
      </c>
      <c r="AG1165">
        <f t="shared" si="379"/>
        <v>1</v>
      </c>
      <c r="AH1165" s="18">
        <f t="shared" si="380"/>
        <v>8.0645161290322578E-3</v>
      </c>
      <c r="AI1165" s="18">
        <f t="shared" si="381"/>
        <v>0.99193548387096775</v>
      </c>
      <c r="AJ1165" s="20">
        <f t="shared" si="382"/>
        <v>0</v>
      </c>
      <c r="AK1165" t="str">
        <f t="shared" si="383"/>
        <v>Exclude less than 10 Deaths</v>
      </c>
      <c r="AL1165" t="str">
        <f t="shared" si="384"/>
        <v>Less than 10 deaths</v>
      </c>
      <c r="AM1165" s="6" t="str">
        <f>IFERROR(VLOOKUP(D1165,DatesEachStateReach10Deaths!A:B,2,FALSE),AK1165)</f>
        <v>Exclude less than 10 Deaths</v>
      </c>
      <c r="AN1165" t="str">
        <f t="shared" si="385"/>
        <v>Exclude less than 10 Deaths</v>
      </c>
    </row>
    <row r="1166" spans="1:40" x14ac:dyDescent="0.25">
      <c r="A1166" t="str">
        <f t="shared" si="368"/>
        <v>43907North Dakota</v>
      </c>
      <c r="B1166" t="str">
        <f t="shared" si="373"/>
        <v>43907ND</v>
      </c>
      <c r="C1166" s="6">
        <v>43907</v>
      </c>
      <c r="D1166" t="s">
        <v>97</v>
      </c>
      <c r="E1166" t="s">
        <v>36</v>
      </c>
      <c r="F1166">
        <f>IFERROR(VLOOKUP(B1166,CovidTracking!B:G,4,FALSE),0)</f>
        <v>3</v>
      </c>
      <c r="G1166">
        <f>IFERROR(VLOOKUP(B1166,CovidTracking!B:G,5,FALSE),0)</f>
        <v>220</v>
      </c>
      <c r="H1166">
        <f t="shared" si="374"/>
        <v>223</v>
      </c>
      <c r="I1166">
        <f>IFERROR(VLOOKUP(B1166,CovidTracking!B:G,6,FALSE),0)</f>
        <v>0</v>
      </c>
      <c r="J1166">
        <f t="shared" si="369"/>
        <v>2</v>
      </c>
      <c r="K1166">
        <f t="shared" si="370"/>
        <v>97</v>
      </c>
      <c r="L1166">
        <f t="shared" si="371"/>
        <v>99</v>
      </c>
      <c r="M1166">
        <f t="shared" si="372"/>
        <v>0</v>
      </c>
      <c r="N1166">
        <f>VLOOKUP(A1166,Mobility!$A:$L,7,FALSE)</f>
        <v>-10</v>
      </c>
      <c r="O1166">
        <f>VLOOKUP(A1166,Mobility!$A:$L,8,FALSE)</f>
        <v>21</v>
      </c>
      <c r="P1166">
        <f>VLOOKUP(A1166,Mobility!$A:$L,9,FALSE)</f>
        <v>2</v>
      </c>
      <c r="Q1166">
        <f>VLOOKUP(A1166,Mobility!$A:$L,10,FALSE)</f>
        <v>-2</v>
      </c>
      <c r="R1166">
        <f>VLOOKUP(A1166,Mobility!$A:$L,11,FALSE)</f>
        <v>-15</v>
      </c>
      <c r="S1166">
        <f>VLOOKUP(A1166,Mobility!$A:$L,12,FALSE)</f>
        <v>7</v>
      </c>
      <c r="T1166">
        <f>VLOOKUP(D1166,'Pop and Pop Den'!A:C,2,FALSE)</f>
        <v>761723</v>
      </c>
      <c r="U1166">
        <f>VLOOKUP(D1166,'Pop and Pop Den'!A:C,3,FALSE)</f>
        <v>11.039300000000001</v>
      </c>
      <c r="V1166">
        <f>VLOOKUP(D1166,Unemployment!A:B,2,FALSE)</f>
        <v>2.4</v>
      </c>
      <c r="W1166">
        <f>VLOOKUP(D1166,Unemployment!H:J,2,FALSE)</f>
        <v>2.2000000000000002</v>
      </c>
      <c r="X1166">
        <f>VLOOKUP(D1166,Unemployment!H:J,3,FALSE)</f>
        <v>2.2000000000000002</v>
      </c>
      <c r="Y1166">
        <f t="shared" si="375"/>
        <v>-0.19999999999999973</v>
      </c>
      <c r="Z1166">
        <f t="shared" si="376"/>
        <v>0</v>
      </c>
      <c r="AA1166">
        <f>VLOOKUP(D1166,MedianAge!A:B,2,FALSE)</f>
        <v>35.1</v>
      </c>
      <c r="AB1166" s="6">
        <f>VLOOKUP(D1166,StateActions!F:G,2,FALSE)</f>
        <v>43932</v>
      </c>
      <c r="AC1166" s="6">
        <f>VLOOKUP(D1166,StateActions!L:M,2,FALSE)</f>
        <v>43923</v>
      </c>
      <c r="AD1166" s="6">
        <f>VLOOKUP(D1166,StateActions!A:B,2,FALSE)</f>
        <v>43905</v>
      </c>
      <c r="AE1166">
        <f t="shared" si="377"/>
        <v>-25</v>
      </c>
      <c r="AF1166">
        <f t="shared" si="378"/>
        <v>-16</v>
      </c>
      <c r="AG1166">
        <f t="shared" si="379"/>
        <v>2</v>
      </c>
      <c r="AH1166" s="18">
        <f t="shared" si="380"/>
        <v>1.3452914798206279E-2</v>
      </c>
      <c r="AI1166" s="18">
        <f t="shared" si="381"/>
        <v>0.98654708520179368</v>
      </c>
      <c r="AJ1166" s="20">
        <f t="shared" si="382"/>
        <v>0</v>
      </c>
      <c r="AK1166" t="str">
        <f t="shared" si="383"/>
        <v>Exclude less than 10 Deaths</v>
      </c>
      <c r="AL1166" t="str">
        <f t="shared" si="384"/>
        <v>Less than 10 deaths</v>
      </c>
      <c r="AM1166" s="6" t="str">
        <f>IFERROR(VLOOKUP(D1166,DatesEachStateReach10Deaths!A:B,2,FALSE),AK1166)</f>
        <v>Exclude less than 10 Deaths</v>
      </c>
      <c r="AN1166" t="str">
        <f t="shared" si="385"/>
        <v>Exclude less than 10 Deaths</v>
      </c>
    </row>
    <row r="1167" spans="1:40" x14ac:dyDescent="0.25">
      <c r="A1167" t="str">
        <f t="shared" si="368"/>
        <v>43908North Dakota</v>
      </c>
      <c r="B1167" t="str">
        <f t="shared" si="373"/>
        <v>43908ND</v>
      </c>
      <c r="C1167" s="6">
        <v>43908</v>
      </c>
      <c r="D1167" t="s">
        <v>97</v>
      </c>
      <c r="E1167" t="s">
        <v>36</v>
      </c>
      <c r="F1167">
        <f>IFERROR(VLOOKUP(B1167,CovidTracking!B:G,4,FALSE),0)</f>
        <v>6</v>
      </c>
      <c r="G1167">
        <f>IFERROR(VLOOKUP(B1167,CovidTracking!B:G,5,FALSE),0)</f>
        <v>268</v>
      </c>
      <c r="H1167">
        <f t="shared" si="374"/>
        <v>274</v>
      </c>
      <c r="I1167">
        <f>IFERROR(VLOOKUP(B1167,CovidTracking!B:G,6,FALSE),0)</f>
        <v>0</v>
      </c>
      <c r="J1167">
        <f t="shared" si="369"/>
        <v>3</v>
      </c>
      <c r="K1167">
        <f t="shared" si="370"/>
        <v>48</v>
      </c>
      <c r="L1167">
        <f t="shared" si="371"/>
        <v>51</v>
      </c>
      <c r="M1167">
        <f t="shared" si="372"/>
        <v>0</v>
      </c>
      <c r="N1167">
        <f>VLOOKUP(A1167,Mobility!$A:$L,7,FALSE)</f>
        <v>-19</v>
      </c>
      <c r="O1167">
        <f>VLOOKUP(A1167,Mobility!$A:$L,8,FALSE)</f>
        <v>18</v>
      </c>
      <c r="P1167">
        <f>VLOOKUP(A1167,Mobility!$A:$L,9,FALSE)</f>
        <v>-8</v>
      </c>
      <c r="Q1167">
        <f>VLOOKUP(A1167,Mobility!$A:$L,10,FALSE)</f>
        <v>-7</v>
      </c>
      <c r="R1167">
        <f>VLOOKUP(A1167,Mobility!$A:$L,11,FALSE)</f>
        <v>-19</v>
      </c>
      <c r="S1167">
        <f>VLOOKUP(A1167,Mobility!$A:$L,12,FALSE)</f>
        <v>10</v>
      </c>
      <c r="T1167">
        <f>VLOOKUP(D1167,'Pop and Pop Den'!A:C,2,FALSE)</f>
        <v>761723</v>
      </c>
      <c r="U1167">
        <f>VLOOKUP(D1167,'Pop and Pop Den'!A:C,3,FALSE)</f>
        <v>11.039300000000001</v>
      </c>
      <c r="V1167">
        <f>VLOOKUP(D1167,Unemployment!A:B,2,FALSE)</f>
        <v>2.4</v>
      </c>
      <c r="W1167">
        <f>VLOOKUP(D1167,Unemployment!H:J,2,FALSE)</f>
        <v>2.2000000000000002</v>
      </c>
      <c r="X1167">
        <f>VLOOKUP(D1167,Unemployment!H:J,3,FALSE)</f>
        <v>2.2000000000000002</v>
      </c>
      <c r="Y1167">
        <f t="shared" si="375"/>
        <v>-0.19999999999999973</v>
      </c>
      <c r="Z1167">
        <f t="shared" si="376"/>
        <v>0</v>
      </c>
      <c r="AA1167">
        <f>VLOOKUP(D1167,MedianAge!A:B,2,FALSE)</f>
        <v>35.1</v>
      </c>
      <c r="AB1167" s="6">
        <f>VLOOKUP(D1167,StateActions!F:G,2,FALSE)</f>
        <v>43932</v>
      </c>
      <c r="AC1167" s="6">
        <f>VLOOKUP(D1167,StateActions!L:M,2,FALSE)</f>
        <v>43923</v>
      </c>
      <c r="AD1167" s="6">
        <f>VLOOKUP(D1167,StateActions!A:B,2,FALSE)</f>
        <v>43905</v>
      </c>
      <c r="AE1167">
        <f t="shared" si="377"/>
        <v>-24</v>
      </c>
      <c r="AF1167">
        <f t="shared" si="378"/>
        <v>-15</v>
      </c>
      <c r="AG1167">
        <f t="shared" si="379"/>
        <v>3</v>
      </c>
      <c r="AH1167" s="18">
        <f t="shared" si="380"/>
        <v>2.1897810218978103E-2</v>
      </c>
      <c r="AI1167" s="18">
        <f t="shared" si="381"/>
        <v>0.97810218978102192</v>
      </c>
      <c r="AJ1167" s="20">
        <f t="shared" si="382"/>
        <v>0</v>
      </c>
      <c r="AK1167" t="str">
        <f t="shared" si="383"/>
        <v>Exclude less than 10 Deaths</v>
      </c>
      <c r="AL1167" t="str">
        <f t="shared" si="384"/>
        <v>Less than 10 deaths</v>
      </c>
      <c r="AM1167" s="6" t="str">
        <f>IFERROR(VLOOKUP(D1167,DatesEachStateReach10Deaths!A:B,2,FALSE),AK1167)</f>
        <v>Exclude less than 10 Deaths</v>
      </c>
      <c r="AN1167" t="str">
        <f t="shared" si="385"/>
        <v>Exclude less than 10 Deaths</v>
      </c>
    </row>
    <row r="1168" spans="1:40" x14ac:dyDescent="0.25">
      <c r="A1168" t="str">
        <f t="shared" si="368"/>
        <v>43909North Dakota</v>
      </c>
      <c r="B1168" t="str">
        <f t="shared" si="373"/>
        <v>43909ND</v>
      </c>
      <c r="C1168" s="6">
        <v>43909</v>
      </c>
      <c r="D1168" t="s">
        <v>97</v>
      </c>
      <c r="E1168" t="s">
        <v>36</v>
      </c>
      <c r="F1168">
        <f>IFERROR(VLOOKUP(B1168,CovidTracking!B:G,4,FALSE),0)</f>
        <v>15</v>
      </c>
      <c r="G1168">
        <f>IFERROR(VLOOKUP(B1168,CovidTracking!B:G,5,FALSE),0)</f>
        <v>493</v>
      </c>
      <c r="H1168">
        <f t="shared" si="374"/>
        <v>508</v>
      </c>
      <c r="I1168">
        <f>IFERROR(VLOOKUP(B1168,CovidTracking!B:G,6,FALSE),0)</f>
        <v>0</v>
      </c>
      <c r="J1168">
        <f t="shared" si="369"/>
        <v>9</v>
      </c>
      <c r="K1168">
        <f t="shared" si="370"/>
        <v>225</v>
      </c>
      <c r="L1168">
        <f t="shared" si="371"/>
        <v>234</v>
      </c>
      <c r="M1168">
        <f t="shared" si="372"/>
        <v>0</v>
      </c>
      <c r="N1168">
        <f>VLOOKUP(A1168,Mobility!$A:$L,7,FALSE)</f>
        <v>-30</v>
      </c>
      <c r="O1168">
        <f>VLOOKUP(A1168,Mobility!$A:$L,8,FALSE)</f>
        <v>11</v>
      </c>
      <c r="P1168">
        <f>VLOOKUP(A1168,Mobility!$A:$L,9,FALSE)</f>
        <v>-21</v>
      </c>
      <c r="Q1168">
        <f>VLOOKUP(A1168,Mobility!$A:$L,10,FALSE)</f>
        <v>-17</v>
      </c>
      <c r="R1168">
        <f>VLOOKUP(A1168,Mobility!$A:$L,11,FALSE)</f>
        <v>-24</v>
      </c>
      <c r="S1168">
        <f>VLOOKUP(A1168,Mobility!$A:$L,12,FALSE)</f>
        <v>14</v>
      </c>
      <c r="T1168">
        <f>VLOOKUP(D1168,'Pop and Pop Den'!A:C,2,FALSE)</f>
        <v>761723</v>
      </c>
      <c r="U1168">
        <f>VLOOKUP(D1168,'Pop and Pop Den'!A:C,3,FALSE)</f>
        <v>11.039300000000001</v>
      </c>
      <c r="V1168">
        <f>VLOOKUP(D1168,Unemployment!A:B,2,FALSE)</f>
        <v>2.4</v>
      </c>
      <c r="W1168">
        <f>VLOOKUP(D1168,Unemployment!H:J,2,FALSE)</f>
        <v>2.2000000000000002</v>
      </c>
      <c r="X1168">
        <f>VLOOKUP(D1168,Unemployment!H:J,3,FALSE)</f>
        <v>2.2000000000000002</v>
      </c>
      <c r="Y1168">
        <f t="shared" si="375"/>
        <v>-0.19999999999999973</v>
      </c>
      <c r="Z1168">
        <f t="shared" si="376"/>
        <v>0</v>
      </c>
      <c r="AA1168">
        <f>VLOOKUP(D1168,MedianAge!A:B,2,FALSE)</f>
        <v>35.1</v>
      </c>
      <c r="AB1168" s="6">
        <f>VLOOKUP(D1168,StateActions!F:G,2,FALSE)</f>
        <v>43932</v>
      </c>
      <c r="AC1168" s="6">
        <f>VLOOKUP(D1168,StateActions!L:M,2,FALSE)</f>
        <v>43923</v>
      </c>
      <c r="AD1168" s="6">
        <f>VLOOKUP(D1168,StateActions!A:B,2,FALSE)</f>
        <v>43905</v>
      </c>
      <c r="AE1168">
        <f t="shared" si="377"/>
        <v>-23</v>
      </c>
      <c r="AF1168">
        <f t="shared" si="378"/>
        <v>-14</v>
      </c>
      <c r="AG1168">
        <f t="shared" si="379"/>
        <v>4</v>
      </c>
      <c r="AH1168" s="18">
        <f t="shared" si="380"/>
        <v>2.952755905511811E-2</v>
      </c>
      <c r="AI1168" s="18">
        <f t="shared" si="381"/>
        <v>0.97047244094488194</v>
      </c>
      <c r="AJ1168" s="20">
        <f t="shared" si="382"/>
        <v>0</v>
      </c>
      <c r="AK1168" t="str">
        <f t="shared" si="383"/>
        <v>Exclude less than 10 Deaths</v>
      </c>
      <c r="AL1168" t="str">
        <f t="shared" si="384"/>
        <v>Less than 10 deaths</v>
      </c>
      <c r="AM1168" s="6" t="str">
        <f>IFERROR(VLOOKUP(D1168,DatesEachStateReach10Deaths!A:B,2,FALSE),AK1168)</f>
        <v>Exclude less than 10 Deaths</v>
      </c>
      <c r="AN1168" t="str">
        <f t="shared" si="385"/>
        <v>Exclude less than 10 Deaths</v>
      </c>
    </row>
    <row r="1169" spans="1:40" x14ac:dyDescent="0.25">
      <c r="A1169" t="str">
        <f t="shared" si="368"/>
        <v>43910North Dakota</v>
      </c>
      <c r="B1169" t="str">
        <f t="shared" si="373"/>
        <v>43910ND</v>
      </c>
      <c r="C1169" s="6">
        <v>43910</v>
      </c>
      <c r="D1169" t="s">
        <v>97</v>
      </c>
      <c r="E1169" t="s">
        <v>36</v>
      </c>
      <c r="F1169">
        <f>IFERROR(VLOOKUP(B1169,CovidTracking!B:G,4,FALSE),0)</f>
        <v>20</v>
      </c>
      <c r="G1169">
        <f>IFERROR(VLOOKUP(B1169,CovidTracking!B:G,5,FALSE),0)</f>
        <v>800</v>
      </c>
      <c r="H1169">
        <f t="shared" si="374"/>
        <v>820</v>
      </c>
      <c r="I1169">
        <f>IFERROR(VLOOKUP(B1169,CovidTracking!B:G,6,FALSE),0)</f>
        <v>0</v>
      </c>
      <c r="J1169">
        <f t="shared" si="369"/>
        <v>5</v>
      </c>
      <c r="K1169">
        <f t="shared" si="370"/>
        <v>307</v>
      </c>
      <c r="L1169">
        <f t="shared" si="371"/>
        <v>312</v>
      </c>
      <c r="M1169">
        <f t="shared" si="372"/>
        <v>0</v>
      </c>
      <c r="N1169">
        <f>VLOOKUP(A1169,Mobility!$A:$L,7,FALSE)</f>
        <v>-40</v>
      </c>
      <c r="O1169">
        <f>VLOOKUP(A1169,Mobility!$A:$L,8,FALSE)</f>
        <v>10</v>
      </c>
      <c r="P1169">
        <f>VLOOKUP(A1169,Mobility!$A:$L,9,FALSE)</f>
        <v>-15</v>
      </c>
      <c r="Q1169">
        <f>VLOOKUP(A1169,Mobility!$A:$L,10,FALSE)</f>
        <v>-19</v>
      </c>
      <c r="R1169">
        <f>VLOOKUP(A1169,Mobility!$A:$L,11,FALSE)</f>
        <v>-25</v>
      </c>
      <c r="S1169">
        <f>VLOOKUP(A1169,Mobility!$A:$L,12,FALSE)</f>
        <v>17</v>
      </c>
      <c r="T1169">
        <f>VLOOKUP(D1169,'Pop and Pop Den'!A:C,2,FALSE)</f>
        <v>761723</v>
      </c>
      <c r="U1169">
        <f>VLOOKUP(D1169,'Pop and Pop Den'!A:C,3,FALSE)</f>
        <v>11.039300000000001</v>
      </c>
      <c r="V1169">
        <f>VLOOKUP(D1169,Unemployment!A:B,2,FALSE)</f>
        <v>2.4</v>
      </c>
      <c r="W1169">
        <f>VLOOKUP(D1169,Unemployment!H:J,2,FALSE)</f>
        <v>2.2000000000000002</v>
      </c>
      <c r="X1169">
        <f>VLOOKUP(D1169,Unemployment!H:J,3,FALSE)</f>
        <v>2.2000000000000002</v>
      </c>
      <c r="Y1169">
        <f t="shared" si="375"/>
        <v>-0.19999999999999973</v>
      </c>
      <c r="Z1169">
        <f t="shared" si="376"/>
        <v>0</v>
      </c>
      <c r="AA1169">
        <f>VLOOKUP(D1169,MedianAge!A:B,2,FALSE)</f>
        <v>35.1</v>
      </c>
      <c r="AB1169" s="6">
        <f>VLOOKUP(D1169,StateActions!F:G,2,FALSE)</f>
        <v>43932</v>
      </c>
      <c r="AC1169" s="6">
        <f>VLOOKUP(D1169,StateActions!L:M,2,FALSE)</f>
        <v>43923</v>
      </c>
      <c r="AD1169" s="6">
        <f>VLOOKUP(D1169,StateActions!A:B,2,FALSE)</f>
        <v>43905</v>
      </c>
      <c r="AE1169">
        <f t="shared" si="377"/>
        <v>-22</v>
      </c>
      <c r="AF1169">
        <f t="shared" si="378"/>
        <v>-13</v>
      </c>
      <c r="AG1169">
        <f t="shared" si="379"/>
        <v>5</v>
      </c>
      <c r="AH1169" s="18">
        <f t="shared" si="380"/>
        <v>2.4390243902439025E-2</v>
      </c>
      <c r="AI1169" s="18">
        <f t="shared" si="381"/>
        <v>0.97560975609756095</v>
      </c>
      <c r="AJ1169" s="20">
        <f t="shared" si="382"/>
        <v>0</v>
      </c>
      <c r="AK1169" t="str">
        <f t="shared" si="383"/>
        <v>Exclude less than 10 Deaths</v>
      </c>
      <c r="AL1169" t="str">
        <f t="shared" si="384"/>
        <v>Less than 10 deaths</v>
      </c>
      <c r="AM1169" s="6" t="str">
        <f>IFERROR(VLOOKUP(D1169,DatesEachStateReach10Deaths!A:B,2,FALSE),AK1169)</f>
        <v>Exclude less than 10 Deaths</v>
      </c>
      <c r="AN1169" t="str">
        <f t="shared" si="385"/>
        <v>Exclude less than 10 Deaths</v>
      </c>
    </row>
    <row r="1170" spans="1:40" x14ac:dyDescent="0.25">
      <c r="A1170" t="str">
        <f t="shared" si="368"/>
        <v>43911North Dakota</v>
      </c>
      <c r="B1170" t="str">
        <f t="shared" si="373"/>
        <v>43911ND</v>
      </c>
      <c r="C1170" s="6">
        <v>43911</v>
      </c>
      <c r="D1170" t="s">
        <v>97</v>
      </c>
      <c r="E1170" t="s">
        <v>36</v>
      </c>
      <c r="F1170">
        <f>IFERROR(VLOOKUP(B1170,CovidTracking!B:G,4,FALSE),0)</f>
        <v>28</v>
      </c>
      <c r="G1170">
        <f>IFERROR(VLOOKUP(B1170,CovidTracking!B:G,5,FALSE),0)</f>
        <v>1141</v>
      </c>
      <c r="H1170">
        <f t="shared" si="374"/>
        <v>1169</v>
      </c>
      <c r="I1170">
        <f>IFERROR(VLOOKUP(B1170,CovidTracking!B:G,6,FALSE),0)</f>
        <v>0</v>
      </c>
      <c r="J1170">
        <f t="shared" si="369"/>
        <v>8</v>
      </c>
      <c r="K1170">
        <f t="shared" si="370"/>
        <v>341</v>
      </c>
      <c r="L1170">
        <f t="shared" si="371"/>
        <v>349</v>
      </c>
      <c r="M1170">
        <f t="shared" si="372"/>
        <v>0</v>
      </c>
      <c r="N1170">
        <f>VLOOKUP(A1170,Mobility!$A:$L,7,FALSE)</f>
        <v>-52</v>
      </c>
      <c r="O1170">
        <f>VLOOKUP(A1170,Mobility!$A:$L,8,FALSE)</f>
        <v>-4</v>
      </c>
      <c r="P1170">
        <f>VLOOKUP(A1170,Mobility!$A:$L,9,FALSE)</f>
        <v>-15</v>
      </c>
      <c r="Q1170">
        <f>VLOOKUP(A1170,Mobility!$A:$L,10,FALSE)</f>
        <v>-29</v>
      </c>
      <c r="R1170">
        <f>VLOOKUP(A1170,Mobility!$A:$L,11,FALSE)</f>
        <v>-19</v>
      </c>
      <c r="S1170">
        <f>VLOOKUP(A1170,Mobility!$A:$L,12,FALSE)</f>
        <v>13</v>
      </c>
      <c r="T1170">
        <f>VLOOKUP(D1170,'Pop and Pop Den'!A:C,2,FALSE)</f>
        <v>761723</v>
      </c>
      <c r="U1170">
        <f>VLOOKUP(D1170,'Pop and Pop Den'!A:C,3,FALSE)</f>
        <v>11.039300000000001</v>
      </c>
      <c r="V1170">
        <f>VLOOKUP(D1170,Unemployment!A:B,2,FALSE)</f>
        <v>2.4</v>
      </c>
      <c r="W1170">
        <f>VLOOKUP(D1170,Unemployment!H:J,2,FALSE)</f>
        <v>2.2000000000000002</v>
      </c>
      <c r="X1170">
        <f>VLOOKUP(D1170,Unemployment!H:J,3,FALSE)</f>
        <v>2.2000000000000002</v>
      </c>
      <c r="Y1170">
        <f t="shared" si="375"/>
        <v>-0.19999999999999973</v>
      </c>
      <c r="Z1170">
        <f t="shared" si="376"/>
        <v>0</v>
      </c>
      <c r="AA1170">
        <f>VLOOKUP(D1170,MedianAge!A:B,2,FALSE)</f>
        <v>35.1</v>
      </c>
      <c r="AB1170" s="6">
        <f>VLOOKUP(D1170,StateActions!F:G,2,FALSE)</f>
        <v>43932</v>
      </c>
      <c r="AC1170" s="6">
        <f>VLOOKUP(D1170,StateActions!L:M,2,FALSE)</f>
        <v>43923</v>
      </c>
      <c r="AD1170" s="6">
        <f>VLOOKUP(D1170,StateActions!A:B,2,FALSE)</f>
        <v>43905</v>
      </c>
      <c r="AE1170">
        <f t="shared" si="377"/>
        <v>-21</v>
      </c>
      <c r="AF1170">
        <f t="shared" si="378"/>
        <v>-12</v>
      </c>
      <c r="AG1170">
        <f t="shared" si="379"/>
        <v>6</v>
      </c>
      <c r="AH1170" s="18">
        <f t="shared" si="380"/>
        <v>2.3952095808383235E-2</v>
      </c>
      <c r="AI1170" s="18">
        <f t="shared" si="381"/>
        <v>0.9760479041916168</v>
      </c>
      <c r="AJ1170" s="20">
        <f t="shared" si="382"/>
        <v>0</v>
      </c>
      <c r="AK1170" t="str">
        <f t="shared" si="383"/>
        <v>Exclude less than 10 Deaths</v>
      </c>
      <c r="AL1170" t="str">
        <f t="shared" si="384"/>
        <v>Less than 10 deaths</v>
      </c>
      <c r="AM1170" s="6" t="str">
        <f>IFERROR(VLOOKUP(D1170,DatesEachStateReach10Deaths!A:B,2,FALSE),AK1170)</f>
        <v>Exclude less than 10 Deaths</v>
      </c>
      <c r="AN1170" t="str">
        <f t="shared" si="385"/>
        <v>Exclude less than 10 Deaths</v>
      </c>
    </row>
    <row r="1171" spans="1:40" x14ac:dyDescent="0.25">
      <c r="A1171" t="str">
        <f t="shared" si="368"/>
        <v>43912North Dakota</v>
      </c>
      <c r="B1171" t="str">
        <f t="shared" si="373"/>
        <v>43912ND</v>
      </c>
      <c r="C1171" s="6">
        <v>43912</v>
      </c>
      <c r="D1171" t="s">
        <v>97</v>
      </c>
      <c r="E1171" t="s">
        <v>36</v>
      </c>
      <c r="F1171">
        <f>IFERROR(VLOOKUP(B1171,CovidTracking!B:G,4,FALSE),0)</f>
        <v>28</v>
      </c>
      <c r="G1171">
        <f>IFERROR(VLOOKUP(B1171,CovidTracking!B:G,5,FALSE),0)</f>
        <v>1260</v>
      </c>
      <c r="H1171">
        <f t="shared" si="374"/>
        <v>1288</v>
      </c>
      <c r="I1171">
        <f>IFERROR(VLOOKUP(B1171,CovidTracking!B:G,6,FALSE),0)</f>
        <v>0</v>
      </c>
      <c r="J1171">
        <f t="shared" si="369"/>
        <v>0</v>
      </c>
      <c r="K1171">
        <f t="shared" si="370"/>
        <v>119</v>
      </c>
      <c r="L1171">
        <f t="shared" si="371"/>
        <v>119</v>
      </c>
      <c r="M1171">
        <f t="shared" si="372"/>
        <v>0</v>
      </c>
      <c r="N1171">
        <f>VLOOKUP(A1171,Mobility!$A:$L,7,FALSE)</f>
        <v>-49</v>
      </c>
      <c r="O1171">
        <f>VLOOKUP(A1171,Mobility!$A:$L,8,FALSE)</f>
        <v>-11</v>
      </c>
      <c r="P1171">
        <f>VLOOKUP(A1171,Mobility!$A:$L,9,FALSE)</f>
        <v>25</v>
      </c>
      <c r="Q1171">
        <f>VLOOKUP(A1171,Mobility!$A:$L,10,FALSE)</f>
        <v>-30</v>
      </c>
      <c r="R1171">
        <f>VLOOKUP(A1171,Mobility!$A:$L,11,FALSE)</f>
        <v>-23</v>
      </c>
      <c r="S1171">
        <f>VLOOKUP(A1171,Mobility!$A:$L,12,FALSE)</f>
        <v>9</v>
      </c>
      <c r="T1171">
        <f>VLOOKUP(D1171,'Pop and Pop Den'!A:C,2,FALSE)</f>
        <v>761723</v>
      </c>
      <c r="U1171">
        <f>VLOOKUP(D1171,'Pop and Pop Den'!A:C,3,FALSE)</f>
        <v>11.039300000000001</v>
      </c>
      <c r="V1171">
        <f>VLOOKUP(D1171,Unemployment!A:B,2,FALSE)</f>
        <v>2.4</v>
      </c>
      <c r="W1171">
        <f>VLOOKUP(D1171,Unemployment!H:J,2,FALSE)</f>
        <v>2.2000000000000002</v>
      </c>
      <c r="X1171">
        <f>VLOOKUP(D1171,Unemployment!H:J,3,FALSE)</f>
        <v>2.2000000000000002</v>
      </c>
      <c r="Y1171">
        <f t="shared" si="375"/>
        <v>-0.19999999999999973</v>
      </c>
      <c r="Z1171">
        <f t="shared" si="376"/>
        <v>0</v>
      </c>
      <c r="AA1171">
        <f>VLOOKUP(D1171,MedianAge!A:B,2,FALSE)</f>
        <v>35.1</v>
      </c>
      <c r="AB1171" s="6">
        <f>VLOOKUP(D1171,StateActions!F:G,2,FALSE)</f>
        <v>43932</v>
      </c>
      <c r="AC1171" s="6">
        <f>VLOOKUP(D1171,StateActions!L:M,2,FALSE)</f>
        <v>43923</v>
      </c>
      <c r="AD1171" s="6">
        <f>VLOOKUP(D1171,StateActions!A:B,2,FALSE)</f>
        <v>43905</v>
      </c>
      <c r="AE1171">
        <f t="shared" si="377"/>
        <v>-20</v>
      </c>
      <c r="AF1171">
        <f t="shared" si="378"/>
        <v>-11</v>
      </c>
      <c r="AG1171">
        <f t="shared" si="379"/>
        <v>7</v>
      </c>
      <c r="AH1171" s="18">
        <f t="shared" si="380"/>
        <v>2.1739130434782608E-2</v>
      </c>
      <c r="AI1171" s="18">
        <f t="shared" si="381"/>
        <v>0.97826086956521741</v>
      </c>
      <c r="AJ1171" s="20">
        <f t="shared" si="382"/>
        <v>0</v>
      </c>
      <c r="AK1171" t="str">
        <f t="shared" si="383"/>
        <v>Exclude less than 10 Deaths</v>
      </c>
      <c r="AL1171" t="str">
        <f t="shared" si="384"/>
        <v>Less than 10 deaths</v>
      </c>
      <c r="AM1171" s="6" t="str">
        <f>IFERROR(VLOOKUP(D1171,DatesEachStateReach10Deaths!A:B,2,FALSE),AK1171)</f>
        <v>Exclude less than 10 Deaths</v>
      </c>
      <c r="AN1171" t="str">
        <f t="shared" si="385"/>
        <v>Exclude less than 10 Deaths</v>
      </c>
    </row>
    <row r="1172" spans="1:40" x14ac:dyDescent="0.25">
      <c r="A1172" t="str">
        <f t="shared" si="368"/>
        <v>43913North Dakota</v>
      </c>
      <c r="B1172" t="str">
        <f t="shared" si="373"/>
        <v>43913ND</v>
      </c>
      <c r="C1172" s="6">
        <v>43913</v>
      </c>
      <c r="D1172" t="s">
        <v>97</v>
      </c>
      <c r="E1172" t="s">
        <v>36</v>
      </c>
      <c r="F1172">
        <f>IFERROR(VLOOKUP(B1172,CovidTracking!B:G,4,FALSE),0)</f>
        <v>30</v>
      </c>
      <c r="G1172">
        <f>IFERROR(VLOOKUP(B1172,CovidTracking!B:G,5,FALSE),0)</f>
        <v>1353</v>
      </c>
      <c r="H1172">
        <f t="shared" si="374"/>
        <v>1383</v>
      </c>
      <c r="I1172">
        <f>IFERROR(VLOOKUP(B1172,CovidTracking!B:G,6,FALSE),0)</f>
        <v>0</v>
      </c>
      <c r="J1172">
        <f t="shared" si="369"/>
        <v>2</v>
      </c>
      <c r="K1172">
        <f t="shared" si="370"/>
        <v>93</v>
      </c>
      <c r="L1172">
        <f t="shared" si="371"/>
        <v>95</v>
      </c>
      <c r="M1172">
        <f t="shared" si="372"/>
        <v>0</v>
      </c>
      <c r="N1172">
        <f>VLOOKUP(A1172,Mobility!$A:$L,7,FALSE)</f>
        <v>-37</v>
      </c>
      <c r="O1172">
        <f>VLOOKUP(A1172,Mobility!$A:$L,8,FALSE)</f>
        <v>-6</v>
      </c>
      <c r="P1172">
        <f>VLOOKUP(A1172,Mobility!$A:$L,9,FALSE)</f>
        <v>19</v>
      </c>
      <c r="Q1172">
        <f>VLOOKUP(A1172,Mobility!$A:$L,10,FALSE)</f>
        <v>-24</v>
      </c>
      <c r="R1172">
        <f>VLOOKUP(A1172,Mobility!$A:$L,11,FALSE)</f>
        <v>-27</v>
      </c>
      <c r="S1172">
        <f>VLOOKUP(A1172,Mobility!$A:$L,12,FALSE)</f>
        <v>13</v>
      </c>
      <c r="T1172">
        <f>VLOOKUP(D1172,'Pop and Pop Den'!A:C,2,FALSE)</f>
        <v>761723</v>
      </c>
      <c r="U1172">
        <f>VLOOKUP(D1172,'Pop and Pop Den'!A:C,3,FALSE)</f>
        <v>11.039300000000001</v>
      </c>
      <c r="V1172">
        <f>VLOOKUP(D1172,Unemployment!A:B,2,FALSE)</f>
        <v>2.4</v>
      </c>
      <c r="W1172">
        <f>VLOOKUP(D1172,Unemployment!H:J,2,FALSE)</f>
        <v>2.2000000000000002</v>
      </c>
      <c r="X1172">
        <f>VLOOKUP(D1172,Unemployment!H:J,3,FALSE)</f>
        <v>2.2000000000000002</v>
      </c>
      <c r="Y1172">
        <f t="shared" si="375"/>
        <v>-0.19999999999999973</v>
      </c>
      <c r="Z1172">
        <f t="shared" si="376"/>
        <v>0</v>
      </c>
      <c r="AA1172">
        <f>VLOOKUP(D1172,MedianAge!A:B,2,FALSE)</f>
        <v>35.1</v>
      </c>
      <c r="AB1172" s="6">
        <f>VLOOKUP(D1172,StateActions!F:G,2,FALSE)</f>
        <v>43932</v>
      </c>
      <c r="AC1172" s="6">
        <f>VLOOKUP(D1172,StateActions!L:M,2,FALSE)</f>
        <v>43923</v>
      </c>
      <c r="AD1172" s="6">
        <f>VLOOKUP(D1172,StateActions!A:B,2,FALSE)</f>
        <v>43905</v>
      </c>
      <c r="AE1172">
        <f t="shared" si="377"/>
        <v>-19</v>
      </c>
      <c r="AF1172">
        <f t="shared" si="378"/>
        <v>-10</v>
      </c>
      <c r="AG1172">
        <f t="shared" si="379"/>
        <v>8</v>
      </c>
      <c r="AH1172" s="18">
        <f t="shared" si="380"/>
        <v>2.1691973969631236E-2</v>
      </c>
      <c r="AI1172" s="18">
        <f t="shared" si="381"/>
        <v>0.97830802603036882</v>
      </c>
      <c r="AJ1172" s="20">
        <f t="shared" si="382"/>
        <v>0</v>
      </c>
      <c r="AK1172" t="str">
        <f t="shared" si="383"/>
        <v>Exclude less than 10 Deaths</v>
      </c>
      <c r="AL1172" t="str">
        <f t="shared" si="384"/>
        <v>Less than 10 deaths</v>
      </c>
      <c r="AM1172" s="6" t="str">
        <f>IFERROR(VLOOKUP(D1172,DatesEachStateReach10Deaths!A:B,2,FALSE),AK1172)</f>
        <v>Exclude less than 10 Deaths</v>
      </c>
      <c r="AN1172" t="str">
        <f t="shared" si="385"/>
        <v>Exclude less than 10 Deaths</v>
      </c>
    </row>
    <row r="1173" spans="1:40" x14ac:dyDescent="0.25">
      <c r="A1173" t="str">
        <f t="shared" si="368"/>
        <v>43914North Dakota</v>
      </c>
      <c r="B1173" t="str">
        <f t="shared" si="373"/>
        <v>43914ND</v>
      </c>
      <c r="C1173" s="6">
        <v>43914</v>
      </c>
      <c r="D1173" t="s">
        <v>97</v>
      </c>
      <c r="E1173" t="s">
        <v>36</v>
      </c>
      <c r="F1173">
        <f>IFERROR(VLOOKUP(B1173,CovidTracking!B:G,4,FALSE),0)</f>
        <v>34</v>
      </c>
      <c r="G1173">
        <f>IFERROR(VLOOKUP(B1173,CovidTracking!B:G,5,FALSE),0)</f>
        <v>1454</v>
      </c>
      <c r="H1173">
        <f t="shared" si="374"/>
        <v>1488</v>
      </c>
      <c r="I1173">
        <f>IFERROR(VLOOKUP(B1173,CovidTracking!B:G,6,FALSE),0)</f>
        <v>0</v>
      </c>
      <c r="J1173">
        <f t="shared" si="369"/>
        <v>4</v>
      </c>
      <c r="K1173">
        <f t="shared" si="370"/>
        <v>101</v>
      </c>
      <c r="L1173">
        <f t="shared" si="371"/>
        <v>105</v>
      </c>
      <c r="M1173">
        <f t="shared" si="372"/>
        <v>0</v>
      </c>
      <c r="N1173">
        <f>VLOOKUP(A1173,Mobility!$A:$L,7,FALSE)</f>
        <v>-41</v>
      </c>
      <c r="O1173">
        <f>VLOOKUP(A1173,Mobility!$A:$L,8,FALSE)</f>
        <v>-9</v>
      </c>
      <c r="P1173">
        <f>VLOOKUP(A1173,Mobility!$A:$L,9,FALSE)</f>
        <v>4</v>
      </c>
      <c r="Q1173">
        <f>VLOOKUP(A1173,Mobility!$A:$L,10,FALSE)</f>
        <v>-18</v>
      </c>
      <c r="R1173">
        <f>VLOOKUP(A1173,Mobility!$A:$L,11,FALSE)</f>
        <v>-30</v>
      </c>
      <c r="S1173">
        <f>VLOOKUP(A1173,Mobility!$A:$L,12,FALSE)</f>
        <v>16</v>
      </c>
      <c r="T1173">
        <f>VLOOKUP(D1173,'Pop and Pop Den'!A:C,2,FALSE)</f>
        <v>761723</v>
      </c>
      <c r="U1173">
        <f>VLOOKUP(D1173,'Pop and Pop Den'!A:C,3,FALSE)</f>
        <v>11.039300000000001</v>
      </c>
      <c r="V1173">
        <f>VLOOKUP(D1173,Unemployment!A:B,2,FALSE)</f>
        <v>2.4</v>
      </c>
      <c r="W1173">
        <f>VLOOKUP(D1173,Unemployment!H:J,2,FALSE)</f>
        <v>2.2000000000000002</v>
      </c>
      <c r="X1173">
        <f>VLOOKUP(D1173,Unemployment!H:J,3,FALSE)</f>
        <v>2.2000000000000002</v>
      </c>
      <c r="Y1173">
        <f t="shared" si="375"/>
        <v>-0.19999999999999973</v>
      </c>
      <c r="Z1173">
        <f t="shared" si="376"/>
        <v>0</v>
      </c>
      <c r="AA1173">
        <f>VLOOKUP(D1173,MedianAge!A:B,2,FALSE)</f>
        <v>35.1</v>
      </c>
      <c r="AB1173" s="6">
        <f>VLOOKUP(D1173,StateActions!F:G,2,FALSE)</f>
        <v>43932</v>
      </c>
      <c r="AC1173" s="6">
        <f>VLOOKUP(D1173,StateActions!L:M,2,FALSE)</f>
        <v>43923</v>
      </c>
      <c r="AD1173" s="6">
        <f>VLOOKUP(D1173,StateActions!A:B,2,FALSE)</f>
        <v>43905</v>
      </c>
      <c r="AE1173">
        <f t="shared" si="377"/>
        <v>-18</v>
      </c>
      <c r="AF1173">
        <f t="shared" si="378"/>
        <v>-9</v>
      </c>
      <c r="AG1173">
        <f t="shared" si="379"/>
        <v>9</v>
      </c>
      <c r="AH1173" s="18">
        <f t="shared" si="380"/>
        <v>2.2849462365591398E-2</v>
      </c>
      <c r="AI1173" s="18">
        <f t="shared" si="381"/>
        <v>0.97715053763440862</v>
      </c>
      <c r="AJ1173" s="20">
        <f t="shared" si="382"/>
        <v>0</v>
      </c>
      <c r="AK1173" t="str">
        <f t="shared" si="383"/>
        <v>Exclude less than 10 Deaths</v>
      </c>
      <c r="AL1173" t="str">
        <f t="shared" si="384"/>
        <v>Less than 10 deaths</v>
      </c>
      <c r="AM1173" s="6" t="str">
        <f>IFERROR(VLOOKUP(D1173,DatesEachStateReach10Deaths!A:B,2,FALSE),AK1173)</f>
        <v>Exclude less than 10 Deaths</v>
      </c>
      <c r="AN1173" t="str">
        <f t="shared" si="385"/>
        <v>Exclude less than 10 Deaths</v>
      </c>
    </row>
    <row r="1174" spans="1:40" x14ac:dyDescent="0.25">
      <c r="A1174" t="str">
        <f t="shared" si="368"/>
        <v>43915North Dakota</v>
      </c>
      <c r="B1174" t="str">
        <f t="shared" si="373"/>
        <v>43915ND</v>
      </c>
      <c r="C1174" s="6">
        <v>43915</v>
      </c>
      <c r="D1174" t="s">
        <v>97</v>
      </c>
      <c r="E1174" t="s">
        <v>36</v>
      </c>
      <c r="F1174">
        <f>IFERROR(VLOOKUP(B1174,CovidTracking!B:G,4,FALSE),0)</f>
        <v>39</v>
      </c>
      <c r="G1174">
        <f>IFERROR(VLOOKUP(B1174,CovidTracking!B:G,5,FALSE),0)</f>
        <v>1734</v>
      </c>
      <c r="H1174">
        <f t="shared" si="374"/>
        <v>1773</v>
      </c>
      <c r="I1174">
        <f>IFERROR(VLOOKUP(B1174,CovidTracking!B:G,6,FALSE),0)</f>
        <v>0</v>
      </c>
      <c r="J1174">
        <f t="shared" si="369"/>
        <v>5</v>
      </c>
      <c r="K1174">
        <f t="shared" si="370"/>
        <v>280</v>
      </c>
      <c r="L1174">
        <f t="shared" si="371"/>
        <v>285</v>
      </c>
      <c r="M1174">
        <f t="shared" si="372"/>
        <v>0</v>
      </c>
      <c r="N1174">
        <f>VLOOKUP(A1174,Mobility!$A:$L,7,FALSE)</f>
        <v>-39</v>
      </c>
      <c r="O1174">
        <f>VLOOKUP(A1174,Mobility!$A:$L,8,FALSE)</f>
        <v>-9</v>
      </c>
      <c r="P1174">
        <f>VLOOKUP(A1174,Mobility!$A:$L,9,FALSE)</f>
        <v>2</v>
      </c>
      <c r="Q1174">
        <f>VLOOKUP(A1174,Mobility!$A:$L,10,FALSE)</f>
        <v>-22</v>
      </c>
      <c r="R1174">
        <f>VLOOKUP(A1174,Mobility!$A:$L,11,FALSE)</f>
        <v>-31</v>
      </c>
      <c r="S1174">
        <f>VLOOKUP(A1174,Mobility!$A:$L,12,FALSE)</f>
        <v>16</v>
      </c>
      <c r="T1174">
        <f>VLOOKUP(D1174,'Pop and Pop Den'!A:C,2,FALSE)</f>
        <v>761723</v>
      </c>
      <c r="U1174">
        <f>VLOOKUP(D1174,'Pop and Pop Den'!A:C,3,FALSE)</f>
        <v>11.039300000000001</v>
      </c>
      <c r="V1174">
        <f>VLOOKUP(D1174,Unemployment!A:B,2,FALSE)</f>
        <v>2.4</v>
      </c>
      <c r="W1174">
        <f>VLOOKUP(D1174,Unemployment!H:J,2,FALSE)</f>
        <v>2.2000000000000002</v>
      </c>
      <c r="X1174">
        <f>VLOOKUP(D1174,Unemployment!H:J,3,FALSE)</f>
        <v>2.2000000000000002</v>
      </c>
      <c r="Y1174">
        <f t="shared" si="375"/>
        <v>-0.19999999999999973</v>
      </c>
      <c r="Z1174">
        <f t="shared" si="376"/>
        <v>0</v>
      </c>
      <c r="AA1174">
        <f>VLOOKUP(D1174,MedianAge!A:B,2,FALSE)</f>
        <v>35.1</v>
      </c>
      <c r="AB1174" s="6">
        <f>VLOOKUP(D1174,StateActions!F:G,2,FALSE)</f>
        <v>43932</v>
      </c>
      <c r="AC1174" s="6">
        <f>VLOOKUP(D1174,StateActions!L:M,2,FALSE)</f>
        <v>43923</v>
      </c>
      <c r="AD1174" s="6">
        <f>VLOOKUP(D1174,StateActions!A:B,2,FALSE)</f>
        <v>43905</v>
      </c>
      <c r="AE1174">
        <f t="shared" si="377"/>
        <v>-17</v>
      </c>
      <c r="AF1174">
        <f t="shared" si="378"/>
        <v>-8</v>
      </c>
      <c r="AG1174">
        <f t="shared" si="379"/>
        <v>10</v>
      </c>
      <c r="AH1174" s="18">
        <f t="shared" si="380"/>
        <v>2.1996615905245348E-2</v>
      </c>
      <c r="AI1174" s="18">
        <f t="shared" si="381"/>
        <v>0.97800338409475462</v>
      </c>
      <c r="AJ1174" s="20">
        <f t="shared" si="382"/>
        <v>0</v>
      </c>
      <c r="AK1174" t="str">
        <f t="shared" si="383"/>
        <v>Exclude less than 10 Deaths</v>
      </c>
      <c r="AL1174" t="str">
        <f t="shared" si="384"/>
        <v>Less than 10 deaths</v>
      </c>
      <c r="AM1174" s="6" t="str">
        <f>IFERROR(VLOOKUP(D1174,DatesEachStateReach10Deaths!A:B,2,FALSE),AK1174)</f>
        <v>Exclude less than 10 Deaths</v>
      </c>
      <c r="AN1174" t="str">
        <f t="shared" si="385"/>
        <v>Exclude less than 10 Deaths</v>
      </c>
    </row>
    <row r="1175" spans="1:40" x14ac:dyDescent="0.25">
      <c r="A1175" t="str">
        <f t="shared" si="368"/>
        <v>43916North Dakota</v>
      </c>
      <c r="B1175" t="str">
        <f t="shared" si="373"/>
        <v>43916ND</v>
      </c>
      <c r="C1175" s="6">
        <v>43916</v>
      </c>
      <c r="D1175" t="s">
        <v>97</v>
      </c>
      <c r="E1175" t="s">
        <v>36</v>
      </c>
      <c r="F1175">
        <f>IFERROR(VLOOKUP(B1175,CovidTracking!B:G,4,FALSE),0)</f>
        <v>52</v>
      </c>
      <c r="G1175">
        <f>IFERROR(VLOOKUP(B1175,CovidTracking!B:G,5,FALSE),0)</f>
        <v>2039</v>
      </c>
      <c r="H1175">
        <f t="shared" si="374"/>
        <v>2091</v>
      </c>
      <c r="I1175">
        <f>IFERROR(VLOOKUP(B1175,CovidTracking!B:G,6,FALSE),0)</f>
        <v>0</v>
      </c>
      <c r="J1175">
        <f t="shared" si="369"/>
        <v>13</v>
      </c>
      <c r="K1175">
        <f t="shared" si="370"/>
        <v>305</v>
      </c>
      <c r="L1175">
        <f t="shared" si="371"/>
        <v>318</v>
      </c>
      <c r="M1175">
        <f t="shared" si="372"/>
        <v>0</v>
      </c>
      <c r="N1175">
        <f>VLOOKUP(A1175,Mobility!$A:$L,7,FALSE)</f>
        <v>-38</v>
      </c>
      <c r="O1175">
        <f>VLOOKUP(A1175,Mobility!$A:$L,8,FALSE)</f>
        <v>-7</v>
      </c>
      <c r="P1175">
        <f>VLOOKUP(A1175,Mobility!$A:$L,9,FALSE)</f>
        <v>18</v>
      </c>
      <c r="Q1175">
        <f>VLOOKUP(A1175,Mobility!$A:$L,10,FALSE)</f>
        <v>-24</v>
      </c>
      <c r="R1175">
        <f>VLOOKUP(A1175,Mobility!$A:$L,11,FALSE)</f>
        <v>-32</v>
      </c>
      <c r="S1175">
        <f>VLOOKUP(A1175,Mobility!$A:$L,12,FALSE)</f>
        <v>16</v>
      </c>
      <c r="T1175">
        <f>VLOOKUP(D1175,'Pop and Pop Den'!A:C,2,FALSE)</f>
        <v>761723</v>
      </c>
      <c r="U1175">
        <f>VLOOKUP(D1175,'Pop and Pop Den'!A:C,3,FALSE)</f>
        <v>11.039300000000001</v>
      </c>
      <c r="V1175">
        <f>VLOOKUP(D1175,Unemployment!A:B,2,FALSE)</f>
        <v>2.4</v>
      </c>
      <c r="W1175">
        <f>VLOOKUP(D1175,Unemployment!H:J,2,FALSE)</f>
        <v>2.2000000000000002</v>
      </c>
      <c r="X1175">
        <f>VLOOKUP(D1175,Unemployment!H:J,3,FALSE)</f>
        <v>2.2000000000000002</v>
      </c>
      <c r="Y1175">
        <f t="shared" si="375"/>
        <v>-0.19999999999999973</v>
      </c>
      <c r="Z1175">
        <f t="shared" si="376"/>
        <v>0</v>
      </c>
      <c r="AA1175">
        <f>VLOOKUP(D1175,MedianAge!A:B,2,FALSE)</f>
        <v>35.1</v>
      </c>
      <c r="AB1175" s="6">
        <f>VLOOKUP(D1175,StateActions!F:G,2,FALSE)</f>
        <v>43932</v>
      </c>
      <c r="AC1175" s="6">
        <f>VLOOKUP(D1175,StateActions!L:M,2,FALSE)</f>
        <v>43923</v>
      </c>
      <c r="AD1175" s="6">
        <f>VLOOKUP(D1175,StateActions!A:B,2,FALSE)</f>
        <v>43905</v>
      </c>
      <c r="AE1175">
        <f t="shared" si="377"/>
        <v>-16</v>
      </c>
      <c r="AF1175">
        <f t="shared" si="378"/>
        <v>-7</v>
      </c>
      <c r="AG1175">
        <f t="shared" si="379"/>
        <v>11</v>
      </c>
      <c r="AH1175" s="18">
        <f t="shared" si="380"/>
        <v>2.4868483978957436E-2</v>
      </c>
      <c r="AI1175" s="18">
        <f t="shared" si="381"/>
        <v>0.97513151602104253</v>
      </c>
      <c r="AJ1175" s="20">
        <f t="shared" si="382"/>
        <v>0</v>
      </c>
      <c r="AK1175" t="str">
        <f t="shared" si="383"/>
        <v>Exclude less than 10 Deaths</v>
      </c>
      <c r="AL1175" t="str">
        <f t="shared" si="384"/>
        <v>Less than 10 deaths</v>
      </c>
      <c r="AM1175" s="6" t="str">
        <f>IFERROR(VLOOKUP(D1175,DatesEachStateReach10Deaths!A:B,2,FALSE),AK1175)</f>
        <v>Exclude less than 10 Deaths</v>
      </c>
      <c r="AN1175" t="str">
        <f t="shared" si="385"/>
        <v>Exclude less than 10 Deaths</v>
      </c>
    </row>
    <row r="1176" spans="1:40" x14ac:dyDescent="0.25">
      <c r="A1176" t="str">
        <f t="shared" si="368"/>
        <v>43917North Dakota</v>
      </c>
      <c r="B1176" t="str">
        <f t="shared" si="373"/>
        <v>43917ND</v>
      </c>
      <c r="C1176" s="6">
        <v>43917</v>
      </c>
      <c r="D1176" t="s">
        <v>97</v>
      </c>
      <c r="E1176" t="s">
        <v>36</v>
      </c>
      <c r="F1176">
        <f>IFERROR(VLOOKUP(B1176,CovidTracking!B:G,4,FALSE),0)</f>
        <v>65</v>
      </c>
      <c r="G1176">
        <f>IFERROR(VLOOKUP(B1176,CovidTracking!B:G,5,FALSE),0)</f>
        <v>2427</v>
      </c>
      <c r="H1176">
        <f t="shared" si="374"/>
        <v>2492</v>
      </c>
      <c r="I1176">
        <f>IFERROR(VLOOKUP(B1176,CovidTracking!B:G,6,FALSE),0)</f>
        <v>0</v>
      </c>
      <c r="J1176">
        <f t="shared" si="369"/>
        <v>13</v>
      </c>
      <c r="K1176">
        <f t="shared" si="370"/>
        <v>388</v>
      </c>
      <c r="L1176">
        <f t="shared" si="371"/>
        <v>401</v>
      </c>
      <c r="M1176">
        <f t="shared" si="372"/>
        <v>0</v>
      </c>
      <c r="N1176">
        <f>VLOOKUP(A1176,Mobility!$A:$L,7,FALSE)</f>
        <v>-40</v>
      </c>
      <c r="O1176">
        <f>VLOOKUP(A1176,Mobility!$A:$L,8,FALSE)</f>
        <v>-7</v>
      </c>
      <c r="P1176">
        <f>VLOOKUP(A1176,Mobility!$A:$L,9,FALSE)</f>
        <v>32</v>
      </c>
      <c r="Q1176">
        <f>VLOOKUP(A1176,Mobility!$A:$L,10,FALSE)</f>
        <v>-25</v>
      </c>
      <c r="R1176">
        <f>VLOOKUP(A1176,Mobility!$A:$L,11,FALSE)</f>
        <v>-30</v>
      </c>
      <c r="S1176">
        <f>VLOOKUP(A1176,Mobility!$A:$L,12,FALSE)</f>
        <v>19</v>
      </c>
      <c r="T1176">
        <f>VLOOKUP(D1176,'Pop and Pop Den'!A:C,2,FALSE)</f>
        <v>761723</v>
      </c>
      <c r="U1176">
        <f>VLOOKUP(D1176,'Pop and Pop Den'!A:C,3,FALSE)</f>
        <v>11.039300000000001</v>
      </c>
      <c r="V1176">
        <f>VLOOKUP(D1176,Unemployment!A:B,2,FALSE)</f>
        <v>2.4</v>
      </c>
      <c r="W1176">
        <f>VLOOKUP(D1176,Unemployment!H:J,2,FALSE)</f>
        <v>2.2000000000000002</v>
      </c>
      <c r="X1176">
        <f>VLOOKUP(D1176,Unemployment!H:J,3,FALSE)</f>
        <v>2.2000000000000002</v>
      </c>
      <c r="Y1176">
        <f t="shared" si="375"/>
        <v>-0.19999999999999973</v>
      </c>
      <c r="Z1176">
        <f t="shared" si="376"/>
        <v>0</v>
      </c>
      <c r="AA1176">
        <f>VLOOKUP(D1176,MedianAge!A:B,2,FALSE)</f>
        <v>35.1</v>
      </c>
      <c r="AB1176" s="6">
        <f>VLOOKUP(D1176,StateActions!F:G,2,FALSE)</f>
        <v>43932</v>
      </c>
      <c r="AC1176" s="6">
        <f>VLOOKUP(D1176,StateActions!L:M,2,FALSE)</f>
        <v>43923</v>
      </c>
      <c r="AD1176" s="6">
        <f>VLOOKUP(D1176,StateActions!A:B,2,FALSE)</f>
        <v>43905</v>
      </c>
      <c r="AE1176">
        <f t="shared" si="377"/>
        <v>-15</v>
      </c>
      <c r="AF1176">
        <f t="shared" si="378"/>
        <v>-6</v>
      </c>
      <c r="AG1176">
        <f t="shared" si="379"/>
        <v>12</v>
      </c>
      <c r="AH1176" s="18">
        <f t="shared" si="380"/>
        <v>2.608346709470305E-2</v>
      </c>
      <c r="AI1176" s="18">
        <f t="shared" si="381"/>
        <v>0.97391653290529701</v>
      </c>
      <c r="AJ1176" s="20">
        <f t="shared" si="382"/>
        <v>0</v>
      </c>
      <c r="AK1176" t="str">
        <f t="shared" si="383"/>
        <v>Exclude less than 10 Deaths</v>
      </c>
      <c r="AL1176" t="str">
        <f t="shared" si="384"/>
        <v>Less than 10 deaths</v>
      </c>
      <c r="AM1176" s="6" t="str">
        <f>IFERROR(VLOOKUP(D1176,DatesEachStateReach10Deaths!A:B,2,FALSE),AK1176)</f>
        <v>Exclude less than 10 Deaths</v>
      </c>
      <c r="AN1176" t="str">
        <f t="shared" si="385"/>
        <v>Exclude less than 10 Deaths</v>
      </c>
    </row>
    <row r="1177" spans="1:40" x14ac:dyDescent="0.25">
      <c r="A1177" t="str">
        <f t="shared" si="368"/>
        <v>43918North Dakota</v>
      </c>
      <c r="B1177" t="str">
        <f t="shared" si="373"/>
        <v>43918ND</v>
      </c>
      <c r="C1177" s="6">
        <v>43918</v>
      </c>
      <c r="D1177" t="s">
        <v>97</v>
      </c>
      <c r="E1177" t="s">
        <v>36</v>
      </c>
      <c r="F1177">
        <f>IFERROR(VLOOKUP(B1177,CovidTracking!B:G,4,FALSE),0)</f>
        <v>83</v>
      </c>
      <c r="G1177">
        <f>IFERROR(VLOOKUP(B1177,CovidTracking!B:G,5,FALSE),0)</f>
        <v>2809</v>
      </c>
      <c r="H1177">
        <f t="shared" si="374"/>
        <v>2892</v>
      </c>
      <c r="I1177">
        <f>IFERROR(VLOOKUP(B1177,CovidTracking!B:G,6,FALSE),0)</f>
        <v>1</v>
      </c>
      <c r="J1177">
        <f t="shared" si="369"/>
        <v>18</v>
      </c>
      <c r="K1177">
        <f t="shared" si="370"/>
        <v>382</v>
      </c>
      <c r="L1177">
        <f t="shared" si="371"/>
        <v>400</v>
      </c>
      <c r="M1177">
        <f t="shared" si="372"/>
        <v>1</v>
      </c>
      <c r="N1177">
        <f>VLOOKUP(A1177,Mobility!$A:$L,7,FALSE)</f>
        <v>-48</v>
      </c>
      <c r="O1177">
        <f>VLOOKUP(A1177,Mobility!$A:$L,8,FALSE)</f>
        <v>-9</v>
      </c>
      <c r="P1177">
        <f>VLOOKUP(A1177,Mobility!$A:$L,9,FALSE)</f>
        <v>38</v>
      </c>
      <c r="Q1177">
        <f>VLOOKUP(A1177,Mobility!$A:$L,10,FALSE)</f>
        <v>-32</v>
      </c>
      <c r="R1177">
        <f>VLOOKUP(A1177,Mobility!$A:$L,11,FALSE)</f>
        <v>-22</v>
      </c>
      <c r="S1177">
        <f>VLOOKUP(A1177,Mobility!$A:$L,12,FALSE)</f>
        <v>12</v>
      </c>
      <c r="T1177">
        <f>VLOOKUP(D1177,'Pop and Pop Den'!A:C,2,FALSE)</f>
        <v>761723</v>
      </c>
      <c r="U1177">
        <f>VLOOKUP(D1177,'Pop and Pop Den'!A:C,3,FALSE)</f>
        <v>11.039300000000001</v>
      </c>
      <c r="V1177">
        <f>VLOOKUP(D1177,Unemployment!A:B,2,FALSE)</f>
        <v>2.4</v>
      </c>
      <c r="W1177">
        <f>VLOOKUP(D1177,Unemployment!H:J,2,FALSE)</f>
        <v>2.2000000000000002</v>
      </c>
      <c r="X1177">
        <f>VLOOKUP(D1177,Unemployment!H:J,3,FALSE)</f>
        <v>2.2000000000000002</v>
      </c>
      <c r="Y1177">
        <f t="shared" si="375"/>
        <v>-0.19999999999999973</v>
      </c>
      <c r="Z1177">
        <f t="shared" si="376"/>
        <v>0</v>
      </c>
      <c r="AA1177">
        <f>VLOOKUP(D1177,MedianAge!A:B,2,FALSE)</f>
        <v>35.1</v>
      </c>
      <c r="AB1177" s="6">
        <f>VLOOKUP(D1177,StateActions!F:G,2,FALSE)</f>
        <v>43932</v>
      </c>
      <c r="AC1177" s="6">
        <f>VLOOKUP(D1177,StateActions!L:M,2,FALSE)</f>
        <v>43923</v>
      </c>
      <c r="AD1177" s="6">
        <f>VLOOKUP(D1177,StateActions!A:B,2,FALSE)</f>
        <v>43905</v>
      </c>
      <c r="AE1177">
        <f t="shared" si="377"/>
        <v>-14</v>
      </c>
      <c r="AF1177">
        <f t="shared" si="378"/>
        <v>-5</v>
      </c>
      <c r="AG1177">
        <f t="shared" si="379"/>
        <v>13</v>
      </c>
      <c r="AH1177" s="18">
        <f t="shared" si="380"/>
        <v>2.8699861687413553E-2</v>
      </c>
      <c r="AI1177" s="18">
        <f t="shared" si="381"/>
        <v>0.97130013831258644</v>
      </c>
      <c r="AJ1177" s="20">
        <f t="shared" si="382"/>
        <v>3.4578146611341634E-4</v>
      </c>
      <c r="AK1177" t="str">
        <f t="shared" si="383"/>
        <v>Exclude less than 10 Deaths</v>
      </c>
      <c r="AL1177" t="str">
        <f t="shared" si="384"/>
        <v>Less than 10 deaths</v>
      </c>
      <c r="AM1177" s="6" t="str">
        <f>IFERROR(VLOOKUP(D1177,DatesEachStateReach10Deaths!A:B,2,FALSE),AK1177)</f>
        <v>Exclude less than 10 Deaths</v>
      </c>
      <c r="AN1177" t="str">
        <f t="shared" si="385"/>
        <v>Exclude less than 10 Deaths</v>
      </c>
    </row>
    <row r="1178" spans="1:40" x14ac:dyDescent="0.25">
      <c r="A1178" t="str">
        <f t="shared" si="368"/>
        <v>43919North Dakota</v>
      </c>
      <c r="B1178" t="str">
        <f t="shared" si="373"/>
        <v>43919ND</v>
      </c>
      <c r="C1178" s="6">
        <v>43919</v>
      </c>
      <c r="D1178" t="s">
        <v>97</v>
      </c>
      <c r="E1178" t="s">
        <v>36</v>
      </c>
      <c r="F1178">
        <f>IFERROR(VLOOKUP(B1178,CovidTracking!B:G,4,FALSE),0)</f>
        <v>98</v>
      </c>
      <c r="G1178">
        <f>IFERROR(VLOOKUP(B1178,CovidTracking!B:G,5,FALSE),0)</f>
        <v>3355</v>
      </c>
      <c r="H1178">
        <f t="shared" si="374"/>
        <v>3453</v>
      </c>
      <c r="I1178">
        <f>IFERROR(VLOOKUP(B1178,CovidTracking!B:G,6,FALSE),0)</f>
        <v>1</v>
      </c>
      <c r="J1178">
        <f t="shared" si="369"/>
        <v>15</v>
      </c>
      <c r="K1178">
        <f t="shared" si="370"/>
        <v>546</v>
      </c>
      <c r="L1178">
        <f t="shared" si="371"/>
        <v>561</v>
      </c>
      <c r="M1178">
        <f t="shared" si="372"/>
        <v>0</v>
      </c>
      <c r="N1178">
        <f>VLOOKUP(A1178,Mobility!$A:$L,7,FALSE)</f>
        <v>-44</v>
      </c>
      <c r="O1178">
        <f>VLOOKUP(A1178,Mobility!$A:$L,8,FALSE)</f>
        <v>-13</v>
      </c>
      <c r="P1178">
        <f>VLOOKUP(A1178,Mobility!$A:$L,9,FALSE)</f>
        <v>73</v>
      </c>
      <c r="Q1178">
        <f>VLOOKUP(A1178,Mobility!$A:$L,10,FALSE)</f>
        <v>-36</v>
      </c>
      <c r="R1178">
        <f>VLOOKUP(A1178,Mobility!$A:$L,11,FALSE)</f>
        <v>-24</v>
      </c>
      <c r="S1178">
        <f>VLOOKUP(A1178,Mobility!$A:$L,12,FALSE)</f>
        <v>9</v>
      </c>
      <c r="T1178">
        <f>VLOOKUP(D1178,'Pop and Pop Den'!A:C,2,FALSE)</f>
        <v>761723</v>
      </c>
      <c r="U1178">
        <f>VLOOKUP(D1178,'Pop and Pop Den'!A:C,3,FALSE)</f>
        <v>11.039300000000001</v>
      </c>
      <c r="V1178">
        <f>VLOOKUP(D1178,Unemployment!A:B,2,FALSE)</f>
        <v>2.4</v>
      </c>
      <c r="W1178">
        <f>VLOOKUP(D1178,Unemployment!H:J,2,FALSE)</f>
        <v>2.2000000000000002</v>
      </c>
      <c r="X1178">
        <f>VLOOKUP(D1178,Unemployment!H:J,3,FALSE)</f>
        <v>2.2000000000000002</v>
      </c>
      <c r="Y1178">
        <f t="shared" si="375"/>
        <v>-0.19999999999999973</v>
      </c>
      <c r="Z1178">
        <f t="shared" si="376"/>
        <v>0</v>
      </c>
      <c r="AA1178">
        <f>VLOOKUP(D1178,MedianAge!A:B,2,FALSE)</f>
        <v>35.1</v>
      </c>
      <c r="AB1178" s="6">
        <f>VLOOKUP(D1178,StateActions!F:G,2,FALSE)</f>
        <v>43932</v>
      </c>
      <c r="AC1178" s="6">
        <f>VLOOKUP(D1178,StateActions!L:M,2,FALSE)</f>
        <v>43923</v>
      </c>
      <c r="AD1178" s="6">
        <f>VLOOKUP(D1178,StateActions!A:B,2,FALSE)</f>
        <v>43905</v>
      </c>
      <c r="AE1178">
        <f t="shared" si="377"/>
        <v>-13</v>
      </c>
      <c r="AF1178">
        <f t="shared" si="378"/>
        <v>-4</v>
      </c>
      <c r="AG1178">
        <f t="shared" si="379"/>
        <v>14</v>
      </c>
      <c r="AH1178" s="18">
        <f t="shared" si="380"/>
        <v>2.8381117868520128E-2</v>
      </c>
      <c r="AI1178" s="18">
        <f t="shared" si="381"/>
        <v>0.97161888213147984</v>
      </c>
      <c r="AJ1178" s="20">
        <f t="shared" si="382"/>
        <v>2.8960324355632781E-4</v>
      </c>
      <c r="AK1178" t="str">
        <f t="shared" si="383"/>
        <v>Exclude less than 10 Deaths</v>
      </c>
      <c r="AL1178" t="str">
        <f t="shared" si="384"/>
        <v>Less than 10 deaths</v>
      </c>
      <c r="AM1178" s="6" t="str">
        <f>IFERROR(VLOOKUP(D1178,DatesEachStateReach10Deaths!A:B,2,FALSE),AK1178)</f>
        <v>Exclude less than 10 Deaths</v>
      </c>
      <c r="AN1178" t="str">
        <f t="shared" si="385"/>
        <v>Exclude less than 10 Deaths</v>
      </c>
    </row>
    <row r="1179" spans="1:40" x14ac:dyDescent="0.25">
      <c r="A1179" t="str">
        <f t="shared" si="368"/>
        <v>43920North Dakota</v>
      </c>
      <c r="B1179" t="str">
        <f t="shared" si="373"/>
        <v>43920ND</v>
      </c>
      <c r="C1179" s="6">
        <v>43920</v>
      </c>
      <c r="D1179" t="s">
        <v>97</v>
      </c>
      <c r="E1179" t="s">
        <v>36</v>
      </c>
      <c r="F1179">
        <f>IFERROR(VLOOKUP(B1179,CovidTracking!B:G,4,FALSE),0)</f>
        <v>109</v>
      </c>
      <c r="G1179">
        <f>IFERROR(VLOOKUP(B1179,CovidTracking!B:G,5,FALSE),0)</f>
        <v>3728</v>
      </c>
      <c r="H1179">
        <f t="shared" si="374"/>
        <v>3837</v>
      </c>
      <c r="I1179">
        <f>IFERROR(VLOOKUP(B1179,CovidTracking!B:G,6,FALSE),0)</f>
        <v>2</v>
      </c>
      <c r="J1179">
        <f t="shared" si="369"/>
        <v>11</v>
      </c>
      <c r="K1179">
        <f t="shared" si="370"/>
        <v>373</v>
      </c>
      <c r="L1179">
        <f t="shared" si="371"/>
        <v>384</v>
      </c>
      <c r="M1179">
        <f t="shared" si="372"/>
        <v>1</v>
      </c>
      <c r="N1179">
        <f>VLOOKUP(A1179,Mobility!$A:$L,7,FALSE)</f>
        <v>-37</v>
      </c>
      <c r="O1179">
        <f>VLOOKUP(A1179,Mobility!$A:$L,8,FALSE)</f>
        <v>-12</v>
      </c>
      <c r="P1179">
        <f>VLOOKUP(A1179,Mobility!$A:$L,9,FALSE)</f>
        <v>36</v>
      </c>
      <c r="Q1179">
        <f>VLOOKUP(A1179,Mobility!$A:$L,10,FALSE)</f>
        <v>-29</v>
      </c>
      <c r="R1179">
        <f>VLOOKUP(A1179,Mobility!$A:$L,11,FALSE)</f>
        <v>-32</v>
      </c>
      <c r="S1179">
        <f>VLOOKUP(A1179,Mobility!$A:$L,12,FALSE)</f>
        <v>15</v>
      </c>
      <c r="T1179">
        <f>VLOOKUP(D1179,'Pop and Pop Den'!A:C,2,FALSE)</f>
        <v>761723</v>
      </c>
      <c r="U1179">
        <f>VLOOKUP(D1179,'Pop and Pop Den'!A:C,3,FALSE)</f>
        <v>11.039300000000001</v>
      </c>
      <c r="V1179">
        <f>VLOOKUP(D1179,Unemployment!A:B,2,FALSE)</f>
        <v>2.4</v>
      </c>
      <c r="W1179">
        <f>VLOOKUP(D1179,Unemployment!H:J,2,FALSE)</f>
        <v>2.2000000000000002</v>
      </c>
      <c r="X1179">
        <f>VLOOKUP(D1179,Unemployment!H:J,3,FALSE)</f>
        <v>2.2000000000000002</v>
      </c>
      <c r="Y1179">
        <f t="shared" si="375"/>
        <v>-0.19999999999999973</v>
      </c>
      <c r="Z1179">
        <f t="shared" si="376"/>
        <v>0</v>
      </c>
      <c r="AA1179">
        <f>VLOOKUP(D1179,MedianAge!A:B,2,FALSE)</f>
        <v>35.1</v>
      </c>
      <c r="AB1179" s="6">
        <f>VLOOKUP(D1179,StateActions!F:G,2,FALSE)</f>
        <v>43932</v>
      </c>
      <c r="AC1179" s="6">
        <f>VLOOKUP(D1179,StateActions!L:M,2,FALSE)</f>
        <v>43923</v>
      </c>
      <c r="AD1179" s="6">
        <f>VLOOKUP(D1179,StateActions!A:B,2,FALSE)</f>
        <v>43905</v>
      </c>
      <c r="AE1179">
        <f t="shared" si="377"/>
        <v>-12</v>
      </c>
      <c r="AF1179">
        <f t="shared" si="378"/>
        <v>-3</v>
      </c>
      <c r="AG1179">
        <f t="shared" si="379"/>
        <v>15</v>
      </c>
      <c r="AH1179" s="18">
        <f t="shared" si="380"/>
        <v>2.840761011206672E-2</v>
      </c>
      <c r="AI1179" s="18">
        <f t="shared" si="381"/>
        <v>0.97159238988793328</v>
      </c>
      <c r="AJ1179" s="20">
        <f t="shared" si="382"/>
        <v>5.2124055251498566E-4</v>
      </c>
      <c r="AK1179" t="str">
        <f t="shared" si="383"/>
        <v>Exclude less than 10 Deaths</v>
      </c>
      <c r="AL1179" t="str">
        <f t="shared" si="384"/>
        <v>Less than 10 deaths</v>
      </c>
      <c r="AM1179" s="6" t="str">
        <f>IFERROR(VLOOKUP(D1179,DatesEachStateReach10Deaths!A:B,2,FALSE),AK1179)</f>
        <v>Exclude less than 10 Deaths</v>
      </c>
      <c r="AN1179" t="str">
        <f t="shared" si="385"/>
        <v>Exclude less than 10 Deaths</v>
      </c>
    </row>
    <row r="1180" spans="1:40" x14ac:dyDescent="0.25">
      <c r="A1180" t="str">
        <f t="shared" si="368"/>
        <v>43921North Dakota</v>
      </c>
      <c r="B1180" t="str">
        <f t="shared" si="373"/>
        <v>43921ND</v>
      </c>
      <c r="C1180" s="6">
        <v>43921</v>
      </c>
      <c r="D1180" t="s">
        <v>97</v>
      </c>
      <c r="E1180" t="s">
        <v>36</v>
      </c>
      <c r="F1180">
        <f>IFERROR(VLOOKUP(B1180,CovidTracking!B:G,4,FALSE),0)</f>
        <v>126</v>
      </c>
      <c r="G1180">
        <f>IFERROR(VLOOKUP(B1180,CovidTracking!B:G,5,FALSE),0)</f>
        <v>4131</v>
      </c>
      <c r="H1180">
        <f t="shared" si="374"/>
        <v>4257</v>
      </c>
      <c r="I1180">
        <f>IFERROR(VLOOKUP(B1180,CovidTracking!B:G,6,FALSE),0)</f>
        <v>3</v>
      </c>
      <c r="J1180">
        <f t="shared" si="369"/>
        <v>17</v>
      </c>
      <c r="K1180">
        <f t="shared" si="370"/>
        <v>403</v>
      </c>
      <c r="L1180">
        <f t="shared" si="371"/>
        <v>420</v>
      </c>
      <c r="M1180">
        <f t="shared" si="372"/>
        <v>1</v>
      </c>
      <c r="N1180">
        <f>VLOOKUP(A1180,Mobility!$A:$L,7,FALSE)</f>
        <v>-40</v>
      </c>
      <c r="O1180">
        <f>VLOOKUP(A1180,Mobility!$A:$L,8,FALSE)</f>
        <v>-10</v>
      </c>
      <c r="P1180">
        <f>VLOOKUP(A1180,Mobility!$A:$L,9,FALSE)</f>
        <v>4</v>
      </c>
      <c r="Q1180">
        <f>VLOOKUP(A1180,Mobility!$A:$L,10,FALSE)</f>
        <v>-25</v>
      </c>
      <c r="R1180">
        <f>VLOOKUP(A1180,Mobility!$A:$L,11,FALSE)</f>
        <v>-34</v>
      </c>
      <c r="S1180">
        <f>VLOOKUP(A1180,Mobility!$A:$L,12,FALSE)</f>
        <v>17</v>
      </c>
      <c r="T1180">
        <f>VLOOKUP(D1180,'Pop and Pop Den'!A:C,2,FALSE)</f>
        <v>761723</v>
      </c>
      <c r="U1180">
        <f>VLOOKUP(D1180,'Pop and Pop Den'!A:C,3,FALSE)</f>
        <v>11.039300000000001</v>
      </c>
      <c r="V1180">
        <f>VLOOKUP(D1180,Unemployment!A:B,2,FALSE)</f>
        <v>2.4</v>
      </c>
      <c r="W1180">
        <f>VLOOKUP(D1180,Unemployment!H:J,2,FALSE)</f>
        <v>2.2000000000000002</v>
      </c>
      <c r="X1180">
        <f>VLOOKUP(D1180,Unemployment!H:J,3,FALSE)</f>
        <v>2.2000000000000002</v>
      </c>
      <c r="Y1180">
        <f t="shared" si="375"/>
        <v>-0.19999999999999973</v>
      </c>
      <c r="Z1180">
        <f t="shared" si="376"/>
        <v>0</v>
      </c>
      <c r="AA1180">
        <f>VLOOKUP(D1180,MedianAge!A:B,2,FALSE)</f>
        <v>35.1</v>
      </c>
      <c r="AB1180" s="6">
        <f>VLOOKUP(D1180,StateActions!F:G,2,FALSE)</f>
        <v>43932</v>
      </c>
      <c r="AC1180" s="6">
        <f>VLOOKUP(D1180,StateActions!L:M,2,FALSE)</f>
        <v>43923</v>
      </c>
      <c r="AD1180" s="6">
        <f>VLOOKUP(D1180,StateActions!A:B,2,FALSE)</f>
        <v>43905</v>
      </c>
      <c r="AE1180">
        <f t="shared" si="377"/>
        <v>-11</v>
      </c>
      <c r="AF1180">
        <f t="shared" si="378"/>
        <v>-2</v>
      </c>
      <c r="AG1180">
        <f t="shared" si="379"/>
        <v>16</v>
      </c>
      <c r="AH1180" s="18">
        <f t="shared" si="380"/>
        <v>2.9598308668076109E-2</v>
      </c>
      <c r="AI1180" s="18">
        <f t="shared" si="381"/>
        <v>0.97040169133192389</v>
      </c>
      <c r="AJ1180" s="20">
        <f t="shared" si="382"/>
        <v>7.0472163495419312E-4</v>
      </c>
      <c r="AK1180" t="str">
        <f t="shared" si="383"/>
        <v>Exclude less than 10 Deaths</v>
      </c>
      <c r="AL1180" t="str">
        <f t="shared" si="384"/>
        <v>Less than 10 deaths</v>
      </c>
      <c r="AM1180" s="6" t="str">
        <f>IFERROR(VLOOKUP(D1180,DatesEachStateReach10Deaths!A:B,2,FALSE),AK1180)</f>
        <v>Exclude less than 10 Deaths</v>
      </c>
      <c r="AN1180" t="str">
        <f t="shared" si="385"/>
        <v>Exclude less than 10 Deaths</v>
      </c>
    </row>
    <row r="1181" spans="1:40" x14ac:dyDescent="0.25">
      <c r="A1181" t="str">
        <f t="shared" si="368"/>
        <v>43922North Dakota</v>
      </c>
      <c r="B1181" t="str">
        <f t="shared" si="373"/>
        <v>43922ND</v>
      </c>
      <c r="C1181" s="6">
        <v>43922</v>
      </c>
      <c r="D1181" t="s">
        <v>97</v>
      </c>
      <c r="E1181" t="s">
        <v>36</v>
      </c>
      <c r="F1181">
        <f>IFERROR(VLOOKUP(B1181,CovidTracking!B:G,4,FALSE),0)</f>
        <v>142</v>
      </c>
      <c r="G1181">
        <f>IFERROR(VLOOKUP(B1181,CovidTracking!B:G,5,FALSE),0)</f>
        <v>4351</v>
      </c>
      <c r="H1181">
        <f t="shared" si="374"/>
        <v>4493</v>
      </c>
      <c r="I1181">
        <f>IFERROR(VLOOKUP(B1181,CovidTracking!B:G,6,FALSE),0)</f>
        <v>3</v>
      </c>
      <c r="J1181">
        <f t="shared" si="369"/>
        <v>16</v>
      </c>
      <c r="K1181">
        <f t="shared" si="370"/>
        <v>220</v>
      </c>
      <c r="L1181">
        <f t="shared" si="371"/>
        <v>236</v>
      </c>
      <c r="M1181">
        <f t="shared" si="372"/>
        <v>0</v>
      </c>
      <c r="N1181">
        <f>VLOOKUP(A1181,Mobility!$A:$L,7,FALSE)</f>
        <v>-41</v>
      </c>
      <c r="O1181">
        <f>VLOOKUP(A1181,Mobility!$A:$L,8,FALSE)</f>
        <v>-8</v>
      </c>
      <c r="P1181">
        <f>VLOOKUP(A1181,Mobility!$A:$L,9,FALSE)</f>
        <v>-23</v>
      </c>
      <c r="Q1181">
        <f>VLOOKUP(A1181,Mobility!$A:$L,10,FALSE)</f>
        <v>-30</v>
      </c>
      <c r="R1181">
        <f>VLOOKUP(A1181,Mobility!$A:$L,11,FALSE)</f>
        <v>-36</v>
      </c>
      <c r="S1181">
        <f>VLOOKUP(A1181,Mobility!$A:$L,12,FALSE)</f>
        <v>18</v>
      </c>
      <c r="T1181">
        <f>VLOOKUP(D1181,'Pop and Pop Den'!A:C,2,FALSE)</f>
        <v>761723</v>
      </c>
      <c r="U1181">
        <f>VLOOKUP(D1181,'Pop and Pop Den'!A:C,3,FALSE)</f>
        <v>11.039300000000001</v>
      </c>
      <c r="V1181">
        <f>VLOOKUP(D1181,Unemployment!A:B,2,FALSE)</f>
        <v>2.4</v>
      </c>
      <c r="W1181">
        <f>VLOOKUP(D1181,Unemployment!H:J,2,FALSE)</f>
        <v>2.2000000000000002</v>
      </c>
      <c r="X1181">
        <f>VLOOKUP(D1181,Unemployment!H:J,3,FALSE)</f>
        <v>2.2000000000000002</v>
      </c>
      <c r="Y1181">
        <f t="shared" si="375"/>
        <v>-0.19999999999999973</v>
      </c>
      <c r="Z1181">
        <f t="shared" si="376"/>
        <v>0</v>
      </c>
      <c r="AA1181">
        <f>VLOOKUP(D1181,MedianAge!A:B,2,FALSE)</f>
        <v>35.1</v>
      </c>
      <c r="AB1181" s="6">
        <f>VLOOKUP(D1181,StateActions!F:G,2,FALSE)</f>
        <v>43932</v>
      </c>
      <c r="AC1181" s="6">
        <f>VLOOKUP(D1181,StateActions!L:M,2,FALSE)</f>
        <v>43923</v>
      </c>
      <c r="AD1181" s="6">
        <f>VLOOKUP(D1181,StateActions!A:B,2,FALSE)</f>
        <v>43905</v>
      </c>
      <c r="AE1181">
        <f t="shared" si="377"/>
        <v>-10</v>
      </c>
      <c r="AF1181">
        <f t="shared" si="378"/>
        <v>-1</v>
      </c>
      <c r="AG1181">
        <f t="shared" si="379"/>
        <v>17</v>
      </c>
      <c r="AH1181" s="18">
        <f t="shared" si="380"/>
        <v>3.1604718450923656E-2</v>
      </c>
      <c r="AI1181" s="18">
        <f t="shared" si="381"/>
        <v>0.96839528154907639</v>
      </c>
      <c r="AJ1181" s="20">
        <f t="shared" si="382"/>
        <v>6.6770531938571112E-4</v>
      </c>
      <c r="AK1181" t="str">
        <f t="shared" si="383"/>
        <v>Exclude less than 10 Deaths</v>
      </c>
      <c r="AL1181" t="str">
        <f t="shared" si="384"/>
        <v>Less than 10 deaths</v>
      </c>
      <c r="AM1181" s="6" t="str">
        <f>IFERROR(VLOOKUP(D1181,DatesEachStateReach10Deaths!A:B,2,FALSE),AK1181)</f>
        <v>Exclude less than 10 Deaths</v>
      </c>
      <c r="AN1181" t="str">
        <f t="shared" si="385"/>
        <v>Exclude less than 10 Deaths</v>
      </c>
    </row>
    <row r="1182" spans="1:40" x14ac:dyDescent="0.25">
      <c r="A1182" t="str">
        <f t="shared" si="368"/>
        <v>43923North Dakota</v>
      </c>
      <c r="B1182" t="str">
        <f t="shared" si="373"/>
        <v>43923ND</v>
      </c>
      <c r="C1182" s="6">
        <v>43923</v>
      </c>
      <c r="D1182" t="s">
        <v>97</v>
      </c>
      <c r="E1182" t="s">
        <v>36</v>
      </c>
      <c r="F1182">
        <f>IFERROR(VLOOKUP(B1182,CovidTracking!B:G,4,FALSE),0)</f>
        <v>159</v>
      </c>
      <c r="G1182">
        <f>IFERROR(VLOOKUP(B1182,CovidTracking!B:G,5,FALSE),0)</f>
        <v>4821</v>
      </c>
      <c r="H1182">
        <f t="shared" si="374"/>
        <v>4980</v>
      </c>
      <c r="I1182">
        <f>IFERROR(VLOOKUP(B1182,CovidTracking!B:G,6,FALSE),0)</f>
        <v>3</v>
      </c>
      <c r="J1182">
        <f t="shared" si="369"/>
        <v>17</v>
      </c>
      <c r="K1182">
        <f t="shared" si="370"/>
        <v>470</v>
      </c>
      <c r="L1182">
        <f t="shared" si="371"/>
        <v>487</v>
      </c>
      <c r="M1182">
        <f t="shared" si="372"/>
        <v>0</v>
      </c>
      <c r="N1182">
        <f>VLOOKUP(A1182,Mobility!$A:$L,7,FALSE)</f>
        <v>-55</v>
      </c>
      <c r="O1182">
        <f>VLOOKUP(A1182,Mobility!$A:$L,8,FALSE)</f>
        <v>-24</v>
      </c>
      <c r="P1182">
        <f>VLOOKUP(A1182,Mobility!$A:$L,9,FALSE)</f>
        <v>-42</v>
      </c>
      <c r="Q1182">
        <f>VLOOKUP(A1182,Mobility!$A:$L,10,FALSE)</f>
        <v>-42</v>
      </c>
      <c r="R1182">
        <f>VLOOKUP(A1182,Mobility!$A:$L,11,FALSE)</f>
        <v>-40</v>
      </c>
      <c r="S1182">
        <f>VLOOKUP(A1182,Mobility!$A:$L,12,FALSE)</f>
        <v>22</v>
      </c>
      <c r="T1182">
        <f>VLOOKUP(D1182,'Pop and Pop Den'!A:C,2,FALSE)</f>
        <v>761723</v>
      </c>
      <c r="U1182">
        <f>VLOOKUP(D1182,'Pop and Pop Den'!A:C,3,FALSE)</f>
        <v>11.039300000000001</v>
      </c>
      <c r="V1182">
        <f>VLOOKUP(D1182,Unemployment!A:B,2,FALSE)</f>
        <v>2.4</v>
      </c>
      <c r="W1182">
        <f>VLOOKUP(D1182,Unemployment!H:J,2,FALSE)</f>
        <v>2.2000000000000002</v>
      </c>
      <c r="X1182">
        <f>VLOOKUP(D1182,Unemployment!H:J,3,FALSE)</f>
        <v>2.2000000000000002</v>
      </c>
      <c r="Y1182">
        <f t="shared" si="375"/>
        <v>-0.19999999999999973</v>
      </c>
      <c r="Z1182">
        <f t="shared" si="376"/>
        <v>0</v>
      </c>
      <c r="AA1182">
        <f>VLOOKUP(D1182,MedianAge!A:B,2,FALSE)</f>
        <v>35.1</v>
      </c>
      <c r="AB1182" s="6">
        <f>VLOOKUP(D1182,StateActions!F:G,2,FALSE)</f>
        <v>43932</v>
      </c>
      <c r="AC1182" s="6">
        <f>VLOOKUP(D1182,StateActions!L:M,2,FALSE)</f>
        <v>43923</v>
      </c>
      <c r="AD1182" s="6">
        <f>VLOOKUP(D1182,StateActions!A:B,2,FALSE)</f>
        <v>43905</v>
      </c>
      <c r="AE1182">
        <f t="shared" si="377"/>
        <v>-9</v>
      </c>
      <c r="AF1182">
        <f t="shared" si="378"/>
        <v>0</v>
      </c>
      <c r="AG1182">
        <f t="shared" si="379"/>
        <v>18</v>
      </c>
      <c r="AH1182" s="18">
        <f t="shared" si="380"/>
        <v>3.1927710843373494E-2</v>
      </c>
      <c r="AI1182" s="18">
        <f t="shared" si="381"/>
        <v>0.96807228915662646</v>
      </c>
      <c r="AJ1182" s="20">
        <f t="shared" si="382"/>
        <v>6.0240963855421692E-4</v>
      </c>
      <c r="AK1182" t="str">
        <f t="shared" si="383"/>
        <v>Exclude less than 10 Deaths</v>
      </c>
      <c r="AL1182" t="str">
        <f t="shared" si="384"/>
        <v>Less than 10 deaths</v>
      </c>
      <c r="AM1182" s="6" t="str">
        <f>IFERROR(VLOOKUP(D1182,DatesEachStateReach10Deaths!A:B,2,FALSE),AK1182)</f>
        <v>Exclude less than 10 Deaths</v>
      </c>
      <c r="AN1182" t="str">
        <f t="shared" si="385"/>
        <v>Exclude less than 10 Deaths</v>
      </c>
    </row>
    <row r="1183" spans="1:40" x14ac:dyDescent="0.25">
      <c r="A1183" t="str">
        <f t="shared" si="368"/>
        <v>43924North Dakota</v>
      </c>
      <c r="B1183" t="str">
        <f t="shared" si="373"/>
        <v>43924ND</v>
      </c>
      <c r="C1183" s="6">
        <v>43924</v>
      </c>
      <c r="D1183" t="s">
        <v>97</v>
      </c>
      <c r="E1183" t="s">
        <v>36</v>
      </c>
      <c r="F1183">
        <f>IFERROR(VLOOKUP(B1183,CovidTracking!B:G,4,FALSE),0)</f>
        <v>173</v>
      </c>
      <c r="G1183">
        <f>IFERROR(VLOOKUP(B1183,CovidTracking!B:G,5,FALSE),0)</f>
        <v>5625</v>
      </c>
      <c r="H1183">
        <f t="shared" si="374"/>
        <v>5798</v>
      </c>
      <c r="I1183">
        <f>IFERROR(VLOOKUP(B1183,CovidTracking!B:G,6,FALSE),0)</f>
        <v>3</v>
      </c>
      <c r="J1183">
        <f t="shared" si="369"/>
        <v>14</v>
      </c>
      <c r="K1183">
        <f t="shared" si="370"/>
        <v>804</v>
      </c>
      <c r="L1183">
        <f t="shared" si="371"/>
        <v>818</v>
      </c>
      <c r="M1183">
        <f t="shared" si="372"/>
        <v>0</v>
      </c>
      <c r="N1183">
        <f>VLOOKUP(A1183,Mobility!$A:$L,7,FALSE)</f>
        <v>-49</v>
      </c>
      <c r="O1183">
        <f>VLOOKUP(A1183,Mobility!$A:$L,8,FALSE)</f>
        <v>-12</v>
      </c>
      <c r="P1183">
        <f>VLOOKUP(A1183,Mobility!$A:$L,9,FALSE)</f>
        <v>-27</v>
      </c>
      <c r="Q1183">
        <f>VLOOKUP(A1183,Mobility!$A:$L,10,FALSE)</f>
        <v>-35</v>
      </c>
      <c r="R1183">
        <f>VLOOKUP(A1183,Mobility!$A:$L,11,FALSE)</f>
        <v>-38</v>
      </c>
      <c r="S1183">
        <f>VLOOKUP(A1183,Mobility!$A:$L,12,FALSE)</f>
        <v>24</v>
      </c>
      <c r="T1183">
        <f>VLOOKUP(D1183,'Pop and Pop Den'!A:C,2,FALSE)</f>
        <v>761723</v>
      </c>
      <c r="U1183">
        <f>VLOOKUP(D1183,'Pop and Pop Den'!A:C,3,FALSE)</f>
        <v>11.039300000000001</v>
      </c>
      <c r="V1183">
        <f>VLOOKUP(D1183,Unemployment!A:B,2,FALSE)</f>
        <v>2.4</v>
      </c>
      <c r="W1183">
        <f>VLOOKUP(D1183,Unemployment!H:J,2,FALSE)</f>
        <v>2.2000000000000002</v>
      </c>
      <c r="X1183">
        <f>VLOOKUP(D1183,Unemployment!H:J,3,FALSE)</f>
        <v>2.2000000000000002</v>
      </c>
      <c r="Y1183">
        <f t="shared" si="375"/>
        <v>-0.19999999999999973</v>
      </c>
      <c r="Z1183">
        <f t="shared" si="376"/>
        <v>0</v>
      </c>
      <c r="AA1183">
        <f>VLOOKUP(D1183,MedianAge!A:B,2,FALSE)</f>
        <v>35.1</v>
      </c>
      <c r="AB1183" s="6">
        <f>VLOOKUP(D1183,StateActions!F:G,2,FALSE)</f>
        <v>43932</v>
      </c>
      <c r="AC1183" s="6">
        <f>VLOOKUP(D1183,StateActions!L:M,2,FALSE)</f>
        <v>43923</v>
      </c>
      <c r="AD1183" s="6">
        <f>VLOOKUP(D1183,StateActions!A:B,2,FALSE)</f>
        <v>43905</v>
      </c>
      <c r="AE1183">
        <f t="shared" si="377"/>
        <v>-8</v>
      </c>
      <c r="AF1183">
        <f t="shared" si="378"/>
        <v>1</v>
      </c>
      <c r="AG1183">
        <f t="shared" si="379"/>
        <v>19</v>
      </c>
      <c r="AH1183" s="18">
        <f t="shared" si="380"/>
        <v>2.983787512935495E-2</v>
      </c>
      <c r="AI1183" s="18">
        <f t="shared" si="381"/>
        <v>0.97016212487064502</v>
      </c>
      <c r="AJ1183" s="20">
        <f t="shared" si="382"/>
        <v>5.1741979993101073E-4</v>
      </c>
      <c r="AK1183" t="str">
        <f t="shared" si="383"/>
        <v>Exclude less than 10 Deaths</v>
      </c>
      <c r="AL1183" t="str">
        <f t="shared" si="384"/>
        <v>Less than 10 deaths</v>
      </c>
      <c r="AM1183" s="6" t="str">
        <f>IFERROR(VLOOKUP(D1183,DatesEachStateReach10Deaths!A:B,2,FALSE),AK1183)</f>
        <v>Exclude less than 10 Deaths</v>
      </c>
      <c r="AN1183" t="str">
        <f t="shared" si="385"/>
        <v>Exclude less than 10 Deaths</v>
      </c>
    </row>
    <row r="1184" spans="1:40" x14ac:dyDescent="0.25">
      <c r="A1184" t="str">
        <f t="shared" si="368"/>
        <v>43925North Dakota</v>
      </c>
      <c r="B1184" t="str">
        <f t="shared" si="373"/>
        <v>43925ND</v>
      </c>
      <c r="C1184" s="6">
        <v>43925</v>
      </c>
      <c r="D1184" t="s">
        <v>97</v>
      </c>
      <c r="E1184" t="s">
        <v>36</v>
      </c>
      <c r="F1184">
        <f>IFERROR(VLOOKUP(B1184,CovidTracking!B:G,4,FALSE),0)</f>
        <v>186</v>
      </c>
      <c r="G1184">
        <f>IFERROR(VLOOKUP(B1184,CovidTracking!B:G,5,FALSE),0)</f>
        <v>6021</v>
      </c>
      <c r="H1184">
        <f t="shared" si="374"/>
        <v>6207</v>
      </c>
      <c r="I1184">
        <f>IFERROR(VLOOKUP(B1184,CovidTracking!B:G,6,FALSE),0)</f>
        <v>3</v>
      </c>
      <c r="J1184">
        <f t="shared" si="369"/>
        <v>13</v>
      </c>
      <c r="K1184">
        <f t="shared" si="370"/>
        <v>396</v>
      </c>
      <c r="L1184">
        <f t="shared" si="371"/>
        <v>409</v>
      </c>
      <c r="M1184">
        <f t="shared" si="372"/>
        <v>0</v>
      </c>
      <c r="N1184">
        <f>VLOOKUP(A1184,Mobility!$A:$L,7,FALSE)</f>
        <v>-53</v>
      </c>
      <c r="O1184">
        <f>VLOOKUP(A1184,Mobility!$A:$L,8,FALSE)</f>
        <v>-8</v>
      </c>
      <c r="P1184">
        <f>VLOOKUP(A1184,Mobility!$A:$L,9,FALSE)</f>
        <v>-27</v>
      </c>
      <c r="Q1184">
        <f>VLOOKUP(A1184,Mobility!$A:$L,10,FALSE)</f>
        <v>-39</v>
      </c>
      <c r="R1184">
        <f>VLOOKUP(A1184,Mobility!$A:$L,11,FALSE)</f>
        <v>-26</v>
      </c>
      <c r="S1184">
        <f>VLOOKUP(A1184,Mobility!$A:$L,12,FALSE)</f>
        <v>15</v>
      </c>
      <c r="T1184">
        <f>VLOOKUP(D1184,'Pop and Pop Den'!A:C,2,FALSE)</f>
        <v>761723</v>
      </c>
      <c r="U1184">
        <f>VLOOKUP(D1184,'Pop and Pop Den'!A:C,3,FALSE)</f>
        <v>11.039300000000001</v>
      </c>
      <c r="V1184">
        <f>VLOOKUP(D1184,Unemployment!A:B,2,FALSE)</f>
        <v>2.4</v>
      </c>
      <c r="W1184">
        <f>VLOOKUP(D1184,Unemployment!H:J,2,FALSE)</f>
        <v>2.2000000000000002</v>
      </c>
      <c r="X1184">
        <f>VLOOKUP(D1184,Unemployment!H:J,3,FALSE)</f>
        <v>2.2000000000000002</v>
      </c>
      <c r="Y1184">
        <f t="shared" si="375"/>
        <v>-0.19999999999999973</v>
      </c>
      <c r="Z1184">
        <f t="shared" si="376"/>
        <v>0</v>
      </c>
      <c r="AA1184">
        <f>VLOOKUP(D1184,MedianAge!A:B,2,FALSE)</f>
        <v>35.1</v>
      </c>
      <c r="AB1184" s="6">
        <f>VLOOKUP(D1184,StateActions!F:G,2,FALSE)</f>
        <v>43932</v>
      </c>
      <c r="AC1184" s="6">
        <f>VLOOKUP(D1184,StateActions!L:M,2,FALSE)</f>
        <v>43923</v>
      </c>
      <c r="AD1184" s="6">
        <f>VLOOKUP(D1184,StateActions!A:B,2,FALSE)</f>
        <v>43905</v>
      </c>
      <c r="AE1184">
        <f t="shared" si="377"/>
        <v>-7</v>
      </c>
      <c r="AF1184">
        <f t="shared" si="378"/>
        <v>2</v>
      </c>
      <c r="AG1184">
        <f t="shared" si="379"/>
        <v>20</v>
      </c>
      <c r="AH1184" s="18">
        <f t="shared" si="380"/>
        <v>2.9966167230546157E-2</v>
      </c>
      <c r="AI1184" s="18">
        <f t="shared" si="381"/>
        <v>0.97003383276945387</v>
      </c>
      <c r="AJ1184" s="20">
        <f t="shared" si="382"/>
        <v>4.833252779120348E-4</v>
      </c>
      <c r="AK1184" t="str">
        <f t="shared" si="383"/>
        <v>Exclude less than 10 Deaths</v>
      </c>
      <c r="AL1184" t="str">
        <f t="shared" si="384"/>
        <v>Less than 10 deaths</v>
      </c>
      <c r="AM1184" s="6" t="str">
        <f>IFERROR(VLOOKUP(D1184,DatesEachStateReach10Deaths!A:B,2,FALSE),AK1184)</f>
        <v>Exclude less than 10 Deaths</v>
      </c>
      <c r="AN1184" t="str">
        <f t="shared" si="385"/>
        <v>Exclude less than 10 Deaths</v>
      </c>
    </row>
    <row r="1185" spans="1:40" x14ac:dyDescent="0.25">
      <c r="A1185" t="str">
        <f t="shared" si="368"/>
        <v>43926North Dakota</v>
      </c>
      <c r="B1185" t="str">
        <f t="shared" si="373"/>
        <v>43926ND</v>
      </c>
      <c r="C1185" s="6">
        <v>43926</v>
      </c>
      <c r="D1185" t="s">
        <v>97</v>
      </c>
      <c r="E1185" t="s">
        <v>36</v>
      </c>
      <c r="F1185">
        <f>IFERROR(VLOOKUP(B1185,CovidTracking!B:G,4,FALSE),0)</f>
        <v>207</v>
      </c>
      <c r="G1185">
        <f>IFERROR(VLOOKUP(B1185,CovidTracking!B:G,5,FALSE),0)</f>
        <v>6580</v>
      </c>
      <c r="H1185">
        <f t="shared" si="374"/>
        <v>6787</v>
      </c>
      <c r="I1185">
        <f>IFERROR(VLOOKUP(B1185,CovidTracking!B:G,6,FALSE),0)</f>
        <v>3</v>
      </c>
      <c r="J1185">
        <f t="shared" si="369"/>
        <v>21</v>
      </c>
      <c r="K1185">
        <f t="shared" si="370"/>
        <v>559</v>
      </c>
      <c r="L1185">
        <f t="shared" si="371"/>
        <v>580</v>
      </c>
      <c r="M1185">
        <f t="shared" si="372"/>
        <v>0</v>
      </c>
      <c r="N1185">
        <f>VLOOKUP(A1185,Mobility!$A:$L,7,FALSE)</f>
        <v>-50</v>
      </c>
      <c r="O1185">
        <f>VLOOKUP(A1185,Mobility!$A:$L,8,FALSE)</f>
        <v>-15</v>
      </c>
      <c r="P1185">
        <f>VLOOKUP(A1185,Mobility!$A:$L,9,FALSE)</f>
        <v>-2</v>
      </c>
      <c r="Q1185">
        <f>VLOOKUP(A1185,Mobility!$A:$L,10,FALSE)</f>
        <v>-44</v>
      </c>
      <c r="R1185">
        <f>VLOOKUP(A1185,Mobility!$A:$L,11,FALSE)</f>
        <v>-28</v>
      </c>
      <c r="S1185">
        <f>VLOOKUP(A1185,Mobility!$A:$L,12,FALSE)</f>
        <v>11</v>
      </c>
      <c r="T1185">
        <f>VLOOKUP(D1185,'Pop and Pop Den'!A:C,2,FALSE)</f>
        <v>761723</v>
      </c>
      <c r="U1185">
        <f>VLOOKUP(D1185,'Pop and Pop Den'!A:C,3,FALSE)</f>
        <v>11.039300000000001</v>
      </c>
      <c r="V1185">
        <f>VLOOKUP(D1185,Unemployment!A:B,2,FALSE)</f>
        <v>2.4</v>
      </c>
      <c r="W1185">
        <f>VLOOKUP(D1185,Unemployment!H:J,2,FALSE)</f>
        <v>2.2000000000000002</v>
      </c>
      <c r="X1185">
        <f>VLOOKUP(D1185,Unemployment!H:J,3,FALSE)</f>
        <v>2.2000000000000002</v>
      </c>
      <c r="Y1185">
        <f t="shared" si="375"/>
        <v>-0.19999999999999973</v>
      </c>
      <c r="Z1185">
        <f t="shared" si="376"/>
        <v>0</v>
      </c>
      <c r="AA1185">
        <f>VLOOKUP(D1185,MedianAge!A:B,2,FALSE)</f>
        <v>35.1</v>
      </c>
      <c r="AB1185" s="6">
        <f>VLOOKUP(D1185,StateActions!F:G,2,FALSE)</f>
        <v>43932</v>
      </c>
      <c r="AC1185" s="6">
        <f>VLOOKUP(D1185,StateActions!L:M,2,FALSE)</f>
        <v>43923</v>
      </c>
      <c r="AD1185" s="6">
        <f>VLOOKUP(D1185,StateActions!A:B,2,FALSE)</f>
        <v>43905</v>
      </c>
      <c r="AE1185">
        <f t="shared" si="377"/>
        <v>-6</v>
      </c>
      <c r="AF1185">
        <f t="shared" si="378"/>
        <v>3</v>
      </c>
      <c r="AG1185">
        <f t="shared" si="379"/>
        <v>21</v>
      </c>
      <c r="AH1185" s="18">
        <f t="shared" si="380"/>
        <v>3.0499484308236333E-2</v>
      </c>
      <c r="AI1185" s="18">
        <f t="shared" si="381"/>
        <v>0.96950051569176365</v>
      </c>
      <c r="AJ1185" s="20">
        <f t="shared" si="382"/>
        <v>4.4202151171357008E-4</v>
      </c>
      <c r="AK1185" t="str">
        <f t="shared" si="383"/>
        <v>Exclude less than 10 Deaths</v>
      </c>
      <c r="AL1185" t="str">
        <f t="shared" si="384"/>
        <v>Less than 10 deaths</v>
      </c>
      <c r="AM1185" s="6" t="str">
        <f>IFERROR(VLOOKUP(D1185,DatesEachStateReach10Deaths!A:B,2,FALSE),AK1185)</f>
        <v>Exclude less than 10 Deaths</v>
      </c>
      <c r="AN1185" t="str">
        <f t="shared" si="385"/>
        <v>Exclude less than 10 Deaths</v>
      </c>
    </row>
    <row r="1186" spans="1:40" x14ac:dyDescent="0.25">
      <c r="A1186" t="str">
        <f t="shared" si="368"/>
        <v>43927North Dakota</v>
      </c>
      <c r="B1186" t="str">
        <f t="shared" si="373"/>
        <v>43927ND</v>
      </c>
      <c r="C1186" s="6">
        <v>43927</v>
      </c>
      <c r="D1186" t="s">
        <v>97</v>
      </c>
      <c r="E1186" t="s">
        <v>36</v>
      </c>
      <c r="F1186">
        <f>IFERROR(VLOOKUP(B1186,CovidTracking!B:G,4,FALSE),0)</f>
        <v>225</v>
      </c>
      <c r="G1186">
        <f>IFERROR(VLOOKUP(B1186,CovidTracking!B:G,5,FALSE),0)</f>
        <v>6988</v>
      </c>
      <c r="H1186">
        <f t="shared" si="374"/>
        <v>7213</v>
      </c>
      <c r="I1186">
        <f>IFERROR(VLOOKUP(B1186,CovidTracking!B:G,6,FALSE),0)</f>
        <v>3</v>
      </c>
      <c r="J1186">
        <f t="shared" si="369"/>
        <v>18</v>
      </c>
      <c r="K1186">
        <f t="shared" si="370"/>
        <v>408</v>
      </c>
      <c r="L1186">
        <f t="shared" si="371"/>
        <v>426</v>
      </c>
      <c r="M1186">
        <f t="shared" si="372"/>
        <v>0</v>
      </c>
      <c r="N1186">
        <f>VLOOKUP(A1186,Mobility!$A:$L,7,FALSE)</f>
        <v>-40</v>
      </c>
      <c r="O1186">
        <f>VLOOKUP(A1186,Mobility!$A:$L,8,FALSE)</f>
        <v>-11</v>
      </c>
      <c r="P1186">
        <f>VLOOKUP(A1186,Mobility!$A:$L,9,FALSE)</f>
        <v>16</v>
      </c>
      <c r="Q1186">
        <f>VLOOKUP(A1186,Mobility!$A:$L,10,FALSE)</f>
        <v>-33</v>
      </c>
      <c r="R1186">
        <f>VLOOKUP(A1186,Mobility!$A:$L,11,FALSE)</f>
        <v>-35</v>
      </c>
      <c r="S1186">
        <f>VLOOKUP(A1186,Mobility!$A:$L,12,FALSE)</f>
        <v>17</v>
      </c>
      <c r="T1186">
        <f>VLOOKUP(D1186,'Pop and Pop Den'!A:C,2,FALSE)</f>
        <v>761723</v>
      </c>
      <c r="U1186">
        <f>VLOOKUP(D1186,'Pop and Pop Den'!A:C,3,FALSE)</f>
        <v>11.039300000000001</v>
      </c>
      <c r="V1186">
        <f>VLOOKUP(D1186,Unemployment!A:B,2,FALSE)</f>
        <v>2.4</v>
      </c>
      <c r="W1186">
        <f>VLOOKUP(D1186,Unemployment!H:J,2,FALSE)</f>
        <v>2.2000000000000002</v>
      </c>
      <c r="X1186">
        <f>VLOOKUP(D1186,Unemployment!H:J,3,FALSE)</f>
        <v>2.2000000000000002</v>
      </c>
      <c r="Y1186">
        <f t="shared" si="375"/>
        <v>-0.19999999999999973</v>
      </c>
      <c r="Z1186">
        <f t="shared" si="376"/>
        <v>0</v>
      </c>
      <c r="AA1186">
        <f>VLOOKUP(D1186,MedianAge!A:B,2,FALSE)</f>
        <v>35.1</v>
      </c>
      <c r="AB1186" s="6">
        <f>VLOOKUP(D1186,StateActions!F:G,2,FALSE)</f>
        <v>43932</v>
      </c>
      <c r="AC1186" s="6">
        <f>VLOOKUP(D1186,StateActions!L:M,2,FALSE)</f>
        <v>43923</v>
      </c>
      <c r="AD1186" s="6">
        <f>VLOOKUP(D1186,StateActions!A:B,2,FALSE)</f>
        <v>43905</v>
      </c>
      <c r="AE1186">
        <f t="shared" si="377"/>
        <v>-5</v>
      </c>
      <c r="AF1186">
        <f t="shared" si="378"/>
        <v>4</v>
      </c>
      <c r="AG1186">
        <f t="shared" si="379"/>
        <v>22</v>
      </c>
      <c r="AH1186" s="18">
        <f t="shared" si="380"/>
        <v>3.1193678081242203E-2</v>
      </c>
      <c r="AI1186" s="18">
        <f t="shared" si="381"/>
        <v>0.96880632191875782</v>
      </c>
      <c r="AJ1186" s="20">
        <f t="shared" si="382"/>
        <v>4.1591570774989601E-4</v>
      </c>
      <c r="AK1186" t="str">
        <f t="shared" si="383"/>
        <v>Exclude less than 10 Deaths</v>
      </c>
      <c r="AL1186" t="str">
        <f t="shared" si="384"/>
        <v>Less than 10 deaths</v>
      </c>
      <c r="AM1186" s="6" t="str">
        <f>IFERROR(VLOOKUP(D1186,DatesEachStateReach10Deaths!A:B,2,FALSE),AK1186)</f>
        <v>Exclude less than 10 Deaths</v>
      </c>
      <c r="AN1186" t="str">
        <f t="shared" si="385"/>
        <v>Exclude less than 10 Deaths</v>
      </c>
    </row>
    <row r="1187" spans="1:40" x14ac:dyDescent="0.25">
      <c r="A1187" t="str">
        <f t="shared" si="368"/>
        <v>43928North Dakota</v>
      </c>
      <c r="B1187" t="str">
        <f t="shared" si="373"/>
        <v>43928ND</v>
      </c>
      <c r="C1187" s="6">
        <v>43928</v>
      </c>
      <c r="D1187" t="s">
        <v>97</v>
      </c>
      <c r="E1187" t="s">
        <v>36</v>
      </c>
      <c r="F1187">
        <f>IFERROR(VLOOKUP(B1187,CovidTracking!B:G,4,FALSE),0)</f>
        <v>237</v>
      </c>
      <c r="G1187">
        <f>IFERROR(VLOOKUP(B1187,CovidTracking!B:G,5,FALSE),0)</f>
        <v>7466</v>
      </c>
      <c r="H1187">
        <f t="shared" si="374"/>
        <v>7703</v>
      </c>
      <c r="I1187">
        <f>IFERROR(VLOOKUP(B1187,CovidTracking!B:G,6,FALSE),0)</f>
        <v>4</v>
      </c>
      <c r="J1187">
        <f t="shared" si="369"/>
        <v>12</v>
      </c>
      <c r="K1187">
        <f t="shared" si="370"/>
        <v>478</v>
      </c>
      <c r="L1187">
        <f t="shared" si="371"/>
        <v>490</v>
      </c>
      <c r="M1187">
        <f t="shared" si="372"/>
        <v>1</v>
      </c>
      <c r="N1187">
        <f>VLOOKUP(A1187,Mobility!$A:$L,7,FALSE)</f>
        <v>-40</v>
      </c>
      <c r="O1187">
        <f>VLOOKUP(A1187,Mobility!$A:$L,8,FALSE)</f>
        <v>-8</v>
      </c>
      <c r="P1187">
        <f>VLOOKUP(A1187,Mobility!$A:$L,9,FALSE)</f>
        <v>21</v>
      </c>
      <c r="Q1187">
        <f>VLOOKUP(A1187,Mobility!$A:$L,10,FALSE)</f>
        <v>-29</v>
      </c>
      <c r="R1187">
        <f>VLOOKUP(A1187,Mobility!$A:$L,11,FALSE)</f>
        <v>-37</v>
      </c>
      <c r="S1187">
        <f>VLOOKUP(A1187,Mobility!$A:$L,12,FALSE)</f>
        <v>18</v>
      </c>
      <c r="T1187">
        <f>VLOOKUP(D1187,'Pop and Pop Den'!A:C,2,FALSE)</f>
        <v>761723</v>
      </c>
      <c r="U1187">
        <f>VLOOKUP(D1187,'Pop and Pop Den'!A:C,3,FALSE)</f>
        <v>11.039300000000001</v>
      </c>
      <c r="V1187">
        <f>VLOOKUP(D1187,Unemployment!A:B,2,FALSE)</f>
        <v>2.4</v>
      </c>
      <c r="W1187">
        <f>VLOOKUP(D1187,Unemployment!H:J,2,FALSE)</f>
        <v>2.2000000000000002</v>
      </c>
      <c r="X1187">
        <f>VLOOKUP(D1187,Unemployment!H:J,3,FALSE)</f>
        <v>2.2000000000000002</v>
      </c>
      <c r="Y1187">
        <f t="shared" si="375"/>
        <v>-0.19999999999999973</v>
      </c>
      <c r="Z1187">
        <f t="shared" si="376"/>
        <v>0</v>
      </c>
      <c r="AA1187">
        <f>VLOOKUP(D1187,MedianAge!A:B,2,FALSE)</f>
        <v>35.1</v>
      </c>
      <c r="AB1187" s="6">
        <f>VLOOKUP(D1187,StateActions!F:G,2,FALSE)</f>
        <v>43932</v>
      </c>
      <c r="AC1187" s="6">
        <f>VLOOKUP(D1187,StateActions!L:M,2,FALSE)</f>
        <v>43923</v>
      </c>
      <c r="AD1187" s="6">
        <f>VLOOKUP(D1187,StateActions!A:B,2,FALSE)</f>
        <v>43905</v>
      </c>
      <c r="AE1187">
        <f t="shared" si="377"/>
        <v>-4</v>
      </c>
      <c r="AF1187">
        <f t="shared" si="378"/>
        <v>5</v>
      </c>
      <c r="AG1187">
        <f t="shared" si="379"/>
        <v>23</v>
      </c>
      <c r="AH1187" s="18">
        <f t="shared" si="380"/>
        <v>3.0767233545371933E-2</v>
      </c>
      <c r="AI1187" s="18">
        <f t="shared" si="381"/>
        <v>0.96923276645462808</v>
      </c>
      <c r="AJ1187" s="20">
        <f t="shared" si="382"/>
        <v>5.1927820329741663E-4</v>
      </c>
      <c r="AK1187" t="str">
        <f t="shared" si="383"/>
        <v>Exclude less than 10 Deaths</v>
      </c>
      <c r="AL1187" t="str">
        <f t="shared" si="384"/>
        <v>Less than 10 deaths</v>
      </c>
      <c r="AM1187" s="6" t="str">
        <f>IFERROR(VLOOKUP(D1187,DatesEachStateReach10Deaths!A:B,2,FALSE),AK1187)</f>
        <v>Exclude less than 10 Deaths</v>
      </c>
      <c r="AN1187" t="str">
        <f t="shared" si="385"/>
        <v>Exclude less than 10 Deaths</v>
      </c>
    </row>
    <row r="1188" spans="1:40" x14ac:dyDescent="0.25">
      <c r="A1188" t="str">
        <f t="shared" si="368"/>
        <v>43929North Dakota</v>
      </c>
      <c r="B1188" t="str">
        <f t="shared" si="373"/>
        <v>43929ND</v>
      </c>
      <c r="C1188" s="6">
        <v>43929</v>
      </c>
      <c r="D1188" t="s">
        <v>97</v>
      </c>
      <c r="E1188" t="s">
        <v>36</v>
      </c>
      <c r="F1188">
        <f>IFERROR(VLOOKUP(B1188,CovidTracking!B:G,4,FALSE),0)</f>
        <v>251</v>
      </c>
      <c r="G1188">
        <f>IFERROR(VLOOKUP(B1188,CovidTracking!B:G,5,FALSE),0)</f>
        <v>8301</v>
      </c>
      <c r="H1188">
        <f t="shared" si="374"/>
        <v>8552</v>
      </c>
      <c r="I1188">
        <f>IFERROR(VLOOKUP(B1188,CovidTracking!B:G,6,FALSE),0)</f>
        <v>4</v>
      </c>
      <c r="J1188">
        <f t="shared" si="369"/>
        <v>14</v>
      </c>
      <c r="K1188">
        <f t="shared" si="370"/>
        <v>835</v>
      </c>
      <c r="L1188">
        <f t="shared" si="371"/>
        <v>849</v>
      </c>
      <c r="M1188">
        <f t="shared" si="372"/>
        <v>0</v>
      </c>
      <c r="N1188">
        <f>VLOOKUP(A1188,Mobility!$A:$L,7,FALSE)</f>
        <v>-42</v>
      </c>
      <c r="O1188">
        <f>VLOOKUP(A1188,Mobility!$A:$L,8,FALSE)</f>
        <v>-12</v>
      </c>
      <c r="P1188">
        <f>VLOOKUP(A1188,Mobility!$A:$L,9,FALSE)</f>
        <v>-17</v>
      </c>
      <c r="Q1188">
        <f>VLOOKUP(A1188,Mobility!$A:$L,10,FALSE)</f>
        <v>-30</v>
      </c>
      <c r="R1188">
        <f>VLOOKUP(A1188,Mobility!$A:$L,11,FALSE)</f>
        <v>-38</v>
      </c>
      <c r="S1188">
        <f>VLOOKUP(A1188,Mobility!$A:$L,12,FALSE)</f>
        <v>18</v>
      </c>
      <c r="T1188">
        <f>VLOOKUP(D1188,'Pop and Pop Den'!A:C,2,FALSE)</f>
        <v>761723</v>
      </c>
      <c r="U1188">
        <f>VLOOKUP(D1188,'Pop and Pop Den'!A:C,3,FALSE)</f>
        <v>11.039300000000001</v>
      </c>
      <c r="V1188">
        <f>VLOOKUP(D1188,Unemployment!A:B,2,FALSE)</f>
        <v>2.4</v>
      </c>
      <c r="W1188">
        <f>VLOOKUP(D1188,Unemployment!H:J,2,FALSE)</f>
        <v>2.2000000000000002</v>
      </c>
      <c r="X1188">
        <f>VLOOKUP(D1188,Unemployment!H:J,3,FALSE)</f>
        <v>2.2000000000000002</v>
      </c>
      <c r="Y1188">
        <f t="shared" si="375"/>
        <v>-0.19999999999999973</v>
      </c>
      <c r="Z1188">
        <f t="shared" si="376"/>
        <v>0</v>
      </c>
      <c r="AA1188">
        <f>VLOOKUP(D1188,MedianAge!A:B,2,FALSE)</f>
        <v>35.1</v>
      </c>
      <c r="AB1188" s="6">
        <f>VLOOKUP(D1188,StateActions!F:G,2,FALSE)</f>
        <v>43932</v>
      </c>
      <c r="AC1188" s="6">
        <f>VLOOKUP(D1188,StateActions!L:M,2,FALSE)</f>
        <v>43923</v>
      </c>
      <c r="AD1188" s="6">
        <f>VLOOKUP(D1188,StateActions!A:B,2,FALSE)</f>
        <v>43905</v>
      </c>
      <c r="AE1188">
        <f t="shared" si="377"/>
        <v>-3</v>
      </c>
      <c r="AF1188">
        <f t="shared" si="378"/>
        <v>6</v>
      </c>
      <c r="AG1188">
        <f t="shared" si="379"/>
        <v>24</v>
      </c>
      <c r="AH1188" s="18">
        <f t="shared" si="380"/>
        <v>2.9349859681945745E-2</v>
      </c>
      <c r="AI1188" s="18">
        <f t="shared" si="381"/>
        <v>0.9706501403180543</v>
      </c>
      <c r="AJ1188" s="20">
        <f t="shared" si="382"/>
        <v>4.6772684752104771E-4</v>
      </c>
      <c r="AK1188" t="str">
        <f t="shared" si="383"/>
        <v>Exclude less than 10 Deaths</v>
      </c>
      <c r="AL1188" t="str">
        <f t="shared" si="384"/>
        <v>Less than 10 deaths</v>
      </c>
      <c r="AM1188" s="6" t="str">
        <f>IFERROR(VLOOKUP(D1188,DatesEachStateReach10Deaths!A:B,2,FALSE),AK1188)</f>
        <v>Exclude less than 10 Deaths</v>
      </c>
      <c r="AN1188" t="str">
        <f t="shared" si="385"/>
        <v>Exclude less than 10 Deaths</v>
      </c>
    </row>
    <row r="1189" spans="1:40" x14ac:dyDescent="0.25">
      <c r="A1189" t="str">
        <f t="shared" si="368"/>
        <v>43930North Dakota</v>
      </c>
      <c r="B1189" t="str">
        <f t="shared" si="373"/>
        <v>43930ND</v>
      </c>
      <c r="C1189" s="6">
        <v>43930</v>
      </c>
      <c r="D1189" t="s">
        <v>97</v>
      </c>
      <c r="E1189" t="s">
        <v>36</v>
      </c>
      <c r="F1189">
        <f>IFERROR(VLOOKUP(B1189,CovidTracking!B:G,4,FALSE),0)</f>
        <v>269</v>
      </c>
      <c r="G1189">
        <f>IFERROR(VLOOKUP(B1189,CovidTracking!B:G,5,FALSE),0)</f>
        <v>8721</v>
      </c>
      <c r="H1189">
        <f t="shared" si="374"/>
        <v>8990</v>
      </c>
      <c r="I1189">
        <f>IFERROR(VLOOKUP(B1189,CovidTracking!B:G,6,FALSE),0)</f>
        <v>5</v>
      </c>
      <c r="J1189">
        <f t="shared" si="369"/>
        <v>18</v>
      </c>
      <c r="K1189">
        <f t="shared" si="370"/>
        <v>420</v>
      </c>
      <c r="L1189">
        <f t="shared" si="371"/>
        <v>438</v>
      </c>
      <c r="M1189">
        <f t="shared" si="372"/>
        <v>1</v>
      </c>
      <c r="N1189">
        <f>VLOOKUP(A1189,Mobility!$A:$L,7,FALSE)</f>
        <v>-40</v>
      </c>
      <c r="O1189">
        <f>VLOOKUP(A1189,Mobility!$A:$L,8,FALSE)</f>
        <v>-8</v>
      </c>
      <c r="P1189">
        <f>VLOOKUP(A1189,Mobility!$A:$L,9,FALSE)</f>
        <v>-4</v>
      </c>
      <c r="Q1189">
        <f>VLOOKUP(A1189,Mobility!$A:$L,10,FALSE)</f>
        <v>-34</v>
      </c>
      <c r="R1189">
        <f>VLOOKUP(A1189,Mobility!$A:$L,11,FALSE)</f>
        <v>-38</v>
      </c>
      <c r="S1189">
        <f>VLOOKUP(A1189,Mobility!$A:$L,12,FALSE)</f>
        <v>19</v>
      </c>
      <c r="T1189">
        <f>VLOOKUP(D1189,'Pop and Pop Den'!A:C,2,FALSE)</f>
        <v>761723</v>
      </c>
      <c r="U1189">
        <f>VLOOKUP(D1189,'Pop and Pop Den'!A:C,3,FALSE)</f>
        <v>11.039300000000001</v>
      </c>
      <c r="V1189">
        <f>VLOOKUP(D1189,Unemployment!A:B,2,FALSE)</f>
        <v>2.4</v>
      </c>
      <c r="W1189">
        <f>VLOOKUP(D1189,Unemployment!H:J,2,FALSE)</f>
        <v>2.2000000000000002</v>
      </c>
      <c r="X1189">
        <f>VLOOKUP(D1189,Unemployment!H:J,3,FALSE)</f>
        <v>2.2000000000000002</v>
      </c>
      <c r="Y1189">
        <f t="shared" si="375"/>
        <v>-0.19999999999999973</v>
      </c>
      <c r="Z1189">
        <f t="shared" si="376"/>
        <v>0</v>
      </c>
      <c r="AA1189">
        <f>VLOOKUP(D1189,MedianAge!A:B,2,FALSE)</f>
        <v>35.1</v>
      </c>
      <c r="AB1189" s="6">
        <f>VLOOKUP(D1189,StateActions!F:G,2,FALSE)</f>
        <v>43932</v>
      </c>
      <c r="AC1189" s="6">
        <f>VLOOKUP(D1189,StateActions!L:M,2,FALSE)</f>
        <v>43923</v>
      </c>
      <c r="AD1189" s="6">
        <f>VLOOKUP(D1189,StateActions!A:B,2,FALSE)</f>
        <v>43905</v>
      </c>
      <c r="AE1189">
        <f t="shared" si="377"/>
        <v>-2</v>
      </c>
      <c r="AF1189">
        <f t="shared" si="378"/>
        <v>7</v>
      </c>
      <c r="AG1189">
        <f t="shared" si="379"/>
        <v>25</v>
      </c>
      <c r="AH1189" s="18">
        <f t="shared" si="380"/>
        <v>2.9922135706340378E-2</v>
      </c>
      <c r="AI1189" s="18">
        <f t="shared" si="381"/>
        <v>0.97007786429365961</v>
      </c>
      <c r="AJ1189" s="20">
        <f t="shared" si="382"/>
        <v>5.5617352614015572E-4</v>
      </c>
      <c r="AK1189" t="str">
        <f t="shared" si="383"/>
        <v>Exclude less than 10 Deaths</v>
      </c>
      <c r="AL1189" t="str">
        <f t="shared" si="384"/>
        <v>Less than 10 deaths</v>
      </c>
      <c r="AM1189" s="6" t="str">
        <f>IFERROR(VLOOKUP(D1189,DatesEachStateReach10Deaths!A:B,2,FALSE),AK1189)</f>
        <v>Exclude less than 10 Deaths</v>
      </c>
      <c r="AN1189" t="str">
        <f t="shared" si="385"/>
        <v>Exclude less than 10 Deaths</v>
      </c>
    </row>
    <row r="1190" spans="1:40" x14ac:dyDescent="0.25">
      <c r="A1190" t="str">
        <f t="shared" si="368"/>
        <v>43931North Dakota</v>
      </c>
      <c r="B1190" t="str">
        <f t="shared" si="373"/>
        <v>43931ND</v>
      </c>
      <c r="C1190" s="6">
        <v>43931</v>
      </c>
      <c r="D1190" t="s">
        <v>97</v>
      </c>
      <c r="E1190" t="s">
        <v>36</v>
      </c>
      <c r="F1190">
        <f>IFERROR(VLOOKUP(B1190,CovidTracking!B:G,4,FALSE),0)</f>
        <v>278</v>
      </c>
      <c r="G1190">
        <f>IFERROR(VLOOKUP(B1190,CovidTracking!B:G,5,FALSE),0)</f>
        <v>9330</v>
      </c>
      <c r="H1190">
        <f t="shared" si="374"/>
        <v>9608</v>
      </c>
      <c r="I1190">
        <f>IFERROR(VLOOKUP(B1190,CovidTracking!B:G,6,FALSE),0)</f>
        <v>6</v>
      </c>
      <c r="J1190">
        <f t="shared" si="369"/>
        <v>9</v>
      </c>
      <c r="K1190">
        <f t="shared" si="370"/>
        <v>609</v>
      </c>
      <c r="L1190">
        <f t="shared" si="371"/>
        <v>618</v>
      </c>
      <c r="M1190">
        <f t="shared" si="372"/>
        <v>1</v>
      </c>
      <c r="N1190">
        <f>VLOOKUP(A1190,Mobility!$A:$L,7,FALSE)</f>
        <v>-40</v>
      </c>
      <c r="O1190">
        <f>VLOOKUP(A1190,Mobility!$A:$L,8,FALSE)</f>
        <v>-5</v>
      </c>
      <c r="P1190">
        <f>VLOOKUP(A1190,Mobility!$A:$L,9,FALSE)</f>
        <v>33</v>
      </c>
      <c r="Q1190">
        <f>VLOOKUP(A1190,Mobility!$A:$L,10,FALSE)</f>
        <v>-34</v>
      </c>
      <c r="R1190">
        <f>VLOOKUP(A1190,Mobility!$A:$L,11,FALSE)</f>
        <v>-45</v>
      </c>
      <c r="S1190">
        <f>VLOOKUP(A1190,Mobility!$A:$L,12,FALSE)</f>
        <v>23</v>
      </c>
      <c r="T1190">
        <f>VLOOKUP(D1190,'Pop and Pop Den'!A:C,2,FALSE)</f>
        <v>761723</v>
      </c>
      <c r="U1190">
        <f>VLOOKUP(D1190,'Pop and Pop Den'!A:C,3,FALSE)</f>
        <v>11.039300000000001</v>
      </c>
      <c r="V1190">
        <f>VLOOKUP(D1190,Unemployment!A:B,2,FALSE)</f>
        <v>2.4</v>
      </c>
      <c r="W1190">
        <f>VLOOKUP(D1190,Unemployment!H:J,2,FALSE)</f>
        <v>2.2000000000000002</v>
      </c>
      <c r="X1190">
        <f>VLOOKUP(D1190,Unemployment!H:J,3,FALSE)</f>
        <v>2.2000000000000002</v>
      </c>
      <c r="Y1190">
        <f t="shared" si="375"/>
        <v>-0.19999999999999973</v>
      </c>
      <c r="Z1190">
        <f t="shared" si="376"/>
        <v>0</v>
      </c>
      <c r="AA1190">
        <f>VLOOKUP(D1190,MedianAge!A:B,2,FALSE)</f>
        <v>35.1</v>
      </c>
      <c r="AB1190" s="6">
        <f>VLOOKUP(D1190,StateActions!F:G,2,FALSE)</f>
        <v>43932</v>
      </c>
      <c r="AC1190" s="6">
        <f>VLOOKUP(D1190,StateActions!L:M,2,FALSE)</f>
        <v>43923</v>
      </c>
      <c r="AD1190" s="6">
        <f>VLOOKUP(D1190,StateActions!A:B,2,FALSE)</f>
        <v>43905</v>
      </c>
      <c r="AE1190">
        <f t="shared" si="377"/>
        <v>-1</v>
      </c>
      <c r="AF1190">
        <f t="shared" si="378"/>
        <v>8</v>
      </c>
      <c r="AG1190">
        <f t="shared" si="379"/>
        <v>26</v>
      </c>
      <c r="AH1190" s="18">
        <f t="shared" si="380"/>
        <v>2.893422148209825E-2</v>
      </c>
      <c r="AI1190" s="18">
        <f t="shared" si="381"/>
        <v>0.97106577851790177</v>
      </c>
      <c r="AJ1190" s="20">
        <f t="shared" si="382"/>
        <v>6.2447960033305578E-4</v>
      </c>
      <c r="AK1190" t="str">
        <f t="shared" si="383"/>
        <v>Exclude less than 10 Deaths</v>
      </c>
      <c r="AL1190" t="str">
        <f t="shared" si="384"/>
        <v>Less than 10 deaths</v>
      </c>
      <c r="AM1190" s="6" t="str">
        <f>IFERROR(VLOOKUP(D1190,DatesEachStateReach10Deaths!A:B,2,FALSE),AK1190)</f>
        <v>Exclude less than 10 Deaths</v>
      </c>
      <c r="AN1190" t="str">
        <f t="shared" si="385"/>
        <v>Exclude less than 10 Deaths</v>
      </c>
    </row>
    <row r="1191" spans="1:40" x14ac:dyDescent="0.25">
      <c r="A1191" t="str">
        <f t="shared" si="368"/>
        <v>43891Nebraska</v>
      </c>
      <c r="B1191" t="str">
        <f t="shared" si="373"/>
        <v>43891NE</v>
      </c>
      <c r="C1191" s="6">
        <v>43891</v>
      </c>
      <c r="D1191" t="s">
        <v>90</v>
      </c>
      <c r="E1191" t="s">
        <v>37</v>
      </c>
      <c r="F1191">
        <f>IFERROR(VLOOKUP(B1191,CovidTracking!B:G,4,FALSE),0)</f>
        <v>0</v>
      </c>
      <c r="G1191">
        <f>IFERROR(VLOOKUP(B1191,CovidTracking!B:G,5,FALSE),0)</f>
        <v>0</v>
      </c>
      <c r="H1191">
        <f t="shared" si="374"/>
        <v>0</v>
      </c>
      <c r="I1191">
        <f>IFERROR(VLOOKUP(B1191,CovidTracking!B:G,6,FALSE),0)</f>
        <v>0</v>
      </c>
      <c r="J1191">
        <f>F1191</f>
        <v>0</v>
      </c>
      <c r="K1191">
        <f>G1191</f>
        <v>0</v>
      </c>
      <c r="L1191">
        <f>H1191</f>
        <v>0</v>
      </c>
      <c r="M1191">
        <f>I1191</f>
        <v>0</v>
      </c>
      <c r="N1191">
        <f>VLOOKUP(A1191,Mobility!$A:$L,7,FALSE)</f>
        <v>17</v>
      </c>
      <c r="O1191">
        <f>VLOOKUP(A1191,Mobility!$A:$L,8,FALSE)</f>
        <v>13</v>
      </c>
      <c r="P1191">
        <f>VLOOKUP(A1191,Mobility!$A:$L,9,FALSE)</f>
        <v>56</v>
      </c>
      <c r="Q1191">
        <f>VLOOKUP(A1191,Mobility!$A:$L,10,FALSE)</f>
        <v>9</v>
      </c>
      <c r="R1191">
        <f>VLOOKUP(A1191,Mobility!$A:$L,11,FALSE)</f>
        <v>6</v>
      </c>
      <c r="S1191">
        <f>VLOOKUP(A1191,Mobility!$A:$L,12,FALSE)</f>
        <v>-2</v>
      </c>
      <c r="T1191">
        <f>VLOOKUP(D1191,'Pop and Pop Den'!A:C,2,FALSE)</f>
        <v>1952570</v>
      </c>
      <c r="U1191">
        <f>VLOOKUP(D1191,'Pop and Pop Den'!A:C,3,FALSE)</f>
        <v>25.4161</v>
      </c>
      <c r="V1191">
        <f>VLOOKUP(D1191,Unemployment!A:B,2,FALSE)</f>
        <v>3</v>
      </c>
      <c r="W1191">
        <f>VLOOKUP(D1191,Unemployment!H:J,2,FALSE)</f>
        <v>2.9</v>
      </c>
      <c r="X1191">
        <f>VLOOKUP(D1191,Unemployment!H:J,3,FALSE)</f>
        <v>4.2</v>
      </c>
      <c r="Y1191">
        <f t="shared" si="375"/>
        <v>1.2000000000000002</v>
      </c>
      <c r="Z1191">
        <f t="shared" si="376"/>
        <v>1.3000000000000003</v>
      </c>
      <c r="AA1191">
        <f>VLOOKUP(D1191,MedianAge!A:B,2,FALSE)</f>
        <v>36.4</v>
      </c>
      <c r="AB1191" s="6">
        <f>VLOOKUP(D1191,StateActions!F:G,2,FALSE)</f>
        <v>43932</v>
      </c>
      <c r="AC1191" s="6">
        <f>VLOOKUP(D1191,StateActions!L:M,2,FALSE)</f>
        <v>43932</v>
      </c>
      <c r="AD1191" s="6">
        <f>VLOOKUP(D1191,StateActions!A:B,2,FALSE)</f>
        <v>43922</v>
      </c>
      <c r="AE1191">
        <f t="shared" si="377"/>
        <v>-41</v>
      </c>
      <c r="AF1191">
        <f t="shared" si="378"/>
        <v>-41</v>
      </c>
      <c r="AG1191">
        <f t="shared" si="379"/>
        <v>-31</v>
      </c>
      <c r="AH1191" s="18">
        <f t="shared" si="380"/>
        <v>0</v>
      </c>
      <c r="AI1191" s="18">
        <f t="shared" si="381"/>
        <v>0</v>
      </c>
      <c r="AJ1191" s="20">
        <f t="shared" si="382"/>
        <v>0</v>
      </c>
      <c r="AK1191" t="str">
        <f t="shared" si="383"/>
        <v>Include</v>
      </c>
      <c r="AL1191" t="str">
        <f t="shared" si="384"/>
        <v>Less than 10 deaths</v>
      </c>
      <c r="AM1191" s="6">
        <f>IFERROR(VLOOKUP(D1191,DatesEachStateReach10Deaths!A:B,2,FALSE),AK1191)</f>
        <v>43928</v>
      </c>
      <c r="AN1191">
        <f t="shared" si="385"/>
        <v>-37</v>
      </c>
    </row>
    <row r="1192" spans="1:40" x14ac:dyDescent="0.25">
      <c r="A1192" t="str">
        <f t="shared" si="368"/>
        <v>43892Nebraska</v>
      </c>
      <c r="B1192" t="str">
        <f t="shared" si="373"/>
        <v>43892NE</v>
      </c>
      <c r="C1192" s="6">
        <v>43892</v>
      </c>
      <c r="D1192" t="s">
        <v>90</v>
      </c>
      <c r="E1192" t="s">
        <v>37</v>
      </c>
      <c r="F1192">
        <f>IFERROR(VLOOKUP(B1192,CovidTracking!B:G,4,FALSE),0)</f>
        <v>0</v>
      </c>
      <c r="G1192">
        <f>IFERROR(VLOOKUP(B1192,CovidTracking!B:G,5,FALSE),0)</f>
        <v>0</v>
      </c>
      <c r="H1192">
        <f t="shared" si="374"/>
        <v>0</v>
      </c>
      <c r="I1192">
        <f>IFERROR(VLOOKUP(B1192,CovidTracking!B:G,6,FALSE),0)</f>
        <v>0</v>
      </c>
      <c r="J1192">
        <f t="shared" ref="J1192:J1231" si="386">F1192-F1191</f>
        <v>0</v>
      </c>
      <c r="K1192">
        <f t="shared" ref="K1192:K1231" si="387">G1192-G1191</f>
        <v>0</v>
      </c>
      <c r="L1192">
        <f t="shared" ref="L1192:L1231" si="388">H1192-H1191</f>
        <v>0</v>
      </c>
      <c r="M1192">
        <f t="shared" ref="M1192:M1231" si="389">I1192-I1191</f>
        <v>0</v>
      </c>
      <c r="N1192">
        <f>VLOOKUP(A1192,Mobility!$A:$L,7,FALSE)</f>
        <v>9</v>
      </c>
      <c r="O1192">
        <f>VLOOKUP(A1192,Mobility!$A:$L,8,FALSE)</f>
        <v>8</v>
      </c>
      <c r="P1192">
        <f>VLOOKUP(A1192,Mobility!$A:$L,9,FALSE)</f>
        <v>28</v>
      </c>
      <c r="Q1192">
        <f>VLOOKUP(A1192,Mobility!$A:$L,10,FALSE)</f>
        <v>3</v>
      </c>
      <c r="R1192">
        <f>VLOOKUP(A1192,Mobility!$A:$L,11,FALSE)</f>
        <v>3</v>
      </c>
      <c r="S1192">
        <f>VLOOKUP(A1192,Mobility!$A:$L,12,FALSE)</f>
        <v>-1</v>
      </c>
      <c r="T1192">
        <f>VLOOKUP(D1192,'Pop and Pop Den'!A:C,2,FALSE)</f>
        <v>1952570</v>
      </c>
      <c r="U1192">
        <f>VLOOKUP(D1192,'Pop and Pop Den'!A:C,3,FALSE)</f>
        <v>25.4161</v>
      </c>
      <c r="V1192">
        <f>VLOOKUP(D1192,Unemployment!A:B,2,FALSE)</f>
        <v>3</v>
      </c>
      <c r="W1192">
        <f>VLOOKUP(D1192,Unemployment!H:J,2,FALSE)</f>
        <v>2.9</v>
      </c>
      <c r="X1192">
        <f>VLOOKUP(D1192,Unemployment!H:J,3,FALSE)</f>
        <v>4.2</v>
      </c>
      <c r="Y1192">
        <f t="shared" si="375"/>
        <v>1.2000000000000002</v>
      </c>
      <c r="Z1192">
        <f t="shared" si="376"/>
        <v>1.3000000000000003</v>
      </c>
      <c r="AA1192">
        <f>VLOOKUP(D1192,MedianAge!A:B,2,FALSE)</f>
        <v>36.4</v>
      </c>
      <c r="AB1192" s="6">
        <f>VLOOKUP(D1192,StateActions!F:G,2,FALSE)</f>
        <v>43932</v>
      </c>
      <c r="AC1192" s="6">
        <f>VLOOKUP(D1192,StateActions!L:M,2,FALSE)</f>
        <v>43932</v>
      </c>
      <c r="AD1192" s="6">
        <f>VLOOKUP(D1192,StateActions!A:B,2,FALSE)</f>
        <v>43922</v>
      </c>
      <c r="AE1192">
        <f t="shared" si="377"/>
        <v>-40</v>
      </c>
      <c r="AF1192">
        <f t="shared" si="378"/>
        <v>-40</v>
      </c>
      <c r="AG1192">
        <f t="shared" si="379"/>
        <v>-30</v>
      </c>
      <c r="AH1192" s="18">
        <f t="shared" si="380"/>
        <v>0</v>
      </c>
      <c r="AI1192" s="18">
        <f t="shared" si="381"/>
        <v>0</v>
      </c>
      <c r="AJ1192" s="20">
        <f t="shared" si="382"/>
        <v>0</v>
      </c>
      <c r="AK1192" t="str">
        <f t="shared" si="383"/>
        <v>Include</v>
      </c>
      <c r="AL1192" t="str">
        <f t="shared" si="384"/>
        <v>Less than 10 deaths</v>
      </c>
      <c r="AM1192" s="6">
        <f>IFERROR(VLOOKUP(D1192,DatesEachStateReach10Deaths!A:B,2,FALSE),AK1192)</f>
        <v>43928</v>
      </c>
      <c r="AN1192">
        <f t="shared" si="385"/>
        <v>-36</v>
      </c>
    </row>
    <row r="1193" spans="1:40" x14ac:dyDescent="0.25">
      <c r="A1193" t="str">
        <f t="shared" si="368"/>
        <v>43893Nebraska</v>
      </c>
      <c r="B1193" t="str">
        <f t="shared" si="373"/>
        <v>43893NE</v>
      </c>
      <c r="C1193" s="6">
        <v>43893</v>
      </c>
      <c r="D1193" t="s">
        <v>90</v>
      </c>
      <c r="E1193" t="s">
        <v>37</v>
      </c>
      <c r="F1193">
        <f>IFERROR(VLOOKUP(B1193,CovidTracking!B:G,4,FALSE),0)</f>
        <v>0</v>
      </c>
      <c r="G1193">
        <f>IFERROR(VLOOKUP(B1193,CovidTracking!B:G,5,FALSE),0)</f>
        <v>0</v>
      </c>
      <c r="H1193">
        <f t="shared" si="374"/>
        <v>0</v>
      </c>
      <c r="I1193">
        <f>IFERROR(VLOOKUP(B1193,CovidTracking!B:G,6,FALSE),0)</f>
        <v>0</v>
      </c>
      <c r="J1193">
        <f t="shared" si="386"/>
        <v>0</v>
      </c>
      <c r="K1193">
        <f t="shared" si="387"/>
        <v>0</v>
      </c>
      <c r="L1193">
        <f t="shared" si="388"/>
        <v>0</v>
      </c>
      <c r="M1193">
        <f t="shared" si="389"/>
        <v>0</v>
      </c>
      <c r="N1193">
        <f>VLOOKUP(A1193,Mobility!$A:$L,7,FALSE)</f>
        <v>10</v>
      </c>
      <c r="O1193">
        <f>VLOOKUP(A1193,Mobility!$A:$L,8,FALSE)</f>
        <v>10</v>
      </c>
      <c r="P1193">
        <f>VLOOKUP(A1193,Mobility!$A:$L,9,FALSE)</f>
        <v>55</v>
      </c>
      <c r="Q1193">
        <f>VLOOKUP(A1193,Mobility!$A:$L,10,FALSE)</f>
        <v>1</v>
      </c>
      <c r="R1193">
        <f>VLOOKUP(A1193,Mobility!$A:$L,11,FALSE)</f>
        <v>2</v>
      </c>
      <c r="S1193">
        <f>VLOOKUP(A1193,Mobility!$A:$L,12,FALSE)</f>
        <v>-1</v>
      </c>
      <c r="T1193">
        <f>VLOOKUP(D1193,'Pop and Pop Den'!A:C,2,FALSE)</f>
        <v>1952570</v>
      </c>
      <c r="U1193">
        <f>VLOOKUP(D1193,'Pop and Pop Den'!A:C,3,FALSE)</f>
        <v>25.4161</v>
      </c>
      <c r="V1193">
        <f>VLOOKUP(D1193,Unemployment!A:B,2,FALSE)</f>
        <v>3</v>
      </c>
      <c r="W1193">
        <f>VLOOKUP(D1193,Unemployment!H:J,2,FALSE)</f>
        <v>2.9</v>
      </c>
      <c r="X1193">
        <f>VLOOKUP(D1193,Unemployment!H:J,3,FALSE)</f>
        <v>4.2</v>
      </c>
      <c r="Y1193">
        <f t="shared" si="375"/>
        <v>1.2000000000000002</v>
      </c>
      <c r="Z1193">
        <f t="shared" si="376"/>
        <v>1.3000000000000003</v>
      </c>
      <c r="AA1193">
        <f>VLOOKUP(D1193,MedianAge!A:B,2,FALSE)</f>
        <v>36.4</v>
      </c>
      <c r="AB1193" s="6">
        <f>VLOOKUP(D1193,StateActions!F:G,2,FALSE)</f>
        <v>43932</v>
      </c>
      <c r="AC1193" s="6">
        <f>VLOOKUP(D1193,StateActions!L:M,2,FALSE)</f>
        <v>43932</v>
      </c>
      <c r="AD1193" s="6">
        <f>VLOOKUP(D1193,StateActions!A:B,2,FALSE)</f>
        <v>43922</v>
      </c>
      <c r="AE1193">
        <f t="shared" si="377"/>
        <v>-39</v>
      </c>
      <c r="AF1193">
        <f t="shared" si="378"/>
        <v>-39</v>
      </c>
      <c r="AG1193">
        <f t="shared" si="379"/>
        <v>-29</v>
      </c>
      <c r="AH1193" s="18">
        <f t="shared" si="380"/>
        <v>0</v>
      </c>
      <c r="AI1193" s="18">
        <f t="shared" si="381"/>
        <v>0</v>
      </c>
      <c r="AJ1193" s="20">
        <f t="shared" si="382"/>
        <v>0</v>
      </c>
      <c r="AK1193" t="str">
        <f t="shared" si="383"/>
        <v>Include</v>
      </c>
      <c r="AL1193" t="str">
        <f t="shared" si="384"/>
        <v>Less than 10 deaths</v>
      </c>
      <c r="AM1193" s="6">
        <f>IFERROR(VLOOKUP(D1193,DatesEachStateReach10Deaths!A:B,2,FALSE),AK1193)</f>
        <v>43928</v>
      </c>
      <c r="AN1193">
        <f t="shared" si="385"/>
        <v>-35</v>
      </c>
    </row>
    <row r="1194" spans="1:40" x14ac:dyDescent="0.25">
      <c r="A1194" t="str">
        <f t="shared" si="368"/>
        <v>43894Nebraska</v>
      </c>
      <c r="B1194" t="str">
        <f t="shared" si="373"/>
        <v>43894NE</v>
      </c>
      <c r="C1194" s="6">
        <v>43894</v>
      </c>
      <c r="D1194" t="s">
        <v>90</v>
      </c>
      <c r="E1194" t="s">
        <v>37</v>
      </c>
      <c r="F1194">
        <f>IFERROR(VLOOKUP(B1194,CovidTracking!B:G,4,FALSE),0)</f>
        <v>0</v>
      </c>
      <c r="G1194">
        <f>IFERROR(VLOOKUP(B1194,CovidTracking!B:G,5,FALSE),0)</f>
        <v>0</v>
      </c>
      <c r="H1194">
        <f t="shared" si="374"/>
        <v>0</v>
      </c>
      <c r="I1194">
        <f>IFERROR(VLOOKUP(B1194,CovidTracking!B:G,6,FALSE),0)</f>
        <v>0</v>
      </c>
      <c r="J1194">
        <f t="shared" si="386"/>
        <v>0</v>
      </c>
      <c r="K1194">
        <f t="shared" si="387"/>
        <v>0</v>
      </c>
      <c r="L1194">
        <f t="shared" si="388"/>
        <v>0</v>
      </c>
      <c r="M1194">
        <f t="shared" si="389"/>
        <v>0</v>
      </c>
      <c r="N1194">
        <f>VLOOKUP(A1194,Mobility!$A:$L,7,FALSE)</f>
        <v>12</v>
      </c>
      <c r="O1194">
        <f>VLOOKUP(A1194,Mobility!$A:$L,8,FALSE)</f>
        <v>11</v>
      </c>
      <c r="P1194">
        <f>VLOOKUP(A1194,Mobility!$A:$L,9,FALSE)</f>
        <v>58</v>
      </c>
      <c r="Q1194">
        <f>VLOOKUP(A1194,Mobility!$A:$L,10,FALSE)</f>
        <v>8</v>
      </c>
      <c r="R1194">
        <f>VLOOKUP(A1194,Mobility!$A:$L,11,FALSE)</f>
        <v>2</v>
      </c>
      <c r="S1194">
        <f>VLOOKUP(A1194,Mobility!$A:$L,12,FALSE)</f>
        <v>-2</v>
      </c>
      <c r="T1194">
        <f>VLOOKUP(D1194,'Pop and Pop Den'!A:C,2,FALSE)</f>
        <v>1952570</v>
      </c>
      <c r="U1194">
        <f>VLOOKUP(D1194,'Pop and Pop Den'!A:C,3,FALSE)</f>
        <v>25.4161</v>
      </c>
      <c r="V1194">
        <f>VLOOKUP(D1194,Unemployment!A:B,2,FALSE)</f>
        <v>3</v>
      </c>
      <c r="W1194">
        <f>VLOOKUP(D1194,Unemployment!H:J,2,FALSE)</f>
        <v>2.9</v>
      </c>
      <c r="X1194">
        <f>VLOOKUP(D1194,Unemployment!H:J,3,FALSE)</f>
        <v>4.2</v>
      </c>
      <c r="Y1194">
        <f t="shared" si="375"/>
        <v>1.2000000000000002</v>
      </c>
      <c r="Z1194">
        <f t="shared" si="376"/>
        <v>1.3000000000000003</v>
      </c>
      <c r="AA1194">
        <f>VLOOKUP(D1194,MedianAge!A:B,2,FALSE)</f>
        <v>36.4</v>
      </c>
      <c r="AB1194" s="6">
        <f>VLOOKUP(D1194,StateActions!F:G,2,FALSE)</f>
        <v>43932</v>
      </c>
      <c r="AC1194" s="6">
        <f>VLOOKUP(D1194,StateActions!L:M,2,FALSE)</f>
        <v>43932</v>
      </c>
      <c r="AD1194" s="6">
        <f>VLOOKUP(D1194,StateActions!A:B,2,FALSE)</f>
        <v>43922</v>
      </c>
      <c r="AE1194">
        <f t="shared" si="377"/>
        <v>-38</v>
      </c>
      <c r="AF1194">
        <f t="shared" si="378"/>
        <v>-38</v>
      </c>
      <c r="AG1194">
        <f t="shared" si="379"/>
        <v>-28</v>
      </c>
      <c r="AH1194" s="18">
        <f t="shared" si="380"/>
        <v>0</v>
      </c>
      <c r="AI1194" s="18">
        <f t="shared" si="381"/>
        <v>0</v>
      </c>
      <c r="AJ1194" s="20">
        <f t="shared" si="382"/>
        <v>0</v>
      </c>
      <c r="AK1194" t="str">
        <f t="shared" si="383"/>
        <v>Include</v>
      </c>
      <c r="AL1194" t="str">
        <f t="shared" si="384"/>
        <v>Less than 10 deaths</v>
      </c>
      <c r="AM1194" s="6">
        <f>IFERROR(VLOOKUP(D1194,DatesEachStateReach10Deaths!A:B,2,FALSE),AK1194)</f>
        <v>43928</v>
      </c>
      <c r="AN1194">
        <f t="shared" si="385"/>
        <v>-34</v>
      </c>
    </row>
    <row r="1195" spans="1:40" x14ac:dyDescent="0.25">
      <c r="A1195" t="str">
        <f t="shared" si="368"/>
        <v>43895Nebraska</v>
      </c>
      <c r="B1195" t="str">
        <f t="shared" si="373"/>
        <v>43895NE</v>
      </c>
      <c r="C1195" s="6">
        <v>43895</v>
      </c>
      <c r="D1195" t="s">
        <v>90</v>
      </c>
      <c r="E1195" t="s">
        <v>37</v>
      </c>
      <c r="F1195">
        <f>IFERROR(VLOOKUP(B1195,CovidTracking!B:G,4,FALSE),0)</f>
        <v>0</v>
      </c>
      <c r="G1195">
        <f>IFERROR(VLOOKUP(B1195,CovidTracking!B:G,5,FALSE),0)</f>
        <v>17</v>
      </c>
      <c r="H1195">
        <f t="shared" si="374"/>
        <v>17</v>
      </c>
      <c r="I1195">
        <f>IFERROR(VLOOKUP(B1195,CovidTracking!B:G,6,FALSE),0)</f>
        <v>0</v>
      </c>
      <c r="J1195">
        <f t="shared" si="386"/>
        <v>0</v>
      </c>
      <c r="K1195">
        <f t="shared" si="387"/>
        <v>17</v>
      </c>
      <c r="L1195">
        <f t="shared" si="388"/>
        <v>17</v>
      </c>
      <c r="M1195">
        <f t="shared" si="389"/>
        <v>0</v>
      </c>
      <c r="N1195">
        <f>VLOOKUP(A1195,Mobility!$A:$L,7,FALSE)</f>
        <v>8</v>
      </c>
      <c r="O1195">
        <f>VLOOKUP(A1195,Mobility!$A:$L,8,FALSE)</f>
        <v>6</v>
      </c>
      <c r="P1195">
        <f>VLOOKUP(A1195,Mobility!$A:$L,9,FALSE)</f>
        <v>23</v>
      </c>
      <c r="Q1195">
        <f>VLOOKUP(A1195,Mobility!$A:$L,10,FALSE)</f>
        <v>8</v>
      </c>
      <c r="R1195">
        <f>VLOOKUP(A1195,Mobility!$A:$L,11,FALSE)</f>
        <v>1</v>
      </c>
      <c r="S1195">
        <f>VLOOKUP(A1195,Mobility!$A:$L,12,FALSE)</f>
        <v>-1</v>
      </c>
      <c r="T1195">
        <f>VLOOKUP(D1195,'Pop and Pop Den'!A:C,2,FALSE)</f>
        <v>1952570</v>
      </c>
      <c r="U1195">
        <f>VLOOKUP(D1195,'Pop and Pop Den'!A:C,3,FALSE)</f>
        <v>25.4161</v>
      </c>
      <c r="V1195">
        <f>VLOOKUP(D1195,Unemployment!A:B,2,FALSE)</f>
        <v>3</v>
      </c>
      <c r="W1195">
        <f>VLOOKUP(D1195,Unemployment!H:J,2,FALSE)</f>
        <v>2.9</v>
      </c>
      <c r="X1195">
        <f>VLOOKUP(D1195,Unemployment!H:J,3,FALSE)</f>
        <v>4.2</v>
      </c>
      <c r="Y1195">
        <f t="shared" si="375"/>
        <v>1.2000000000000002</v>
      </c>
      <c r="Z1195">
        <f t="shared" si="376"/>
        <v>1.3000000000000003</v>
      </c>
      <c r="AA1195">
        <f>VLOOKUP(D1195,MedianAge!A:B,2,FALSE)</f>
        <v>36.4</v>
      </c>
      <c r="AB1195" s="6">
        <f>VLOOKUP(D1195,StateActions!F:G,2,FALSE)</f>
        <v>43932</v>
      </c>
      <c r="AC1195" s="6">
        <f>VLOOKUP(D1195,StateActions!L:M,2,FALSE)</f>
        <v>43932</v>
      </c>
      <c r="AD1195" s="6">
        <f>VLOOKUP(D1195,StateActions!A:B,2,FALSE)</f>
        <v>43922</v>
      </c>
      <c r="AE1195">
        <f t="shared" si="377"/>
        <v>-37</v>
      </c>
      <c r="AF1195">
        <f t="shared" si="378"/>
        <v>-37</v>
      </c>
      <c r="AG1195">
        <f t="shared" si="379"/>
        <v>-27</v>
      </c>
      <c r="AH1195" s="18">
        <f t="shared" si="380"/>
        <v>0</v>
      </c>
      <c r="AI1195" s="18">
        <f t="shared" si="381"/>
        <v>1</v>
      </c>
      <c r="AJ1195" s="20">
        <f t="shared" si="382"/>
        <v>0</v>
      </c>
      <c r="AK1195" t="str">
        <f t="shared" si="383"/>
        <v>Include</v>
      </c>
      <c r="AL1195" t="str">
        <f t="shared" si="384"/>
        <v>Less than 10 deaths</v>
      </c>
      <c r="AM1195" s="6">
        <f>IFERROR(VLOOKUP(D1195,DatesEachStateReach10Deaths!A:B,2,FALSE),AK1195)</f>
        <v>43928</v>
      </c>
      <c r="AN1195">
        <f t="shared" si="385"/>
        <v>-33</v>
      </c>
    </row>
    <row r="1196" spans="1:40" x14ac:dyDescent="0.25">
      <c r="A1196" t="str">
        <f t="shared" si="368"/>
        <v>43896Nebraska</v>
      </c>
      <c r="B1196" t="str">
        <f t="shared" si="373"/>
        <v>43896NE</v>
      </c>
      <c r="C1196" s="6">
        <v>43896</v>
      </c>
      <c r="D1196" t="s">
        <v>90</v>
      </c>
      <c r="E1196" t="s">
        <v>37</v>
      </c>
      <c r="F1196">
        <f>IFERROR(VLOOKUP(B1196,CovidTracking!B:G,4,FALSE),0)</f>
        <v>0</v>
      </c>
      <c r="G1196">
        <f>IFERROR(VLOOKUP(B1196,CovidTracking!B:G,5,FALSE),0)</f>
        <v>17</v>
      </c>
      <c r="H1196">
        <f t="shared" si="374"/>
        <v>17</v>
      </c>
      <c r="I1196">
        <f>IFERROR(VLOOKUP(B1196,CovidTracking!B:G,6,FALSE),0)</f>
        <v>0</v>
      </c>
      <c r="J1196">
        <f t="shared" si="386"/>
        <v>0</v>
      </c>
      <c r="K1196">
        <f t="shared" si="387"/>
        <v>0</v>
      </c>
      <c r="L1196">
        <f t="shared" si="388"/>
        <v>0</v>
      </c>
      <c r="M1196">
        <f t="shared" si="389"/>
        <v>0</v>
      </c>
      <c r="N1196">
        <f>VLOOKUP(A1196,Mobility!$A:$L,7,FALSE)</f>
        <v>11</v>
      </c>
      <c r="O1196">
        <f>VLOOKUP(A1196,Mobility!$A:$L,8,FALSE)</f>
        <v>9</v>
      </c>
      <c r="P1196">
        <f>VLOOKUP(A1196,Mobility!$A:$L,9,FALSE)</f>
        <v>51</v>
      </c>
      <c r="Q1196">
        <f>VLOOKUP(A1196,Mobility!$A:$L,10,FALSE)</f>
        <v>14</v>
      </c>
      <c r="R1196">
        <f>VLOOKUP(A1196,Mobility!$A:$L,11,FALSE)</f>
        <v>1</v>
      </c>
      <c r="S1196">
        <f>VLOOKUP(A1196,Mobility!$A:$L,12,FALSE)</f>
        <v>-2</v>
      </c>
      <c r="T1196">
        <f>VLOOKUP(D1196,'Pop and Pop Den'!A:C,2,FALSE)</f>
        <v>1952570</v>
      </c>
      <c r="U1196">
        <f>VLOOKUP(D1196,'Pop and Pop Den'!A:C,3,FALSE)</f>
        <v>25.4161</v>
      </c>
      <c r="V1196">
        <f>VLOOKUP(D1196,Unemployment!A:B,2,FALSE)</f>
        <v>3</v>
      </c>
      <c r="W1196">
        <f>VLOOKUP(D1196,Unemployment!H:J,2,FALSE)</f>
        <v>2.9</v>
      </c>
      <c r="X1196">
        <f>VLOOKUP(D1196,Unemployment!H:J,3,FALSE)</f>
        <v>4.2</v>
      </c>
      <c r="Y1196">
        <f t="shared" si="375"/>
        <v>1.2000000000000002</v>
      </c>
      <c r="Z1196">
        <f t="shared" si="376"/>
        <v>1.3000000000000003</v>
      </c>
      <c r="AA1196">
        <f>VLOOKUP(D1196,MedianAge!A:B,2,FALSE)</f>
        <v>36.4</v>
      </c>
      <c r="AB1196" s="6">
        <f>VLOOKUP(D1196,StateActions!F:G,2,FALSE)</f>
        <v>43932</v>
      </c>
      <c r="AC1196" s="6">
        <f>VLOOKUP(D1196,StateActions!L:M,2,FALSE)</f>
        <v>43932</v>
      </c>
      <c r="AD1196" s="6">
        <f>VLOOKUP(D1196,StateActions!A:B,2,FALSE)</f>
        <v>43922</v>
      </c>
      <c r="AE1196">
        <f t="shared" si="377"/>
        <v>-36</v>
      </c>
      <c r="AF1196">
        <f t="shared" si="378"/>
        <v>-36</v>
      </c>
      <c r="AG1196">
        <f t="shared" si="379"/>
        <v>-26</v>
      </c>
      <c r="AH1196" s="18">
        <f t="shared" si="380"/>
        <v>0</v>
      </c>
      <c r="AI1196" s="18">
        <f t="shared" si="381"/>
        <v>1</v>
      </c>
      <c r="AJ1196" s="20">
        <f t="shared" si="382"/>
        <v>0</v>
      </c>
      <c r="AK1196" t="str">
        <f t="shared" si="383"/>
        <v>Include</v>
      </c>
      <c r="AL1196" t="str">
        <f t="shared" si="384"/>
        <v>Less than 10 deaths</v>
      </c>
      <c r="AM1196" s="6">
        <f>IFERROR(VLOOKUP(D1196,DatesEachStateReach10Deaths!A:B,2,FALSE),AK1196)</f>
        <v>43928</v>
      </c>
      <c r="AN1196">
        <f t="shared" si="385"/>
        <v>-32</v>
      </c>
    </row>
    <row r="1197" spans="1:40" x14ac:dyDescent="0.25">
      <c r="A1197" t="str">
        <f t="shared" si="368"/>
        <v>43897Nebraska</v>
      </c>
      <c r="B1197" t="str">
        <f t="shared" si="373"/>
        <v>43897NE</v>
      </c>
      <c r="C1197" s="6">
        <v>43897</v>
      </c>
      <c r="D1197" t="s">
        <v>90</v>
      </c>
      <c r="E1197" t="s">
        <v>37</v>
      </c>
      <c r="F1197">
        <f>IFERROR(VLOOKUP(B1197,CovidTracking!B:G,4,FALSE),0)</f>
        <v>1</v>
      </c>
      <c r="G1197">
        <f>IFERROR(VLOOKUP(B1197,CovidTracking!B:G,5,FALSE),0)</f>
        <v>17</v>
      </c>
      <c r="H1197">
        <f t="shared" si="374"/>
        <v>18</v>
      </c>
      <c r="I1197">
        <f>IFERROR(VLOOKUP(B1197,CovidTracking!B:G,6,FALSE),0)</f>
        <v>0</v>
      </c>
      <c r="J1197">
        <f t="shared" si="386"/>
        <v>1</v>
      </c>
      <c r="K1197">
        <f t="shared" si="387"/>
        <v>0</v>
      </c>
      <c r="L1197">
        <f t="shared" si="388"/>
        <v>1</v>
      </c>
      <c r="M1197">
        <f t="shared" si="389"/>
        <v>0</v>
      </c>
      <c r="N1197">
        <f>VLOOKUP(A1197,Mobility!$A:$L,7,FALSE)</f>
        <v>11</v>
      </c>
      <c r="O1197">
        <f>VLOOKUP(A1197,Mobility!$A:$L,8,FALSE)</f>
        <v>12</v>
      </c>
      <c r="P1197">
        <f>VLOOKUP(A1197,Mobility!$A:$L,9,FALSE)</f>
        <v>84</v>
      </c>
      <c r="Q1197">
        <f>VLOOKUP(A1197,Mobility!$A:$L,10,FALSE)</f>
        <v>13</v>
      </c>
      <c r="R1197">
        <f>VLOOKUP(A1197,Mobility!$A:$L,11,FALSE)</f>
        <v>0</v>
      </c>
      <c r="S1197">
        <f>VLOOKUP(A1197,Mobility!$A:$L,12,FALSE)</f>
        <v>-2</v>
      </c>
      <c r="T1197">
        <f>VLOOKUP(D1197,'Pop and Pop Den'!A:C,2,FALSE)</f>
        <v>1952570</v>
      </c>
      <c r="U1197">
        <f>VLOOKUP(D1197,'Pop and Pop Den'!A:C,3,FALSE)</f>
        <v>25.4161</v>
      </c>
      <c r="V1197">
        <f>VLOOKUP(D1197,Unemployment!A:B,2,FALSE)</f>
        <v>3</v>
      </c>
      <c r="W1197">
        <f>VLOOKUP(D1197,Unemployment!H:J,2,FALSE)</f>
        <v>2.9</v>
      </c>
      <c r="X1197">
        <f>VLOOKUP(D1197,Unemployment!H:J,3,FALSE)</f>
        <v>4.2</v>
      </c>
      <c r="Y1197">
        <f t="shared" si="375"/>
        <v>1.2000000000000002</v>
      </c>
      <c r="Z1197">
        <f t="shared" si="376"/>
        <v>1.3000000000000003</v>
      </c>
      <c r="AA1197">
        <f>VLOOKUP(D1197,MedianAge!A:B,2,FALSE)</f>
        <v>36.4</v>
      </c>
      <c r="AB1197" s="6">
        <f>VLOOKUP(D1197,StateActions!F:G,2,FALSE)</f>
        <v>43932</v>
      </c>
      <c r="AC1197" s="6">
        <f>VLOOKUP(D1197,StateActions!L:M,2,FALSE)</f>
        <v>43932</v>
      </c>
      <c r="AD1197" s="6">
        <f>VLOOKUP(D1197,StateActions!A:B,2,FALSE)</f>
        <v>43922</v>
      </c>
      <c r="AE1197">
        <f t="shared" si="377"/>
        <v>-35</v>
      </c>
      <c r="AF1197">
        <f t="shared" si="378"/>
        <v>-35</v>
      </c>
      <c r="AG1197">
        <f t="shared" si="379"/>
        <v>-25</v>
      </c>
      <c r="AH1197" s="18">
        <f t="shared" si="380"/>
        <v>5.5555555555555552E-2</v>
      </c>
      <c r="AI1197" s="18">
        <f t="shared" si="381"/>
        <v>0.94444444444444442</v>
      </c>
      <c r="AJ1197" s="20">
        <f t="shared" si="382"/>
        <v>0</v>
      </c>
      <c r="AK1197" t="str">
        <f t="shared" si="383"/>
        <v>Include</v>
      </c>
      <c r="AL1197" t="str">
        <f t="shared" si="384"/>
        <v>Less than 10 deaths</v>
      </c>
      <c r="AM1197" s="6">
        <f>IFERROR(VLOOKUP(D1197,DatesEachStateReach10Deaths!A:B,2,FALSE),AK1197)</f>
        <v>43928</v>
      </c>
      <c r="AN1197">
        <f t="shared" si="385"/>
        <v>-31</v>
      </c>
    </row>
    <row r="1198" spans="1:40" x14ac:dyDescent="0.25">
      <c r="A1198" t="str">
        <f t="shared" si="368"/>
        <v>43898Nebraska</v>
      </c>
      <c r="B1198" t="str">
        <f t="shared" si="373"/>
        <v>43898NE</v>
      </c>
      <c r="C1198" s="6">
        <v>43898</v>
      </c>
      <c r="D1198" t="s">
        <v>90</v>
      </c>
      <c r="E1198" t="s">
        <v>37</v>
      </c>
      <c r="F1198">
        <f>IFERROR(VLOOKUP(B1198,CovidTracking!B:G,4,FALSE),0)</f>
        <v>1</v>
      </c>
      <c r="G1198">
        <f>IFERROR(VLOOKUP(B1198,CovidTracking!B:G,5,FALSE),0)</f>
        <v>17</v>
      </c>
      <c r="H1198">
        <f t="shared" si="374"/>
        <v>18</v>
      </c>
      <c r="I1198">
        <f>IFERROR(VLOOKUP(B1198,CovidTracking!B:G,6,FALSE),0)</f>
        <v>0</v>
      </c>
      <c r="J1198">
        <f t="shared" si="386"/>
        <v>0</v>
      </c>
      <c r="K1198">
        <f t="shared" si="387"/>
        <v>0</v>
      </c>
      <c r="L1198">
        <f t="shared" si="388"/>
        <v>0</v>
      </c>
      <c r="M1198">
        <f t="shared" si="389"/>
        <v>0</v>
      </c>
      <c r="N1198">
        <f>VLOOKUP(A1198,Mobility!$A:$L,7,FALSE)</f>
        <v>13</v>
      </c>
      <c r="O1198">
        <f>VLOOKUP(A1198,Mobility!$A:$L,8,FALSE)</f>
        <v>13</v>
      </c>
      <c r="P1198">
        <f>VLOOKUP(A1198,Mobility!$A:$L,9,FALSE)</f>
        <v>90</v>
      </c>
      <c r="Q1198">
        <f>VLOOKUP(A1198,Mobility!$A:$L,10,FALSE)</f>
        <v>15</v>
      </c>
      <c r="R1198">
        <f>VLOOKUP(A1198,Mobility!$A:$L,11,FALSE)</f>
        <v>3</v>
      </c>
      <c r="S1198">
        <f>VLOOKUP(A1198,Mobility!$A:$L,12,FALSE)</f>
        <v>-2</v>
      </c>
      <c r="T1198">
        <f>VLOOKUP(D1198,'Pop and Pop Den'!A:C,2,FALSE)</f>
        <v>1952570</v>
      </c>
      <c r="U1198">
        <f>VLOOKUP(D1198,'Pop and Pop Den'!A:C,3,FALSE)</f>
        <v>25.4161</v>
      </c>
      <c r="V1198">
        <f>VLOOKUP(D1198,Unemployment!A:B,2,FALSE)</f>
        <v>3</v>
      </c>
      <c r="W1198">
        <f>VLOOKUP(D1198,Unemployment!H:J,2,FALSE)</f>
        <v>2.9</v>
      </c>
      <c r="X1198">
        <f>VLOOKUP(D1198,Unemployment!H:J,3,FALSE)</f>
        <v>4.2</v>
      </c>
      <c r="Y1198">
        <f t="shared" si="375"/>
        <v>1.2000000000000002</v>
      </c>
      <c r="Z1198">
        <f t="shared" si="376"/>
        <v>1.3000000000000003</v>
      </c>
      <c r="AA1198">
        <f>VLOOKUP(D1198,MedianAge!A:B,2,FALSE)</f>
        <v>36.4</v>
      </c>
      <c r="AB1198" s="6">
        <f>VLOOKUP(D1198,StateActions!F:G,2,FALSE)</f>
        <v>43932</v>
      </c>
      <c r="AC1198" s="6">
        <f>VLOOKUP(D1198,StateActions!L:M,2,FALSE)</f>
        <v>43932</v>
      </c>
      <c r="AD1198" s="6">
        <f>VLOOKUP(D1198,StateActions!A:B,2,FALSE)</f>
        <v>43922</v>
      </c>
      <c r="AE1198">
        <f t="shared" si="377"/>
        <v>-34</v>
      </c>
      <c r="AF1198">
        <f t="shared" si="378"/>
        <v>-34</v>
      </c>
      <c r="AG1198">
        <f t="shared" si="379"/>
        <v>-24</v>
      </c>
      <c r="AH1198" s="18">
        <f t="shared" si="380"/>
        <v>5.5555555555555552E-2</v>
      </c>
      <c r="AI1198" s="18">
        <f t="shared" si="381"/>
        <v>0.94444444444444442</v>
      </c>
      <c r="AJ1198" s="20">
        <f t="shared" si="382"/>
        <v>0</v>
      </c>
      <c r="AK1198" t="str">
        <f t="shared" si="383"/>
        <v>Include</v>
      </c>
      <c r="AL1198" t="str">
        <f t="shared" si="384"/>
        <v>Less than 10 deaths</v>
      </c>
      <c r="AM1198" s="6">
        <f>IFERROR(VLOOKUP(D1198,DatesEachStateReach10Deaths!A:B,2,FALSE),AK1198)</f>
        <v>43928</v>
      </c>
      <c r="AN1198">
        <f t="shared" si="385"/>
        <v>-30</v>
      </c>
    </row>
    <row r="1199" spans="1:40" x14ac:dyDescent="0.25">
      <c r="A1199" t="str">
        <f t="shared" si="368"/>
        <v>43899Nebraska</v>
      </c>
      <c r="B1199" t="str">
        <f t="shared" si="373"/>
        <v>43899NE</v>
      </c>
      <c r="C1199" s="6">
        <v>43899</v>
      </c>
      <c r="D1199" t="s">
        <v>90</v>
      </c>
      <c r="E1199" t="s">
        <v>37</v>
      </c>
      <c r="F1199">
        <f>IFERROR(VLOOKUP(B1199,CovidTracking!B:G,4,FALSE),0)</f>
        <v>3</v>
      </c>
      <c r="G1199">
        <f>IFERROR(VLOOKUP(B1199,CovidTracking!B:G,5,FALSE),0)</f>
        <v>36</v>
      </c>
      <c r="H1199">
        <f t="shared" si="374"/>
        <v>39</v>
      </c>
      <c r="I1199">
        <f>IFERROR(VLOOKUP(B1199,CovidTracking!B:G,6,FALSE),0)</f>
        <v>0</v>
      </c>
      <c r="J1199">
        <f t="shared" si="386"/>
        <v>2</v>
      </c>
      <c r="K1199">
        <f t="shared" si="387"/>
        <v>19</v>
      </c>
      <c r="L1199">
        <f t="shared" si="388"/>
        <v>21</v>
      </c>
      <c r="M1199">
        <f t="shared" si="389"/>
        <v>0</v>
      </c>
      <c r="N1199">
        <f>VLOOKUP(A1199,Mobility!$A:$L,7,FALSE)</f>
        <v>2</v>
      </c>
      <c r="O1199">
        <f>VLOOKUP(A1199,Mobility!$A:$L,8,FALSE)</f>
        <v>5</v>
      </c>
      <c r="P1199">
        <f>VLOOKUP(A1199,Mobility!$A:$L,9,FALSE)</f>
        <v>-1</v>
      </c>
      <c r="Q1199">
        <f>VLOOKUP(A1199,Mobility!$A:$L,10,FALSE)</f>
        <v>-1</v>
      </c>
      <c r="R1199">
        <f>VLOOKUP(A1199,Mobility!$A:$L,11,FALSE)</f>
        <v>-4</v>
      </c>
      <c r="S1199">
        <f>VLOOKUP(A1199,Mobility!$A:$L,12,FALSE)</f>
        <v>2</v>
      </c>
      <c r="T1199">
        <f>VLOOKUP(D1199,'Pop and Pop Den'!A:C,2,FALSE)</f>
        <v>1952570</v>
      </c>
      <c r="U1199">
        <f>VLOOKUP(D1199,'Pop and Pop Den'!A:C,3,FALSE)</f>
        <v>25.4161</v>
      </c>
      <c r="V1199">
        <f>VLOOKUP(D1199,Unemployment!A:B,2,FALSE)</f>
        <v>3</v>
      </c>
      <c r="W1199">
        <f>VLOOKUP(D1199,Unemployment!H:J,2,FALSE)</f>
        <v>2.9</v>
      </c>
      <c r="X1199">
        <f>VLOOKUP(D1199,Unemployment!H:J,3,FALSE)</f>
        <v>4.2</v>
      </c>
      <c r="Y1199">
        <f t="shared" si="375"/>
        <v>1.2000000000000002</v>
      </c>
      <c r="Z1199">
        <f t="shared" si="376"/>
        <v>1.3000000000000003</v>
      </c>
      <c r="AA1199">
        <f>VLOOKUP(D1199,MedianAge!A:B,2,FALSE)</f>
        <v>36.4</v>
      </c>
      <c r="AB1199" s="6">
        <f>VLOOKUP(D1199,StateActions!F:G,2,FALSE)</f>
        <v>43932</v>
      </c>
      <c r="AC1199" s="6">
        <f>VLOOKUP(D1199,StateActions!L:M,2,FALSE)</f>
        <v>43932</v>
      </c>
      <c r="AD1199" s="6">
        <f>VLOOKUP(D1199,StateActions!A:B,2,FALSE)</f>
        <v>43922</v>
      </c>
      <c r="AE1199">
        <f t="shared" si="377"/>
        <v>-33</v>
      </c>
      <c r="AF1199">
        <f t="shared" si="378"/>
        <v>-33</v>
      </c>
      <c r="AG1199">
        <f t="shared" si="379"/>
        <v>-23</v>
      </c>
      <c r="AH1199" s="18">
        <f t="shared" si="380"/>
        <v>7.6923076923076927E-2</v>
      </c>
      <c r="AI1199" s="18">
        <f t="shared" si="381"/>
        <v>0.92307692307692313</v>
      </c>
      <c r="AJ1199" s="20">
        <f t="shared" si="382"/>
        <v>0</v>
      </c>
      <c r="AK1199" t="str">
        <f t="shared" si="383"/>
        <v>Include</v>
      </c>
      <c r="AL1199" t="str">
        <f t="shared" si="384"/>
        <v>Less than 10 deaths</v>
      </c>
      <c r="AM1199" s="6">
        <f>IFERROR(VLOOKUP(D1199,DatesEachStateReach10Deaths!A:B,2,FALSE),AK1199)</f>
        <v>43928</v>
      </c>
      <c r="AN1199">
        <f t="shared" si="385"/>
        <v>-29</v>
      </c>
    </row>
    <row r="1200" spans="1:40" x14ac:dyDescent="0.25">
      <c r="A1200" t="str">
        <f t="shared" si="368"/>
        <v>43900Nebraska</v>
      </c>
      <c r="B1200" t="str">
        <f t="shared" si="373"/>
        <v>43900NE</v>
      </c>
      <c r="C1200" s="6">
        <v>43900</v>
      </c>
      <c r="D1200" t="s">
        <v>90</v>
      </c>
      <c r="E1200" t="s">
        <v>37</v>
      </c>
      <c r="F1200">
        <f>IFERROR(VLOOKUP(B1200,CovidTracking!B:G,4,FALSE),0)</f>
        <v>3</v>
      </c>
      <c r="G1200">
        <f>IFERROR(VLOOKUP(B1200,CovidTracking!B:G,5,FALSE),0)</f>
        <v>47</v>
      </c>
      <c r="H1200">
        <f t="shared" si="374"/>
        <v>50</v>
      </c>
      <c r="I1200">
        <f>IFERROR(VLOOKUP(B1200,CovidTracking!B:G,6,FALSE),0)</f>
        <v>0</v>
      </c>
      <c r="J1200">
        <f t="shared" si="386"/>
        <v>0</v>
      </c>
      <c r="K1200">
        <f t="shared" si="387"/>
        <v>11</v>
      </c>
      <c r="L1200">
        <f t="shared" si="388"/>
        <v>11</v>
      </c>
      <c r="M1200">
        <f t="shared" si="389"/>
        <v>0</v>
      </c>
      <c r="N1200">
        <f>VLOOKUP(A1200,Mobility!$A:$L,7,FALSE)</f>
        <v>5</v>
      </c>
      <c r="O1200">
        <f>VLOOKUP(A1200,Mobility!$A:$L,8,FALSE)</f>
        <v>6</v>
      </c>
      <c r="P1200">
        <f>VLOOKUP(A1200,Mobility!$A:$L,9,FALSE)</f>
        <v>29</v>
      </c>
      <c r="Q1200">
        <f>VLOOKUP(A1200,Mobility!$A:$L,10,FALSE)</f>
        <v>4</v>
      </c>
      <c r="R1200">
        <f>VLOOKUP(A1200,Mobility!$A:$L,11,FALSE)</f>
        <v>-4</v>
      </c>
      <c r="S1200">
        <f>VLOOKUP(A1200,Mobility!$A:$L,12,FALSE)</f>
        <v>1</v>
      </c>
      <c r="T1200">
        <f>VLOOKUP(D1200,'Pop and Pop Den'!A:C,2,FALSE)</f>
        <v>1952570</v>
      </c>
      <c r="U1200">
        <f>VLOOKUP(D1200,'Pop and Pop Den'!A:C,3,FALSE)</f>
        <v>25.4161</v>
      </c>
      <c r="V1200">
        <f>VLOOKUP(D1200,Unemployment!A:B,2,FALSE)</f>
        <v>3</v>
      </c>
      <c r="W1200">
        <f>VLOOKUP(D1200,Unemployment!H:J,2,FALSE)</f>
        <v>2.9</v>
      </c>
      <c r="X1200">
        <f>VLOOKUP(D1200,Unemployment!H:J,3,FALSE)</f>
        <v>4.2</v>
      </c>
      <c r="Y1200">
        <f t="shared" si="375"/>
        <v>1.2000000000000002</v>
      </c>
      <c r="Z1200">
        <f t="shared" si="376"/>
        <v>1.3000000000000003</v>
      </c>
      <c r="AA1200">
        <f>VLOOKUP(D1200,MedianAge!A:B,2,FALSE)</f>
        <v>36.4</v>
      </c>
      <c r="AB1200" s="6">
        <f>VLOOKUP(D1200,StateActions!F:G,2,FALSE)</f>
        <v>43932</v>
      </c>
      <c r="AC1200" s="6">
        <f>VLOOKUP(D1200,StateActions!L:M,2,FALSE)</f>
        <v>43932</v>
      </c>
      <c r="AD1200" s="6">
        <f>VLOOKUP(D1200,StateActions!A:B,2,FALSE)</f>
        <v>43922</v>
      </c>
      <c r="AE1200">
        <f t="shared" si="377"/>
        <v>-32</v>
      </c>
      <c r="AF1200">
        <f t="shared" si="378"/>
        <v>-32</v>
      </c>
      <c r="AG1200">
        <f t="shared" si="379"/>
        <v>-22</v>
      </c>
      <c r="AH1200" s="18">
        <f t="shared" si="380"/>
        <v>0.06</v>
      </c>
      <c r="AI1200" s="18">
        <f t="shared" si="381"/>
        <v>0.94</v>
      </c>
      <c r="AJ1200" s="20">
        <f t="shared" si="382"/>
        <v>0</v>
      </c>
      <c r="AK1200" t="str">
        <f t="shared" si="383"/>
        <v>Include</v>
      </c>
      <c r="AL1200" t="str">
        <f t="shared" si="384"/>
        <v>Less than 10 deaths</v>
      </c>
      <c r="AM1200" s="6">
        <f>IFERROR(VLOOKUP(D1200,DatesEachStateReach10Deaths!A:B,2,FALSE),AK1200)</f>
        <v>43928</v>
      </c>
      <c r="AN1200">
        <f t="shared" si="385"/>
        <v>-28</v>
      </c>
    </row>
    <row r="1201" spans="1:40" x14ac:dyDescent="0.25">
      <c r="A1201" t="str">
        <f t="shared" si="368"/>
        <v>43901Nebraska</v>
      </c>
      <c r="B1201" t="str">
        <f t="shared" si="373"/>
        <v>43901NE</v>
      </c>
      <c r="C1201" s="6">
        <v>43901</v>
      </c>
      <c r="D1201" t="s">
        <v>90</v>
      </c>
      <c r="E1201" t="s">
        <v>37</v>
      </c>
      <c r="F1201">
        <f>IFERROR(VLOOKUP(B1201,CovidTracking!B:G,4,FALSE),0)</f>
        <v>5</v>
      </c>
      <c r="G1201">
        <f>IFERROR(VLOOKUP(B1201,CovidTracking!B:G,5,FALSE),0)</f>
        <v>47</v>
      </c>
      <c r="H1201">
        <f t="shared" si="374"/>
        <v>52</v>
      </c>
      <c r="I1201">
        <f>IFERROR(VLOOKUP(B1201,CovidTracking!B:G,6,FALSE),0)</f>
        <v>0</v>
      </c>
      <c r="J1201">
        <f t="shared" si="386"/>
        <v>2</v>
      </c>
      <c r="K1201">
        <f t="shared" si="387"/>
        <v>0</v>
      </c>
      <c r="L1201">
        <f t="shared" si="388"/>
        <v>2</v>
      </c>
      <c r="M1201">
        <f t="shared" si="389"/>
        <v>0</v>
      </c>
      <c r="N1201">
        <f>VLOOKUP(A1201,Mobility!$A:$L,7,FALSE)</f>
        <v>9</v>
      </c>
      <c r="O1201">
        <f>VLOOKUP(A1201,Mobility!$A:$L,8,FALSE)</f>
        <v>14</v>
      </c>
      <c r="P1201">
        <f>VLOOKUP(A1201,Mobility!$A:$L,9,FALSE)</f>
        <v>65</v>
      </c>
      <c r="Q1201">
        <f>VLOOKUP(A1201,Mobility!$A:$L,10,FALSE)</f>
        <v>8</v>
      </c>
      <c r="R1201">
        <f>VLOOKUP(A1201,Mobility!$A:$L,11,FALSE)</f>
        <v>-4</v>
      </c>
      <c r="S1201">
        <f>VLOOKUP(A1201,Mobility!$A:$L,12,FALSE)</f>
        <v>0</v>
      </c>
      <c r="T1201">
        <f>VLOOKUP(D1201,'Pop and Pop Den'!A:C,2,FALSE)</f>
        <v>1952570</v>
      </c>
      <c r="U1201">
        <f>VLOOKUP(D1201,'Pop and Pop Den'!A:C,3,FALSE)</f>
        <v>25.4161</v>
      </c>
      <c r="V1201">
        <f>VLOOKUP(D1201,Unemployment!A:B,2,FALSE)</f>
        <v>3</v>
      </c>
      <c r="W1201">
        <f>VLOOKUP(D1201,Unemployment!H:J,2,FALSE)</f>
        <v>2.9</v>
      </c>
      <c r="X1201">
        <f>VLOOKUP(D1201,Unemployment!H:J,3,FALSE)</f>
        <v>4.2</v>
      </c>
      <c r="Y1201">
        <f t="shared" si="375"/>
        <v>1.2000000000000002</v>
      </c>
      <c r="Z1201">
        <f t="shared" si="376"/>
        <v>1.3000000000000003</v>
      </c>
      <c r="AA1201">
        <f>VLOOKUP(D1201,MedianAge!A:B,2,FALSE)</f>
        <v>36.4</v>
      </c>
      <c r="AB1201" s="6">
        <f>VLOOKUP(D1201,StateActions!F:G,2,FALSE)</f>
        <v>43932</v>
      </c>
      <c r="AC1201" s="6">
        <f>VLOOKUP(D1201,StateActions!L:M,2,FALSE)</f>
        <v>43932</v>
      </c>
      <c r="AD1201" s="6">
        <f>VLOOKUP(D1201,StateActions!A:B,2,FALSE)</f>
        <v>43922</v>
      </c>
      <c r="AE1201">
        <f t="shared" si="377"/>
        <v>-31</v>
      </c>
      <c r="AF1201">
        <f t="shared" si="378"/>
        <v>-31</v>
      </c>
      <c r="AG1201">
        <f t="shared" si="379"/>
        <v>-21</v>
      </c>
      <c r="AH1201" s="18">
        <f t="shared" si="380"/>
        <v>9.6153846153846159E-2</v>
      </c>
      <c r="AI1201" s="18">
        <f t="shared" si="381"/>
        <v>0.90384615384615385</v>
      </c>
      <c r="AJ1201" s="20">
        <f t="shared" si="382"/>
        <v>0</v>
      </c>
      <c r="AK1201" t="str">
        <f t="shared" si="383"/>
        <v>Include</v>
      </c>
      <c r="AL1201" t="str">
        <f t="shared" si="384"/>
        <v>Less than 10 deaths</v>
      </c>
      <c r="AM1201" s="6">
        <f>IFERROR(VLOOKUP(D1201,DatesEachStateReach10Deaths!A:B,2,FALSE),AK1201)</f>
        <v>43928</v>
      </c>
      <c r="AN1201">
        <f t="shared" si="385"/>
        <v>-27</v>
      </c>
    </row>
    <row r="1202" spans="1:40" x14ac:dyDescent="0.25">
      <c r="A1202" t="str">
        <f t="shared" si="368"/>
        <v>43902Nebraska</v>
      </c>
      <c r="B1202" t="str">
        <f t="shared" si="373"/>
        <v>43902NE</v>
      </c>
      <c r="C1202" s="6">
        <v>43902</v>
      </c>
      <c r="D1202" t="s">
        <v>90</v>
      </c>
      <c r="E1202" t="s">
        <v>37</v>
      </c>
      <c r="F1202">
        <f>IFERROR(VLOOKUP(B1202,CovidTracking!B:G,4,FALSE),0)</f>
        <v>10</v>
      </c>
      <c r="G1202">
        <f>IFERROR(VLOOKUP(B1202,CovidTracking!B:G,5,FALSE),0)</f>
        <v>80</v>
      </c>
      <c r="H1202">
        <f t="shared" si="374"/>
        <v>90</v>
      </c>
      <c r="I1202">
        <f>IFERROR(VLOOKUP(B1202,CovidTracking!B:G,6,FALSE),0)</f>
        <v>0</v>
      </c>
      <c r="J1202">
        <f t="shared" si="386"/>
        <v>5</v>
      </c>
      <c r="K1202">
        <f t="shared" si="387"/>
        <v>33</v>
      </c>
      <c r="L1202">
        <f t="shared" si="388"/>
        <v>38</v>
      </c>
      <c r="M1202">
        <f t="shared" si="389"/>
        <v>0</v>
      </c>
      <c r="N1202">
        <f>VLOOKUP(A1202,Mobility!$A:$L,7,FALSE)</f>
        <v>8</v>
      </c>
      <c r="O1202">
        <f>VLOOKUP(A1202,Mobility!$A:$L,8,FALSE)</f>
        <v>23</v>
      </c>
      <c r="P1202">
        <f>VLOOKUP(A1202,Mobility!$A:$L,9,FALSE)</f>
        <v>34</v>
      </c>
      <c r="Q1202">
        <f>VLOOKUP(A1202,Mobility!$A:$L,10,FALSE)</f>
        <v>8</v>
      </c>
      <c r="R1202">
        <f>VLOOKUP(A1202,Mobility!$A:$L,11,FALSE)</f>
        <v>-7</v>
      </c>
      <c r="S1202">
        <f>VLOOKUP(A1202,Mobility!$A:$L,12,FALSE)</f>
        <v>2</v>
      </c>
      <c r="T1202">
        <f>VLOOKUP(D1202,'Pop and Pop Den'!A:C,2,FALSE)</f>
        <v>1952570</v>
      </c>
      <c r="U1202">
        <f>VLOOKUP(D1202,'Pop and Pop Den'!A:C,3,FALSE)</f>
        <v>25.4161</v>
      </c>
      <c r="V1202">
        <f>VLOOKUP(D1202,Unemployment!A:B,2,FALSE)</f>
        <v>3</v>
      </c>
      <c r="W1202">
        <f>VLOOKUP(D1202,Unemployment!H:J,2,FALSE)</f>
        <v>2.9</v>
      </c>
      <c r="X1202">
        <f>VLOOKUP(D1202,Unemployment!H:J,3,FALSE)</f>
        <v>4.2</v>
      </c>
      <c r="Y1202">
        <f t="shared" si="375"/>
        <v>1.2000000000000002</v>
      </c>
      <c r="Z1202">
        <f t="shared" si="376"/>
        <v>1.3000000000000003</v>
      </c>
      <c r="AA1202">
        <f>VLOOKUP(D1202,MedianAge!A:B,2,FALSE)</f>
        <v>36.4</v>
      </c>
      <c r="AB1202" s="6">
        <f>VLOOKUP(D1202,StateActions!F:G,2,FALSE)</f>
        <v>43932</v>
      </c>
      <c r="AC1202" s="6">
        <f>VLOOKUP(D1202,StateActions!L:M,2,FALSE)</f>
        <v>43932</v>
      </c>
      <c r="AD1202" s="6">
        <f>VLOOKUP(D1202,StateActions!A:B,2,FALSE)</f>
        <v>43922</v>
      </c>
      <c r="AE1202">
        <f t="shared" si="377"/>
        <v>-30</v>
      </c>
      <c r="AF1202">
        <f t="shared" si="378"/>
        <v>-30</v>
      </c>
      <c r="AG1202">
        <f t="shared" si="379"/>
        <v>-20</v>
      </c>
      <c r="AH1202" s="18">
        <f t="shared" si="380"/>
        <v>0.1111111111111111</v>
      </c>
      <c r="AI1202" s="18">
        <f t="shared" si="381"/>
        <v>0.88888888888888884</v>
      </c>
      <c r="AJ1202" s="20">
        <f t="shared" si="382"/>
        <v>0</v>
      </c>
      <c r="AK1202" t="str">
        <f t="shared" si="383"/>
        <v>Include</v>
      </c>
      <c r="AL1202" t="str">
        <f t="shared" si="384"/>
        <v>Less than 10 deaths</v>
      </c>
      <c r="AM1202" s="6">
        <f>IFERROR(VLOOKUP(D1202,DatesEachStateReach10Deaths!A:B,2,FALSE),AK1202)</f>
        <v>43928</v>
      </c>
      <c r="AN1202">
        <f t="shared" si="385"/>
        <v>-26</v>
      </c>
    </row>
    <row r="1203" spans="1:40" x14ac:dyDescent="0.25">
      <c r="A1203" t="str">
        <f t="shared" si="368"/>
        <v>43903Nebraska</v>
      </c>
      <c r="B1203" t="str">
        <f t="shared" si="373"/>
        <v>43903NE</v>
      </c>
      <c r="C1203" s="6">
        <v>43903</v>
      </c>
      <c r="D1203" t="s">
        <v>90</v>
      </c>
      <c r="E1203" t="s">
        <v>37</v>
      </c>
      <c r="F1203">
        <f>IFERROR(VLOOKUP(B1203,CovidTracking!B:G,4,FALSE),0)</f>
        <v>13</v>
      </c>
      <c r="G1203">
        <f>IFERROR(VLOOKUP(B1203,CovidTracking!B:G,5,FALSE),0)</f>
        <v>80</v>
      </c>
      <c r="H1203">
        <f t="shared" si="374"/>
        <v>93</v>
      </c>
      <c r="I1203">
        <f>IFERROR(VLOOKUP(B1203,CovidTracking!B:G,6,FALSE),0)</f>
        <v>0</v>
      </c>
      <c r="J1203">
        <f t="shared" si="386"/>
        <v>3</v>
      </c>
      <c r="K1203">
        <f t="shared" si="387"/>
        <v>0</v>
      </c>
      <c r="L1203">
        <f t="shared" si="388"/>
        <v>3</v>
      </c>
      <c r="M1203">
        <f t="shared" si="389"/>
        <v>0</v>
      </c>
      <c r="N1203">
        <f>VLOOKUP(A1203,Mobility!$A:$L,7,FALSE)</f>
        <v>3</v>
      </c>
      <c r="O1203">
        <f>VLOOKUP(A1203,Mobility!$A:$L,8,FALSE)</f>
        <v>32</v>
      </c>
      <c r="P1203">
        <f>VLOOKUP(A1203,Mobility!$A:$L,9,FALSE)</f>
        <v>16</v>
      </c>
      <c r="Q1203">
        <f>VLOOKUP(A1203,Mobility!$A:$L,10,FALSE)</f>
        <v>2</v>
      </c>
      <c r="R1203">
        <f>VLOOKUP(A1203,Mobility!$A:$L,11,FALSE)</f>
        <v>-11</v>
      </c>
      <c r="S1203">
        <f>VLOOKUP(A1203,Mobility!$A:$L,12,FALSE)</f>
        <v>3</v>
      </c>
      <c r="T1203">
        <f>VLOOKUP(D1203,'Pop and Pop Den'!A:C,2,FALSE)</f>
        <v>1952570</v>
      </c>
      <c r="U1203">
        <f>VLOOKUP(D1203,'Pop and Pop Den'!A:C,3,FALSE)</f>
        <v>25.4161</v>
      </c>
      <c r="V1203">
        <f>VLOOKUP(D1203,Unemployment!A:B,2,FALSE)</f>
        <v>3</v>
      </c>
      <c r="W1203">
        <f>VLOOKUP(D1203,Unemployment!H:J,2,FALSE)</f>
        <v>2.9</v>
      </c>
      <c r="X1203">
        <f>VLOOKUP(D1203,Unemployment!H:J,3,FALSE)</f>
        <v>4.2</v>
      </c>
      <c r="Y1203">
        <f t="shared" si="375"/>
        <v>1.2000000000000002</v>
      </c>
      <c r="Z1203">
        <f t="shared" si="376"/>
        <v>1.3000000000000003</v>
      </c>
      <c r="AA1203">
        <f>VLOOKUP(D1203,MedianAge!A:B,2,FALSE)</f>
        <v>36.4</v>
      </c>
      <c r="AB1203" s="6">
        <f>VLOOKUP(D1203,StateActions!F:G,2,FALSE)</f>
        <v>43932</v>
      </c>
      <c r="AC1203" s="6">
        <f>VLOOKUP(D1203,StateActions!L:M,2,FALSE)</f>
        <v>43932</v>
      </c>
      <c r="AD1203" s="6">
        <f>VLOOKUP(D1203,StateActions!A:B,2,FALSE)</f>
        <v>43922</v>
      </c>
      <c r="AE1203">
        <f t="shared" si="377"/>
        <v>-29</v>
      </c>
      <c r="AF1203">
        <f t="shared" si="378"/>
        <v>-29</v>
      </c>
      <c r="AG1203">
        <f t="shared" si="379"/>
        <v>-19</v>
      </c>
      <c r="AH1203" s="18">
        <f t="shared" si="380"/>
        <v>0.13978494623655913</v>
      </c>
      <c r="AI1203" s="18">
        <f t="shared" si="381"/>
        <v>0.86021505376344087</v>
      </c>
      <c r="AJ1203" s="20">
        <f t="shared" si="382"/>
        <v>0</v>
      </c>
      <c r="AK1203" t="str">
        <f t="shared" si="383"/>
        <v>Include</v>
      </c>
      <c r="AL1203" t="str">
        <f t="shared" si="384"/>
        <v>Less than 10 deaths</v>
      </c>
      <c r="AM1203" s="6">
        <f>IFERROR(VLOOKUP(D1203,DatesEachStateReach10Deaths!A:B,2,FALSE),AK1203)</f>
        <v>43928</v>
      </c>
      <c r="AN1203">
        <f t="shared" si="385"/>
        <v>-25</v>
      </c>
    </row>
    <row r="1204" spans="1:40" x14ac:dyDescent="0.25">
      <c r="A1204" t="str">
        <f t="shared" si="368"/>
        <v>43904Nebraska</v>
      </c>
      <c r="B1204" t="str">
        <f t="shared" si="373"/>
        <v>43904NE</v>
      </c>
      <c r="C1204" s="6">
        <v>43904</v>
      </c>
      <c r="D1204" t="s">
        <v>90</v>
      </c>
      <c r="E1204" t="s">
        <v>37</v>
      </c>
      <c r="F1204">
        <f>IFERROR(VLOOKUP(B1204,CovidTracking!B:G,4,FALSE),0)</f>
        <v>14</v>
      </c>
      <c r="G1204">
        <f>IFERROR(VLOOKUP(B1204,CovidTracking!B:G,5,FALSE),0)</f>
        <v>80</v>
      </c>
      <c r="H1204">
        <f t="shared" si="374"/>
        <v>94</v>
      </c>
      <c r="I1204">
        <f>IFERROR(VLOOKUP(B1204,CovidTracking!B:G,6,FALSE),0)</f>
        <v>0</v>
      </c>
      <c r="J1204">
        <f t="shared" si="386"/>
        <v>1</v>
      </c>
      <c r="K1204">
        <f t="shared" si="387"/>
        <v>0</v>
      </c>
      <c r="L1204">
        <f t="shared" si="388"/>
        <v>1</v>
      </c>
      <c r="M1204">
        <f t="shared" si="389"/>
        <v>0</v>
      </c>
      <c r="N1204">
        <f>VLOOKUP(A1204,Mobility!$A:$L,7,FALSE)</f>
        <v>-17</v>
      </c>
      <c r="O1204">
        <f>VLOOKUP(A1204,Mobility!$A:$L,8,FALSE)</f>
        <v>5</v>
      </c>
      <c r="P1204">
        <f>VLOOKUP(A1204,Mobility!$A:$L,9,FALSE)</f>
        <v>-25</v>
      </c>
      <c r="Q1204">
        <f>VLOOKUP(A1204,Mobility!$A:$L,10,FALSE)</f>
        <v>-10</v>
      </c>
      <c r="R1204">
        <f>VLOOKUP(A1204,Mobility!$A:$L,11,FALSE)</f>
        <v>-6</v>
      </c>
      <c r="S1204">
        <f>VLOOKUP(A1204,Mobility!$A:$L,12,FALSE)</f>
        <v>7</v>
      </c>
      <c r="T1204">
        <f>VLOOKUP(D1204,'Pop and Pop Den'!A:C,2,FALSE)</f>
        <v>1952570</v>
      </c>
      <c r="U1204">
        <f>VLOOKUP(D1204,'Pop and Pop Den'!A:C,3,FALSE)</f>
        <v>25.4161</v>
      </c>
      <c r="V1204">
        <f>VLOOKUP(D1204,Unemployment!A:B,2,FALSE)</f>
        <v>3</v>
      </c>
      <c r="W1204">
        <f>VLOOKUP(D1204,Unemployment!H:J,2,FALSE)</f>
        <v>2.9</v>
      </c>
      <c r="X1204">
        <f>VLOOKUP(D1204,Unemployment!H:J,3,FALSE)</f>
        <v>4.2</v>
      </c>
      <c r="Y1204">
        <f t="shared" si="375"/>
        <v>1.2000000000000002</v>
      </c>
      <c r="Z1204">
        <f t="shared" si="376"/>
        <v>1.3000000000000003</v>
      </c>
      <c r="AA1204">
        <f>VLOOKUP(D1204,MedianAge!A:B,2,FALSE)</f>
        <v>36.4</v>
      </c>
      <c r="AB1204" s="6">
        <f>VLOOKUP(D1204,StateActions!F:G,2,FALSE)</f>
        <v>43932</v>
      </c>
      <c r="AC1204" s="6">
        <f>VLOOKUP(D1204,StateActions!L:M,2,FALSE)</f>
        <v>43932</v>
      </c>
      <c r="AD1204" s="6">
        <f>VLOOKUP(D1204,StateActions!A:B,2,FALSE)</f>
        <v>43922</v>
      </c>
      <c r="AE1204">
        <f t="shared" si="377"/>
        <v>-28</v>
      </c>
      <c r="AF1204">
        <f t="shared" si="378"/>
        <v>-28</v>
      </c>
      <c r="AG1204">
        <f t="shared" si="379"/>
        <v>-18</v>
      </c>
      <c r="AH1204" s="18">
        <f t="shared" si="380"/>
        <v>0.14893617021276595</v>
      </c>
      <c r="AI1204" s="18">
        <f t="shared" si="381"/>
        <v>0.85106382978723405</v>
      </c>
      <c r="AJ1204" s="20">
        <f t="shared" si="382"/>
        <v>0</v>
      </c>
      <c r="AK1204" t="str">
        <f t="shared" si="383"/>
        <v>Include</v>
      </c>
      <c r="AL1204" t="str">
        <f t="shared" si="384"/>
        <v>Less than 10 deaths</v>
      </c>
      <c r="AM1204" s="6">
        <f>IFERROR(VLOOKUP(D1204,DatesEachStateReach10Deaths!A:B,2,FALSE),AK1204)</f>
        <v>43928</v>
      </c>
      <c r="AN1204">
        <f t="shared" si="385"/>
        <v>-24</v>
      </c>
    </row>
    <row r="1205" spans="1:40" x14ac:dyDescent="0.25">
      <c r="A1205" t="str">
        <f t="shared" si="368"/>
        <v>43905Nebraska</v>
      </c>
      <c r="B1205" t="str">
        <f t="shared" si="373"/>
        <v>43905NE</v>
      </c>
      <c r="C1205" s="6">
        <v>43905</v>
      </c>
      <c r="D1205" t="s">
        <v>90</v>
      </c>
      <c r="E1205" t="s">
        <v>37</v>
      </c>
      <c r="F1205">
        <f>IFERROR(VLOOKUP(B1205,CovidTracking!B:G,4,FALSE),0)</f>
        <v>17</v>
      </c>
      <c r="G1205">
        <f>IFERROR(VLOOKUP(B1205,CovidTracking!B:G,5,FALSE),0)</f>
        <v>80</v>
      </c>
      <c r="H1205">
        <f t="shared" si="374"/>
        <v>97</v>
      </c>
      <c r="I1205">
        <f>IFERROR(VLOOKUP(B1205,CovidTracking!B:G,6,FALSE),0)</f>
        <v>0</v>
      </c>
      <c r="J1205">
        <f t="shared" si="386"/>
        <v>3</v>
      </c>
      <c r="K1205">
        <f t="shared" si="387"/>
        <v>0</v>
      </c>
      <c r="L1205">
        <f t="shared" si="388"/>
        <v>3</v>
      </c>
      <c r="M1205">
        <f t="shared" si="389"/>
        <v>0</v>
      </c>
      <c r="N1205">
        <f>VLOOKUP(A1205,Mobility!$A:$L,7,FALSE)</f>
        <v>-12</v>
      </c>
      <c r="O1205">
        <f>VLOOKUP(A1205,Mobility!$A:$L,8,FALSE)</f>
        <v>10</v>
      </c>
      <c r="P1205">
        <f>VLOOKUP(A1205,Mobility!$A:$L,9,FALSE)</f>
        <v>-20</v>
      </c>
      <c r="Q1205">
        <f>VLOOKUP(A1205,Mobility!$A:$L,10,FALSE)</f>
        <v>-5</v>
      </c>
      <c r="R1205">
        <f>VLOOKUP(A1205,Mobility!$A:$L,11,FALSE)</f>
        <v>-2</v>
      </c>
      <c r="S1205">
        <f>VLOOKUP(A1205,Mobility!$A:$L,12,FALSE)</f>
        <v>4</v>
      </c>
      <c r="T1205">
        <f>VLOOKUP(D1205,'Pop and Pop Den'!A:C,2,FALSE)</f>
        <v>1952570</v>
      </c>
      <c r="U1205">
        <f>VLOOKUP(D1205,'Pop and Pop Den'!A:C,3,FALSE)</f>
        <v>25.4161</v>
      </c>
      <c r="V1205">
        <f>VLOOKUP(D1205,Unemployment!A:B,2,FALSE)</f>
        <v>3</v>
      </c>
      <c r="W1205">
        <f>VLOOKUP(D1205,Unemployment!H:J,2,FALSE)</f>
        <v>2.9</v>
      </c>
      <c r="X1205">
        <f>VLOOKUP(D1205,Unemployment!H:J,3,FALSE)</f>
        <v>4.2</v>
      </c>
      <c r="Y1205">
        <f t="shared" si="375"/>
        <v>1.2000000000000002</v>
      </c>
      <c r="Z1205">
        <f t="shared" si="376"/>
        <v>1.3000000000000003</v>
      </c>
      <c r="AA1205">
        <f>VLOOKUP(D1205,MedianAge!A:B,2,FALSE)</f>
        <v>36.4</v>
      </c>
      <c r="AB1205" s="6">
        <f>VLOOKUP(D1205,StateActions!F:G,2,FALSE)</f>
        <v>43932</v>
      </c>
      <c r="AC1205" s="6">
        <f>VLOOKUP(D1205,StateActions!L:M,2,FALSE)</f>
        <v>43932</v>
      </c>
      <c r="AD1205" s="6">
        <f>VLOOKUP(D1205,StateActions!A:B,2,FALSE)</f>
        <v>43922</v>
      </c>
      <c r="AE1205">
        <f t="shared" si="377"/>
        <v>-27</v>
      </c>
      <c r="AF1205">
        <f t="shared" si="378"/>
        <v>-27</v>
      </c>
      <c r="AG1205">
        <f t="shared" si="379"/>
        <v>-17</v>
      </c>
      <c r="AH1205" s="18">
        <f t="shared" si="380"/>
        <v>0.17525773195876287</v>
      </c>
      <c r="AI1205" s="18">
        <f t="shared" si="381"/>
        <v>0.82474226804123707</v>
      </c>
      <c r="AJ1205" s="20">
        <f t="shared" si="382"/>
        <v>0</v>
      </c>
      <c r="AK1205" t="str">
        <f t="shared" si="383"/>
        <v>Include</v>
      </c>
      <c r="AL1205" t="str">
        <f t="shared" si="384"/>
        <v>Less than 10 deaths</v>
      </c>
      <c r="AM1205" s="6">
        <f>IFERROR(VLOOKUP(D1205,DatesEachStateReach10Deaths!A:B,2,FALSE),AK1205)</f>
        <v>43928</v>
      </c>
      <c r="AN1205">
        <f t="shared" si="385"/>
        <v>-23</v>
      </c>
    </row>
    <row r="1206" spans="1:40" x14ac:dyDescent="0.25">
      <c r="A1206" t="str">
        <f t="shared" ref="A1206:A1269" si="390">C1206&amp;D1206</f>
        <v>43906Nebraska</v>
      </c>
      <c r="B1206" t="str">
        <f t="shared" si="373"/>
        <v>43906NE</v>
      </c>
      <c r="C1206" s="6">
        <v>43906</v>
      </c>
      <c r="D1206" t="s">
        <v>90</v>
      </c>
      <c r="E1206" t="s">
        <v>37</v>
      </c>
      <c r="F1206">
        <f>IFERROR(VLOOKUP(B1206,CovidTracking!B:G,4,FALSE),0)</f>
        <v>18</v>
      </c>
      <c r="G1206">
        <f>IFERROR(VLOOKUP(B1206,CovidTracking!B:G,5,FALSE),0)</f>
        <v>170</v>
      </c>
      <c r="H1206">
        <f t="shared" si="374"/>
        <v>188</v>
      </c>
      <c r="I1206">
        <f>IFERROR(VLOOKUP(B1206,CovidTracking!B:G,6,FALSE),0)</f>
        <v>0</v>
      </c>
      <c r="J1206">
        <f t="shared" si="386"/>
        <v>1</v>
      </c>
      <c r="K1206">
        <f t="shared" si="387"/>
        <v>90</v>
      </c>
      <c r="L1206">
        <f t="shared" si="388"/>
        <v>91</v>
      </c>
      <c r="M1206">
        <f t="shared" si="389"/>
        <v>0</v>
      </c>
      <c r="N1206">
        <f>VLOOKUP(A1206,Mobility!$A:$L,7,FALSE)</f>
        <v>-5</v>
      </c>
      <c r="O1206">
        <f>VLOOKUP(A1206,Mobility!$A:$L,8,FALSE)</f>
        <v>29</v>
      </c>
      <c r="P1206">
        <f>VLOOKUP(A1206,Mobility!$A:$L,9,FALSE)</f>
        <v>8</v>
      </c>
      <c r="Q1206">
        <f>VLOOKUP(A1206,Mobility!$A:$L,10,FALSE)</f>
        <v>-4</v>
      </c>
      <c r="R1206">
        <f>VLOOKUP(A1206,Mobility!$A:$L,11,FALSE)</f>
        <v>-14</v>
      </c>
      <c r="S1206">
        <f>VLOOKUP(A1206,Mobility!$A:$L,12,FALSE)</f>
        <v>7</v>
      </c>
      <c r="T1206">
        <f>VLOOKUP(D1206,'Pop and Pop Den'!A:C,2,FALSE)</f>
        <v>1952570</v>
      </c>
      <c r="U1206">
        <f>VLOOKUP(D1206,'Pop and Pop Den'!A:C,3,FALSE)</f>
        <v>25.4161</v>
      </c>
      <c r="V1206">
        <f>VLOOKUP(D1206,Unemployment!A:B,2,FALSE)</f>
        <v>3</v>
      </c>
      <c r="W1206">
        <f>VLOOKUP(D1206,Unemployment!H:J,2,FALSE)</f>
        <v>2.9</v>
      </c>
      <c r="X1206">
        <f>VLOOKUP(D1206,Unemployment!H:J,3,FALSE)</f>
        <v>4.2</v>
      </c>
      <c r="Y1206">
        <f t="shared" si="375"/>
        <v>1.2000000000000002</v>
      </c>
      <c r="Z1206">
        <f t="shared" si="376"/>
        <v>1.3000000000000003</v>
      </c>
      <c r="AA1206">
        <f>VLOOKUP(D1206,MedianAge!A:B,2,FALSE)</f>
        <v>36.4</v>
      </c>
      <c r="AB1206" s="6">
        <f>VLOOKUP(D1206,StateActions!F:G,2,FALSE)</f>
        <v>43932</v>
      </c>
      <c r="AC1206" s="6">
        <f>VLOOKUP(D1206,StateActions!L:M,2,FALSE)</f>
        <v>43932</v>
      </c>
      <c r="AD1206" s="6">
        <f>VLOOKUP(D1206,StateActions!A:B,2,FALSE)</f>
        <v>43922</v>
      </c>
      <c r="AE1206">
        <f t="shared" si="377"/>
        <v>-26</v>
      </c>
      <c r="AF1206">
        <f t="shared" si="378"/>
        <v>-26</v>
      </c>
      <c r="AG1206">
        <f t="shared" si="379"/>
        <v>-16</v>
      </c>
      <c r="AH1206" s="18">
        <f t="shared" si="380"/>
        <v>9.5744680851063829E-2</v>
      </c>
      <c r="AI1206" s="18">
        <f t="shared" si="381"/>
        <v>0.9042553191489362</v>
      </c>
      <c r="AJ1206" s="20">
        <f t="shared" si="382"/>
        <v>0</v>
      </c>
      <c r="AK1206" t="str">
        <f t="shared" si="383"/>
        <v>Include</v>
      </c>
      <c r="AL1206" t="str">
        <f t="shared" si="384"/>
        <v>Less than 10 deaths</v>
      </c>
      <c r="AM1206" s="6">
        <f>IFERROR(VLOOKUP(D1206,DatesEachStateReach10Deaths!A:B,2,FALSE),AK1206)</f>
        <v>43928</v>
      </c>
      <c r="AN1206">
        <f t="shared" si="385"/>
        <v>-22</v>
      </c>
    </row>
    <row r="1207" spans="1:40" x14ac:dyDescent="0.25">
      <c r="A1207" t="str">
        <f t="shared" si="390"/>
        <v>43907Nebraska</v>
      </c>
      <c r="B1207" t="str">
        <f t="shared" si="373"/>
        <v>43907NE</v>
      </c>
      <c r="C1207" s="6">
        <v>43907</v>
      </c>
      <c r="D1207" t="s">
        <v>90</v>
      </c>
      <c r="E1207" t="s">
        <v>37</v>
      </c>
      <c r="F1207">
        <f>IFERROR(VLOOKUP(B1207,CovidTracking!B:G,4,FALSE),0)</f>
        <v>21</v>
      </c>
      <c r="G1207">
        <f>IFERROR(VLOOKUP(B1207,CovidTracking!B:G,5,FALSE),0)</f>
        <v>206</v>
      </c>
      <c r="H1207">
        <f t="shared" si="374"/>
        <v>227</v>
      </c>
      <c r="I1207">
        <f>IFERROR(VLOOKUP(B1207,CovidTracking!B:G,6,FALSE),0)</f>
        <v>0</v>
      </c>
      <c r="J1207">
        <f t="shared" si="386"/>
        <v>3</v>
      </c>
      <c r="K1207">
        <f t="shared" si="387"/>
        <v>36</v>
      </c>
      <c r="L1207">
        <f t="shared" si="388"/>
        <v>39</v>
      </c>
      <c r="M1207">
        <f t="shared" si="389"/>
        <v>0</v>
      </c>
      <c r="N1207">
        <f>VLOOKUP(A1207,Mobility!$A:$L,7,FALSE)</f>
        <v>-17</v>
      </c>
      <c r="O1207">
        <f>VLOOKUP(A1207,Mobility!$A:$L,8,FALSE)</f>
        <v>17</v>
      </c>
      <c r="P1207">
        <f>VLOOKUP(A1207,Mobility!$A:$L,9,FALSE)</f>
        <v>29</v>
      </c>
      <c r="Q1207">
        <f>VLOOKUP(A1207,Mobility!$A:$L,10,FALSE)</f>
        <v>-1</v>
      </c>
      <c r="R1207">
        <f>VLOOKUP(A1207,Mobility!$A:$L,11,FALSE)</f>
        <v>-20</v>
      </c>
      <c r="S1207">
        <f>VLOOKUP(A1207,Mobility!$A:$L,12,FALSE)</f>
        <v>10</v>
      </c>
      <c r="T1207">
        <f>VLOOKUP(D1207,'Pop and Pop Den'!A:C,2,FALSE)</f>
        <v>1952570</v>
      </c>
      <c r="U1207">
        <f>VLOOKUP(D1207,'Pop and Pop Den'!A:C,3,FALSE)</f>
        <v>25.4161</v>
      </c>
      <c r="V1207">
        <f>VLOOKUP(D1207,Unemployment!A:B,2,FALSE)</f>
        <v>3</v>
      </c>
      <c r="W1207">
        <f>VLOOKUP(D1207,Unemployment!H:J,2,FALSE)</f>
        <v>2.9</v>
      </c>
      <c r="X1207">
        <f>VLOOKUP(D1207,Unemployment!H:J,3,FALSE)</f>
        <v>4.2</v>
      </c>
      <c r="Y1207">
        <f t="shared" si="375"/>
        <v>1.2000000000000002</v>
      </c>
      <c r="Z1207">
        <f t="shared" si="376"/>
        <v>1.3000000000000003</v>
      </c>
      <c r="AA1207">
        <f>VLOOKUP(D1207,MedianAge!A:B,2,FALSE)</f>
        <v>36.4</v>
      </c>
      <c r="AB1207" s="6">
        <f>VLOOKUP(D1207,StateActions!F:G,2,FALSE)</f>
        <v>43932</v>
      </c>
      <c r="AC1207" s="6">
        <f>VLOOKUP(D1207,StateActions!L:M,2,FALSE)</f>
        <v>43932</v>
      </c>
      <c r="AD1207" s="6">
        <f>VLOOKUP(D1207,StateActions!A:B,2,FALSE)</f>
        <v>43922</v>
      </c>
      <c r="AE1207">
        <f t="shared" si="377"/>
        <v>-25</v>
      </c>
      <c r="AF1207">
        <f t="shared" si="378"/>
        <v>-25</v>
      </c>
      <c r="AG1207">
        <f t="shared" si="379"/>
        <v>-15</v>
      </c>
      <c r="AH1207" s="18">
        <f t="shared" si="380"/>
        <v>9.2511013215859028E-2</v>
      </c>
      <c r="AI1207" s="18">
        <f t="shared" si="381"/>
        <v>0.90748898678414092</v>
      </c>
      <c r="AJ1207" s="20">
        <f t="shared" si="382"/>
        <v>0</v>
      </c>
      <c r="AK1207" t="str">
        <f t="shared" si="383"/>
        <v>Include</v>
      </c>
      <c r="AL1207" t="str">
        <f t="shared" si="384"/>
        <v>Less than 10 deaths</v>
      </c>
      <c r="AM1207" s="6">
        <f>IFERROR(VLOOKUP(D1207,DatesEachStateReach10Deaths!A:B,2,FALSE),AK1207)</f>
        <v>43928</v>
      </c>
      <c r="AN1207">
        <f t="shared" si="385"/>
        <v>-21</v>
      </c>
    </row>
    <row r="1208" spans="1:40" x14ac:dyDescent="0.25">
      <c r="A1208" t="str">
        <f t="shared" si="390"/>
        <v>43908Nebraska</v>
      </c>
      <c r="B1208" t="str">
        <f t="shared" si="373"/>
        <v>43908NE</v>
      </c>
      <c r="C1208" s="6">
        <v>43908</v>
      </c>
      <c r="D1208" t="s">
        <v>90</v>
      </c>
      <c r="E1208" t="s">
        <v>37</v>
      </c>
      <c r="F1208">
        <f>IFERROR(VLOOKUP(B1208,CovidTracking!B:G,4,FALSE),0)</f>
        <v>24</v>
      </c>
      <c r="G1208">
        <f>IFERROR(VLOOKUP(B1208,CovidTracking!B:G,5,FALSE),0)</f>
        <v>206</v>
      </c>
      <c r="H1208">
        <f t="shared" si="374"/>
        <v>230</v>
      </c>
      <c r="I1208">
        <f>IFERROR(VLOOKUP(B1208,CovidTracking!B:G,6,FALSE),0)</f>
        <v>0</v>
      </c>
      <c r="J1208">
        <f t="shared" si="386"/>
        <v>3</v>
      </c>
      <c r="K1208">
        <f t="shared" si="387"/>
        <v>0</v>
      </c>
      <c r="L1208">
        <f t="shared" si="388"/>
        <v>3</v>
      </c>
      <c r="M1208">
        <f t="shared" si="389"/>
        <v>0</v>
      </c>
      <c r="N1208">
        <f>VLOOKUP(A1208,Mobility!$A:$L,7,FALSE)</f>
        <v>-22</v>
      </c>
      <c r="O1208">
        <f>VLOOKUP(A1208,Mobility!$A:$L,8,FALSE)</f>
        <v>14</v>
      </c>
      <c r="P1208">
        <f>VLOOKUP(A1208,Mobility!$A:$L,9,FALSE)</f>
        <v>17</v>
      </c>
      <c r="Q1208">
        <f>VLOOKUP(A1208,Mobility!$A:$L,10,FALSE)</f>
        <v>-8</v>
      </c>
      <c r="R1208">
        <f>VLOOKUP(A1208,Mobility!$A:$L,11,FALSE)</f>
        <v>-24</v>
      </c>
      <c r="S1208">
        <f>VLOOKUP(A1208,Mobility!$A:$L,12,FALSE)</f>
        <v>11</v>
      </c>
      <c r="T1208">
        <f>VLOOKUP(D1208,'Pop and Pop Den'!A:C,2,FALSE)</f>
        <v>1952570</v>
      </c>
      <c r="U1208">
        <f>VLOOKUP(D1208,'Pop and Pop Den'!A:C,3,FALSE)</f>
        <v>25.4161</v>
      </c>
      <c r="V1208">
        <f>VLOOKUP(D1208,Unemployment!A:B,2,FALSE)</f>
        <v>3</v>
      </c>
      <c r="W1208">
        <f>VLOOKUP(D1208,Unemployment!H:J,2,FALSE)</f>
        <v>2.9</v>
      </c>
      <c r="X1208">
        <f>VLOOKUP(D1208,Unemployment!H:J,3,FALSE)</f>
        <v>4.2</v>
      </c>
      <c r="Y1208">
        <f t="shared" si="375"/>
        <v>1.2000000000000002</v>
      </c>
      <c r="Z1208">
        <f t="shared" si="376"/>
        <v>1.3000000000000003</v>
      </c>
      <c r="AA1208">
        <f>VLOOKUP(D1208,MedianAge!A:B,2,FALSE)</f>
        <v>36.4</v>
      </c>
      <c r="AB1208" s="6">
        <f>VLOOKUP(D1208,StateActions!F:G,2,FALSE)</f>
        <v>43932</v>
      </c>
      <c r="AC1208" s="6">
        <f>VLOOKUP(D1208,StateActions!L:M,2,FALSE)</f>
        <v>43932</v>
      </c>
      <c r="AD1208" s="6">
        <f>VLOOKUP(D1208,StateActions!A:B,2,FALSE)</f>
        <v>43922</v>
      </c>
      <c r="AE1208">
        <f t="shared" si="377"/>
        <v>-24</v>
      </c>
      <c r="AF1208">
        <f t="shared" si="378"/>
        <v>-24</v>
      </c>
      <c r="AG1208">
        <f t="shared" si="379"/>
        <v>-14</v>
      </c>
      <c r="AH1208" s="18">
        <f t="shared" si="380"/>
        <v>0.10434782608695652</v>
      </c>
      <c r="AI1208" s="18">
        <f t="shared" si="381"/>
        <v>0.89565217391304353</v>
      </c>
      <c r="AJ1208" s="20">
        <f t="shared" si="382"/>
        <v>0</v>
      </c>
      <c r="AK1208" t="str">
        <f t="shared" si="383"/>
        <v>Include</v>
      </c>
      <c r="AL1208" t="str">
        <f t="shared" si="384"/>
        <v>Less than 10 deaths</v>
      </c>
      <c r="AM1208" s="6">
        <f>IFERROR(VLOOKUP(D1208,DatesEachStateReach10Deaths!A:B,2,FALSE),AK1208)</f>
        <v>43928</v>
      </c>
      <c r="AN1208">
        <f t="shared" si="385"/>
        <v>-20</v>
      </c>
    </row>
    <row r="1209" spans="1:40" x14ac:dyDescent="0.25">
      <c r="A1209" t="str">
        <f t="shared" si="390"/>
        <v>43909Nebraska</v>
      </c>
      <c r="B1209" t="str">
        <f t="shared" si="373"/>
        <v>43909NE</v>
      </c>
      <c r="C1209" s="6">
        <v>43909</v>
      </c>
      <c r="D1209" t="s">
        <v>90</v>
      </c>
      <c r="E1209" t="s">
        <v>37</v>
      </c>
      <c r="F1209">
        <f>IFERROR(VLOOKUP(B1209,CovidTracking!B:G,4,FALSE),0)</f>
        <v>27</v>
      </c>
      <c r="G1209">
        <f>IFERROR(VLOOKUP(B1209,CovidTracking!B:G,5,FALSE),0)</f>
        <v>240</v>
      </c>
      <c r="H1209">
        <f t="shared" si="374"/>
        <v>267</v>
      </c>
      <c r="I1209">
        <f>IFERROR(VLOOKUP(B1209,CovidTracking!B:G,6,FALSE),0)</f>
        <v>0</v>
      </c>
      <c r="J1209">
        <f t="shared" si="386"/>
        <v>3</v>
      </c>
      <c r="K1209">
        <f t="shared" si="387"/>
        <v>34</v>
      </c>
      <c r="L1209">
        <f t="shared" si="388"/>
        <v>37</v>
      </c>
      <c r="M1209">
        <f t="shared" si="389"/>
        <v>0</v>
      </c>
      <c r="N1209">
        <f>VLOOKUP(A1209,Mobility!$A:$L,7,FALSE)</f>
        <v>-33</v>
      </c>
      <c r="O1209">
        <f>VLOOKUP(A1209,Mobility!$A:$L,8,FALSE)</f>
        <v>0</v>
      </c>
      <c r="P1209">
        <f>VLOOKUP(A1209,Mobility!$A:$L,9,FALSE)</f>
        <v>-15</v>
      </c>
      <c r="Q1209">
        <f>VLOOKUP(A1209,Mobility!$A:$L,10,FALSE)</f>
        <v>-22</v>
      </c>
      <c r="R1209">
        <f>VLOOKUP(A1209,Mobility!$A:$L,11,FALSE)</f>
        <v>-28</v>
      </c>
      <c r="S1209">
        <f>VLOOKUP(A1209,Mobility!$A:$L,12,FALSE)</f>
        <v>15</v>
      </c>
      <c r="T1209">
        <f>VLOOKUP(D1209,'Pop and Pop Den'!A:C,2,FALSE)</f>
        <v>1952570</v>
      </c>
      <c r="U1209">
        <f>VLOOKUP(D1209,'Pop and Pop Den'!A:C,3,FALSE)</f>
        <v>25.4161</v>
      </c>
      <c r="V1209">
        <f>VLOOKUP(D1209,Unemployment!A:B,2,FALSE)</f>
        <v>3</v>
      </c>
      <c r="W1209">
        <f>VLOOKUP(D1209,Unemployment!H:J,2,FALSE)</f>
        <v>2.9</v>
      </c>
      <c r="X1209">
        <f>VLOOKUP(D1209,Unemployment!H:J,3,FALSE)</f>
        <v>4.2</v>
      </c>
      <c r="Y1209">
        <f t="shared" si="375"/>
        <v>1.2000000000000002</v>
      </c>
      <c r="Z1209">
        <f t="shared" si="376"/>
        <v>1.3000000000000003</v>
      </c>
      <c r="AA1209">
        <f>VLOOKUP(D1209,MedianAge!A:B,2,FALSE)</f>
        <v>36.4</v>
      </c>
      <c r="AB1209" s="6">
        <f>VLOOKUP(D1209,StateActions!F:G,2,FALSE)</f>
        <v>43932</v>
      </c>
      <c r="AC1209" s="6">
        <f>VLOOKUP(D1209,StateActions!L:M,2,FALSE)</f>
        <v>43932</v>
      </c>
      <c r="AD1209" s="6">
        <f>VLOOKUP(D1209,StateActions!A:B,2,FALSE)</f>
        <v>43922</v>
      </c>
      <c r="AE1209">
        <f t="shared" si="377"/>
        <v>-23</v>
      </c>
      <c r="AF1209">
        <f t="shared" si="378"/>
        <v>-23</v>
      </c>
      <c r="AG1209">
        <f t="shared" si="379"/>
        <v>-13</v>
      </c>
      <c r="AH1209" s="18">
        <f t="shared" si="380"/>
        <v>0.10112359550561797</v>
      </c>
      <c r="AI1209" s="18">
        <f t="shared" si="381"/>
        <v>0.898876404494382</v>
      </c>
      <c r="AJ1209" s="20">
        <f t="shared" si="382"/>
        <v>0</v>
      </c>
      <c r="AK1209" t="str">
        <f t="shared" si="383"/>
        <v>Include</v>
      </c>
      <c r="AL1209" t="str">
        <f t="shared" si="384"/>
        <v>Less than 10 deaths</v>
      </c>
      <c r="AM1209" s="6">
        <f>IFERROR(VLOOKUP(D1209,DatesEachStateReach10Deaths!A:B,2,FALSE),AK1209)</f>
        <v>43928</v>
      </c>
      <c r="AN1209">
        <f t="shared" si="385"/>
        <v>-19</v>
      </c>
    </row>
    <row r="1210" spans="1:40" x14ac:dyDescent="0.25">
      <c r="A1210" t="str">
        <f t="shared" si="390"/>
        <v>43910Nebraska</v>
      </c>
      <c r="B1210" t="str">
        <f t="shared" si="373"/>
        <v>43910NE</v>
      </c>
      <c r="C1210" s="6">
        <v>43910</v>
      </c>
      <c r="D1210" t="s">
        <v>90</v>
      </c>
      <c r="E1210" t="s">
        <v>37</v>
      </c>
      <c r="F1210">
        <f>IFERROR(VLOOKUP(B1210,CovidTracking!B:G,4,FALSE),0)</f>
        <v>32</v>
      </c>
      <c r="G1210">
        <f>IFERROR(VLOOKUP(B1210,CovidTracking!B:G,5,FALSE),0)</f>
        <v>240</v>
      </c>
      <c r="H1210">
        <f t="shared" si="374"/>
        <v>272</v>
      </c>
      <c r="I1210">
        <f>IFERROR(VLOOKUP(B1210,CovidTracking!B:G,6,FALSE),0)</f>
        <v>0</v>
      </c>
      <c r="J1210">
        <f t="shared" si="386"/>
        <v>5</v>
      </c>
      <c r="K1210">
        <f t="shared" si="387"/>
        <v>0</v>
      </c>
      <c r="L1210">
        <f t="shared" si="388"/>
        <v>5</v>
      </c>
      <c r="M1210">
        <f t="shared" si="389"/>
        <v>0</v>
      </c>
      <c r="N1210">
        <f>VLOOKUP(A1210,Mobility!$A:$L,7,FALSE)</f>
        <v>-33</v>
      </c>
      <c r="O1210">
        <f>VLOOKUP(A1210,Mobility!$A:$L,8,FALSE)</f>
        <v>4</v>
      </c>
      <c r="P1210">
        <f>VLOOKUP(A1210,Mobility!$A:$L,9,FALSE)</f>
        <v>-15</v>
      </c>
      <c r="Q1210">
        <f>VLOOKUP(A1210,Mobility!$A:$L,10,FALSE)</f>
        <v>-18</v>
      </c>
      <c r="R1210">
        <f>VLOOKUP(A1210,Mobility!$A:$L,11,FALSE)</f>
        <v>-29</v>
      </c>
      <c r="S1210">
        <f>VLOOKUP(A1210,Mobility!$A:$L,12,FALSE)</f>
        <v>16</v>
      </c>
      <c r="T1210">
        <f>VLOOKUP(D1210,'Pop and Pop Den'!A:C,2,FALSE)</f>
        <v>1952570</v>
      </c>
      <c r="U1210">
        <f>VLOOKUP(D1210,'Pop and Pop Den'!A:C,3,FALSE)</f>
        <v>25.4161</v>
      </c>
      <c r="V1210">
        <f>VLOOKUP(D1210,Unemployment!A:B,2,FALSE)</f>
        <v>3</v>
      </c>
      <c r="W1210">
        <f>VLOOKUP(D1210,Unemployment!H:J,2,FALSE)</f>
        <v>2.9</v>
      </c>
      <c r="X1210">
        <f>VLOOKUP(D1210,Unemployment!H:J,3,FALSE)</f>
        <v>4.2</v>
      </c>
      <c r="Y1210">
        <f t="shared" si="375"/>
        <v>1.2000000000000002</v>
      </c>
      <c r="Z1210">
        <f t="shared" si="376"/>
        <v>1.3000000000000003</v>
      </c>
      <c r="AA1210">
        <f>VLOOKUP(D1210,MedianAge!A:B,2,FALSE)</f>
        <v>36.4</v>
      </c>
      <c r="AB1210" s="6">
        <f>VLOOKUP(D1210,StateActions!F:G,2,FALSE)</f>
        <v>43932</v>
      </c>
      <c r="AC1210" s="6">
        <f>VLOOKUP(D1210,StateActions!L:M,2,FALSE)</f>
        <v>43932</v>
      </c>
      <c r="AD1210" s="6">
        <f>VLOOKUP(D1210,StateActions!A:B,2,FALSE)</f>
        <v>43922</v>
      </c>
      <c r="AE1210">
        <f t="shared" si="377"/>
        <v>-22</v>
      </c>
      <c r="AF1210">
        <f t="shared" si="378"/>
        <v>-22</v>
      </c>
      <c r="AG1210">
        <f t="shared" si="379"/>
        <v>-12</v>
      </c>
      <c r="AH1210" s="18">
        <f t="shared" si="380"/>
        <v>0.11764705882352941</v>
      </c>
      <c r="AI1210" s="18">
        <f t="shared" si="381"/>
        <v>0.88235294117647056</v>
      </c>
      <c r="AJ1210" s="20">
        <f t="shared" si="382"/>
        <v>0</v>
      </c>
      <c r="AK1210" t="str">
        <f t="shared" si="383"/>
        <v>Include</v>
      </c>
      <c r="AL1210" t="str">
        <f t="shared" si="384"/>
        <v>Less than 10 deaths</v>
      </c>
      <c r="AM1210" s="6">
        <f>IFERROR(VLOOKUP(D1210,DatesEachStateReach10Deaths!A:B,2,FALSE),AK1210)</f>
        <v>43928</v>
      </c>
      <c r="AN1210">
        <f t="shared" si="385"/>
        <v>-18</v>
      </c>
    </row>
    <row r="1211" spans="1:40" x14ac:dyDescent="0.25">
      <c r="A1211" t="str">
        <f t="shared" si="390"/>
        <v>43911Nebraska</v>
      </c>
      <c r="B1211" t="str">
        <f t="shared" si="373"/>
        <v>43911NE</v>
      </c>
      <c r="C1211" s="6">
        <v>43911</v>
      </c>
      <c r="D1211" t="s">
        <v>90</v>
      </c>
      <c r="E1211" t="s">
        <v>37</v>
      </c>
      <c r="F1211">
        <f>IFERROR(VLOOKUP(B1211,CovidTracking!B:G,4,FALSE),0)</f>
        <v>38</v>
      </c>
      <c r="G1211">
        <f>IFERROR(VLOOKUP(B1211,CovidTracking!B:G,5,FALSE),0)</f>
        <v>356</v>
      </c>
      <c r="H1211">
        <f t="shared" si="374"/>
        <v>394</v>
      </c>
      <c r="I1211">
        <f>IFERROR(VLOOKUP(B1211,CovidTracking!B:G,6,FALSE),0)</f>
        <v>0</v>
      </c>
      <c r="J1211">
        <f t="shared" si="386"/>
        <v>6</v>
      </c>
      <c r="K1211">
        <f t="shared" si="387"/>
        <v>116</v>
      </c>
      <c r="L1211">
        <f t="shared" si="388"/>
        <v>122</v>
      </c>
      <c r="M1211">
        <f t="shared" si="389"/>
        <v>0</v>
      </c>
      <c r="N1211">
        <f>VLOOKUP(A1211,Mobility!$A:$L,7,FALSE)</f>
        <v>-38</v>
      </c>
      <c r="O1211">
        <f>VLOOKUP(A1211,Mobility!$A:$L,8,FALSE)</f>
        <v>0</v>
      </c>
      <c r="P1211">
        <f>VLOOKUP(A1211,Mobility!$A:$L,9,FALSE)</f>
        <v>15</v>
      </c>
      <c r="Q1211">
        <f>VLOOKUP(A1211,Mobility!$A:$L,10,FALSE)</f>
        <v>-9</v>
      </c>
      <c r="R1211">
        <f>VLOOKUP(A1211,Mobility!$A:$L,11,FALSE)</f>
        <v>-14</v>
      </c>
      <c r="S1211">
        <f>VLOOKUP(A1211,Mobility!$A:$L,12,FALSE)</f>
        <v>11</v>
      </c>
      <c r="T1211">
        <f>VLOOKUP(D1211,'Pop and Pop Den'!A:C,2,FALSE)</f>
        <v>1952570</v>
      </c>
      <c r="U1211">
        <f>VLOOKUP(D1211,'Pop and Pop Den'!A:C,3,FALSE)</f>
        <v>25.4161</v>
      </c>
      <c r="V1211">
        <f>VLOOKUP(D1211,Unemployment!A:B,2,FALSE)</f>
        <v>3</v>
      </c>
      <c r="W1211">
        <f>VLOOKUP(D1211,Unemployment!H:J,2,FALSE)</f>
        <v>2.9</v>
      </c>
      <c r="X1211">
        <f>VLOOKUP(D1211,Unemployment!H:J,3,FALSE)</f>
        <v>4.2</v>
      </c>
      <c r="Y1211">
        <f t="shared" si="375"/>
        <v>1.2000000000000002</v>
      </c>
      <c r="Z1211">
        <f t="shared" si="376"/>
        <v>1.3000000000000003</v>
      </c>
      <c r="AA1211">
        <f>VLOOKUP(D1211,MedianAge!A:B,2,FALSE)</f>
        <v>36.4</v>
      </c>
      <c r="AB1211" s="6">
        <f>VLOOKUP(D1211,StateActions!F:G,2,FALSE)</f>
        <v>43932</v>
      </c>
      <c r="AC1211" s="6">
        <f>VLOOKUP(D1211,StateActions!L:M,2,FALSE)</f>
        <v>43932</v>
      </c>
      <c r="AD1211" s="6">
        <f>VLOOKUP(D1211,StateActions!A:B,2,FALSE)</f>
        <v>43922</v>
      </c>
      <c r="AE1211">
        <f t="shared" si="377"/>
        <v>-21</v>
      </c>
      <c r="AF1211">
        <f t="shared" si="378"/>
        <v>-21</v>
      </c>
      <c r="AG1211">
        <f t="shared" si="379"/>
        <v>-11</v>
      </c>
      <c r="AH1211" s="18">
        <f t="shared" si="380"/>
        <v>9.6446700507614211E-2</v>
      </c>
      <c r="AI1211" s="18">
        <f t="shared" si="381"/>
        <v>0.90355329949238583</v>
      </c>
      <c r="AJ1211" s="20">
        <f t="shared" si="382"/>
        <v>0</v>
      </c>
      <c r="AK1211" t="str">
        <f t="shared" si="383"/>
        <v>Include</v>
      </c>
      <c r="AL1211" t="str">
        <f t="shared" si="384"/>
        <v>Less than 10 deaths</v>
      </c>
      <c r="AM1211" s="6">
        <f>IFERROR(VLOOKUP(D1211,DatesEachStateReach10Deaths!A:B,2,FALSE),AK1211)</f>
        <v>43928</v>
      </c>
      <c r="AN1211">
        <f t="shared" si="385"/>
        <v>-17</v>
      </c>
    </row>
    <row r="1212" spans="1:40" x14ac:dyDescent="0.25">
      <c r="A1212" t="str">
        <f t="shared" si="390"/>
        <v>43912Nebraska</v>
      </c>
      <c r="B1212" t="str">
        <f t="shared" si="373"/>
        <v>43912NE</v>
      </c>
      <c r="C1212" s="6">
        <v>43912</v>
      </c>
      <c r="D1212" t="s">
        <v>90</v>
      </c>
      <c r="E1212" t="s">
        <v>37</v>
      </c>
      <c r="F1212">
        <f>IFERROR(VLOOKUP(B1212,CovidTracking!B:G,4,FALSE),0)</f>
        <v>48</v>
      </c>
      <c r="G1212">
        <f>IFERROR(VLOOKUP(B1212,CovidTracking!B:G,5,FALSE),0)</f>
        <v>356</v>
      </c>
      <c r="H1212">
        <f t="shared" si="374"/>
        <v>404</v>
      </c>
      <c r="I1212">
        <f>IFERROR(VLOOKUP(B1212,CovidTracking!B:G,6,FALSE),0)</f>
        <v>0</v>
      </c>
      <c r="J1212">
        <f t="shared" si="386"/>
        <v>10</v>
      </c>
      <c r="K1212">
        <f t="shared" si="387"/>
        <v>0</v>
      </c>
      <c r="L1212">
        <f t="shared" si="388"/>
        <v>10</v>
      </c>
      <c r="M1212">
        <f t="shared" si="389"/>
        <v>0</v>
      </c>
      <c r="N1212">
        <f>VLOOKUP(A1212,Mobility!$A:$L,7,FALSE)</f>
        <v>-40</v>
      </c>
      <c r="O1212">
        <f>VLOOKUP(A1212,Mobility!$A:$L,8,FALSE)</f>
        <v>-11</v>
      </c>
      <c r="P1212">
        <f>VLOOKUP(A1212,Mobility!$A:$L,9,FALSE)</f>
        <v>-4</v>
      </c>
      <c r="Q1212">
        <f>VLOOKUP(A1212,Mobility!$A:$L,10,FALSE)</f>
        <v>-21</v>
      </c>
      <c r="R1212">
        <f>VLOOKUP(A1212,Mobility!$A:$L,11,FALSE)</f>
        <v>-22</v>
      </c>
      <c r="S1212">
        <f>VLOOKUP(A1212,Mobility!$A:$L,12,FALSE)</f>
        <v>9</v>
      </c>
      <c r="T1212">
        <f>VLOOKUP(D1212,'Pop and Pop Den'!A:C,2,FALSE)</f>
        <v>1952570</v>
      </c>
      <c r="U1212">
        <f>VLOOKUP(D1212,'Pop and Pop Den'!A:C,3,FALSE)</f>
        <v>25.4161</v>
      </c>
      <c r="V1212">
        <f>VLOOKUP(D1212,Unemployment!A:B,2,FALSE)</f>
        <v>3</v>
      </c>
      <c r="W1212">
        <f>VLOOKUP(D1212,Unemployment!H:J,2,FALSE)</f>
        <v>2.9</v>
      </c>
      <c r="X1212">
        <f>VLOOKUP(D1212,Unemployment!H:J,3,FALSE)</f>
        <v>4.2</v>
      </c>
      <c r="Y1212">
        <f t="shared" si="375"/>
        <v>1.2000000000000002</v>
      </c>
      <c r="Z1212">
        <f t="shared" si="376"/>
        <v>1.3000000000000003</v>
      </c>
      <c r="AA1212">
        <f>VLOOKUP(D1212,MedianAge!A:B,2,FALSE)</f>
        <v>36.4</v>
      </c>
      <c r="AB1212" s="6">
        <f>VLOOKUP(D1212,StateActions!F:G,2,FALSE)</f>
        <v>43932</v>
      </c>
      <c r="AC1212" s="6">
        <f>VLOOKUP(D1212,StateActions!L:M,2,FALSE)</f>
        <v>43932</v>
      </c>
      <c r="AD1212" s="6">
        <f>VLOOKUP(D1212,StateActions!A:B,2,FALSE)</f>
        <v>43922</v>
      </c>
      <c r="AE1212">
        <f t="shared" si="377"/>
        <v>-20</v>
      </c>
      <c r="AF1212">
        <f t="shared" si="378"/>
        <v>-20</v>
      </c>
      <c r="AG1212">
        <f t="shared" si="379"/>
        <v>-10</v>
      </c>
      <c r="AH1212" s="18">
        <f t="shared" si="380"/>
        <v>0.11881188118811881</v>
      </c>
      <c r="AI1212" s="18">
        <f t="shared" si="381"/>
        <v>0.88118811881188119</v>
      </c>
      <c r="AJ1212" s="20">
        <f t="shared" si="382"/>
        <v>0</v>
      </c>
      <c r="AK1212" t="str">
        <f t="shared" si="383"/>
        <v>Include</v>
      </c>
      <c r="AL1212" t="str">
        <f t="shared" si="384"/>
        <v>Less than 10 deaths</v>
      </c>
      <c r="AM1212" s="6">
        <f>IFERROR(VLOOKUP(D1212,DatesEachStateReach10Deaths!A:B,2,FALSE),AK1212)</f>
        <v>43928</v>
      </c>
      <c r="AN1212">
        <f t="shared" si="385"/>
        <v>-16</v>
      </c>
    </row>
    <row r="1213" spans="1:40" x14ac:dyDescent="0.25">
      <c r="A1213" t="str">
        <f t="shared" si="390"/>
        <v>43913Nebraska</v>
      </c>
      <c r="B1213" t="str">
        <f t="shared" si="373"/>
        <v>43913NE</v>
      </c>
      <c r="C1213" s="6">
        <v>43913</v>
      </c>
      <c r="D1213" t="s">
        <v>90</v>
      </c>
      <c r="E1213" t="s">
        <v>37</v>
      </c>
      <c r="F1213">
        <f>IFERROR(VLOOKUP(B1213,CovidTracking!B:G,4,FALSE),0)</f>
        <v>50</v>
      </c>
      <c r="G1213">
        <f>IFERROR(VLOOKUP(B1213,CovidTracking!B:G,5,FALSE),0)</f>
        <v>356</v>
      </c>
      <c r="H1213">
        <f t="shared" si="374"/>
        <v>406</v>
      </c>
      <c r="I1213">
        <f>IFERROR(VLOOKUP(B1213,CovidTracking!B:G,6,FALSE),0)</f>
        <v>0</v>
      </c>
      <c r="J1213">
        <f t="shared" si="386"/>
        <v>2</v>
      </c>
      <c r="K1213">
        <f t="shared" si="387"/>
        <v>0</v>
      </c>
      <c r="L1213">
        <f t="shared" si="388"/>
        <v>2</v>
      </c>
      <c r="M1213">
        <f t="shared" si="389"/>
        <v>0</v>
      </c>
      <c r="N1213">
        <f>VLOOKUP(A1213,Mobility!$A:$L,7,FALSE)</f>
        <v>-30</v>
      </c>
      <c r="O1213">
        <f>VLOOKUP(A1213,Mobility!$A:$L,8,FALSE)</f>
        <v>-4</v>
      </c>
      <c r="P1213">
        <f>VLOOKUP(A1213,Mobility!$A:$L,9,FALSE)</f>
        <v>29</v>
      </c>
      <c r="Q1213">
        <f>VLOOKUP(A1213,Mobility!$A:$L,10,FALSE)</f>
        <v>-17</v>
      </c>
      <c r="R1213">
        <f>VLOOKUP(A1213,Mobility!$A:$L,11,FALSE)</f>
        <v>-31</v>
      </c>
      <c r="S1213">
        <f>VLOOKUP(A1213,Mobility!$A:$L,12,FALSE)</f>
        <v>13</v>
      </c>
      <c r="T1213">
        <f>VLOOKUP(D1213,'Pop and Pop Den'!A:C,2,FALSE)</f>
        <v>1952570</v>
      </c>
      <c r="U1213">
        <f>VLOOKUP(D1213,'Pop and Pop Den'!A:C,3,FALSE)</f>
        <v>25.4161</v>
      </c>
      <c r="V1213">
        <f>VLOOKUP(D1213,Unemployment!A:B,2,FALSE)</f>
        <v>3</v>
      </c>
      <c r="W1213">
        <f>VLOOKUP(D1213,Unemployment!H:J,2,FALSE)</f>
        <v>2.9</v>
      </c>
      <c r="X1213">
        <f>VLOOKUP(D1213,Unemployment!H:J,3,FALSE)</f>
        <v>4.2</v>
      </c>
      <c r="Y1213">
        <f t="shared" si="375"/>
        <v>1.2000000000000002</v>
      </c>
      <c r="Z1213">
        <f t="shared" si="376"/>
        <v>1.3000000000000003</v>
      </c>
      <c r="AA1213">
        <f>VLOOKUP(D1213,MedianAge!A:B,2,FALSE)</f>
        <v>36.4</v>
      </c>
      <c r="AB1213" s="6">
        <f>VLOOKUP(D1213,StateActions!F:G,2,FALSE)</f>
        <v>43932</v>
      </c>
      <c r="AC1213" s="6">
        <f>VLOOKUP(D1213,StateActions!L:M,2,FALSE)</f>
        <v>43932</v>
      </c>
      <c r="AD1213" s="6">
        <f>VLOOKUP(D1213,StateActions!A:B,2,FALSE)</f>
        <v>43922</v>
      </c>
      <c r="AE1213">
        <f t="shared" si="377"/>
        <v>-19</v>
      </c>
      <c r="AF1213">
        <f t="shared" si="378"/>
        <v>-19</v>
      </c>
      <c r="AG1213">
        <f t="shared" si="379"/>
        <v>-9</v>
      </c>
      <c r="AH1213" s="18">
        <f t="shared" si="380"/>
        <v>0.12315270935960591</v>
      </c>
      <c r="AI1213" s="18">
        <f t="shared" si="381"/>
        <v>0.87684729064039413</v>
      </c>
      <c r="AJ1213" s="20">
        <f t="shared" si="382"/>
        <v>0</v>
      </c>
      <c r="AK1213" t="str">
        <f t="shared" si="383"/>
        <v>Include</v>
      </c>
      <c r="AL1213" t="str">
        <f t="shared" si="384"/>
        <v>Less than 10 deaths</v>
      </c>
      <c r="AM1213" s="6">
        <f>IFERROR(VLOOKUP(D1213,DatesEachStateReach10Deaths!A:B,2,FALSE),AK1213)</f>
        <v>43928</v>
      </c>
      <c r="AN1213">
        <f t="shared" si="385"/>
        <v>-15</v>
      </c>
    </row>
    <row r="1214" spans="1:40" x14ac:dyDescent="0.25">
      <c r="A1214" t="str">
        <f t="shared" si="390"/>
        <v>43914Nebraska</v>
      </c>
      <c r="B1214" t="str">
        <f t="shared" si="373"/>
        <v>43914NE</v>
      </c>
      <c r="C1214" s="6">
        <v>43914</v>
      </c>
      <c r="D1214" t="s">
        <v>90</v>
      </c>
      <c r="E1214" t="s">
        <v>37</v>
      </c>
      <c r="F1214">
        <f>IFERROR(VLOOKUP(B1214,CovidTracking!B:G,4,FALSE),0)</f>
        <v>52</v>
      </c>
      <c r="G1214">
        <f>IFERROR(VLOOKUP(B1214,CovidTracking!B:G,5,FALSE),0)</f>
        <v>975</v>
      </c>
      <c r="H1214">
        <f t="shared" si="374"/>
        <v>1027</v>
      </c>
      <c r="I1214">
        <f>IFERROR(VLOOKUP(B1214,CovidTracking!B:G,6,FALSE),0)</f>
        <v>0</v>
      </c>
      <c r="J1214">
        <f t="shared" si="386"/>
        <v>2</v>
      </c>
      <c r="K1214">
        <f t="shared" si="387"/>
        <v>619</v>
      </c>
      <c r="L1214">
        <f t="shared" si="388"/>
        <v>621</v>
      </c>
      <c r="M1214">
        <f t="shared" si="389"/>
        <v>0</v>
      </c>
      <c r="N1214">
        <f>VLOOKUP(A1214,Mobility!$A:$L,7,FALSE)</f>
        <v>-32</v>
      </c>
      <c r="O1214">
        <f>VLOOKUP(A1214,Mobility!$A:$L,8,FALSE)</f>
        <v>-8</v>
      </c>
      <c r="P1214">
        <f>VLOOKUP(A1214,Mobility!$A:$L,9,FALSE)</f>
        <v>69</v>
      </c>
      <c r="Q1214">
        <f>VLOOKUP(A1214,Mobility!$A:$L,10,FALSE)</f>
        <v>-14</v>
      </c>
      <c r="R1214">
        <f>VLOOKUP(A1214,Mobility!$A:$L,11,FALSE)</f>
        <v>-33</v>
      </c>
      <c r="S1214">
        <f>VLOOKUP(A1214,Mobility!$A:$L,12,FALSE)</f>
        <v>15</v>
      </c>
      <c r="T1214">
        <f>VLOOKUP(D1214,'Pop and Pop Den'!A:C,2,FALSE)</f>
        <v>1952570</v>
      </c>
      <c r="U1214">
        <f>VLOOKUP(D1214,'Pop and Pop Den'!A:C,3,FALSE)</f>
        <v>25.4161</v>
      </c>
      <c r="V1214">
        <f>VLOOKUP(D1214,Unemployment!A:B,2,FALSE)</f>
        <v>3</v>
      </c>
      <c r="W1214">
        <f>VLOOKUP(D1214,Unemployment!H:J,2,FALSE)</f>
        <v>2.9</v>
      </c>
      <c r="X1214">
        <f>VLOOKUP(D1214,Unemployment!H:J,3,FALSE)</f>
        <v>4.2</v>
      </c>
      <c r="Y1214">
        <f t="shared" si="375"/>
        <v>1.2000000000000002</v>
      </c>
      <c r="Z1214">
        <f t="shared" si="376"/>
        <v>1.3000000000000003</v>
      </c>
      <c r="AA1214">
        <f>VLOOKUP(D1214,MedianAge!A:B,2,FALSE)</f>
        <v>36.4</v>
      </c>
      <c r="AB1214" s="6">
        <f>VLOOKUP(D1214,StateActions!F:G,2,FALSE)</f>
        <v>43932</v>
      </c>
      <c r="AC1214" s="6">
        <f>VLOOKUP(D1214,StateActions!L:M,2,FALSE)</f>
        <v>43932</v>
      </c>
      <c r="AD1214" s="6">
        <f>VLOOKUP(D1214,StateActions!A:B,2,FALSE)</f>
        <v>43922</v>
      </c>
      <c r="AE1214">
        <f t="shared" si="377"/>
        <v>-18</v>
      </c>
      <c r="AF1214">
        <f t="shared" si="378"/>
        <v>-18</v>
      </c>
      <c r="AG1214">
        <f t="shared" si="379"/>
        <v>-8</v>
      </c>
      <c r="AH1214" s="18">
        <f t="shared" si="380"/>
        <v>5.0632911392405063E-2</v>
      </c>
      <c r="AI1214" s="18">
        <f t="shared" si="381"/>
        <v>0.94936708860759489</v>
      </c>
      <c r="AJ1214" s="20">
        <f t="shared" si="382"/>
        <v>0</v>
      </c>
      <c r="AK1214" t="str">
        <f t="shared" si="383"/>
        <v>Include</v>
      </c>
      <c r="AL1214" t="str">
        <f t="shared" si="384"/>
        <v>Less than 10 deaths</v>
      </c>
      <c r="AM1214" s="6">
        <f>IFERROR(VLOOKUP(D1214,DatesEachStateReach10Deaths!A:B,2,FALSE),AK1214)</f>
        <v>43928</v>
      </c>
      <c r="AN1214">
        <f t="shared" si="385"/>
        <v>-14</v>
      </c>
    </row>
    <row r="1215" spans="1:40" x14ac:dyDescent="0.25">
      <c r="A1215" t="str">
        <f t="shared" si="390"/>
        <v>43915Nebraska</v>
      </c>
      <c r="B1215" t="str">
        <f t="shared" si="373"/>
        <v>43915NE</v>
      </c>
      <c r="C1215" s="6">
        <v>43915</v>
      </c>
      <c r="D1215" t="s">
        <v>90</v>
      </c>
      <c r="E1215" t="s">
        <v>37</v>
      </c>
      <c r="F1215">
        <f>IFERROR(VLOOKUP(B1215,CovidTracking!B:G,4,FALSE),0)</f>
        <v>61</v>
      </c>
      <c r="G1215">
        <f>IFERROR(VLOOKUP(B1215,CovidTracking!B:G,5,FALSE),0)</f>
        <v>1304</v>
      </c>
      <c r="H1215">
        <f t="shared" si="374"/>
        <v>1365</v>
      </c>
      <c r="I1215">
        <f>IFERROR(VLOOKUP(B1215,CovidTracking!B:G,6,FALSE),0)</f>
        <v>0</v>
      </c>
      <c r="J1215">
        <f t="shared" si="386"/>
        <v>9</v>
      </c>
      <c r="K1215">
        <f t="shared" si="387"/>
        <v>329</v>
      </c>
      <c r="L1215">
        <f t="shared" si="388"/>
        <v>338</v>
      </c>
      <c r="M1215">
        <f t="shared" si="389"/>
        <v>0</v>
      </c>
      <c r="N1215">
        <f>VLOOKUP(A1215,Mobility!$A:$L,7,FALSE)</f>
        <v>-30</v>
      </c>
      <c r="O1215">
        <f>VLOOKUP(A1215,Mobility!$A:$L,8,FALSE)</f>
        <v>-5</v>
      </c>
      <c r="P1215">
        <f>VLOOKUP(A1215,Mobility!$A:$L,9,FALSE)</f>
        <v>77</v>
      </c>
      <c r="Q1215">
        <f>VLOOKUP(A1215,Mobility!$A:$L,10,FALSE)</f>
        <v>-13</v>
      </c>
      <c r="R1215">
        <f>VLOOKUP(A1215,Mobility!$A:$L,11,FALSE)</f>
        <v>-34</v>
      </c>
      <c r="S1215">
        <f>VLOOKUP(A1215,Mobility!$A:$L,12,FALSE)</f>
        <v>14</v>
      </c>
      <c r="T1215">
        <f>VLOOKUP(D1215,'Pop and Pop Den'!A:C,2,FALSE)</f>
        <v>1952570</v>
      </c>
      <c r="U1215">
        <f>VLOOKUP(D1215,'Pop and Pop Den'!A:C,3,FALSE)</f>
        <v>25.4161</v>
      </c>
      <c r="V1215">
        <f>VLOOKUP(D1215,Unemployment!A:B,2,FALSE)</f>
        <v>3</v>
      </c>
      <c r="W1215">
        <f>VLOOKUP(D1215,Unemployment!H:J,2,FALSE)</f>
        <v>2.9</v>
      </c>
      <c r="X1215">
        <f>VLOOKUP(D1215,Unemployment!H:J,3,FALSE)</f>
        <v>4.2</v>
      </c>
      <c r="Y1215">
        <f t="shared" si="375"/>
        <v>1.2000000000000002</v>
      </c>
      <c r="Z1215">
        <f t="shared" si="376"/>
        <v>1.3000000000000003</v>
      </c>
      <c r="AA1215">
        <f>VLOOKUP(D1215,MedianAge!A:B,2,FALSE)</f>
        <v>36.4</v>
      </c>
      <c r="AB1215" s="6">
        <f>VLOOKUP(D1215,StateActions!F:G,2,FALSE)</f>
        <v>43932</v>
      </c>
      <c r="AC1215" s="6">
        <f>VLOOKUP(D1215,StateActions!L:M,2,FALSE)</f>
        <v>43932</v>
      </c>
      <c r="AD1215" s="6">
        <f>VLOOKUP(D1215,StateActions!A:B,2,FALSE)</f>
        <v>43922</v>
      </c>
      <c r="AE1215">
        <f t="shared" si="377"/>
        <v>-17</v>
      </c>
      <c r="AF1215">
        <f t="shared" si="378"/>
        <v>-17</v>
      </c>
      <c r="AG1215">
        <f t="shared" si="379"/>
        <v>-7</v>
      </c>
      <c r="AH1215" s="18">
        <f t="shared" si="380"/>
        <v>4.4688644688644689E-2</v>
      </c>
      <c r="AI1215" s="18">
        <f t="shared" si="381"/>
        <v>0.95531135531135536</v>
      </c>
      <c r="AJ1215" s="20">
        <f t="shared" si="382"/>
        <v>0</v>
      </c>
      <c r="AK1215" t="str">
        <f t="shared" si="383"/>
        <v>Include</v>
      </c>
      <c r="AL1215" t="str">
        <f t="shared" si="384"/>
        <v>Less than 10 deaths</v>
      </c>
      <c r="AM1215" s="6">
        <f>IFERROR(VLOOKUP(D1215,DatesEachStateReach10Deaths!A:B,2,FALSE),AK1215)</f>
        <v>43928</v>
      </c>
      <c r="AN1215">
        <f t="shared" si="385"/>
        <v>-13</v>
      </c>
    </row>
    <row r="1216" spans="1:40" x14ac:dyDescent="0.25">
      <c r="A1216" t="str">
        <f t="shared" si="390"/>
        <v>43916Nebraska</v>
      </c>
      <c r="B1216" t="str">
        <f t="shared" si="373"/>
        <v>43916NE</v>
      </c>
      <c r="C1216" s="6">
        <v>43916</v>
      </c>
      <c r="D1216" t="s">
        <v>90</v>
      </c>
      <c r="E1216" t="s">
        <v>37</v>
      </c>
      <c r="F1216">
        <f>IFERROR(VLOOKUP(B1216,CovidTracking!B:G,4,FALSE),0)</f>
        <v>73</v>
      </c>
      <c r="G1216">
        <f>IFERROR(VLOOKUP(B1216,CovidTracking!B:G,5,FALSE),0)</f>
        <v>1584</v>
      </c>
      <c r="H1216">
        <f t="shared" si="374"/>
        <v>1657</v>
      </c>
      <c r="I1216">
        <f>IFERROR(VLOOKUP(B1216,CovidTracking!B:G,6,FALSE),0)</f>
        <v>0</v>
      </c>
      <c r="J1216">
        <f t="shared" si="386"/>
        <v>12</v>
      </c>
      <c r="K1216">
        <f t="shared" si="387"/>
        <v>280</v>
      </c>
      <c r="L1216">
        <f t="shared" si="388"/>
        <v>292</v>
      </c>
      <c r="M1216">
        <f t="shared" si="389"/>
        <v>0</v>
      </c>
      <c r="N1216">
        <f>VLOOKUP(A1216,Mobility!$A:$L,7,FALSE)</f>
        <v>-34</v>
      </c>
      <c r="O1216">
        <f>VLOOKUP(A1216,Mobility!$A:$L,8,FALSE)</f>
        <v>-10</v>
      </c>
      <c r="P1216">
        <f>VLOOKUP(A1216,Mobility!$A:$L,9,FALSE)</f>
        <v>37</v>
      </c>
      <c r="Q1216">
        <f>VLOOKUP(A1216,Mobility!$A:$L,10,FALSE)</f>
        <v>-15</v>
      </c>
      <c r="R1216">
        <f>VLOOKUP(A1216,Mobility!$A:$L,11,FALSE)</f>
        <v>-35</v>
      </c>
      <c r="S1216">
        <f>VLOOKUP(A1216,Mobility!$A:$L,12,FALSE)</f>
        <v>16</v>
      </c>
      <c r="T1216">
        <f>VLOOKUP(D1216,'Pop and Pop Den'!A:C,2,FALSE)</f>
        <v>1952570</v>
      </c>
      <c r="U1216">
        <f>VLOOKUP(D1216,'Pop and Pop Den'!A:C,3,FALSE)</f>
        <v>25.4161</v>
      </c>
      <c r="V1216">
        <f>VLOOKUP(D1216,Unemployment!A:B,2,FALSE)</f>
        <v>3</v>
      </c>
      <c r="W1216">
        <f>VLOOKUP(D1216,Unemployment!H:J,2,FALSE)</f>
        <v>2.9</v>
      </c>
      <c r="X1216">
        <f>VLOOKUP(D1216,Unemployment!H:J,3,FALSE)</f>
        <v>4.2</v>
      </c>
      <c r="Y1216">
        <f t="shared" si="375"/>
        <v>1.2000000000000002</v>
      </c>
      <c r="Z1216">
        <f t="shared" si="376"/>
        <v>1.3000000000000003</v>
      </c>
      <c r="AA1216">
        <f>VLOOKUP(D1216,MedianAge!A:B,2,FALSE)</f>
        <v>36.4</v>
      </c>
      <c r="AB1216" s="6">
        <f>VLOOKUP(D1216,StateActions!F:G,2,FALSE)</f>
        <v>43932</v>
      </c>
      <c r="AC1216" s="6">
        <f>VLOOKUP(D1216,StateActions!L:M,2,FALSE)</f>
        <v>43932</v>
      </c>
      <c r="AD1216" s="6">
        <f>VLOOKUP(D1216,StateActions!A:B,2,FALSE)</f>
        <v>43922</v>
      </c>
      <c r="AE1216">
        <f t="shared" si="377"/>
        <v>-16</v>
      </c>
      <c r="AF1216">
        <f t="shared" si="378"/>
        <v>-16</v>
      </c>
      <c r="AG1216">
        <f t="shared" si="379"/>
        <v>-6</v>
      </c>
      <c r="AH1216" s="18">
        <f t="shared" si="380"/>
        <v>4.4055522027761015E-2</v>
      </c>
      <c r="AI1216" s="18">
        <f t="shared" si="381"/>
        <v>0.95594447797223903</v>
      </c>
      <c r="AJ1216" s="20">
        <f t="shared" si="382"/>
        <v>0</v>
      </c>
      <c r="AK1216" t="str">
        <f t="shared" si="383"/>
        <v>Include</v>
      </c>
      <c r="AL1216" t="str">
        <f t="shared" si="384"/>
        <v>Less than 10 deaths</v>
      </c>
      <c r="AM1216" s="6">
        <f>IFERROR(VLOOKUP(D1216,DatesEachStateReach10Deaths!A:B,2,FALSE),AK1216)</f>
        <v>43928</v>
      </c>
      <c r="AN1216">
        <f t="shared" si="385"/>
        <v>-12</v>
      </c>
    </row>
    <row r="1217" spans="1:40" x14ac:dyDescent="0.25">
      <c r="A1217" t="str">
        <f t="shared" si="390"/>
        <v>43917Nebraska</v>
      </c>
      <c r="B1217" t="str">
        <f t="shared" si="373"/>
        <v>43917NE</v>
      </c>
      <c r="C1217" s="6">
        <v>43917</v>
      </c>
      <c r="D1217" t="s">
        <v>90</v>
      </c>
      <c r="E1217" t="s">
        <v>37</v>
      </c>
      <c r="F1217">
        <f>IFERROR(VLOOKUP(B1217,CovidTracking!B:G,4,FALSE),0)</f>
        <v>85</v>
      </c>
      <c r="G1217">
        <f>IFERROR(VLOOKUP(B1217,CovidTracking!B:G,5,FALSE),0)</f>
        <v>1761</v>
      </c>
      <c r="H1217">
        <f t="shared" si="374"/>
        <v>1846</v>
      </c>
      <c r="I1217">
        <f>IFERROR(VLOOKUP(B1217,CovidTracking!B:G,6,FALSE),0)</f>
        <v>0</v>
      </c>
      <c r="J1217">
        <f t="shared" si="386"/>
        <v>12</v>
      </c>
      <c r="K1217">
        <f t="shared" si="387"/>
        <v>177</v>
      </c>
      <c r="L1217">
        <f t="shared" si="388"/>
        <v>189</v>
      </c>
      <c r="M1217">
        <f t="shared" si="389"/>
        <v>0</v>
      </c>
      <c r="N1217">
        <f>VLOOKUP(A1217,Mobility!$A:$L,7,FALSE)</f>
        <v>-34</v>
      </c>
      <c r="O1217">
        <f>VLOOKUP(A1217,Mobility!$A:$L,8,FALSE)</f>
        <v>-6</v>
      </c>
      <c r="P1217">
        <f>VLOOKUP(A1217,Mobility!$A:$L,9,FALSE)</f>
        <v>17</v>
      </c>
      <c r="Q1217">
        <f>VLOOKUP(A1217,Mobility!$A:$L,10,FALSE)</f>
        <v>-19</v>
      </c>
      <c r="R1217">
        <f>VLOOKUP(A1217,Mobility!$A:$L,11,FALSE)</f>
        <v>-34</v>
      </c>
      <c r="S1217">
        <f>VLOOKUP(A1217,Mobility!$A:$L,12,FALSE)</f>
        <v>17</v>
      </c>
      <c r="T1217">
        <f>VLOOKUP(D1217,'Pop and Pop Den'!A:C,2,FALSE)</f>
        <v>1952570</v>
      </c>
      <c r="U1217">
        <f>VLOOKUP(D1217,'Pop and Pop Den'!A:C,3,FALSE)</f>
        <v>25.4161</v>
      </c>
      <c r="V1217">
        <f>VLOOKUP(D1217,Unemployment!A:B,2,FALSE)</f>
        <v>3</v>
      </c>
      <c r="W1217">
        <f>VLOOKUP(D1217,Unemployment!H:J,2,FALSE)</f>
        <v>2.9</v>
      </c>
      <c r="X1217">
        <f>VLOOKUP(D1217,Unemployment!H:J,3,FALSE)</f>
        <v>4.2</v>
      </c>
      <c r="Y1217">
        <f t="shared" si="375"/>
        <v>1.2000000000000002</v>
      </c>
      <c r="Z1217">
        <f t="shared" si="376"/>
        <v>1.3000000000000003</v>
      </c>
      <c r="AA1217">
        <f>VLOOKUP(D1217,MedianAge!A:B,2,FALSE)</f>
        <v>36.4</v>
      </c>
      <c r="AB1217" s="6">
        <f>VLOOKUP(D1217,StateActions!F:G,2,FALSE)</f>
        <v>43932</v>
      </c>
      <c r="AC1217" s="6">
        <f>VLOOKUP(D1217,StateActions!L:M,2,FALSE)</f>
        <v>43932</v>
      </c>
      <c r="AD1217" s="6">
        <f>VLOOKUP(D1217,StateActions!A:B,2,FALSE)</f>
        <v>43922</v>
      </c>
      <c r="AE1217">
        <f t="shared" si="377"/>
        <v>-15</v>
      </c>
      <c r="AF1217">
        <f t="shared" si="378"/>
        <v>-15</v>
      </c>
      <c r="AG1217">
        <f t="shared" si="379"/>
        <v>-5</v>
      </c>
      <c r="AH1217" s="18">
        <f t="shared" si="380"/>
        <v>4.6045503791982668E-2</v>
      </c>
      <c r="AI1217" s="18">
        <f t="shared" si="381"/>
        <v>0.95395449620801731</v>
      </c>
      <c r="AJ1217" s="20">
        <f t="shared" si="382"/>
        <v>0</v>
      </c>
      <c r="AK1217" t="str">
        <f t="shared" si="383"/>
        <v>Include</v>
      </c>
      <c r="AL1217" t="str">
        <f t="shared" si="384"/>
        <v>Less than 10 deaths</v>
      </c>
      <c r="AM1217" s="6">
        <f>IFERROR(VLOOKUP(D1217,DatesEachStateReach10Deaths!A:B,2,FALSE),AK1217)</f>
        <v>43928</v>
      </c>
      <c r="AN1217">
        <f t="shared" si="385"/>
        <v>-11</v>
      </c>
    </row>
    <row r="1218" spans="1:40" x14ac:dyDescent="0.25">
      <c r="A1218" t="str">
        <f t="shared" si="390"/>
        <v>43918Nebraska</v>
      </c>
      <c r="B1218" t="str">
        <f t="shared" ref="B1218:B1281" si="391">C1218&amp;E1218</f>
        <v>43918NE</v>
      </c>
      <c r="C1218" s="6">
        <v>43918</v>
      </c>
      <c r="D1218" t="s">
        <v>90</v>
      </c>
      <c r="E1218" t="s">
        <v>37</v>
      </c>
      <c r="F1218">
        <f>IFERROR(VLOOKUP(B1218,CovidTracking!B:G,4,FALSE),0)</f>
        <v>96</v>
      </c>
      <c r="G1218">
        <f>IFERROR(VLOOKUP(B1218,CovidTracking!B:G,5,FALSE),0)</f>
        <v>1904</v>
      </c>
      <c r="H1218">
        <f t="shared" ref="H1218:H1281" si="392">F1218+G1218</f>
        <v>2000</v>
      </c>
      <c r="I1218">
        <f>IFERROR(VLOOKUP(B1218,CovidTracking!B:G,6,FALSE),0)</f>
        <v>2</v>
      </c>
      <c r="J1218">
        <f t="shared" si="386"/>
        <v>11</v>
      </c>
      <c r="K1218">
        <f t="shared" si="387"/>
        <v>143</v>
      </c>
      <c r="L1218">
        <f t="shared" si="388"/>
        <v>154</v>
      </c>
      <c r="M1218">
        <f t="shared" si="389"/>
        <v>2</v>
      </c>
      <c r="N1218">
        <f>VLOOKUP(A1218,Mobility!$A:$L,7,FALSE)</f>
        <v>-44</v>
      </c>
      <c r="O1218">
        <f>VLOOKUP(A1218,Mobility!$A:$L,8,FALSE)</f>
        <v>-13</v>
      </c>
      <c r="P1218">
        <f>VLOOKUP(A1218,Mobility!$A:$L,9,FALSE)</f>
        <v>-18</v>
      </c>
      <c r="Q1218">
        <f>VLOOKUP(A1218,Mobility!$A:$L,10,FALSE)</f>
        <v>-24</v>
      </c>
      <c r="R1218">
        <f>VLOOKUP(A1218,Mobility!$A:$L,11,FALSE)</f>
        <v>-21</v>
      </c>
      <c r="S1218">
        <f>VLOOKUP(A1218,Mobility!$A:$L,12,FALSE)</f>
        <v>13</v>
      </c>
      <c r="T1218">
        <f>VLOOKUP(D1218,'Pop and Pop Den'!A:C,2,FALSE)</f>
        <v>1952570</v>
      </c>
      <c r="U1218">
        <f>VLOOKUP(D1218,'Pop and Pop Den'!A:C,3,FALSE)</f>
        <v>25.4161</v>
      </c>
      <c r="V1218">
        <f>VLOOKUP(D1218,Unemployment!A:B,2,FALSE)</f>
        <v>3</v>
      </c>
      <c r="W1218">
        <f>VLOOKUP(D1218,Unemployment!H:J,2,FALSE)</f>
        <v>2.9</v>
      </c>
      <c r="X1218">
        <f>VLOOKUP(D1218,Unemployment!H:J,3,FALSE)</f>
        <v>4.2</v>
      </c>
      <c r="Y1218">
        <f t="shared" si="375"/>
        <v>1.2000000000000002</v>
      </c>
      <c r="Z1218">
        <f t="shared" si="376"/>
        <v>1.3000000000000003</v>
      </c>
      <c r="AA1218">
        <f>VLOOKUP(D1218,MedianAge!A:B,2,FALSE)</f>
        <v>36.4</v>
      </c>
      <c r="AB1218" s="6">
        <f>VLOOKUP(D1218,StateActions!F:G,2,FALSE)</f>
        <v>43932</v>
      </c>
      <c r="AC1218" s="6">
        <f>VLOOKUP(D1218,StateActions!L:M,2,FALSE)</f>
        <v>43932</v>
      </c>
      <c r="AD1218" s="6">
        <f>VLOOKUP(D1218,StateActions!A:B,2,FALSE)</f>
        <v>43922</v>
      </c>
      <c r="AE1218">
        <f t="shared" si="377"/>
        <v>-14</v>
      </c>
      <c r="AF1218">
        <f t="shared" si="378"/>
        <v>-14</v>
      </c>
      <c r="AG1218">
        <f t="shared" si="379"/>
        <v>-4</v>
      </c>
      <c r="AH1218" s="18">
        <f t="shared" si="380"/>
        <v>4.8000000000000001E-2</v>
      </c>
      <c r="AI1218" s="18">
        <f t="shared" si="381"/>
        <v>0.95199999999999996</v>
      </c>
      <c r="AJ1218" s="20">
        <f t="shared" si="382"/>
        <v>1E-3</v>
      </c>
      <c r="AK1218" t="str">
        <f t="shared" si="383"/>
        <v>Include</v>
      </c>
      <c r="AL1218" t="str">
        <f t="shared" si="384"/>
        <v>Less than 10 deaths</v>
      </c>
      <c r="AM1218" s="6">
        <f>IFERROR(VLOOKUP(D1218,DatesEachStateReach10Deaths!A:B,2,FALSE),AK1218)</f>
        <v>43928</v>
      </c>
      <c r="AN1218">
        <f t="shared" si="385"/>
        <v>-10</v>
      </c>
    </row>
    <row r="1219" spans="1:40" x14ac:dyDescent="0.25">
      <c r="A1219" t="str">
        <f t="shared" si="390"/>
        <v>43919Nebraska</v>
      </c>
      <c r="B1219" t="str">
        <f t="shared" si="391"/>
        <v>43919NE</v>
      </c>
      <c r="C1219" s="6">
        <v>43919</v>
      </c>
      <c r="D1219" t="s">
        <v>90</v>
      </c>
      <c r="E1219" t="s">
        <v>37</v>
      </c>
      <c r="F1219">
        <f>IFERROR(VLOOKUP(B1219,CovidTracking!B:G,4,FALSE),0)</f>
        <v>108</v>
      </c>
      <c r="G1219">
        <f>IFERROR(VLOOKUP(B1219,CovidTracking!B:G,5,FALSE),0)</f>
        <v>1968</v>
      </c>
      <c r="H1219">
        <f t="shared" si="392"/>
        <v>2076</v>
      </c>
      <c r="I1219">
        <f>IFERROR(VLOOKUP(B1219,CovidTracking!B:G,6,FALSE),0)</f>
        <v>2</v>
      </c>
      <c r="J1219">
        <f t="shared" si="386"/>
        <v>12</v>
      </c>
      <c r="K1219">
        <f t="shared" si="387"/>
        <v>64</v>
      </c>
      <c r="L1219">
        <f t="shared" si="388"/>
        <v>76</v>
      </c>
      <c r="M1219">
        <f t="shared" si="389"/>
        <v>0</v>
      </c>
      <c r="N1219">
        <f>VLOOKUP(A1219,Mobility!$A:$L,7,FALSE)</f>
        <v>-34</v>
      </c>
      <c r="O1219">
        <f>VLOOKUP(A1219,Mobility!$A:$L,8,FALSE)</f>
        <v>-9</v>
      </c>
      <c r="P1219">
        <f>VLOOKUP(A1219,Mobility!$A:$L,9,FALSE)</f>
        <v>109</v>
      </c>
      <c r="Q1219">
        <f>VLOOKUP(A1219,Mobility!$A:$L,10,FALSE)</f>
        <v>-18</v>
      </c>
      <c r="R1219">
        <f>VLOOKUP(A1219,Mobility!$A:$L,11,FALSE)</f>
        <v>-24</v>
      </c>
      <c r="S1219">
        <f>VLOOKUP(A1219,Mobility!$A:$L,12,FALSE)</f>
        <v>8</v>
      </c>
      <c r="T1219">
        <f>VLOOKUP(D1219,'Pop and Pop Den'!A:C,2,FALSE)</f>
        <v>1952570</v>
      </c>
      <c r="U1219">
        <f>VLOOKUP(D1219,'Pop and Pop Den'!A:C,3,FALSE)</f>
        <v>25.4161</v>
      </c>
      <c r="V1219">
        <f>VLOOKUP(D1219,Unemployment!A:B,2,FALSE)</f>
        <v>3</v>
      </c>
      <c r="W1219">
        <f>VLOOKUP(D1219,Unemployment!H:J,2,FALSE)</f>
        <v>2.9</v>
      </c>
      <c r="X1219">
        <f>VLOOKUP(D1219,Unemployment!H:J,3,FALSE)</f>
        <v>4.2</v>
      </c>
      <c r="Y1219">
        <f t="shared" ref="Y1219:Y1282" si="393">X1219-V1219</f>
        <v>1.2000000000000002</v>
      </c>
      <c r="Z1219">
        <f t="shared" ref="Z1219:Z1282" si="394">X1219-W1219</f>
        <v>1.3000000000000003</v>
      </c>
      <c r="AA1219">
        <f>VLOOKUP(D1219,MedianAge!A:B,2,FALSE)</f>
        <v>36.4</v>
      </c>
      <c r="AB1219" s="6">
        <f>VLOOKUP(D1219,StateActions!F:G,2,FALSE)</f>
        <v>43932</v>
      </c>
      <c r="AC1219" s="6">
        <f>VLOOKUP(D1219,StateActions!L:M,2,FALSE)</f>
        <v>43932</v>
      </c>
      <c r="AD1219" s="6">
        <f>VLOOKUP(D1219,StateActions!A:B,2,FALSE)</f>
        <v>43922</v>
      </c>
      <c r="AE1219">
        <f t="shared" ref="AE1219:AE1282" si="395">C1219-AB1219</f>
        <v>-13</v>
      </c>
      <c r="AF1219">
        <f t="shared" ref="AF1219:AF1282" si="396">C1219-AC1219</f>
        <v>-13</v>
      </c>
      <c r="AG1219">
        <f t="shared" ref="AG1219:AG1282" si="397">C1219-AD1219</f>
        <v>-3</v>
      </c>
      <c r="AH1219" s="18">
        <f t="shared" ref="AH1219:AH1282" si="398">IFERROR(F1219/H1219,0)</f>
        <v>5.2023121387283239E-2</v>
      </c>
      <c r="AI1219" s="18">
        <f t="shared" ref="AI1219:AI1282" si="399">IFERROR(G1219/H1219,0)</f>
        <v>0.94797687861271673</v>
      </c>
      <c r="AJ1219" s="20">
        <f t="shared" ref="AJ1219:AJ1282" si="400">IFERROR(I1219/H1219,0)</f>
        <v>9.6339113680154141E-4</v>
      </c>
      <c r="AK1219" t="str">
        <f t="shared" ref="AK1219:AK1282" si="401">IF(SUMIFS(M:M,D:D,D1219)&lt;10,"Exclude less than 10 Deaths","Include")</f>
        <v>Include</v>
      </c>
      <c r="AL1219" t="str">
        <f t="shared" ref="AL1219:AL1282" si="402">IF(I1219&gt;9,"10 or more deaths","Less than 10 deaths")</f>
        <v>Less than 10 deaths</v>
      </c>
      <c r="AM1219" s="6">
        <f>IFERROR(VLOOKUP(D1219,DatesEachStateReach10Deaths!A:B,2,FALSE),AK1219)</f>
        <v>43928</v>
      </c>
      <c r="AN1219">
        <f t="shared" ref="AN1219:AN1282" si="403">IFERROR(C1219-AM1219,AK1219)</f>
        <v>-9</v>
      </c>
    </row>
    <row r="1220" spans="1:40" x14ac:dyDescent="0.25">
      <c r="A1220" t="str">
        <f t="shared" si="390"/>
        <v>43920Nebraska</v>
      </c>
      <c r="B1220" t="str">
        <f t="shared" si="391"/>
        <v>43920NE</v>
      </c>
      <c r="C1220" s="6">
        <v>43920</v>
      </c>
      <c r="D1220" t="s">
        <v>90</v>
      </c>
      <c r="E1220" t="s">
        <v>37</v>
      </c>
      <c r="F1220">
        <f>IFERROR(VLOOKUP(B1220,CovidTracking!B:G,4,FALSE),0)</f>
        <v>145</v>
      </c>
      <c r="G1220">
        <f>IFERROR(VLOOKUP(B1220,CovidTracking!B:G,5,FALSE),0)</f>
        <v>2584</v>
      </c>
      <c r="H1220">
        <f t="shared" si="392"/>
        <v>2729</v>
      </c>
      <c r="I1220">
        <f>IFERROR(VLOOKUP(B1220,CovidTracking!B:G,6,FALSE),0)</f>
        <v>2</v>
      </c>
      <c r="J1220">
        <f t="shared" si="386"/>
        <v>37</v>
      </c>
      <c r="K1220">
        <f t="shared" si="387"/>
        <v>616</v>
      </c>
      <c r="L1220">
        <f t="shared" si="388"/>
        <v>653</v>
      </c>
      <c r="M1220">
        <f t="shared" si="389"/>
        <v>0</v>
      </c>
      <c r="N1220">
        <f>VLOOKUP(A1220,Mobility!$A:$L,7,FALSE)</f>
        <v>-30</v>
      </c>
      <c r="O1220">
        <f>VLOOKUP(A1220,Mobility!$A:$L,8,FALSE)</f>
        <v>-8</v>
      </c>
      <c r="P1220">
        <f>VLOOKUP(A1220,Mobility!$A:$L,9,FALSE)</f>
        <v>83</v>
      </c>
      <c r="Q1220">
        <f>VLOOKUP(A1220,Mobility!$A:$L,10,FALSE)</f>
        <v>-18</v>
      </c>
      <c r="R1220">
        <f>VLOOKUP(A1220,Mobility!$A:$L,11,FALSE)</f>
        <v>-35</v>
      </c>
      <c r="S1220">
        <f>VLOOKUP(A1220,Mobility!$A:$L,12,FALSE)</f>
        <v>14</v>
      </c>
      <c r="T1220">
        <f>VLOOKUP(D1220,'Pop and Pop Den'!A:C,2,FALSE)</f>
        <v>1952570</v>
      </c>
      <c r="U1220">
        <f>VLOOKUP(D1220,'Pop and Pop Den'!A:C,3,FALSE)</f>
        <v>25.4161</v>
      </c>
      <c r="V1220">
        <f>VLOOKUP(D1220,Unemployment!A:B,2,FALSE)</f>
        <v>3</v>
      </c>
      <c r="W1220">
        <f>VLOOKUP(D1220,Unemployment!H:J,2,FALSE)</f>
        <v>2.9</v>
      </c>
      <c r="X1220">
        <f>VLOOKUP(D1220,Unemployment!H:J,3,FALSE)</f>
        <v>4.2</v>
      </c>
      <c r="Y1220">
        <f t="shared" si="393"/>
        <v>1.2000000000000002</v>
      </c>
      <c r="Z1220">
        <f t="shared" si="394"/>
        <v>1.3000000000000003</v>
      </c>
      <c r="AA1220">
        <f>VLOOKUP(D1220,MedianAge!A:B,2,FALSE)</f>
        <v>36.4</v>
      </c>
      <c r="AB1220" s="6">
        <f>VLOOKUP(D1220,StateActions!F:G,2,FALSE)</f>
        <v>43932</v>
      </c>
      <c r="AC1220" s="6">
        <f>VLOOKUP(D1220,StateActions!L:M,2,FALSE)</f>
        <v>43932</v>
      </c>
      <c r="AD1220" s="6">
        <f>VLOOKUP(D1220,StateActions!A:B,2,FALSE)</f>
        <v>43922</v>
      </c>
      <c r="AE1220">
        <f t="shared" si="395"/>
        <v>-12</v>
      </c>
      <c r="AF1220">
        <f t="shared" si="396"/>
        <v>-12</v>
      </c>
      <c r="AG1220">
        <f t="shared" si="397"/>
        <v>-2</v>
      </c>
      <c r="AH1220" s="18">
        <f t="shared" si="398"/>
        <v>5.3133015756687434E-2</v>
      </c>
      <c r="AI1220" s="18">
        <f t="shared" si="399"/>
        <v>0.94686698424331261</v>
      </c>
      <c r="AJ1220" s="20">
        <f t="shared" si="400"/>
        <v>7.3286918285086111E-4</v>
      </c>
      <c r="AK1220" t="str">
        <f t="shared" si="401"/>
        <v>Include</v>
      </c>
      <c r="AL1220" t="str">
        <f t="shared" si="402"/>
        <v>Less than 10 deaths</v>
      </c>
      <c r="AM1220" s="6">
        <f>IFERROR(VLOOKUP(D1220,DatesEachStateReach10Deaths!A:B,2,FALSE),AK1220)</f>
        <v>43928</v>
      </c>
      <c r="AN1220">
        <f t="shared" si="403"/>
        <v>-8</v>
      </c>
    </row>
    <row r="1221" spans="1:40" x14ac:dyDescent="0.25">
      <c r="A1221" t="str">
        <f t="shared" si="390"/>
        <v>43921Nebraska</v>
      </c>
      <c r="B1221" t="str">
        <f t="shared" si="391"/>
        <v>43921NE</v>
      </c>
      <c r="C1221" s="6">
        <v>43921</v>
      </c>
      <c r="D1221" t="s">
        <v>90</v>
      </c>
      <c r="E1221" t="s">
        <v>37</v>
      </c>
      <c r="F1221">
        <f>IFERROR(VLOOKUP(B1221,CovidTracking!B:G,4,FALSE),0)</f>
        <v>172</v>
      </c>
      <c r="G1221">
        <f>IFERROR(VLOOKUP(B1221,CovidTracking!B:G,5,FALSE),0)</f>
        <v>2931</v>
      </c>
      <c r="H1221">
        <f t="shared" si="392"/>
        <v>3103</v>
      </c>
      <c r="I1221">
        <f>IFERROR(VLOOKUP(B1221,CovidTracking!B:G,6,FALSE),0)</f>
        <v>3</v>
      </c>
      <c r="J1221">
        <f t="shared" si="386"/>
        <v>27</v>
      </c>
      <c r="K1221">
        <f t="shared" si="387"/>
        <v>347</v>
      </c>
      <c r="L1221">
        <f t="shared" si="388"/>
        <v>374</v>
      </c>
      <c r="M1221">
        <f t="shared" si="389"/>
        <v>1</v>
      </c>
      <c r="N1221">
        <f>VLOOKUP(A1221,Mobility!$A:$L,7,FALSE)</f>
        <v>-29</v>
      </c>
      <c r="O1221">
        <f>VLOOKUP(A1221,Mobility!$A:$L,8,FALSE)</f>
        <v>-7</v>
      </c>
      <c r="P1221">
        <f>VLOOKUP(A1221,Mobility!$A:$L,9,FALSE)</f>
        <v>99</v>
      </c>
      <c r="Q1221">
        <f>VLOOKUP(A1221,Mobility!$A:$L,10,FALSE)</f>
        <v>-13</v>
      </c>
      <c r="R1221">
        <f>VLOOKUP(A1221,Mobility!$A:$L,11,FALSE)</f>
        <v>-37</v>
      </c>
      <c r="S1221">
        <f>VLOOKUP(A1221,Mobility!$A:$L,12,FALSE)</f>
        <v>15</v>
      </c>
      <c r="T1221">
        <f>VLOOKUP(D1221,'Pop and Pop Den'!A:C,2,FALSE)</f>
        <v>1952570</v>
      </c>
      <c r="U1221">
        <f>VLOOKUP(D1221,'Pop and Pop Den'!A:C,3,FALSE)</f>
        <v>25.4161</v>
      </c>
      <c r="V1221">
        <f>VLOOKUP(D1221,Unemployment!A:B,2,FALSE)</f>
        <v>3</v>
      </c>
      <c r="W1221">
        <f>VLOOKUP(D1221,Unemployment!H:J,2,FALSE)</f>
        <v>2.9</v>
      </c>
      <c r="X1221">
        <f>VLOOKUP(D1221,Unemployment!H:J,3,FALSE)</f>
        <v>4.2</v>
      </c>
      <c r="Y1221">
        <f t="shared" si="393"/>
        <v>1.2000000000000002</v>
      </c>
      <c r="Z1221">
        <f t="shared" si="394"/>
        <v>1.3000000000000003</v>
      </c>
      <c r="AA1221">
        <f>VLOOKUP(D1221,MedianAge!A:B,2,FALSE)</f>
        <v>36.4</v>
      </c>
      <c r="AB1221" s="6">
        <f>VLOOKUP(D1221,StateActions!F:G,2,FALSE)</f>
        <v>43932</v>
      </c>
      <c r="AC1221" s="6">
        <f>VLOOKUP(D1221,StateActions!L:M,2,FALSE)</f>
        <v>43932</v>
      </c>
      <c r="AD1221" s="6">
        <f>VLOOKUP(D1221,StateActions!A:B,2,FALSE)</f>
        <v>43922</v>
      </c>
      <c r="AE1221">
        <f t="shared" si="395"/>
        <v>-11</v>
      </c>
      <c r="AF1221">
        <f t="shared" si="396"/>
        <v>-11</v>
      </c>
      <c r="AG1221">
        <f t="shared" si="397"/>
        <v>-1</v>
      </c>
      <c r="AH1221" s="18">
        <f t="shared" si="398"/>
        <v>5.5430228810828229E-2</v>
      </c>
      <c r="AI1221" s="18">
        <f t="shared" si="399"/>
        <v>0.94456977118917174</v>
      </c>
      <c r="AJ1221" s="20">
        <f t="shared" si="400"/>
        <v>9.6680631646793428E-4</v>
      </c>
      <c r="AK1221" t="str">
        <f t="shared" si="401"/>
        <v>Include</v>
      </c>
      <c r="AL1221" t="str">
        <f t="shared" si="402"/>
        <v>Less than 10 deaths</v>
      </c>
      <c r="AM1221" s="6">
        <f>IFERROR(VLOOKUP(D1221,DatesEachStateReach10Deaths!A:B,2,FALSE),AK1221)</f>
        <v>43928</v>
      </c>
      <c r="AN1221">
        <f t="shared" si="403"/>
        <v>-7</v>
      </c>
    </row>
    <row r="1222" spans="1:40" x14ac:dyDescent="0.25">
      <c r="A1222" t="str">
        <f t="shared" si="390"/>
        <v>43922Nebraska</v>
      </c>
      <c r="B1222" t="str">
        <f t="shared" si="391"/>
        <v>43922NE</v>
      </c>
      <c r="C1222" s="6">
        <v>43922</v>
      </c>
      <c r="D1222" t="s">
        <v>90</v>
      </c>
      <c r="E1222" t="s">
        <v>37</v>
      </c>
      <c r="F1222">
        <f>IFERROR(VLOOKUP(B1222,CovidTracking!B:G,4,FALSE),0)</f>
        <v>210</v>
      </c>
      <c r="G1222">
        <f>IFERROR(VLOOKUP(B1222,CovidTracking!B:G,5,FALSE),0)</f>
        <v>3475</v>
      </c>
      <c r="H1222">
        <f t="shared" si="392"/>
        <v>3685</v>
      </c>
      <c r="I1222">
        <f>IFERROR(VLOOKUP(B1222,CovidTracking!B:G,6,FALSE),0)</f>
        <v>4</v>
      </c>
      <c r="J1222">
        <f t="shared" si="386"/>
        <v>38</v>
      </c>
      <c r="K1222">
        <f t="shared" si="387"/>
        <v>544</v>
      </c>
      <c r="L1222">
        <f t="shared" si="388"/>
        <v>582</v>
      </c>
      <c r="M1222">
        <f t="shared" si="389"/>
        <v>1</v>
      </c>
      <c r="N1222">
        <f>VLOOKUP(A1222,Mobility!$A:$L,7,FALSE)</f>
        <v>-27</v>
      </c>
      <c r="O1222">
        <f>VLOOKUP(A1222,Mobility!$A:$L,8,FALSE)</f>
        <v>2</v>
      </c>
      <c r="P1222">
        <f>VLOOKUP(A1222,Mobility!$A:$L,9,FALSE)</f>
        <v>98</v>
      </c>
      <c r="Q1222">
        <f>VLOOKUP(A1222,Mobility!$A:$L,10,FALSE)</f>
        <v>-13</v>
      </c>
      <c r="R1222">
        <f>VLOOKUP(A1222,Mobility!$A:$L,11,FALSE)</f>
        <v>-38</v>
      </c>
      <c r="S1222">
        <f>VLOOKUP(A1222,Mobility!$A:$L,12,FALSE)</f>
        <v>15</v>
      </c>
      <c r="T1222">
        <f>VLOOKUP(D1222,'Pop and Pop Den'!A:C,2,FALSE)</f>
        <v>1952570</v>
      </c>
      <c r="U1222">
        <f>VLOOKUP(D1222,'Pop and Pop Den'!A:C,3,FALSE)</f>
        <v>25.4161</v>
      </c>
      <c r="V1222">
        <f>VLOOKUP(D1222,Unemployment!A:B,2,FALSE)</f>
        <v>3</v>
      </c>
      <c r="W1222">
        <f>VLOOKUP(D1222,Unemployment!H:J,2,FALSE)</f>
        <v>2.9</v>
      </c>
      <c r="X1222">
        <f>VLOOKUP(D1222,Unemployment!H:J,3,FALSE)</f>
        <v>4.2</v>
      </c>
      <c r="Y1222">
        <f t="shared" si="393"/>
        <v>1.2000000000000002</v>
      </c>
      <c r="Z1222">
        <f t="shared" si="394"/>
        <v>1.3000000000000003</v>
      </c>
      <c r="AA1222">
        <f>VLOOKUP(D1222,MedianAge!A:B,2,FALSE)</f>
        <v>36.4</v>
      </c>
      <c r="AB1222" s="6">
        <f>VLOOKUP(D1222,StateActions!F:G,2,FALSE)</f>
        <v>43932</v>
      </c>
      <c r="AC1222" s="6">
        <f>VLOOKUP(D1222,StateActions!L:M,2,FALSE)</f>
        <v>43932</v>
      </c>
      <c r="AD1222" s="6">
        <f>VLOOKUP(D1222,StateActions!A:B,2,FALSE)</f>
        <v>43922</v>
      </c>
      <c r="AE1222">
        <f t="shared" si="395"/>
        <v>-10</v>
      </c>
      <c r="AF1222">
        <f t="shared" si="396"/>
        <v>-10</v>
      </c>
      <c r="AG1222">
        <f t="shared" si="397"/>
        <v>0</v>
      </c>
      <c r="AH1222" s="18">
        <f t="shared" si="398"/>
        <v>5.698778833107191E-2</v>
      </c>
      <c r="AI1222" s="18">
        <f t="shared" si="399"/>
        <v>0.94301221166892812</v>
      </c>
      <c r="AJ1222" s="20">
        <f t="shared" si="400"/>
        <v>1.085481682496608E-3</v>
      </c>
      <c r="AK1222" t="str">
        <f t="shared" si="401"/>
        <v>Include</v>
      </c>
      <c r="AL1222" t="str">
        <f t="shared" si="402"/>
        <v>Less than 10 deaths</v>
      </c>
      <c r="AM1222" s="6">
        <f>IFERROR(VLOOKUP(D1222,DatesEachStateReach10Deaths!A:B,2,FALSE),AK1222)</f>
        <v>43928</v>
      </c>
      <c r="AN1222">
        <f t="shared" si="403"/>
        <v>-6</v>
      </c>
    </row>
    <row r="1223" spans="1:40" x14ac:dyDescent="0.25">
      <c r="A1223" t="str">
        <f t="shared" si="390"/>
        <v>43923Nebraska</v>
      </c>
      <c r="B1223" t="str">
        <f t="shared" si="391"/>
        <v>43923NE</v>
      </c>
      <c r="C1223" s="6">
        <v>43923</v>
      </c>
      <c r="D1223" t="s">
        <v>90</v>
      </c>
      <c r="E1223" t="s">
        <v>37</v>
      </c>
      <c r="F1223">
        <f>IFERROR(VLOOKUP(B1223,CovidTracking!B:G,4,FALSE),0)</f>
        <v>246</v>
      </c>
      <c r="G1223">
        <f>IFERROR(VLOOKUP(B1223,CovidTracking!B:G,5,FALSE),0)</f>
        <v>3978</v>
      </c>
      <c r="H1223">
        <f t="shared" si="392"/>
        <v>4224</v>
      </c>
      <c r="I1223">
        <f>IFERROR(VLOOKUP(B1223,CovidTracking!B:G,6,FALSE),0)</f>
        <v>5</v>
      </c>
      <c r="J1223">
        <f t="shared" si="386"/>
        <v>36</v>
      </c>
      <c r="K1223">
        <f t="shared" si="387"/>
        <v>503</v>
      </c>
      <c r="L1223">
        <f t="shared" si="388"/>
        <v>539</v>
      </c>
      <c r="M1223">
        <f t="shared" si="389"/>
        <v>1</v>
      </c>
      <c r="N1223">
        <f>VLOOKUP(A1223,Mobility!$A:$L,7,FALSE)</f>
        <v>-40</v>
      </c>
      <c r="O1223">
        <f>VLOOKUP(A1223,Mobility!$A:$L,8,FALSE)</f>
        <v>-9</v>
      </c>
      <c r="P1223">
        <f>VLOOKUP(A1223,Mobility!$A:$L,9,FALSE)</f>
        <v>-2</v>
      </c>
      <c r="Q1223">
        <f>VLOOKUP(A1223,Mobility!$A:$L,10,FALSE)</f>
        <v>-22</v>
      </c>
      <c r="R1223">
        <f>VLOOKUP(A1223,Mobility!$A:$L,11,FALSE)</f>
        <v>-39</v>
      </c>
      <c r="S1223">
        <f>VLOOKUP(A1223,Mobility!$A:$L,12,FALSE)</f>
        <v>19</v>
      </c>
      <c r="T1223">
        <f>VLOOKUP(D1223,'Pop and Pop Den'!A:C,2,FALSE)</f>
        <v>1952570</v>
      </c>
      <c r="U1223">
        <f>VLOOKUP(D1223,'Pop and Pop Den'!A:C,3,FALSE)</f>
        <v>25.4161</v>
      </c>
      <c r="V1223">
        <f>VLOOKUP(D1223,Unemployment!A:B,2,FALSE)</f>
        <v>3</v>
      </c>
      <c r="W1223">
        <f>VLOOKUP(D1223,Unemployment!H:J,2,FALSE)</f>
        <v>2.9</v>
      </c>
      <c r="X1223">
        <f>VLOOKUP(D1223,Unemployment!H:J,3,FALSE)</f>
        <v>4.2</v>
      </c>
      <c r="Y1223">
        <f t="shared" si="393"/>
        <v>1.2000000000000002</v>
      </c>
      <c r="Z1223">
        <f t="shared" si="394"/>
        <v>1.3000000000000003</v>
      </c>
      <c r="AA1223">
        <f>VLOOKUP(D1223,MedianAge!A:B,2,FALSE)</f>
        <v>36.4</v>
      </c>
      <c r="AB1223" s="6">
        <f>VLOOKUP(D1223,StateActions!F:G,2,FALSE)</f>
        <v>43932</v>
      </c>
      <c r="AC1223" s="6">
        <f>VLOOKUP(D1223,StateActions!L:M,2,FALSE)</f>
        <v>43932</v>
      </c>
      <c r="AD1223" s="6">
        <f>VLOOKUP(D1223,StateActions!A:B,2,FALSE)</f>
        <v>43922</v>
      </c>
      <c r="AE1223">
        <f t="shared" si="395"/>
        <v>-9</v>
      </c>
      <c r="AF1223">
        <f t="shared" si="396"/>
        <v>-9</v>
      </c>
      <c r="AG1223">
        <f t="shared" si="397"/>
        <v>1</v>
      </c>
      <c r="AH1223" s="18">
        <f t="shared" si="398"/>
        <v>5.823863636363636E-2</v>
      </c>
      <c r="AI1223" s="18">
        <f t="shared" si="399"/>
        <v>0.94176136363636365</v>
      </c>
      <c r="AJ1223" s="20">
        <f t="shared" si="400"/>
        <v>1.1837121212121212E-3</v>
      </c>
      <c r="AK1223" t="str">
        <f t="shared" si="401"/>
        <v>Include</v>
      </c>
      <c r="AL1223" t="str">
        <f t="shared" si="402"/>
        <v>Less than 10 deaths</v>
      </c>
      <c r="AM1223" s="6">
        <f>IFERROR(VLOOKUP(D1223,DatesEachStateReach10Deaths!A:B,2,FALSE),AK1223)</f>
        <v>43928</v>
      </c>
      <c r="AN1223">
        <f t="shared" si="403"/>
        <v>-5</v>
      </c>
    </row>
    <row r="1224" spans="1:40" x14ac:dyDescent="0.25">
      <c r="A1224" t="str">
        <f t="shared" si="390"/>
        <v>43924Nebraska</v>
      </c>
      <c r="B1224" t="str">
        <f t="shared" si="391"/>
        <v>43924NE</v>
      </c>
      <c r="C1224" s="6">
        <v>43924</v>
      </c>
      <c r="D1224" t="s">
        <v>90</v>
      </c>
      <c r="E1224" t="s">
        <v>37</v>
      </c>
      <c r="F1224">
        <f>IFERROR(VLOOKUP(B1224,CovidTracking!B:G,4,FALSE),0)</f>
        <v>279</v>
      </c>
      <c r="G1224">
        <f>IFERROR(VLOOKUP(B1224,CovidTracking!B:G,5,FALSE),0)</f>
        <v>4487</v>
      </c>
      <c r="H1224">
        <f t="shared" si="392"/>
        <v>4766</v>
      </c>
      <c r="I1224">
        <f>IFERROR(VLOOKUP(B1224,CovidTracking!B:G,6,FALSE),0)</f>
        <v>6</v>
      </c>
      <c r="J1224">
        <f t="shared" si="386"/>
        <v>33</v>
      </c>
      <c r="K1224">
        <f t="shared" si="387"/>
        <v>509</v>
      </c>
      <c r="L1224">
        <f t="shared" si="388"/>
        <v>542</v>
      </c>
      <c r="M1224">
        <f t="shared" si="389"/>
        <v>1</v>
      </c>
      <c r="N1224">
        <f>VLOOKUP(A1224,Mobility!$A:$L,7,FALSE)</f>
        <v>-40</v>
      </c>
      <c r="O1224">
        <f>VLOOKUP(A1224,Mobility!$A:$L,8,FALSE)</f>
        <v>-7</v>
      </c>
      <c r="P1224">
        <f>VLOOKUP(A1224,Mobility!$A:$L,9,FALSE)</f>
        <v>-23</v>
      </c>
      <c r="Q1224">
        <f>VLOOKUP(A1224,Mobility!$A:$L,10,FALSE)</f>
        <v>-26</v>
      </c>
      <c r="R1224">
        <f>VLOOKUP(A1224,Mobility!$A:$L,11,FALSE)</f>
        <v>-39</v>
      </c>
      <c r="S1224">
        <f>VLOOKUP(A1224,Mobility!$A:$L,12,FALSE)</f>
        <v>20</v>
      </c>
      <c r="T1224">
        <f>VLOOKUP(D1224,'Pop and Pop Den'!A:C,2,FALSE)</f>
        <v>1952570</v>
      </c>
      <c r="U1224">
        <f>VLOOKUP(D1224,'Pop and Pop Den'!A:C,3,FALSE)</f>
        <v>25.4161</v>
      </c>
      <c r="V1224">
        <f>VLOOKUP(D1224,Unemployment!A:B,2,FALSE)</f>
        <v>3</v>
      </c>
      <c r="W1224">
        <f>VLOOKUP(D1224,Unemployment!H:J,2,FALSE)</f>
        <v>2.9</v>
      </c>
      <c r="X1224">
        <f>VLOOKUP(D1224,Unemployment!H:J,3,FALSE)</f>
        <v>4.2</v>
      </c>
      <c r="Y1224">
        <f t="shared" si="393"/>
        <v>1.2000000000000002</v>
      </c>
      <c r="Z1224">
        <f t="shared" si="394"/>
        <v>1.3000000000000003</v>
      </c>
      <c r="AA1224">
        <f>VLOOKUP(D1224,MedianAge!A:B,2,FALSE)</f>
        <v>36.4</v>
      </c>
      <c r="AB1224" s="6">
        <f>VLOOKUP(D1224,StateActions!F:G,2,FALSE)</f>
        <v>43932</v>
      </c>
      <c r="AC1224" s="6">
        <f>VLOOKUP(D1224,StateActions!L:M,2,FALSE)</f>
        <v>43932</v>
      </c>
      <c r="AD1224" s="6">
        <f>VLOOKUP(D1224,StateActions!A:B,2,FALSE)</f>
        <v>43922</v>
      </c>
      <c r="AE1224">
        <f t="shared" si="395"/>
        <v>-8</v>
      </c>
      <c r="AF1224">
        <f t="shared" si="396"/>
        <v>-8</v>
      </c>
      <c r="AG1224">
        <f t="shared" si="397"/>
        <v>2</v>
      </c>
      <c r="AH1224" s="18">
        <f t="shared" si="398"/>
        <v>5.85396558959295E-2</v>
      </c>
      <c r="AI1224" s="18">
        <f t="shared" si="399"/>
        <v>0.94146034410407053</v>
      </c>
      <c r="AJ1224" s="20">
        <f t="shared" si="400"/>
        <v>1.258917331095258E-3</v>
      </c>
      <c r="AK1224" t="str">
        <f t="shared" si="401"/>
        <v>Include</v>
      </c>
      <c r="AL1224" t="str">
        <f t="shared" si="402"/>
        <v>Less than 10 deaths</v>
      </c>
      <c r="AM1224" s="6">
        <f>IFERROR(VLOOKUP(D1224,DatesEachStateReach10Deaths!A:B,2,FALSE),AK1224)</f>
        <v>43928</v>
      </c>
      <c r="AN1224">
        <f t="shared" si="403"/>
        <v>-4</v>
      </c>
    </row>
    <row r="1225" spans="1:40" x14ac:dyDescent="0.25">
      <c r="A1225" t="str">
        <f t="shared" si="390"/>
        <v>43925Nebraska</v>
      </c>
      <c r="B1225" t="str">
        <f t="shared" si="391"/>
        <v>43925NE</v>
      </c>
      <c r="C1225" s="6">
        <v>43925</v>
      </c>
      <c r="D1225" t="s">
        <v>90</v>
      </c>
      <c r="E1225" t="s">
        <v>37</v>
      </c>
      <c r="F1225">
        <f>IFERROR(VLOOKUP(B1225,CovidTracking!B:G,4,FALSE),0)</f>
        <v>321</v>
      </c>
      <c r="G1225">
        <f>IFERROR(VLOOKUP(B1225,CovidTracking!B:G,5,FALSE),0)</f>
        <v>5058</v>
      </c>
      <c r="H1225">
        <f t="shared" si="392"/>
        <v>5379</v>
      </c>
      <c r="I1225">
        <f>IFERROR(VLOOKUP(B1225,CovidTracking!B:G,6,FALSE),0)</f>
        <v>6</v>
      </c>
      <c r="J1225">
        <f t="shared" si="386"/>
        <v>42</v>
      </c>
      <c r="K1225">
        <f t="shared" si="387"/>
        <v>571</v>
      </c>
      <c r="L1225">
        <f t="shared" si="388"/>
        <v>613</v>
      </c>
      <c r="M1225">
        <f t="shared" si="389"/>
        <v>0</v>
      </c>
      <c r="N1225">
        <f>VLOOKUP(A1225,Mobility!$A:$L,7,FALSE)</f>
        <v>-43</v>
      </c>
      <c r="O1225">
        <f>VLOOKUP(A1225,Mobility!$A:$L,8,FALSE)</f>
        <v>-5</v>
      </c>
      <c r="P1225">
        <f>VLOOKUP(A1225,Mobility!$A:$L,9,FALSE)</f>
        <v>13</v>
      </c>
      <c r="Q1225">
        <f>VLOOKUP(A1225,Mobility!$A:$L,10,FALSE)</f>
        <v>-22</v>
      </c>
      <c r="R1225">
        <f>VLOOKUP(A1225,Mobility!$A:$L,11,FALSE)</f>
        <v>-24</v>
      </c>
      <c r="S1225">
        <f>VLOOKUP(A1225,Mobility!$A:$L,12,FALSE)</f>
        <v>13</v>
      </c>
      <c r="T1225">
        <f>VLOOKUP(D1225,'Pop and Pop Den'!A:C,2,FALSE)</f>
        <v>1952570</v>
      </c>
      <c r="U1225">
        <f>VLOOKUP(D1225,'Pop and Pop Den'!A:C,3,FALSE)</f>
        <v>25.4161</v>
      </c>
      <c r="V1225">
        <f>VLOOKUP(D1225,Unemployment!A:B,2,FALSE)</f>
        <v>3</v>
      </c>
      <c r="W1225">
        <f>VLOOKUP(D1225,Unemployment!H:J,2,FALSE)</f>
        <v>2.9</v>
      </c>
      <c r="X1225">
        <f>VLOOKUP(D1225,Unemployment!H:J,3,FALSE)</f>
        <v>4.2</v>
      </c>
      <c r="Y1225">
        <f t="shared" si="393"/>
        <v>1.2000000000000002</v>
      </c>
      <c r="Z1225">
        <f t="shared" si="394"/>
        <v>1.3000000000000003</v>
      </c>
      <c r="AA1225">
        <f>VLOOKUP(D1225,MedianAge!A:B,2,FALSE)</f>
        <v>36.4</v>
      </c>
      <c r="AB1225" s="6">
        <f>VLOOKUP(D1225,StateActions!F:G,2,FALSE)</f>
        <v>43932</v>
      </c>
      <c r="AC1225" s="6">
        <f>VLOOKUP(D1225,StateActions!L:M,2,FALSE)</f>
        <v>43932</v>
      </c>
      <c r="AD1225" s="6">
        <f>VLOOKUP(D1225,StateActions!A:B,2,FALSE)</f>
        <v>43922</v>
      </c>
      <c r="AE1225">
        <f t="shared" si="395"/>
        <v>-7</v>
      </c>
      <c r="AF1225">
        <f t="shared" si="396"/>
        <v>-7</v>
      </c>
      <c r="AG1225">
        <f t="shared" si="397"/>
        <v>3</v>
      </c>
      <c r="AH1225" s="18">
        <f t="shared" si="398"/>
        <v>5.9676519799219188E-2</v>
      </c>
      <c r="AI1225" s="18">
        <f t="shared" si="399"/>
        <v>0.94032348020078083</v>
      </c>
      <c r="AJ1225" s="20">
        <f t="shared" si="400"/>
        <v>1.1154489682097045E-3</v>
      </c>
      <c r="AK1225" t="str">
        <f t="shared" si="401"/>
        <v>Include</v>
      </c>
      <c r="AL1225" t="str">
        <f t="shared" si="402"/>
        <v>Less than 10 deaths</v>
      </c>
      <c r="AM1225" s="6">
        <f>IFERROR(VLOOKUP(D1225,DatesEachStateReach10Deaths!A:B,2,FALSE),AK1225)</f>
        <v>43928</v>
      </c>
      <c r="AN1225">
        <f t="shared" si="403"/>
        <v>-3</v>
      </c>
    </row>
    <row r="1226" spans="1:40" x14ac:dyDescent="0.25">
      <c r="A1226" t="str">
        <f t="shared" si="390"/>
        <v>43926Nebraska</v>
      </c>
      <c r="B1226" t="str">
        <f t="shared" si="391"/>
        <v>43926NE</v>
      </c>
      <c r="C1226" s="6">
        <v>43926</v>
      </c>
      <c r="D1226" t="s">
        <v>90</v>
      </c>
      <c r="E1226" t="s">
        <v>37</v>
      </c>
      <c r="F1226">
        <f>IFERROR(VLOOKUP(B1226,CovidTracking!B:G,4,FALSE),0)</f>
        <v>363</v>
      </c>
      <c r="G1226">
        <f>IFERROR(VLOOKUP(B1226,CovidTracking!B:G,5,FALSE),0)</f>
        <v>5558</v>
      </c>
      <c r="H1226">
        <f t="shared" si="392"/>
        <v>5921</v>
      </c>
      <c r="I1226">
        <f>IFERROR(VLOOKUP(B1226,CovidTracking!B:G,6,FALSE),0)</f>
        <v>8</v>
      </c>
      <c r="J1226">
        <f t="shared" si="386"/>
        <v>42</v>
      </c>
      <c r="K1226">
        <f t="shared" si="387"/>
        <v>500</v>
      </c>
      <c r="L1226">
        <f t="shared" si="388"/>
        <v>542</v>
      </c>
      <c r="M1226">
        <f t="shared" si="389"/>
        <v>2</v>
      </c>
      <c r="N1226">
        <f>VLOOKUP(A1226,Mobility!$A:$L,7,FALSE)</f>
        <v>-40</v>
      </c>
      <c r="O1226">
        <f>VLOOKUP(A1226,Mobility!$A:$L,8,FALSE)</f>
        <v>-8</v>
      </c>
      <c r="P1226">
        <f>VLOOKUP(A1226,Mobility!$A:$L,9,FALSE)</f>
        <v>56</v>
      </c>
      <c r="Q1226">
        <f>VLOOKUP(A1226,Mobility!$A:$L,10,FALSE)</f>
        <v>-25</v>
      </c>
      <c r="R1226">
        <f>VLOOKUP(A1226,Mobility!$A:$L,11,FALSE)</f>
        <v>-27</v>
      </c>
      <c r="S1226">
        <f>VLOOKUP(A1226,Mobility!$A:$L,12,FALSE)</f>
        <v>9</v>
      </c>
      <c r="T1226">
        <f>VLOOKUP(D1226,'Pop and Pop Den'!A:C,2,FALSE)</f>
        <v>1952570</v>
      </c>
      <c r="U1226">
        <f>VLOOKUP(D1226,'Pop and Pop Den'!A:C,3,FALSE)</f>
        <v>25.4161</v>
      </c>
      <c r="V1226">
        <f>VLOOKUP(D1226,Unemployment!A:B,2,FALSE)</f>
        <v>3</v>
      </c>
      <c r="W1226">
        <f>VLOOKUP(D1226,Unemployment!H:J,2,FALSE)</f>
        <v>2.9</v>
      </c>
      <c r="X1226">
        <f>VLOOKUP(D1226,Unemployment!H:J,3,FALSE)</f>
        <v>4.2</v>
      </c>
      <c r="Y1226">
        <f t="shared" si="393"/>
        <v>1.2000000000000002</v>
      </c>
      <c r="Z1226">
        <f t="shared" si="394"/>
        <v>1.3000000000000003</v>
      </c>
      <c r="AA1226">
        <f>VLOOKUP(D1226,MedianAge!A:B,2,FALSE)</f>
        <v>36.4</v>
      </c>
      <c r="AB1226" s="6">
        <f>VLOOKUP(D1226,StateActions!F:G,2,FALSE)</f>
        <v>43932</v>
      </c>
      <c r="AC1226" s="6">
        <f>VLOOKUP(D1226,StateActions!L:M,2,FALSE)</f>
        <v>43932</v>
      </c>
      <c r="AD1226" s="6">
        <f>VLOOKUP(D1226,StateActions!A:B,2,FALSE)</f>
        <v>43922</v>
      </c>
      <c r="AE1226">
        <f t="shared" si="395"/>
        <v>-6</v>
      </c>
      <c r="AF1226">
        <f t="shared" si="396"/>
        <v>-6</v>
      </c>
      <c r="AG1226">
        <f t="shared" si="397"/>
        <v>4</v>
      </c>
      <c r="AH1226" s="18">
        <f t="shared" si="398"/>
        <v>6.1307211619658838E-2</v>
      </c>
      <c r="AI1226" s="18">
        <f t="shared" si="399"/>
        <v>0.9386927883803412</v>
      </c>
      <c r="AJ1226" s="20">
        <f t="shared" si="400"/>
        <v>1.3511231210944098E-3</v>
      </c>
      <c r="AK1226" t="str">
        <f t="shared" si="401"/>
        <v>Include</v>
      </c>
      <c r="AL1226" t="str">
        <f t="shared" si="402"/>
        <v>Less than 10 deaths</v>
      </c>
      <c r="AM1226" s="6">
        <f>IFERROR(VLOOKUP(D1226,DatesEachStateReach10Deaths!A:B,2,FALSE),AK1226)</f>
        <v>43928</v>
      </c>
      <c r="AN1226">
        <f t="shared" si="403"/>
        <v>-2</v>
      </c>
    </row>
    <row r="1227" spans="1:40" x14ac:dyDescent="0.25">
      <c r="A1227" t="str">
        <f t="shared" si="390"/>
        <v>43927Nebraska</v>
      </c>
      <c r="B1227" t="str">
        <f t="shared" si="391"/>
        <v>43927NE</v>
      </c>
      <c r="C1227" s="6">
        <v>43927</v>
      </c>
      <c r="D1227" t="s">
        <v>90</v>
      </c>
      <c r="E1227" t="s">
        <v>37</v>
      </c>
      <c r="F1227">
        <f>IFERROR(VLOOKUP(B1227,CovidTracking!B:G,4,FALSE),0)</f>
        <v>409</v>
      </c>
      <c r="G1227">
        <f>IFERROR(VLOOKUP(B1227,CovidTracking!B:G,5,FALSE),0)</f>
        <v>6378</v>
      </c>
      <c r="H1227">
        <f t="shared" si="392"/>
        <v>6787</v>
      </c>
      <c r="I1227">
        <f>IFERROR(VLOOKUP(B1227,CovidTracking!B:G,6,FALSE),0)</f>
        <v>8</v>
      </c>
      <c r="J1227">
        <f t="shared" si="386"/>
        <v>46</v>
      </c>
      <c r="K1227">
        <f t="shared" si="387"/>
        <v>820</v>
      </c>
      <c r="L1227">
        <f t="shared" si="388"/>
        <v>866</v>
      </c>
      <c r="M1227">
        <f t="shared" si="389"/>
        <v>0</v>
      </c>
      <c r="N1227">
        <f>VLOOKUP(A1227,Mobility!$A:$L,7,FALSE)</f>
        <v>-33</v>
      </c>
      <c r="O1227">
        <f>VLOOKUP(A1227,Mobility!$A:$L,8,FALSE)</f>
        <v>-6</v>
      </c>
      <c r="P1227">
        <f>VLOOKUP(A1227,Mobility!$A:$L,9,FALSE)</f>
        <v>75</v>
      </c>
      <c r="Q1227">
        <f>VLOOKUP(A1227,Mobility!$A:$L,10,FALSE)</f>
        <v>-21</v>
      </c>
      <c r="R1227">
        <f>VLOOKUP(A1227,Mobility!$A:$L,11,FALSE)</f>
        <v>-38</v>
      </c>
      <c r="S1227">
        <f>VLOOKUP(A1227,Mobility!$A:$L,12,FALSE)</f>
        <v>15</v>
      </c>
      <c r="T1227">
        <f>VLOOKUP(D1227,'Pop and Pop Den'!A:C,2,FALSE)</f>
        <v>1952570</v>
      </c>
      <c r="U1227">
        <f>VLOOKUP(D1227,'Pop and Pop Den'!A:C,3,FALSE)</f>
        <v>25.4161</v>
      </c>
      <c r="V1227">
        <f>VLOOKUP(D1227,Unemployment!A:B,2,FALSE)</f>
        <v>3</v>
      </c>
      <c r="W1227">
        <f>VLOOKUP(D1227,Unemployment!H:J,2,FALSE)</f>
        <v>2.9</v>
      </c>
      <c r="X1227">
        <f>VLOOKUP(D1227,Unemployment!H:J,3,FALSE)</f>
        <v>4.2</v>
      </c>
      <c r="Y1227">
        <f t="shared" si="393"/>
        <v>1.2000000000000002</v>
      </c>
      <c r="Z1227">
        <f t="shared" si="394"/>
        <v>1.3000000000000003</v>
      </c>
      <c r="AA1227">
        <f>VLOOKUP(D1227,MedianAge!A:B,2,FALSE)</f>
        <v>36.4</v>
      </c>
      <c r="AB1227" s="6">
        <f>VLOOKUP(D1227,StateActions!F:G,2,FALSE)</f>
        <v>43932</v>
      </c>
      <c r="AC1227" s="6">
        <f>VLOOKUP(D1227,StateActions!L:M,2,FALSE)</f>
        <v>43932</v>
      </c>
      <c r="AD1227" s="6">
        <f>VLOOKUP(D1227,StateActions!A:B,2,FALSE)</f>
        <v>43922</v>
      </c>
      <c r="AE1227">
        <f t="shared" si="395"/>
        <v>-5</v>
      </c>
      <c r="AF1227">
        <f t="shared" si="396"/>
        <v>-5</v>
      </c>
      <c r="AG1227">
        <f t="shared" si="397"/>
        <v>5</v>
      </c>
      <c r="AH1227" s="18">
        <f t="shared" si="398"/>
        <v>6.0262266096950054E-2</v>
      </c>
      <c r="AI1227" s="18">
        <f t="shared" si="399"/>
        <v>0.93973773390304993</v>
      </c>
      <c r="AJ1227" s="20">
        <f t="shared" si="400"/>
        <v>1.1787240312361867E-3</v>
      </c>
      <c r="AK1227" t="str">
        <f t="shared" si="401"/>
        <v>Include</v>
      </c>
      <c r="AL1227" t="str">
        <f t="shared" si="402"/>
        <v>Less than 10 deaths</v>
      </c>
      <c r="AM1227" s="6">
        <f>IFERROR(VLOOKUP(D1227,DatesEachStateReach10Deaths!A:B,2,FALSE),AK1227)</f>
        <v>43928</v>
      </c>
      <c r="AN1227">
        <f t="shared" si="403"/>
        <v>-1</v>
      </c>
    </row>
    <row r="1228" spans="1:40" x14ac:dyDescent="0.25">
      <c r="A1228" t="str">
        <f t="shared" si="390"/>
        <v>43928Nebraska</v>
      </c>
      <c r="B1228" t="str">
        <f t="shared" si="391"/>
        <v>43928NE</v>
      </c>
      <c r="C1228" s="6">
        <v>43928</v>
      </c>
      <c r="D1228" t="s">
        <v>90</v>
      </c>
      <c r="E1228" t="s">
        <v>37</v>
      </c>
      <c r="F1228">
        <f>IFERROR(VLOOKUP(B1228,CovidTracking!B:G,4,FALSE),0)</f>
        <v>447</v>
      </c>
      <c r="G1228">
        <f>IFERROR(VLOOKUP(B1228,CovidTracking!B:G,5,FALSE),0)</f>
        <v>6811</v>
      </c>
      <c r="H1228">
        <f t="shared" si="392"/>
        <v>7258</v>
      </c>
      <c r="I1228">
        <f>IFERROR(VLOOKUP(B1228,CovidTracking!B:G,6,FALSE),0)</f>
        <v>10</v>
      </c>
      <c r="J1228">
        <f t="shared" si="386"/>
        <v>38</v>
      </c>
      <c r="K1228">
        <f t="shared" si="387"/>
        <v>433</v>
      </c>
      <c r="L1228">
        <f t="shared" si="388"/>
        <v>471</v>
      </c>
      <c r="M1228">
        <f t="shared" si="389"/>
        <v>2</v>
      </c>
      <c r="N1228">
        <f>VLOOKUP(A1228,Mobility!$A:$L,7,FALSE)</f>
        <v>-31</v>
      </c>
      <c r="O1228">
        <f>VLOOKUP(A1228,Mobility!$A:$L,8,FALSE)</f>
        <v>-5</v>
      </c>
      <c r="P1228">
        <f>VLOOKUP(A1228,Mobility!$A:$L,9,FALSE)</f>
        <v>128</v>
      </c>
      <c r="Q1228">
        <f>VLOOKUP(A1228,Mobility!$A:$L,10,FALSE)</f>
        <v>-15</v>
      </c>
      <c r="R1228">
        <f>VLOOKUP(A1228,Mobility!$A:$L,11,FALSE)</f>
        <v>-41</v>
      </c>
      <c r="S1228">
        <f>VLOOKUP(A1228,Mobility!$A:$L,12,FALSE)</f>
        <v>16</v>
      </c>
      <c r="T1228">
        <f>VLOOKUP(D1228,'Pop and Pop Den'!A:C,2,FALSE)</f>
        <v>1952570</v>
      </c>
      <c r="U1228">
        <f>VLOOKUP(D1228,'Pop and Pop Den'!A:C,3,FALSE)</f>
        <v>25.4161</v>
      </c>
      <c r="V1228">
        <f>VLOOKUP(D1228,Unemployment!A:B,2,FALSE)</f>
        <v>3</v>
      </c>
      <c r="W1228">
        <f>VLOOKUP(D1228,Unemployment!H:J,2,FALSE)</f>
        <v>2.9</v>
      </c>
      <c r="X1228">
        <f>VLOOKUP(D1228,Unemployment!H:J,3,FALSE)</f>
        <v>4.2</v>
      </c>
      <c r="Y1228">
        <f t="shared" si="393"/>
        <v>1.2000000000000002</v>
      </c>
      <c r="Z1228">
        <f t="shared" si="394"/>
        <v>1.3000000000000003</v>
      </c>
      <c r="AA1228">
        <f>VLOOKUP(D1228,MedianAge!A:B,2,FALSE)</f>
        <v>36.4</v>
      </c>
      <c r="AB1228" s="6">
        <f>VLOOKUP(D1228,StateActions!F:G,2,FALSE)</f>
        <v>43932</v>
      </c>
      <c r="AC1228" s="6">
        <f>VLOOKUP(D1228,StateActions!L:M,2,FALSE)</f>
        <v>43932</v>
      </c>
      <c r="AD1228" s="6">
        <f>VLOOKUP(D1228,StateActions!A:B,2,FALSE)</f>
        <v>43922</v>
      </c>
      <c r="AE1228">
        <f t="shared" si="395"/>
        <v>-4</v>
      </c>
      <c r="AF1228">
        <f t="shared" si="396"/>
        <v>-4</v>
      </c>
      <c r="AG1228">
        <f t="shared" si="397"/>
        <v>6</v>
      </c>
      <c r="AH1228" s="18">
        <f t="shared" si="398"/>
        <v>6.1587214108569856E-2</v>
      </c>
      <c r="AI1228" s="18">
        <f t="shared" si="399"/>
        <v>0.93841278589143018</v>
      </c>
      <c r="AJ1228" s="20">
        <f t="shared" si="400"/>
        <v>1.3777900248002205E-3</v>
      </c>
      <c r="AK1228" t="str">
        <f t="shared" si="401"/>
        <v>Include</v>
      </c>
      <c r="AL1228" t="str">
        <f t="shared" si="402"/>
        <v>10 or more deaths</v>
      </c>
      <c r="AM1228" s="6">
        <f>IFERROR(VLOOKUP(D1228,DatesEachStateReach10Deaths!A:B,2,FALSE),AK1228)</f>
        <v>43928</v>
      </c>
      <c r="AN1228">
        <f t="shared" si="403"/>
        <v>0</v>
      </c>
    </row>
    <row r="1229" spans="1:40" x14ac:dyDescent="0.25">
      <c r="A1229" t="str">
        <f t="shared" si="390"/>
        <v>43929Nebraska</v>
      </c>
      <c r="B1229" t="str">
        <f t="shared" si="391"/>
        <v>43929NE</v>
      </c>
      <c r="C1229" s="6">
        <v>43929</v>
      </c>
      <c r="D1229" t="s">
        <v>90</v>
      </c>
      <c r="E1229" t="s">
        <v>37</v>
      </c>
      <c r="F1229">
        <f>IFERROR(VLOOKUP(B1229,CovidTracking!B:G,4,FALSE),0)</f>
        <v>519</v>
      </c>
      <c r="G1229">
        <f>IFERROR(VLOOKUP(B1229,CovidTracking!B:G,5,FALSE),0)</f>
        <v>7442</v>
      </c>
      <c r="H1229">
        <f t="shared" si="392"/>
        <v>7961</v>
      </c>
      <c r="I1229">
        <f>IFERROR(VLOOKUP(B1229,CovidTracking!B:G,6,FALSE),0)</f>
        <v>12</v>
      </c>
      <c r="J1229">
        <f t="shared" si="386"/>
        <v>72</v>
      </c>
      <c r="K1229">
        <f t="shared" si="387"/>
        <v>631</v>
      </c>
      <c r="L1229">
        <f t="shared" si="388"/>
        <v>703</v>
      </c>
      <c r="M1229">
        <f t="shared" si="389"/>
        <v>2</v>
      </c>
      <c r="N1229">
        <f>VLOOKUP(A1229,Mobility!$A:$L,7,FALSE)</f>
        <v>-33</v>
      </c>
      <c r="O1229">
        <f>VLOOKUP(A1229,Mobility!$A:$L,8,FALSE)</f>
        <v>-3</v>
      </c>
      <c r="P1229">
        <f>VLOOKUP(A1229,Mobility!$A:$L,9,FALSE)</f>
        <v>55</v>
      </c>
      <c r="Q1229">
        <f>VLOOKUP(A1229,Mobility!$A:$L,10,FALSE)</f>
        <v>-20</v>
      </c>
      <c r="R1229">
        <f>VLOOKUP(A1229,Mobility!$A:$L,11,FALSE)</f>
        <v>-41</v>
      </c>
      <c r="S1229">
        <f>VLOOKUP(A1229,Mobility!$A:$L,12,FALSE)</f>
        <v>16</v>
      </c>
      <c r="T1229">
        <f>VLOOKUP(D1229,'Pop and Pop Den'!A:C,2,FALSE)</f>
        <v>1952570</v>
      </c>
      <c r="U1229">
        <f>VLOOKUP(D1229,'Pop and Pop Den'!A:C,3,FALSE)</f>
        <v>25.4161</v>
      </c>
      <c r="V1229">
        <f>VLOOKUP(D1229,Unemployment!A:B,2,FALSE)</f>
        <v>3</v>
      </c>
      <c r="W1229">
        <f>VLOOKUP(D1229,Unemployment!H:J,2,FALSE)</f>
        <v>2.9</v>
      </c>
      <c r="X1229">
        <f>VLOOKUP(D1229,Unemployment!H:J,3,FALSE)</f>
        <v>4.2</v>
      </c>
      <c r="Y1229">
        <f t="shared" si="393"/>
        <v>1.2000000000000002</v>
      </c>
      <c r="Z1229">
        <f t="shared" si="394"/>
        <v>1.3000000000000003</v>
      </c>
      <c r="AA1229">
        <f>VLOOKUP(D1229,MedianAge!A:B,2,FALSE)</f>
        <v>36.4</v>
      </c>
      <c r="AB1229" s="6">
        <f>VLOOKUP(D1229,StateActions!F:G,2,FALSE)</f>
        <v>43932</v>
      </c>
      <c r="AC1229" s="6">
        <f>VLOOKUP(D1229,StateActions!L:M,2,FALSE)</f>
        <v>43932</v>
      </c>
      <c r="AD1229" s="6">
        <f>VLOOKUP(D1229,StateActions!A:B,2,FALSE)</f>
        <v>43922</v>
      </c>
      <c r="AE1229">
        <f t="shared" si="395"/>
        <v>-3</v>
      </c>
      <c r="AF1229">
        <f t="shared" si="396"/>
        <v>-3</v>
      </c>
      <c r="AG1229">
        <f t="shared" si="397"/>
        <v>7</v>
      </c>
      <c r="AH1229" s="18">
        <f t="shared" si="398"/>
        <v>6.519281497299334E-2</v>
      </c>
      <c r="AI1229" s="18">
        <f t="shared" si="399"/>
        <v>0.93480718502700666</v>
      </c>
      <c r="AJ1229" s="20">
        <f t="shared" si="400"/>
        <v>1.5073483230749905E-3</v>
      </c>
      <c r="AK1229" t="str">
        <f t="shared" si="401"/>
        <v>Include</v>
      </c>
      <c r="AL1229" t="str">
        <f t="shared" si="402"/>
        <v>10 or more deaths</v>
      </c>
      <c r="AM1229" s="6">
        <f>IFERROR(VLOOKUP(D1229,DatesEachStateReach10Deaths!A:B,2,FALSE),AK1229)</f>
        <v>43928</v>
      </c>
      <c r="AN1229">
        <f t="shared" si="403"/>
        <v>1</v>
      </c>
    </row>
    <row r="1230" spans="1:40" x14ac:dyDescent="0.25">
      <c r="A1230" t="str">
        <f t="shared" si="390"/>
        <v>43930Nebraska</v>
      </c>
      <c r="B1230" t="str">
        <f t="shared" si="391"/>
        <v>43930NE</v>
      </c>
      <c r="C1230" s="6">
        <v>43930</v>
      </c>
      <c r="D1230" t="s">
        <v>90</v>
      </c>
      <c r="E1230" t="s">
        <v>37</v>
      </c>
      <c r="F1230">
        <f>IFERROR(VLOOKUP(B1230,CovidTracking!B:G,4,FALSE),0)</f>
        <v>567</v>
      </c>
      <c r="G1230">
        <f>IFERROR(VLOOKUP(B1230,CovidTracking!B:G,5,FALSE),0)</f>
        <v>8116</v>
      </c>
      <c r="H1230">
        <f t="shared" si="392"/>
        <v>8683</v>
      </c>
      <c r="I1230">
        <f>IFERROR(VLOOKUP(B1230,CovidTracking!B:G,6,FALSE),0)</f>
        <v>14</v>
      </c>
      <c r="J1230">
        <f t="shared" si="386"/>
        <v>48</v>
      </c>
      <c r="K1230">
        <f t="shared" si="387"/>
        <v>674</v>
      </c>
      <c r="L1230">
        <f t="shared" si="388"/>
        <v>722</v>
      </c>
      <c r="M1230">
        <f t="shared" si="389"/>
        <v>2</v>
      </c>
      <c r="N1230">
        <f>VLOOKUP(A1230,Mobility!$A:$L,7,FALSE)</f>
        <v>-36</v>
      </c>
      <c r="O1230">
        <f>VLOOKUP(A1230,Mobility!$A:$L,8,FALSE)</f>
        <v>-7</v>
      </c>
      <c r="P1230">
        <f>VLOOKUP(A1230,Mobility!$A:$L,9,FALSE)</f>
        <v>16</v>
      </c>
      <c r="Q1230">
        <f>VLOOKUP(A1230,Mobility!$A:$L,10,FALSE)</f>
        <v>-22</v>
      </c>
      <c r="R1230">
        <f>VLOOKUP(A1230,Mobility!$A:$L,11,FALSE)</f>
        <v>-41</v>
      </c>
      <c r="S1230">
        <f>VLOOKUP(A1230,Mobility!$A:$L,12,FALSE)</f>
        <v>18</v>
      </c>
      <c r="T1230">
        <f>VLOOKUP(D1230,'Pop and Pop Den'!A:C,2,FALSE)</f>
        <v>1952570</v>
      </c>
      <c r="U1230">
        <f>VLOOKUP(D1230,'Pop and Pop Den'!A:C,3,FALSE)</f>
        <v>25.4161</v>
      </c>
      <c r="V1230">
        <f>VLOOKUP(D1230,Unemployment!A:B,2,FALSE)</f>
        <v>3</v>
      </c>
      <c r="W1230">
        <f>VLOOKUP(D1230,Unemployment!H:J,2,FALSE)</f>
        <v>2.9</v>
      </c>
      <c r="X1230">
        <f>VLOOKUP(D1230,Unemployment!H:J,3,FALSE)</f>
        <v>4.2</v>
      </c>
      <c r="Y1230">
        <f t="shared" si="393"/>
        <v>1.2000000000000002</v>
      </c>
      <c r="Z1230">
        <f t="shared" si="394"/>
        <v>1.3000000000000003</v>
      </c>
      <c r="AA1230">
        <f>VLOOKUP(D1230,MedianAge!A:B,2,FALSE)</f>
        <v>36.4</v>
      </c>
      <c r="AB1230" s="6">
        <f>VLOOKUP(D1230,StateActions!F:G,2,FALSE)</f>
        <v>43932</v>
      </c>
      <c r="AC1230" s="6">
        <f>VLOOKUP(D1230,StateActions!L:M,2,FALSE)</f>
        <v>43932</v>
      </c>
      <c r="AD1230" s="6">
        <f>VLOOKUP(D1230,StateActions!A:B,2,FALSE)</f>
        <v>43922</v>
      </c>
      <c r="AE1230">
        <f t="shared" si="395"/>
        <v>-2</v>
      </c>
      <c r="AF1230">
        <f t="shared" si="396"/>
        <v>-2</v>
      </c>
      <c r="AG1230">
        <f t="shared" si="397"/>
        <v>8</v>
      </c>
      <c r="AH1230" s="18">
        <f t="shared" si="398"/>
        <v>6.5300011516756878E-2</v>
      </c>
      <c r="AI1230" s="18">
        <f t="shared" si="399"/>
        <v>0.93469998848324309</v>
      </c>
      <c r="AJ1230" s="20">
        <f t="shared" si="400"/>
        <v>1.6123459633767131E-3</v>
      </c>
      <c r="AK1230" t="str">
        <f t="shared" si="401"/>
        <v>Include</v>
      </c>
      <c r="AL1230" t="str">
        <f t="shared" si="402"/>
        <v>10 or more deaths</v>
      </c>
      <c r="AM1230" s="6">
        <f>IFERROR(VLOOKUP(D1230,DatesEachStateReach10Deaths!A:B,2,FALSE),AK1230)</f>
        <v>43928</v>
      </c>
      <c r="AN1230">
        <f t="shared" si="403"/>
        <v>2</v>
      </c>
    </row>
    <row r="1231" spans="1:40" x14ac:dyDescent="0.25">
      <c r="A1231" t="str">
        <f t="shared" si="390"/>
        <v>43931Nebraska</v>
      </c>
      <c r="B1231" t="str">
        <f t="shared" si="391"/>
        <v>43931NE</v>
      </c>
      <c r="C1231" s="6">
        <v>43931</v>
      </c>
      <c r="D1231" t="s">
        <v>90</v>
      </c>
      <c r="E1231" t="s">
        <v>37</v>
      </c>
      <c r="F1231">
        <f>IFERROR(VLOOKUP(B1231,CovidTracking!B:G,4,FALSE),0)</f>
        <v>635</v>
      </c>
      <c r="G1231">
        <f>IFERROR(VLOOKUP(B1231,CovidTracking!B:G,5,FALSE),0)</f>
        <v>8719</v>
      </c>
      <c r="H1231">
        <f t="shared" si="392"/>
        <v>9354</v>
      </c>
      <c r="I1231">
        <f>IFERROR(VLOOKUP(B1231,CovidTracking!B:G,6,FALSE),0)</f>
        <v>15</v>
      </c>
      <c r="J1231">
        <f t="shared" si="386"/>
        <v>68</v>
      </c>
      <c r="K1231">
        <f t="shared" si="387"/>
        <v>603</v>
      </c>
      <c r="L1231">
        <f t="shared" si="388"/>
        <v>671</v>
      </c>
      <c r="M1231">
        <f t="shared" si="389"/>
        <v>1</v>
      </c>
      <c r="N1231">
        <f>VLOOKUP(A1231,Mobility!$A:$L,7,FALSE)</f>
        <v>-34</v>
      </c>
      <c r="O1231">
        <f>VLOOKUP(A1231,Mobility!$A:$L,8,FALSE)</f>
        <v>1</v>
      </c>
      <c r="P1231">
        <f>VLOOKUP(A1231,Mobility!$A:$L,9,FALSE)</f>
        <v>33</v>
      </c>
      <c r="Q1231">
        <f>VLOOKUP(A1231,Mobility!$A:$L,10,FALSE)</f>
        <v>-21</v>
      </c>
      <c r="R1231">
        <f>VLOOKUP(A1231,Mobility!$A:$L,11,FALSE)</f>
        <v>-45</v>
      </c>
      <c r="S1231">
        <f>VLOOKUP(A1231,Mobility!$A:$L,12,FALSE)</f>
        <v>19</v>
      </c>
      <c r="T1231">
        <f>VLOOKUP(D1231,'Pop and Pop Den'!A:C,2,FALSE)</f>
        <v>1952570</v>
      </c>
      <c r="U1231">
        <f>VLOOKUP(D1231,'Pop and Pop Den'!A:C,3,FALSE)</f>
        <v>25.4161</v>
      </c>
      <c r="V1231">
        <f>VLOOKUP(D1231,Unemployment!A:B,2,FALSE)</f>
        <v>3</v>
      </c>
      <c r="W1231">
        <f>VLOOKUP(D1231,Unemployment!H:J,2,FALSE)</f>
        <v>2.9</v>
      </c>
      <c r="X1231">
        <f>VLOOKUP(D1231,Unemployment!H:J,3,FALSE)</f>
        <v>4.2</v>
      </c>
      <c r="Y1231">
        <f t="shared" si="393"/>
        <v>1.2000000000000002</v>
      </c>
      <c r="Z1231">
        <f t="shared" si="394"/>
        <v>1.3000000000000003</v>
      </c>
      <c r="AA1231">
        <f>VLOOKUP(D1231,MedianAge!A:B,2,FALSE)</f>
        <v>36.4</v>
      </c>
      <c r="AB1231" s="6">
        <f>VLOOKUP(D1231,StateActions!F:G,2,FALSE)</f>
        <v>43932</v>
      </c>
      <c r="AC1231" s="6">
        <f>VLOOKUP(D1231,StateActions!L:M,2,FALSE)</f>
        <v>43932</v>
      </c>
      <c r="AD1231" s="6">
        <f>VLOOKUP(D1231,StateActions!A:B,2,FALSE)</f>
        <v>43922</v>
      </c>
      <c r="AE1231">
        <f t="shared" si="395"/>
        <v>-1</v>
      </c>
      <c r="AF1231">
        <f t="shared" si="396"/>
        <v>-1</v>
      </c>
      <c r="AG1231">
        <f t="shared" si="397"/>
        <v>9</v>
      </c>
      <c r="AH1231" s="18">
        <f t="shared" si="398"/>
        <v>6.7885396621766084E-2</v>
      </c>
      <c r="AI1231" s="18">
        <f t="shared" si="399"/>
        <v>0.93211460337823393</v>
      </c>
      <c r="AJ1231" s="20">
        <f t="shared" si="400"/>
        <v>1.603592046183451E-3</v>
      </c>
      <c r="AK1231" t="str">
        <f t="shared" si="401"/>
        <v>Include</v>
      </c>
      <c r="AL1231" t="str">
        <f t="shared" si="402"/>
        <v>10 or more deaths</v>
      </c>
      <c r="AM1231" s="6">
        <f>IFERROR(VLOOKUP(D1231,DatesEachStateReach10Deaths!A:B,2,FALSE),AK1231)</f>
        <v>43928</v>
      </c>
      <c r="AN1231">
        <f t="shared" si="403"/>
        <v>3</v>
      </c>
    </row>
    <row r="1232" spans="1:40" x14ac:dyDescent="0.25">
      <c r="A1232" t="str">
        <f t="shared" si="390"/>
        <v>43891New Hampshire</v>
      </c>
      <c r="B1232" t="str">
        <f t="shared" si="391"/>
        <v>43891NH</v>
      </c>
      <c r="C1232" s="6">
        <v>43891</v>
      </c>
      <c r="D1232" t="s">
        <v>92</v>
      </c>
      <c r="E1232" t="s">
        <v>38</v>
      </c>
      <c r="F1232">
        <f>IFERROR(VLOOKUP(B1232,CovidTracking!B:G,4,FALSE),0)</f>
        <v>0</v>
      </c>
      <c r="G1232">
        <f>IFERROR(VLOOKUP(B1232,CovidTracking!B:G,5,FALSE),0)</f>
        <v>0</v>
      </c>
      <c r="H1232">
        <f t="shared" si="392"/>
        <v>0</v>
      </c>
      <c r="I1232">
        <f>IFERROR(VLOOKUP(B1232,CovidTracking!B:G,6,FALSE),0)</f>
        <v>0</v>
      </c>
      <c r="J1232">
        <f>F1232</f>
        <v>0</v>
      </c>
      <c r="K1232">
        <f>G1232</f>
        <v>0</v>
      </c>
      <c r="L1232">
        <f>H1232</f>
        <v>0</v>
      </c>
      <c r="M1232">
        <f>I1232</f>
        <v>0</v>
      </c>
      <c r="N1232">
        <f>VLOOKUP(A1232,Mobility!$A:$L,7,FALSE)</f>
        <v>10</v>
      </c>
      <c r="O1232">
        <f>VLOOKUP(A1232,Mobility!$A:$L,8,FALSE)</f>
        <v>3</v>
      </c>
      <c r="P1232">
        <f>VLOOKUP(A1232,Mobility!$A:$L,9,FALSE)</f>
        <v>-10</v>
      </c>
      <c r="Q1232">
        <f>VLOOKUP(A1232,Mobility!$A:$L,10,FALSE)</f>
        <v>23</v>
      </c>
      <c r="R1232">
        <f>VLOOKUP(A1232,Mobility!$A:$L,11,FALSE)</f>
        <v>3</v>
      </c>
      <c r="S1232">
        <f>VLOOKUP(A1232,Mobility!$A:$L,12,FALSE)</f>
        <v>-1</v>
      </c>
      <c r="T1232">
        <f>VLOOKUP(D1232,'Pop and Pop Den'!A:C,2,FALSE)</f>
        <v>1371246</v>
      </c>
      <c r="U1232">
        <f>VLOOKUP(D1232,'Pop and Pop Den'!A:C,3,FALSE)</f>
        <v>153.16050000000001</v>
      </c>
      <c r="V1232">
        <f>VLOOKUP(D1232,Unemployment!A:B,2,FALSE)</f>
        <v>2.5</v>
      </c>
      <c r="W1232">
        <f>VLOOKUP(D1232,Unemployment!H:J,2,FALSE)</f>
        <v>2.6</v>
      </c>
      <c r="X1232">
        <f>VLOOKUP(D1232,Unemployment!H:J,3,FALSE)</f>
        <v>2.6</v>
      </c>
      <c r="Y1232">
        <f t="shared" si="393"/>
        <v>0.10000000000000009</v>
      </c>
      <c r="Z1232">
        <f t="shared" si="394"/>
        <v>0</v>
      </c>
      <c r="AA1232">
        <f>VLOOKUP(D1232,MedianAge!A:B,2,FALSE)</f>
        <v>42.7</v>
      </c>
      <c r="AB1232" s="6">
        <f>VLOOKUP(D1232,StateActions!F:G,2,FALSE)</f>
        <v>43917</v>
      </c>
      <c r="AC1232" s="6">
        <f>VLOOKUP(D1232,StateActions!L:M,2,FALSE)</f>
        <v>43914</v>
      </c>
      <c r="AD1232" s="6">
        <f>VLOOKUP(D1232,StateActions!A:B,2,FALSE)</f>
        <v>43905</v>
      </c>
      <c r="AE1232">
        <f t="shared" si="395"/>
        <v>-26</v>
      </c>
      <c r="AF1232">
        <f t="shared" si="396"/>
        <v>-23</v>
      </c>
      <c r="AG1232">
        <f t="shared" si="397"/>
        <v>-14</v>
      </c>
      <c r="AH1232" s="18">
        <f t="shared" si="398"/>
        <v>0</v>
      </c>
      <c r="AI1232" s="18">
        <f t="shared" si="399"/>
        <v>0</v>
      </c>
      <c r="AJ1232" s="20">
        <f t="shared" si="400"/>
        <v>0</v>
      </c>
      <c r="AK1232" t="str">
        <f t="shared" si="401"/>
        <v>Include</v>
      </c>
      <c r="AL1232" t="str">
        <f t="shared" si="402"/>
        <v>Less than 10 deaths</v>
      </c>
      <c r="AM1232" s="6">
        <f>IFERROR(VLOOKUP(D1232,DatesEachStateReach10Deaths!A:B,2,FALSE),AK1232)</f>
        <v>43929</v>
      </c>
      <c r="AN1232">
        <f t="shared" si="403"/>
        <v>-38</v>
      </c>
    </row>
    <row r="1233" spans="1:40" x14ac:dyDescent="0.25">
      <c r="A1233" t="str">
        <f t="shared" si="390"/>
        <v>43892New Hampshire</v>
      </c>
      <c r="B1233" t="str">
        <f t="shared" si="391"/>
        <v>43892NH</v>
      </c>
      <c r="C1233" s="6">
        <v>43892</v>
      </c>
      <c r="D1233" t="s">
        <v>92</v>
      </c>
      <c r="E1233" t="s">
        <v>38</v>
      </c>
      <c r="F1233">
        <f>IFERROR(VLOOKUP(B1233,CovidTracking!B:G,4,FALSE),0)</f>
        <v>0</v>
      </c>
      <c r="G1233">
        <f>IFERROR(VLOOKUP(B1233,CovidTracking!B:G,5,FALSE),0)</f>
        <v>0</v>
      </c>
      <c r="H1233">
        <f t="shared" si="392"/>
        <v>0</v>
      </c>
      <c r="I1233">
        <f>IFERROR(VLOOKUP(B1233,CovidTracking!B:G,6,FALSE),0)</f>
        <v>0</v>
      </c>
      <c r="J1233">
        <f t="shared" ref="J1233:J1272" si="404">F1233-F1232</f>
        <v>0</v>
      </c>
      <c r="K1233">
        <f t="shared" ref="K1233:K1272" si="405">G1233-G1232</f>
        <v>0</v>
      </c>
      <c r="L1233">
        <f t="shared" ref="L1233:L1272" si="406">H1233-H1232</f>
        <v>0</v>
      </c>
      <c r="M1233">
        <f t="shared" ref="M1233:M1272" si="407">I1233-I1232</f>
        <v>0</v>
      </c>
      <c r="N1233">
        <f>VLOOKUP(A1233,Mobility!$A:$L,7,FALSE)</f>
        <v>6</v>
      </c>
      <c r="O1233">
        <f>VLOOKUP(A1233,Mobility!$A:$L,8,FALSE)</f>
        <v>3</v>
      </c>
      <c r="P1233">
        <f>VLOOKUP(A1233,Mobility!$A:$L,9,FALSE)</f>
        <v>11</v>
      </c>
      <c r="Q1233">
        <f>VLOOKUP(A1233,Mobility!$A:$L,10,FALSE)</f>
        <v>9</v>
      </c>
      <c r="R1233">
        <f>VLOOKUP(A1233,Mobility!$A:$L,11,FALSE)</f>
        <v>3</v>
      </c>
      <c r="S1233">
        <f>VLOOKUP(A1233,Mobility!$A:$L,12,FALSE)</f>
        <v>-1</v>
      </c>
      <c r="T1233">
        <f>VLOOKUP(D1233,'Pop and Pop Den'!A:C,2,FALSE)</f>
        <v>1371246</v>
      </c>
      <c r="U1233">
        <f>VLOOKUP(D1233,'Pop and Pop Den'!A:C,3,FALSE)</f>
        <v>153.16050000000001</v>
      </c>
      <c r="V1233">
        <f>VLOOKUP(D1233,Unemployment!A:B,2,FALSE)</f>
        <v>2.5</v>
      </c>
      <c r="W1233">
        <f>VLOOKUP(D1233,Unemployment!H:J,2,FALSE)</f>
        <v>2.6</v>
      </c>
      <c r="X1233">
        <f>VLOOKUP(D1233,Unemployment!H:J,3,FALSE)</f>
        <v>2.6</v>
      </c>
      <c r="Y1233">
        <f t="shared" si="393"/>
        <v>0.10000000000000009</v>
      </c>
      <c r="Z1233">
        <f t="shared" si="394"/>
        <v>0</v>
      </c>
      <c r="AA1233">
        <f>VLOOKUP(D1233,MedianAge!A:B,2,FALSE)</f>
        <v>42.7</v>
      </c>
      <c r="AB1233" s="6">
        <f>VLOOKUP(D1233,StateActions!F:G,2,FALSE)</f>
        <v>43917</v>
      </c>
      <c r="AC1233" s="6">
        <f>VLOOKUP(D1233,StateActions!L:M,2,FALSE)</f>
        <v>43914</v>
      </c>
      <c r="AD1233" s="6">
        <f>VLOOKUP(D1233,StateActions!A:B,2,FALSE)</f>
        <v>43905</v>
      </c>
      <c r="AE1233">
        <f t="shared" si="395"/>
        <v>-25</v>
      </c>
      <c r="AF1233">
        <f t="shared" si="396"/>
        <v>-22</v>
      </c>
      <c r="AG1233">
        <f t="shared" si="397"/>
        <v>-13</v>
      </c>
      <c r="AH1233" s="18">
        <f t="shared" si="398"/>
        <v>0</v>
      </c>
      <c r="AI1233" s="18">
        <f t="shared" si="399"/>
        <v>0</v>
      </c>
      <c r="AJ1233" s="20">
        <f t="shared" si="400"/>
        <v>0</v>
      </c>
      <c r="AK1233" t="str">
        <f t="shared" si="401"/>
        <v>Include</v>
      </c>
      <c r="AL1233" t="str">
        <f t="shared" si="402"/>
        <v>Less than 10 deaths</v>
      </c>
      <c r="AM1233" s="6">
        <f>IFERROR(VLOOKUP(D1233,DatesEachStateReach10Deaths!A:B,2,FALSE),AK1233)</f>
        <v>43929</v>
      </c>
      <c r="AN1233">
        <f t="shared" si="403"/>
        <v>-37</v>
      </c>
    </row>
    <row r="1234" spans="1:40" x14ac:dyDescent="0.25">
      <c r="A1234" t="str">
        <f t="shared" si="390"/>
        <v>43893New Hampshire</v>
      </c>
      <c r="B1234" t="str">
        <f t="shared" si="391"/>
        <v>43893NH</v>
      </c>
      <c r="C1234" s="6">
        <v>43893</v>
      </c>
      <c r="D1234" t="s">
        <v>92</v>
      </c>
      <c r="E1234" t="s">
        <v>38</v>
      </c>
      <c r="F1234">
        <f>IFERROR(VLOOKUP(B1234,CovidTracking!B:G,4,FALSE),0)</f>
        <v>0</v>
      </c>
      <c r="G1234">
        <f>IFERROR(VLOOKUP(B1234,CovidTracking!B:G,5,FALSE),0)</f>
        <v>0</v>
      </c>
      <c r="H1234">
        <f t="shared" si="392"/>
        <v>0</v>
      </c>
      <c r="I1234">
        <f>IFERROR(VLOOKUP(B1234,CovidTracking!B:G,6,FALSE),0)</f>
        <v>0</v>
      </c>
      <c r="J1234">
        <f t="shared" si="404"/>
        <v>0</v>
      </c>
      <c r="K1234">
        <f t="shared" si="405"/>
        <v>0</v>
      </c>
      <c r="L1234">
        <f t="shared" si="406"/>
        <v>0</v>
      </c>
      <c r="M1234">
        <f t="shared" si="407"/>
        <v>0</v>
      </c>
      <c r="N1234">
        <f>VLOOKUP(A1234,Mobility!$A:$L,7,FALSE)</f>
        <v>8</v>
      </c>
      <c r="O1234">
        <f>VLOOKUP(A1234,Mobility!$A:$L,8,FALSE)</f>
        <v>6</v>
      </c>
      <c r="P1234">
        <f>VLOOKUP(A1234,Mobility!$A:$L,9,FALSE)</f>
        <v>43</v>
      </c>
      <c r="Q1234">
        <f>VLOOKUP(A1234,Mobility!$A:$L,10,FALSE)</f>
        <v>16</v>
      </c>
      <c r="R1234">
        <f>VLOOKUP(A1234,Mobility!$A:$L,11,FALSE)</f>
        <v>2</v>
      </c>
      <c r="S1234">
        <f>VLOOKUP(A1234,Mobility!$A:$L,12,FALSE)</f>
        <v>-1</v>
      </c>
      <c r="T1234">
        <f>VLOOKUP(D1234,'Pop and Pop Den'!A:C,2,FALSE)</f>
        <v>1371246</v>
      </c>
      <c r="U1234">
        <f>VLOOKUP(D1234,'Pop and Pop Den'!A:C,3,FALSE)</f>
        <v>153.16050000000001</v>
      </c>
      <c r="V1234">
        <f>VLOOKUP(D1234,Unemployment!A:B,2,FALSE)</f>
        <v>2.5</v>
      </c>
      <c r="W1234">
        <f>VLOOKUP(D1234,Unemployment!H:J,2,FALSE)</f>
        <v>2.6</v>
      </c>
      <c r="X1234">
        <f>VLOOKUP(D1234,Unemployment!H:J,3,FALSE)</f>
        <v>2.6</v>
      </c>
      <c r="Y1234">
        <f t="shared" si="393"/>
        <v>0.10000000000000009</v>
      </c>
      <c r="Z1234">
        <f t="shared" si="394"/>
        <v>0</v>
      </c>
      <c r="AA1234">
        <f>VLOOKUP(D1234,MedianAge!A:B,2,FALSE)</f>
        <v>42.7</v>
      </c>
      <c r="AB1234" s="6">
        <f>VLOOKUP(D1234,StateActions!F:G,2,FALSE)</f>
        <v>43917</v>
      </c>
      <c r="AC1234" s="6">
        <f>VLOOKUP(D1234,StateActions!L:M,2,FALSE)</f>
        <v>43914</v>
      </c>
      <c r="AD1234" s="6">
        <f>VLOOKUP(D1234,StateActions!A:B,2,FALSE)</f>
        <v>43905</v>
      </c>
      <c r="AE1234">
        <f t="shared" si="395"/>
        <v>-24</v>
      </c>
      <c r="AF1234">
        <f t="shared" si="396"/>
        <v>-21</v>
      </c>
      <c r="AG1234">
        <f t="shared" si="397"/>
        <v>-12</v>
      </c>
      <c r="AH1234" s="18">
        <f t="shared" si="398"/>
        <v>0</v>
      </c>
      <c r="AI1234" s="18">
        <f t="shared" si="399"/>
        <v>0</v>
      </c>
      <c r="AJ1234" s="20">
        <f t="shared" si="400"/>
        <v>0</v>
      </c>
      <c r="AK1234" t="str">
        <f t="shared" si="401"/>
        <v>Include</v>
      </c>
      <c r="AL1234" t="str">
        <f t="shared" si="402"/>
        <v>Less than 10 deaths</v>
      </c>
      <c r="AM1234" s="6">
        <f>IFERROR(VLOOKUP(D1234,DatesEachStateReach10Deaths!A:B,2,FALSE),AK1234)</f>
        <v>43929</v>
      </c>
      <c r="AN1234">
        <f t="shared" si="403"/>
        <v>-36</v>
      </c>
    </row>
    <row r="1235" spans="1:40" x14ac:dyDescent="0.25">
      <c r="A1235" t="str">
        <f t="shared" si="390"/>
        <v>43894New Hampshire</v>
      </c>
      <c r="B1235" t="str">
        <f t="shared" si="391"/>
        <v>43894NH</v>
      </c>
      <c r="C1235" s="6">
        <v>43894</v>
      </c>
      <c r="D1235" t="s">
        <v>92</v>
      </c>
      <c r="E1235" t="s">
        <v>38</v>
      </c>
      <c r="F1235">
        <f>IFERROR(VLOOKUP(B1235,CovidTracking!B:G,4,FALSE),0)</f>
        <v>2</v>
      </c>
      <c r="G1235">
        <f>IFERROR(VLOOKUP(B1235,CovidTracking!B:G,5,FALSE),0)</f>
        <v>10</v>
      </c>
      <c r="H1235">
        <f t="shared" si="392"/>
        <v>12</v>
      </c>
      <c r="I1235">
        <f>IFERROR(VLOOKUP(B1235,CovidTracking!B:G,6,FALSE),0)</f>
        <v>0</v>
      </c>
      <c r="J1235">
        <f t="shared" si="404"/>
        <v>2</v>
      </c>
      <c r="K1235">
        <f t="shared" si="405"/>
        <v>10</v>
      </c>
      <c r="L1235">
        <f t="shared" si="406"/>
        <v>12</v>
      </c>
      <c r="M1235">
        <f t="shared" si="407"/>
        <v>0</v>
      </c>
      <c r="N1235">
        <f>VLOOKUP(A1235,Mobility!$A:$L,7,FALSE)</f>
        <v>5</v>
      </c>
      <c r="O1235">
        <f>VLOOKUP(A1235,Mobility!$A:$L,8,FALSE)</f>
        <v>2</v>
      </c>
      <c r="P1235">
        <f>VLOOKUP(A1235,Mobility!$A:$L,9,FALSE)</f>
        <v>-4</v>
      </c>
      <c r="Q1235">
        <f>VLOOKUP(A1235,Mobility!$A:$L,10,FALSE)</f>
        <v>7</v>
      </c>
      <c r="R1235">
        <f>VLOOKUP(A1235,Mobility!$A:$L,11,FALSE)</f>
        <v>2</v>
      </c>
      <c r="S1235">
        <f>VLOOKUP(A1235,Mobility!$A:$L,12,FALSE)</f>
        <v>0</v>
      </c>
      <c r="T1235">
        <f>VLOOKUP(D1235,'Pop and Pop Den'!A:C,2,FALSE)</f>
        <v>1371246</v>
      </c>
      <c r="U1235">
        <f>VLOOKUP(D1235,'Pop and Pop Den'!A:C,3,FALSE)</f>
        <v>153.16050000000001</v>
      </c>
      <c r="V1235">
        <f>VLOOKUP(D1235,Unemployment!A:B,2,FALSE)</f>
        <v>2.5</v>
      </c>
      <c r="W1235">
        <f>VLOOKUP(D1235,Unemployment!H:J,2,FALSE)</f>
        <v>2.6</v>
      </c>
      <c r="X1235">
        <f>VLOOKUP(D1235,Unemployment!H:J,3,FALSE)</f>
        <v>2.6</v>
      </c>
      <c r="Y1235">
        <f t="shared" si="393"/>
        <v>0.10000000000000009</v>
      </c>
      <c r="Z1235">
        <f t="shared" si="394"/>
        <v>0</v>
      </c>
      <c r="AA1235">
        <f>VLOOKUP(D1235,MedianAge!A:B,2,FALSE)</f>
        <v>42.7</v>
      </c>
      <c r="AB1235" s="6">
        <f>VLOOKUP(D1235,StateActions!F:G,2,FALSE)</f>
        <v>43917</v>
      </c>
      <c r="AC1235" s="6">
        <f>VLOOKUP(D1235,StateActions!L:M,2,FALSE)</f>
        <v>43914</v>
      </c>
      <c r="AD1235" s="6">
        <f>VLOOKUP(D1235,StateActions!A:B,2,FALSE)</f>
        <v>43905</v>
      </c>
      <c r="AE1235">
        <f t="shared" si="395"/>
        <v>-23</v>
      </c>
      <c r="AF1235">
        <f t="shared" si="396"/>
        <v>-20</v>
      </c>
      <c r="AG1235">
        <f t="shared" si="397"/>
        <v>-11</v>
      </c>
      <c r="AH1235" s="18">
        <f t="shared" si="398"/>
        <v>0.16666666666666666</v>
      </c>
      <c r="AI1235" s="18">
        <f t="shared" si="399"/>
        <v>0.83333333333333337</v>
      </c>
      <c r="AJ1235" s="20">
        <f t="shared" si="400"/>
        <v>0</v>
      </c>
      <c r="AK1235" t="str">
        <f t="shared" si="401"/>
        <v>Include</v>
      </c>
      <c r="AL1235" t="str">
        <f t="shared" si="402"/>
        <v>Less than 10 deaths</v>
      </c>
      <c r="AM1235" s="6">
        <f>IFERROR(VLOOKUP(D1235,DatesEachStateReach10Deaths!A:B,2,FALSE),AK1235)</f>
        <v>43929</v>
      </c>
      <c r="AN1235">
        <f t="shared" si="403"/>
        <v>-35</v>
      </c>
    </row>
    <row r="1236" spans="1:40" x14ac:dyDescent="0.25">
      <c r="A1236" t="str">
        <f t="shared" si="390"/>
        <v>43895New Hampshire</v>
      </c>
      <c r="B1236" t="str">
        <f t="shared" si="391"/>
        <v>43895NH</v>
      </c>
      <c r="C1236" s="6">
        <v>43895</v>
      </c>
      <c r="D1236" t="s">
        <v>92</v>
      </c>
      <c r="E1236" t="s">
        <v>38</v>
      </c>
      <c r="F1236">
        <f>IFERROR(VLOOKUP(B1236,CovidTracking!B:G,4,FALSE),0)</f>
        <v>2</v>
      </c>
      <c r="G1236">
        <f>IFERROR(VLOOKUP(B1236,CovidTracking!B:G,5,FALSE),0)</f>
        <v>16</v>
      </c>
      <c r="H1236">
        <f t="shared" si="392"/>
        <v>18</v>
      </c>
      <c r="I1236">
        <f>IFERROR(VLOOKUP(B1236,CovidTracking!B:G,6,FALSE),0)</f>
        <v>0</v>
      </c>
      <c r="J1236">
        <f t="shared" si="404"/>
        <v>0</v>
      </c>
      <c r="K1236">
        <f t="shared" si="405"/>
        <v>6</v>
      </c>
      <c r="L1236">
        <f t="shared" si="406"/>
        <v>6</v>
      </c>
      <c r="M1236">
        <f t="shared" si="407"/>
        <v>0</v>
      </c>
      <c r="N1236">
        <f>VLOOKUP(A1236,Mobility!$A:$L,7,FALSE)</f>
        <v>6</v>
      </c>
      <c r="O1236">
        <f>VLOOKUP(A1236,Mobility!$A:$L,8,FALSE)</f>
        <v>7</v>
      </c>
      <c r="P1236">
        <f>VLOOKUP(A1236,Mobility!$A:$L,9,FALSE)</f>
        <v>25</v>
      </c>
      <c r="Q1236">
        <f>VLOOKUP(A1236,Mobility!$A:$L,10,FALSE)</f>
        <v>8</v>
      </c>
      <c r="R1236">
        <f>VLOOKUP(A1236,Mobility!$A:$L,11,FALSE)</f>
        <v>4</v>
      </c>
      <c r="S1236">
        <f>VLOOKUP(A1236,Mobility!$A:$L,12,FALSE)</f>
        <v>0</v>
      </c>
      <c r="T1236">
        <f>VLOOKUP(D1236,'Pop and Pop Den'!A:C,2,FALSE)</f>
        <v>1371246</v>
      </c>
      <c r="U1236">
        <f>VLOOKUP(D1236,'Pop and Pop Den'!A:C,3,FALSE)</f>
        <v>153.16050000000001</v>
      </c>
      <c r="V1236">
        <f>VLOOKUP(D1236,Unemployment!A:B,2,FALSE)</f>
        <v>2.5</v>
      </c>
      <c r="W1236">
        <f>VLOOKUP(D1236,Unemployment!H:J,2,FALSE)</f>
        <v>2.6</v>
      </c>
      <c r="X1236">
        <f>VLOOKUP(D1236,Unemployment!H:J,3,FALSE)</f>
        <v>2.6</v>
      </c>
      <c r="Y1236">
        <f t="shared" si="393"/>
        <v>0.10000000000000009</v>
      </c>
      <c r="Z1236">
        <f t="shared" si="394"/>
        <v>0</v>
      </c>
      <c r="AA1236">
        <f>VLOOKUP(D1236,MedianAge!A:B,2,FALSE)</f>
        <v>42.7</v>
      </c>
      <c r="AB1236" s="6">
        <f>VLOOKUP(D1236,StateActions!F:G,2,FALSE)</f>
        <v>43917</v>
      </c>
      <c r="AC1236" s="6">
        <f>VLOOKUP(D1236,StateActions!L:M,2,FALSE)</f>
        <v>43914</v>
      </c>
      <c r="AD1236" s="6">
        <f>VLOOKUP(D1236,StateActions!A:B,2,FALSE)</f>
        <v>43905</v>
      </c>
      <c r="AE1236">
        <f t="shared" si="395"/>
        <v>-22</v>
      </c>
      <c r="AF1236">
        <f t="shared" si="396"/>
        <v>-19</v>
      </c>
      <c r="AG1236">
        <f t="shared" si="397"/>
        <v>-10</v>
      </c>
      <c r="AH1236" s="18">
        <f t="shared" si="398"/>
        <v>0.1111111111111111</v>
      </c>
      <c r="AI1236" s="18">
        <f t="shared" si="399"/>
        <v>0.88888888888888884</v>
      </c>
      <c r="AJ1236" s="20">
        <f t="shared" si="400"/>
        <v>0</v>
      </c>
      <c r="AK1236" t="str">
        <f t="shared" si="401"/>
        <v>Include</v>
      </c>
      <c r="AL1236" t="str">
        <f t="shared" si="402"/>
        <v>Less than 10 deaths</v>
      </c>
      <c r="AM1236" s="6">
        <f>IFERROR(VLOOKUP(D1236,DatesEachStateReach10Deaths!A:B,2,FALSE),AK1236)</f>
        <v>43929</v>
      </c>
      <c r="AN1236">
        <f t="shared" si="403"/>
        <v>-34</v>
      </c>
    </row>
    <row r="1237" spans="1:40" x14ac:dyDescent="0.25">
      <c r="A1237" t="str">
        <f t="shared" si="390"/>
        <v>43896New Hampshire</v>
      </c>
      <c r="B1237" t="str">
        <f t="shared" si="391"/>
        <v>43896NH</v>
      </c>
      <c r="C1237" s="6">
        <v>43896</v>
      </c>
      <c r="D1237" t="s">
        <v>92</v>
      </c>
      <c r="E1237" t="s">
        <v>38</v>
      </c>
      <c r="F1237">
        <f>IFERROR(VLOOKUP(B1237,CovidTracking!B:G,4,FALSE),0)</f>
        <v>2</v>
      </c>
      <c r="G1237">
        <f>IFERROR(VLOOKUP(B1237,CovidTracking!B:G,5,FALSE),0)</f>
        <v>20</v>
      </c>
      <c r="H1237">
        <f t="shared" si="392"/>
        <v>22</v>
      </c>
      <c r="I1237">
        <f>IFERROR(VLOOKUP(B1237,CovidTracking!B:G,6,FALSE),0)</f>
        <v>0</v>
      </c>
      <c r="J1237">
        <f t="shared" si="404"/>
        <v>0</v>
      </c>
      <c r="K1237">
        <f t="shared" si="405"/>
        <v>4</v>
      </c>
      <c r="L1237">
        <f t="shared" si="406"/>
        <v>4</v>
      </c>
      <c r="M1237">
        <f t="shared" si="407"/>
        <v>0</v>
      </c>
      <c r="N1237">
        <f>VLOOKUP(A1237,Mobility!$A:$L,7,FALSE)</f>
        <v>1</v>
      </c>
      <c r="O1237">
        <f>VLOOKUP(A1237,Mobility!$A:$L,8,FALSE)</f>
        <v>-1</v>
      </c>
      <c r="P1237">
        <f>VLOOKUP(A1237,Mobility!$A:$L,9,FALSE)</f>
        <v>3</v>
      </c>
      <c r="Q1237">
        <f>VLOOKUP(A1237,Mobility!$A:$L,10,FALSE)</f>
        <v>3</v>
      </c>
      <c r="R1237">
        <f>VLOOKUP(A1237,Mobility!$A:$L,11,FALSE)</f>
        <v>3</v>
      </c>
      <c r="S1237">
        <f>VLOOKUP(A1237,Mobility!$A:$L,12,FALSE)</f>
        <v>1</v>
      </c>
      <c r="T1237">
        <f>VLOOKUP(D1237,'Pop and Pop Den'!A:C,2,FALSE)</f>
        <v>1371246</v>
      </c>
      <c r="U1237">
        <f>VLOOKUP(D1237,'Pop and Pop Den'!A:C,3,FALSE)</f>
        <v>153.16050000000001</v>
      </c>
      <c r="V1237">
        <f>VLOOKUP(D1237,Unemployment!A:B,2,FALSE)</f>
        <v>2.5</v>
      </c>
      <c r="W1237">
        <f>VLOOKUP(D1237,Unemployment!H:J,2,FALSE)</f>
        <v>2.6</v>
      </c>
      <c r="X1237">
        <f>VLOOKUP(D1237,Unemployment!H:J,3,FALSE)</f>
        <v>2.6</v>
      </c>
      <c r="Y1237">
        <f t="shared" si="393"/>
        <v>0.10000000000000009</v>
      </c>
      <c r="Z1237">
        <f t="shared" si="394"/>
        <v>0</v>
      </c>
      <c r="AA1237">
        <f>VLOOKUP(D1237,MedianAge!A:B,2,FALSE)</f>
        <v>42.7</v>
      </c>
      <c r="AB1237" s="6">
        <f>VLOOKUP(D1237,StateActions!F:G,2,FALSE)</f>
        <v>43917</v>
      </c>
      <c r="AC1237" s="6">
        <f>VLOOKUP(D1237,StateActions!L:M,2,FALSE)</f>
        <v>43914</v>
      </c>
      <c r="AD1237" s="6">
        <f>VLOOKUP(D1237,StateActions!A:B,2,FALSE)</f>
        <v>43905</v>
      </c>
      <c r="AE1237">
        <f t="shared" si="395"/>
        <v>-21</v>
      </c>
      <c r="AF1237">
        <f t="shared" si="396"/>
        <v>-18</v>
      </c>
      <c r="AG1237">
        <f t="shared" si="397"/>
        <v>-9</v>
      </c>
      <c r="AH1237" s="18">
        <f t="shared" si="398"/>
        <v>9.0909090909090912E-2</v>
      </c>
      <c r="AI1237" s="18">
        <f t="shared" si="399"/>
        <v>0.90909090909090906</v>
      </c>
      <c r="AJ1237" s="20">
        <f t="shared" si="400"/>
        <v>0</v>
      </c>
      <c r="AK1237" t="str">
        <f t="shared" si="401"/>
        <v>Include</v>
      </c>
      <c r="AL1237" t="str">
        <f t="shared" si="402"/>
        <v>Less than 10 deaths</v>
      </c>
      <c r="AM1237" s="6">
        <f>IFERROR(VLOOKUP(D1237,DatesEachStateReach10Deaths!A:B,2,FALSE),AK1237)</f>
        <v>43929</v>
      </c>
      <c r="AN1237">
        <f t="shared" si="403"/>
        <v>-33</v>
      </c>
    </row>
    <row r="1238" spans="1:40" x14ac:dyDescent="0.25">
      <c r="A1238" t="str">
        <f t="shared" si="390"/>
        <v>43897New Hampshire</v>
      </c>
      <c r="B1238" t="str">
        <f t="shared" si="391"/>
        <v>43897NH</v>
      </c>
      <c r="C1238" s="6">
        <v>43897</v>
      </c>
      <c r="D1238" t="s">
        <v>92</v>
      </c>
      <c r="E1238" t="s">
        <v>38</v>
      </c>
      <c r="F1238">
        <f>IFERROR(VLOOKUP(B1238,CovidTracking!B:G,4,FALSE),0)</f>
        <v>2</v>
      </c>
      <c r="G1238">
        <f>IFERROR(VLOOKUP(B1238,CovidTracking!B:G,5,FALSE),0)</f>
        <v>20</v>
      </c>
      <c r="H1238">
        <f t="shared" si="392"/>
        <v>22</v>
      </c>
      <c r="I1238">
        <f>IFERROR(VLOOKUP(B1238,CovidTracking!B:G,6,FALSE),0)</f>
        <v>0</v>
      </c>
      <c r="J1238">
        <f t="shared" si="404"/>
        <v>0</v>
      </c>
      <c r="K1238">
        <f t="shared" si="405"/>
        <v>0</v>
      </c>
      <c r="L1238">
        <f t="shared" si="406"/>
        <v>0</v>
      </c>
      <c r="M1238">
        <f t="shared" si="407"/>
        <v>0</v>
      </c>
      <c r="N1238">
        <f>VLOOKUP(A1238,Mobility!$A:$L,7,FALSE)</f>
        <v>7</v>
      </c>
      <c r="O1238">
        <f>VLOOKUP(A1238,Mobility!$A:$L,8,FALSE)</f>
        <v>2</v>
      </c>
      <c r="P1238">
        <f>VLOOKUP(A1238,Mobility!$A:$L,9,FALSE)</f>
        <v>15</v>
      </c>
      <c r="Q1238">
        <f>VLOOKUP(A1238,Mobility!$A:$L,10,FALSE)</f>
        <v>9</v>
      </c>
      <c r="R1238">
        <f>VLOOKUP(A1238,Mobility!$A:$L,11,FALSE)</f>
        <v>4</v>
      </c>
      <c r="S1238">
        <f>VLOOKUP(A1238,Mobility!$A:$L,12,FALSE)</f>
        <v>-1</v>
      </c>
      <c r="T1238">
        <f>VLOOKUP(D1238,'Pop and Pop Den'!A:C,2,FALSE)</f>
        <v>1371246</v>
      </c>
      <c r="U1238">
        <f>VLOOKUP(D1238,'Pop and Pop Den'!A:C,3,FALSE)</f>
        <v>153.16050000000001</v>
      </c>
      <c r="V1238">
        <f>VLOOKUP(D1238,Unemployment!A:B,2,FALSE)</f>
        <v>2.5</v>
      </c>
      <c r="W1238">
        <f>VLOOKUP(D1238,Unemployment!H:J,2,FALSE)</f>
        <v>2.6</v>
      </c>
      <c r="X1238">
        <f>VLOOKUP(D1238,Unemployment!H:J,3,FALSE)</f>
        <v>2.6</v>
      </c>
      <c r="Y1238">
        <f t="shared" si="393"/>
        <v>0.10000000000000009</v>
      </c>
      <c r="Z1238">
        <f t="shared" si="394"/>
        <v>0</v>
      </c>
      <c r="AA1238">
        <f>VLOOKUP(D1238,MedianAge!A:B,2,FALSE)</f>
        <v>42.7</v>
      </c>
      <c r="AB1238" s="6">
        <f>VLOOKUP(D1238,StateActions!F:G,2,FALSE)</f>
        <v>43917</v>
      </c>
      <c r="AC1238" s="6">
        <f>VLOOKUP(D1238,StateActions!L:M,2,FALSE)</f>
        <v>43914</v>
      </c>
      <c r="AD1238" s="6">
        <f>VLOOKUP(D1238,StateActions!A:B,2,FALSE)</f>
        <v>43905</v>
      </c>
      <c r="AE1238">
        <f t="shared" si="395"/>
        <v>-20</v>
      </c>
      <c r="AF1238">
        <f t="shared" si="396"/>
        <v>-17</v>
      </c>
      <c r="AG1238">
        <f t="shared" si="397"/>
        <v>-8</v>
      </c>
      <c r="AH1238" s="18">
        <f t="shared" si="398"/>
        <v>9.0909090909090912E-2</v>
      </c>
      <c r="AI1238" s="18">
        <f t="shared" si="399"/>
        <v>0.90909090909090906</v>
      </c>
      <c r="AJ1238" s="20">
        <f t="shared" si="400"/>
        <v>0</v>
      </c>
      <c r="AK1238" t="str">
        <f t="shared" si="401"/>
        <v>Include</v>
      </c>
      <c r="AL1238" t="str">
        <f t="shared" si="402"/>
        <v>Less than 10 deaths</v>
      </c>
      <c r="AM1238" s="6">
        <f>IFERROR(VLOOKUP(D1238,DatesEachStateReach10Deaths!A:B,2,FALSE),AK1238)</f>
        <v>43929</v>
      </c>
      <c r="AN1238">
        <f t="shared" si="403"/>
        <v>-32</v>
      </c>
    </row>
    <row r="1239" spans="1:40" x14ac:dyDescent="0.25">
      <c r="A1239" t="str">
        <f t="shared" si="390"/>
        <v>43898New Hampshire</v>
      </c>
      <c r="B1239" t="str">
        <f t="shared" si="391"/>
        <v>43898NH</v>
      </c>
      <c r="C1239" s="6">
        <v>43898</v>
      </c>
      <c r="D1239" t="s">
        <v>92</v>
      </c>
      <c r="E1239" t="s">
        <v>38</v>
      </c>
      <c r="F1239">
        <f>IFERROR(VLOOKUP(B1239,CovidTracking!B:G,4,FALSE),0)</f>
        <v>4</v>
      </c>
      <c r="G1239">
        <f>IFERROR(VLOOKUP(B1239,CovidTracking!B:G,5,FALSE),0)</f>
        <v>38</v>
      </c>
      <c r="H1239">
        <f t="shared" si="392"/>
        <v>42</v>
      </c>
      <c r="I1239">
        <f>IFERROR(VLOOKUP(B1239,CovidTracking!B:G,6,FALSE),0)</f>
        <v>0</v>
      </c>
      <c r="J1239">
        <f t="shared" si="404"/>
        <v>2</v>
      </c>
      <c r="K1239">
        <f t="shared" si="405"/>
        <v>18</v>
      </c>
      <c r="L1239">
        <f t="shared" si="406"/>
        <v>20</v>
      </c>
      <c r="M1239">
        <f t="shared" si="407"/>
        <v>0</v>
      </c>
      <c r="N1239">
        <f>VLOOKUP(A1239,Mobility!$A:$L,7,FALSE)</f>
        <v>9</v>
      </c>
      <c r="O1239">
        <f>VLOOKUP(A1239,Mobility!$A:$L,8,FALSE)</f>
        <v>3</v>
      </c>
      <c r="P1239">
        <f>VLOOKUP(A1239,Mobility!$A:$L,9,FALSE)</f>
        <v>45</v>
      </c>
      <c r="Q1239">
        <f>VLOOKUP(A1239,Mobility!$A:$L,10,FALSE)</f>
        <v>20</v>
      </c>
      <c r="R1239">
        <f>VLOOKUP(A1239,Mobility!$A:$L,11,FALSE)</f>
        <v>3</v>
      </c>
      <c r="S1239">
        <f>VLOOKUP(A1239,Mobility!$A:$L,12,FALSE)</f>
        <v>-1</v>
      </c>
      <c r="T1239">
        <f>VLOOKUP(D1239,'Pop and Pop Den'!A:C,2,FALSE)</f>
        <v>1371246</v>
      </c>
      <c r="U1239">
        <f>VLOOKUP(D1239,'Pop and Pop Den'!A:C,3,FALSE)</f>
        <v>153.16050000000001</v>
      </c>
      <c r="V1239">
        <f>VLOOKUP(D1239,Unemployment!A:B,2,FALSE)</f>
        <v>2.5</v>
      </c>
      <c r="W1239">
        <f>VLOOKUP(D1239,Unemployment!H:J,2,FALSE)</f>
        <v>2.6</v>
      </c>
      <c r="X1239">
        <f>VLOOKUP(D1239,Unemployment!H:J,3,FALSE)</f>
        <v>2.6</v>
      </c>
      <c r="Y1239">
        <f t="shared" si="393"/>
        <v>0.10000000000000009</v>
      </c>
      <c r="Z1239">
        <f t="shared" si="394"/>
        <v>0</v>
      </c>
      <c r="AA1239">
        <f>VLOOKUP(D1239,MedianAge!A:B,2,FALSE)</f>
        <v>42.7</v>
      </c>
      <c r="AB1239" s="6">
        <f>VLOOKUP(D1239,StateActions!F:G,2,FALSE)</f>
        <v>43917</v>
      </c>
      <c r="AC1239" s="6">
        <f>VLOOKUP(D1239,StateActions!L:M,2,FALSE)</f>
        <v>43914</v>
      </c>
      <c r="AD1239" s="6">
        <f>VLOOKUP(D1239,StateActions!A:B,2,FALSE)</f>
        <v>43905</v>
      </c>
      <c r="AE1239">
        <f t="shared" si="395"/>
        <v>-19</v>
      </c>
      <c r="AF1239">
        <f t="shared" si="396"/>
        <v>-16</v>
      </c>
      <c r="AG1239">
        <f t="shared" si="397"/>
        <v>-7</v>
      </c>
      <c r="AH1239" s="18">
        <f t="shared" si="398"/>
        <v>9.5238095238095233E-2</v>
      </c>
      <c r="AI1239" s="18">
        <f t="shared" si="399"/>
        <v>0.90476190476190477</v>
      </c>
      <c r="AJ1239" s="20">
        <f t="shared" si="400"/>
        <v>0</v>
      </c>
      <c r="AK1239" t="str">
        <f t="shared" si="401"/>
        <v>Include</v>
      </c>
      <c r="AL1239" t="str">
        <f t="shared" si="402"/>
        <v>Less than 10 deaths</v>
      </c>
      <c r="AM1239" s="6">
        <f>IFERROR(VLOOKUP(D1239,DatesEachStateReach10Deaths!A:B,2,FALSE),AK1239)</f>
        <v>43929</v>
      </c>
      <c r="AN1239">
        <f t="shared" si="403"/>
        <v>-31</v>
      </c>
    </row>
    <row r="1240" spans="1:40" x14ac:dyDescent="0.25">
      <c r="A1240" t="str">
        <f t="shared" si="390"/>
        <v>43899New Hampshire</v>
      </c>
      <c r="B1240" t="str">
        <f t="shared" si="391"/>
        <v>43899NH</v>
      </c>
      <c r="C1240" s="6">
        <v>43899</v>
      </c>
      <c r="D1240" t="s">
        <v>92</v>
      </c>
      <c r="E1240" t="s">
        <v>38</v>
      </c>
      <c r="F1240">
        <f>IFERROR(VLOOKUP(B1240,CovidTracking!B:G,4,FALSE),0)</f>
        <v>4</v>
      </c>
      <c r="G1240">
        <f>IFERROR(VLOOKUP(B1240,CovidTracking!B:G,5,FALSE),0)</f>
        <v>38</v>
      </c>
      <c r="H1240">
        <f t="shared" si="392"/>
        <v>42</v>
      </c>
      <c r="I1240">
        <f>IFERROR(VLOOKUP(B1240,CovidTracking!B:G,6,FALSE),0)</f>
        <v>0</v>
      </c>
      <c r="J1240">
        <f t="shared" si="404"/>
        <v>0</v>
      </c>
      <c r="K1240">
        <f t="shared" si="405"/>
        <v>0</v>
      </c>
      <c r="L1240">
        <f t="shared" si="406"/>
        <v>0</v>
      </c>
      <c r="M1240">
        <f t="shared" si="407"/>
        <v>0</v>
      </c>
      <c r="N1240">
        <f>VLOOKUP(A1240,Mobility!$A:$L,7,FALSE)</f>
        <v>9</v>
      </c>
      <c r="O1240">
        <f>VLOOKUP(A1240,Mobility!$A:$L,8,FALSE)</f>
        <v>6</v>
      </c>
      <c r="P1240">
        <f>VLOOKUP(A1240,Mobility!$A:$L,9,FALSE)</f>
        <v>97</v>
      </c>
      <c r="Q1240">
        <f>VLOOKUP(A1240,Mobility!$A:$L,10,FALSE)</f>
        <v>7</v>
      </c>
      <c r="R1240">
        <f>VLOOKUP(A1240,Mobility!$A:$L,11,FALSE)</f>
        <v>2</v>
      </c>
      <c r="S1240">
        <f>VLOOKUP(A1240,Mobility!$A:$L,12,FALSE)</f>
        <v>-1</v>
      </c>
      <c r="T1240">
        <f>VLOOKUP(D1240,'Pop and Pop Den'!A:C,2,FALSE)</f>
        <v>1371246</v>
      </c>
      <c r="U1240">
        <f>VLOOKUP(D1240,'Pop and Pop Den'!A:C,3,FALSE)</f>
        <v>153.16050000000001</v>
      </c>
      <c r="V1240">
        <f>VLOOKUP(D1240,Unemployment!A:B,2,FALSE)</f>
        <v>2.5</v>
      </c>
      <c r="W1240">
        <f>VLOOKUP(D1240,Unemployment!H:J,2,FALSE)</f>
        <v>2.6</v>
      </c>
      <c r="X1240">
        <f>VLOOKUP(D1240,Unemployment!H:J,3,FALSE)</f>
        <v>2.6</v>
      </c>
      <c r="Y1240">
        <f t="shared" si="393"/>
        <v>0.10000000000000009</v>
      </c>
      <c r="Z1240">
        <f t="shared" si="394"/>
        <v>0</v>
      </c>
      <c r="AA1240">
        <f>VLOOKUP(D1240,MedianAge!A:B,2,FALSE)</f>
        <v>42.7</v>
      </c>
      <c r="AB1240" s="6">
        <f>VLOOKUP(D1240,StateActions!F:G,2,FALSE)</f>
        <v>43917</v>
      </c>
      <c r="AC1240" s="6">
        <f>VLOOKUP(D1240,StateActions!L:M,2,FALSE)</f>
        <v>43914</v>
      </c>
      <c r="AD1240" s="6">
        <f>VLOOKUP(D1240,StateActions!A:B,2,FALSE)</f>
        <v>43905</v>
      </c>
      <c r="AE1240">
        <f t="shared" si="395"/>
        <v>-18</v>
      </c>
      <c r="AF1240">
        <f t="shared" si="396"/>
        <v>-15</v>
      </c>
      <c r="AG1240">
        <f t="shared" si="397"/>
        <v>-6</v>
      </c>
      <c r="AH1240" s="18">
        <f t="shared" si="398"/>
        <v>9.5238095238095233E-2</v>
      </c>
      <c r="AI1240" s="18">
        <f t="shared" si="399"/>
        <v>0.90476190476190477</v>
      </c>
      <c r="AJ1240" s="20">
        <f t="shared" si="400"/>
        <v>0</v>
      </c>
      <c r="AK1240" t="str">
        <f t="shared" si="401"/>
        <v>Include</v>
      </c>
      <c r="AL1240" t="str">
        <f t="shared" si="402"/>
        <v>Less than 10 deaths</v>
      </c>
      <c r="AM1240" s="6">
        <f>IFERROR(VLOOKUP(D1240,DatesEachStateReach10Deaths!A:B,2,FALSE),AK1240)</f>
        <v>43929</v>
      </c>
      <c r="AN1240">
        <f t="shared" si="403"/>
        <v>-30</v>
      </c>
    </row>
    <row r="1241" spans="1:40" x14ac:dyDescent="0.25">
      <c r="A1241" t="str">
        <f t="shared" si="390"/>
        <v>43900New Hampshire</v>
      </c>
      <c r="B1241" t="str">
        <f t="shared" si="391"/>
        <v>43900NH</v>
      </c>
      <c r="C1241" s="6">
        <v>43900</v>
      </c>
      <c r="D1241" t="s">
        <v>92</v>
      </c>
      <c r="E1241" t="s">
        <v>38</v>
      </c>
      <c r="F1241">
        <f>IFERROR(VLOOKUP(B1241,CovidTracking!B:G,4,FALSE),0)</f>
        <v>4</v>
      </c>
      <c r="G1241">
        <f>IFERROR(VLOOKUP(B1241,CovidTracking!B:G,5,FALSE),0)</f>
        <v>38</v>
      </c>
      <c r="H1241">
        <f t="shared" si="392"/>
        <v>42</v>
      </c>
      <c r="I1241">
        <f>IFERROR(VLOOKUP(B1241,CovidTracking!B:G,6,FALSE),0)</f>
        <v>0</v>
      </c>
      <c r="J1241">
        <f t="shared" si="404"/>
        <v>0</v>
      </c>
      <c r="K1241">
        <f t="shared" si="405"/>
        <v>0</v>
      </c>
      <c r="L1241">
        <f t="shared" si="406"/>
        <v>0</v>
      </c>
      <c r="M1241">
        <f t="shared" si="407"/>
        <v>0</v>
      </c>
      <c r="N1241">
        <f>VLOOKUP(A1241,Mobility!$A:$L,7,FALSE)</f>
        <v>8</v>
      </c>
      <c r="O1241">
        <f>VLOOKUP(A1241,Mobility!$A:$L,8,FALSE)</f>
        <v>6</v>
      </c>
      <c r="P1241">
        <f>VLOOKUP(A1241,Mobility!$A:$L,9,FALSE)</f>
        <v>31</v>
      </c>
      <c r="Q1241">
        <f>VLOOKUP(A1241,Mobility!$A:$L,10,FALSE)</f>
        <v>5</v>
      </c>
      <c r="R1241">
        <f>VLOOKUP(A1241,Mobility!$A:$L,11,FALSE)</f>
        <v>-1</v>
      </c>
      <c r="S1241">
        <f>VLOOKUP(A1241,Mobility!$A:$L,12,FALSE)</f>
        <v>1</v>
      </c>
      <c r="T1241">
        <f>VLOOKUP(D1241,'Pop and Pop Den'!A:C,2,FALSE)</f>
        <v>1371246</v>
      </c>
      <c r="U1241">
        <f>VLOOKUP(D1241,'Pop and Pop Den'!A:C,3,FALSE)</f>
        <v>153.16050000000001</v>
      </c>
      <c r="V1241">
        <f>VLOOKUP(D1241,Unemployment!A:B,2,FALSE)</f>
        <v>2.5</v>
      </c>
      <c r="W1241">
        <f>VLOOKUP(D1241,Unemployment!H:J,2,FALSE)</f>
        <v>2.6</v>
      </c>
      <c r="X1241">
        <f>VLOOKUP(D1241,Unemployment!H:J,3,FALSE)</f>
        <v>2.6</v>
      </c>
      <c r="Y1241">
        <f t="shared" si="393"/>
        <v>0.10000000000000009</v>
      </c>
      <c r="Z1241">
        <f t="shared" si="394"/>
        <v>0</v>
      </c>
      <c r="AA1241">
        <f>VLOOKUP(D1241,MedianAge!A:B,2,FALSE)</f>
        <v>42.7</v>
      </c>
      <c r="AB1241" s="6">
        <f>VLOOKUP(D1241,StateActions!F:G,2,FALSE)</f>
        <v>43917</v>
      </c>
      <c r="AC1241" s="6">
        <f>VLOOKUP(D1241,StateActions!L:M,2,FALSE)</f>
        <v>43914</v>
      </c>
      <c r="AD1241" s="6">
        <f>VLOOKUP(D1241,StateActions!A:B,2,FALSE)</f>
        <v>43905</v>
      </c>
      <c r="AE1241">
        <f t="shared" si="395"/>
        <v>-17</v>
      </c>
      <c r="AF1241">
        <f t="shared" si="396"/>
        <v>-14</v>
      </c>
      <c r="AG1241">
        <f t="shared" si="397"/>
        <v>-5</v>
      </c>
      <c r="AH1241" s="18">
        <f t="shared" si="398"/>
        <v>9.5238095238095233E-2</v>
      </c>
      <c r="AI1241" s="18">
        <f t="shared" si="399"/>
        <v>0.90476190476190477</v>
      </c>
      <c r="AJ1241" s="20">
        <f t="shared" si="400"/>
        <v>0</v>
      </c>
      <c r="AK1241" t="str">
        <f t="shared" si="401"/>
        <v>Include</v>
      </c>
      <c r="AL1241" t="str">
        <f t="shared" si="402"/>
        <v>Less than 10 deaths</v>
      </c>
      <c r="AM1241" s="6">
        <f>IFERROR(VLOOKUP(D1241,DatesEachStateReach10Deaths!A:B,2,FALSE),AK1241)</f>
        <v>43929</v>
      </c>
      <c r="AN1241">
        <f t="shared" si="403"/>
        <v>-29</v>
      </c>
    </row>
    <row r="1242" spans="1:40" x14ac:dyDescent="0.25">
      <c r="A1242" t="str">
        <f t="shared" si="390"/>
        <v>43901New Hampshire</v>
      </c>
      <c r="B1242" t="str">
        <f t="shared" si="391"/>
        <v>43901NH</v>
      </c>
      <c r="C1242" s="6">
        <v>43901</v>
      </c>
      <c r="D1242" t="s">
        <v>92</v>
      </c>
      <c r="E1242" t="s">
        <v>38</v>
      </c>
      <c r="F1242">
        <f>IFERROR(VLOOKUP(B1242,CovidTracking!B:G,4,FALSE),0)</f>
        <v>4</v>
      </c>
      <c r="G1242">
        <f>IFERROR(VLOOKUP(B1242,CovidTracking!B:G,5,FALSE),0)</f>
        <v>38</v>
      </c>
      <c r="H1242">
        <f t="shared" si="392"/>
        <v>42</v>
      </c>
      <c r="I1242">
        <f>IFERROR(VLOOKUP(B1242,CovidTracking!B:G,6,FALSE),0)</f>
        <v>0</v>
      </c>
      <c r="J1242">
        <f t="shared" si="404"/>
        <v>0</v>
      </c>
      <c r="K1242">
        <f t="shared" si="405"/>
        <v>0</v>
      </c>
      <c r="L1242">
        <f t="shared" si="406"/>
        <v>0</v>
      </c>
      <c r="M1242">
        <f t="shared" si="407"/>
        <v>0</v>
      </c>
      <c r="N1242">
        <f>VLOOKUP(A1242,Mobility!$A:$L,7,FALSE)</f>
        <v>7</v>
      </c>
      <c r="O1242">
        <f>VLOOKUP(A1242,Mobility!$A:$L,8,FALSE)</f>
        <v>9</v>
      </c>
      <c r="P1242">
        <f>VLOOKUP(A1242,Mobility!$A:$L,9,FALSE)</f>
        <v>13</v>
      </c>
      <c r="Q1242">
        <f>VLOOKUP(A1242,Mobility!$A:$L,10,FALSE)</f>
        <v>4</v>
      </c>
      <c r="R1242">
        <f>VLOOKUP(A1242,Mobility!$A:$L,11,FALSE)</f>
        <v>0</v>
      </c>
      <c r="S1242">
        <f>VLOOKUP(A1242,Mobility!$A:$L,12,FALSE)</f>
        <v>1</v>
      </c>
      <c r="T1242">
        <f>VLOOKUP(D1242,'Pop and Pop Den'!A:C,2,FALSE)</f>
        <v>1371246</v>
      </c>
      <c r="U1242">
        <f>VLOOKUP(D1242,'Pop and Pop Den'!A:C,3,FALSE)</f>
        <v>153.16050000000001</v>
      </c>
      <c r="V1242">
        <f>VLOOKUP(D1242,Unemployment!A:B,2,FALSE)</f>
        <v>2.5</v>
      </c>
      <c r="W1242">
        <f>VLOOKUP(D1242,Unemployment!H:J,2,FALSE)</f>
        <v>2.6</v>
      </c>
      <c r="X1242">
        <f>VLOOKUP(D1242,Unemployment!H:J,3,FALSE)</f>
        <v>2.6</v>
      </c>
      <c r="Y1242">
        <f t="shared" si="393"/>
        <v>0.10000000000000009</v>
      </c>
      <c r="Z1242">
        <f t="shared" si="394"/>
        <v>0</v>
      </c>
      <c r="AA1242">
        <f>VLOOKUP(D1242,MedianAge!A:B,2,FALSE)</f>
        <v>42.7</v>
      </c>
      <c r="AB1242" s="6">
        <f>VLOOKUP(D1242,StateActions!F:G,2,FALSE)</f>
        <v>43917</v>
      </c>
      <c r="AC1242" s="6">
        <f>VLOOKUP(D1242,StateActions!L:M,2,FALSE)</f>
        <v>43914</v>
      </c>
      <c r="AD1242" s="6">
        <f>VLOOKUP(D1242,StateActions!A:B,2,FALSE)</f>
        <v>43905</v>
      </c>
      <c r="AE1242">
        <f t="shared" si="395"/>
        <v>-16</v>
      </c>
      <c r="AF1242">
        <f t="shared" si="396"/>
        <v>-13</v>
      </c>
      <c r="AG1242">
        <f t="shared" si="397"/>
        <v>-4</v>
      </c>
      <c r="AH1242" s="18">
        <f t="shared" si="398"/>
        <v>9.5238095238095233E-2</v>
      </c>
      <c r="AI1242" s="18">
        <f t="shared" si="399"/>
        <v>0.90476190476190477</v>
      </c>
      <c r="AJ1242" s="20">
        <f t="shared" si="400"/>
        <v>0</v>
      </c>
      <c r="AK1242" t="str">
        <f t="shared" si="401"/>
        <v>Include</v>
      </c>
      <c r="AL1242" t="str">
        <f t="shared" si="402"/>
        <v>Less than 10 deaths</v>
      </c>
      <c r="AM1242" s="6">
        <f>IFERROR(VLOOKUP(D1242,DatesEachStateReach10Deaths!A:B,2,FALSE),AK1242)</f>
        <v>43929</v>
      </c>
      <c r="AN1242">
        <f t="shared" si="403"/>
        <v>-28</v>
      </c>
    </row>
    <row r="1243" spans="1:40" x14ac:dyDescent="0.25">
      <c r="A1243" t="str">
        <f t="shared" si="390"/>
        <v>43902New Hampshire</v>
      </c>
      <c r="B1243" t="str">
        <f t="shared" si="391"/>
        <v>43902NH</v>
      </c>
      <c r="C1243" s="6">
        <v>43902</v>
      </c>
      <c r="D1243" t="s">
        <v>92</v>
      </c>
      <c r="E1243" t="s">
        <v>38</v>
      </c>
      <c r="F1243">
        <f>IFERROR(VLOOKUP(B1243,CovidTracking!B:G,4,FALSE),0)</f>
        <v>6</v>
      </c>
      <c r="G1243">
        <f>IFERROR(VLOOKUP(B1243,CovidTracking!B:G,5,FALSE),0)</f>
        <v>94</v>
      </c>
      <c r="H1243">
        <f t="shared" si="392"/>
        <v>100</v>
      </c>
      <c r="I1243">
        <f>IFERROR(VLOOKUP(B1243,CovidTracking!B:G,6,FALSE),0)</f>
        <v>0</v>
      </c>
      <c r="J1243">
        <f t="shared" si="404"/>
        <v>2</v>
      </c>
      <c r="K1243">
        <f t="shared" si="405"/>
        <v>56</v>
      </c>
      <c r="L1243">
        <f t="shared" si="406"/>
        <v>58</v>
      </c>
      <c r="M1243">
        <f t="shared" si="407"/>
        <v>0</v>
      </c>
      <c r="N1243">
        <f>VLOOKUP(A1243,Mobility!$A:$L,7,FALSE)</f>
        <v>7</v>
      </c>
      <c r="O1243">
        <f>VLOOKUP(A1243,Mobility!$A:$L,8,FALSE)</f>
        <v>30</v>
      </c>
      <c r="P1243">
        <f>VLOOKUP(A1243,Mobility!$A:$L,9,FALSE)</f>
        <v>12</v>
      </c>
      <c r="Q1243">
        <f>VLOOKUP(A1243,Mobility!$A:$L,10,FALSE)</f>
        <v>2</v>
      </c>
      <c r="R1243">
        <f>VLOOKUP(A1243,Mobility!$A:$L,11,FALSE)</f>
        <v>1</v>
      </c>
      <c r="S1243">
        <f>VLOOKUP(A1243,Mobility!$A:$L,12,FALSE)</f>
        <v>1</v>
      </c>
      <c r="T1243">
        <f>VLOOKUP(D1243,'Pop and Pop Den'!A:C,2,FALSE)</f>
        <v>1371246</v>
      </c>
      <c r="U1243">
        <f>VLOOKUP(D1243,'Pop and Pop Den'!A:C,3,FALSE)</f>
        <v>153.16050000000001</v>
      </c>
      <c r="V1243">
        <f>VLOOKUP(D1243,Unemployment!A:B,2,FALSE)</f>
        <v>2.5</v>
      </c>
      <c r="W1243">
        <f>VLOOKUP(D1243,Unemployment!H:J,2,FALSE)</f>
        <v>2.6</v>
      </c>
      <c r="X1243">
        <f>VLOOKUP(D1243,Unemployment!H:J,3,FALSE)</f>
        <v>2.6</v>
      </c>
      <c r="Y1243">
        <f t="shared" si="393"/>
        <v>0.10000000000000009</v>
      </c>
      <c r="Z1243">
        <f t="shared" si="394"/>
        <v>0</v>
      </c>
      <c r="AA1243">
        <f>VLOOKUP(D1243,MedianAge!A:B,2,FALSE)</f>
        <v>42.7</v>
      </c>
      <c r="AB1243" s="6">
        <f>VLOOKUP(D1243,StateActions!F:G,2,FALSE)</f>
        <v>43917</v>
      </c>
      <c r="AC1243" s="6">
        <f>VLOOKUP(D1243,StateActions!L:M,2,FALSE)</f>
        <v>43914</v>
      </c>
      <c r="AD1243" s="6">
        <f>VLOOKUP(D1243,StateActions!A:B,2,FALSE)</f>
        <v>43905</v>
      </c>
      <c r="AE1243">
        <f t="shared" si="395"/>
        <v>-15</v>
      </c>
      <c r="AF1243">
        <f t="shared" si="396"/>
        <v>-12</v>
      </c>
      <c r="AG1243">
        <f t="shared" si="397"/>
        <v>-3</v>
      </c>
      <c r="AH1243" s="18">
        <f t="shared" si="398"/>
        <v>0.06</v>
      </c>
      <c r="AI1243" s="18">
        <f t="shared" si="399"/>
        <v>0.94</v>
      </c>
      <c r="AJ1243" s="20">
        <f t="shared" si="400"/>
        <v>0</v>
      </c>
      <c r="AK1243" t="str">
        <f t="shared" si="401"/>
        <v>Include</v>
      </c>
      <c r="AL1243" t="str">
        <f t="shared" si="402"/>
        <v>Less than 10 deaths</v>
      </c>
      <c r="AM1243" s="6">
        <f>IFERROR(VLOOKUP(D1243,DatesEachStateReach10Deaths!A:B,2,FALSE),AK1243)</f>
        <v>43929</v>
      </c>
      <c r="AN1243">
        <f t="shared" si="403"/>
        <v>-27</v>
      </c>
    </row>
    <row r="1244" spans="1:40" x14ac:dyDescent="0.25">
      <c r="A1244" t="str">
        <f t="shared" si="390"/>
        <v>43903New Hampshire</v>
      </c>
      <c r="B1244" t="str">
        <f t="shared" si="391"/>
        <v>43903NH</v>
      </c>
      <c r="C1244" s="6">
        <v>43903</v>
      </c>
      <c r="D1244" t="s">
        <v>92</v>
      </c>
      <c r="E1244" t="s">
        <v>38</v>
      </c>
      <c r="F1244">
        <f>IFERROR(VLOOKUP(B1244,CovidTracking!B:G,4,FALSE),0)</f>
        <v>6</v>
      </c>
      <c r="G1244">
        <f>IFERROR(VLOOKUP(B1244,CovidTracking!B:G,5,FALSE),0)</f>
        <v>94</v>
      </c>
      <c r="H1244">
        <f t="shared" si="392"/>
        <v>100</v>
      </c>
      <c r="I1244">
        <f>IFERROR(VLOOKUP(B1244,CovidTracking!B:G,6,FALSE),0)</f>
        <v>0</v>
      </c>
      <c r="J1244">
        <f t="shared" si="404"/>
        <v>0</v>
      </c>
      <c r="K1244">
        <f t="shared" si="405"/>
        <v>0</v>
      </c>
      <c r="L1244">
        <f t="shared" si="406"/>
        <v>0</v>
      </c>
      <c r="M1244">
        <f t="shared" si="407"/>
        <v>0</v>
      </c>
      <c r="N1244">
        <f>VLOOKUP(A1244,Mobility!$A:$L,7,FALSE)</f>
        <v>-1</v>
      </c>
      <c r="O1244">
        <f>VLOOKUP(A1244,Mobility!$A:$L,8,FALSE)</f>
        <v>31</v>
      </c>
      <c r="P1244">
        <f>VLOOKUP(A1244,Mobility!$A:$L,9,FALSE)</f>
        <v>-23</v>
      </c>
      <c r="Q1244">
        <f>VLOOKUP(A1244,Mobility!$A:$L,10,FALSE)</f>
        <v>-13</v>
      </c>
      <c r="R1244">
        <f>VLOOKUP(A1244,Mobility!$A:$L,11,FALSE)</f>
        <v>-3</v>
      </c>
      <c r="S1244">
        <f>VLOOKUP(A1244,Mobility!$A:$L,12,FALSE)</f>
        <v>4</v>
      </c>
      <c r="T1244">
        <f>VLOOKUP(D1244,'Pop and Pop Den'!A:C,2,FALSE)</f>
        <v>1371246</v>
      </c>
      <c r="U1244">
        <f>VLOOKUP(D1244,'Pop and Pop Den'!A:C,3,FALSE)</f>
        <v>153.16050000000001</v>
      </c>
      <c r="V1244">
        <f>VLOOKUP(D1244,Unemployment!A:B,2,FALSE)</f>
        <v>2.5</v>
      </c>
      <c r="W1244">
        <f>VLOOKUP(D1244,Unemployment!H:J,2,FALSE)</f>
        <v>2.6</v>
      </c>
      <c r="X1244">
        <f>VLOOKUP(D1244,Unemployment!H:J,3,FALSE)</f>
        <v>2.6</v>
      </c>
      <c r="Y1244">
        <f t="shared" si="393"/>
        <v>0.10000000000000009</v>
      </c>
      <c r="Z1244">
        <f t="shared" si="394"/>
        <v>0</v>
      </c>
      <c r="AA1244">
        <f>VLOOKUP(D1244,MedianAge!A:B,2,FALSE)</f>
        <v>42.7</v>
      </c>
      <c r="AB1244" s="6">
        <f>VLOOKUP(D1244,StateActions!F:G,2,FALSE)</f>
        <v>43917</v>
      </c>
      <c r="AC1244" s="6">
        <f>VLOOKUP(D1244,StateActions!L:M,2,FALSE)</f>
        <v>43914</v>
      </c>
      <c r="AD1244" s="6">
        <f>VLOOKUP(D1244,StateActions!A:B,2,FALSE)</f>
        <v>43905</v>
      </c>
      <c r="AE1244">
        <f t="shared" si="395"/>
        <v>-14</v>
      </c>
      <c r="AF1244">
        <f t="shared" si="396"/>
        <v>-11</v>
      </c>
      <c r="AG1244">
        <f t="shared" si="397"/>
        <v>-2</v>
      </c>
      <c r="AH1244" s="18">
        <f t="shared" si="398"/>
        <v>0.06</v>
      </c>
      <c r="AI1244" s="18">
        <f t="shared" si="399"/>
        <v>0.94</v>
      </c>
      <c r="AJ1244" s="20">
        <f t="shared" si="400"/>
        <v>0</v>
      </c>
      <c r="AK1244" t="str">
        <f t="shared" si="401"/>
        <v>Include</v>
      </c>
      <c r="AL1244" t="str">
        <f t="shared" si="402"/>
        <v>Less than 10 deaths</v>
      </c>
      <c r="AM1244" s="6">
        <f>IFERROR(VLOOKUP(D1244,DatesEachStateReach10Deaths!A:B,2,FALSE),AK1244)</f>
        <v>43929</v>
      </c>
      <c r="AN1244">
        <f t="shared" si="403"/>
        <v>-26</v>
      </c>
    </row>
    <row r="1245" spans="1:40" x14ac:dyDescent="0.25">
      <c r="A1245" t="str">
        <f t="shared" si="390"/>
        <v>43904New Hampshire</v>
      </c>
      <c r="B1245" t="str">
        <f t="shared" si="391"/>
        <v>43904NH</v>
      </c>
      <c r="C1245" s="6">
        <v>43904</v>
      </c>
      <c r="D1245" t="s">
        <v>92</v>
      </c>
      <c r="E1245" t="s">
        <v>38</v>
      </c>
      <c r="F1245">
        <f>IFERROR(VLOOKUP(B1245,CovidTracking!B:G,4,FALSE),0)</f>
        <v>7</v>
      </c>
      <c r="G1245">
        <f>IFERROR(VLOOKUP(B1245,CovidTracking!B:G,5,FALSE),0)</f>
        <v>212</v>
      </c>
      <c r="H1245">
        <f t="shared" si="392"/>
        <v>219</v>
      </c>
      <c r="I1245">
        <f>IFERROR(VLOOKUP(B1245,CovidTracking!B:G,6,FALSE),0)</f>
        <v>0</v>
      </c>
      <c r="J1245">
        <f t="shared" si="404"/>
        <v>1</v>
      </c>
      <c r="K1245">
        <f t="shared" si="405"/>
        <v>118</v>
      </c>
      <c r="L1245">
        <f t="shared" si="406"/>
        <v>119</v>
      </c>
      <c r="M1245">
        <f t="shared" si="407"/>
        <v>0</v>
      </c>
      <c r="N1245">
        <f>VLOOKUP(A1245,Mobility!$A:$L,7,FALSE)</f>
        <v>-5</v>
      </c>
      <c r="O1245">
        <f>VLOOKUP(A1245,Mobility!$A:$L,8,FALSE)</f>
        <v>20</v>
      </c>
      <c r="P1245">
        <f>VLOOKUP(A1245,Mobility!$A:$L,9,FALSE)</f>
        <v>23</v>
      </c>
      <c r="Q1245">
        <f>VLOOKUP(A1245,Mobility!$A:$L,10,FALSE)</f>
        <v>-4</v>
      </c>
      <c r="R1245">
        <f>VLOOKUP(A1245,Mobility!$A:$L,11,FALSE)</f>
        <v>0</v>
      </c>
      <c r="S1245">
        <f>VLOOKUP(A1245,Mobility!$A:$L,12,FALSE)</f>
        <v>2</v>
      </c>
      <c r="T1245">
        <f>VLOOKUP(D1245,'Pop and Pop Den'!A:C,2,FALSE)</f>
        <v>1371246</v>
      </c>
      <c r="U1245">
        <f>VLOOKUP(D1245,'Pop and Pop Den'!A:C,3,FALSE)</f>
        <v>153.16050000000001</v>
      </c>
      <c r="V1245">
        <f>VLOOKUP(D1245,Unemployment!A:B,2,FALSE)</f>
        <v>2.5</v>
      </c>
      <c r="W1245">
        <f>VLOOKUP(D1245,Unemployment!H:J,2,FALSE)</f>
        <v>2.6</v>
      </c>
      <c r="X1245">
        <f>VLOOKUP(D1245,Unemployment!H:J,3,FALSE)</f>
        <v>2.6</v>
      </c>
      <c r="Y1245">
        <f t="shared" si="393"/>
        <v>0.10000000000000009</v>
      </c>
      <c r="Z1245">
        <f t="shared" si="394"/>
        <v>0</v>
      </c>
      <c r="AA1245">
        <f>VLOOKUP(D1245,MedianAge!A:B,2,FALSE)</f>
        <v>42.7</v>
      </c>
      <c r="AB1245" s="6">
        <f>VLOOKUP(D1245,StateActions!F:G,2,FALSE)</f>
        <v>43917</v>
      </c>
      <c r="AC1245" s="6">
        <f>VLOOKUP(D1245,StateActions!L:M,2,FALSE)</f>
        <v>43914</v>
      </c>
      <c r="AD1245" s="6">
        <f>VLOOKUP(D1245,StateActions!A:B,2,FALSE)</f>
        <v>43905</v>
      </c>
      <c r="AE1245">
        <f t="shared" si="395"/>
        <v>-13</v>
      </c>
      <c r="AF1245">
        <f t="shared" si="396"/>
        <v>-10</v>
      </c>
      <c r="AG1245">
        <f t="shared" si="397"/>
        <v>-1</v>
      </c>
      <c r="AH1245" s="18">
        <f t="shared" si="398"/>
        <v>3.1963470319634701E-2</v>
      </c>
      <c r="AI1245" s="18">
        <f t="shared" si="399"/>
        <v>0.96803652968036524</v>
      </c>
      <c r="AJ1245" s="20">
        <f t="shared" si="400"/>
        <v>0</v>
      </c>
      <c r="AK1245" t="str">
        <f t="shared" si="401"/>
        <v>Include</v>
      </c>
      <c r="AL1245" t="str">
        <f t="shared" si="402"/>
        <v>Less than 10 deaths</v>
      </c>
      <c r="AM1245" s="6">
        <f>IFERROR(VLOOKUP(D1245,DatesEachStateReach10Deaths!A:B,2,FALSE),AK1245)</f>
        <v>43929</v>
      </c>
      <c r="AN1245">
        <f t="shared" si="403"/>
        <v>-25</v>
      </c>
    </row>
    <row r="1246" spans="1:40" x14ac:dyDescent="0.25">
      <c r="A1246" t="str">
        <f t="shared" si="390"/>
        <v>43905New Hampshire</v>
      </c>
      <c r="B1246" t="str">
        <f t="shared" si="391"/>
        <v>43905NH</v>
      </c>
      <c r="C1246" s="6">
        <v>43905</v>
      </c>
      <c r="D1246" t="s">
        <v>92</v>
      </c>
      <c r="E1246" t="s">
        <v>38</v>
      </c>
      <c r="F1246">
        <f>IFERROR(VLOOKUP(B1246,CovidTracking!B:G,4,FALSE),0)</f>
        <v>13</v>
      </c>
      <c r="G1246">
        <f>IFERROR(VLOOKUP(B1246,CovidTracking!B:G,5,FALSE),0)</f>
        <v>271</v>
      </c>
      <c r="H1246">
        <f t="shared" si="392"/>
        <v>284</v>
      </c>
      <c r="I1246">
        <f>IFERROR(VLOOKUP(B1246,CovidTracking!B:G,6,FALSE),0)</f>
        <v>0</v>
      </c>
      <c r="J1246">
        <f t="shared" si="404"/>
        <v>6</v>
      </c>
      <c r="K1246">
        <f t="shared" si="405"/>
        <v>59</v>
      </c>
      <c r="L1246">
        <f t="shared" si="406"/>
        <v>65</v>
      </c>
      <c r="M1246">
        <f t="shared" si="407"/>
        <v>0</v>
      </c>
      <c r="N1246">
        <f>VLOOKUP(A1246,Mobility!$A:$L,7,FALSE)</f>
        <v>-6</v>
      </c>
      <c r="O1246">
        <f>VLOOKUP(A1246,Mobility!$A:$L,8,FALSE)</f>
        <v>10</v>
      </c>
      <c r="P1246">
        <f>VLOOKUP(A1246,Mobility!$A:$L,9,FALSE)</f>
        <v>24</v>
      </c>
      <c r="Q1246">
        <f>VLOOKUP(A1246,Mobility!$A:$L,10,FALSE)</f>
        <v>-7</v>
      </c>
      <c r="R1246">
        <f>VLOOKUP(A1246,Mobility!$A:$L,11,FALSE)</f>
        <v>-3</v>
      </c>
      <c r="S1246">
        <f>VLOOKUP(A1246,Mobility!$A:$L,12,FALSE)</f>
        <v>3</v>
      </c>
      <c r="T1246">
        <f>VLOOKUP(D1246,'Pop and Pop Den'!A:C,2,FALSE)</f>
        <v>1371246</v>
      </c>
      <c r="U1246">
        <f>VLOOKUP(D1246,'Pop and Pop Den'!A:C,3,FALSE)</f>
        <v>153.16050000000001</v>
      </c>
      <c r="V1246">
        <f>VLOOKUP(D1246,Unemployment!A:B,2,FALSE)</f>
        <v>2.5</v>
      </c>
      <c r="W1246">
        <f>VLOOKUP(D1246,Unemployment!H:J,2,FALSE)</f>
        <v>2.6</v>
      </c>
      <c r="X1246">
        <f>VLOOKUP(D1246,Unemployment!H:J,3,FALSE)</f>
        <v>2.6</v>
      </c>
      <c r="Y1246">
        <f t="shared" si="393"/>
        <v>0.10000000000000009</v>
      </c>
      <c r="Z1246">
        <f t="shared" si="394"/>
        <v>0</v>
      </c>
      <c r="AA1246">
        <f>VLOOKUP(D1246,MedianAge!A:B,2,FALSE)</f>
        <v>42.7</v>
      </c>
      <c r="AB1246" s="6">
        <f>VLOOKUP(D1246,StateActions!F:G,2,FALSE)</f>
        <v>43917</v>
      </c>
      <c r="AC1246" s="6">
        <f>VLOOKUP(D1246,StateActions!L:M,2,FALSE)</f>
        <v>43914</v>
      </c>
      <c r="AD1246" s="6">
        <f>VLOOKUP(D1246,StateActions!A:B,2,FALSE)</f>
        <v>43905</v>
      </c>
      <c r="AE1246">
        <f t="shared" si="395"/>
        <v>-12</v>
      </c>
      <c r="AF1246">
        <f t="shared" si="396"/>
        <v>-9</v>
      </c>
      <c r="AG1246">
        <f t="shared" si="397"/>
        <v>0</v>
      </c>
      <c r="AH1246" s="18">
        <f t="shared" si="398"/>
        <v>4.5774647887323945E-2</v>
      </c>
      <c r="AI1246" s="18">
        <f t="shared" si="399"/>
        <v>0.95422535211267601</v>
      </c>
      <c r="AJ1246" s="20">
        <f t="shared" si="400"/>
        <v>0</v>
      </c>
      <c r="AK1246" t="str">
        <f t="shared" si="401"/>
        <v>Include</v>
      </c>
      <c r="AL1246" t="str">
        <f t="shared" si="402"/>
        <v>Less than 10 deaths</v>
      </c>
      <c r="AM1246" s="6">
        <f>IFERROR(VLOOKUP(D1246,DatesEachStateReach10Deaths!A:B,2,FALSE),AK1246)</f>
        <v>43929</v>
      </c>
      <c r="AN1246">
        <f t="shared" si="403"/>
        <v>-24</v>
      </c>
    </row>
    <row r="1247" spans="1:40" x14ac:dyDescent="0.25">
      <c r="A1247" t="str">
        <f t="shared" si="390"/>
        <v>43906New Hampshire</v>
      </c>
      <c r="B1247" t="str">
        <f t="shared" si="391"/>
        <v>43906NH</v>
      </c>
      <c r="C1247" s="6">
        <v>43906</v>
      </c>
      <c r="D1247" t="s">
        <v>92</v>
      </c>
      <c r="E1247" t="s">
        <v>38</v>
      </c>
      <c r="F1247">
        <f>IFERROR(VLOOKUP(B1247,CovidTracking!B:G,4,FALSE),0)</f>
        <v>13</v>
      </c>
      <c r="G1247">
        <f>IFERROR(VLOOKUP(B1247,CovidTracking!B:G,5,FALSE),0)</f>
        <v>271</v>
      </c>
      <c r="H1247">
        <f t="shared" si="392"/>
        <v>284</v>
      </c>
      <c r="I1247">
        <f>IFERROR(VLOOKUP(B1247,CovidTracking!B:G,6,FALSE),0)</f>
        <v>0</v>
      </c>
      <c r="J1247">
        <f t="shared" si="404"/>
        <v>0</v>
      </c>
      <c r="K1247">
        <f t="shared" si="405"/>
        <v>0</v>
      </c>
      <c r="L1247">
        <f t="shared" si="406"/>
        <v>0</v>
      </c>
      <c r="M1247">
        <f t="shared" si="407"/>
        <v>0</v>
      </c>
      <c r="N1247">
        <f>VLOOKUP(A1247,Mobility!$A:$L,7,FALSE)</f>
        <v>-1</v>
      </c>
      <c r="O1247">
        <f>VLOOKUP(A1247,Mobility!$A:$L,8,FALSE)</f>
        <v>28</v>
      </c>
      <c r="P1247">
        <f>VLOOKUP(A1247,Mobility!$A:$L,9,FALSE)</f>
        <v>22</v>
      </c>
      <c r="Q1247">
        <f>VLOOKUP(A1247,Mobility!$A:$L,10,FALSE)</f>
        <v>-11</v>
      </c>
      <c r="R1247">
        <f>VLOOKUP(A1247,Mobility!$A:$L,11,FALSE)</f>
        <v>-16</v>
      </c>
      <c r="S1247">
        <f>VLOOKUP(A1247,Mobility!$A:$L,12,FALSE)</f>
        <v>7</v>
      </c>
      <c r="T1247">
        <f>VLOOKUP(D1247,'Pop and Pop Den'!A:C,2,FALSE)</f>
        <v>1371246</v>
      </c>
      <c r="U1247">
        <f>VLOOKUP(D1247,'Pop and Pop Den'!A:C,3,FALSE)</f>
        <v>153.16050000000001</v>
      </c>
      <c r="V1247">
        <f>VLOOKUP(D1247,Unemployment!A:B,2,FALSE)</f>
        <v>2.5</v>
      </c>
      <c r="W1247">
        <f>VLOOKUP(D1247,Unemployment!H:J,2,FALSE)</f>
        <v>2.6</v>
      </c>
      <c r="X1247">
        <f>VLOOKUP(D1247,Unemployment!H:J,3,FALSE)</f>
        <v>2.6</v>
      </c>
      <c r="Y1247">
        <f t="shared" si="393"/>
        <v>0.10000000000000009</v>
      </c>
      <c r="Z1247">
        <f t="shared" si="394"/>
        <v>0</v>
      </c>
      <c r="AA1247">
        <f>VLOOKUP(D1247,MedianAge!A:B,2,FALSE)</f>
        <v>42.7</v>
      </c>
      <c r="AB1247" s="6">
        <f>VLOOKUP(D1247,StateActions!F:G,2,FALSE)</f>
        <v>43917</v>
      </c>
      <c r="AC1247" s="6">
        <f>VLOOKUP(D1247,StateActions!L:M,2,FALSE)</f>
        <v>43914</v>
      </c>
      <c r="AD1247" s="6">
        <f>VLOOKUP(D1247,StateActions!A:B,2,FALSE)</f>
        <v>43905</v>
      </c>
      <c r="AE1247">
        <f t="shared" si="395"/>
        <v>-11</v>
      </c>
      <c r="AF1247">
        <f t="shared" si="396"/>
        <v>-8</v>
      </c>
      <c r="AG1247">
        <f t="shared" si="397"/>
        <v>1</v>
      </c>
      <c r="AH1247" s="18">
        <f t="shared" si="398"/>
        <v>4.5774647887323945E-2</v>
      </c>
      <c r="AI1247" s="18">
        <f t="shared" si="399"/>
        <v>0.95422535211267601</v>
      </c>
      <c r="AJ1247" s="20">
        <f t="shared" si="400"/>
        <v>0</v>
      </c>
      <c r="AK1247" t="str">
        <f t="shared" si="401"/>
        <v>Include</v>
      </c>
      <c r="AL1247" t="str">
        <f t="shared" si="402"/>
        <v>Less than 10 deaths</v>
      </c>
      <c r="AM1247" s="6">
        <f>IFERROR(VLOOKUP(D1247,DatesEachStateReach10Deaths!A:B,2,FALSE),AK1247)</f>
        <v>43929</v>
      </c>
      <c r="AN1247">
        <f t="shared" si="403"/>
        <v>-23</v>
      </c>
    </row>
    <row r="1248" spans="1:40" x14ac:dyDescent="0.25">
      <c r="A1248" t="str">
        <f t="shared" si="390"/>
        <v>43907New Hampshire</v>
      </c>
      <c r="B1248" t="str">
        <f t="shared" si="391"/>
        <v>43907NH</v>
      </c>
      <c r="C1248" s="6">
        <v>43907</v>
      </c>
      <c r="D1248" t="s">
        <v>92</v>
      </c>
      <c r="E1248" t="s">
        <v>38</v>
      </c>
      <c r="F1248">
        <f>IFERROR(VLOOKUP(B1248,CovidTracking!B:G,4,FALSE),0)</f>
        <v>17</v>
      </c>
      <c r="G1248">
        <f>IFERROR(VLOOKUP(B1248,CovidTracking!B:G,5,FALSE),0)</f>
        <v>355</v>
      </c>
      <c r="H1248">
        <f t="shared" si="392"/>
        <v>372</v>
      </c>
      <c r="I1248">
        <f>IFERROR(VLOOKUP(B1248,CovidTracking!B:G,6,FALSE),0)</f>
        <v>0</v>
      </c>
      <c r="J1248">
        <f t="shared" si="404"/>
        <v>4</v>
      </c>
      <c r="K1248">
        <f t="shared" si="405"/>
        <v>84</v>
      </c>
      <c r="L1248">
        <f t="shared" si="406"/>
        <v>88</v>
      </c>
      <c r="M1248">
        <f t="shared" si="407"/>
        <v>0</v>
      </c>
      <c r="N1248">
        <f>VLOOKUP(A1248,Mobility!$A:$L,7,FALSE)</f>
        <v>-22</v>
      </c>
      <c r="O1248">
        <f>VLOOKUP(A1248,Mobility!$A:$L,8,FALSE)</f>
        <v>17</v>
      </c>
      <c r="P1248">
        <f>VLOOKUP(A1248,Mobility!$A:$L,9,FALSE)</f>
        <v>-12</v>
      </c>
      <c r="Q1248">
        <f>VLOOKUP(A1248,Mobility!$A:$L,10,FALSE)</f>
        <v>-14</v>
      </c>
      <c r="R1248">
        <f>VLOOKUP(A1248,Mobility!$A:$L,11,FALSE)</f>
        <v>-25</v>
      </c>
      <c r="S1248">
        <f>VLOOKUP(A1248,Mobility!$A:$L,12,FALSE)</f>
        <v>12</v>
      </c>
      <c r="T1248">
        <f>VLOOKUP(D1248,'Pop and Pop Den'!A:C,2,FALSE)</f>
        <v>1371246</v>
      </c>
      <c r="U1248">
        <f>VLOOKUP(D1248,'Pop and Pop Den'!A:C,3,FALSE)</f>
        <v>153.16050000000001</v>
      </c>
      <c r="V1248">
        <f>VLOOKUP(D1248,Unemployment!A:B,2,FALSE)</f>
        <v>2.5</v>
      </c>
      <c r="W1248">
        <f>VLOOKUP(D1248,Unemployment!H:J,2,FALSE)</f>
        <v>2.6</v>
      </c>
      <c r="X1248">
        <f>VLOOKUP(D1248,Unemployment!H:J,3,FALSE)</f>
        <v>2.6</v>
      </c>
      <c r="Y1248">
        <f t="shared" si="393"/>
        <v>0.10000000000000009</v>
      </c>
      <c r="Z1248">
        <f t="shared" si="394"/>
        <v>0</v>
      </c>
      <c r="AA1248">
        <f>VLOOKUP(D1248,MedianAge!A:B,2,FALSE)</f>
        <v>42.7</v>
      </c>
      <c r="AB1248" s="6">
        <f>VLOOKUP(D1248,StateActions!F:G,2,FALSE)</f>
        <v>43917</v>
      </c>
      <c r="AC1248" s="6">
        <f>VLOOKUP(D1248,StateActions!L:M,2,FALSE)</f>
        <v>43914</v>
      </c>
      <c r="AD1248" s="6">
        <f>VLOOKUP(D1248,StateActions!A:B,2,FALSE)</f>
        <v>43905</v>
      </c>
      <c r="AE1248">
        <f t="shared" si="395"/>
        <v>-10</v>
      </c>
      <c r="AF1248">
        <f t="shared" si="396"/>
        <v>-7</v>
      </c>
      <c r="AG1248">
        <f t="shared" si="397"/>
        <v>2</v>
      </c>
      <c r="AH1248" s="18">
        <f t="shared" si="398"/>
        <v>4.5698924731182797E-2</v>
      </c>
      <c r="AI1248" s="18">
        <f t="shared" si="399"/>
        <v>0.95430107526881724</v>
      </c>
      <c r="AJ1248" s="20">
        <f t="shared" si="400"/>
        <v>0</v>
      </c>
      <c r="AK1248" t="str">
        <f t="shared" si="401"/>
        <v>Include</v>
      </c>
      <c r="AL1248" t="str">
        <f t="shared" si="402"/>
        <v>Less than 10 deaths</v>
      </c>
      <c r="AM1248" s="6">
        <f>IFERROR(VLOOKUP(D1248,DatesEachStateReach10Deaths!A:B,2,FALSE),AK1248)</f>
        <v>43929</v>
      </c>
      <c r="AN1248">
        <f t="shared" si="403"/>
        <v>-22</v>
      </c>
    </row>
    <row r="1249" spans="1:40" x14ac:dyDescent="0.25">
      <c r="A1249" t="str">
        <f t="shared" si="390"/>
        <v>43908New Hampshire</v>
      </c>
      <c r="B1249" t="str">
        <f t="shared" si="391"/>
        <v>43908NH</v>
      </c>
      <c r="C1249" s="6">
        <v>43908</v>
      </c>
      <c r="D1249" t="s">
        <v>92</v>
      </c>
      <c r="E1249" t="s">
        <v>38</v>
      </c>
      <c r="F1249">
        <f>IFERROR(VLOOKUP(B1249,CovidTracking!B:G,4,FALSE),0)</f>
        <v>26</v>
      </c>
      <c r="G1249">
        <f>IFERROR(VLOOKUP(B1249,CovidTracking!B:G,5,FALSE),0)</f>
        <v>513</v>
      </c>
      <c r="H1249">
        <f t="shared" si="392"/>
        <v>539</v>
      </c>
      <c r="I1249">
        <f>IFERROR(VLOOKUP(B1249,CovidTracking!B:G,6,FALSE),0)</f>
        <v>0</v>
      </c>
      <c r="J1249">
        <f t="shared" si="404"/>
        <v>9</v>
      </c>
      <c r="K1249">
        <f t="shared" si="405"/>
        <v>158</v>
      </c>
      <c r="L1249">
        <f t="shared" si="406"/>
        <v>167</v>
      </c>
      <c r="M1249">
        <f t="shared" si="407"/>
        <v>0</v>
      </c>
      <c r="N1249">
        <f>VLOOKUP(A1249,Mobility!$A:$L,7,FALSE)</f>
        <v>-23</v>
      </c>
      <c r="O1249">
        <f>VLOOKUP(A1249,Mobility!$A:$L,8,FALSE)</f>
        <v>15</v>
      </c>
      <c r="P1249">
        <f>VLOOKUP(A1249,Mobility!$A:$L,9,FALSE)</f>
        <v>61</v>
      </c>
      <c r="Q1249">
        <f>VLOOKUP(A1249,Mobility!$A:$L,10,FALSE)</f>
        <v>-17</v>
      </c>
      <c r="R1249">
        <f>VLOOKUP(A1249,Mobility!$A:$L,11,FALSE)</f>
        <v>-29</v>
      </c>
      <c r="S1249">
        <f>VLOOKUP(A1249,Mobility!$A:$L,12,FALSE)</f>
        <v>13</v>
      </c>
      <c r="T1249">
        <f>VLOOKUP(D1249,'Pop and Pop Den'!A:C,2,FALSE)</f>
        <v>1371246</v>
      </c>
      <c r="U1249">
        <f>VLOOKUP(D1249,'Pop and Pop Den'!A:C,3,FALSE)</f>
        <v>153.16050000000001</v>
      </c>
      <c r="V1249">
        <f>VLOOKUP(D1249,Unemployment!A:B,2,FALSE)</f>
        <v>2.5</v>
      </c>
      <c r="W1249">
        <f>VLOOKUP(D1249,Unemployment!H:J,2,FALSE)</f>
        <v>2.6</v>
      </c>
      <c r="X1249">
        <f>VLOOKUP(D1249,Unemployment!H:J,3,FALSE)</f>
        <v>2.6</v>
      </c>
      <c r="Y1249">
        <f t="shared" si="393"/>
        <v>0.10000000000000009</v>
      </c>
      <c r="Z1249">
        <f t="shared" si="394"/>
        <v>0</v>
      </c>
      <c r="AA1249">
        <f>VLOOKUP(D1249,MedianAge!A:B,2,FALSE)</f>
        <v>42.7</v>
      </c>
      <c r="AB1249" s="6">
        <f>VLOOKUP(D1249,StateActions!F:G,2,FALSE)</f>
        <v>43917</v>
      </c>
      <c r="AC1249" s="6">
        <f>VLOOKUP(D1249,StateActions!L:M,2,FALSE)</f>
        <v>43914</v>
      </c>
      <c r="AD1249" s="6">
        <f>VLOOKUP(D1249,StateActions!A:B,2,FALSE)</f>
        <v>43905</v>
      </c>
      <c r="AE1249">
        <f t="shared" si="395"/>
        <v>-9</v>
      </c>
      <c r="AF1249">
        <f t="shared" si="396"/>
        <v>-6</v>
      </c>
      <c r="AG1249">
        <f t="shared" si="397"/>
        <v>3</v>
      </c>
      <c r="AH1249" s="18">
        <f t="shared" si="398"/>
        <v>4.8237476808905382E-2</v>
      </c>
      <c r="AI1249" s="18">
        <f t="shared" si="399"/>
        <v>0.95176252319109467</v>
      </c>
      <c r="AJ1249" s="20">
        <f t="shared" si="400"/>
        <v>0</v>
      </c>
      <c r="AK1249" t="str">
        <f t="shared" si="401"/>
        <v>Include</v>
      </c>
      <c r="AL1249" t="str">
        <f t="shared" si="402"/>
        <v>Less than 10 deaths</v>
      </c>
      <c r="AM1249" s="6">
        <f>IFERROR(VLOOKUP(D1249,DatesEachStateReach10Deaths!A:B,2,FALSE),AK1249)</f>
        <v>43929</v>
      </c>
      <c r="AN1249">
        <f t="shared" si="403"/>
        <v>-21</v>
      </c>
    </row>
    <row r="1250" spans="1:40" x14ac:dyDescent="0.25">
      <c r="A1250" t="str">
        <f t="shared" si="390"/>
        <v>43909New Hampshire</v>
      </c>
      <c r="B1250" t="str">
        <f t="shared" si="391"/>
        <v>43909NH</v>
      </c>
      <c r="C1250" s="6">
        <v>43909</v>
      </c>
      <c r="D1250" t="s">
        <v>92</v>
      </c>
      <c r="E1250" t="s">
        <v>38</v>
      </c>
      <c r="F1250">
        <f>IFERROR(VLOOKUP(B1250,CovidTracking!B:G,4,FALSE),0)</f>
        <v>39</v>
      </c>
      <c r="G1250">
        <f>IFERROR(VLOOKUP(B1250,CovidTracking!B:G,5,FALSE),0)</f>
        <v>621</v>
      </c>
      <c r="H1250">
        <f t="shared" si="392"/>
        <v>660</v>
      </c>
      <c r="I1250">
        <f>IFERROR(VLOOKUP(B1250,CovidTracking!B:G,6,FALSE),0)</f>
        <v>0</v>
      </c>
      <c r="J1250">
        <f t="shared" si="404"/>
        <v>13</v>
      </c>
      <c r="K1250">
        <f t="shared" si="405"/>
        <v>108</v>
      </c>
      <c r="L1250">
        <f t="shared" si="406"/>
        <v>121</v>
      </c>
      <c r="M1250">
        <f t="shared" si="407"/>
        <v>0</v>
      </c>
      <c r="N1250">
        <f>VLOOKUP(A1250,Mobility!$A:$L,7,FALSE)</f>
        <v>-33</v>
      </c>
      <c r="O1250">
        <f>VLOOKUP(A1250,Mobility!$A:$L,8,FALSE)</f>
        <v>6</v>
      </c>
      <c r="P1250">
        <f>VLOOKUP(A1250,Mobility!$A:$L,9,FALSE)</f>
        <v>-24</v>
      </c>
      <c r="Q1250">
        <f>VLOOKUP(A1250,Mobility!$A:$L,10,FALSE)</f>
        <v>-30</v>
      </c>
      <c r="R1250">
        <f>VLOOKUP(A1250,Mobility!$A:$L,11,FALSE)</f>
        <v>-32</v>
      </c>
      <c r="S1250">
        <f>VLOOKUP(A1250,Mobility!$A:$L,12,FALSE)</f>
        <v>17</v>
      </c>
      <c r="T1250">
        <f>VLOOKUP(D1250,'Pop and Pop Den'!A:C,2,FALSE)</f>
        <v>1371246</v>
      </c>
      <c r="U1250">
        <f>VLOOKUP(D1250,'Pop and Pop Den'!A:C,3,FALSE)</f>
        <v>153.16050000000001</v>
      </c>
      <c r="V1250">
        <f>VLOOKUP(D1250,Unemployment!A:B,2,FALSE)</f>
        <v>2.5</v>
      </c>
      <c r="W1250">
        <f>VLOOKUP(D1250,Unemployment!H:J,2,FALSE)</f>
        <v>2.6</v>
      </c>
      <c r="X1250">
        <f>VLOOKUP(D1250,Unemployment!H:J,3,FALSE)</f>
        <v>2.6</v>
      </c>
      <c r="Y1250">
        <f t="shared" si="393"/>
        <v>0.10000000000000009</v>
      </c>
      <c r="Z1250">
        <f t="shared" si="394"/>
        <v>0</v>
      </c>
      <c r="AA1250">
        <f>VLOOKUP(D1250,MedianAge!A:B,2,FALSE)</f>
        <v>42.7</v>
      </c>
      <c r="AB1250" s="6">
        <f>VLOOKUP(D1250,StateActions!F:G,2,FALSE)</f>
        <v>43917</v>
      </c>
      <c r="AC1250" s="6">
        <f>VLOOKUP(D1250,StateActions!L:M,2,FALSE)</f>
        <v>43914</v>
      </c>
      <c r="AD1250" s="6">
        <f>VLOOKUP(D1250,StateActions!A:B,2,FALSE)</f>
        <v>43905</v>
      </c>
      <c r="AE1250">
        <f t="shared" si="395"/>
        <v>-8</v>
      </c>
      <c r="AF1250">
        <f t="shared" si="396"/>
        <v>-5</v>
      </c>
      <c r="AG1250">
        <f t="shared" si="397"/>
        <v>4</v>
      </c>
      <c r="AH1250" s="18">
        <f t="shared" si="398"/>
        <v>5.909090909090909E-2</v>
      </c>
      <c r="AI1250" s="18">
        <f t="shared" si="399"/>
        <v>0.94090909090909092</v>
      </c>
      <c r="AJ1250" s="20">
        <f t="shared" si="400"/>
        <v>0</v>
      </c>
      <c r="AK1250" t="str">
        <f t="shared" si="401"/>
        <v>Include</v>
      </c>
      <c r="AL1250" t="str">
        <f t="shared" si="402"/>
        <v>Less than 10 deaths</v>
      </c>
      <c r="AM1250" s="6">
        <f>IFERROR(VLOOKUP(D1250,DatesEachStateReach10Deaths!A:B,2,FALSE),AK1250)</f>
        <v>43929</v>
      </c>
      <c r="AN1250">
        <f t="shared" si="403"/>
        <v>-20</v>
      </c>
    </row>
    <row r="1251" spans="1:40" x14ac:dyDescent="0.25">
      <c r="A1251" t="str">
        <f t="shared" si="390"/>
        <v>43910New Hampshire</v>
      </c>
      <c r="B1251" t="str">
        <f t="shared" si="391"/>
        <v>43910NH</v>
      </c>
      <c r="C1251" s="6">
        <v>43910</v>
      </c>
      <c r="D1251" t="s">
        <v>92</v>
      </c>
      <c r="E1251" t="s">
        <v>38</v>
      </c>
      <c r="F1251">
        <f>IFERROR(VLOOKUP(B1251,CovidTracking!B:G,4,FALSE),0)</f>
        <v>44</v>
      </c>
      <c r="G1251">
        <f>IFERROR(VLOOKUP(B1251,CovidTracking!B:G,5,FALSE),0)</f>
        <v>745</v>
      </c>
      <c r="H1251">
        <f t="shared" si="392"/>
        <v>789</v>
      </c>
      <c r="I1251">
        <f>IFERROR(VLOOKUP(B1251,CovidTracking!B:G,6,FALSE),0)</f>
        <v>0</v>
      </c>
      <c r="J1251">
        <f t="shared" si="404"/>
        <v>5</v>
      </c>
      <c r="K1251">
        <f t="shared" si="405"/>
        <v>124</v>
      </c>
      <c r="L1251">
        <f t="shared" si="406"/>
        <v>129</v>
      </c>
      <c r="M1251">
        <f t="shared" si="407"/>
        <v>0</v>
      </c>
      <c r="N1251">
        <f>VLOOKUP(A1251,Mobility!$A:$L,7,FALSE)</f>
        <v>-33</v>
      </c>
      <c r="O1251">
        <f>VLOOKUP(A1251,Mobility!$A:$L,8,FALSE)</f>
        <v>13</v>
      </c>
      <c r="P1251">
        <f>VLOOKUP(A1251,Mobility!$A:$L,9,FALSE)</f>
        <v>11</v>
      </c>
      <c r="Q1251">
        <f>VLOOKUP(A1251,Mobility!$A:$L,10,FALSE)</f>
        <v>-37</v>
      </c>
      <c r="R1251">
        <f>VLOOKUP(A1251,Mobility!$A:$L,11,FALSE)</f>
        <v>-34</v>
      </c>
      <c r="S1251">
        <f>VLOOKUP(A1251,Mobility!$A:$L,12,FALSE)</f>
        <v>18</v>
      </c>
      <c r="T1251">
        <f>VLOOKUP(D1251,'Pop and Pop Den'!A:C,2,FALSE)</f>
        <v>1371246</v>
      </c>
      <c r="U1251">
        <f>VLOOKUP(D1251,'Pop and Pop Den'!A:C,3,FALSE)</f>
        <v>153.16050000000001</v>
      </c>
      <c r="V1251">
        <f>VLOOKUP(D1251,Unemployment!A:B,2,FALSE)</f>
        <v>2.5</v>
      </c>
      <c r="W1251">
        <f>VLOOKUP(D1251,Unemployment!H:J,2,FALSE)</f>
        <v>2.6</v>
      </c>
      <c r="X1251">
        <f>VLOOKUP(D1251,Unemployment!H:J,3,FALSE)</f>
        <v>2.6</v>
      </c>
      <c r="Y1251">
        <f t="shared" si="393"/>
        <v>0.10000000000000009</v>
      </c>
      <c r="Z1251">
        <f t="shared" si="394"/>
        <v>0</v>
      </c>
      <c r="AA1251">
        <f>VLOOKUP(D1251,MedianAge!A:B,2,FALSE)</f>
        <v>42.7</v>
      </c>
      <c r="AB1251" s="6">
        <f>VLOOKUP(D1251,StateActions!F:G,2,FALSE)</f>
        <v>43917</v>
      </c>
      <c r="AC1251" s="6">
        <f>VLOOKUP(D1251,StateActions!L:M,2,FALSE)</f>
        <v>43914</v>
      </c>
      <c r="AD1251" s="6">
        <f>VLOOKUP(D1251,StateActions!A:B,2,FALSE)</f>
        <v>43905</v>
      </c>
      <c r="AE1251">
        <f t="shared" si="395"/>
        <v>-7</v>
      </c>
      <c r="AF1251">
        <f t="shared" si="396"/>
        <v>-4</v>
      </c>
      <c r="AG1251">
        <f t="shared" si="397"/>
        <v>5</v>
      </c>
      <c r="AH1251" s="18">
        <f t="shared" si="398"/>
        <v>5.5766793409378963E-2</v>
      </c>
      <c r="AI1251" s="18">
        <f t="shared" si="399"/>
        <v>0.94423320659062104</v>
      </c>
      <c r="AJ1251" s="20">
        <f t="shared" si="400"/>
        <v>0</v>
      </c>
      <c r="AK1251" t="str">
        <f t="shared" si="401"/>
        <v>Include</v>
      </c>
      <c r="AL1251" t="str">
        <f t="shared" si="402"/>
        <v>Less than 10 deaths</v>
      </c>
      <c r="AM1251" s="6">
        <f>IFERROR(VLOOKUP(D1251,DatesEachStateReach10Deaths!A:B,2,FALSE),AK1251)</f>
        <v>43929</v>
      </c>
      <c r="AN1251">
        <f t="shared" si="403"/>
        <v>-19</v>
      </c>
    </row>
    <row r="1252" spans="1:40" x14ac:dyDescent="0.25">
      <c r="A1252" t="str">
        <f t="shared" si="390"/>
        <v>43911New Hampshire</v>
      </c>
      <c r="B1252" t="str">
        <f t="shared" si="391"/>
        <v>43911NH</v>
      </c>
      <c r="C1252" s="6">
        <v>43911</v>
      </c>
      <c r="D1252" t="s">
        <v>92</v>
      </c>
      <c r="E1252" t="s">
        <v>38</v>
      </c>
      <c r="F1252">
        <f>IFERROR(VLOOKUP(B1252,CovidTracking!B:G,4,FALSE),0)</f>
        <v>55</v>
      </c>
      <c r="G1252">
        <f>IFERROR(VLOOKUP(B1252,CovidTracking!B:G,5,FALSE),0)</f>
        <v>973</v>
      </c>
      <c r="H1252">
        <f t="shared" si="392"/>
        <v>1028</v>
      </c>
      <c r="I1252">
        <f>IFERROR(VLOOKUP(B1252,CovidTracking!B:G,6,FALSE),0)</f>
        <v>0</v>
      </c>
      <c r="J1252">
        <f t="shared" si="404"/>
        <v>11</v>
      </c>
      <c r="K1252">
        <f t="shared" si="405"/>
        <v>228</v>
      </c>
      <c r="L1252">
        <f t="shared" si="406"/>
        <v>239</v>
      </c>
      <c r="M1252">
        <f t="shared" si="407"/>
        <v>0</v>
      </c>
      <c r="N1252">
        <f>VLOOKUP(A1252,Mobility!$A:$L,7,FALSE)</f>
        <v>-39</v>
      </c>
      <c r="O1252">
        <f>VLOOKUP(A1252,Mobility!$A:$L,8,FALSE)</f>
        <v>-2</v>
      </c>
      <c r="P1252">
        <f>VLOOKUP(A1252,Mobility!$A:$L,9,FALSE)</f>
        <v>37</v>
      </c>
      <c r="Q1252">
        <f>VLOOKUP(A1252,Mobility!$A:$L,10,FALSE)</f>
        <v>-31</v>
      </c>
      <c r="R1252">
        <f>VLOOKUP(A1252,Mobility!$A:$L,11,FALSE)</f>
        <v>-24</v>
      </c>
      <c r="S1252">
        <f>VLOOKUP(A1252,Mobility!$A:$L,12,FALSE)</f>
        <v>11</v>
      </c>
      <c r="T1252">
        <f>VLOOKUP(D1252,'Pop and Pop Den'!A:C,2,FALSE)</f>
        <v>1371246</v>
      </c>
      <c r="U1252">
        <f>VLOOKUP(D1252,'Pop and Pop Den'!A:C,3,FALSE)</f>
        <v>153.16050000000001</v>
      </c>
      <c r="V1252">
        <f>VLOOKUP(D1252,Unemployment!A:B,2,FALSE)</f>
        <v>2.5</v>
      </c>
      <c r="W1252">
        <f>VLOOKUP(D1252,Unemployment!H:J,2,FALSE)</f>
        <v>2.6</v>
      </c>
      <c r="X1252">
        <f>VLOOKUP(D1252,Unemployment!H:J,3,FALSE)</f>
        <v>2.6</v>
      </c>
      <c r="Y1252">
        <f t="shared" si="393"/>
        <v>0.10000000000000009</v>
      </c>
      <c r="Z1252">
        <f t="shared" si="394"/>
        <v>0</v>
      </c>
      <c r="AA1252">
        <f>VLOOKUP(D1252,MedianAge!A:B,2,FALSE)</f>
        <v>42.7</v>
      </c>
      <c r="AB1252" s="6">
        <f>VLOOKUP(D1252,StateActions!F:G,2,FALSE)</f>
        <v>43917</v>
      </c>
      <c r="AC1252" s="6">
        <f>VLOOKUP(D1252,StateActions!L:M,2,FALSE)</f>
        <v>43914</v>
      </c>
      <c r="AD1252" s="6">
        <f>VLOOKUP(D1252,StateActions!A:B,2,FALSE)</f>
        <v>43905</v>
      </c>
      <c r="AE1252">
        <f t="shared" si="395"/>
        <v>-6</v>
      </c>
      <c r="AF1252">
        <f t="shared" si="396"/>
        <v>-3</v>
      </c>
      <c r="AG1252">
        <f t="shared" si="397"/>
        <v>6</v>
      </c>
      <c r="AH1252" s="18">
        <f t="shared" si="398"/>
        <v>5.3501945525291826E-2</v>
      </c>
      <c r="AI1252" s="18">
        <f t="shared" si="399"/>
        <v>0.94649805447470814</v>
      </c>
      <c r="AJ1252" s="20">
        <f t="shared" si="400"/>
        <v>0</v>
      </c>
      <c r="AK1252" t="str">
        <f t="shared" si="401"/>
        <v>Include</v>
      </c>
      <c r="AL1252" t="str">
        <f t="shared" si="402"/>
        <v>Less than 10 deaths</v>
      </c>
      <c r="AM1252" s="6">
        <f>IFERROR(VLOOKUP(D1252,DatesEachStateReach10Deaths!A:B,2,FALSE),AK1252)</f>
        <v>43929</v>
      </c>
      <c r="AN1252">
        <f t="shared" si="403"/>
        <v>-18</v>
      </c>
    </row>
    <row r="1253" spans="1:40" x14ac:dyDescent="0.25">
      <c r="A1253" t="str">
        <f t="shared" si="390"/>
        <v>43912New Hampshire</v>
      </c>
      <c r="B1253" t="str">
        <f t="shared" si="391"/>
        <v>43912NH</v>
      </c>
      <c r="C1253" s="6">
        <v>43912</v>
      </c>
      <c r="D1253" t="s">
        <v>92</v>
      </c>
      <c r="E1253" t="s">
        <v>38</v>
      </c>
      <c r="F1253">
        <f>IFERROR(VLOOKUP(B1253,CovidTracking!B:G,4,FALSE),0)</f>
        <v>65</v>
      </c>
      <c r="G1253">
        <f>IFERROR(VLOOKUP(B1253,CovidTracking!B:G,5,FALSE),0)</f>
        <v>1188</v>
      </c>
      <c r="H1253">
        <f t="shared" si="392"/>
        <v>1253</v>
      </c>
      <c r="I1253">
        <f>IFERROR(VLOOKUP(B1253,CovidTracking!B:G,6,FALSE),0)</f>
        <v>0</v>
      </c>
      <c r="J1253">
        <f t="shared" si="404"/>
        <v>10</v>
      </c>
      <c r="K1253">
        <f t="shared" si="405"/>
        <v>215</v>
      </c>
      <c r="L1253">
        <f t="shared" si="406"/>
        <v>225</v>
      </c>
      <c r="M1253">
        <f t="shared" si="407"/>
        <v>0</v>
      </c>
      <c r="N1253">
        <f>VLOOKUP(A1253,Mobility!$A:$L,7,FALSE)</f>
        <v>-41</v>
      </c>
      <c r="O1253">
        <f>VLOOKUP(A1253,Mobility!$A:$L,8,FALSE)</f>
        <v>-15</v>
      </c>
      <c r="P1253">
        <f>VLOOKUP(A1253,Mobility!$A:$L,9,FALSE)</f>
        <v>32</v>
      </c>
      <c r="Q1253">
        <f>VLOOKUP(A1253,Mobility!$A:$L,10,FALSE)</f>
        <v>-38</v>
      </c>
      <c r="R1253">
        <f>VLOOKUP(A1253,Mobility!$A:$L,11,FALSE)</f>
        <v>-28</v>
      </c>
      <c r="S1253">
        <f>VLOOKUP(A1253,Mobility!$A:$L,12,FALSE)</f>
        <v>9</v>
      </c>
      <c r="T1253">
        <f>VLOOKUP(D1253,'Pop and Pop Den'!A:C,2,FALSE)</f>
        <v>1371246</v>
      </c>
      <c r="U1253">
        <f>VLOOKUP(D1253,'Pop and Pop Den'!A:C,3,FALSE)</f>
        <v>153.16050000000001</v>
      </c>
      <c r="V1253">
        <f>VLOOKUP(D1253,Unemployment!A:B,2,FALSE)</f>
        <v>2.5</v>
      </c>
      <c r="W1253">
        <f>VLOOKUP(D1253,Unemployment!H:J,2,FALSE)</f>
        <v>2.6</v>
      </c>
      <c r="X1253">
        <f>VLOOKUP(D1253,Unemployment!H:J,3,FALSE)</f>
        <v>2.6</v>
      </c>
      <c r="Y1253">
        <f t="shared" si="393"/>
        <v>0.10000000000000009</v>
      </c>
      <c r="Z1253">
        <f t="shared" si="394"/>
        <v>0</v>
      </c>
      <c r="AA1253">
        <f>VLOOKUP(D1253,MedianAge!A:B,2,FALSE)</f>
        <v>42.7</v>
      </c>
      <c r="AB1253" s="6">
        <f>VLOOKUP(D1253,StateActions!F:G,2,FALSE)</f>
        <v>43917</v>
      </c>
      <c r="AC1253" s="6">
        <f>VLOOKUP(D1253,StateActions!L:M,2,FALSE)</f>
        <v>43914</v>
      </c>
      <c r="AD1253" s="6">
        <f>VLOOKUP(D1253,StateActions!A:B,2,FALSE)</f>
        <v>43905</v>
      </c>
      <c r="AE1253">
        <f t="shared" si="395"/>
        <v>-5</v>
      </c>
      <c r="AF1253">
        <f t="shared" si="396"/>
        <v>-2</v>
      </c>
      <c r="AG1253">
        <f t="shared" si="397"/>
        <v>7</v>
      </c>
      <c r="AH1253" s="18">
        <f t="shared" si="398"/>
        <v>5.1875498802873107E-2</v>
      </c>
      <c r="AI1253" s="18">
        <f t="shared" si="399"/>
        <v>0.94812450119712688</v>
      </c>
      <c r="AJ1253" s="20">
        <f t="shared" si="400"/>
        <v>0</v>
      </c>
      <c r="AK1253" t="str">
        <f t="shared" si="401"/>
        <v>Include</v>
      </c>
      <c r="AL1253" t="str">
        <f t="shared" si="402"/>
        <v>Less than 10 deaths</v>
      </c>
      <c r="AM1253" s="6">
        <f>IFERROR(VLOOKUP(D1253,DatesEachStateReach10Deaths!A:B,2,FALSE),AK1253)</f>
        <v>43929</v>
      </c>
      <c r="AN1253">
        <f t="shared" si="403"/>
        <v>-17</v>
      </c>
    </row>
    <row r="1254" spans="1:40" x14ac:dyDescent="0.25">
      <c r="A1254" t="str">
        <f t="shared" si="390"/>
        <v>43913New Hampshire</v>
      </c>
      <c r="B1254" t="str">
        <f t="shared" si="391"/>
        <v>43913NH</v>
      </c>
      <c r="C1254" s="6">
        <v>43913</v>
      </c>
      <c r="D1254" t="s">
        <v>92</v>
      </c>
      <c r="E1254" t="s">
        <v>38</v>
      </c>
      <c r="F1254">
        <f>IFERROR(VLOOKUP(B1254,CovidTracking!B:G,4,FALSE),0)</f>
        <v>78</v>
      </c>
      <c r="G1254">
        <f>IFERROR(VLOOKUP(B1254,CovidTracking!B:G,5,FALSE),0)</f>
        <v>1374</v>
      </c>
      <c r="H1254">
        <f t="shared" si="392"/>
        <v>1452</v>
      </c>
      <c r="I1254">
        <f>IFERROR(VLOOKUP(B1254,CovidTracking!B:G,6,FALSE),0)</f>
        <v>0</v>
      </c>
      <c r="J1254">
        <f t="shared" si="404"/>
        <v>13</v>
      </c>
      <c r="K1254">
        <f t="shared" si="405"/>
        <v>186</v>
      </c>
      <c r="L1254">
        <f t="shared" si="406"/>
        <v>199</v>
      </c>
      <c r="M1254">
        <f t="shared" si="407"/>
        <v>0</v>
      </c>
      <c r="N1254">
        <f>VLOOKUP(A1254,Mobility!$A:$L,7,FALSE)</f>
        <v>-38</v>
      </c>
      <c r="O1254">
        <f>VLOOKUP(A1254,Mobility!$A:$L,8,FALSE)</f>
        <v>-10</v>
      </c>
      <c r="P1254">
        <f>VLOOKUP(A1254,Mobility!$A:$L,9,FALSE)</f>
        <v>-18</v>
      </c>
      <c r="Q1254">
        <f>VLOOKUP(A1254,Mobility!$A:$L,10,FALSE)</f>
        <v>-38</v>
      </c>
      <c r="R1254">
        <f>VLOOKUP(A1254,Mobility!$A:$L,11,FALSE)</f>
        <v>-39</v>
      </c>
      <c r="S1254">
        <f>VLOOKUP(A1254,Mobility!$A:$L,12,FALSE)</f>
        <v>17</v>
      </c>
      <c r="T1254">
        <f>VLOOKUP(D1254,'Pop and Pop Den'!A:C,2,FALSE)</f>
        <v>1371246</v>
      </c>
      <c r="U1254">
        <f>VLOOKUP(D1254,'Pop and Pop Den'!A:C,3,FALSE)</f>
        <v>153.16050000000001</v>
      </c>
      <c r="V1254">
        <f>VLOOKUP(D1254,Unemployment!A:B,2,FALSE)</f>
        <v>2.5</v>
      </c>
      <c r="W1254">
        <f>VLOOKUP(D1254,Unemployment!H:J,2,FALSE)</f>
        <v>2.6</v>
      </c>
      <c r="X1254">
        <f>VLOOKUP(D1254,Unemployment!H:J,3,FALSE)</f>
        <v>2.6</v>
      </c>
      <c r="Y1254">
        <f t="shared" si="393"/>
        <v>0.10000000000000009</v>
      </c>
      <c r="Z1254">
        <f t="shared" si="394"/>
        <v>0</v>
      </c>
      <c r="AA1254">
        <f>VLOOKUP(D1254,MedianAge!A:B,2,FALSE)</f>
        <v>42.7</v>
      </c>
      <c r="AB1254" s="6">
        <f>VLOOKUP(D1254,StateActions!F:G,2,FALSE)</f>
        <v>43917</v>
      </c>
      <c r="AC1254" s="6">
        <f>VLOOKUP(D1254,StateActions!L:M,2,FALSE)</f>
        <v>43914</v>
      </c>
      <c r="AD1254" s="6">
        <f>VLOOKUP(D1254,StateActions!A:B,2,FALSE)</f>
        <v>43905</v>
      </c>
      <c r="AE1254">
        <f t="shared" si="395"/>
        <v>-4</v>
      </c>
      <c r="AF1254">
        <f t="shared" si="396"/>
        <v>-1</v>
      </c>
      <c r="AG1254">
        <f t="shared" si="397"/>
        <v>8</v>
      </c>
      <c r="AH1254" s="18">
        <f t="shared" si="398"/>
        <v>5.3719008264462811E-2</v>
      </c>
      <c r="AI1254" s="18">
        <f t="shared" si="399"/>
        <v>0.94628099173553715</v>
      </c>
      <c r="AJ1254" s="20">
        <f t="shared" si="400"/>
        <v>0</v>
      </c>
      <c r="AK1254" t="str">
        <f t="shared" si="401"/>
        <v>Include</v>
      </c>
      <c r="AL1254" t="str">
        <f t="shared" si="402"/>
        <v>Less than 10 deaths</v>
      </c>
      <c r="AM1254" s="6">
        <f>IFERROR(VLOOKUP(D1254,DatesEachStateReach10Deaths!A:B,2,FALSE),AK1254)</f>
        <v>43929</v>
      </c>
      <c r="AN1254">
        <f t="shared" si="403"/>
        <v>-16</v>
      </c>
    </row>
    <row r="1255" spans="1:40" x14ac:dyDescent="0.25">
      <c r="A1255" t="str">
        <f t="shared" si="390"/>
        <v>43914New Hampshire</v>
      </c>
      <c r="B1255" t="str">
        <f t="shared" si="391"/>
        <v>43914NH</v>
      </c>
      <c r="C1255" s="6">
        <v>43914</v>
      </c>
      <c r="D1255" t="s">
        <v>92</v>
      </c>
      <c r="E1255" t="s">
        <v>38</v>
      </c>
      <c r="F1255">
        <f>IFERROR(VLOOKUP(B1255,CovidTracking!B:G,4,FALSE),0)</f>
        <v>101</v>
      </c>
      <c r="G1255">
        <f>IFERROR(VLOOKUP(B1255,CovidTracking!B:G,5,FALSE),0)</f>
        <v>1447</v>
      </c>
      <c r="H1255">
        <f t="shared" si="392"/>
        <v>1548</v>
      </c>
      <c r="I1255">
        <f>IFERROR(VLOOKUP(B1255,CovidTracking!B:G,6,FALSE),0)</f>
        <v>1</v>
      </c>
      <c r="J1255">
        <f t="shared" si="404"/>
        <v>23</v>
      </c>
      <c r="K1255">
        <f t="shared" si="405"/>
        <v>73</v>
      </c>
      <c r="L1255">
        <f t="shared" si="406"/>
        <v>96</v>
      </c>
      <c r="M1255">
        <f t="shared" si="407"/>
        <v>1</v>
      </c>
      <c r="N1255">
        <f>VLOOKUP(A1255,Mobility!$A:$L,7,FALSE)</f>
        <v>-42</v>
      </c>
      <c r="O1255">
        <f>VLOOKUP(A1255,Mobility!$A:$L,8,FALSE)</f>
        <v>-16</v>
      </c>
      <c r="P1255">
        <f>VLOOKUP(A1255,Mobility!$A:$L,9,FALSE)</f>
        <v>-7</v>
      </c>
      <c r="Q1255">
        <f>VLOOKUP(A1255,Mobility!$A:$L,10,FALSE)</f>
        <v>-36</v>
      </c>
      <c r="R1255">
        <f>VLOOKUP(A1255,Mobility!$A:$L,11,FALSE)</f>
        <v>-45</v>
      </c>
      <c r="S1255">
        <f>VLOOKUP(A1255,Mobility!$A:$L,12,FALSE)</f>
        <v>21</v>
      </c>
      <c r="T1255">
        <f>VLOOKUP(D1255,'Pop and Pop Den'!A:C,2,FALSE)</f>
        <v>1371246</v>
      </c>
      <c r="U1255">
        <f>VLOOKUP(D1255,'Pop and Pop Den'!A:C,3,FALSE)</f>
        <v>153.16050000000001</v>
      </c>
      <c r="V1255">
        <f>VLOOKUP(D1255,Unemployment!A:B,2,FALSE)</f>
        <v>2.5</v>
      </c>
      <c r="W1255">
        <f>VLOOKUP(D1255,Unemployment!H:J,2,FALSE)</f>
        <v>2.6</v>
      </c>
      <c r="X1255">
        <f>VLOOKUP(D1255,Unemployment!H:J,3,FALSE)</f>
        <v>2.6</v>
      </c>
      <c r="Y1255">
        <f t="shared" si="393"/>
        <v>0.10000000000000009</v>
      </c>
      <c r="Z1255">
        <f t="shared" si="394"/>
        <v>0</v>
      </c>
      <c r="AA1255">
        <f>VLOOKUP(D1255,MedianAge!A:B,2,FALSE)</f>
        <v>42.7</v>
      </c>
      <c r="AB1255" s="6">
        <f>VLOOKUP(D1255,StateActions!F:G,2,FALSE)</f>
        <v>43917</v>
      </c>
      <c r="AC1255" s="6">
        <f>VLOOKUP(D1255,StateActions!L:M,2,FALSE)</f>
        <v>43914</v>
      </c>
      <c r="AD1255" s="6">
        <f>VLOOKUP(D1255,StateActions!A:B,2,FALSE)</f>
        <v>43905</v>
      </c>
      <c r="AE1255">
        <f t="shared" si="395"/>
        <v>-3</v>
      </c>
      <c r="AF1255">
        <f t="shared" si="396"/>
        <v>0</v>
      </c>
      <c r="AG1255">
        <f t="shared" si="397"/>
        <v>9</v>
      </c>
      <c r="AH1255" s="18">
        <f t="shared" si="398"/>
        <v>6.5245478036175711E-2</v>
      </c>
      <c r="AI1255" s="18">
        <f t="shared" si="399"/>
        <v>0.93475452196382425</v>
      </c>
      <c r="AJ1255" s="20">
        <f t="shared" si="400"/>
        <v>6.459948320413437E-4</v>
      </c>
      <c r="AK1255" t="str">
        <f t="shared" si="401"/>
        <v>Include</v>
      </c>
      <c r="AL1255" t="str">
        <f t="shared" si="402"/>
        <v>Less than 10 deaths</v>
      </c>
      <c r="AM1255" s="6">
        <f>IFERROR(VLOOKUP(D1255,DatesEachStateReach10Deaths!A:B,2,FALSE),AK1255)</f>
        <v>43929</v>
      </c>
      <c r="AN1255">
        <f t="shared" si="403"/>
        <v>-15</v>
      </c>
    </row>
    <row r="1256" spans="1:40" x14ac:dyDescent="0.25">
      <c r="A1256" t="str">
        <f t="shared" si="390"/>
        <v>43915New Hampshire</v>
      </c>
      <c r="B1256" t="str">
        <f t="shared" si="391"/>
        <v>43915NH</v>
      </c>
      <c r="C1256" s="6">
        <v>43915</v>
      </c>
      <c r="D1256" t="s">
        <v>92</v>
      </c>
      <c r="E1256" t="s">
        <v>38</v>
      </c>
      <c r="F1256">
        <f>IFERROR(VLOOKUP(B1256,CovidTracking!B:G,4,FALSE),0)</f>
        <v>108</v>
      </c>
      <c r="G1256">
        <f>IFERROR(VLOOKUP(B1256,CovidTracking!B:G,5,FALSE),0)</f>
        <v>2356</v>
      </c>
      <c r="H1256">
        <f t="shared" si="392"/>
        <v>2464</v>
      </c>
      <c r="I1256">
        <f>IFERROR(VLOOKUP(B1256,CovidTracking!B:G,6,FALSE),0)</f>
        <v>1</v>
      </c>
      <c r="J1256">
        <f t="shared" si="404"/>
        <v>7</v>
      </c>
      <c r="K1256">
        <f t="shared" si="405"/>
        <v>909</v>
      </c>
      <c r="L1256">
        <f t="shared" si="406"/>
        <v>916</v>
      </c>
      <c r="M1256">
        <f t="shared" si="407"/>
        <v>0</v>
      </c>
      <c r="N1256">
        <f>VLOOKUP(A1256,Mobility!$A:$L,7,FALSE)</f>
        <v>-38</v>
      </c>
      <c r="O1256">
        <f>VLOOKUP(A1256,Mobility!$A:$L,8,FALSE)</f>
        <v>-9</v>
      </c>
      <c r="P1256">
        <f>VLOOKUP(A1256,Mobility!$A:$L,9,FALSE)</f>
        <v>-5</v>
      </c>
      <c r="Q1256">
        <f>VLOOKUP(A1256,Mobility!$A:$L,10,FALSE)</f>
        <v>-36</v>
      </c>
      <c r="R1256">
        <f>VLOOKUP(A1256,Mobility!$A:$L,11,FALSE)</f>
        <v>-43</v>
      </c>
      <c r="S1256">
        <f>VLOOKUP(A1256,Mobility!$A:$L,12,FALSE)</f>
        <v>20</v>
      </c>
      <c r="T1256">
        <f>VLOOKUP(D1256,'Pop and Pop Den'!A:C,2,FALSE)</f>
        <v>1371246</v>
      </c>
      <c r="U1256">
        <f>VLOOKUP(D1256,'Pop and Pop Den'!A:C,3,FALSE)</f>
        <v>153.16050000000001</v>
      </c>
      <c r="V1256">
        <f>VLOOKUP(D1256,Unemployment!A:B,2,FALSE)</f>
        <v>2.5</v>
      </c>
      <c r="W1256">
        <f>VLOOKUP(D1256,Unemployment!H:J,2,FALSE)</f>
        <v>2.6</v>
      </c>
      <c r="X1256">
        <f>VLOOKUP(D1256,Unemployment!H:J,3,FALSE)</f>
        <v>2.6</v>
      </c>
      <c r="Y1256">
        <f t="shared" si="393"/>
        <v>0.10000000000000009</v>
      </c>
      <c r="Z1256">
        <f t="shared" si="394"/>
        <v>0</v>
      </c>
      <c r="AA1256">
        <f>VLOOKUP(D1256,MedianAge!A:B,2,FALSE)</f>
        <v>42.7</v>
      </c>
      <c r="AB1256" s="6">
        <f>VLOOKUP(D1256,StateActions!F:G,2,FALSE)</f>
        <v>43917</v>
      </c>
      <c r="AC1256" s="6">
        <f>VLOOKUP(D1256,StateActions!L:M,2,FALSE)</f>
        <v>43914</v>
      </c>
      <c r="AD1256" s="6">
        <f>VLOOKUP(D1256,StateActions!A:B,2,FALSE)</f>
        <v>43905</v>
      </c>
      <c r="AE1256">
        <f t="shared" si="395"/>
        <v>-2</v>
      </c>
      <c r="AF1256">
        <f t="shared" si="396"/>
        <v>1</v>
      </c>
      <c r="AG1256">
        <f t="shared" si="397"/>
        <v>10</v>
      </c>
      <c r="AH1256" s="18">
        <f t="shared" si="398"/>
        <v>4.3831168831168832E-2</v>
      </c>
      <c r="AI1256" s="18">
        <f t="shared" si="399"/>
        <v>0.95616883116883122</v>
      </c>
      <c r="AJ1256" s="20">
        <f t="shared" si="400"/>
        <v>4.0584415584415587E-4</v>
      </c>
      <c r="AK1256" t="str">
        <f t="shared" si="401"/>
        <v>Include</v>
      </c>
      <c r="AL1256" t="str">
        <f t="shared" si="402"/>
        <v>Less than 10 deaths</v>
      </c>
      <c r="AM1256" s="6">
        <f>IFERROR(VLOOKUP(D1256,DatesEachStateReach10Deaths!A:B,2,FALSE),AK1256)</f>
        <v>43929</v>
      </c>
      <c r="AN1256">
        <f t="shared" si="403"/>
        <v>-14</v>
      </c>
    </row>
    <row r="1257" spans="1:40" x14ac:dyDescent="0.25">
      <c r="A1257" t="str">
        <f t="shared" si="390"/>
        <v>43916New Hampshire</v>
      </c>
      <c r="B1257" t="str">
        <f t="shared" si="391"/>
        <v>43916NH</v>
      </c>
      <c r="C1257" s="6">
        <v>43916</v>
      </c>
      <c r="D1257" t="s">
        <v>92</v>
      </c>
      <c r="E1257" t="s">
        <v>38</v>
      </c>
      <c r="F1257">
        <f>IFERROR(VLOOKUP(B1257,CovidTracking!B:G,4,FALSE),0)</f>
        <v>137</v>
      </c>
      <c r="G1257">
        <f>IFERROR(VLOOKUP(B1257,CovidTracking!B:G,5,FALSE),0)</f>
        <v>3001</v>
      </c>
      <c r="H1257">
        <f t="shared" si="392"/>
        <v>3138</v>
      </c>
      <c r="I1257">
        <f>IFERROR(VLOOKUP(B1257,CovidTracking!B:G,6,FALSE),0)</f>
        <v>1</v>
      </c>
      <c r="J1257">
        <f t="shared" si="404"/>
        <v>29</v>
      </c>
      <c r="K1257">
        <f t="shared" si="405"/>
        <v>645</v>
      </c>
      <c r="L1257">
        <f t="shared" si="406"/>
        <v>674</v>
      </c>
      <c r="M1257">
        <f t="shared" si="407"/>
        <v>0</v>
      </c>
      <c r="N1257">
        <f>VLOOKUP(A1257,Mobility!$A:$L,7,FALSE)</f>
        <v>-34</v>
      </c>
      <c r="O1257">
        <f>VLOOKUP(A1257,Mobility!$A:$L,8,FALSE)</f>
        <v>-2</v>
      </c>
      <c r="P1257">
        <f>VLOOKUP(A1257,Mobility!$A:$L,9,FALSE)</f>
        <v>60</v>
      </c>
      <c r="Q1257">
        <f>VLOOKUP(A1257,Mobility!$A:$L,10,FALSE)</f>
        <v>-36</v>
      </c>
      <c r="R1257">
        <f>VLOOKUP(A1257,Mobility!$A:$L,11,FALSE)</f>
        <v>-43</v>
      </c>
      <c r="S1257">
        <f>VLOOKUP(A1257,Mobility!$A:$L,12,FALSE)</f>
        <v>19</v>
      </c>
      <c r="T1257">
        <f>VLOOKUP(D1257,'Pop and Pop Den'!A:C,2,FALSE)</f>
        <v>1371246</v>
      </c>
      <c r="U1257">
        <f>VLOOKUP(D1257,'Pop and Pop Den'!A:C,3,FALSE)</f>
        <v>153.16050000000001</v>
      </c>
      <c r="V1257">
        <f>VLOOKUP(D1257,Unemployment!A:B,2,FALSE)</f>
        <v>2.5</v>
      </c>
      <c r="W1257">
        <f>VLOOKUP(D1257,Unemployment!H:J,2,FALSE)</f>
        <v>2.6</v>
      </c>
      <c r="X1257">
        <f>VLOOKUP(D1257,Unemployment!H:J,3,FALSE)</f>
        <v>2.6</v>
      </c>
      <c r="Y1257">
        <f t="shared" si="393"/>
        <v>0.10000000000000009</v>
      </c>
      <c r="Z1257">
        <f t="shared" si="394"/>
        <v>0</v>
      </c>
      <c r="AA1257">
        <f>VLOOKUP(D1257,MedianAge!A:B,2,FALSE)</f>
        <v>42.7</v>
      </c>
      <c r="AB1257" s="6">
        <f>VLOOKUP(D1257,StateActions!F:G,2,FALSE)</f>
        <v>43917</v>
      </c>
      <c r="AC1257" s="6">
        <f>VLOOKUP(D1257,StateActions!L:M,2,FALSE)</f>
        <v>43914</v>
      </c>
      <c r="AD1257" s="6">
        <f>VLOOKUP(D1257,StateActions!A:B,2,FALSE)</f>
        <v>43905</v>
      </c>
      <c r="AE1257">
        <f t="shared" si="395"/>
        <v>-1</v>
      </c>
      <c r="AF1257">
        <f t="shared" si="396"/>
        <v>2</v>
      </c>
      <c r="AG1257">
        <f t="shared" si="397"/>
        <v>11</v>
      </c>
      <c r="AH1257" s="18">
        <f t="shared" si="398"/>
        <v>4.3658381134480562E-2</v>
      </c>
      <c r="AI1257" s="18">
        <f t="shared" si="399"/>
        <v>0.95634161886551949</v>
      </c>
      <c r="AJ1257" s="20">
        <f t="shared" si="400"/>
        <v>3.1867431485022306E-4</v>
      </c>
      <c r="AK1257" t="str">
        <f t="shared" si="401"/>
        <v>Include</v>
      </c>
      <c r="AL1257" t="str">
        <f t="shared" si="402"/>
        <v>Less than 10 deaths</v>
      </c>
      <c r="AM1257" s="6">
        <f>IFERROR(VLOOKUP(D1257,DatesEachStateReach10Deaths!A:B,2,FALSE),AK1257)</f>
        <v>43929</v>
      </c>
      <c r="AN1257">
        <f t="shared" si="403"/>
        <v>-13</v>
      </c>
    </row>
    <row r="1258" spans="1:40" x14ac:dyDescent="0.25">
      <c r="A1258" t="str">
        <f t="shared" si="390"/>
        <v>43917New Hampshire</v>
      </c>
      <c r="B1258" t="str">
        <f t="shared" si="391"/>
        <v>43917NH</v>
      </c>
      <c r="C1258" s="6">
        <v>43917</v>
      </c>
      <c r="D1258" t="s">
        <v>92</v>
      </c>
      <c r="E1258" t="s">
        <v>38</v>
      </c>
      <c r="F1258">
        <f>IFERROR(VLOOKUP(B1258,CovidTracking!B:G,4,FALSE),0)</f>
        <v>158</v>
      </c>
      <c r="G1258">
        <f>IFERROR(VLOOKUP(B1258,CovidTracking!B:G,5,FALSE),0)</f>
        <v>3395</v>
      </c>
      <c r="H1258">
        <f t="shared" si="392"/>
        <v>3553</v>
      </c>
      <c r="I1258">
        <f>IFERROR(VLOOKUP(B1258,CovidTracking!B:G,6,FALSE),0)</f>
        <v>1</v>
      </c>
      <c r="J1258">
        <f t="shared" si="404"/>
        <v>21</v>
      </c>
      <c r="K1258">
        <f t="shared" si="405"/>
        <v>394</v>
      </c>
      <c r="L1258">
        <f t="shared" si="406"/>
        <v>415</v>
      </c>
      <c r="M1258">
        <f t="shared" si="407"/>
        <v>0</v>
      </c>
      <c r="N1258">
        <f>VLOOKUP(A1258,Mobility!$A:$L,7,FALSE)</f>
        <v>-37</v>
      </c>
      <c r="O1258">
        <f>VLOOKUP(A1258,Mobility!$A:$L,8,FALSE)</f>
        <v>-6</v>
      </c>
      <c r="P1258">
        <f>VLOOKUP(A1258,Mobility!$A:$L,9,FALSE)</f>
        <v>44</v>
      </c>
      <c r="Q1258">
        <f>VLOOKUP(A1258,Mobility!$A:$L,10,FALSE)</f>
        <v>-47</v>
      </c>
      <c r="R1258">
        <f>VLOOKUP(A1258,Mobility!$A:$L,11,FALSE)</f>
        <v>-42</v>
      </c>
      <c r="S1258">
        <f>VLOOKUP(A1258,Mobility!$A:$L,12,FALSE)</f>
        <v>20</v>
      </c>
      <c r="T1258">
        <f>VLOOKUP(D1258,'Pop and Pop Den'!A:C,2,FALSE)</f>
        <v>1371246</v>
      </c>
      <c r="U1258">
        <f>VLOOKUP(D1258,'Pop and Pop Den'!A:C,3,FALSE)</f>
        <v>153.16050000000001</v>
      </c>
      <c r="V1258">
        <f>VLOOKUP(D1258,Unemployment!A:B,2,FALSE)</f>
        <v>2.5</v>
      </c>
      <c r="W1258">
        <f>VLOOKUP(D1258,Unemployment!H:J,2,FALSE)</f>
        <v>2.6</v>
      </c>
      <c r="X1258">
        <f>VLOOKUP(D1258,Unemployment!H:J,3,FALSE)</f>
        <v>2.6</v>
      </c>
      <c r="Y1258">
        <f t="shared" si="393"/>
        <v>0.10000000000000009</v>
      </c>
      <c r="Z1258">
        <f t="shared" si="394"/>
        <v>0</v>
      </c>
      <c r="AA1258">
        <f>VLOOKUP(D1258,MedianAge!A:B,2,FALSE)</f>
        <v>42.7</v>
      </c>
      <c r="AB1258" s="6">
        <f>VLOOKUP(D1258,StateActions!F:G,2,FALSE)</f>
        <v>43917</v>
      </c>
      <c r="AC1258" s="6">
        <f>VLOOKUP(D1258,StateActions!L:M,2,FALSE)</f>
        <v>43914</v>
      </c>
      <c r="AD1258" s="6">
        <f>VLOOKUP(D1258,StateActions!A:B,2,FALSE)</f>
        <v>43905</v>
      </c>
      <c r="AE1258">
        <f t="shared" si="395"/>
        <v>0</v>
      </c>
      <c r="AF1258">
        <f t="shared" si="396"/>
        <v>3</v>
      </c>
      <c r="AG1258">
        <f t="shared" si="397"/>
        <v>12</v>
      </c>
      <c r="AH1258" s="18">
        <f t="shared" si="398"/>
        <v>4.4469462426118773E-2</v>
      </c>
      <c r="AI1258" s="18">
        <f t="shared" si="399"/>
        <v>0.95553053757388118</v>
      </c>
      <c r="AJ1258" s="20">
        <f t="shared" si="400"/>
        <v>2.8145229383619476E-4</v>
      </c>
      <c r="AK1258" t="str">
        <f t="shared" si="401"/>
        <v>Include</v>
      </c>
      <c r="AL1258" t="str">
        <f t="shared" si="402"/>
        <v>Less than 10 deaths</v>
      </c>
      <c r="AM1258" s="6">
        <f>IFERROR(VLOOKUP(D1258,DatesEachStateReach10Deaths!A:B,2,FALSE),AK1258)</f>
        <v>43929</v>
      </c>
      <c r="AN1258">
        <f t="shared" si="403"/>
        <v>-12</v>
      </c>
    </row>
    <row r="1259" spans="1:40" x14ac:dyDescent="0.25">
      <c r="A1259" t="str">
        <f t="shared" si="390"/>
        <v>43918New Hampshire</v>
      </c>
      <c r="B1259" t="str">
        <f t="shared" si="391"/>
        <v>43918NH</v>
      </c>
      <c r="C1259" s="6">
        <v>43918</v>
      </c>
      <c r="D1259" t="s">
        <v>92</v>
      </c>
      <c r="E1259" t="s">
        <v>38</v>
      </c>
      <c r="F1259">
        <f>IFERROR(VLOOKUP(B1259,CovidTracking!B:G,4,FALSE),0)</f>
        <v>187</v>
      </c>
      <c r="G1259">
        <f>IFERROR(VLOOKUP(B1259,CovidTracking!B:G,5,FALSE),0)</f>
        <v>3656</v>
      </c>
      <c r="H1259">
        <f t="shared" si="392"/>
        <v>3843</v>
      </c>
      <c r="I1259">
        <f>IFERROR(VLOOKUP(B1259,CovidTracking!B:G,6,FALSE),0)</f>
        <v>2</v>
      </c>
      <c r="J1259">
        <f t="shared" si="404"/>
        <v>29</v>
      </c>
      <c r="K1259">
        <f t="shared" si="405"/>
        <v>261</v>
      </c>
      <c r="L1259">
        <f t="shared" si="406"/>
        <v>290</v>
      </c>
      <c r="M1259">
        <f t="shared" si="407"/>
        <v>1</v>
      </c>
      <c r="N1259">
        <f>VLOOKUP(A1259,Mobility!$A:$L,7,FALSE)</f>
        <v>-51</v>
      </c>
      <c r="O1259">
        <f>VLOOKUP(A1259,Mobility!$A:$L,8,FALSE)</f>
        <v>-22</v>
      </c>
      <c r="P1259">
        <f>VLOOKUP(A1259,Mobility!$A:$L,9,FALSE)</f>
        <v>25</v>
      </c>
      <c r="Q1259">
        <f>VLOOKUP(A1259,Mobility!$A:$L,10,FALSE)</f>
        <v>-49</v>
      </c>
      <c r="R1259">
        <f>VLOOKUP(A1259,Mobility!$A:$L,11,FALSE)</f>
        <v>-34</v>
      </c>
      <c r="S1259">
        <f>VLOOKUP(A1259,Mobility!$A:$L,12,FALSE)</f>
        <v>13</v>
      </c>
      <c r="T1259">
        <f>VLOOKUP(D1259,'Pop and Pop Den'!A:C,2,FALSE)</f>
        <v>1371246</v>
      </c>
      <c r="U1259">
        <f>VLOOKUP(D1259,'Pop and Pop Den'!A:C,3,FALSE)</f>
        <v>153.16050000000001</v>
      </c>
      <c r="V1259">
        <f>VLOOKUP(D1259,Unemployment!A:B,2,FALSE)</f>
        <v>2.5</v>
      </c>
      <c r="W1259">
        <f>VLOOKUP(D1259,Unemployment!H:J,2,FALSE)</f>
        <v>2.6</v>
      </c>
      <c r="X1259">
        <f>VLOOKUP(D1259,Unemployment!H:J,3,FALSE)</f>
        <v>2.6</v>
      </c>
      <c r="Y1259">
        <f t="shared" si="393"/>
        <v>0.10000000000000009</v>
      </c>
      <c r="Z1259">
        <f t="shared" si="394"/>
        <v>0</v>
      </c>
      <c r="AA1259">
        <f>VLOOKUP(D1259,MedianAge!A:B,2,FALSE)</f>
        <v>42.7</v>
      </c>
      <c r="AB1259" s="6">
        <f>VLOOKUP(D1259,StateActions!F:G,2,FALSE)</f>
        <v>43917</v>
      </c>
      <c r="AC1259" s="6">
        <f>VLOOKUP(D1259,StateActions!L:M,2,FALSE)</f>
        <v>43914</v>
      </c>
      <c r="AD1259" s="6">
        <f>VLOOKUP(D1259,StateActions!A:B,2,FALSE)</f>
        <v>43905</v>
      </c>
      <c r="AE1259">
        <f t="shared" si="395"/>
        <v>1</v>
      </c>
      <c r="AF1259">
        <f t="shared" si="396"/>
        <v>4</v>
      </c>
      <c r="AG1259">
        <f t="shared" si="397"/>
        <v>13</v>
      </c>
      <c r="AH1259" s="18">
        <f t="shared" si="398"/>
        <v>4.8659901118917513E-2</v>
      </c>
      <c r="AI1259" s="18">
        <f t="shared" si="399"/>
        <v>0.95134009888108251</v>
      </c>
      <c r="AJ1259" s="20">
        <f t="shared" si="400"/>
        <v>5.2042674993494666E-4</v>
      </c>
      <c r="AK1259" t="str">
        <f t="shared" si="401"/>
        <v>Include</v>
      </c>
      <c r="AL1259" t="str">
        <f t="shared" si="402"/>
        <v>Less than 10 deaths</v>
      </c>
      <c r="AM1259" s="6">
        <f>IFERROR(VLOOKUP(D1259,DatesEachStateReach10Deaths!A:B,2,FALSE),AK1259)</f>
        <v>43929</v>
      </c>
      <c r="AN1259">
        <f t="shared" si="403"/>
        <v>-11</v>
      </c>
    </row>
    <row r="1260" spans="1:40" x14ac:dyDescent="0.25">
      <c r="A1260" t="str">
        <f t="shared" si="390"/>
        <v>43919New Hampshire</v>
      </c>
      <c r="B1260" t="str">
        <f t="shared" si="391"/>
        <v>43919NH</v>
      </c>
      <c r="C1260" s="6">
        <v>43919</v>
      </c>
      <c r="D1260" t="s">
        <v>92</v>
      </c>
      <c r="E1260" t="s">
        <v>38</v>
      </c>
      <c r="F1260">
        <f>IFERROR(VLOOKUP(B1260,CovidTracking!B:G,4,FALSE),0)</f>
        <v>214</v>
      </c>
      <c r="G1260">
        <f>IFERROR(VLOOKUP(B1260,CovidTracking!B:G,5,FALSE),0)</f>
        <v>4524</v>
      </c>
      <c r="H1260">
        <f t="shared" si="392"/>
        <v>4738</v>
      </c>
      <c r="I1260">
        <f>IFERROR(VLOOKUP(B1260,CovidTracking!B:G,6,FALSE),0)</f>
        <v>2</v>
      </c>
      <c r="J1260">
        <f t="shared" si="404"/>
        <v>27</v>
      </c>
      <c r="K1260">
        <f t="shared" si="405"/>
        <v>868</v>
      </c>
      <c r="L1260">
        <f t="shared" si="406"/>
        <v>895</v>
      </c>
      <c r="M1260">
        <f t="shared" si="407"/>
        <v>0</v>
      </c>
      <c r="N1260">
        <f>VLOOKUP(A1260,Mobility!$A:$L,7,FALSE)</f>
        <v>-58</v>
      </c>
      <c r="O1260">
        <f>VLOOKUP(A1260,Mobility!$A:$L,8,FALSE)</f>
        <v>-35</v>
      </c>
      <c r="P1260">
        <f>VLOOKUP(A1260,Mobility!$A:$L,9,FALSE)</f>
        <v>-63</v>
      </c>
      <c r="Q1260">
        <f>VLOOKUP(A1260,Mobility!$A:$L,10,FALSE)</f>
        <v>-63</v>
      </c>
      <c r="R1260">
        <f>VLOOKUP(A1260,Mobility!$A:$L,11,FALSE)</f>
        <v>-38</v>
      </c>
      <c r="S1260">
        <f>VLOOKUP(A1260,Mobility!$A:$L,12,FALSE)</f>
        <v>13</v>
      </c>
      <c r="T1260">
        <f>VLOOKUP(D1260,'Pop and Pop Den'!A:C,2,FALSE)</f>
        <v>1371246</v>
      </c>
      <c r="U1260">
        <f>VLOOKUP(D1260,'Pop and Pop Den'!A:C,3,FALSE)</f>
        <v>153.16050000000001</v>
      </c>
      <c r="V1260">
        <f>VLOOKUP(D1260,Unemployment!A:B,2,FALSE)</f>
        <v>2.5</v>
      </c>
      <c r="W1260">
        <f>VLOOKUP(D1260,Unemployment!H:J,2,FALSE)</f>
        <v>2.6</v>
      </c>
      <c r="X1260">
        <f>VLOOKUP(D1260,Unemployment!H:J,3,FALSE)</f>
        <v>2.6</v>
      </c>
      <c r="Y1260">
        <f t="shared" si="393"/>
        <v>0.10000000000000009</v>
      </c>
      <c r="Z1260">
        <f t="shared" si="394"/>
        <v>0</v>
      </c>
      <c r="AA1260">
        <f>VLOOKUP(D1260,MedianAge!A:B,2,FALSE)</f>
        <v>42.7</v>
      </c>
      <c r="AB1260" s="6">
        <f>VLOOKUP(D1260,StateActions!F:G,2,FALSE)</f>
        <v>43917</v>
      </c>
      <c r="AC1260" s="6">
        <f>VLOOKUP(D1260,StateActions!L:M,2,FALSE)</f>
        <v>43914</v>
      </c>
      <c r="AD1260" s="6">
        <f>VLOOKUP(D1260,StateActions!A:B,2,FALSE)</f>
        <v>43905</v>
      </c>
      <c r="AE1260">
        <f t="shared" si="395"/>
        <v>2</v>
      </c>
      <c r="AF1260">
        <f t="shared" si="396"/>
        <v>5</v>
      </c>
      <c r="AG1260">
        <f t="shared" si="397"/>
        <v>14</v>
      </c>
      <c r="AH1260" s="18">
        <f t="shared" si="398"/>
        <v>4.5166737019839594E-2</v>
      </c>
      <c r="AI1260" s="18">
        <f t="shared" si="399"/>
        <v>0.95483326298016036</v>
      </c>
      <c r="AJ1260" s="20">
        <f t="shared" si="400"/>
        <v>4.2211903756859433E-4</v>
      </c>
      <c r="AK1260" t="str">
        <f t="shared" si="401"/>
        <v>Include</v>
      </c>
      <c r="AL1260" t="str">
        <f t="shared" si="402"/>
        <v>Less than 10 deaths</v>
      </c>
      <c r="AM1260" s="6">
        <f>IFERROR(VLOOKUP(D1260,DatesEachStateReach10Deaths!A:B,2,FALSE),AK1260)</f>
        <v>43929</v>
      </c>
      <c r="AN1260">
        <f t="shared" si="403"/>
        <v>-10</v>
      </c>
    </row>
    <row r="1261" spans="1:40" x14ac:dyDescent="0.25">
      <c r="A1261" t="str">
        <f t="shared" si="390"/>
        <v>43920New Hampshire</v>
      </c>
      <c r="B1261" t="str">
        <f t="shared" si="391"/>
        <v>43920NH</v>
      </c>
      <c r="C1261" s="6">
        <v>43920</v>
      </c>
      <c r="D1261" t="s">
        <v>92</v>
      </c>
      <c r="E1261" t="s">
        <v>38</v>
      </c>
      <c r="F1261">
        <f>IFERROR(VLOOKUP(B1261,CovidTracking!B:G,4,FALSE),0)</f>
        <v>314</v>
      </c>
      <c r="G1261">
        <f>IFERROR(VLOOKUP(B1261,CovidTracking!B:G,5,FALSE),0)</f>
        <v>5386</v>
      </c>
      <c r="H1261">
        <f t="shared" si="392"/>
        <v>5700</v>
      </c>
      <c r="I1261">
        <f>IFERROR(VLOOKUP(B1261,CovidTracking!B:G,6,FALSE),0)</f>
        <v>3</v>
      </c>
      <c r="J1261">
        <f t="shared" si="404"/>
        <v>100</v>
      </c>
      <c r="K1261">
        <f t="shared" si="405"/>
        <v>862</v>
      </c>
      <c r="L1261">
        <f t="shared" si="406"/>
        <v>962</v>
      </c>
      <c r="M1261">
        <f t="shared" si="407"/>
        <v>1</v>
      </c>
      <c r="N1261">
        <f>VLOOKUP(A1261,Mobility!$A:$L,7,FALSE)</f>
        <v>-43</v>
      </c>
      <c r="O1261">
        <f>VLOOKUP(A1261,Mobility!$A:$L,8,FALSE)</f>
        <v>-21</v>
      </c>
      <c r="P1261">
        <f>VLOOKUP(A1261,Mobility!$A:$L,9,FALSE)</f>
        <v>-26</v>
      </c>
      <c r="Q1261">
        <f>VLOOKUP(A1261,Mobility!$A:$L,10,FALSE)</f>
        <v>-50</v>
      </c>
      <c r="R1261">
        <f>VLOOKUP(A1261,Mobility!$A:$L,11,FALSE)</f>
        <v>-46</v>
      </c>
      <c r="S1261">
        <f>VLOOKUP(A1261,Mobility!$A:$L,12,FALSE)</f>
        <v>20</v>
      </c>
      <c r="T1261">
        <f>VLOOKUP(D1261,'Pop and Pop Den'!A:C,2,FALSE)</f>
        <v>1371246</v>
      </c>
      <c r="U1261">
        <f>VLOOKUP(D1261,'Pop and Pop Den'!A:C,3,FALSE)</f>
        <v>153.16050000000001</v>
      </c>
      <c r="V1261">
        <f>VLOOKUP(D1261,Unemployment!A:B,2,FALSE)</f>
        <v>2.5</v>
      </c>
      <c r="W1261">
        <f>VLOOKUP(D1261,Unemployment!H:J,2,FALSE)</f>
        <v>2.6</v>
      </c>
      <c r="X1261">
        <f>VLOOKUP(D1261,Unemployment!H:J,3,FALSE)</f>
        <v>2.6</v>
      </c>
      <c r="Y1261">
        <f t="shared" si="393"/>
        <v>0.10000000000000009</v>
      </c>
      <c r="Z1261">
        <f t="shared" si="394"/>
        <v>0</v>
      </c>
      <c r="AA1261">
        <f>VLOOKUP(D1261,MedianAge!A:B,2,FALSE)</f>
        <v>42.7</v>
      </c>
      <c r="AB1261" s="6">
        <f>VLOOKUP(D1261,StateActions!F:G,2,FALSE)</f>
        <v>43917</v>
      </c>
      <c r="AC1261" s="6">
        <f>VLOOKUP(D1261,StateActions!L:M,2,FALSE)</f>
        <v>43914</v>
      </c>
      <c r="AD1261" s="6">
        <f>VLOOKUP(D1261,StateActions!A:B,2,FALSE)</f>
        <v>43905</v>
      </c>
      <c r="AE1261">
        <f t="shared" si="395"/>
        <v>3</v>
      </c>
      <c r="AF1261">
        <f t="shared" si="396"/>
        <v>6</v>
      </c>
      <c r="AG1261">
        <f t="shared" si="397"/>
        <v>15</v>
      </c>
      <c r="AH1261" s="18">
        <f t="shared" si="398"/>
        <v>5.5087719298245616E-2</v>
      </c>
      <c r="AI1261" s="18">
        <f t="shared" si="399"/>
        <v>0.94491228070175437</v>
      </c>
      <c r="AJ1261" s="20">
        <f t="shared" si="400"/>
        <v>5.263157894736842E-4</v>
      </c>
      <c r="AK1261" t="str">
        <f t="shared" si="401"/>
        <v>Include</v>
      </c>
      <c r="AL1261" t="str">
        <f t="shared" si="402"/>
        <v>Less than 10 deaths</v>
      </c>
      <c r="AM1261" s="6">
        <f>IFERROR(VLOOKUP(D1261,DatesEachStateReach10Deaths!A:B,2,FALSE),AK1261)</f>
        <v>43929</v>
      </c>
      <c r="AN1261">
        <f t="shared" si="403"/>
        <v>-9</v>
      </c>
    </row>
    <row r="1262" spans="1:40" x14ac:dyDescent="0.25">
      <c r="A1262" t="str">
        <f t="shared" si="390"/>
        <v>43921New Hampshire</v>
      </c>
      <c r="B1262" t="str">
        <f t="shared" si="391"/>
        <v>43921NH</v>
      </c>
      <c r="C1262" s="6">
        <v>43921</v>
      </c>
      <c r="D1262" t="s">
        <v>92</v>
      </c>
      <c r="E1262" t="s">
        <v>38</v>
      </c>
      <c r="F1262">
        <f>IFERROR(VLOOKUP(B1262,CovidTracking!B:G,4,FALSE),0)</f>
        <v>314</v>
      </c>
      <c r="G1262">
        <f>IFERROR(VLOOKUP(B1262,CovidTracking!B:G,5,FALSE),0)</f>
        <v>5413</v>
      </c>
      <c r="H1262">
        <f t="shared" si="392"/>
        <v>5727</v>
      </c>
      <c r="I1262">
        <f>IFERROR(VLOOKUP(B1262,CovidTracking!B:G,6,FALSE),0)</f>
        <v>3</v>
      </c>
      <c r="J1262">
        <f t="shared" si="404"/>
        <v>0</v>
      </c>
      <c r="K1262">
        <f t="shared" si="405"/>
        <v>27</v>
      </c>
      <c r="L1262">
        <f t="shared" si="406"/>
        <v>27</v>
      </c>
      <c r="M1262">
        <f t="shared" si="407"/>
        <v>0</v>
      </c>
      <c r="N1262">
        <f>VLOOKUP(A1262,Mobility!$A:$L,7,FALSE)</f>
        <v>-39</v>
      </c>
      <c r="O1262">
        <f>VLOOKUP(A1262,Mobility!$A:$L,8,FALSE)</f>
        <v>-13</v>
      </c>
      <c r="P1262">
        <f>VLOOKUP(A1262,Mobility!$A:$L,9,FALSE)</f>
        <v>30</v>
      </c>
      <c r="Q1262">
        <f>VLOOKUP(A1262,Mobility!$A:$L,10,FALSE)</f>
        <v>-41</v>
      </c>
      <c r="R1262">
        <f>VLOOKUP(A1262,Mobility!$A:$L,11,FALSE)</f>
        <v>-47</v>
      </c>
      <c r="S1262">
        <f>VLOOKUP(A1262,Mobility!$A:$L,12,FALSE)</f>
        <v>20</v>
      </c>
      <c r="T1262">
        <f>VLOOKUP(D1262,'Pop and Pop Den'!A:C,2,FALSE)</f>
        <v>1371246</v>
      </c>
      <c r="U1262">
        <f>VLOOKUP(D1262,'Pop and Pop Den'!A:C,3,FALSE)</f>
        <v>153.16050000000001</v>
      </c>
      <c r="V1262">
        <f>VLOOKUP(D1262,Unemployment!A:B,2,FALSE)</f>
        <v>2.5</v>
      </c>
      <c r="W1262">
        <f>VLOOKUP(D1262,Unemployment!H:J,2,FALSE)</f>
        <v>2.6</v>
      </c>
      <c r="X1262">
        <f>VLOOKUP(D1262,Unemployment!H:J,3,FALSE)</f>
        <v>2.6</v>
      </c>
      <c r="Y1262">
        <f t="shared" si="393"/>
        <v>0.10000000000000009</v>
      </c>
      <c r="Z1262">
        <f t="shared" si="394"/>
        <v>0</v>
      </c>
      <c r="AA1262">
        <f>VLOOKUP(D1262,MedianAge!A:B,2,FALSE)</f>
        <v>42.7</v>
      </c>
      <c r="AB1262" s="6">
        <f>VLOOKUP(D1262,StateActions!F:G,2,FALSE)</f>
        <v>43917</v>
      </c>
      <c r="AC1262" s="6">
        <f>VLOOKUP(D1262,StateActions!L:M,2,FALSE)</f>
        <v>43914</v>
      </c>
      <c r="AD1262" s="6">
        <f>VLOOKUP(D1262,StateActions!A:B,2,FALSE)</f>
        <v>43905</v>
      </c>
      <c r="AE1262">
        <f t="shared" si="395"/>
        <v>4</v>
      </c>
      <c r="AF1262">
        <f t="shared" si="396"/>
        <v>7</v>
      </c>
      <c r="AG1262">
        <f t="shared" si="397"/>
        <v>16</v>
      </c>
      <c r="AH1262" s="18">
        <f t="shared" si="398"/>
        <v>5.4828007682905536E-2</v>
      </c>
      <c r="AI1262" s="18">
        <f t="shared" si="399"/>
        <v>0.94517199231709448</v>
      </c>
      <c r="AJ1262" s="20">
        <f t="shared" si="400"/>
        <v>5.2383446830801469E-4</v>
      </c>
      <c r="AK1262" t="str">
        <f t="shared" si="401"/>
        <v>Include</v>
      </c>
      <c r="AL1262" t="str">
        <f t="shared" si="402"/>
        <v>Less than 10 deaths</v>
      </c>
      <c r="AM1262" s="6">
        <f>IFERROR(VLOOKUP(D1262,DatesEachStateReach10Deaths!A:B,2,FALSE),AK1262)</f>
        <v>43929</v>
      </c>
      <c r="AN1262">
        <f t="shared" si="403"/>
        <v>-8</v>
      </c>
    </row>
    <row r="1263" spans="1:40" x14ac:dyDescent="0.25">
      <c r="A1263" t="str">
        <f t="shared" si="390"/>
        <v>43922New Hampshire</v>
      </c>
      <c r="B1263" t="str">
        <f t="shared" si="391"/>
        <v>43922NH</v>
      </c>
      <c r="C1263" s="6">
        <v>43922</v>
      </c>
      <c r="D1263" t="s">
        <v>92</v>
      </c>
      <c r="E1263" t="s">
        <v>38</v>
      </c>
      <c r="F1263">
        <f>IFERROR(VLOOKUP(B1263,CovidTracking!B:G,4,FALSE),0)</f>
        <v>415</v>
      </c>
      <c r="G1263">
        <f>IFERROR(VLOOKUP(B1263,CovidTracking!B:G,5,FALSE),0)</f>
        <v>5985</v>
      </c>
      <c r="H1263">
        <f t="shared" si="392"/>
        <v>6400</v>
      </c>
      <c r="I1263">
        <f>IFERROR(VLOOKUP(B1263,CovidTracking!B:G,6,FALSE),0)</f>
        <v>4</v>
      </c>
      <c r="J1263">
        <f t="shared" si="404"/>
        <v>101</v>
      </c>
      <c r="K1263">
        <f t="shared" si="405"/>
        <v>572</v>
      </c>
      <c r="L1263">
        <f t="shared" si="406"/>
        <v>673</v>
      </c>
      <c r="M1263">
        <f t="shared" si="407"/>
        <v>1</v>
      </c>
      <c r="N1263">
        <f>VLOOKUP(A1263,Mobility!$A:$L,7,FALSE)</f>
        <v>-39</v>
      </c>
      <c r="O1263">
        <f>VLOOKUP(A1263,Mobility!$A:$L,8,FALSE)</f>
        <v>-12</v>
      </c>
      <c r="P1263">
        <f>VLOOKUP(A1263,Mobility!$A:$L,9,FALSE)</f>
        <v>9</v>
      </c>
      <c r="Q1263">
        <f>VLOOKUP(A1263,Mobility!$A:$L,10,FALSE)</f>
        <v>-41</v>
      </c>
      <c r="R1263">
        <f>VLOOKUP(A1263,Mobility!$A:$L,11,FALSE)</f>
        <v>-48</v>
      </c>
      <c r="S1263">
        <f>VLOOKUP(A1263,Mobility!$A:$L,12,FALSE)</f>
        <v>21</v>
      </c>
      <c r="T1263">
        <f>VLOOKUP(D1263,'Pop and Pop Den'!A:C,2,FALSE)</f>
        <v>1371246</v>
      </c>
      <c r="U1263">
        <f>VLOOKUP(D1263,'Pop and Pop Den'!A:C,3,FALSE)</f>
        <v>153.16050000000001</v>
      </c>
      <c r="V1263">
        <f>VLOOKUP(D1263,Unemployment!A:B,2,FALSE)</f>
        <v>2.5</v>
      </c>
      <c r="W1263">
        <f>VLOOKUP(D1263,Unemployment!H:J,2,FALSE)</f>
        <v>2.6</v>
      </c>
      <c r="X1263">
        <f>VLOOKUP(D1263,Unemployment!H:J,3,FALSE)</f>
        <v>2.6</v>
      </c>
      <c r="Y1263">
        <f t="shared" si="393"/>
        <v>0.10000000000000009</v>
      </c>
      <c r="Z1263">
        <f t="shared" si="394"/>
        <v>0</v>
      </c>
      <c r="AA1263">
        <f>VLOOKUP(D1263,MedianAge!A:B,2,FALSE)</f>
        <v>42.7</v>
      </c>
      <c r="AB1263" s="6">
        <f>VLOOKUP(D1263,StateActions!F:G,2,FALSE)</f>
        <v>43917</v>
      </c>
      <c r="AC1263" s="6">
        <f>VLOOKUP(D1263,StateActions!L:M,2,FALSE)</f>
        <v>43914</v>
      </c>
      <c r="AD1263" s="6">
        <f>VLOOKUP(D1263,StateActions!A:B,2,FALSE)</f>
        <v>43905</v>
      </c>
      <c r="AE1263">
        <f t="shared" si="395"/>
        <v>5</v>
      </c>
      <c r="AF1263">
        <f t="shared" si="396"/>
        <v>8</v>
      </c>
      <c r="AG1263">
        <f t="shared" si="397"/>
        <v>17</v>
      </c>
      <c r="AH1263" s="18">
        <f t="shared" si="398"/>
        <v>6.4843750000000006E-2</v>
      </c>
      <c r="AI1263" s="18">
        <f t="shared" si="399"/>
        <v>0.93515625000000002</v>
      </c>
      <c r="AJ1263" s="20">
        <f t="shared" si="400"/>
        <v>6.2500000000000001E-4</v>
      </c>
      <c r="AK1263" t="str">
        <f t="shared" si="401"/>
        <v>Include</v>
      </c>
      <c r="AL1263" t="str">
        <f t="shared" si="402"/>
        <v>Less than 10 deaths</v>
      </c>
      <c r="AM1263" s="6">
        <f>IFERROR(VLOOKUP(D1263,DatesEachStateReach10Deaths!A:B,2,FALSE),AK1263)</f>
        <v>43929</v>
      </c>
      <c r="AN1263">
        <f t="shared" si="403"/>
        <v>-7</v>
      </c>
    </row>
    <row r="1264" spans="1:40" x14ac:dyDescent="0.25">
      <c r="A1264" t="str">
        <f t="shared" si="390"/>
        <v>43923New Hampshire</v>
      </c>
      <c r="B1264" t="str">
        <f t="shared" si="391"/>
        <v>43923NH</v>
      </c>
      <c r="C1264" s="6">
        <v>43923</v>
      </c>
      <c r="D1264" t="s">
        <v>92</v>
      </c>
      <c r="E1264" t="s">
        <v>38</v>
      </c>
      <c r="F1264">
        <f>IFERROR(VLOOKUP(B1264,CovidTracking!B:G,4,FALSE),0)</f>
        <v>415</v>
      </c>
      <c r="G1264">
        <f>IFERROR(VLOOKUP(B1264,CovidTracking!B:G,5,FALSE),0)</f>
        <v>6078</v>
      </c>
      <c r="H1264">
        <f t="shared" si="392"/>
        <v>6493</v>
      </c>
      <c r="I1264">
        <f>IFERROR(VLOOKUP(B1264,CovidTracking!B:G,6,FALSE),0)</f>
        <v>4</v>
      </c>
      <c r="J1264">
        <f t="shared" si="404"/>
        <v>0</v>
      </c>
      <c r="K1264">
        <f t="shared" si="405"/>
        <v>93</v>
      </c>
      <c r="L1264">
        <f t="shared" si="406"/>
        <v>93</v>
      </c>
      <c r="M1264">
        <f t="shared" si="407"/>
        <v>0</v>
      </c>
      <c r="N1264">
        <f>VLOOKUP(A1264,Mobility!$A:$L,7,FALSE)</f>
        <v>-44</v>
      </c>
      <c r="O1264">
        <f>VLOOKUP(A1264,Mobility!$A:$L,8,FALSE)</f>
        <v>-16</v>
      </c>
      <c r="P1264">
        <f>VLOOKUP(A1264,Mobility!$A:$L,9,FALSE)</f>
        <v>-28</v>
      </c>
      <c r="Q1264">
        <f>VLOOKUP(A1264,Mobility!$A:$L,10,FALSE)</f>
        <v>-50</v>
      </c>
      <c r="R1264">
        <f>VLOOKUP(A1264,Mobility!$A:$L,11,FALSE)</f>
        <v>-48</v>
      </c>
      <c r="S1264">
        <f>VLOOKUP(A1264,Mobility!$A:$L,12,FALSE)</f>
        <v>23</v>
      </c>
      <c r="T1264">
        <f>VLOOKUP(D1264,'Pop and Pop Den'!A:C,2,FALSE)</f>
        <v>1371246</v>
      </c>
      <c r="U1264">
        <f>VLOOKUP(D1264,'Pop and Pop Den'!A:C,3,FALSE)</f>
        <v>153.16050000000001</v>
      </c>
      <c r="V1264">
        <f>VLOOKUP(D1264,Unemployment!A:B,2,FALSE)</f>
        <v>2.5</v>
      </c>
      <c r="W1264">
        <f>VLOOKUP(D1264,Unemployment!H:J,2,FALSE)</f>
        <v>2.6</v>
      </c>
      <c r="X1264">
        <f>VLOOKUP(D1264,Unemployment!H:J,3,FALSE)</f>
        <v>2.6</v>
      </c>
      <c r="Y1264">
        <f t="shared" si="393"/>
        <v>0.10000000000000009</v>
      </c>
      <c r="Z1264">
        <f t="shared" si="394"/>
        <v>0</v>
      </c>
      <c r="AA1264">
        <f>VLOOKUP(D1264,MedianAge!A:B,2,FALSE)</f>
        <v>42.7</v>
      </c>
      <c r="AB1264" s="6">
        <f>VLOOKUP(D1264,StateActions!F:G,2,FALSE)</f>
        <v>43917</v>
      </c>
      <c r="AC1264" s="6">
        <f>VLOOKUP(D1264,StateActions!L:M,2,FALSE)</f>
        <v>43914</v>
      </c>
      <c r="AD1264" s="6">
        <f>VLOOKUP(D1264,StateActions!A:B,2,FALSE)</f>
        <v>43905</v>
      </c>
      <c r="AE1264">
        <f t="shared" si="395"/>
        <v>6</v>
      </c>
      <c r="AF1264">
        <f t="shared" si="396"/>
        <v>9</v>
      </c>
      <c r="AG1264">
        <f t="shared" si="397"/>
        <v>18</v>
      </c>
      <c r="AH1264" s="18">
        <f t="shared" si="398"/>
        <v>6.391498536885877E-2</v>
      </c>
      <c r="AI1264" s="18">
        <f t="shared" si="399"/>
        <v>0.93608501463114124</v>
      </c>
      <c r="AJ1264" s="20">
        <f t="shared" si="400"/>
        <v>6.1604805174803631E-4</v>
      </c>
      <c r="AK1264" t="str">
        <f t="shared" si="401"/>
        <v>Include</v>
      </c>
      <c r="AL1264" t="str">
        <f t="shared" si="402"/>
        <v>Less than 10 deaths</v>
      </c>
      <c r="AM1264" s="6">
        <f>IFERROR(VLOOKUP(D1264,DatesEachStateReach10Deaths!A:B,2,FALSE),AK1264)</f>
        <v>43929</v>
      </c>
      <c r="AN1264">
        <f t="shared" si="403"/>
        <v>-6</v>
      </c>
    </row>
    <row r="1265" spans="1:40" x14ac:dyDescent="0.25">
      <c r="A1265" t="str">
        <f t="shared" si="390"/>
        <v>43924New Hampshire</v>
      </c>
      <c r="B1265" t="str">
        <f t="shared" si="391"/>
        <v>43924NH</v>
      </c>
      <c r="C1265" s="6">
        <v>43924</v>
      </c>
      <c r="D1265" t="s">
        <v>92</v>
      </c>
      <c r="E1265" t="s">
        <v>38</v>
      </c>
      <c r="F1265">
        <f>IFERROR(VLOOKUP(B1265,CovidTracking!B:G,4,FALSE),0)</f>
        <v>479</v>
      </c>
      <c r="G1265">
        <f>IFERROR(VLOOKUP(B1265,CovidTracking!B:G,5,FALSE),0)</f>
        <v>6575</v>
      </c>
      <c r="H1265">
        <f t="shared" si="392"/>
        <v>7054</v>
      </c>
      <c r="I1265">
        <f>IFERROR(VLOOKUP(B1265,CovidTracking!B:G,6,FALSE),0)</f>
        <v>5</v>
      </c>
      <c r="J1265">
        <f t="shared" si="404"/>
        <v>64</v>
      </c>
      <c r="K1265">
        <f t="shared" si="405"/>
        <v>497</v>
      </c>
      <c r="L1265">
        <f t="shared" si="406"/>
        <v>561</v>
      </c>
      <c r="M1265">
        <f t="shared" si="407"/>
        <v>1</v>
      </c>
      <c r="N1265">
        <f>VLOOKUP(A1265,Mobility!$A:$L,7,FALSE)</f>
        <v>-47</v>
      </c>
      <c r="O1265">
        <f>VLOOKUP(A1265,Mobility!$A:$L,8,FALSE)</f>
        <v>-16</v>
      </c>
      <c r="P1265">
        <f>VLOOKUP(A1265,Mobility!$A:$L,9,FALSE)</f>
        <v>-39</v>
      </c>
      <c r="Q1265">
        <f>VLOOKUP(A1265,Mobility!$A:$L,10,FALSE)</f>
        <v>-58</v>
      </c>
      <c r="R1265">
        <f>VLOOKUP(A1265,Mobility!$A:$L,11,FALSE)</f>
        <v>-48</v>
      </c>
      <c r="S1265">
        <f>VLOOKUP(A1265,Mobility!$A:$L,12,FALSE)</f>
        <v>25</v>
      </c>
      <c r="T1265">
        <f>VLOOKUP(D1265,'Pop and Pop Den'!A:C,2,FALSE)</f>
        <v>1371246</v>
      </c>
      <c r="U1265">
        <f>VLOOKUP(D1265,'Pop and Pop Den'!A:C,3,FALSE)</f>
        <v>153.16050000000001</v>
      </c>
      <c r="V1265">
        <f>VLOOKUP(D1265,Unemployment!A:B,2,FALSE)</f>
        <v>2.5</v>
      </c>
      <c r="W1265">
        <f>VLOOKUP(D1265,Unemployment!H:J,2,FALSE)</f>
        <v>2.6</v>
      </c>
      <c r="X1265">
        <f>VLOOKUP(D1265,Unemployment!H:J,3,FALSE)</f>
        <v>2.6</v>
      </c>
      <c r="Y1265">
        <f t="shared" si="393"/>
        <v>0.10000000000000009</v>
      </c>
      <c r="Z1265">
        <f t="shared" si="394"/>
        <v>0</v>
      </c>
      <c r="AA1265">
        <f>VLOOKUP(D1265,MedianAge!A:B,2,FALSE)</f>
        <v>42.7</v>
      </c>
      <c r="AB1265" s="6">
        <f>VLOOKUP(D1265,StateActions!F:G,2,FALSE)</f>
        <v>43917</v>
      </c>
      <c r="AC1265" s="6">
        <f>VLOOKUP(D1265,StateActions!L:M,2,FALSE)</f>
        <v>43914</v>
      </c>
      <c r="AD1265" s="6">
        <f>VLOOKUP(D1265,StateActions!A:B,2,FALSE)</f>
        <v>43905</v>
      </c>
      <c r="AE1265">
        <f t="shared" si="395"/>
        <v>7</v>
      </c>
      <c r="AF1265">
        <f t="shared" si="396"/>
        <v>10</v>
      </c>
      <c r="AG1265">
        <f t="shared" si="397"/>
        <v>19</v>
      </c>
      <c r="AH1265" s="18">
        <f t="shared" si="398"/>
        <v>6.7904734902183156E-2</v>
      </c>
      <c r="AI1265" s="18">
        <f t="shared" si="399"/>
        <v>0.93209526509781682</v>
      </c>
      <c r="AJ1265" s="20">
        <f t="shared" si="400"/>
        <v>7.0881769208959455E-4</v>
      </c>
      <c r="AK1265" t="str">
        <f t="shared" si="401"/>
        <v>Include</v>
      </c>
      <c r="AL1265" t="str">
        <f t="shared" si="402"/>
        <v>Less than 10 deaths</v>
      </c>
      <c r="AM1265" s="6">
        <f>IFERROR(VLOOKUP(D1265,DatesEachStateReach10Deaths!A:B,2,FALSE),AK1265)</f>
        <v>43929</v>
      </c>
      <c r="AN1265">
        <f t="shared" si="403"/>
        <v>-5</v>
      </c>
    </row>
    <row r="1266" spans="1:40" x14ac:dyDescent="0.25">
      <c r="A1266" t="str">
        <f t="shared" si="390"/>
        <v>43925New Hampshire</v>
      </c>
      <c r="B1266" t="str">
        <f t="shared" si="391"/>
        <v>43925NH</v>
      </c>
      <c r="C1266" s="6">
        <v>43925</v>
      </c>
      <c r="D1266" t="s">
        <v>92</v>
      </c>
      <c r="E1266" t="s">
        <v>38</v>
      </c>
      <c r="F1266">
        <f>IFERROR(VLOOKUP(B1266,CovidTracking!B:G,4,FALSE),0)</f>
        <v>540</v>
      </c>
      <c r="G1266">
        <f>IFERROR(VLOOKUP(B1266,CovidTracking!B:G,5,FALSE),0)</f>
        <v>6965</v>
      </c>
      <c r="H1266">
        <f t="shared" si="392"/>
        <v>7505</v>
      </c>
      <c r="I1266">
        <f>IFERROR(VLOOKUP(B1266,CovidTracking!B:G,6,FALSE),0)</f>
        <v>7</v>
      </c>
      <c r="J1266">
        <f t="shared" si="404"/>
        <v>61</v>
      </c>
      <c r="K1266">
        <f t="shared" si="405"/>
        <v>390</v>
      </c>
      <c r="L1266">
        <f t="shared" si="406"/>
        <v>451</v>
      </c>
      <c r="M1266">
        <f t="shared" si="407"/>
        <v>2</v>
      </c>
      <c r="N1266">
        <f>VLOOKUP(A1266,Mobility!$A:$L,7,FALSE)</f>
        <v>-48</v>
      </c>
      <c r="O1266">
        <f>VLOOKUP(A1266,Mobility!$A:$L,8,FALSE)</f>
        <v>-21</v>
      </c>
      <c r="P1266">
        <f>VLOOKUP(A1266,Mobility!$A:$L,9,FALSE)</f>
        <v>18</v>
      </c>
      <c r="Q1266">
        <f>VLOOKUP(A1266,Mobility!$A:$L,10,FALSE)</f>
        <v>-49</v>
      </c>
      <c r="R1266">
        <f>VLOOKUP(A1266,Mobility!$A:$L,11,FALSE)</f>
        <v>-36</v>
      </c>
      <c r="S1266">
        <f>VLOOKUP(A1266,Mobility!$A:$L,12,FALSE)</f>
        <v>14</v>
      </c>
      <c r="T1266">
        <f>VLOOKUP(D1266,'Pop and Pop Den'!A:C,2,FALSE)</f>
        <v>1371246</v>
      </c>
      <c r="U1266">
        <f>VLOOKUP(D1266,'Pop and Pop Den'!A:C,3,FALSE)</f>
        <v>153.16050000000001</v>
      </c>
      <c r="V1266">
        <f>VLOOKUP(D1266,Unemployment!A:B,2,FALSE)</f>
        <v>2.5</v>
      </c>
      <c r="W1266">
        <f>VLOOKUP(D1266,Unemployment!H:J,2,FALSE)</f>
        <v>2.6</v>
      </c>
      <c r="X1266">
        <f>VLOOKUP(D1266,Unemployment!H:J,3,FALSE)</f>
        <v>2.6</v>
      </c>
      <c r="Y1266">
        <f t="shared" si="393"/>
        <v>0.10000000000000009</v>
      </c>
      <c r="Z1266">
        <f t="shared" si="394"/>
        <v>0</v>
      </c>
      <c r="AA1266">
        <f>VLOOKUP(D1266,MedianAge!A:B,2,FALSE)</f>
        <v>42.7</v>
      </c>
      <c r="AB1266" s="6">
        <f>VLOOKUP(D1266,StateActions!F:G,2,FALSE)</f>
        <v>43917</v>
      </c>
      <c r="AC1266" s="6">
        <f>VLOOKUP(D1266,StateActions!L:M,2,FALSE)</f>
        <v>43914</v>
      </c>
      <c r="AD1266" s="6">
        <f>VLOOKUP(D1266,StateActions!A:B,2,FALSE)</f>
        <v>43905</v>
      </c>
      <c r="AE1266">
        <f t="shared" si="395"/>
        <v>8</v>
      </c>
      <c r="AF1266">
        <f t="shared" si="396"/>
        <v>11</v>
      </c>
      <c r="AG1266">
        <f t="shared" si="397"/>
        <v>20</v>
      </c>
      <c r="AH1266" s="18">
        <f t="shared" si="398"/>
        <v>7.1952031978680886E-2</v>
      </c>
      <c r="AI1266" s="18">
        <f t="shared" si="399"/>
        <v>0.92804796802131917</v>
      </c>
      <c r="AJ1266" s="20">
        <f t="shared" si="400"/>
        <v>9.3271152564956697E-4</v>
      </c>
      <c r="AK1266" t="str">
        <f t="shared" si="401"/>
        <v>Include</v>
      </c>
      <c r="AL1266" t="str">
        <f t="shared" si="402"/>
        <v>Less than 10 deaths</v>
      </c>
      <c r="AM1266" s="6">
        <f>IFERROR(VLOOKUP(D1266,DatesEachStateReach10Deaths!A:B,2,FALSE),AK1266)</f>
        <v>43929</v>
      </c>
      <c r="AN1266">
        <f t="shared" si="403"/>
        <v>-4</v>
      </c>
    </row>
    <row r="1267" spans="1:40" x14ac:dyDescent="0.25">
      <c r="A1267" t="str">
        <f t="shared" si="390"/>
        <v>43926New Hampshire</v>
      </c>
      <c r="B1267" t="str">
        <f t="shared" si="391"/>
        <v>43926NH</v>
      </c>
      <c r="C1267" s="6">
        <v>43926</v>
      </c>
      <c r="D1267" t="s">
        <v>92</v>
      </c>
      <c r="E1267" t="s">
        <v>38</v>
      </c>
      <c r="F1267">
        <f>IFERROR(VLOOKUP(B1267,CovidTracking!B:G,4,FALSE),0)</f>
        <v>621</v>
      </c>
      <c r="G1267">
        <f>IFERROR(VLOOKUP(B1267,CovidTracking!B:G,5,FALSE),0)</f>
        <v>7411</v>
      </c>
      <c r="H1267">
        <f t="shared" si="392"/>
        <v>8032</v>
      </c>
      <c r="I1267">
        <f>IFERROR(VLOOKUP(B1267,CovidTracking!B:G,6,FALSE),0)</f>
        <v>9</v>
      </c>
      <c r="J1267">
        <f t="shared" si="404"/>
        <v>81</v>
      </c>
      <c r="K1267">
        <f t="shared" si="405"/>
        <v>446</v>
      </c>
      <c r="L1267">
        <f t="shared" si="406"/>
        <v>527</v>
      </c>
      <c r="M1267">
        <f t="shared" si="407"/>
        <v>2</v>
      </c>
      <c r="N1267">
        <f>VLOOKUP(A1267,Mobility!$A:$L,7,FALSE)</f>
        <v>-48</v>
      </c>
      <c r="O1267">
        <f>VLOOKUP(A1267,Mobility!$A:$L,8,FALSE)</f>
        <v>-26</v>
      </c>
      <c r="P1267">
        <f>VLOOKUP(A1267,Mobility!$A:$L,9,FALSE)</f>
        <v>15</v>
      </c>
      <c r="Q1267">
        <f>VLOOKUP(A1267,Mobility!$A:$L,10,FALSE)</f>
        <v>-57</v>
      </c>
      <c r="R1267">
        <f>VLOOKUP(A1267,Mobility!$A:$L,11,FALSE)</f>
        <v>-37</v>
      </c>
      <c r="S1267">
        <f>VLOOKUP(A1267,Mobility!$A:$L,12,FALSE)</f>
        <v>11</v>
      </c>
      <c r="T1267">
        <f>VLOOKUP(D1267,'Pop and Pop Den'!A:C,2,FALSE)</f>
        <v>1371246</v>
      </c>
      <c r="U1267">
        <f>VLOOKUP(D1267,'Pop and Pop Den'!A:C,3,FALSE)</f>
        <v>153.16050000000001</v>
      </c>
      <c r="V1267">
        <f>VLOOKUP(D1267,Unemployment!A:B,2,FALSE)</f>
        <v>2.5</v>
      </c>
      <c r="W1267">
        <f>VLOOKUP(D1267,Unemployment!H:J,2,FALSE)</f>
        <v>2.6</v>
      </c>
      <c r="X1267">
        <f>VLOOKUP(D1267,Unemployment!H:J,3,FALSE)</f>
        <v>2.6</v>
      </c>
      <c r="Y1267">
        <f t="shared" si="393"/>
        <v>0.10000000000000009</v>
      </c>
      <c r="Z1267">
        <f t="shared" si="394"/>
        <v>0</v>
      </c>
      <c r="AA1267">
        <f>VLOOKUP(D1267,MedianAge!A:B,2,FALSE)</f>
        <v>42.7</v>
      </c>
      <c r="AB1267" s="6">
        <f>VLOOKUP(D1267,StateActions!F:G,2,FALSE)</f>
        <v>43917</v>
      </c>
      <c r="AC1267" s="6">
        <f>VLOOKUP(D1267,StateActions!L:M,2,FALSE)</f>
        <v>43914</v>
      </c>
      <c r="AD1267" s="6">
        <f>VLOOKUP(D1267,StateActions!A:B,2,FALSE)</f>
        <v>43905</v>
      </c>
      <c r="AE1267">
        <f t="shared" si="395"/>
        <v>9</v>
      </c>
      <c r="AF1267">
        <f t="shared" si="396"/>
        <v>12</v>
      </c>
      <c r="AG1267">
        <f t="shared" si="397"/>
        <v>21</v>
      </c>
      <c r="AH1267" s="18">
        <f t="shared" si="398"/>
        <v>7.7315737051792829E-2</v>
      </c>
      <c r="AI1267" s="18">
        <f t="shared" si="399"/>
        <v>0.92268426294820716</v>
      </c>
      <c r="AJ1267" s="20">
        <f t="shared" si="400"/>
        <v>1.1205179282868527E-3</v>
      </c>
      <c r="AK1267" t="str">
        <f t="shared" si="401"/>
        <v>Include</v>
      </c>
      <c r="AL1267" t="str">
        <f t="shared" si="402"/>
        <v>Less than 10 deaths</v>
      </c>
      <c r="AM1267" s="6">
        <f>IFERROR(VLOOKUP(D1267,DatesEachStateReach10Deaths!A:B,2,FALSE),AK1267)</f>
        <v>43929</v>
      </c>
      <c r="AN1267">
        <f t="shared" si="403"/>
        <v>-3</v>
      </c>
    </row>
    <row r="1268" spans="1:40" x14ac:dyDescent="0.25">
      <c r="A1268" t="str">
        <f t="shared" si="390"/>
        <v>43927New Hampshire</v>
      </c>
      <c r="B1268" t="str">
        <f t="shared" si="391"/>
        <v>43927NH</v>
      </c>
      <c r="C1268" s="6">
        <v>43927</v>
      </c>
      <c r="D1268" t="s">
        <v>92</v>
      </c>
      <c r="E1268" t="s">
        <v>38</v>
      </c>
      <c r="F1268">
        <f>IFERROR(VLOOKUP(B1268,CovidTracking!B:G,4,FALSE),0)</f>
        <v>669</v>
      </c>
      <c r="G1268">
        <f>IFERROR(VLOOKUP(B1268,CovidTracking!B:G,5,FALSE),0)</f>
        <v>7701</v>
      </c>
      <c r="H1268">
        <f t="shared" si="392"/>
        <v>8370</v>
      </c>
      <c r="I1268">
        <f>IFERROR(VLOOKUP(B1268,CovidTracking!B:G,6,FALSE),0)</f>
        <v>9</v>
      </c>
      <c r="J1268">
        <f t="shared" si="404"/>
        <v>48</v>
      </c>
      <c r="K1268">
        <f t="shared" si="405"/>
        <v>290</v>
      </c>
      <c r="L1268">
        <f t="shared" si="406"/>
        <v>338</v>
      </c>
      <c r="M1268">
        <f t="shared" si="407"/>
        <v>0</v>
      </c>
      <c r="N1268">
        <f>VLOOKUP(A1268,Mobility!$A:$L,7,FALSE)</f>
        <v>-36</v>
      </c>
      <c r="O1268">
        <f>VLOOKUP(A1268,Mobility!$A:$L,8,FALSE)</f>
        <v>-16</v>
      </c>
      <c r="P1268">
        <f>VLOOKUP(A1268,Mobility!$A:$L,9,FALSE)</f>
        <v>74</v>
      </c>
      <c r="Q1268">
        <f>VLOOKUP(A1268,Mobility!$A:$L,10,FALSE)</f>
        <v>-46</v>
      </c>
      <c r="R1268">
        <f>VLOOKUP(A1268,Mobility!$A:$L,11,FALSE)</f>
        <v>-48</v>
      </c>
      <c r="S1268">
        <f>VLOOKUP(A1268,Mobility!$A:$L,12,FALSE)</f>
        <v>19</v>
      </c>
      <c r="T1268">
        <f>VLOOKUP(D1268,'Pop and Pop Den'!A:C,2,FALSE)</f>
        <v>1371246</v>
      </c>
      <c r="U1268">
        <f>VLOOKUP(D1268,'Pop and Pop Den'!A:C,3,FALSE)</f>
        <v>153.16050000000001</v>
      </c>
      <c r="V1268">
        <f>VLOOKUP(D1268,Unemployment!A:B,2,FALSE)</f>
        <v>2.5</v>
      </c>
      <c r="W1268">
        <f>VLOOKUP(D1268,Unemployment!H:J,2,FALSE)</f>
        <v>2.6</v>
      </c>
      <c r="X1268">
        <f>VLOOKUP(D1268,Unemployment!H:J,3,FALSE)</f>
        <v>2.6</v>
      </c>
      <c r="Y1268">
        <f t="shared" si="393"/>
        <v>0.10000000000000009</v>
      </c>
      <c r="Z1268">
        <f t="shared" si="394"/>
        <v>0</v>
      </c>
      <c r="AA1268">
        <f>VLOOKUP(D1268,MedianAge!A:B,2,FALSE)</f>
        <v>42.7</v>
      </c>
      <c r="AB1268" s="6">
        <f>VLOOKUP(D1268,StateActions!F:G,2,FALSE)</f>
        <v>43917</v>
      </c>
      <c r="AC1268" s="6">
        <f>VLOOKUP(D1268,StateActions!L:M,2,FALSE)</f>
        <v>43914</v>
      </c>
      <c r="AD1268" s="6">
        <f>VLOOKUP(D1268,StateActions!A:B,2,FALSE)</f>
        <v>43905</v>
      </c>
      <c r="AE1268">
        <f t="shared" si="395"/>
        <v>10</v>
      </c>
      <c r="AF1268">
        <f t="shared" si="396"/>
        <v>13</v>
      </c>
      <c r="AG1268">
        <f t="shared" si="397"/>
        <v>22</v>
      </c>
      <c r="AH1268" s="18">
        <f t="shared" si="398"/>
        <v>7.9928315412186382E-2</v>
      </c>
      <c r="AI1268" s="18">
        <f t="shared" si="399"/>
        <v>0.92007168458781363</v>
      </c>
      <c r="AJ1268" s="20">
        <f t="shared" si="400"/>
        <v>1.0752688172043011E-3</v>
      </c>
      <c r="AK1268" t="str">
        <f t="shared" si="401"/>
        <v>Include</v>
      </c>
      <c r="AL1268" t="str">
        <f t="shared" si="402"/>
        <v>Less than 10 deaths</v>
      </c>
      <c r="AM1268" s="6">
        <f>IFERROR(VLOOKUP(D1268,DatesEachStateReach10Deaths!A:B,2,FALSE),AK1268)</f>
        <v>43929</v>
      </c>
      <c r="AN1268">
        <f t="shared" si="403"/>
        <v>-2</v>
      </c>
    </row>
    <row r="1269" spans="1:40" x14ac:dyDescent="0.25">
      <c r="A1269" t="str">
        <f t="shared" si="390"/>
        <v>43928New Hampshire</v>
      </c>
      <c r="B1269" t="str">
        <f t="shared" si="391"/>
        <v>43928NH</v>
      </c>
      <c r="C1269" s="6">
        <v>43928</v>
      </c>
      <c r="D1269" t="s">
        <v>92</v>
      </c>
      <c r="E1269" t="s">
        <v>38</v>
      </c>
      <c r="F1269">
        <f>IFERROR(VLOOKUP(B1269,CovidTracking!B:G,4,FALSE),0)</f>
        <v>715</v>
      </c>
      <c r="G1269">
        <f>IFERROR(VLOOKUP(B1269,CovidTracking!B:G,5,FALSE),0)</f>
        <v>8019</v>
      </c>
      <c r="H1269">
        <f t="shared" si="392"/>
        <v>8734</v>
      </c>
      <c r="I1269">
        <f>IFERROR(VLOOKUP(B1269,CovidTracking!B:G,6,FALSE),0)</f>
        <v>9</v>
      </c>
      <c r="J1269">
        <f t="shared" si="404"/>
        <v>46</v>
      </c>
      <c r="K1269">
        <f t="shared" si="405"/>
        <v>318</v>
      </c>
      <c r="L1269">
        <f t="shared" si="406"/>
        <v>364</v>
      </c>
      <c r="M1269">
        <f t="shared" si="407"/>
        <v>0</v>
      </c>
      <c r="N1269">
        <f>VLOOKUP(A1269,Mobility!$A:$L,7,FALSE)</f>
        <v>-38</v>
      </c>
      <c r="O1269">
        <f>VLOOKUP(A1269,Mobility!$A:$L,8,FALSE)</f>
        <v>-14</v>
      </c>
      <c r="P1269">
        <f>VLOOKUP(A1269,Mobility!$A:$L,9,FALSE)</f>
        <v>63</v>
      </c>
      <c r="Q1269">
        <f>VLOOKUP(A1269,Mobility!$A:$L,10,FALSE)</f>
        <v>-42</v>
      </c>
      <c r="R1269">
        <f>VLOOKUP(A1269,Mobility!$A:$L,11,FALSE)</f>
        <v>-49</v>
      </c>
      <c r="S1269">
        <f>VLOOKUP(A1269,Mobility!$A:$L,12,FALSE)</f>
        <v>20</v>
      </c>
      <c r="T1269">
        <f>VLOOKUP(D1269,'Pop and Pop Den'!A:C,2,FALSE)</f>
        <v>1371246</v>
      </c>
      <c r="U1269">
        <f>VLOOKUP(D1269,'Pop and Pop Den'!A:C,3,FALSE)</f>
        <v>153.16050000000001</v>
      </c>
      <c r="V1269">
        <f>VLOOKUP(D1269,Unemployment!A:B,2,FALSE)</f>
        <v>2.5</v>
      </c>
      <c r="W1269">
        <f>VLOOKUP(D1269,Unemployment!H:J,2,FALSE)</f>
        <v>2.6</v>
      </c>
      <c r="X1269">
        <f>VLOOKUP(D1269,Unemployment!H:J,3,FALSE)</f>
        <v>2.6</v>
      </c>
      <c r="Y1269">
        <f t="shared" si="393"/>
        <v>0.10000000000000009</v>
      </c>
      <c r="Z1269">
        <f t="shared" si="394"/>
        <v>0</v>
      </c>
      <c r="AA1269">
        <f>VLOOKUP(D1269,MedianAge!A:B,2,FALSE)</f>
        <v>42.7</v>
      </c>
      <c r="AB1269" s="6">
        <f>VLOOKUP(D1269,StateActions!F:G,2,FALSE)</f>
        <v>43917</v>
      </c>
      <c r="AC1269" s="6">
        <f>VLOOKUP(D1269,StateActions!L:M,2,FALSE)</f>
        <v>43914</v>
      </c>
      <c r="AD1269" s="6">
        <f>VLOOKUP(D1269,StateActions!A:B,2,FALSE)</f>
        <v>43905</v>
      </c>
      <c r="AE1269">
        <f t="shared" si="395"/>
        <v>11</v>
      </c>
      <c r="AF1269">
        <f t="shared" si="396"/>
        <v>14</v>
      </c>
      <c r="AG1269">
        <f t="shared" si="397"/>
        <v>23</v>
      </c>
      <c r="AH1269" s="18">
        <f t="shared" si="398"/>
        <v>8.1863979848866494E-2</v>
      </c>
      <c r="AI1269" s="18">
        <f t="shared" si="399"/>
        <v>0.91813602015113349</v>
      </c>
      <c r="AJ1269" s="20">
        <f t="shared" si="400"/>
        <v>1.0304556904053126E-3</v>
      </c>
      <c r="AK1269" t="str">
        <f t="shared" si="401"/>
        <v>Include</v>
      </c>
      <c r="AL1269" t="str">
        <f t="shared" si="402"/>
        <v>Less than 10 deaths</v>
      </c>
      <c r="AM1269" s="6">
        <f>IFERROR(VLOOKUP(D1269,DatesEachStateReach10Deaths!A:B,2,FALSE),AK1269)</f>
        <v>43929</v>
      </c>
      <c r="AN1269">
        <f t="shared" si="403"/>
        <v>-1</v>
      </c>
    </row>
    <row r="1270" spans="1:40" x14ac:dyDescent="0.25">
      <c r="A1270" t="str">
        <f t="shared" ref="A1270:A1333" si="408">C1270&amp;D1270</f>
        <v>43929New Hampshire</v>
      </c>
      <c r="B1270" t="str">
        <f t="shared" si="391"/>
        <v>43929NH</v>
      </c>
      <c r="C1270" s="6">
        <v>43929</v>
      </c>
      <c r="D1270" t="s">
        <v>92</v>
      </c>
      <c r="E1270" t="s">
        <v>38</v>
      </c>
      <c r="F1270">
        <f>IFERROR(VLOOKUP(B1270,CovidTracking!B:G,4,FALSE),0)</f>
        <v>788</v>
      </c>
      <c r="G1270">
        <f>IFERROR(VLOOKUP(B1270,CovidTracking!B:G,5,FALSE),0)</f>
        <v>8389</v>
      </c>
      <c r="H1270">
        <f t="shared" si="392"/>
        <v>9177</v>
      </c>
      <c r="I1270">
        <f>IFERROR(VLOOKUP(B1270,CovidTracking!B:G,6,FALSE),0)</f>
        <v>18</v>
      </c>
      <c r="J1270">
        <f t="shared" si="404"/>
        <v>73</v>
      </c>
      <c r="K1270">
        <f t="shared" si="405"/>
        <v>370</v>
      </c>
      <c r="L1270">
        <f t="shared" si="406"/>
        <v>443</v>
      </c>
      <c r="M1270">
        <f t="shared" si="407"/>
        <v>9</v>
      </c>
      <c r="N1270">
        <f>VLOOKUP(A1270,Mobility!$A:$L,7,FALSE)</f>
        <v>-40</v>
      </c>
      <c r="O1270">
        <f>VLOOKUP(A1270,Mobility!$A:$L,8,FALSE)</f>
        <v>-16</v>
      </c>
      <c r="P1270">
        <f>VLOOKUP(A1270,Mobility!$A:$L,9,FALSE)</f>
        <v>17</v>
      </c>
      <c r="Q1270">
        <f>VLOOKUP(A1270,Mobility!$A:$L,10,FALSE)</f>
        <v>-46</v>
      </c>
      <c r="R1270">
        <f>VLOOKUP(A1270,Mobility!$A:$L,11,FALSE)</f>
        <v>-50</v>
      </c>
      <c r="S1270">
        <f>VLOOKUP(A1270,Mobility!$A:$L,12,FALSE)</f>
        <v>22</v>
      </c>
      <c r="T1270">
        <f>VLOOKUP(D1270,'Pop and Pop Den'!A:C,2,FALSE)</f>
        <v>1371246</v>
      </c>
      <c r="U1270">
        <f>VLOOKUP(D1270,'Pop and Pop Den'!A:C,3,FALSE)</f>
        <v>153.16050000000001</v>
      </c>
      <c r="V1270">
        <f>VLOOKUP(D1270,Unemployment!A:B,2,FALSE)</f>
        <v>2.5</v>
      </c>
      <c r="W1270">
        <f>VLOOKUP(D1270,Unemployment!H:J,2,FALSE)</f>
        <v>2.6</v>
      </c>
      <c r="X1270">
        <f>VLOOKUP(D1270,Unemployment!H:J,3,FALSE)</f>
        <v>2.6</v>
      </c>
      <c r="Y1270">
        <f t="shared" si="393"/>
        <v>0.10000000000000009</v>
      </c>
      <c r="Z1270">
        <f t="shared" si="394"/>
        <v>0</v>
      </c>
      <c r="AA1270">
        <f>VLOOKUP(D1270,MedianAge!A:B,2,FALSE)</f>
        <v>42.7</v>
      </c>
      <c r="AB1270" s="6">
        <f>VLOOKUP(D1270,StateActions!F:G,2,FALSE)</f>
        <v>43917</v>
      </c>
      <c r="AC1270" s="6">
        <f>VLOOKUP(D1270,StateActions!L:M,2,FALSE)</f>
        <v>43914</v>
      </c>
      <c r="AD1270" s="6">
        <f>VLOOKUP(D1270,StateActions!A:B,2,FALSE)</f>
        <v>43905</v>
      </c>
      <c r="AE1270">
        <f t="shared" si="395"/>
        <v>12</v>
      </c>
      <c r="AF1270">
        <f t="shared" si="396"/>
        <v>15</v>
      </c>
      <c r="AG1270">
        <f t="shared" si="397"/>
        <v>24</v>
      </c>
      <c r="AH1270" s="18">
        <f t="shared" si="398"/>
        <v>8.5866841015582437E-2</v>
      </c>
      <c r="AI1270" s="18">
        <f t="shared" si="399"/>
        <v>0.9141331589844176</v>
      </c>
      <c r="AJ1270" s="20">
        <f t="shared" si="400"/>
        <v>1.9614253023864008E-3</v>
      </c>
      <c r="AK1270" t="str">
        <f t="shared" si="401"/>
        <v>Include</v>
      </c>
      <c r="AL1270" t="str">
        <f t="shared" si="402"/>
        <v>10 or more deaths</v>
      </c>
      <c r="AM1270" s="6">
        <f>IFERROR(VLOOKUP(D1270,DatesEachStateReach10Deaths!A:B,2,FALSE),AK1270)</f>
        <v>43929</v>
      </c>
      <c r="AN1270">
        <f t="shared" si="403"/>
        <v>0</v>
      </c>
    </row>
    <row r="1271" spans="1:40" x14ac:dyDescent="0.25">
      <c r="A1271" t="str">
        <f t="shared" si="408"/>
        <v>43930New Hampshire</v>
      </c>
      <c r="B1271" t="str">
        <f t="shared" si="391"/>
        <v>43930NH</v>
      </c>
      <c r="C1271" s="6">
        <v>43930</v>
      </c>
      <c r="D1271" t="s">
        <v>92</v>
      </c>
      <c r="E1271" t="s">
        <v>38</v>
      </c>
      <c r="F1271">
        <f>IFERROR(VLOOKUP(B1271,CovidTracking!B:G,4,FALSE),0)</f>
        <v>788</v>
      </c>
      <c r="G1271">
        <f>IFERROR(VLOOKUP(B1271,CovidTracking!B:G,5,FALSE),0)</f>
        <v>8763</v>
      </c>
      <c r="H1271">
        <f t="shared" si="392"/>
        <v>9551</v>
      </c>
      <c r="I1271">
        <f>IFERROR(VLOOKUP(B1271,CovidTracking!B:G,6,FALSE),0)</f>
        <v>18</v>
      </c>
      <c r="J1271">
        <f t="shared" si="404"/>
        <v>0</v>
      </c>
      <c r="K1271">
        <f t="shared" si="405"/>
        <v>374</v>
      </c>
      <c r="L1271">
        <f t="shared" si="406"/>
        <v>374</v>
      </c>
      <c r="M1271">
        <f t="shared" si="407"/>
        <v>0</v>
      </c>
      <c r="N1271">
        <f>VLOOKUP(A1271,Mobility!$A:$L,7,FALSE)</f>
        <v>-47</v>
      </c>
      <c r="O1271">
        <f>VLOOKUP(A1271,Mobility!$A:$L,8,FALSE)</f>
        <v>-21</v>
      </c>
      <c r="P1271">
        <f>VLOOKUP(A1271,Mobility!$A:$L,9,FALSE)</f>
        <v>-31</v>
      </c>
      <c r="Q1271">
        <f>VLOOKUP(A1271,Mobility!$A:$L,10,FALSE)</f>
        <v>-53</v>
      </c>
      <c r="R1271">
        <f>VLOOKUP(A1271,Mobility!$A:$L,11,FALSE)</f>
        <v>-50</v>
      </c>
      <c r="S1271">
        <f>VLOOKUP(A1271,Mobility!$A:$L,12,FALSE)</f>
        <v>24</v>
      </c>
      <c r="T1271">
        <f>VLOOKUP(D1271,'Pop and Pop Den'!A:C,2,FALSE)</f>
        <v>1371246</v>
      </c>
      <c r="U1271">
        <f>VLOOKUP(D1271,'Pop and Pop Den'!A:C,3,FALSE)</f>
        <v>153.16050000000001</v>
      </c>
      <c r="V1271">
        <f>VLOOKUP(D1271,Unemployment!A:B,2,FALSE)</f>
        <v>2.5</v>
      </c>
      <c r="W1271">
        <f>VLOOKUP(D1271,Unemployment!H:J,2,FALSE)</f>
        <v>2.6</v>
      </c>
      <c r="X1271">
        <f>VLOOKUP(D1271,Unemployment!H:J,3,FALSE)</f>
        <v>2.6</v>
      </c>
      <c r="Y1271">
        <f t="shared" si="393"/>
        <v>0.10000000000000009</v>
      </c>
      <c r="Z1271">
        <f t="shared" si="394"/>
        <v>0</v>
      </c>
      <c r="AA1271">
        <f>VLOOKUP(D1271,MedianAge!A:B,2,FALSE)</f>
        <v>42.7</v>
      </c>
      <c r="AB1271" s="6">
        <f>VLOOKUP(D1271,StateActions!F:G,2,FALSE)</f>
        <v>43917</v>
      </c>
      <c r="AC1271" s="6">
        <f>VLOOKUP(D1271,StateActions!L:M,2,FALSE)</f>
        <v>43914</v>
      </c>
      <c r="AD1271" s="6">
        <f>VLOOKUP(D1271,StateActions!A:B,2,FALSE)</f>
        <v>43905</v>
      </c>
      <c r="AE1271">
        <f t="shared" si="395"/>
        <v>13</v>
      </c>
      <c r="AF1271">
        <f t="shared" si="396"/>
        <v>16</v>
      </c>
      <c r="AG1271">
        <f t="shared" si="397"/>
        <v>25</v>
      </c>
      <c r="AH1271" s="18">
        <f t="shared" si="398"/>
        <v>8.2504449795832893E-2</v>
      </c>
      <c r="AI1271" s="18">
        <f t="shared" si="399"/>
        <v>0.91749555020416707</v>
      </c>
      <c r="AJ1271" s="20">
        <f t="shared" si="400"/>
        <v>1.8846194115799393E-3</v>
      </c>
      <c r="AK1271" t="str">
        <f t="shared" si="401"/>
        <v>Include</v>
      </c>
      <c r="AL1271" t="str">
        <f t="shared" si="402"/>
        <v>10 or more deaths</v>
      </c>
      <c r="AM1271" s="6">
        <f>IFERROR(VLOOKUP(D1271,DatesEachStateReach10Deaths!A:B,2,FALSE),AK1271)</f>
        <v>43929</v>
      </c>
      <c r="AN1271">
        <f t="shared" si="403"/>
        <v>1</v>
      </c>
    </row>
    <row r="1272" spans="1:40" x14ac:dyDescent="0.25">
      <c r="A1272" t="str">
        <f t="shared" si="408"/>
        <v>43931New Hampshire</v>
      </c>
      <c r="B1272" t="str">
        <f t="shared" si="391"/>
        <v>43931NH</v>
      </c>
      <c r="C1272" s="6">
        <v>43931</v>
      </c>
      <c r="D1272" t="s">
        <v>92</v>
      </c>
      <c r="E1272" t="s">
        <v>38</v>
      </c>
      <c r="F1272">
        <f>IFERROR(VLOOKUP(B1272,CovidTracking!B:G,4,FALSE),0)</f>
        <v>819</v>
      </c>
      <c r="G1272">
        <f>IFERROR(VLOOKUP(B1272,CovidTracking!B:G,5,FALSE),0)</f>
        <v>9139</v>
      </c>
      <c r="H1272">
        <f t="shared" si="392"/>
        <v>9958</v>
      </c>
      <c r="I1272">
        <f>IFERROR(VLOOKUP(B1272,CovidTracking!B:G,6,FALSE),0)</f>
        <v>21</v>
      </c>
      <c r="J1272">
        <f t="shared" si="404"/>
        <v>31</v>
      </c>
      <c r="K1272">
        <f t="shared" si="405"/>
        <v>376</v>
      </c>
      <c r="L1272">
        <f t="shared" si="406"/>
        <v>407</v>
      </c>
      <c r="M1272">
        <f t="shared" si="407"/>
        <v>3</v>
      </c>
      <c r="N1272">
        <f>VLOOKUP(A1272,Mobility!$A:$L,7,FALSE)</f>
        <v>-43</v>
      </c>
      <c r="O1272">
        <f>VLOOKUP(A1272,Mobility!$A:$L,8,FALSE)</f>
        <v>-12</v>
      </c>
      <c r="P1272">
        <f>VLOOKUP(A1272,Mobility!$A:$L,9,FALSE)</f>
        <v>-20</v>
      </c>
      <c r="Q1272">
        <f>VLOOKUP(A1272,Mobility!$A:$L,10,FALSE)</f>
        <v>-58</v>
      </c>
      <c r="R1272">
        <f>VLOOKUP(A1272,Mobility!$A:$L,11,FALSE)</f>
        <v>-51</v>
      </c>
      <c r="S1272">
        <f>VLOOKUP(A1272,Mobility!$A:$L,12,FALSE)</f>
        <v>25</v>
      </c>
      <c r="T1272">
        <f>VLOOKUP(D1272,'Pop and Pop Den'!A:C,2,FALSE)</f>
        <v>1371246</v>
      </c>
      <c r="U1272">
        <f>VLOOKUP(D1272,'Pop and Pop Den'!A:C,3,FALSE)</f>
        <v>153.16050000000001</v>
      </c>
      <c r="V1272">
        <f>VLOOKUP(D1272,Unemployment!A:B,2,FALSE)</f>
        <v>2.5</v>
      </c>
      <c r="W1272">
        <f>VLOOKUP(D1272,Unemployment!H:J,2,FALSE)</f>
        <v>2.6</v>
      </c>
      <c r="X1272">
        <f>VLOOKUP(D1272,Unemployment!H:J,3,FALSE)</f>
        <v>2.6</v>
      </c>
      <c r="Y1272">
        <f t="shared" si="393"/>
        <v>0.10000000000000009</v>
      </c>
      <c r="Z1272">
        <f t="shared" si="394"/>
        <v>0</v>
      </c>
      <c r="AA1272">
        <f>VLOOKUP(D1272,MedianAge!A:B,2,FALSE)</f>
        <v>42.7</v>
      </c>
      <c r="AB1272" s="6">
        <f>VLOOKUP(D1272,StateActions!F:G,2,FALSE)</f>
        <v>43917</v>
      </c>
      <c r="AC1272" s="6">
        <f>VLOOKUP(D1272,StateActions!L:M,2,FALSE)</f>
        <v>43914</v>
      </c>
      <c r="AD1272" s="6">
        <f>VLOOKUP(D1272,StateActions!A:B,2,FALSE)</f>
        <v>43905</v>
      </c>
      <c r="AE1272">
        <f t="shared" si="395"/>
        <v>14</v>
      </c>
      <c r="AF1272">
        <f t="shared" si="396"/>
        <v>17</v>
      </c>
      <c r="AG1272">
        <f t="shared" si="397"/>
        <v>26</v>
      </c>
      <c r="AH1272" s="18">
        <f t="shared" si="398"/>
        <v>8.2245430809399472E-2</v>
      </c>
      <c r="AI1272" s="18">
        <f t="shared" si="399"/>
        <v>0.9177545691906005</v>
      </c>
      <c r="AJ1272" s="20">
        <f t="shared" si="400"/>
        <v>2.1088572002410121E-3</v>
      </c>
      <c r="AK1272" t="str">
        <f t="shared" si="401"/>
        <v>Include</v>
      </c>
      <c r="AL1272" t="str">
        <f t="shared" si="402"/>
        <v>10 or more deaths</v>
      </c>
      <c r="AM1272" s="6">
        <f>IFERROR(VLOOKUP(D1272,DatesEachStateReach10Deaths!A:B,2,FALSE),AK1272)</f>
        <v>43929</v>
      </c>
      <c r="AN1272">
        <f t="shared" si="403"/>
        <v>2</v>
      </c>
    </row>
    <row r="1273" spans="1:40" x14ac:dyDescent="0.25">
      <c r="A1273" t="str">
        <f t="shared" si="408"/>
        <v>43891New Jersey</v>
      </c>
      <c r="B1273" t="str">
        <f t="shared" si="391"/>
        <v>43891NJ</v>
      </c>
      <c r="C1273" s="6">
        <v>43891</v>
      </c>
      <c r="D1273" t="s">
        <v>93</v>
      </c>
      <c r="E1273" t="s">
        <v>39</v>
      </c>
      <c r="F1273">
        <f>IFERROR(VLOOKUP(B1273,CovidTracking!B:G,4,FALSE),0)</f>
        <v>0</v>
      </c>
      <c r="G1273">
        <f>IFERROR(VLOOKUP(B1273,CovidTracking!B:G,5,FALSE),0)</f>
        <v>0</v>
      </c>
      <c r="H1273">
        <f t="shared" si="392"/>
        <v>0</v>
      </c>
      <c r="I1273">
        <f>IFERROR(VLOOKUP(B1273,CovidTracking!B:G,6,FALSE),0)</f>
        <v>0</v>
      </c>
      <c r="J1273">
        <f>F1273</f>
        <v>0</v>
      </c>
      <c r="K1273">
        <f>G1273</f>
        <v>0</v>
      </c>
      <c r="L1273">
        <f>H1273</f>
        <v>0</v>
      </c>
      <c r="M1273">
        <f>I1273</f>
        <v>0</v>
      </c>
      <c r="N1273">
        <f>VLOOKUP(A1273,Mobility!$A:$L,7,FALSE)</f>
        <v>8</v>
      </c>
      <c r="O1273">
        <f>VLOOKUP(A1273,Mobility!$A:$L,8,FALSE)</f>
        <v>4</v>
      </c>
      <c r="P1273">
        <f>VLOOKUP(A1273,Mobility!$A:$L,9,FALSE)</f>
        <v>28</v>
      </c>
      <c r="Q1273">
        <f>VLOOKUP(A1273,Mobility!$A:$L,10,FALSE)</f>
        <v>3</v>
      </c>
      <c r="R1273">
        <f>VLOOKUP(A1273,Mobility!$A:$L,11,FALSE)</f>
        <v>2</v>
      </c>
      <c r="S1273">
        <f>VLOOKUP(A1273,Mobility!$A:$L,12,FALSE)</f>
        <v>-1</v>
      </c>
      <c r="T1273">
        <f>VLOOKUP(D1273,'Pop and Pop Den'!A:C,2,FALSE)</f>
        <v>8936574</v>
      </c>
      <c r="U1273">
        <f>VLOOKUP(D1273,'Pop and Pop Den'!A:C,3,FALSE)</f>
        <v>1215.1991</v>
      </c>
      <c r="V1273">
        <f>VLOOKUP(D1273,Unemployment!A:B,2,FALSE)</f>
        <v>3.6</v>
      </c>
      <c r="W1273">
        <f>VLOOKUP(D1273,Unemployment!H:J,2,FALSE)</f>
        <v>3.8</v>
      </c>
      <c r="X1273">
        <f>VLOOKUP(D1273,Unemployment!H:J,3,FALSE)</f>
        <v>3.8</v>
      </c>
      <c r="Y1273">
        <f t="shared" si="393"/>
        <v>0.19999999999999973</v>
      </c>
      <c r="Z1273">
        <f t="shared" si="394"/>
        <v>0</v>
      </c>
      <c r="AA1273">
        <f>VLOOKUP(D1273,MedianAge!A:B,2,FALSE)</f>
        <v>39.799999999999997</v>
      </c>
      <c r="AB1273" s="6">
        <f>VLOOKUP(D1273,StateActions!F:G,2,FALSE)</f>
        <v>43911</v>
      </c>
      <c r="AC1273" s="6">
        <f>VLOOKUP(D1273,StateActions!L:M,2,FALSE)</f>
        <v>43911</v>
      </c>
      <c r="AD1273" s="6">
        <f>VLOOKUP(D1273,StateActions!A:B,2,FALSE)</f>
        <v>43906</v>
      </c>
      <c r="AE1273">
        <f t="shared" si="395"/>
        <v>-20</v>
      </c>
      <c r="AF1273">
        <f t="shared" si="396"/>
        <v>-20</v>
      </c>
      <c r="AG1273">
        <f t="shared" si="397"/>
        <v>-15</v>
      </c>
      <c r="AH1273" s="18">
        <f t="shared" si="398"/>
        <v>0</v>
      </c>
      <c r="AI1273" s="18">
        <f t="shared" si="399"/>
        <v>0</v>
      </c>
      <c r="AJ1273" s="20">
        <f t="shared" si="400"/>
        <v>0</v>
      </c>
      <c r="AK1273" t="str">
        <f t="shared" si="401"/>
        <v>Include</v>
      </c>
      <c r="AL1273" t="str">
        <f t="shared" si="402"/>
        <v>Less than 10 deaths</v>
      </c>
      <c r="AM1273" s="6">
        <f>IFERROR(VLOOKUP(D1273,DatesEachStateReach10Deaths!A:B,2,FALSE),AK1273)</f>
        <v>43910</v>
      </c>
      <c r="AN1273">
        <f t="shared" si="403"/>
        <v>-19</v>
      </c>
    </row>
    <row r="1274" spans="1:40" x14ac:dyDescent="0.25">
      <c r="A1274" t="str">
        <f t="shared" si="408"/>
        <v>43892New Jersey</v>
      </c>
      <c r="B1274" t="str">
        <f t="shared" si="391"/>
        <v>43892NJ</v>
      </c>
      <c r="C1274" s="6">
        <v>43892</v>
      </c>
      <c r="D1274" t="s">
        <v>93</v>
      </c>
      <c r="E1274" t="s">
        <v>39</v>
      </c>
      <c r="F1274">
        <f>IFERROR(VLOOKUP(B1274,CovidTracking!B:G,4,FALSE),0)</f>
        <v>0</v>
      </c>
      <c r="G1274">
        <f>IFERROR(VLOOKUP(B1274,CovidTracking!B:G,5,FALSE),0)</f>
        <v>0</v>
      </c>
      <c r="H1274">
        <f t="shared" si="392"/>
        <v>0</v>
      </c>
      <c r="I1274">
        <f>IFERROR(VLOOKUP(B1274,CovidTracking!B:G,6,FALSE),0)</f>
        <v>0</v>
      </c>
      <c r="J1274">
        <f t="shared" ref="J1274:J1313" si="409">F1274-F1273</f>
        <v>0</v>
      </c>
      <c r="K1274">
        <f t="shared" ref="K1274:K1313" si="410">G1274-G1273</f>
        <v>0</v>
      </c>
      <c r="L1274">
        <f t="shared" ref="L1274:L1313" si="411">H1274-H1273</f>
        <v>0</v>
      </c>
      <c r="M1274">
        <f t="shared" ref="M1274:M1313" si="412">I1274-I1273</f>
        <v>0</v>
      </c>
      <c r="N1274">
        <f>VLOOKUP(A1274,Mobility!$A:$L,7,FALSE)</f>
        <v>6</v>
      </c>
      <c r="O1274">
        <f>VLOOKUP(A1274,Mobility!$A:$L,8,FALSE)</f>
        <v>5</v>
      </c>
      <c r="P1274">
        <f>VLOOKUP(A1274,Mobility!$A:$L,9,FALSE)</f>
        <v>53</v>
      </c>
      <c r="Q1274">
        <f>VLOOKUP(A1274,Mobility!$A:$L,10,FALSE)</f>
        <v>1</v>
      </c>
      <c r="R1274">
        <f>VLOOKUP(A1274,Mobility!$A:$L,11,FALSE)</f>
        <v>3</v>
      </c>
      <c r="S1274">
        <f>VLOOKUP(A1274,Mobility!$A:$L,12,FALSE)</f>
        <v>-1</v>
      </c>
      <c r="T1274">
        <f>VLOOKUP(D1274,'Pop and Pop Den'!A:C,2,FALSE)</f>
        <v>8936574</v>
      </c>
      <c r="U1274">
        <f>VLOOKUP(D1274,'Pop and Pop Den'!A:C,3,FALSE)</f>
        <v>1215.1991</v>
      </c>
      <c r="V1274">
        <f>VLOOKUP(D1274,Unemployment!A:B,2,FALSE)</f>
        <v>3.6</v>
      </c>
      <c r="W1274">
        <f>VLOOKUP(D1274,Unemployment!H:J,2,FALSE)</f>
        <v>3.8</v>
      </c>
      <c r="X1274">
        <f>VLOOKUP(D1274,Unemployment!H:J,3,FALSE)</f>
        <v>3.8</v>
      </c>
      <c r="Y1274">
        <f t="shared" si="393"/>
        <v>0.19999999999999973</v>
      </c>
      <c r="Z1274">
        <f t="shared" si="394"/>
        <v>0</v>
      </c>
      <c r="AA1274">
        <f>VLOOKUP(D1274,MedianAge!A:B,2,FALSE)</f>
        <v>39.799999999999997</v>
      </c>
      <c r="AB1274" s="6">
        <f>VLOOKUP(D1274,StateActions!F:G,2,FALSE)</f>
        <v>43911</v>
      </c>
      <c r="AC1274" s="6">
        <f>VLOOKUP(D1274,StateActions!L:M,2,FALSE)</f>
        <v>43911</v>
      </c>
      <c r="AD1274" s="6">
        <f>VLOOKUP(D1274,StateActions!A:B,2,FALSE)</f>
        <v>43906</v>
      </c>
      <c r="AE1274">
        <f t="shared" si="395"/>
        <v>-19</v>
      </c>
      <c r="AF1274">
        <f t="shared" si="396"/>
        <v>-19</v>
      </c>
      <c r="AG1274">
        <f t="shared" si="397"/>
        <v>-14</v>
      </c>
      <c r="AH1274" s="18">
        <f t="shared" si="398"/>
        <v>0</v>
      </c>
      <c r="AI1274" s="18">
        <f t="shared" si="399"/>
        <v>0</v>
      </c>
      <c r="AJ1274" s="20">
        <f t="shared" si="400"/>
        <v>0</v>
      </c>
      <c r="AK1274" t="str">
        <f t="shared" si="401"/>
        <v>Include</v>
      </c>
      <c r="AL1274" t="str">
        <f t="shared" si="402"/>
        <v>Less than 10 deaths</v>
      </c>
      <c r="AM1274" s="6">
        <f>IFERROR(VLOOKUP(D1274,DatesEachStateReach10Deaths!A:B,2,FALSE),AK1274)</f>
        <v>43910</v>
      </c>
      <c r="AN1274">
        <f t="shared" si="403"/>
        <v>-18</v>
      </c>
    </row>
    <row r="1275" spans="1:40" x14ac:dyDescent="0.25">
      <c r="A1275" t="str">
        <f t="shared" si="408"/>
        <v>43893New Jersey</v>
      </c>
      <c r="B1275" t="str">
        <f t="shared" si="391"/>
        <v>43893NJ</v>
      </c>
      <c r="C1275" s="6">
        <v>43893</v>
      </c>
      <c r="D1275" t="s">
        <v>93</v>
      </c>
      <c r="E1275" t="s">
        <v>39</v>
      </c>
      <c r="F1275">
        <f>IFERROR(VLOOKUP(B1275,CovidTracking!B:G,4,FALSE),0)</f>
        <v>0</v>
      </c>
      <c r="G1275">
        <f>IFERROR(VLOOKUP(B1275,CovidTracking!B:G,5,FALSE),0)</f>
        <v>0</v>
      </c>
      <c r="H1275">
        <f t="shared" si="392"/>
        <v>0</v>
      </c>
      <c r="I1275">
        <f>IFERROR(VLOOKUP(B1275,CovidTracking!B:G,6,FALSE),0)</f>
        <v>0</v>
      </c>
      <c r="J1275">
        <f t="shared" si="409"/>
        <v>0</v>
      </c>
      <c r="K1275">
        <f t="shared" si="410"/>
        <v>0</v>
      </c>
      <c r="L1275">
        <f t="shared" si="411"/>
        <v>0</v>
      </c>
      <c r="M1275">
        <f t="shared" si="412"/>
        <v>0</v>
      </c>
      <c r="N1275">
        <f>VLOOKUP(A1275,Mobility!$A:$L,7,FALSE)</f>
        <v>4</v>
      </c>
      <c r="O1275">
        <f>VLOOKUP(A1275,Mobility!$A:$L,8,FALSE)</f>
        <v>6</v>
      </c>
      <c r="P1275">
        <f>VLOOKUP(A1275,Mobility!$A:$L,9,FALSE)</f>
        <v>10</v>
      </c>
      <c r="Q1275">
        <f>VLOOKUP(A1275,Mobility!$A:$L,10,FALSE)</f>
        <v>2</v>
      </c>
      <c r="R1275">
        <f>VLOOKUP(A1275,Mobility!$A:$L,11,FALSE)</f>
        <v>3</v>
      </c>
      <c r="S1275">
        <f>VLOOKUP(A1275,Mobility!$A:$L,12,FALSE)</f>
        <v>0</v>
      </c>
      <c r="T1275">
        <f>VLOOKUP(D1275,'Pop and Pop Den'!A:C,2,FALSE)</f>
        <v>8936574</v>
      </c>
      <c r="U1275">
        <f>VLOOKUP(D1275,'Pop and Pop Den'!A:C,3,FALSE)</f>
        <v>1215.1991</v>
      </c>
      <c r="V1275">
        <f>VLOOKUP(D1275,Unemployment!A:B,2,FALSE)</f>
        <v>3.6</v>
      </c>
      <c r="W1275">
        <f>VLOOKUP(D1275,Unemployment!H:J,2,FALSE)</f>
        <v>3.8</v>
      </c>
      <c r="X1275">
        <f>VLOOKUP(D1275,Unemployment!H:J,3,FALSE)</f>
        <v>3.8</v>
      </c>
      <c r="Y1275">
        <f t="shared" si="393"/>
        <v>0.19999999999999973</v>
      </c>
      <c r="Z1275">
        <f t="shared" si="394"/>
        <v>0</v>
      </c>
      <c r="AA1275">
        <f>VLOOKUP(D1275,MedianAge!A:B,2,FALSE)</f>
        <v>39.799999999999997</v>
      </c>
      <c r="AB1275" s="6">
        <f>VLOOKUP(D1275,StateActions!F:G,2,FALSE)</f>
        <v>43911</v>
      </c>
      <c r="AC1275" s="6">
        <f>VLOOKUP(D1275,StateActions!L:M,2,FALSE)</f>
        <v>43911</v>
      </c>
      <c r="AD1275" s="6">
        <f>VLOOKUP(D1275,StateActions!A:B,2,FALSE)</f>
        <v>43906</v>
      </c>
      <c r="AE1275">
        <f t="shared" si="395"/>
        <v>-18</v>
      </c>
      <c r="AF1275">
        <f t="shared" si="396"/>
        <v>-18</v>
      </c>
      <c r="AG1275">
        <f t="shared" si="397"/>
        <v>-13</v>
      </c>
      <c r="AH1275" s="18">
        <f t="shared" si="398"/>
        <v>0</v>
      </c>
      <c r="AI1275" s="18">
        <f t="shared" si="399"/>
        <v>0</v>
      </c>
      <c r="AJ1275" s="20">
        <f t="shared" si="400"/>
        <v>0</v>
      </c>
      <c r="AK1275" t="str">
        <f t="shared" si="401"/>
        <v>Include</v>
      </c>
      <c r="AL1275" t="str">
        <f t="shared" si="402"/>
        <v>Less than 10 deaths</v>
      </c>
      <c r="AM1275" s="6">
        <f>IFERROR(VLOOKUP(D1275,DatesEachStateReach10Deaths!A:B,2,FALSE),AK1275)</f>
        <v>43910</v>
      </c>
      <c r="AN1275">
        <f t="shared" si="403"/>
        <v>-17</v>
      </c>
    </row>
    <row r="1276" spans="1:40" x14ac:dyDescent="0.25">
      <c r="A1276" t="str">
        <f t="shared" si="408"/>
        <v>43894New Jersey</v>
      </c>
      <c r="B1276" t="str">
        <f t="shared" si="391"/>
        <v>43894NJ</v>
      </c>
      <c r="C1276" s="6">
        <v>43894</v>
      </c>
      <c r="D1276" t="s">
        <v>93</v>
      </c>
      <c r="E1276" t="s">
        <v>39</v>
      </c>
      <c r="F1276">
        <f>IFERROR(VLOOKUP(B1276,CovidTracking!B:G,4,FALSE),0)</f>
        <v>0</v>
      </c>
      <c r="G1276">
        <f>IFERROR(VLOOKUP(B1276,CovidTracking!B:G,5,FALSE),0)</f>
        <v>0</v>
      </c>
      <c r="H1276">
        <f t="shared" si="392"/>
        <v>0</v>
      </c>
      <c r="I1276">
        <f>IFERROR(VLOOKUP(B1276,CovidTracking!B:G,6,FALSE),0)</f>
        <v>0</v>
      </c>
      <c r="J1276">
        <f t="shared" si="409"/>
        <v>0</v>
      </c>
      <c r="K1276">
        <f t="shared" si="410"/>
        <v>0</v>
      </c>
      <c r="L1276">
        <f t="shared" si="411"/>
        <v>0</v>
      </c>
      <c r="M1276">
        <f t="shared" si="412"/>
        <v>0</v>
      </c>
      <c r="N1276">
        <f>VLOOKUP(A1276,Mobility!$A:$L,7,FALSE)</f>
        <v>8</v>
      </c>
      <c r="O1276">
        <f>VLOOKUP(A1276,Mobility!$A:$L,8,FALSE)</f>
        <v>7</v>
      </c>
      <c r="P1276">
        <f>VLOOKUP(A1276,Mobility!$A:$L,9,FALSE)</f>
        <v>36</v>
      </c>
      <c r="Q1276">
        <f>VLOOKUP(A1276,Mobility!$A:$L,10,FALSE)</f>
        <v>2</v>
      </c>
      <c r="R1276">
        <f>VLOOKUP(A1276,Mobility!$A:$L,11,FALSE)</f>
        <v>2</v>
      </c>
      <c r="S1276">
        <f>VLOOKUP(A1276,Mobility!$A:$L,12,FALSE)</f>
        <v>-1</v>
      </c>
      <c r="T1276">
        <f>VLOOKUP(D1276,'Pop and Pop Den'!A:C,2,FALSE)</f>
        <v>8936574</v>
      </c>
      <c r="U1276">
        <f>VLOOKUP(D1276,'Pop and Pop Den'!A:C,3,FALSE)</f>
        <v>1215.1991</v>
      </c>
      <c r="V1276">
        <f>VLOOKUP(D1276,Unemployment!A:B,2,FALSE)</f>
        <v>3.6</v>
      </c>
      <c r="W1276">
        <f>VLOOKUP(D1276,Unemployment!H:J,2,FALSE)</f>
        <v>3.8</v>
      </c>
      <c r="X1276">
        <f>VLOOKUP(D1276,Unemployment!H:J,3,FALSE)</f>
        <v>3.8</v>
      </c>
      <c r="Y1276">
        <f t="shared" si="393"/>
        <v>0.19999999999999973</v>
      </c>
      <c r="Z1276">
        <f t="shared" si="394"/>
        <v>0</v>
      </c>
      <c r="AA1276">
        <f>VLOOKUP(D1276,MedianAge!A:B,2,FALSE)</f>
        <v>39.799999999999997</v>
      </c>
      <c r="AB1276" s="6">
        <f>VLOOKUP(D1276,StateActions!F:G,2,FALSE)</f>
        <v>43911</v>
      </c>
      <c r="AC1276" s="6">
        <f>VLOOKUP(D1276,StateActions!L:M,2,FALSE)</f>
        <v>43911</v>
      </c>
      <c r="AD1276" s="6">
        <f>VLOOKUP(D1276,StateActions!A:B,2,FALSE)</f>
        <v>43906</v>
      </c>
      <c r="AE1276">
        <f t="shared" si="395"/>
        <v>-17</v>
      </c>
      <c r="AF1276">
        <f t="shared" si="396"/>
        <v>-17</v>
      </c>
      <c r="AG1276">
        <f t="shared" si="397"/>
        <v>-12</v>
      </c>
      <c r="AH1276" s="18">
        <f t="shared" si="398"/>
        <v>0</v>
      </c>
      <c r="AI1276" s="18">
        <f t="shared" si="399"/>
        <v>0</v>
      </c>
      <c r="AJ1276" s="20">
        <f t="shared" si="400"/>
        <v>0</v>
      </c>
      <c r="AK1276" t="str">
        <f t="shared" si="401"/>
        <v>Include</v>
      </c>
      <c r="AL1276" t="str">
        <f t="shared" si="402"/>
        <v>Less than 10 deaths</v>
      </c>
      <c r="AM1276" s="6">
        <f>IFERROR(VLOOKUP(D1276,DatesEachStateReach10Deaths!A:B,2,FALSE),AK1276)</f>
        <v>43910</v>
      </c>
      <c r="AN1276">
        <f t="shared" si="403"/>
        <v>-16</v>
      </c>
    </row>
    <row r="1277" spans="1:40" x14ac:dyDescent="0.25">
      <c r="A1277" t="str">
        <f t="shared" si="408"/>
        <v>43895New Jersey</v>
      </c>
      <c r="B1277" t="str">
        <f t="shared" si="391"/>
        <v>43895NJ</v>
      </c>
      <c r="C1277" s="6">
        <v>43895</v>
      </c>
      <c r="D1277" t="s">
        <v>93</v>
      </c>
      <c r="E1277" t="s">
        <v>39</v>
      </c>
      <c r="F1277">
        <f>IFERROR(VLOOKUP(B1277,CovidTracking!B:G,4,FALSE),0)</f>
        <v>1</v>
      </c>
      <c r="G1277">
        <f>IFERROR(VLOOKUP(B1277,CovidTracking!B:G,5,FALSE),0)</f>
        <v>0</v>
      </c>
      <c r="H1277">
        <f t="shared" si="392"/>
        <v>1</v>
      </c>
      <c r="I1277">
        <f>IFERROR(VLOOKUP(B1277,CovidTracking!B:G,6,FALSE),0)</f>
        <v>0</v>
      </c>
      <c r="J1277">
        <f t="shared" si="409"/>
        <v>1</v>
      </c>
      <c r="K1277">
        <f t="shared" si="410"/>
        <v>0</v>
      </c>
      <c r="L1277">
        <f t="shared" si="411"/>
        <v>1</v>
      </c>
      <c r="M1277">
        <f t="shared" si="412"/>
        <v>0</v>
      </c>
      <c r="N1277">
        <f>VLOOKUP(A1277,Mobility!$A:$L,7,FALSE)</f>
        <v>7</v>
      </c>
      <c r="O1277">
        <f>VLOOKUP(A1277,Mobility!$A:$L,8,FALSE)</f>
        <v>9</v>
      </c>
      <c r="P1277">
        <f>VLOOKUP(A1277,Mobility!$A:$L,9,FALSE)</f>
        <v>39</v>
      </c>
      <c r="Q1277">
        <f>VLOOKUP(A1277,Mobility!$A:$L,10,FALSE)</f>
        <v>3</v>
      </c>
      <c r="R1277">
        <f>VLOOKUP(A1277,Mobility!$A:$L,11,FALSE)</f>
        <v>2</v>
      </c>
      <c r="S1277">
        <f>VLOOKUP(A1277,Mobility!$A:$L,12,FALSE)</f>
        <v>-1</v>
      </c>
      <c r="T1277">
        <f>VLOOKUP(D1277,'Pop and Pop Den'!A:C,2,FALSE)</f>
        <v>8936574</v>
      </c>
      <c r="U1277">
        <f>VLOOKUP(D1277,'Pop and Pop Den'!A:C,3,FALSE)</f>
        <v>1215.1991</v>
      </c>
      <c r="V1277">
        <f>VLOOKUP(D1277,Unemployment!A:B,2,FALSE)</f>
        <v>3.6</v>
      </c>
      <c r="W1277">
        <f>VLOOKUP(D1277,Unemployment!H:J,2,FALSE)</f>
        <v>3.8</v>
      </c>
      <c r="X1277">
        <f>VLOOKUP(D1277,Unemployment!H:J,3,FALSE)</f>
        <v>3.8</v>
      </c>
      <c r="Y1277">
        <f t="shared" si="393"/>
        <v>0.19999999999999973</v>
      </c>
      <c r="Z1277">
        <f t="shared" si="394"/>
        <v>0</v>
      </c>
      <c r="AA1277">
        <f>VLOOKUP(D1277,MedianAge!A:B,2,FALSE)</f>
        <v>39.799999999999997</v>
      </c>
      <c r="AB1277" s="6">
        <f>VLOOKUP(D1277,StateActions!F:G,2,FALSE)</f>
        <v>43911</v>
      </c>
      <c r="AC1277" s="6">
        <f>VLOOKUP(D1277,StateActions!L:M,2,FALSE)</f>
        <v>43911</v>
      </c>
      <c r="AD1277" s="6">
        <f>VLOOKUP(D1277,StateActions!A:B,2,FALSE)</f>
        <v>43906</v>
      </c>
      <c r="AE1277">
        <f t="shared" si="395"/>
        <v>-16</v>
      </c>
      <c r="AF1277">
        <f t="shared" si="396"/>
        <v>-16</v>
      </c>
      <c r="AG1277">
        <f t="shared" si="397"/>
        <v>-11</v>
      </c>
      <c r="AH1277" s="18">
        <f t="shared" si="398"/>
        <v>1</v>
      </c>
      <c r="AI1277" s="18">
        <f t="shared" si="399"/>
        <v>0</v>
      </c>
      <c r="AJ1277" s="20">
        <f t="shared" si="400"/>
        <v>0</v>
      </c>
      <c r="AK1277" t="str">
        <f t="shared" si="401"/>
        <v>Include</v>
      </c>
      <c r="AL1277" t="str">
        <f t="shared" si="402"/>
        <v>Less than 10 deaths</v>
      </c>
      <c r="AM1277" s="6">
        <f>IFERROR(VLOOKUP(D1277,DatesEachStateReach10Deaths!A:B,2,FALSE),AK1277)</f>
        <v>43910</v>
      </c>
      <c r="AN1277">
        <f t="shared" si="403"/>
        <v>-15</v>
      </c>
    </row>
    <row r="1278" spans="1:40" x14ac:dyDescent="0.25">
      <c r="A1278" t="str">
        <f t="shared" si="408"/>
        <v>43896New Jersey</v>
      </c>
      <c r="B1278" t="str">
        <f t="shared" si="391"/>
        <v>43896NJ</v>
      </c>
      <c r="C1278" s="6">
        <v>43896</v>
      </c>
      <c r="D1278" t="s">
        <v>93</v>
      </c>
      <c r="E1278" t="s">
        <v>39</v>
      </c>
      <c r="F1278">
        <f>IFERROR(VLOOKUP(B1278,CovidTracking!B:G,4,FALSE),0)</f>
        <v>1</v>
      </c>
      <c r="G1278">
        <f>IFERROR(VLOOKUP(B1278,CovidTracking!B:G,5,FALSE),0)</f>
        <v>0</v>
      </c>
      <c r="H1278">
        <f t="shared" si="392"/>
        <v>1</v>
      </c>
      <c r="I1278">
        <f>IFERROR(VLOOKUP(B1278,CovidTracking!B:G,6,FALSE),0)</f>
        <v>0</v>
      </c>
      <c r="J1278">
        <f t="shared" si="409"/>
        <v>0</v>
      </c>
      <c r="K1278">
        <f t="shared" si="410"/>
        <v>0</v>
      </c>
      <c r="L1278">
        <f t="shared" si="411"/>
        <v>0</v>
      </c>
      <c r="M1278">
        <f t="shared" si="412"/>
        <v>0</v>
      </c>
      <c r="N1278">
        <f>VLOOKUP(A1278,Mobility!$A:$L,7,FALSE)</f>
        <v>-2</v>
      </c>
      <c r="O1278">
        <f>VLOOKUP(A1278,Mobility!$A:$L,8,FALSE)</f>
        <v>0</v>
      </c>
      <c r="P1278">
        <f>VLOOKUP(A1278,Mobility!$A:$L,9,FALSE)</f>
        <v>-6</v>
      </c>
      <c r="Q1278">
        <f>VLOOKUP(A1278,Mobility!$A:$L,10,FALSE)</f>
        <v>-3</v>
      </c>
      <c r="R1278">
        <f>VLOOKUP(A1278,Mobility!$A:$L,11,FALSE)</f>
        <v>2</v>
      </c>
      <c r="S1278">
        <f>VLOOKUP(A1278,Mobility!$A:$L,12,FALSE)</f>
        <v>2</v>
      </c>
      <c r="T1278">
        <f>VLOOKUP(D1278,'Pop and Pop Den'!A:C,2,FALSE)</f>
        <v>8936574</v>
      </c>
      <c r="U1278">
        <f>VLOOKUP(D1278,'Pop and Pop Den'!A:C,3,FALSE)</f>
        <v>1215.1991</v>
      </c>
      <c r="V1278">
        <f>VLOOKUP(D1278,Unemployment!A:B,2,FALSE)</f>
        <v>3.6</v>
      </c>
      <c r="W1278">
        <f>VLOOKUP(D1278,Unemployment!H:J,2,FALSE)</f>
        <v>3.8</v>
      </c>
      <c r="X1278">
        <f>VLOOKUP(D1278,Unemployment!H:J,3,FALSE)</f>
        <v>3.8</v>
      </c>
      <c r="Y1278">
        <f t="shared" si="393"/>
        <v>0.19999999999999973</v>
      </c>
      <c r="Z1278">
        <f t="shared" si="394"/>
        <v>0</v>
      </c>
      <c r="AA1278">
        <f>VLOOKUP(D1278,MedianAge!A:B,2,FALSE)</f>
        <v>39.799999999999997</v>
      </c>
      <c r="AB1278" s="6">
        <f>VLOOKUP(D1278,StateActions!F:G,2,FALSE)</f>
        <v>43911</v>
      </c>
      <c r="AC1278" s="6">
        <f>VLOOKUP(D1278,StateActions!L:M,2,FALSE)</f>
        <v>43911</v>
      </c>
      <c r="AD1278" s="6">
        <f>VLOOKUP(D1278,StateActions!A:B,2,FALSE)</f>
        <v>43906</v>
      </c>
      <c r="AE1278">
        <f t="shared" si="395"/>
        <v>-15</v>
      </c>
      <c r="AF1278">
        <f t="shared" si="396"/>
        <v>-15</v>
      </c>
      <c r="AG1278">
        <f t="shared" si="397"/>
        <v>-10</v>
      </c>
      <c r="AH1278" s="18">
        <f t="shared" si="398"/>
        <v>1</v>
      </c>
      <c r="AI1278" s="18">
        <f t="shared" si="399"/>
        <v>0</v>
      </c>
      <c r="AJ1278" s="20">
        <f t="shared" si="400"/>
        <v>0</v>
      </c>
      <c r="AK1278" t="str">
        <f t="shared" si="401"/>
        <v>Include</v>
      </c>
      <c r="AL1278" t="str">
        <f t="shared" si="402"/>
        <v>Less than 10 deaths</v>
      </c>
      <c r="AM1278" s="6">
        <f>IFERROR(VLOOKUP(D1278,DatesEachStateReach10Deaths!A:B,2,FALSE),AK1278)</f>
        <v>43910</v>
      </c>
      <c r="AN1278">
        <f t="shared" si="403"/>
        <v>-14</v>
      </c>
    </row>
    <row r="1279" spans="1:40" x14ac:dyDescent="0.25">
      <c r="A1279" t="str">
        <f t="shared" si="408"/>
        <v>43897New Jersey</v>
      </c>
      <c r="B1279" t="str">
        <f t="shared" si="391"/>
        <v>43897NJ</v>
      </c>
      <c r="C1279" s="6">
        <v>43897</v>
      </c>
      <c r="D1279" t="s">
        <v>93</v>
      </c>
      <c r="E1279" t="s">
        <v>39</v>
      </c>
      <c r="F1279">
        <f>IFERROR(VLOOKUP(B1279,CovidTracking!B:G,4,FALSE),0)</f>
        <v>4</v>
      </c>
      <c r="G1279">
        <f>IFERROR(VLOOKUP(B1279,CovidTracking!B:G,5,FALSE),0)</f>
        <v>0</v>
      </c>
      <c r="H1279">
        <f t="shared" si="392"/>
        <v>4</v>
      </c>
      <c r="I1279">
        <f>IFERROR(VLOOKUP(B1279,CovidTracking!B:G,6,FALSE),0)</f>
        <v>0</v>
      </c>
      <c r="J1279">
        <f t="shared" si="409"/>
        <v>3</v>
      </c>
      <c r="K1279">
        <f t="shared" si="410"/>
        <v>0</v>
      </c>
      <c r="L1279">
        <f t="shared" si="411"/>
        <v>3</v>
      </c>
      <c r="M1279">
        <f t="shared" si="412"/>
        <v>0</v>
      </c>
      <c r="N1279">
        <f>VLOOKUP(A1279,Mobility!$A:$L,7,FALSE)</f>
        <v>9</v>
      </c>
      <c r="O1279">
        <f>VLOOKUP(A1279,Mobility!$A:$L,8,FALSE)</f>
        <v>9</v>
      </c>
      <c r="P1279">
        <f>VLOOKUP(A1279,Mobility!$A:$L,9,FALSE)</f>
        <v>45</v>
      </c>
      <c r="Q1279">
        <f>VLOOKUP(A1279,Mobility!$A:$L,10,FALSE)</f>
        <v>2</v>
      </c>
      <c r="R1279">
        <f>VLOOKUP(A1279,Mobility!$A:$L,11,FALSE)</f>
        <v>6</v>
      </c>
      <c r="S1279">
        <f>VLOOKUP(A1279,Mobility!$A:$L,12,FALSE)</f>
        <v>-1</v>
      </c>
      <c r="T1279">
        <f>VLOOKUP(D1279,'Pop and Pop Den'!A:C,2,FALSE)</f>
        <v>8936574</v>
      </c>
      <c r="U1279">
        <f>VLOOKUP(D1279,'Pop and Pop Den'!A:C,3,FALSE)</f>
        <v>1215.1991</v>
      </c>
      <c r="V1279">
        <f>VLOOKUP(D1279,Unemployment!A:B,2,FALSE)</f>
        <v>3.6</v>
      </c>
      <c r="W1279">
        <f>VLOOKUP(D1279,Unemployment!H:J,2,FALSE)</f>
        <v>3.8</v>
      </c>
      <c r="X1279">
        <f>VLOOKUP(D1279,Unemployment!H:J,3,FALSE)</f>
        <v>3.8</v>
      </c>
      <c r="Y1279">
        <f t="shared" si="393"/>
        <v>0.19999999999999973</v>
      </c>
      <c r="Z1279">
        <f t="shared" si="394"/>
        <v>0</v>
      </c>
      <c r="AA1279">
        <f>VLOOKUP(D1279,MedianAge!A:B,2,FALSE)</f>
        <v>39.799999999999997</v>
      </c>
      <c r="AB1279" s="6">
        <f>VLOOKUP(D1279,StateActions!F:G,2,FALSE)</f>
        <v>43911</v>
      </c>
      <c r="AC1279" s="6">
        <f>VLOOKUP(D1279,StateActions!L:M,2,FALSE)</f>
        <v>43911</v>
      </c>
      <c r="AD1279" s="6">
        <f>VLOOKUP(D1279,StateActions!A:B,2,FALSE)</f>
        <v>43906</v>
      </c>
      <c r="AE1279">
        <f t="shared" si="395"/>
        <v>-14</v>
      </c>
      <c r="AF1279">
        <f t="shared" si="396"/>
        <v>-14</v>
      </c>
      <c r="AG1279">
        <f t="shared" si="397"/>
        <v>-9</v>
      </c>
      <c r="AH1279" s="18">
        <f t="shared" si="398"/>
        <v>1</v>
      </c>
      <c r="AI1279" s="18">
        <f t="shared" si="399"/>
        <v>0</v>
      </c>
      <c r="AJ1279" s="20">
        <f t="shared" si="400"/>
        <v>0</v>
      </c>
      <c r="AK1279" t="str">
        <f t="shared" si="401"/>
        <v>Include</v>
      </c>
      <c r="AL1279" t="str">
        <f t="shared" si="402"/>
        <v>Less than 10 deaths</v>
      </c>
      <c r="AM1279" s="6">
        <f>IFERROR(VLOOKUP(D1279,DatesEachStateReach10Deaths!A:B,2,FALSE),AK1279)</f>
        <v>43910</v>
      </c>
      <c r="AN1279">
        <f t="shared" si="403"/>
        <v>-13</v>
      </c>
    </row>
    <row r="1280" spans="1:40" x14ac:dyDescent="0.25">
      <c r="A1280" t="str">
        <f t="shared" si="408"/>
        <v>43898New Jersey</v>
      </c>
      <c r="B1280" t="str">
        <f t="shared" si="391"/>
        <v>43898NJ</v>
      </c>
      <c r="C1280" s="6">
        <v>43898</v>
      </c>
      <c r="D1280" t="s">
        <v>93</v>
      </c>
      <c r="E1280" t="s">
        <v>39</v>
      </c>
      <c r="F1280">
        <f>IFERROR(VLOOKUP(B1280,CovidTracking!B:G,4,FALSE),0)</f>
        <v>6</v>
      </c>
      <c r="G1280">
        <f>IFERROR(VLOOKUP(B1280,CovidTracking!B:G,5,FALSE),0)</f>
        <v>31</v>
      </c>
      <c r="H1280">
        <f t="shared" si="392"/>
        <v>37</v>
      </c>
      <c r="I1280">
        <f>IFERROR(VLOOKUP(B1280,CovidTracking!B:G,6,FALSE),0)</f>
        <v>0</v>
      </c>
      <c r="J1280">
        <f t="shared" si="409"/>
        <v>2</v>
      </c>
      <c r="K1280">
        <f t="shared" si="410"/>
        <v>31</v>
      </c>
      <c r="L1280">
        <f t="shared" si="411"/>
        <v>33</v>
      </c>
      <c r="M1280">
        <f t="shared" si="412"/>
        <v>0</v>
      </c>
      <c r="N1280">
        <f>VLOOKUP(A1280,Mobility!$A:$L,7,FALSE)</f>
        <v>8</v>
      </c>
      <c r="O1280">
        <f>VLOOKUP(A1280,Mobility!$A:$L,8,FALSE)</f>
        <v>6</v>
      </c>
      <c r="P1280">
        <f>VLOOKUP(A1280,Mobility!$A:$L,9,FALSE)</f>
        <v>116</v>
      </c>
      <c r="Q1280">
        <f>VLOOKUP(A1280,Mobility!$A:$L,10,FALSE)</f>
        <v>2</v>
      </c>
      <c r="R1280">
        <f>VLOOKUP(A1280,Mobility!$A:$L,11,FALSE)</f>
        <v>2</v>
      </c>
      <c r="S1280">
        <f>VLOOKUP(A1280,Mobility!$A:$L,12,FALSE)</f>
        <v>0</v>
      </c>
      <c r="T1280">
        <f>VLOOKUP(D1280,'Pop and Pop Den'!A:C,2,FALSE)</f>
        <v>8936574</v>
      </c>
      <c r="U1280">
        <f>VLOOKUP(D1280,'Pop and Pop Den'!A:C,3,FALSE)</f>
        <v>1215.1991</v>
      </c>
      <c r="V1280">
        <f>VLOOKUP(D1280,Unemployment!A:B,2,FALSE)</f>
        <v>3.6</v>
      </c>
      <c r="W1280">
        <f>VLOOKUP(D1280,Unemployment!H:J,2,FALSE)</f>
        <v>3.8</v>
      </c>
      <c r="X1280">
        <f>VLOOKUP(D1280,Unemployment!H:J,3,FALSE)</f>
        <v>3.8</v>
      </c>
      <c r="Y1280">
        <f t="shared" si="393"/>
        <v>0.19999999999999973</v>
      </c>
      <c r="Z1280">
        <f t="shared" si="394"/>
        <v>0</v>
      </c>
      <c r="AA1280">
        <f>VLOOKUP(D1280,MedianAge!A:B,2,FALSE)</f>
        <v>39.799999999999997</v>
      </c>
      <c r="AB1280" s="6">
        <f>VLOOKUP(D1280,StateActions!F:G,2,FALSE)</f>
        <v>43911</v>
      </c>
      <c r="AC1280" s="6">
        <f>VLOOKUP(D1280,StateActions!L:M,2,FALSE)</f>
        <v>43911</v>
      </c>
      <c r="AD1280" s="6">
        <f>VLOOKUP(D1280,StateActions!A:B,2,FALSE)</f>
        <v>43906</v>
      </c>
      <c r="AE1280">
        <f t="shared" si="395"/>
        <v>-13</v>
      </c>
      <c r="AF1280">
        <f t="shared" si="396"/>
        <v>-13</v>
      </c>
      <c r="AG1280">
        <f t="shared" si="397"/>
        <v>-8</v>
      </c>
      <c r="AH1280" s="18">
        <f t="shared" si="398"/>
        <v>0.16216216216216217</v>
      </c>
      <c r="AI1280" s="18">
        <f t="shared" si="399"/>
        <v>0.83783783783783783</v>
      </c>
      <c r="AJ1280" s="20">
        <f t="shared" si="400"/>
        <v>0</v>
      </c>
      <c r="AK1280" t="str">
        <f t="shared" si="401"/>
        <v>Include</v>
      </c>
      <c r="AL1280" t="str">
        <f t="shared" si="402"/>
        <v>Less than 10 deaths</v>
      </c>
      <c r="AM1280" s="6">
        <f>IFERROR(VLOOKUP(D1280,DatesEachStateReach10Deaths!A:B,2,FALSE),AK1280)</f>
        <v>43910</v>
      </c>
      <c r="AN1280">
        <f t="shared" si="403"/>
        <v>-12</v>
      </c>
    </row>
    <row r="1281" spans="1:40" x14ac:dyDescent="0.25">
      <c r="A1281" t="str">
        <f t="shared" si="408"/>
        <v>43899New Jersey</v>
      </c>
      <c r="B1281" t="str">
        <f t="shared" si="391"/>
        <v>43899NJ</v>
      </c>
      <c r="C1281" s="6">
        <v>43899</v>
      </c>
      <c r="D1281" t="s">
        <v>93</v>
      </c>
      <c r="E1281" t="s">
        <v>39</v>
      </c>
      <c r="F1281">
        <f>IFERROR(VLOOKUP(B1281,CovidTracking!B:G,4,FALSE),0)</f>
        <v>11</v>
      </c>
      <c r="G1281">
        <f>IFERROR(VLOOKUP(B1281,CovidTracking!B:G,5,FALSE),0)</f>
        <v>35</v>
      </c>
      <c r="H1281">
        <f t="shared" si="392"/>
        <v>46</v>
      </c>
      <c r="I1281">
        <f>IFERROR(VLOOKUP(B1281,CovidTracking!B:G,6,FALSE),0)</f>
        <v>0</v>
      </c>
      <c r="J1281">
        <f t="shared" si="409"/>
        <v>5</v>
      </c>
      <c r="K1281">
        <f t="shared" si="410"/>
        <v>4</v>
      </c>
      <c r="L1281">
        <f t="shared" si="411"/>
        <v>9</v>
      </c>
      <c r="M1281">
        <f t="shared" si="412"/>
        <v>0</v>
      </c>
      <c r="N1281">
        <f>VLOOKUP(A1281,Mobility!$A:$L,7,FALSE)</f>
        <v>8</v>
      </c>
      <c r="O1281">
        <f>VLOOKUP(A1281,Mobility!$A:$L,8,FALSE)</f>
        <v>8</v>
      </c>
      <c r="P1281">
        <f>VLOOKUP(A1281,Mobility!$A:$L,9,FALSE)</f>
        <v>121</v>
      </c>
      <c r="Q1281">
        <f>VLOOKUP(A1281,Mobility!$A:$L,10,FALSE)</f>
        <v>-4</v>
      </c>
      <c r="R1281">
        <f>VLOOKUP(A1281,Mobility!$A:$L,11,FALSE)</f>
        <v>1</v>
      </c>
      <c r="S1281">
        <f>VLOOKUP(A1281,Mobility!$A:$L,12,FALSE)</f>
        <v>0</v>
      </c>
      <c r="T1281">
        <f>VLOOKUP(D1281,'Pop and Pop Den'!A:C,2,FALSE)</f>
        <v>8936574</v>
      </c>
      <c r="U1281">
        <f>VLOOKUP(D1281,'Pop and Pop Den'!A:C,3,FALSE)</f>
        <v>1215.1991</v>
      </c>
      <c r="V1281">
        <f>VLOOKUP(D1281,Unemployment!A:B,2,FALSE)</f>
        <v>3.6</v>
      </c>
      <c r="W1281">
        <f>VLOOKUP(D1281,Unemployment!H:J,2,FALSE)</f>
        <v>3.8</v>
      </c>
      <c r="X1281">
        <f>VLOOKUP(D1281,Unemployment!H:J,3,FALSE)</f>
        <v>3.8</v>
      </c>
      <c r="Y1281">
        <f t="shared" si="393"/>
        <v>0.19999999999999973</v>
      </c>
      <c r="Z1281">
        <f t="shared" si="394"/>
        <v>0</v>
      </c>
      <c r="AA1281">
        <f>VLOOKUP(D1281,MedianAge!A:B,2,FALSE)</f>
        <v>39.799999999999997</v>
      </c>
      <c r="AB1281" s="6">
        <f>VLOOKUP(D1281,StateActions!F:G,2,FALSE)</f>
        <v>43911</v>
      </c>
      <c r="AC1281" s="6">
        <f>VLOOKUP(D1281,StateActions!L:M,2,FALSE)</f>
        <v>43911</v>
      </c>
      <c r="AD1281" s="6">
        <f>VLOOKUP(D1281,StateActions!A:B,2,FALSE)</f>
        <v>43906</v>
      </c>
      <c r="AE1281">
        <f t="shared" si="395"/>
        <v>-12</v>
      </c>
      <c r="AF1281">
        <f t="shared" si="396"/>
        <v>-12</v>
      </c>
      <c r="AG1281">
        <f t="shared" si="397"/>
        <v>-7</v>
      </c>
      <c r="AH1281" s="18">
        <f t="shared" si="398"/>
        <v>0.2391304347826087</v>
      </c>
      <c r="AI1281" s="18">
        <f t="shared" si="399"/>
        <v>0.76086956521739135</v>
      </c>
      <c r="AJ1281" s="20">
        <f t="shared" si="400"/>
        <v>0</v>
      </c>
      <c r="AK1281" t="str">
        <f t="shared" si="401"/>
        <v>Include</v>
      </c>
      <c r="AL1281" t="str">
        <f t="shared" si="402"/>
        <v>Less than 10 deaths</v>
      </c>
      <c r="AM1281" s="6">
        <f>IFERROR(VLOOKUP(D1281,DatesEachStateReach10Deaths!A:B,2,FALSE),AK1281)</f>
        <v>43910</v>
      </c>
      <c r="AN1281">
        <f t="shared" si="403"/>
        <v>-11</v>
      </c>
    </row>
    <row r="1282" spans="1:40" x14ac:dyDescent="0.25">
      <c r="A1282" t="str">
        <f t="shared" si="408"/>
        <v>43900New Jersey</v>
      </c>
      <c r="B1282" t="str">
        <f t="shared" ref="B1282:B1345" si="413">C1282&amp;E1282</f>
        <v>43900NJ</v>
      </c>
      <c r="C1282" s="6">
        <v>43900</v>
      </c>
      <c r="D1282" t="s">
        <v>93</v>
      </c>
      <c r="E1282" t="s">
        <v>39</v>
      </c>
      <c r="F1282">
        <f>IFERROR(VLOOKUP(B1282,CovidTracking!B:G,4,FALSE),0)</f>
        <v>15</v>
      </c>
      <c r="G1282">
        <f>IFERROR(VLOOKUP(B1282,CovidTracking!B:G,5,FALSE),0)</f>
        <v>44</v>
      </c>
      <c r="H1282">
        <f t="shared" ref="H1282:H1345" si="414">F1282+G1282</f>
        <v>59</v>
      </c>
      <c r="I1282">
        <f>IFERROR(VLOOKUP(B1282,CovidTracking!B:G,6,FALSE),0)</f>
        <v>0</v>
      </c>
      <c r="J1282">
        <f t="shared" si="409"/>
        <v>4</v>
      </c>
      <c r="K1282">
        <f t="shared" si="410"/>
        <v>9</v>
      </c>
      <c r="L1282">
        <f t="shared" si="411"/>
        <v>13</v>
      </c>
      <c r="M1282">
        <f t="shared" si="412"/>
        <v>0</v>
      </c>
      <c r="N1282">
        <f>VLOOKUP(A1282,Mobility!$A:$L,7,FALSE)</f>
        <v>5</v>
      </c>
      <c r="O1282">
        <f>VLOOKUP(A1282,Mobility!$A:$L,8,FALSE)</f>
        <v>10</v>
      </c>
      <c r="P1282">
        <f>VLOOKUP(A1282,Mobility!$A:$L,9,FALSE)</f>
        <v>34</v>
      </c>
      <c r="Q1282">
        <f>VLOOKUP(A1282,Mobility!$A:$L,10,FALSE)</f>
        <v>-7</v>
      </c>
      <c r="R1282">
        <f>VLOOKUP(A1282,Mobility!$A:$L,11,FALSE)</f>
        <v>-2</v>
      </c>
      <c r="S1282">
        <f>VLOOKUP(A1282,Mobility!$A:$L,12,FALSE)</f>
        <v>1</v>
      </c>
      <c r="T1282">
        <f>VLOOKUP(D1282,'Pop and Pop Den'!A:C,2,FALSE)</f>
        <v>8936574</v>
      </c>
      <c r="U1282">
        <f>VLOOKUP(D1282,'Pop and Pop Den'!A:C,3,FALSE)</f>
        <v>1215.1991</v>
      </c>
      <c r="V1282">
        <f>VLOOKUP(D1282,Unemployment!A:B,2,FALSE)</f>
        <v>3.6</v>
      </c>
      <c r="W1282">
        <f>VLOOKUP(D1282,Unemployment!H:J,2,FALSE)</f>
        <v>3.8</v>
      </c>
      <c r="X1282">
        <f>VLOOKUP(D1282,Unemployment!H:J,3,FALSE)</f>
        <v>3.8</v>
      </c>
      <c r="Y1282">
        <f t="shared" si="393"/>
        <v>0.19999999999999973</v>
      </c>
      <c r="Z1282">
        <f t="shared" si="394"/>
        <v>0</v>
      </c>
      <c r="AA1282">
        <f>VLOOKUP(D1282,MedianAge!A:B,2,FALSE)</f>
        <v>39.799999999999997</v>
      </c>
      <c r="AB1282" s="6">
        <f>VLOOKUP(D1282,StateActions!F:G,2,FALSE)</f>
        <v>43911</v>
      </c>
      <c r="AC1282" s="6">
        <f>VLOOKUP(D1282,StateActions!L:M,2,FALSE)</f>
        <v>43911</v>
      </c>
      <c r="AD1282" s="6">
        <f>VLOOKUP(D1282,StateActions!A:B,2,FALSE)</f>
        <v>43906</v>
      </c>
      <c r="AE1282">
        <f t="shared" si="395"/>
        <v>-11</v>
      </c>
      <c r="AF1282">
        <f t="shared" si="396"/>
        <v>-11</v>
      </c>
      <c r="AG1282">
        <f t="shared" si="397"/>
        <v>-6</v>
      </c>
      <c r="AH1282" s="18">
        <f t="shared" si="398"/>
        <v>0.25423728813559321</v>
      </c>
      <c r="AI1282" s="18">
        <f t="shared" si="399"/>
        <v>0.74576271186440679</v>
      </c>
      <c r="AJ1282" s="20">
        <f t="shared" si="400"/>
        <v>0</v>
      </c>
      <c r="AK1282" t="str">
        <f t="shared" si="401"/>
        <v>Include</v>
      </c>
      <c r="AL1282" t="str">
        <f t="shared" si="402"/>
        <v>Less than 10 deaths</v>
      </c>
      <c r="AM1282" s="6">
        <f>IFERROR(VLOOKUP(D1282,DatesEachStateReach10Deaths!A:B,2,FALSE),AK1282)</f>
        <v>43910</v>
      </c>
      <c r="AN1282">
        <f t="shared" si="403"/>
        <v>-10</v>
      </c>
    </row>
    <row r="1283" spans="1:40" x14ac:dyDescent="0.25">
      <c r="A1283" t="str">
        <f t="shared" si="408"/>
        <v>43901New Jersey</v>
      </c>
      <c r="B1283" t="str">
        <f t="shared" si="413"/>
        <v>43901NJ</v>
      </c>
      <c r="C1283" s="6">
        <v>43901</v>
      </c>
      <c r="D1283" t="s">
        <v>93</v>
      </c>
      <c r="E1283" t="s">
        <v>39</v>
      </c>
      <c r="F1283">
        <f>IFERROR(VLOOKUP(B1283,CovidTracking!B:G,4,FALSE),0)</f>
        <v>24</v>
      </c>
      <c r="G1283">
        <f>IFERROR(VLOOKUP(B1283,CovidTracking!B:G,5,FALSE),0)</f>
        <v>57</v>
      </c>
      <c r="H1283">
        <f t="shared" si="414"/>
        <v>81</v>
      </c>
      <c r="I1283">
        <f>IFERROR(VLOOKUP(B1283,CovidTracking!B:G,6,FALSE),0)</f>
        <v>1</v>
      </c>
      <c r="J1283">
        <f t="shared" si="409"/>
        <v>9</v>
      </c>
      <c r="K1283">
        <f t="shared" si="410"/>
        <v>13</v>
      </c>
      <c r="L1283">
        <f t="shared" si="411"/>
        <v>22</v>
      </c>
      <c r="M1283">
        <f t="shared" si="412"/>
        <v>1</v>
      </c>
      <c r="N1283">
        <f>VLOOKUP(A1283,Mobility!$A:$L,7,FALSE)</f>
        <v>6</v>
      </c>
      <c r="O1283">
        <f>VLOOKUP(A1283,Mobility!$A:$L,8,FALSE)</f>
        <v>12</v>
      </c>
      <c r="P1283">
        <f>VLOOKUP(A1283,Mobility!$A:$L,9,FALSE)</f>
        <v>48</v>
      </c>
      <c r="Q1283">
        <f>VLOOKUP(A1283,Mobility!$A:$L,10,FALSE)</f>
        <v>-8</v>
      </c>
      <c r="R1283">
        <f>VLOOKUP(A1283,Mobility!$A:$L,11,FALSE)</f>
        <v>-3</v>
      </c>
      <c r="S1283">
        <f>VLOOKUP(A1283,Mobility!$A:$L,12,FALSE)</f>
        <v>1</v>
      </c>
      <c r="T1283">
        <f>VLOOKUP(D1283,'Pop and Pop Den'!A:C,2,FALSE)</f>
        <v>8936574</v>
      </c>
      <c r="U1283">
        <f>VLOOKUP(D1283,'Pop and Pop Den'!A:C,3,FALSE)</f>
        <v>1215.1991</v>
      </c>
      <c r="V1283">
        <f>VLOOKUP(D1283,Unemployment!A:B,2,FALSE)</f>
        <v>3.6</v>
      </c>
      <c r="W1283">
        <f>VLOOKUP(D1283,Unemployment!H:J,2,FALSE)</f>
        <v>3.8</v>
      </c>
      <c r="X1283">
        <f>VLOOKUP(D1283,Unemployment!H:J,3,FALSE)</f>
        <v>3.8</v>
      </c>
      <c r="Y1283">
        <f t="shared" ref="Y1283:Y1346" si="415">X1283-V1283</f>
        <v>0.19999999999999973</v>
      </c>
      <c r="Z1283">
        <f t="shared" ref="Z1283:Z1346" si="416">X1283-W1283</f>
        <v>0</v>
      </c>
      <c r="AA1283">
        <f>VLOOKUP(D1283,MedianAge!A:B,2,FALSE)</f>
        <v>39.799999999999997</v>
      </c>
      <c r="AB1283" s="6">
        <f>VLOOKUP(D1283,StateActions!F:G,2,FALSE)</f>
        <v>43911</v>
      </c>
      <c r="AC1283" s="6">
        <f>VLOOKUP(D1283,StateActions!L:M,2,FALSE)</f>
        <v>43911</v>
      </c>
      <c r="AD1283" s="6">
        <f>VLOOKUP(D1283,StateActions!A:B,2,FALSE)</f>
        <v>43906</v>
      </c>
      <c r="AE1283">
        <f t="shared" ref="AE1283:AE1346" si="417">C1283-AB1283</f>
        <v>-10</v>
      </c>
      <c r="AF1283">
        <f t="shared" ref="AF1283:AF1346" si="418">C1283-AC1283</f>
        <v>-10</v>
      </c>
      <c r="AG1283">
        <f t="shared" ref="AG1283:AG1346" si="419">C1283-AD1283</f>
        <v>-5</v>
      </c>
      <c r="AH1283" s="18">
        <f t="shared" ref="AH1283:AH1346" si="420">IFERROR(F1283/H1283,0)</f>
        <v>0.29629629629629628</v>
      </c>
      <c r="AI1283" s="18">
        <f t="shared" ref="AI1283:AI1346" si="421">IFERROR(G1283/H1283,0)</f>
        <v>0.70370370370370372</v>
      </c>
      <c r="AJ1283" s="20">
        <f t="shared" ref="AJ1283:AJ1346" si="422">IFERROR(I1283/H1283,0)</f>
        <v>1.2345679012345678E-2</v>
      </c>
      <c r="AK1283" t="str">
        <f t="shared" ref="AK1283:AK1346" si="423">IF(SUMIFS(M:M,D:D,D1283)&lt;10,"Exclude less than 10 Deaths","Include")</f>
        <v>Include</v>
      </c>
      <c r="AL1283" t="str">
        <f t="shared" ref="AL1283:AL1346" si="424">IF(I1283&gt;9,"10 or more deaths","Less than 10 deaths")</f>
        <v>Less than 10 deaths</v>
      </c>
      <c r="AM1283" s="6">
        <f>IFERROR(VLOOKUP(D1283,DatesEachStateReach10Deaths!A:B,2,FALSE),AK1283)</f>
        <v>43910</v>
      </c>
      <c r="AN1283">
        <f t="shared" ref="AN1283:AN1346" si="425">IFERROR(C1283-AM1283,AK1283)</f>
        <v>-9</v>
      </c>
    </row>
    <row r="1284" spans="1:40" x14ac:dyDescent="0.25">
      <c r="A1284" t="str">
        <f t="shared" si="408"/>
        <v>43902New Jersey</v>
      </c>
      <c r="B1284" t="str">
        <f t="shared" si="413"/>
        <v>43902NJ</v>
      </c>
      <c r="C1284" s="6">
        <v>43902</v>
      </c>
      <c r="D1284" t="s">
        <v>93</v>
      </c>
      <c r="E1284" t="s">
        <v>39</v>
      </c>
      <c r="F1284">
        <f>IFERROR(VLOOKUP(B1284,CovidTracking!B:G,4,FALSE),0)</f>
        <v>30</v>
      </c>
      <c r="G1284">
        <f>IFERROR(VLOOKUP(B1284,CovidTracking!B:G,5,FALSE),0)</f>
        <v>74</v>
      </c>
      <c r="H1284">
        <f t="shared" si="414"/>
        <v>104</v>
      </c>
      <c r="I1284">
        <f>IFERROR(VLOOKUP(B1284,CovidTracking!B:G,6,FALSE),0)</f>
        <v>1</v>
      </c>
      <c r="J1284">
        <f t="shared" si="409"/>
        <v>6</v>
      </c>
      <c r="K1284">
        <f t="shared" si="410"/>
        <v>17</v>
      </c>
      <c r="L1284">
        <f t="shared" si="411"/>
        <v>23</v>
      </c>
      <c r="M1284">
        <f t="shared" si="412"/>
        <v>0</v>
      </c>
      <c r="N1284">
        <f>VLOOKUP(A1284,Mobility!$A:$L,7,FALSE)</f>
        <v>5</v>
      </c>
      <c r="O1284">
        <f>VLOOKUP(A1284,Mobility!$A:$L,8,FALSE)</f>
        <v>25</v>
      </c>
      <c r="P1284">
        <f>VLOOKUP(A1284,Mobility!$A:$L,9,FALSE)</f>
        <v>19</v>
      </c>
      <c r="Q1284">
        <f>VLOOKUP(A1284,Mobility!$A:$L,10,FALSE)</f>
        <v>-14</v>
      </c>
      <c r="R1284">
        <f>VLOOKUP(A1284,Mobility!$A:$L,11,FALSE)</f>
        <v>-5</v>
      </c>
      <c r="S1284">
        <f>VLOOKUP(A1284,Mobility!$A:$L,12,FALSE)</f>
        <v>3</v>
      </c>
      <c r="T1284">
        <f>VLOOKUP(D1284,'Pop and Pop Den'!A:C,2,FALSE)</f>
        <v>8936574</v>
      </c>
      <c r="U1284">
        <f>VLOOKUP(D1284,'Pop and Pop Den'!A:C,3,FALSE)</f>
        <v>1215.1991</v>
      </c>
      <c r="V1284">
        <f>VLOOKUP(D1284,Unemployment!A:B,2,FALSE)</f>
        <v>3.6</v>
      </c>
      <c r="W1284">
        <f>VLOOKUP(D1284,Unemployment!H:J,2,FALSE)</f>
        <v>3.8</v>
      </c>
      <c r="X1284">
        <f>VLOOKUP(D1284,Unemployment!H:J,3,FALSE)</f>
        <v>3.8</v>
      </c>
      <c r="Y1284">
        <f t="shared" si="415"/>
        <v>0.19999999999999973</v>
      </c>
      <c r="Z1284">
        <f t="shared" si="416"/>
        <v>0</v>
      </c>
      <c r="AA1284">
        <f>VLOOKUP(D1284,MedianAge!A:B,2,FALSE)</f>
        <v>39.799999999999997</v>
      </c>
      <c r="AB1284" s="6">
        <f>VLOOKUP(D1284,StateActions!F:G,2,FALSE)</f>
        <v>43911</v>
      </c>
      <c r="AC1284" s="6">
        <f>VLOOKUP(D1284,StateActions!L:M,2,FALSE)</f>
        <v>43911</v>
      </c>
      <c r="AD1284" s="6">
        <f>VLOOKUP(D1284,StateActions!A:B,2,FALSE)</f>
        <v>43906</v>
      </c>
      <c r="AE1284">
        <f t="shared" si="417"/>
        <v>-9</v>
      </c>
      <c r="AF1284">
        <f t="shared" si="418"/>
        <v>-9</v>
      </c>
      <c r="AG1284">
        <f t="shared" si="419"/>
        <v>-4</v>
      </c>
      <c r="AH1284" s="18">
        <f t="shared" si="420"/>
        <v>0.28846153846153844</v>
      </c>
      <c r="AI1284" s="18">
        <f t="shared" si="421"/>
        <v>0.71153846153846156</v>
      </c>
      <c r="AJ1284" s="20">
        <f t="shared" si="422"/>
        <v>9.6153846153846159E-3</v>
      </c>
      <c r="AK1284" t="str">
        <f t="shared" si="423"/>
        <v>Include</v>
      </c>
      <c r="AL1284" t="str">
        <f t="shared" si="424"/>
        <v>Less than 10 deaths</v>
      </c>
      <c r="AM1284" s="6">
        <f>IFERROR(VLOOKUP(D1284,DatesEachStateReach10Deaths!A:B,2,FALSE),AK1284)</f>
        <v>43910</v>
      </c>
      <c r="AN1284">
        <f t="shared" si="425"/>
        <v>-8</v>
      </c>
    </row>
    <row r="1285" spans="1:40" x14ac:dyDescent="0.25">
      <c r="A1285" t="str">
        <f t="shared" si="408"/>
        <v>43903New Jersey</v>
      </c>
      <c r="B1285" t="str">
        <f t="shared" si="413"/>
        <v>43903NJ</v>
      </c>
      <c r="C1285" s="6">
        <v>43903</v>
      </c>
      <c r="D1285" t="s">
        <v>93</v>
      </c>
      <c r="E1285" t="s">
        <v>39</v>
      </c>
      <c r="F1285">
        <f>IFERROR(VLOOKUP(B1285,CovidTracking!B:G,4,FALSE),0)</f>
        <v>50</v>
      </c>
      <c r="G1285">
        <f>IFERROR(VLOOKUP(B1285,CovidTracking!B:G,5,FALSE),0)</f>
        <v>97</v>
      </c>
      <c r="H1285">
        <f t="shared" si="414"/>
        <v>147</v>
      </c>
      <c r="I1285">
        <f>IFERROR(VLOOKUP(B1285,CovidTracking!B:G,6,FALSE),0)</f>
        <v>1</v>
      </c>
      <c r="J1285">
        <f t="shared" si="409"/>
        <v>20</v>
      </c>
      <c r="K1285">
        <f t="shared" si="410"/>
        <v>23</v>
      </c>
      <c r="L1285">
        <f t="shared" si="411"/>
        <v>43</v>
      </c>
      <c r="M1285">
        <f t="shared" si="412"/>
        <v>0</v>
      </c>
      <c r="N1285">
        <f>VLOOKUP(A1285,Mobility!$A:$L,7,FALSE)</f>
        <v>-1</v>
      </c>
      <c r="O1285">
        <f>VLOOKUP(A1285,Mobility!$A:$L,8,FALSE)</f>
        <v>27</v>
      </c>
      <c r="P1285">
        <f>VLOOKUP(A1285,Mobility!$A:$L,9,FALSE)</f>
        <v>39</v>
      </c>
      <c r="Q1285">
        <f>VLOOKUP(A1285,Mobility!$A:$L,10,FALSE)</f>
        <v>-20</v>
      </c>
      <c r="R1285">
        <f>VLOOKUP(A1285,Mobility!$A:$L,11,FALSE)</f>
        <v>-9</v>
      </c>
      <c r="S1285">
        <f>VLOOKUP(A1285,Mobility!$A:$L,12,FALSE)</f>
        <v>6</v>
      </c>
      <c r="T1285">
        <f>VLOOKUP(D1285,'Pop and Pop Den'!A:C,2,FALSE)</f>
        <v>8936574</v>
      </c>
      <c r="U1285">
        <f>VLOOKUP(D1285,'Pop and Pop Den'!A:C,3,FALSE)</f>
        <v>1215.1991</v>
      </c>
      <c r="V1285">
        <f>VLOOKUP(D1285,Unemployment!A:B,2,FALSE)</f>
        <v>3.6</v>
      </c>
      <c r="W1285">
        <f>VLOOKUP(D1285,Unemployment!H:J,2,FALSE)</f>
        <v>3.8</v>
      </c>
      <c r="X1285">
        <f>VLOOKUP(D1285,Unemployment!H:J,3,FALSE)</f>
        <v>3.8</v>
      </c>
      <c r="Y1285">
        <f t="shared" si="415"/>
        <v>0.19999999999999973</v>
      </c>
      <c r="Z1285">
        <f t="shared" si="416"/>
        <v>0</v>
      </c>
      <c r="AA1285">
        <f>VLOOKUP(D1285,MedianAge!A:B,2,FALSE)</f>
        <v>39.799999999999997</v>
      </c>
      <c r="AB1285" s="6">
        <f>VLOOKUP(D1285,StateActions!F:G,2,FALSE)</f>
        <v>43911</v>
      </c>
      <c r="AC1285" s="6">
        <f>VLOOKUP(D1285,StateActions!L:M,2,FALSE)</f>
        <v>43911</v>
      </c>
      <c r="AD1285" s="6">
        <f>VLOOKUP(D1285,StateActions!A:B,2,FALSE)</f>
        <v>43906</v>
      </c>
      <c r="AE1285">
        <f t="shared" si="417"/>
        <v>-8</v>
      </c>
      <c r="AF1285">
        <f t="shared" si="418"/>
        <v>-8</v>
      </c>
      <c r="AG1285">
        <f t="shared" si="419"/>
        <v>-3</v>
      </c>
      <c r="AH1285" s="18">
        <f t="shared" si="420"/>
        <v>0.3401360544217687</v>
      </c>
      <c r="AI1285" s="18">
        <f t="shared" si="421"/>
        <v>0.65986394557823125</v>
      </c>
      <c r="AJ1285" s="20">
        <f t="shared" si="422"/>
        <v>6.8027210884353739E-3</v>
      </c>
      <c r="AK1285" t="str">
        <f t="shared" si="423"/>
        <v>Include</v>
      </c>
      <c r="AL1285" t="str">
        <f t="shared" si="424"/>
        <v>Less than 10 deaths</v>
      </c>
      <c r="AM1285" s="6">
        <f>IFERROR(VLOOKUP(D1285,DatesEachStateReach10Deaths!A:B,2,FALSE),AK1285)</f>
        <v>43910</v>
      </c>
      <c r="AN1285">
        <f t="shared" si="425"/>
        <v>-7</v>
      </c>
    </row>
    <row r="1286" spans="1:40" x14ac:dyDescent="0.25">
      <c r="A1286" t="str">
        <f t="shared" si="408"/>
        <v>43904New Jersey</v>
      </c>
      <c r="B1286" t="str">
        <f t="shared" si="413"/>
        <v>43904NJ</v>
      </c>
      <c r="C1286" s="6">
        <v>43904</v>
      </c>
      <c r="D1286" t="s">
        <v>93</v>
      </c>
      <c r="E1286" t="s">
        <v>39</v>
      </c>
      <c r="F1286">
        <f>IFERROR(VLOOKUP(B1286,CovidTracking!B:G,4,FALSE),0)</f>
        <v>50</v>
      </c>
      <c r="G1286">
        <f>IFERROR(VLOOKUP(B1286,CovidTracking!B:G,5,FALSE),0)</f>
        <v>97</v>
      </c>
      <c r="H1286">
        <f t="shared" si="414"/>
        <v>147</v>
      </c>
      <c r="I1286">
        <f>IFERROR(VLOOKUP(B1286,CovidTracking!B:G,6,FALSE),0)</f>
        <v>1</v>
      </c>
      <c r="J1286">
        <f t="shared" si="409"/>
        <v>0</v>
      </c>
      <c r="K1286">
        <f t="shared" si="410"/>
        <v>0</v>
      </c>
      <c r="L1286">
        <f t="shared" si="411"/>
        <v>0</v>
      </c>
      <c r="M1286">
        <f t="shared" si="412"/>
        <v>0</v>
      </c>
      <c r="N1286">
        <f>VLOOKUP(A1286,Mobility!$A:$L,7,FALSE)</f>
        <v>-7</v>
      </c>
      <c r="O1286">
        <f>VLOOKUP(A1286,Mobility!$A:$L,8,FALSE)</f>
        <v>16</v>
      </c>
      <c r="P1286">
        <f>VLOOKUP(A1286,Mobility!$A:$L,9,FALSE)</f>
        <v>87</v>
      </c>
      <c r="Q1286">
        <f>VLOOKUP(A1286,Mobility!$A:$L,10,FALSE)</f>
        <v>-16</v>
      </c>
      <c r="R1286">
        <f>VLOOKUP(A1286,Mobility!$A:$L,11,FALSE)</f>
        <v>-2</v>
      </c>
      <c r="S1286">
        <f>VLOOKUP(A1286,Mobility!$A:$L,12,FALSE)</f>
        <v>4</v>
      </c>
      <c r="T1286">
        <f>VLOOKUP(D1286,'Pop and Pop Den'!A:C,2,FALSE)</f>
        <v>8936574</v>
      </c>
      <c r="U1286">
        <f>VLOOKUP(D1286,'Pop and Pop Den'!A:C,3,FALSE)</f>
        <v>1215.1991</v>
      </c>
      <c r="V1286">
        <f>VLOOKUP(D1286,Unemployment!A:B,2,FALSE)</f>
        <v>3.6</v>
      </c>
      <c r="W1286">
        <f>VLOOKUP(D1286,Unemployment!H:J,2,FALSE)</f>
        <v>3.8</v>
      </c>
      <c r="X1286">
        <f>VLOOKUP(D1286,Unemployment!H:J,3,FALSE)</f>
        <v>3.8</v>
      </c>
      <c r="Y1286">
        <f t="shared" si="415"/>
        <v>0.19999999999999973</v>
      </c>
      <c r="Z1286">
        <f t="shared" si="416"/>
        <v>0</v>
      </c>
      <c r="AA1286">
        <f>VLOOKUP(D1286,MedianAge!A:B,2,FALSE)</f>
        <v>39.799999999999997</v>
      </c>
      <c r="AB1286" s="6">
        <f>VLOOKUP(D1286,StateActions!F:G,2,FALSE)</f>
        <v>43911</v>
      </c>
      <c r="AC1286" s="6">
        <f>VLOOKUP(D1286,StateActions!L:M,2,FALSE)</f>
        <v>43911</v>
      </c>
      <c r="AD1286" s="6">
        <f>VLOOKUP(D1286,StateActions!A:B,2,FALSE)</f>
        <v>43906</v>
      </c>
      <c r="AE1286">
        <f t="shared" si="417"/>
        <v>-7</v>
      </c>
      <c r="AF1286">
        <f t="shared" si="418"/>
        <v>-7</v>
      </c>
      <c r="AG1286">
        <f t="shared" si="419"/>
        <v>-2</v>
      </c>
      <c r="AH1286" s="18">
        <f t="shared" si="420"/>
        <v>0.3401360544217687</v>
      </c>
      <c r="AI1286" s="18">
        <f t="shared" si="421"/>
        <v>0.65986394557823125</v>
      </c>
      <c r="AJ1286" s="20">
        <f t="shared" si="422"/>
        <v>6.8027210884353739E-3</v>
      </c>
      <c r="AK1286" t="str">
        <f t="shared" si="423"/>
        <v>Include</v>
      </c>
      <c r="AL1286" t="str">
        <f t="shared" si="424"/>
        <v>Less than 10 deaths</v>
      </c>
      <c r="AM1286" s="6">
        <f>IFERROR(VLOOKUP(D1286,DatesEachStateReach10Deaths!A:B,2,FALSE),AK1286)</f>
        <v>43910</v>
      </c>
      <c r="AN1286">
        <f t="shared" si="425"/>
        <v>-6</v>
      </c>
    </row>
    <row r="1287" spans="1:40" x14ac:dyDescent="0.25">
      <c r="A1287" t="str">
        <f t="shared" si="408"/>
        <v>43905New Jersey</v>
      </c>
      <c r="B1287" t="str">
        <f t="shared" si="413"/>
        <v>43905NJ</v>
      </c>
      <c r="C1287" s="6">
        <v>43905</v>
      </c>
      <c r="D1287" t="s">
        <v>93</v>
      </c>
      <c r="E1287" t="s">
        <v>39</v>
      </c>
      <c r="F1287">
        <f>IFERROR(VLOOKUP(B1287,CovidTracking!B:G,4,FALSE),0)</f>
        <v>98</v>
      </c>
      <c r="G1287">
        <f>IFERROR(VLOOKUP(B1287,CovidTracking!B:G,5,FALSE),0)</f>
        <v>120</v>
      </c>
      <c r="H1287">
        <f t="shared" si="414"/>
        <v>218</v>
      </c>
      <c r="I1287">
        <f>IFERROR(VLOOKUP(B1287,CovidTracking!B:G,6,FALSE),0)</f>
        <v>2</v>
      </c>
      <c r="J1287">
        <f t="shared" si="409"/>
        <v>48</v>
      </c>
      <c r="K1287">
        <f t="shared" si="410"/>
        <v>23</v>
      </c>
      <c r="L1287">
        <f t="shared" si="411"/>
        <v>71</v>
      </c>
      <c r="M1287">
        <f t="shared" si="412"/>
        <v>1</v>
      </c>
      <c r="N1287">
        <f>VLOOKUP(A1287,Mobility!$A:$L,7,FALSE)</f>
        <v>-14</v>
      </c>
      <c r="O1287">
        <f>VLOOKUP(A1287,Mobility!$A:$L,8,FALSE)</f>
        <v>6</v>
      </c>
      <c r="P1287">
        <f>VLOOKUP(A1287,Mobility!$A:$L,9,FALSE)</f>
        <v>79</v>
      </c>
      <c r="Q1287">
        <f>VLOOKUP(A1287,Mobility!$A:$L,10,FALSE)</f>
        <v>-24</v>
      </c>
      <c r="R1287">
        <f>VLOOKUP(A1287,Mobility!$A:$L,11,FALSE)</f>
        <v>-8</v>
      </c>
      <c r="S1287">
        <f>VLOOKUP(A1287,Mobility!$A:$L,12,FALSE)</f>
        <v>5</v>
      </c>
      <c r="T1287">
        <f>VLOOKUP(D1287,'Pop and Pop Den'!A:C,2,FALSE)</f>
        <v>8936574</v>
      </c>
      <c r="U1287">
        <f>VLOOKUP(D1287,'Pop and Pop Den'!A:C,3,FALSE)</f>
        <v>1215.1991</v>
      </c>
      <c r="V1287">
        <f>VLOOKUP(D1287,Unemployment!A:B,2,FALSE)</f>
        <v>3.6</v>
      </c>
      <c r="W1287">
        <f>VLOOKUP(D1287,Unemployment!H:J,2,FALSE)</f>
        <v>3.8</v>
      </c>
      <c r="X1287">
        <f>VLOOKUP(D1287,Unemployment!H:J,3,FALSE)</f>
        <v>3.8</v>
      </c>
      <c r="Y1287">
        <f t="shared" si="415"/>
        <v>0.19999999999999973</v>
      </c>
      <c r="Z1287">
        <f t="shared" si="416"/>
        <v>0</v>
      </c>
      <c r="AA1287">
        <f>VLOOKUP(D1287,MedianAge!A:B,2,FALSE)</f>
        <v>39.799999999999997</v>
      </c>
      <c r="AB1287" s="6">
        <f>VLOOKUP(D1287,StateActions!F:G,2,FALSE)</f>
        <v>43911</v>
      </c>
      <c r="AC1287" s="6">
        <f>VLOOKUP(D1287,StateActions!L:M,2,FALSE)</f>
        <v>43911</v>
      </c>
      <c r="AD1287" s="6">
        <f>VLOOKUP(D1287,StateActions!A:B,2,FALSE)</f>
        <v>43906</v>
      </c>
      <c r="AE1287">
        <f t="shared" si="417"/>
        <v>-6</v>
      </c>
      <c r="AF1287">
        <f t="shared" si="418"/>
        <v>-6</v>
      </c>
      <c r="AG1287">
        <f t="shared" si="419"/>
        <v>-1</v>
      </c>
      <c r="AH1287" s="18">
        <f t="shared" si="420"/>
        <v>0.44954128440366975</v>
      </c>
      <c r="AI1287" s="18">
        <f t="shared" si="421"/>
        <v>0.55045871559633031</v>
      </c>
      <c r="AJ1287" s="20">
        <f t="shared" si="422"/>
        <v>9.1743119266055051E-3</v>
      </c>
      <c r="AK1287" t="str">
        <f t="shared" si="423"/>
        <v>Include</v>
      </c>
      <c r="AL1287" t="str">
        <f t="shared" si="424"/>
        <v>Less than 10 deaths</v>
      </c>
      <c r="AM1287" s="6">
        <f>IFERROR(VLOOKUP(D1287,DatesEachStateReach10Deaths!A:B,2,FALSE),AK1287)</f>
        <v>43910</v>
      </c>
      <c r="AN1287">
        <f t="shared" si="425"/>
        <v>-5</v>
      </c>
    </row>
    <row r="1288" spans="1:40" x14ac:dyDescent="0.25">
      <c r="A1288" t="str">
        <f t="shared" si="408"/>
        <v>43906New Jersey</v>
      </c>
      <c r="B1288" t="str">
        <f t="shared" si="413"/>
        <v>43906NJ</v>
      </c>
      <c r="C1288" s="6">
        <v>43906</v>
      </c>
      <c r="D1288" t="s">
        <v>93</v>
      </c>
      <c r="E1288" t="s">
        <v>39</v>
      </c>
      <c r="F1288">
        <f>IFERROR(VLOOKUP(B1288,CovidTracking!B:G,4,FALSE),0)</f>
        <v>178</v>
      </c>
      <c r="G1288">
        <f>IFERROR(VLOOKUP(B1288,CovidTracking!B:G,5,FALSE),0)</f>
        <v>120</v>
      </c>
      <c r="H1288">
        <f t="shared" si="414"/>
        <v>298</v>
      </c>
      <c r="I1288">
        <f>IFERROR(VLOOKUP(B1288,CovidTracking!B:G,6,FALSE),0)</f>
        <v>2</v>
      </c>
      <c r="J1288">
        <f t="shared" si="409"/>
        <v>80</v>
      </c>
      <c r="K1288">
        <f t="shared" si="410"/>
        <v>0</v>
      </c>
      <c r="L1288">
        <f t="shared" si="411"/>
        <v>80</v>
      </c>
      <c r="M1288">
        <f t="shared" si="412"/>
        <v>0</v>
      </c>
      <c r="N1288">
        <f>VLOOKUP(A1288,Mobility!$A:$L,7,FALSE)</f>
        <v>-10</v>
      </c>
      <c r="O1288">
        <f>VLOOKUP(A1288,Mobility!$A:$L,8,FALSE)</f>
        <v>18</v>
      </c>
      <c r="P1288">
        <f>VLOOKUP(A1288,Mobility!$A:$L,9,FALSE)</f>
        <v>9</v>
      </c>
      <c r="Q1288">
        <f>VLOOKUP(A1288,Mobility!$A:$L,10,FALSE)</f>
        <v>-35</v>
      </c>
      <c r="R1288">
        <f>VLOOKUP(A1288,Mobility!$A:$L,11,FALSE)</f>
        <v>-25</v>
      </c>
      <c r="S1288">
        <f>VLOOKUP(A1288,Mobility!$A:$L,12,FALSE)</f>
        <v>11</v>
      </c>
      <c r="T1288">
        <f>VLOOKUP(D1288,'Pop and Pop Den'!A:C,2,FALSE)</f>
        <v>8936574</v>
      </c>
      <c r="U1288">
        <f>VLOOKUP(D1288,'Pop and Pop Den'!A:C,3,FALSE)</f>
        <v>1215.1991</v>
      </c>
      <c r="V1288">
        <f>VLOOKUP(D1288,Unemployment!A:B,2,FALSE)</f>
        <v>3.6</v>
      </c>
      <c r="W1288">
        <f>VLOOKUP(D1288,Unemployment!H:J,2,FALSE)</f>
        <v>3.8</v>
      </c>
      <c r="X1288">
        <f>VLOOKUP(D1288,Unemployment!H:J,3,FALSE)</f>
        <v>3.8</v>
      </c>
      <c r="Y1288">
        <f t="shared" si="415"/>
        <v>0.19999999999999973</v>
      </c>
      <c r="Z1288">
        <f t="shared" si="416"/>
        <v>0</v>
      </c>
      <c r="AA1288">
        <f>VLOOKUP(D1288,MedianAge!A:B,2,FALSE)</f>
        <v>39.799999999999997</v>
      </c>
      <c r="AB1288" s="6">
        <f>VLOOKUP(D1288,StateActions!F:G,2,FALSE)</f>
        <v>43911</v>
      </c>
      <c r="AC1288" s="6">
        <f>VLOOKUP(D1288,StateActions!L:M,2,FALSE)</f>
        <v>43911</v>
      </c>
      <c r="AD1288" s="6">
        <f>VLOOKUP(D1288,StateActions!A:B,2,FALSE)</f>
        <v>43906</v>
      </c>
      <c r="AE1288">
        <f t="shared" si="417"/>
        <v>-5</v>
      </c>
      <c r="AF1288">
        <f t="shared" si="418"/>
        <v>-5</v>
      </c>
      <c r="AG1288">
        <f t="shared" si="419"/>
        <v>0</v>
      </c>
      <c r="AH1288" s="18">
        <f t="shared" si="420"/>
        <v>0.59731543624161076</v>
      </c>
      <c r="AI1288" s="18">
        <f t="shared" si="421"/>
        <v>0.40268456375838924</v>
      </c>
      <c r="AJ1288" s="20">
        <f t="shared" si="422"/>
        <v>6.7114093959731542E-3</v>
      </c>
      <c r="AK1288" t="str">
        <f t="shared" si="423"/>
        <v>Include</v>
      </c>
      <c r="AL1288" t="str">
        <f t="shared" si="424"/>
        <v>Less than 10 deaths</v>
      </c>
      <c r="AM1288" s="6">
        <f>IFERROR(VLOOKUP(D1288,DatesEachStateReach10Deaths!A:B,2,FALSE),AK1288)</f>
        <v>43910</v>
      </c>
      <c r="AN1288">
        <f t="shared" si="425"/>
        <v>-4</v>
      </c>
    </row>
    <row r="1289" spans="1:40" x14ac:dyDescent="0.25">
      <c r="A1289" t="str">
        <f t="shared" si="408"/>
        <v>43907New Jersey</v>
      </c>
      <c r="B1289" t="str">
        <f t="shared" si="413"/>
        <v>43907NJ</v>
      </c>
      <c r="C1289" s="6">
        <v>43907</v>
      </c>
      <c r="D1289" t="s">
        <v>93</v>
      </c>
      <c r="E1289" t="s">
        <v>39</v>
      </c>
      <c r="F1289">
        <f>IFERROR(VLOOKUP(B1289,CovidTracking!B:G,4,FALSE),0)</f>
        <v>267</v>
      </c>
      <c r="G1289">
        <f>IFERROR(VLOOKUP(B1289,CovidTracking!B:G,5,FALSE),0)</f>
        <v>163</v>
      </c>
      <c r="H1289">
        <f t="shared" si="414"/>
        <v>430</v>
      </c>
      <c r="I1289">
        <f>IFERROR(VLOOKUP(B1289,CovidTracking!B:G,6,FALSE),0)</f>
        <v>3</v>
      </c>
      <c r="J1289">
        <f t="shared" si="409"/>
        <v>89</v>
      </c>
      <c r="K1289">
        <f t="shared" si="410"/>
        <v>43</v>
      </c>
      <c r="L1289">
        <f t="shared" si="411"/>
        <v>132</v>
      </c>
      <c r="M1289">
        <f t="shared" si="412"/>
        <v>1</v>
      </c>
      <c r="N1289">
        <f>VLOOKUP(A1289,Mobility!$A:$L,7,FALSE)</f>
        <v>-27</v>
      </c>
      <c r="O1289">
        <f>VLOOKUP(A1289,Mobility!$A:$L,8,FALSE)</f>
        <v>4</v>
      </c>
      <c r="P1289">
        <f>VLOOKUP(A1289,Mobility!$A:$L,9,FALSE)</f>
        <v>9</v>
      </c>
      <c r="Q1289">
        <f>VLOOKUP(A1289,Mobility!$A:$L,10,FALSE)</f>
        <v>-41</v>
      </c>
      <c r="R1289">
        <f>VLOOKUP(A1289,Mobility!$A:$L,11,FALSE)</f>
        <v>-35</v>
      </c>
      <c r="S1289">
        <f>VLOOKUP(A1289,Mobility!$A:$L,12,FALSE)</f>
        <v>16</v>
      </c>
      <c r="T1289">
        <f>VLOOKUP(D1289,'Pop and Pop Den'!A:C,2,FALSE)</f>
        <v>8936574</v>
      </c>
      <c r="U1289">
        <f>VLOOKUP(D1289,'Pop and Pop Den'!A:C,3,FALSE)</f>
        <v>1215.1991</v>
      </c>
      <c r="V1289">
        <f>VLOOKUP(D1289,Unemployment!A:B,2,FALSE)</f>
        <v>3.6</v>
      </c>
      <c r="W1289">
        <f>VLOOKUP(D1289,Unemployment!H:J,2,FALSE)</f>
        <v>3.8</v>
      </c>
      <c r="X1289">
        <f>VLOOKUP(D1289,Unemployment!H:J,3,FALSE)</f>
        <v>3.8</v>
      </c>
      <c r="Y1289">
        <f t="shared" si="415"/>
        <v>0.19999999999999973</v>
      </c>
      <c r="Z1289">
        <f t="shared" si="416"/>
        <v>0</v>
      </c>
      <c r="AA1289">
        <f>VLOOKUP(D1289,MedianAge!A:B,2,FALSE)</f>
        <v>39.799999999999997</v>
      </c>
      <c r="AB1289" s="6">
        <f>VLOOKUP(D1289,StateActions!F:G,2,FALSE)</f>
        <v>43911</v>
      </c>
      <c r="AC1289" s="6">
        <f>VLOOKUP(D1289,StateActions!L:M,2,FALSE)</f>
        <v>43911</v>
      </c>
      <c r="AD1289" s="6">
        <f>VLOOKUP(D1289,StateActions!A:B,2,FALSE)</f>
        <v>43906</v>
      </c>
      <c r="AE1289">
        <f t="shared" si="417"/>
        <v>-4</v>
      </c>
      <c r="AF1289">
        <f t="shared" si="418"/>
        <v>-4</v>
      </c>
      <c r="AG1289">
        <f t="shared" si="419"/>
        <v>1</v>
      </c>
      <c r="AH1289" s="18">
        <f t="shared" si="420"/>
        <v>0.62093023255813951</v>
      </c>
      <c r="AI1289" s="18">
        <f t="shared" si="421"/>
        <v>0.37906976744186044</v>
      </c>
      <c r="AJ1289" s="20">
        <f t="shared" si="422"/>
        <v>6.9767441860465115E-3</v>
      </c>
      <c r="AK1289" t="str">
        <f t="shared" si="423"/>
        <v>Include</v>
      </c>
      <c r="AL1289" t="str">
        <f t="shared" si="424"/>
        <v>Less than 10 deaths</v>
      </c>
      <c r="AM1289" s="6">
        <f>IFERROR(VLOOKUP(D1289,DatesEachStateReach10Deaths!A:B,2,FALSE),AK1289)</f>
        <v>43910</v>
      </c>
      <c r="AN1289">
        <f t="shared" si="425"/>
        <v>-3</v>
      </c>
    </row>
    <row r="1290" spans="1:40" x14ac:dyDescent="0.25">
      <c r="A1290" t="str">
        <f t="shared" si="408"/>
        <v>43908New Jersey</v>
      </c>
      <c r="B1290" t="str">
        <f t="shared" si="413"/>
        <v>43908NJ</v>
      </c>
      <c r="C1290" s="6">
        <v>43908</v>
      </c>
      <c r="D1290" t="s">
        <v>93</v>
      </c>
      <c r="E1290" t="s">
        <v>39</v>
      </c>
      <c r="F1290">
        <f>IFERROR(VLOOKUP(B1290,CovidTracking!B:G,4,FALSE),0)</f>
        <v>427</v>
      </c>
      <c r="G1290">
        <f>IFERROR(VLOOKUP(B1290,CovidTracking!B:G,5,FALSE),0)</f>
        <v>190</v>
      </c>
      <c r="H1290">
        <f t="shared" si="414"/>
        <v>617</v>
      </c>
      <c r="I1290">
        <f>IFERROR(VLOOKUP(B1290,CovidTracking!B:G,6,FALSE),0)</f>
        <v>5</v>
      </c>
      <c r="J1290">
        <f t="shared" si="409"/>
        <v>160</v>
      </c>
      <c r="K1290">
        <f t="shared" si="410"/>
        <v>27</v>
      </c>
      <c r="L1290">
        <f t="shared" si="411"/>
        <v>187</v>
      </c>
      <c r="M1290">
        <f t="shared" si="412"/>
        <v>2</v>
      </c>
      <c r="N1290">
        <f>VLOOKUP(A1290,Mobility!$A:$L,7,FALSE)</f>
        <v>-30</v>
      </c>
      <c r="O1290">
        <f>VLOOKUP(A1290,Mobility!$A:$L,8,FALSE)</f>
        <v>1</v>
      </c>
      <c r="P1290">
        <f>VLOOKUP(A1290,Mobility!$A:$L,9,FALSE)</f>
        <v>46</v>
      </c>
      <c r="Q1290">
        <f>VLOOKUP(A1290,Mobility!$A:$L,10,FALSE)</f>
        <v>-43</v>
      </c>
      <c r="R1290">
        <f>VLOOKUP(A1290,Mobility!$A:$L,11,FALSE)</f>
        <v>-39</v>
      </c>
      <c r="S1290">
        <f>VLOOKUP(A1290,Mobility!$A:$L,12,FALSE)</f>
        <v>17</v>
      </c>
      <c r="T1290">
        <f>VLOOKUP(D1290,'Pop and Pop Den'!A:C,2,FALSE)</f>
        <v>8936574</v>
      </c>
      <c r="U1290">
        <f>VLOOKUP(D1290,'Pop and Pop Den'!A:C,3,FALSE)</f>
        <v>1215.1991</v>
      </c>
      <c r="V1290">
        <f>VLOOKUP(D1290,Unemployment!A:B,2,FALSE)</f>
        <v>3.6</v>
      </c>
      <c r="W1290">
        <f>VLOOKUP(D1290,Unemployment!H:J,2,FALSE)</f>
        <v>3.8</v>
      </c>
      <c r="X1290">
        <f>VLOOKUP(D1290,Unemployment!H:J,3,FALSE)</f>
        <v>3.8</v>
      </c>
      <c r="Y1290">
        <f t="shared" si="415"/>
        <v>0.19999999999999973</v>
      </c>
      <c r="Z1290">
        <f t="shared" si="416"/>
        <v>0</v>
      </c>
      <c r="AA1290">
        <f>VLOOKUP(D1290,MedianAge!A:B,2,FALSE)</f>
        <v>39.799999999999997</v>
      </c>
      <c r="AB1290" s="6">
        <f>VLOOKUP(D1290,StateActions!F:G,2,FALSE)</f>
        <v>43911</v>
      </c>
      <c r="AC1290" s="6">
        <f>VLOOKUP(D1290,StateActions!L:M,2,FALSE)</f>
        <v>43911</v>
      </c>
      <c r="AD1290" s="6">
        <f>VLOOKUP(D1290,StateActions!A:B,2,FALSE)</f>
        <v>43906</v>
      </c>
      <c r="AE1290">
        <f t="shared" si="417"/>
        <v>-3</v>
      </c>
      <c r="AF1290">
        <f t="shared" si="418"/>
        <v>-3</v>
      </c>
      <c r="AG1290">
        <f t="shared" si="419"/>
        <v>2</v>
      </c>
      <c r="AH1290" s="18">
        <f t="shared" si="420"/>
        <v>0.69205834683954615</v>
      </c>
      <c r="AI1290" s="18">
        <f t="shared" si="421"/>
        <v>0.3079416531604538</v>
      </c>
      <c r="AJ1290" s="20">
        <f t="shared" si="422"/>
        <v>8.1037277147487843E-3</v>
      </c>
      <c r="AK1290" t="str">
        <f t="shared" si="423"/>
        <v>Include</v>
      </c>
      <c r="AL1290" t="str">
        <f t="shared" si="424"/>
        <v>Less than 10 deaths</v>
      </c>
      <c r="AM1290" s="6">
        <f>IFERROR(VLOOKUP(D1290,DatesEachStateReach10Deaths!A:B,2,FALSE),AK1290)</f>
        <v>43910</v>
      </c>
      <c r="AN1290">
        <f t="shared" si="425"/>
        <v>-2</v>
      </c>
    </row>
    <row r="1291" spans="1:40" x14ac:dyDescent="0.25">
      <c r="A1291" t="str">
        <f t="shared" si="408"/>
        <v>43909New Jersey</v>
      </c>
      <c r="B1291" t="str">
        <f t="shared" si="413"/>
        <v>43909NJ</v>
      </c>
      <c r="C1291" s="6">
        <v>43909</v>
      </c>
      <c r="D1291" t="s">
        <v>93</v>
      </c>
      <c r="E1291" t="s">
        <v>39</v>
      </c>
      <c r="F1291">
        <f>IFERROR(VLOOKUP(B1291,CovidTracking!B:G,4,FALSE),0)</f>
        <v>742</v>
      </c>
      <c r="G1291">
        <f>IFERROR(VLOOKUP(B1291,CovidTracking!B:G,5,FALSE),0)</f>
        <v>210</v>
      </c>
      <c r="H1291">
        <f t="shared" si="414"/>
        <v>952</v>
      </c>
      <c r="I1291">
        <f>IFERROR(VLOOKUP(B1291,CovidTracking!B:G,6,FALSE),0)</f>
        <v>9</v>
      </c>
      <c r="J1291">
        <f t="shared" si="409"/>
        <v>315</v>
      </c>
      <c r="K1291">
        <f t="shared" si="410"/>
        <v>20</v>
      </c>
      <c r="L1291">
        <f t="shared" si="411"/>
        <v>335</v>
      </c>
      <c r="M1291">
        <f t="shared" si="412"/>
        <v>4</v>
      </c>
      <c r="N1291">
        <f>VLOOKUP(A1291,Mobility!$A:$L,7,FALSE)</f>
        <v>-35</v>
      </c>
      <c r="O1291">
        <f>VLOOKUP(A1291,Mobility!$A:$L,8,FALSE)</f>
        <v>-3</v>
      </c>
      <c r="P1291">
        <f>VLOOKUP(A1291,Mobility!$A:$L,9,FALSE)</f>
        <v>0</v>
      </c>
      <c r="Q1291">
        <f>VLOOKUP(A1291,Mobility!$A:$L,10,FALSE)</f>
        <v>-50</v>
      </c>
      <c r="R1291">
        <f>VLOOKUP(A1291,Mobility!$A:$L,11,FALSE)</f>
        <v>-43</v>
      </c>
      <c r="S1291">
        <f>VLOOKUP(A1291,Mobility!$A:$L,12,FALSE)</f>
        <v>21</v>
      </c>
      <c r="T1291">
        <f>VLOOKUP(D1291,'Pop and Pop Den'!A:C,2,FALSE)</f>
        <v>8936574</v>
      </c>
      <c r="U1291">
        <f>VLOOKUP(D1291,'Pop and Pop Den'!A:C,3,FALSE)</f>
        <v>1215.1991</v>
      </c>
      <c r="V1291">
        <f>VLOOKUP(D1291,Unemployment!A:B,2,FALSE)</f>
        <v>3.6</v>
      </c>
      <c r="W1291">
        <f>VLOOKUP(D1291,Unemployment!H:J,2,FALSE)</f>
        <v>3.8</v>
      </c>
      <c r="X1291">
        <f>VLOOKUP(D1291,Unemployment!H:J,3,FALSE)</f>
        <v>3.8</v>
      </c>
      <c r="Y1291">
        <f t="shared" si="415"/>
        <v>0.19999999999999973</v>
      </c>
      <c r="Z1291">
        <f t="shared" si="416"/>
        <v>0</v>
      </c>
      <c r="AA1291">
        <f>VLOOKUP(D1291,MedianAge!A:B,2,FALSE)</f>
        <v>39.799999999999997</v>
      </c>
      <c r="AB1291" s="6">
        <f>VLOOKUP(D1291,StateActions!F:G,2,FALSE)</f>
        <v>43911</v>
      </c>
      <c r="AC1291" s="6">
        <f>VLOOKUP(D1291,StateActions!L:M,2,FALSE)</f>
        <v>43911</v>
      </c>
      <c r="AD1291" s="6">
        <f>VLOOKUP(D1291,StateActions!A:B,2,FALSE)</f>
        <v>43906</v>
      </c>
      <c r="AE1291">
        <f t="shared" si="417"/>
        <v>-2</v>
      </c>
      <c r="AF1291">
        <f t="shared" si="418"/>
        <v>-2</v>
      </c>
      <c r="AG1291">
        <f t="shared" si="419"/>
        <v>3</v>
      </c>
      <c r="AH1291" s="18">
        <f t="shared" si="420"/>
        <v>0.77941176470588236</v>
      </c>
      <c r="AI1291" s="18">
        <f t="shared" si="421"/>
        <v>0.22058823529411764</v>
      </c>
      <c r="AJ1291" s="20">
        <f t="shared" si="422"/>
        <v>9.4537815126050414E-3</v>
      </c>
      <c r="AK1291" t="str">
        <f t="shared" si="423"/>
        <v>Include</v>
      </c>
      <c r="AL1291" t="str">
        <f t="shared" si="424"/>
        <v>Less than 10 deaths</v>
      </c>
      <c r="AM1291" s="6">
        <f>IFERROR(VLOOKUP(D1291,DatesEachStateReach10Deaths!A:B,2,FALSE),AK1291)</f>
        <v>43910</v>
      </c>
      <c r="AN1291">
        <f t="shared" si="425"/>
        <v>-1</v>
      </c>
    </row>
    <row r="1292" spans="1:40" x14ac:dyDescent="0.25">
      <c r="A1292" t="str">
        <f t="shared" si="408"/>
        <v>43910New Jersey</v>
      </c>
      <c r="B1292" t="str">
        <f t="shared" si="413"/>
        <v>43910NJ</v>
      </c>
      <c r="C1292" s="6">
        <v>43910</v>
      </c>
      <c r="D1292" t="s">
        <v>93</v>
      </c>
      <c r="E1292" t="s">
        <v>39</v>
      </c>
      <c r="F1292">
        <f>IFERROR(VLOOKUP(B1292,CovidTracking!B:G,4,FALSE),0)</f>
        <v>890</v>
      </c>
      <c r="G1292">
        <f>IFERROR(VLOOKUP(B1292,CovidTracking!B:G,5,FALSE),0)</f>
        <v>264</v>
      </c>
      <c r="H1292">
        <f t="shared" si="414"/>
        <v>1154</v>
      </c>
      <c r="I1292">
        <f>IFERROR(VLOOKUP(B1292,CovidTracking!B:G,6,FALSE),0)</f>
        <v>11</v>
      </c>
      <c r="J1292">
        <f t="shared" si="409"/>
        <v>148</v>
      </c>
      <c r="K1292">
        <f t="shared" si="410"/>
        <v>54</v>
      </c>
      <c r="L1292">
        <f t="shared" si="411"/>
        <v>202</v>
      </c>
      <c r="M1292">
        <f t="shared" si="412"/>
        <v>2</v>
      </c>
      <c r="N1292">
        <f>VLOOKUP(A1292,Mobility!$A:$L,7,FALSE)</f>
        <v>-35</v>
      </c>
      <c r="O1292">
        <f>VLOOKUP(A1292,Mobility!$A:$L,8,FALSE)</f>
        <v>4</v>
      </c>
      <c r="P1292">
        <f>VLOOKUP(A1292,Mobility!$A:$L,9,FALSE)</f>
        <v>51</v>
      </c>
      <c r="Q1292">
        <f>VLOOKUP(A1292,Mobility!$A:$L,10,FALSE)</f>
        <v>-49</v>
      </c>
      <c r="R1292">
        <f>VLOOKUP(A1292,Mobility!$A:$L,11,FALSE)</f>
        <v>-44</v>
      </c>
      <c r="S1292">
        <f>VLOOKUP(A1292,Mobility!$A:$L,12,FALSE)</f>
        <v>21</v>
      </c>
      <c r="T1292">
        <f>VLOOKUP(D1292,'Pop and Pop Den'!A:C,2,FALSE)</f>
        <v>8936574</v>
      </c>
      <c r="U1292">
        <f>VLOOKUP(D1292,'Pop and Pop Den'!A:C,3,FALSE)</f>
        <v>1215.1991</v>
      </c>
      <c r="V1292">
        <f>VLOOKUP(D1292,Unemployment!A:B,2,FALSE)</f>
        <v>3.6</v>
      </c>
      <c r="W1292">
        <f>VLOOKUP(D1292,Unemployment!H:J,2,FALSE)</f>
        <v>3.8</v>
      </c>
      <c r="X1292">
        <f>VLOOKUP(D1292,Unemployment!H:J,3,FALSE)</f>
        <v>3.8</v>
      </c>
      <c r="Y1292">
        <f t="shared" si="415"/>
        <v>0.19999999999999973</v>
      </c>
      <c r="Z1292">
        <f t="shared" si="416"/>
        <v>0</v>
      </c>
      <c r="AA1292">
        <f>VLOOKUP(D1292,MedianAge!A:B,2,FALSE)</f>
        <v>39.799999999999997</v>
      </c>
      <c r="AB1292" s="6">
        <f>VLOOKUP(D1292,StateActions!F:G,2,FALSE)</f>
        <v>43911</v>
      </c>
      <c r="AC1292" s="6">
        <f>VLOOKUP(D1292,StateActions!L:M,2,FALSE)</f>
        <v>43911</v>
      </c>
      <c r="AD1292" s="6">
        <f>VLOOKUP(D1292,StateActions!A:B,2,FALSE)</f>
        <v>43906</v>
      </c>
      <c r="AE1292">
        <f t="shared" si="417"/>
        <v>-1</v>
      </c>
      <c r="AF1292">
        <f t="shared" si="418"/>
        <v>-1</v>
      </c>
      <c r="AG1292">
        <f t="shared" si="419"/>
        <v>4</v>
      </c>
      <c r="AH1292" s="18">
        <f t="shared" si="420"/>
        <v>0.77123050259965342</v>
      </c>
      <c r="AI1292" s="18">
        <f t="shared" si="421"/>
        <v>0.22876949740034663</v>
      </c>
      <c r="AJ1292" s="20">
        <f t="shared" si="422"/>
        <v>9.5320623916811086E-3</v>
      </c>
      <c r="AK1292" t="str">
        <f t="shared" si="423"/>
        <v>Include</v>
      </c>
      <c r="AL1292" t="str">
        <f t="shared" si="424"/>
        <v>10 or more deaths</v>
      </c>
      <c r="AM1292" s="6">
        <f>IFERROR(VLOOKUP(D1292,DatesEachStateReach10Deaths!A:B,2,FALSE),AK1292)</f>
        <v>43910</v>
      </c>
      <c r="AN1292">
        <f t="shared" si="425"/>
        <v>0</v>
      </c>
    </row>
    <row r="1293" spans="1:40" x14ac:dyDescent="0.25">
      <c r="A1293" t="str">
        <f t="shared" si="408"/>
        <v>43911New Jersey</v>
      </c>
      <c r="B1293" t="str">
        <f t="shared" si="413"/>
        <v>43911NJ</v>
      </c>
      <c r="C1293" s="6">
        <v>43911</v>
      </c>
      <c r="D1293" t="s">
        <v>93</v>
      </c>
      <c r="E1293" t="s">
        <v>39</v>
      </c>
      <c r="F1293">
        <f>IFERROR(VLOOKUP(B1293,CovidTracking!B:G,4,FALSE),0)</f>
        <v>1327</v>
      </c>
      <c r="G1293">
        <f>IFERROR(VLOOKUP(B1293,CovidTracking!B:G,5,FALSE),0)</f>
        <v>294</v>
      </c>
      <c r="H1293">
        <f t="shared" si="414"/>
        <v>1621</v>
      </c>
      <c r="I1293">
        <f>IFERROR(VLOOKUP(B1293,CovidTracking!B:G,6,FALSE),0)</f>
        <v>16</v>
      </c>
      <c r="J1293">
        <f t="shared" si="409"/>
        <v>437</v>
      </c>
      <c r="K1293">
        <f t="shared" si="410"/>
        <v>30</v>
      </c>
      <c r="L1293">
        <f t="shared" si="411"/>
        <v>467</v>
      </c>
      <c r="M1293">
        <f t="shared" si="412"/>
        <v>5</v>
      </c>
      <c r="N1293">
        <f>VLOOKUP(A1293,Mobility!$A:$L,7,FALSE)</f>
        <v>-42</v>
      </c>
      <c r="O1293">
        <f>VLOOKUP(A1293,Mobility!$A:$L,8,FALSE)</f>
        <v>-1</v>
      </c>
      <c r="P1293">
        <f>VLOOKUP(A1293,Mobility!$A:$L,9,FALSE)</f>
        <v>51</v>
      </c>
      <c r="Q1293">
        <f>VLOOKUP(A1293,Mobility!$A:$L,10,FALSE)</f>
        <v>-48</v>
      </c>
      <c r="R1293">
        <f>VLOOKUP(A1293,Mobility!$A:$L,11,FALSE)</f>
        <v>-30</v>
      </c>
      <c r="S1293">
        <f>VLOOKUP(A1293,Mobility!$A:$L,12,FALSE)</f>
        <v>14</v>
      </c>
      <c r="T1293">
        <f>VLOOKUP(D1293,'Pop and Pop Den'!A:C,2,FALSE)</f>
        <v>8936574</v>
      </c>
      <c r="U1293">
        <f>VLOOKUP(D1293,'Pop and Pop Den'!A:C,3,FALSE)</f>
        <v>1215.1991</v>
      </c>
      <c r="V1293">
        <f>VLOOKUP(D1293,Unemployment!A:B,2,FALSE)</f>
        <v>3.6</v>
      </c>
      <c r="W1293">
        <f>VLOOKUP(D1293,Unemployment!H:J,2,FALSE)</f>
        <v>3.8</v>
      </c>
      <c r="X1293">
        <f>VLOOKUP(D1293,Unemployment!H:J,3,FALSE)</f>
        <v>3.8</v>
      </c>
      <c r="Y1293">
        <f t="shared" si="415"/>
        <v>0.19999999999999973</v>
      </c>
      <c r="Z1293">
        <f t="shared" si="416"/>
        <v>0</v>
      </c>
      <c r="AA1293">
        <f>VLOOKUP(D1293,MedianAge!A:B,2,FALSE)</f>
        <v>39.799999999999997</v>
      </c>
      <c r="AB1293" s="6">
        <f>VLOOKUP(D1293,StateActions!F:G,2,FALSE)</f>
        <v>43911</v>
      </c>
      <c r="AC1293" s="6">
        <f>VLOOKUP(D1293,StateActions!L:M,2,FALSE)</f>
        <v>43911</v>
      </c>
      <c r="AD1293" s="6">
        <f>VLOOKUP(D1293,StateActions!A:B,2,FALSE)</f>
        <v>43906</v>
      </c>
      <c r="AE1293">
        <f t="shared" si="417"/>
        <v>0</v>
      </c>
      <c r="AF1293">
        <f t="shared" si="418"/>
        <v>0</v>
      </c>
      <c r="AG1293">
        <f t="shared" si="419"/>
        <v>5</v>
      </c>
      <c r="AH1293" s="18">
        <f t="shared" si="420"/>
        <v>0.81863047501542263</v>
      </c>
      <c r="AI1293" s="18">
        <f t="shared" si="421"/>
        <v>0.18136952498457742</v>
      </c>
      <c r="AJ1293" s="20">
        <f t="shared" si="422"/>
        <v>9.8704503392967307E-3</v>
      </c>
      <c r="AK1293" t="str">
        <f t="shared" si="423"/>
        <v>Include</v>
      </c>
      <c r="AL1293" t="str">
        <f t="shared" si="424"/>
        <v>10 or more deaths</v>
      </c>
      <c r="AM1293" s="6">
        <f>IFERROR(VLOOKUP(D1293,DatesEachStateReach10Deaths!A:B,2,FALSE),AK1293)</f>
        <v>43910</v>
      </c>
      <c r="AN1293">
        <f t="shared" si="425"/>
        <v>1</v>
      </c>
    </row>
    <row r="1294" spans="1:40" x14ac:dyDescent="0.25">
      <c r="A1294" t="str">
        <f t="shared" si="408"/>
        <v>43912New Jersey</v>
      </c>
      <c r="B1294" t="str">
        <f t="shared" si="413"/>
        <v>43912NJ</v>
      </c>
      <c r="C1294" s="6">
        <v>43912</v>
      </c>
      <c r="D1294" t="s">
        <v>93</v>
      </c>
      <c r="E1294" t="s">
        <v>39</v>
      </c>
      <c r="F1294">
        <f>IFERROR(VLOOKUP(B1294,CovidTracking!B:G,4,FALSE),0)</f>
        <v>1914</v>
      </c>
      <c r="G1294">
        <f>IFERROR(VLOOKUP(B1294,CovidTracking!B:G,5,FALSE),0)</f>
        <v>327</v>
      </c>
      <c r="H1294">
        <f t="shared" si="414"/>
        <v>2241</v>
      </c>
      <c r="I1294">
        <f>IFERROR(VLOOKUP(B1294,CovidTracking!B:G,6,FALSE),0)</f>
        <v>20</v>
      </c>
      <c r="J1294">
        <f t="shared" si="409"/>
        <v>587</v>
      </c>
      <c r="K1294">
        <f t="shared" si="410"/>
        <v>33</v>
      </c>
      <c r="L1294">
        <f t="shared" si="411"/>
        <v>620</v>
      </c>
      <c r="M1294">
        <f t="shared" si="412"/>
        <v>4</v>
      </c>
      <c r="N1294">
        <f>VLOOKUP(A1294,Mobility!$A:$L,7,FALSE)</f>
        <v>-57</v>
      </c>
      <c r="O1294">
        <f>VLOOKUP(A1294,Mobility!$A:$L,8,FALSE)</f>
        <v>-31</v>
      </c>
      <c r="P1294">
        <f>VLOOKUP(A1294,Mobility!$A:$L,9,FALSE)</f>
        <v>-3</v>
      </c>
      <c r="Q1294">
        <f>VLOOKUP(A1294,Mobility!$A:$L,10,FALSE)</f>
        <v>-61</v>
      </c>
      <c r="R1294">
        <f>VLOOKUP(A1294,Mobility!$A:$L,11,FALSE)</f>
        <v>-38</v>
      </c>
      <c r="S1294">
        <f>VLOOKUP(A1294,Mobility!$A:$L,12,FALSE)</f>
        <v>15</v>
      </c>
      <c r="T1294">
        <f>VLOOKUP(D1294,'Pop and Pop Den'!A:C,2,FALSE)</f>
        <v>8936574</v>
      </c>
      <c r="U1294">
        <f>VLOOKUP(D1294,'Pop and Pop Den'!A:C,3,FALSE)</f>
        <v>1215.1991</v>
      </c>
      <c r="V1294">
        <f>VLOOKUP(D1294,Unemployment!A:B,2,FALSE)</f>
        <v>3.6</v>
      </c>
      <c r="W1294">
        <f>VLOOKUP(D1294,Unemployment!H:J,2,FALSE)</f>
        <v>3.8</v>
      </c>
      <c r="X1294">
        <f>VLOOKUP(D1294,Unemployment!H:J,3,FALSE)</f>
        <v>3.8</v>
      </c>
      <c r="Y1294">
        <f t="shared" si="415"/>
        <v>0.19999999999999973</v>
      </c>
      <c r="Z1294">
        <f t="shared" si="416"/>
        <v>0</v>
      </c>
      <c r="AA1294">
        <f>VLOOKUP(D1294,MedianAge!A:B,2,FALSE)</f>
        <v>39.799999999999997</v>
      </c>
      <c r="AB1294" s="6">
        <f>VLOOKUP(D1294,StateActions!F:G,2,FALSE)</f>
        <v>43911</v>
      </c>
      <c r="AC1294" s="6">
        <f>VLOOKUP(D1294,StateActions!L:M,2,FALSE)</f>
        <v>43911</v>
      </c>
      <c r="AD1294" s="6">
        <f>VLOOKUP(D1294,StateActions!A:B,2,FALSE)</f>
        <v>43906</v>
      </c>
      <c r="AE1294">
        <f t="shared" si="417"/>
        <v>1</v>
      </c>
      <c r="AF1294">
        <f t="shared" si="418"/>
        <v>1</v>
      </c>
      <c r="AG1294">
        <f t="shared" si="419"/>
        <v>6</v>
      </c>
      <c r="AH1294" s="18">
        <f t="shared" si="420"/>
        <v>0.85408299866131188</v>
      </c>
      <c r="AI1294" s="18">
        <f t="shared" si="421"/>
        <v>0.1459170013386881</v>
      </c>
      <c r="AJ1294" s="20">
        <f t="shared" si="422"/>
        <v>8.9245872378402504E-3</v>
      </c>
      <c r="AK1294" t="str">
        <f t="shared" si="423"/>
        <v>Include</v>
      </c>
      <c r="AL1294" t="str">
        <f t="shared" si="424"/>
        <v>10 or more deaths</v>
      </c>
      <c r="AM1294" s="6">
        <f>IFERROR(VLOOKUP(D1294,DatesEachStateReach10Deaths!A:B,2,FALSE),AK1294)</f>
        <v>43910</v>
      </c>
      <c r="AN1294">
        <f t="shared" si="425"/>
        <v>2</v>
      </c>
    </row>
    <row r="1295" spans="1:40" x14ac:dyDescent="0.25">
      <c r="A1295" t="str">
        <f t="shared" si="408"/>
        <v>43913New Jersey</v>
      </c>
      <c r="B1295" t="str">
        <f t="shared" si="413"/>
        <v>43913NJ</v>
      </c>
      <c r="C1295" s="6">
        <v>43913</v>
      </c>
      <c r="D1295" t="s">
        <v>93</v>
      </c>
      <c r="E1295" t="s">
        <v>39</v>
      </c>
      <c r="F1295">
        <f>IFERROR(VLOOKUP(B1295,CovidTracking!B:G,4,FALSE),0)</f>
        <v>2844</v>
      </c>
      <c r="G1295">
        <f>IFERROR(VLOOKUP(B1295,CovidTracking!B:G,5,FALSE),0)</f>
        <v>359</v>
      </c>
      <c r="H1295">
        <f t="shared" si="414"/>
        <v>3203</v>
      </c>
      <c r="I1295">
        <f>IFERROR(VLOOKUP(B1295,CovidTracking!B:G,6,FALSE),0)</f>
        <v>27</v>
      </c>
      <c r="J1295">
        <f t="shared" si="409"/>
        <v>930</v>
      </c>
      <c r="K1295">
        <f t="shared" si="410"/>
        <v>32</v>
      </c>
      <c r="L1295">
        <f t="shared" si="411"/>
        <v>962</v>
      </c>
      <c r="M1295">
        <f t="shared" si="412"/>
        <v>7</v>
      </c>
      <c r="N1295">
        <f>VLOOKUP(A1295,Mobility!$A:$L,7,FALSE)</f>
        <v>-56</v>
      </c>
      <c r="O1295">
        <f>VLOOKUP(A1295,Mobility!$A:$L,8,FALSE)</f>
        <v>-34</v>
      </c>
      <c r="P1295">
        <f>VLOOKUP(A1295,Mobility!$A:$L,9,FALSE)</f>
        <v>-55</v>
      </c>
      <c r="Q1295">
        <f>VLOOKUP(A1295,Mobility!$A:$L,10,FALSE)</f>
        <v>-67</v>
      </c>
      <c r="R1295">
        <f>VLOOKUP(A1295,Mobility!$A:$L,11,FALSE)</f>
        <v>-55</v>
      </c>
      <c r="S1295">
        <f>VLOOKUP(A1295,Mobility!$A:$L,12,FALSE)</f>
        <v>26</v>
      </c>
      <c r="T1295">
        <f>VLOOKUP(D1295,'Pop and Pop Den'!A:C,2,FALSE)</f>
        <v>8936574</v>
      </c>
      <c r="U1295">
        <f>VLOOKUP(D1295,'Pop and Pop Den'!A:C,3,FALSE)</f>
        <v>1215.1991</v>
      </c>
      <c r="V1295">
        <f>VLOOKUP(D1295,Unemployment!A:B,2,FALSE)</f>
        <v>3.6</v>
      </c>
      <c r="W1295">
        <f>VLOOKUP(D1295,Unemployment!H:J,2,FALSE)</f>
        <v>3.8</v>
      </c>
      <c r="X1295">
        <f>VLOOKUP(D1295,Unemployment!H:J,3,FALSE)</f>
        <v>3.8</v>
      </c>
      <c r="Y1295">
        <f t="shared" si="415"/>
        <v>0.19999999999999973</v>
      </c>
      <c r="Z1295">
        <f t="shared" si="416"/>
        <v>0</v>
      </c>
      <c r="AA1295">
        <f>VLOOKUP(D1295,MedianAge!A:B,2,FALSE)</f>
        <v>39.799999999999997</v>
      </c>
      <c r="AB1295" s="6">
        <f>VLOOKUP(D1295,StateActions!F:G,2,FALSE)</f>
        <v>43911</v>
      </c>
      <c r="AC1295" s="6">
        <f>VLOOKUP(D1295,StateActions!L:M,2,FALSE)</f>
        <v>43911</v>
      </c>
      <c r="AD1295" s="6">
        <f>VLOOKUP(D1295,StateActions!A:B,2,FALSE)</f>
        <v>43906</v>
      </c>
      <c r="AE1295">
        <f t="shared" si="417"/>
        <v>2</v>
      </c>
      <c r="AF1295">
        <f t="shared" si="418"/>
        <v>2</v>
      </c>
      <c r="AG1295">
        <f t="shared" si="419"/>
        <v>7</v>
      </c>
      <c r="AH1295" s="18">
        <f t="shared" si="420"/>
        <v>0.88791757727130816</v>
      </c>
      <c r="AI1295" s="18">
        <f t="shared" si="421"/>
        <v>0.11208242272869186</v>
      </c>
      <c r="AJ1295" s="20">
        <f t="shared" si="422"/>
        <v>8.4295972525757108E-3</v>
      </c>
      <c r="AK1295" t="str">
        <f t="shared" si="423"/>
        <v>Include</v>
      </c>
      <c r="AL1295" t="str">
        <f t="shared" si="424"/>
        <v>10 or more deaths</v>
      </c>
      <c r="AM1295" s="6">
        <f>IFERROR(VLOOKUP(D1295,DatesEachStateReach10Deaths!A:B,2,FALSE),AK1295)</f>
        <v>43910</v>
      </c>
      <c r="AN1295">
        <f t="shared" si="425"/>
        <v>3</v>
      </c>
    </row>
    <row r="1296" spans="1:40" x14ac:dyDescent="0.25">
      <c r="A1296" t="str">
        <f t="shared" si="408"/>
        <v>43914New Jersey</v>
      </c>
      <c r="B1296" t="str">
        <f t="shared" si="413"/>
        <v>43914NJ</v>
      </c>
      <c r="C1296" s="6">
        <v>43914</v>
      </c>
      <c r="D1296" t="s">
        <v>93</v>
      </c>
      <c r="E1296" t="s">
        <v>39</v>
      </c>
      <c r="F1296">
        <f>IFERROR(VLOOKUP(B1296,CovidTracking!B:G,4,FALSE),0)</f>
        <v>3675</v>
      </c>
      <c r="G1296">
        <f>IFERROR(VLOOKUP(B1296,CovidTracking!B:G,5,FALSE),0)</f>
        <v>8325</v>
      </c>
      <c r="H1296">
        <f t="shared" si="414"/>
        <v>12000</v>
      </c>
      <c r="I1296">
        <f>IFERROR(VLOOKUP(B1296,CovidTracking!B:G,6,FALSE),0)</f>
        <v>44</v>
      </c>
      <c r="J1296">
        <f t="shared" si="409"/>
        <v>831</v>
      </c>
      <c r="K1296">
        <f t="shared" si="410"/>
        <v>7966</v>
      </c>
      <c r="L1296">
        <f t="shared" si="411"/>
        <v>8797</v>
      </c>
      <c r="M1296">
        <f t="shared" si="412"/>
        <v>17</v>
      </c>
      <c r="N1296">
        <f>VLOOKUP(A1296,Mobility!$A:$L,7,FALSE)</f>
        <v>-46</v>
      </c>
      <c r="O1296">
        <f>VLOOKUP(A1296,Mobility!$A:$L,8,FALSE)</f>
        <v>-18</v>
      </c>
      <c r="P1296">
        <f>VLOOKUP(A1296,Mobility!$A:$L,9,FALSE)</f>
        <v>32</v>
      </c>
      <c r="Q1296">
        <f>VLOOKUP(A1296,Mobility!$A:$L,10,FALSE)</f>
        <v>-60</v>
      </c>
      <c r="R1296">
        <f>VLOOKUP(A1296,Mobility!$A:$L,11,FALSE)</f>
        <v>-55</v>
      </c>
      <c r="S1296">
        <f>VLOOKUP(A1296,Mobility!$A:$L,12,FALSE)</f>
        <v>24</v>
      </c>
      <c r="T1296">
        <f>VLOOKUP(D1296,'Pop and Pop Den'!A:C,2,FALSE)</f>
        <v>8936574</v>
      </c>
      <c r="U1296">
        <f>VLOOKUP(D1296,'Pop and Pop Den'!A:C,3,FALSE)</f>
        <v>1215.1991</v>
      </c>
      <c r="V1296">
        <f>VLOOKUP(D1296,Unemployment!A:B,2,FALSE)</f>
        <v>3.6</v>
      </c>
      <c r="W1296">
        <f>VLOOKUP(D1296,Unemployment!H:J,2,FALSE)</f>
        <v>3.8</v>
      </c>
      <c r="X1296">
        <f>VLOOKUP(D1296,Unemployment!H:J,3,FALSE)</f>
        <v>3.8</v>
      </c>
      <c r="Y1296">
        <f t="shared" si="415"/>
        <v>0.19999999999999973</v>
      </c>
      <c r="Z1296">
        <f t="shared" si="416"/>
        <v>0</v>
      </c>
      <c r="AA1296">
        <f>VLOOKUP(D1296,MedianAge!A:B,2,FALSE)</f>
        <v>39.799999999999997</v>
      </c>
      <c r="AB1296" s="6">
        <f>VLOOKUP(D1296,StateActions!F:G,2,FALSE)</f>
        <v>43911</v>
      </c>
      <c r="AC1296" s="6">
        <f>VLOOKUP(D1296,StateActions!L:M,2,FALSE)</f>
        <v>43911</v>
      </c>
      <c r="AD1296" s="6">
        <f>VLOOKUP(D1296,StateActions!A:B,2,FALSE)</f>
        <v>43906</v>
      </c>
      <c r="AE1296">
        <f t="shared" si="417"/>
        <v>3</v>
      </c>
      <c r="AF1296">
        <f t="shared" si="418"/>
        <v>3</v>
      </c>
      <c r="AG1296">
        <f t="shared" si="419"/>
        <v>8</v>
      </c>
      <c r="AH1296" s="18">
        <f t="shared" si="420"/>
        <v>0.30625000000000002</v>
      </c>
      <c r="AI1296" s="18">
        <f t="shared" si="421"/>
        <v>0.69374999999999998</v>
      </c>
      <c r="AJ1296" s="20">
        <f t="shared" si="422"/>
        <v>3.6666666666666666E-3</v>
      </c>
      <c r="AK1296" t="str">
        <f t="shared" si="423"/>
        <v>Include</v>
      </c>
      <c r="AL1296" t="str">
        <f t="shared" si="424"/>
        <v>10 or more deaths</v>
      </c>
      <c r="AM1296" s="6">
        <f>IFERROR(VLOOKUP(D1296,DatesEachStateReach10Deaths!A:B,2,FALSE),AK1296)</f>
        <v>43910</v>
      </c>
      <c r="AN1296">
        <f t="shared" si="425"/>
        <v>4</v>
      </c>
    </row>
    <row r="1297" spans="1:40" x14ac:dyDescent="0.25">
      <c r="A1297" t="str">
        <f t="shared" si="408"/>
        <v>43915New Jersey</v>
      </c>
      <c r="B1297" t="str">
        <f t="shared" si="413"/>
        <v>43915NJ</v>
      </c>
      <c r="C1297" s="6">
        <v>43915</v>
      </c>
      <c r="D1297" t="s">
        <v>93</v>
      </c>
      <c r="E1297" t="s">
        <v>39</v>
      </c>
      <c r="F1297">
        <f>IFERROR(VLOOKUP(B1297,CovidTracking!B:G,4,FALSE),0)</f>
        <v>4402</v>
      </c>
      <c r="G1297">
        <f>IFERROR(VLOOKUP(B1297,CovidTracking!B:G,5,FALSE),0)</f>
        <v>10452</v>
      </c>
      <c r="H1297">
        <f t="shared" si="414"/>
        <v>14854</v>
      </c>
      <c r="I1297">
        <f>IFERROR(VLOOKUP(B1297,CovidTracking!B:G,6,FALSE),0)</f>
        <v>62</v>
      </c>
      <c r="J1297">
        <f t="shared" si="409"/>
        <v>727</v>
      </c>
      <c r="K1297">
        <f t="shared" si="410"/>
        <v>2127</v>
      </c>
      <c r="L1297">
        <f t="shared" si="411"/>
        <v>2854</v>
      </c>
      <c r="M1297">
        <f t="shared" si="412"/>
        <v>18</v>
      </c>
      <c r="N1297">
        <f>VLOOKUP(A1297,Mobility!$A:$L,7,FALSE)</f>
        <v>-51</v>
      </c>
      <c r="O1297">
        <f>VLOOKUP(A1297,Mobility!$A:$L,8,FALSE)</f>
        <v>-27</v>
      </c>
      <c r="P1297">
        <f>VLOOKUP(A1297,Mobility!$A:$L,9,FALSE)</f>
        <v>-32</v>
      </c>
      <c r="Q1297">
        <f>VLOOKUP(A1297,Mobility!$A:$L,10,FALSE)</f>
        <v>-65</v>
      </c>
      <c r="R1297">
        <f>VLOOKUP(A1297,Mobility!$A:$L,11,FALSE)</f>
        <v>-57</v>
      </c>
      <c r="S1297">
        <f>VLOOKUP(A1297,Mobility!$A:$L,12,FALSE)</f>
        <v>27</v>
      </c>
      <c r="T1297">
        <f>VLOOKUP(D1297,'Pop and Pop Den'!A:C,2,FALSE)</f>
        <v>8936574</v>
      </c>
      <c r="U1297">
        <f>VLOOKUP(D1297,'Pop and Pop Den'!A:C,3,FALSE)</f>
        <v>1215.1991</v>
      </c>
      <c r="V1297">
        <f>VLOOKUP(D1297,Unemployment!A:B,2,FALSE)</f>
        <v>3.6</v>
      </c>
      <c r="W1297">
        <f>VLOOKUP(D1297,Unemployment!H:J,2,FALSE)</f>
        <v>3.8</v>
      </c>
      <c r="X1297">
        <f>VLOOKUP(D1297,Unemployment!H:J,3,FALSE)</f>
        <v>3.8</v>
      </c>
      <c r="Y1297">
        <f t="shared" si="415"/>
        <v>0.19999999999999973</v>
      </c>
      <c r="Z1297">
        <f t="shared" si="416"/>
        <v>0</v>
      </c>
      <c r="AA1297">
        <f>VLOOKUP(D1297,MedianAge!A:B,2,FALSE)</f>
        <v>39.799999999999997</v>
      </c>
      <c r="AB1297" s="6">
        <f>VLOOKUP(D1297,StateActions!F:G,2,FALSE)</f>
        <v>43911</v>
      </c>
      <c r="AC1297" s="6">
        <f>VLOOKUP(D1297,StateActions!L:M,2,FALSE)</f>
        <v>43911</v>
      </c>
      <c r="AD1297" s="6">
        <f>VLOOKUP(D1297,StateActions!A:B,2,FALSE)</f>
        <v>43906</v>
      </c>
      <c r="AE1297">
        <f t="shared" si="417"/>
        <v>4</v>
      </c>
      <c r="AF1297">
        <f t="shared" si="418"/>
        <v>4</v>
      </c>
      <c r="AG1297">
        <f t="shared" si="419"/>
        <v>9</v>
      </c>
      <c r="AH1297" s="18">
        <f t="shared" si="420"/>
        <v>0.29635115120506261</v>
      </c>
      <c r="AI1297" s="18">
        <f t="shared" si="421"/>
        <v>0.70364884879493739</v>
      </c>
      <c r="AJ1297" s="20">
        <f t="shared" si="422"/>
        <v>4.1739598761276423E-3</v>
      </c>
      <c r="AK1297" t="str">
        <f t="shared" si="423"/>
        <v>Include</v>
      </c>
      <c r="AL1297" t="str">
        <f t="shared" si="424"/>
        <v>10 or more deaths</v>
      </c>
      <c r="AM1297" s="6">
        <f>IFERROR(VLOOKUP(D1297,DatesEachStateReach10Deaths!A:B,2,FALSE),AK1297)</f>
        <v>43910</v>
      </c>
      <c r="AN1297">
        <f t="shared" si="425"/>
        <v>5</v>
      </c>
    </row>
    <row r="1298" spans="1:40" x14ac:dyDescent="0.25">
      <c r="A1298" t="str">
        <f t="shared" si="408"/>
        <v>43916New Jersey</v>
      </c>
      <c r="B1298" t="str">
        <f t="shared" si="413"/>
        <v>43916NJ</v>
      </c>
      <c r="C1298" s="6">
        <v>43916</v>
      </c>
      <c r="D1298" t="s">
        <v>93</v>
      </c>
      <c r="E1298" t="s">
        <v>39</v>
      </c>
      <c r="F1298">
        <f>IFERROR(VLOOKUP(B1298,CovidTracking!B:G,4,FALSE),0)</f>
        <v>6876</v>
      </c>
      <c r="G1298">
        <f>IFERROR(VLOOKUP(B1298,CovidTracking!B:G,5,FALSE),0)</f>
        <v>13661</v>
      </c>
      <c r="H1298">
        <f t="shared" si="414"/>
        <v>20537</v>
      </c>
      <c r="I1298">
        <f>IFERROR(VLOOKUP(B1298,CovidTracking!B:G,6,FALSE),0)</f>
        <v>81</v>
      </c>
      <c r="J1298">
        <f t="shared" si="409"/>
        <v>2474</v>
      </c>
      <c r="K1298">
        <f t="shared" si="410"/>
        <v>3209</v>
      </c>
      <c r="L1298">
        <f t="shared" si="411"/>
        <v>5683</v>
      </c>
      <c r="M1298">
        <f t="shared" si="412"/>
        <v>19</v>
      </c>
      <c r="N1298">
        <f>VLOOKUP(A1298,Mobility!$A:$L,7,FALSE)</f>
        <v>-46</v>
      </c>
      <c r="O1298">
        <f>VLOOKUP(A1298,Mobility!$A:$L,8,FALSE)</f>
        <v>-19</v>
      </c>
      <c r="P1298">
        <f>VLOOKUP(A1298,Mobility!$A:$L,9,FALSE)</f>
        <v>52</v>
      </c>
      <c r="Q1298">
        <f>VLOOKUP(A1298,Mobility!$A:$L,10,FALSE)</f>
        <v>-62</v>
      </c>
      <c r="R1298">
        <f>VLOOKUP(A1298,Mobility!$A:$L,11,FALSE)</f>
        <v>-57</v>
      </c>
      <c r="S1298">
        <f>VLOOKUP(A1298,Mobility!$A:$L,12,FALSE)</f>
        <v>26</v>
      </c>
      <c r="T1298">
        <f>VLOOKUP(D1298,'Pop and Pop Den'!A:C,2,FALSE)</f>
        <v>8936574</v>
      </c>
      <c r="U1298">
        <f>VLOOKUP(D1298,'Pop and Pop Den'!A:C,3,FALSE)</f>
        <v>1215.1991</v>
      </c>
      <c r="V1298">
        <f>VLOOKUP(D1298,Unemployment!A:B,2,FALSE)</f>
        <v>3.6</v>
      </c>
      <c r="W1298">
        <f>VLOOKUP(D1298,Unemployment!H:J,2,FALSE)</f>
        <v>3.8</v>
      </c>
      <c r="X1298">
        <f>VLOOKUP(D1298,Unemployment!H:J,3,FALSE)</f>
        <v>3.8</v>
      </c>
      <c r="Y1298">
        <f t="shared" si="415"/>
        <v>0.19999999999999973</v>
      </c>
      <c r="Z1298">
        <f t="shared" si="416"/>
        <v>0</v>
      </c>
      <c r="AA1298">
        <f>VLOOKUP(D1298,MedianAge!A:B,2,FALSE)</f>
        <v>39.799999999999997</v>
      </c>
      <c r="AB1298" s="6">
        <f>VLOOKUP(D1298,StateActions!F:G,2,FALSE)</f>
        <v>43911</v>
      </c>
      <c r="AC1298" s="6">
        <f>VLOOKUP(D1298,StateActions!L:M,2,FALSE)</f>
        <v>43911</v>
      </c>
      <c r="AD1298" s="6">
        <f>VLOOKUP(D1298,StateActions!A:B,2,FALSE)</f>
        <v>43906</v>
      </c>
      <c r="AE1298">
        <f t="shared" si="417"/>
        <v>5</v>
      </c>
      <c r="AF1298">
        <f t="shared" si="418"/>
        <v>5</v>
      </c>
      <c r="AG1298">
        <f t="shared" si="419"/>
        <v>10</v>
      </c>
      <c r="AH1298" s="18">
        <f t="shared" si="420"/>
        <v>0.33481034230900325</v>
      </c>
      <c r="AI1298" s="18">
        <f t="shared" si="421"/>
        <v>0.66518965769099669</v>
      </c>
      <c r="AJ1298" s="20">
        <f t="shared" si="422"/>
        <v>3.9441008910746454E-3</v>
      </c>
      <c r="AK1298" t="str">
        <f t="shared" si="423"/>
        <v>Include</v>
      </c>
      <c r="AL1298" t="str">
        <f t="shared" si="424"/>
        <v>10 or more deaths</v>
      </c>
      <c r="AM1298" s="6">
        <f>IFERROR(VLOOKUP(D1298,DatesEachStateReach10Deaths!A:B,2,FALSE),AK1298)</f>
        <v>43910</v>
      </c>
      <c r="AN1298">
        <f t="shared" si="425"/>
        <v>6</v>
      </c>
    </row>
    <row r="1299" spans="1:40" x14ac:dyDescent="0.25">
      <c r="A1299" t="str">
        <f t="shared" si="408"/>
        <v>43917New Jersey</v>
      </c>
      <c r="B1299" t="str">
        <f t="shared" si="413"/>
        <v>43917NJ</v>
      </c>
      <c r="C1299" s="6">
        <v>43917</v>
      </c>
      <c r="D1299" t="s">
        <v>93</v>
      </c>
      <c r="E1299" t="s">
        <v>39</v>
      </c>
      <c r="F1299">
        <f>IFERROR(VLOOKUP(B1299,CovidTracking!B:G,4,FALSE),0)</f>
        <v>8825</v>
      </c>
      <c r="G1299">
        <f>IFERROR(VLOOKUP(B1299,CovidTracking!B:G,5,FALSE),0)</f>
        <v>16547</v>
      </c>
      <c r="H1299">
        <f t="shared" si="414"/>
        <v>25372</v>
      </c>
      <c r="I1299">
        <f>IFERROR(VLOOKUP(B1299,CovidTracking!B:G,6,FALSE),0)</f>
        <v>108</v>
      </c>
      <c r="J1299">
        <f t="shared" si="409"/>
        <v>1949</v>
      </c>
      <c r="K1299">
        <f t="shared" si="410"/>
        <v>2886</v>
      </c>
      <c r="L1299">
        <f t="shared" si="411"/>
        <v>4835</v>
      </c>
      <c r="M1299">
        <f t="shared" si="412"/>
        <v>27</v>
      </c>
      <c r="N1299">
        <f>VLOOKUP(A1299,Mobility!$A:$L,7,FALSE)</f>
        <v>-48</v>
      </c>
      <c r="O1299">
        <f>VLOOKUP(A1299,Mobility!$A:$L,8,FALSE)</f>
        <v>-21</v>
      </c>
      <c r="P1299">
        <f>VLOOKUP(A1299,Mobility!$A:$L,9,FALSE)</f>
        <v>42</v>
      </c>
      <c r="Q1299">
        <f>VLOOKUP(A1299,Mobility!$A:$L,10,FALSE)</f>
        <v>-63</v>
      </c>
      <c r="R1299">
        <f>VLOOKUP(A1299,Mobility!$A:$L,11,FALSE)</f>
        <v>-56</v>
      </c>
      <c r="S1299">
        <f>VLOOKUP(A1299,Mobility!$A:$L,12,FALSE)</f>
        <v>27</v>
      </c>
      <c r="T1299">
        <f>VLOOKUP(D1299,'Pop and Pop Den'!A:C,2,FALSE)</f>
        <v>8936574</v>
      </c>
      <c r="U1299">
        <f>VLOOKUP(D1299,'Pop and Pop Den'!A:C,3,FALSE)</f>
        <v>1215.1991</v>
      </c>
      <c r="V1299">
        <f>VLOOKUP(D1299,Unemployment!A:B,2,FALSE)</f>
        <v>3.6</v>
      </c>
      <c r="W1299">
        <f>VLOOKUP(D1299,Unemployment!H:J,2,FALSE)</f>
        <v>3.8</v>
      </c>
      <c r="X1299">
        <f>VLOOKUP(D1299,Unemployment!H:J,3,FALSE)</f>
        <v>3.8</v>
      </c>
      <c r="Y1299">
        <f t="shared" si="415"/>
        <v>0.19999999999999973</v>
      </c>
      <c r="Z1299">
        <f t="shared" si="416"/>
        <v>0</v>
      </c>
      <c r="AA1299">
        <f>VLOOKUP(D1299,MedianAge!A:B,2,FALSE)</f>
        <v>39.799999999999997</v>
      </c>
      <c r="AB1299" s="6">
        <f>VLOOKUP(D1299,StateActions!F:G,2,FALSE)</f>
        <v>43911</v>
      </c>
      <c r="AC1299" s="6">
        <f>VLOOKUP(D1299,StateActions!L:M,2,FALSE)</f>
        <v>43911</v>
      </c>
      <c r="AD1299" s="6">
        <f>VLOOKUP(D1299,StateActions!A:B,2,FALSE)</f>
        <v>43906</v>
      </c>
      <c r="AE1299">
        <f t="shared" si="417"/>
        <v>6</v>
      </c>
      <c r="AF1299">
        <f t="shared" si="418"/>
        <v>6</v>
      </c>
      <c r="AG1299">
        <f t="shared" si="419"/>
        <v>11</v>
      </c>
      <c r="AH1299" s="18">
        <f t="shared" si="420"/>
        <v>0.34782437332492511</v>
      </c>
      <c r="AI1299" s="18">
        <f t="shared" si="421"/>
        <v>0.65217562667507489</v>
      </c>
      <c r="AJ1299" s="20">
        <f t="shared" si="422"/>
        <v>4.2566608860160806E-3</v>
      </c>
      <c r="AK1299" t="str">
        <f t="shared" si="423"/>
        <v>Include</v>
      </c>
      <c r="AL1299" t="str">
        <f t="shared" si="424"/>
        <v>10 or more deaths</v>
      </c>
      <c r="AM1299" s="6">
        <f>IFERROR(VLOOKUP(D1299,DatesEachStateReach10Deaths!A:B,2,FALSE),AK1299)</f>
        <v>43910</v>
      </c>
      <c r="AN1299">
        <f t="shared" si="425"/>
        <v>7</v>
      </c>
    </row>
    <row r="1300" spans="1:40" x14ac:dyDescent="0.25">
      <c r="A1300" t="str">
        <f t="shared" si="408"/>
        <v>43918New Jersey</v>
      </c>
      <c r="B1300" t="str">
        <f t="shared" si="413"/>
        <v>43918NJ</v>
      </c>
      <c r="C1300" s="6">
        <v>43918</v>
      </c>
      <c r="D1300" t="s">
        <v>93</v>
      </c>
      <c r="E1300" t="s">
        <v>39</v>
      </c>
      <c r="F1300">
        <f>IFERROR(VLOOKUP(B1300,CovidTracking!B:G,4,FALSE),0)</f>
        <v>11124</v>
      </c>
      <c r="G1300">
        <f>IFERROR(VLOOKUP(B1300,CovidTracking!B:G,5,FALSE),0)</f>
        <v>19386</v>
      </c>
      <c r="H1300">
        <f t="shared" si="414"/>
        <v>30510</v>
      </c>
      <c r="I1300">
        <f>IFERROR(VLOOKUP(B1300,CovidTracking!B:G,6,FALSE),0)</f>
        <v>140</v>
      </c>
      <c r="J1300">
        <f t="shared" si="409"/>
        <v>2299</v>
      </c>
      <c r="K1300">
        <f t="shared" si="410"/>
        <v>2839</v>
      </c>
      <c r="L1300">
        <f t="shared" si="411"/>
        <v>5138</v>
      </c>
      <c r="M1300">
        <f t="shared" si="412"/>
        <v>32</v>
      </c>
      <c r="N1300">
        <f>VLOOKUP(A1300,Mobility!$A:$L,7,FALSE)</f>
        <v>-59</v>
      </c>
      <c r="O1300">
        <f>VLOOKUP(A1300,Mobility!$A:$L,8,FALSE)</f>
        <v>-32</v>
      </c>
      <c r="P1300">
        <f>VLOOKUP(A1300,Mobility!$A:$L,9,FALSE)</f>
        <v>-47</v>
      </c>
      <c r="Q1300">
        <f>VLOOKUP(A1300,Mobility!$A:$L,10,FALSE)</f>
        <v>-67</v>
      </c>
      <c r="R1300">
        <f>VLOOKUP(A1300,Mobility!$A:$L,11,FALSE)</f>
        <v>-44</v>
      </c>
      <c r="S1300">
        <f>VLOOKUP(A1300,Mobility!$A:$L,12,FALSE)</f>
        <v>19</v>
      </c>
      <c r="T1300">
        <f>VLOOKUP(D1300,'Pop and Pop Den'!A:C,2,FALSE)</f>
        <v>8936574</v>
      </c>
      <c r="U1300">
        <f>VLOOKUP(D1300,'Pop and Pop Den'!A:C,3,FALSE)</f>
        <v>1215.1991</v>
      </c>
      <c r="V1300">
        <f>VLOOKUP(D1300,Unemployment!A:B,2,FALSE)</f>
        <v>3.6</v>
      </c>
      <c r="W1300">
        <f>VLOOKUP(D1300,Unemployment!H:J,2,FALSE)</f>
        <v>3.8</v>
      </c>
      <c r="X1300">
        <f>VLOOKUP(D1300,Unemployment!H:J,3,FALSE)</f>
        <v>3.8</v>
      </c>
      <c r="Y1300">
        <f t="shared" si="415"/>
        <v>0.19999999999999973</v>
      </c>
      <c r="Z1300">
        <f t="shared" si="416"/>
        <v>0</v>
      </c>
      <c r="AA1300">
        <f>VLOOKUP(D1300,MedianAge!A:B,2,FALSE)</f>
        <v>39.799999999999997</v>
      </c>
      <c r="AB1300" s="6">
        <f>VLOOKUP(D1300,StateActions!F:G,2,FALSE)</f>
        <v>43911</v>
      </c>
      <c r="AC1300" s="6">
        <f>VLOOKUP(D1300,StateActions!L:M,2,FALSE)</f>
        <v>43911</v>
      </c>
      <c r="AD1300" s="6">
        <f>VLOOKUP(D1300,StateActions!A:B,2,FALSE)</f>
        <v>43906</v>
      </c>
      <c r="AE1300">
        <f t="shared" si="417"/>
        <v>7</v>
      </c>
      <c r="AF1300">
        <f t="shared" si="418"/>
        <v>7</v>
      </c>
      <c r="AG1300">
        <f t="shared" si="419"/>
        <v>12</v>
      </c>
      <c r="AH1300" s="18">
        <f t="shared" si="420"/>
        <v>0.36460176991150445</v>
      </c>
      <c r="AI1300" s="18">
        <f t="shared" si="421"/>
        <v>0.63539823008849561</v>
      </c>
      <c r="AJ1300" s="20">
        <f t="shared" si="422"/>
        <v>4.5886594559160932E-3</v>
      </c>
      <c r="AK1300" t="str">
        <f t="shared" si="423"/>
        <v>Include</v>
      </c>
      <c r="AL1300" t="str">
        <f t="shared" si="424"/>
        <v>10 or more deaths</v>
      </c>
      <c r="AM1300" s="6">
        <f>IFERROR(VLOOKUP(D1300,DatesEachStateReach10Deaths!A:B,2,FALSE),AK1300)</f>
        <v>43910</v>
      </c>
      <c r="AN1300">
        <f t="shared" si="425"/>
        <v>8</v>
      </c>
    </row>
    <row r="1301" spans="1:40" x14ac:dyDescent="0.25">
      <c r="A1301" t="str">
        <f t="shared" si="408"/>
        <v>43919New Jersey</v>
      </c>
      <c r="B1301" t="str">
        <f t="shared" si="413"/>
        <v>43919NJ</v>
      </c>
      <c r="C1301" s="6">
        <v>43919</v>
      </c>
      <c r="D1301" t="s">
        <v>93</v>
      </c>
      <c r="E1301" t="s">
        <v>39</v>
      </c>
      <c r="F1301">
        <f>IFERROR(VLOOKUP(B1301,CovidTracking!B:G,4,FALSE),0)</f>
        <v>13386</v>
      </c>
      <c r="G1301">
        <f>IFERROR(VLOOKUP(B1301,CovidTracking!B:G,5,FALSE),0)</f>
        <v>22216</v>
      </c>
      <c r="H1301">
        <f t="shared" si="414"/>
        <v>35602</v>
      </c>
      <c r="I1301">
        <f>IFERROR(VLOOKUP(B1301,CovidTracking!B:G,6,FALSE),0)</f>
        <v>161</v>
      </c>
      <c r="J1301">
        <f t="shared" si="409"/>
        <v>2262</v>
      </c>
      <c r="K1301">
        <f t="shared" si="410"/>
        <v>2830</v>
      </c>
      <c r="L1301">
        <f t="shared" si="411"/>
        <v>5092</v>
      </c>
      <c r="M1301">
        <f t="shared" si="412"/>
        <v>21</v>
      </c>
      <c r="N1301">
        <f>VLOOKUP(A1301,Mobility!$A:$L,7,FALSE)</f>
        <v>-59</v>
      </c>
      <c r="O1301">
        <f>VLOOKUP(A1301,Mobility!$A:$L,8,FALSE)</f>
        <v>-33</v>
      </c>
      <c r="P1301">
        <f>VLOOKUP(A1301,Mobility!$A:$L,9,FALSE)</f>
        <v>-36</v>
      </c>
      <c r="Q1301">
        <f>VLOOKUP(A1301,Mobility!$A:$L,10,FALSE)</f>
        <v>-70</v>
      </c>
      <c r="R1301">
        <f>VLOOKUP(A1301,Mobility!$A:$L,11,FALSE)</f>
        <v>-44</v>
      </c>
      <c r="S1301">
        <f>VLOOKUP(A1301,Mobility!$A:$L,12,FALSE)</f>
        <v>16</v>
      </c>
      <c r="T1301">
        <f>VLOOKUP(D1301,'Pop and Pop Den'!A:C,2,FALSE)</f>
        <v>8936574</v>
      </c>
      <c r="U1301">
        <f>VLOOKUP(D1301,'Pop and Pop Den'!A:C,3,FALSE)</f>
        <v>1215.1991</v>
      </c>
      <c r="V1301">
        <f>VLOOKUP(D1301,Unemployment!A:B,2,FALSE)</f>
        <v>3.6</v>
      </c>
      <c r="W1301">
        <f>VLOOKUP(D1301,Unemployment!H:J,2,FALSE)</f>
        <v>3.8</v>
      </c>
      <c r="X1301">
        <f>VLOOKUP(D1301,Unemployment!H:J,3,FALSE)</f>
        <v>3.8</v>
      </c>
      <c r="Y1301">
        <f t="shared" si="415"/>
        <v>0.19999999999999973</v>
      </c>
      <c r="Z1301">
        <f t="shared" si="416"/>
        <v>0</v>
      </c>
      <c r="AA1301">
        <f>VLOOKUP(D1301,MedianAge!A:B,2,FALSE)</f>
        <v>39.799999999999997</v>
      </c>
      <c r="AB1301" s="6">
        <f>VLOOKUP(D1301,StateActions!F:G,2,FALSE)</f>
        <v>43911</v>
      </c>
      <c r="AC1301" s="6">
        <f>VLOOKUP(D1301,StateActions!L:M,2,FALSE)</f>
        <v>43911</v>
      </c>
      <c r="AD1301" s="6">
        <f>VLOOKUP(D1301,StateActions!A:B,2,FALSE)</f>
        <v>43906</v>
      </c>
      <c r="AE1301">
        <f t="shared" si="417"/>
        <v>8</v>
      </c>
      <c r="AF1301">
        <f t="shared" si="418"/>
        <v>8</v>
      </c>
      <c r="AG1301">
        <f t="shared" si="419"/>
        <v>13</v>
      </c>
      <c r="AH1301" s="18">
        <f t="shared" si="420"/>
        <v>0.37599011291500478</v>
      </c>
      <c r="AI1301" s="18">
        <f t="shared" si="421"/>
        <v>0.62400988708499527</v>
      </c>
      <c r="AJ1301" s="20">
        <f t="shared" si="422"/>
        <v>4.5222178529296109E-3</v>
      </c>
      <c r="AK1301" t="str">
        <f t="shared" si="423"/>
        <v>Include</v>
      </c>
      <c r="AL1301" t="str">
        <f t="shared" si="424"/>
        <v>10 or more deaths</v>
      </c>
      <c r="AM1301" s="6">
        <f>IFERROR(VLOOKUP(D1301,DatesEachStateReach10Deaths!A:B,2,FALSE),AK1301)</f>
        <v>43910</v>
      </c>
      <c r="AN1301">
        <f t="shared" si="425"/>
        <v>9</v>
      </c>
    </row>
    <row r="1302" spans="1:40" x14ac:dyDescent="0.25">
      <c r="A1302" t="str">
        <f t="shared" si="408"/>
        <v>43920New Jersey</v>
      </c>
      <c r="B1302" t="str">
        <f t="shared" si="413"/>
        <v>43920NJ</v>
      </c>
      <c r="C1302" s="6">
        <v>43920</v>
      </c>
      <c r="D1302" t="s">
        <v>93</v>
      </c>
      <c r="E1302" t="s">
        <v>39</v>
      </c>
      <c r="F1302">
        <f>IFERROR(VLOOKUP(B1302,CovidTracking!B:G,4,FALSE),0)</f>
        <v>16636</v>
      </c>
      <c r="G1302">
        <f>IFERROR(VLOOKUP(B1302,CovidTracking!B:G,5,FALSE),0)</f>
        <v>25224</v>
      </c>
      <c r="H1302">
        <f t="shared" si="414"/>
        <v>41860</v>
      </c>
      <c r="I1302">
        <f>IFERROR(VLOOKUP(B1302,CovidTracking!B:G,6,FALSE),0)</f>
        <v>198</v>
      </c>
      <c r="J1302">
        <f t="shared" si="409"/>
        <v>3250</v>
      </c>
      <c r="K1302">
        <f t="shared" si="410"/>
        <v>3008</v>
      </c>
      <c r="L1302">
        <f t="shared" si="411"/>
        <v>6258</v>
      </c>
      <c r="M1302">
        <f t="shared" si="412"/>
        <v>37</v>
      </c>
      <c r="N1302">
        <f>VLOOKUP(A1302,Mobility!$A:$L,7,FALSE)</f>
        <v>-49</v>
      </c>
      <c r="O1302">
        <f>VLOOKUP(A1302,Mobility!$A:$L,8,FALSE)</f>
        <v>-25</v>
      </c>
      <c r="P1302">
        <f>VLOOKUP(A1302,Mobility!$A:$L,9,FALSE)</f>
        <v>-11</v>
      </c>
      <c r="Q1302">
        <f>VLOOKUP(A1302,Mobility!$A:$L,10,FALSE)</f>
        <v>-66</v>
      </c>
      <c r="R1302">
        <f>VLOOKUP(A1302,Mobility!$A:$L,11,FALSE)</f>
        <v>-58</v>
      </c>
      <c r="S1302">
        <f>VLOOKUP(A1302,Mobility!$A:$L,12,FALSE)</f>
        <v>26</v>
      </c>
      <c r="T1302">
        <f>VLOOKUP(D1302,'Pop and Pop Den'!A:C,2,FALSE)</f>
        <v>8936574</v>
      </c>
      <c r="U1302">
        <f>VLOOKUP(D1302,'Pop and Pop Den'!A:C,3,FALSE)</f>
        <v>1215.1991</v>
      </c>
      <c r="V1302">
        <f>VLOOKUP(D1302,Unemployment!A:B,2,FALSE)</f>
        <v>3.6</v>
      </c>
      <c r="W1302">
        <f>VLOOKUP(D1302,Unemployment!H:J,2,FALSE)</f>
        <v>3.8</v>
      </c>
      <c r="X1302">
        <f>VLOOKUP(D1302,Unemployment!H:J,3,FALSE)</f>
        <v>3.8</v>
      </c>
      <c r="Y1302">
        <f t="shared" si="415"/>
        <v>0.19999999999999973</v>
      </c>
      <c r="Z1302">
        <f t="shared" si="416"/>
        <v>0</v>
      </c>
      <c r="AA1302">
        <f>VLOOKUP(D1302,MedianAge!A:B,2,FALSE)</f>
        <v>39.799999999999997</v>
      </c>
      <c r="AB1302" s="6">
        <f>VLOOKUP(D1302,StateActions!F:G,2,FALSE)</f>
        <v>43911</v>
      </c>
      <c r="AC1302" s="6">
        <f>VLOOKUP(D1302,StateActions!L:M,2,FALSE)</f>
        <v>43911</v>
      </c>
      <c r="AD1302" s="6">
        <f>VLOOKUP(D1302,StateActions!A:B,2,FALSE)</f>
        <v>43906</v>
      </c>
      <c r="AE1302">
        <f t="shared" si="417"/>
        <v>9</v>
      </c>
      <c r="AF1302">
        <f t="shared" si="418"/>
        <v>9</v>
      </c>
      <c r="AG1302">
        <f t="shared" si="419"/>
        <v>14</v>
      </c>
      <c r="AH1302" s="18">
        <f t="shared" si="420"/>
        <v>0.39741997133301482</v>
      </c>
      <c r="AI1302" s="18">
        <f t="shared" si="421"/>
        <v>0.60258002866698523</v>
      </c>
      <c r="AJ1302" s="20">
        <f t="shared" si="422"/>
        <v>4.7300525561395123E-3</v>
      </c>
      <c r="AK1302" t="str">
        <f t="shared" si="423"/>
        <v>Include</v>
      </c>
      <c r="AL1302" t="str">
        <f t="shared" si="424"/>
        <v>10 or more deaths</v>
      </c>
      <c r="AM1302" s="6">
        <f>IFERROR(VLOOKUP(D1302,DatesEachStateReach10Deaths!A:B,2,FALSE),AK1302)</f>
        <v>43910</v>
      </c>
      <c r="AN1302">
        <f t="shared" si="425"/>
        <v>10</v>
      </c>
    </row>
    <row r="1303" spans="1:40" x14ac:dyDescent="0.25">
      <c r="A1303" t="str">
        <f t="shared" si="408"/>
        <v>43921New Jersey</v>
      </c>
      <c r="B1303" t="str">
        <f t="shared" si="413"/>
        <v>43921NJ</v>
      </c>
      <c r="C1303" s="6">
        <v>43921</v>
      </c>
      <c r="D1303" t="s">
        <v>93</v>
      </c>
      <c r="E1303" t="s">
        <v>39</v>
      </c>
      <c r="F1303">
        <f>IFERROR(VLOOKUP(B1303,CovidTracking!B:G,4,FALSE),0)</f>
        <v>18696</v>
      </c>
      <c r="G1303">
        <f>IFERROR(VLOOKUP(B1303,CovidTracking!B:G,5,FALSE),0)</f>
        <v>27077</v>
      </c>
      <c r="H1303">
        <f t="shared" si="414"/>
        <v>45773</v>
      </c>
      <c r="I1303">
        <f>IFERROR(VLOOKUP(B1303,CovidTracking!B:G,6,FALSE),0)</f>
        <v>267</v>
      </c>
      <c r="J1303">
        <f t="shared" si="409"/>
        <v>2060</v>
      </c>
      <c r="K1303">
        <f t="shared" si="410"/>
        <v>1853</v>
      </c>
      <c r="L1303">
        <f t="shared" si="411"/>
        <v>3913</v>
      </c>
      <c r="M1303">
        <f t="shared" si="412"/>
        <v>69</v>
      </c>
      <c r="N1303">
        <f>VLOOKUP(A1303,Mobility!$A:$L,7,FALSE)</f>
        <v>-49</v>
      </c>
      <c r="O1303">
        <f>VLOOKUP(A1303,Mobility!$A:$L,8,FALSE)</f>
        <v>-24</v>
      </c>
      <c r="P1303">
        <f>VLOOKUP(A1303,Mobility!$A:$L,9,FALSE)</f>
        <v>-21</v>
      </c>
      <c r="Q1303">
        <f>VLOOKUP(A1303,Mobility!$A:$L,10,FALSE)</f>
        <v>-67</v>
      </c>
      <c r="R1303">
        <f>VLOOKUP(A1303,Mobility!$A:$L,11,FALSE)</f>
        <v>-60</v>
      </c>
      <c r="S1303">
        <f>VLOOKUP(A1303,Mobility!$A:$L,12,FALSE)</f>
        <v>27</v>
      </c>
      <c r="T1303">
        <f>VLOOKUP(D1303,'Pop and Pop Den'!A:C,2,FALSE)</f>
        <v>8936574</v>
      </c>
      <c r="U1303">
        <f>VLOOKUP(D1303,'Pop and Pop Den'!A:C,3,FALSE)</f>
        <v>1215.1991</v>
      </c>
      <c r="V1303">
        <f>VLOOKUP(D1303,Unemployment!A:B,2,FALSE)</f>
        <v>3.6</v>
      </c>
      <c r="W1303">
        <f>VLOOKUP(D1303,Unemployment!H:J,2,FALSE)</f>
        <v>3.8</v>
      </c>
      <c r="X1303">
        <f>VLOOKUP(D1303,Unemployment!H:J,3,FALSE)</f>
        <v>3.8</v>
      </c>
      <c r="Y1303">
        <f t="shared" si="415"/>
        <v>0.19999999999999973</v>
      </c>
      <c r="Z1303">
        <f t="shared" si="416"/>
        <v>0</v>
      </c>
      <c r="AA1303">
        <f>VLOOKUP(D1303,MedianAge!A:B,2,FALSE)</f>
        <v>39.799999999999997</v>
      </c>
      <c r="AB1303" s="6">
        <f>VLOOKUP(D1303,StateActions!F:G,2,FALSE)</f>
        <v>43911</v>
      </c>
      <c r="AC1303" s="6">
        <f>VLOOKUP(D1303,StateActions!L:M,2,FALSE)</f>
        <v>43911</v>
      </c>
      <c r="AD1303" s="6">
        <f>VLOOKUP(D1303,StateActions!A:B,2,FALSE)</f>
        <v>43906</v>
      </c>
      <c r="AE1303">
        <f t="shared" si="417"/>
        <v>10</v>
      </c>
      <c r="AF1303">
        <f t="shared" si="418"/>
        <v>10</v>
      </c>
      <c r="AG1303">
        <f t="shared" si="419"/>
        <v>15</v>
      </c>
      <c r="AH1303" s="18">
        <f t="shared" si="420"/>
        <v>0.40845039652196707</v>
      </c>
      <c r="AI1303" s="18">
        <f t="shared" si="421"/>
        <v>0.59154960347803287</v>
      </c>
      <c r="AJ1303" s="20">
        <f t="shared" si="422"/>
        <v>5.8331330697135864E-3</v>
      </c>
      <c r="AK1303" t="str">
        <f t="shared" si="423"/>
        <v>Include</v>
      </c>
      <c r="AL1303" t="str">
        <f t="shared" si="424"/>
        <v>10 or more deaths</v>
      </c>
      <c r="AM1303" s="6">
        <f>IFERROR(VLOOKUP(D1303,DatesEachStateReach10Deaths!A:B,2,FALSE),AK1303)</f>
        <v>43910</v>
      </c>
      <c r="AN1303">
        <f t="shared" si="425"/>
        <v>11</v>
      </c>
    </row>
    <row r="1304" spans="1:40" x14ac:dyDescent="0.25">
      <c r="A1304" t="str">
        <f t="shared" si="408"/>
        <v>43922New Jersey</v>
      </c>
      <c r="B1304" t="str">
        <f t="shared" si="413"/>
        <v>43922NJ</v>
      </c>
      <c r="C1304" s="6">
        <v>43922</v>
      </c>
      <c r="D1304" t="s">
        <v>93</v>
      </c>
      <c r="E1304" t="s">
        <v>39</v>
      </c>
      <c r="F1304">
        <f>IFERROR(VLOOKUP(B1304,CovidTracking!B:G,4,FALSE),0)</f>
        <v>22255</v>
      </c>
      <c r="G1304">
        <f>IFERROR(VLOOKUP(B1304,CovidTracking!B:G,5,FALSE),0)</f>
        <v>30387</v>
      </c>
      <c r="H1304">
        <f t="shared" si="414"/>
        <v>52642</v>
      </c>
      <c r="I1304">
        <f>IFERROR(VLOOKUP(B1304,CovidTracking!B:G,6,FALSE),0)</f>
        <v>355</v>
      </c>
      <c r="J1304">
        <f t="shared" si="409"/>
        <v>3559</v>
      </c>
      <c r="K1304">
        <f t="shared" si="410"/>
        <v>3310</v>
      </c>
      <c r="L1304">
        <f t="shared" si="411"/>
        <v>6869</v>
      </c>
      <c r="M1304">
        <f t="shared" si="412"/>
        <v>88</v>
      </c>
      <c r="N1304">
        <f>VLOOKUP(A1304,Mobility!$A:$L,7,FALSE)</f>
        <v>-47</v>
      </c>
      <c r="O1304">
        <f>VLOOKUP(A1304,Mobility!$A:$L,8,FALSE)</f>
        <v>-21</v>
      </c>
      <c r="P1304">
        <f>VLOOKUP(A1304,Mobility!$A:$L,9,FALSE)</f>
        <v>13</v>
      </c>
      <c r="Q1304">
        <f>VLOOKUP(A1304,Mobility!$A:$L,10,FALSE)</f>
        <v>-65</v>
      </c>
      <c r="R1304">
        <f>VLOOKUP(A1304,Mobility!$A:$L,11,FALSE)</f>
        <v>-60</v>
      </c>
      <c r="S1304">
        <f>VLOOKUP(A1304,Mobility!$A:$L,12,FALSE)</f>
        <v>27</v>
      </c>
      <c r="T1304">
        <f>VLOOKUP(D1304,'Pop and Pop Den'!A:C,2,FALSE)</f>
        <v>8936574</v>
      </c>
      <c r="U1304">
        <f>VLOOKUP(D1304,'Pop and Pop Den'!A:C,3,FALSE)</f>
        <v>1215.1991</v>
      </c>
      <c r="V1304">
        <f>VLOOKUP(D1304,Unemployment!A:B,2,FALSE)</f>
        <v>3.6</v>
      </c>
      <c r="W1304">
        <f>VLOOKUP(D1304,Unemployment!H:J,2,FALSE)</f>
        <v>3.8</v>
      </c>
      <c r="X1304">
        <f>VLOOKUP(D1304,Unemployment!H:J,3,FALSE)</f>
        <v>3.8</v>
      </c>
      <c r="Y1304">
        <f t="shared" si="415"/>
        <v>0.19999999999999973</v>
      </c>
      <c r="Z1304">
        <f t="shared" si="416"/>
        <v>0</v>
      </c>
      <c r="AA1304">
        <f>VLOOKUP(D1304,MedianAge!A:B,2,FALSE)</f>
        <v>39.799999999999997</v>
      </c>
      <c r="AB1304" s="6">
        <f>VLOOKUP(D1304,StateActions!F:G,2,FALSE)</f>
        <v>43911</v>
      </c>
      <c r="AC1304" s="6">
        <f>VLOOKUP(D1304,StateActions!L:M,2,FALSE)</f>
        <v>43911</v>
      </c>
      <c r="AD1304" s="6">
        <f>VLOOKUP(D1304,StateActions!A:B,2,FALSE)</f>
        <v>43906</v>
      </c>
      <c r="AE1304">
        <f t="shared" si="417"/>
        <v>11</v>
      </c>
      <c r="AF1304">
        <f t="shared" si="418"/>
        <v>11</v>
      </c>
      <c r="AG1304">
        <f t="shared" si="419"/>
        <v>16</v>
      </c>
      <c r="AH1304" s="18">
        <f t="shared" si="420"/>
        <v>0.42276129326393375</v>
      </c>
      <c r="AI1304" s="18">
        <f t="shared" si="421"/>
        <v>0.57723870673606625</v>
      </c>
      <c r="AJ1304" s="20">
        <f t="shared" si="422"/>
        <v>6.7436647543786333E-3</v>
      </c>
      <c r="AK1304" t="str">
        <f t="shared" si="423"/>
        <v>Include</v>
      </c>
      <c r="AL1304" t="str">
        <f t="shared" si="424"/>
        <v>10 or more deaths</v>
      </c>
      <c r="AM1304" s="6">
        <f>IFERROR(VLOOKUP(D1304,DatesEachStateReach10Deaths!A:B,2,FALSE),AK1304)</f>
        <v>43910</v>
      </c>
      <c r="AN1304">
        <f t="shared" si="425"/>
        <v>12</v>
      </c>
    </row>
    <row r="1305" spans="1:40" x14ac:dyDescent="0.25">
      <c r="A1305" t="str">
        <f t="shared" si="408"/>
        <v>43923New Jersey</v>
      </c>
      <c r="B1305" t="str">
        <f t="shared" si="413"/>
        <v>43923NJ</v>
      </c>
      <c r="C1305" s="6">
        <v>43923</v>
      </c>
      <c r="D1305" t="s">
        <v>93</v>
      </c>
      <c r="E1305" t="s">
        <v>39</v>
      </c>
      <c r="F1305">
        <f>IFERROR(VLOOKUP(B1305,CovidTracking!B:G,4,FALSE),0)</f>
        <v>25590</v>
      </c>
      <c r="G1305">
        <f>IFERROR(VLOOKUP(B1305,CovidTracking!B:G,5,FALSE),0)</f>
        <v>33520</v>
      </c>
      <c r="H1305">
        <f t="shared" si="414"/>
        <v>59110</v>
      </c>
      <c r="I1305">
        <f>IFERROR(VLOOKUP(B1305,CovidTracking!B:G,6,FALSE),0)</f>
        <v>537</v>
      </c>
      <c r="J1305">
        <f t="shared" si="409"/>
        <v>3335</v>
      </c>
      <c r="K1305">
        <f t="shared" si="410"/>
        <v>3133</v>
      </c>
      <c r="L1305">
        <f t="shared" si="411"/>
        <v>6468</v>
      </c>
      <c r="M1305">
        <f t="shared" si="412"/>
        <v>182</v>
      </c>
      <c r="N1305">
        <f>VLOOKUP(A1305,Mobility!$A:$L,7,FALSE)</f>
        <v>-51</v>
      </c>
      <c r="O1305">
        <f>VLOOKUP(A1305,Mobility!$A:$L,8,FALSE)</f>
        <v>-15</v>
      </c>
      <c r="P1305">
        <f>VLOOKUP(A1305,Mobility!$A:$L,9,FALSE)</f>
        <v>3</v>
      </c>
      <c r="Q1305">
        <f>VLOOKUP(A1305,Mobility!$A:$L,10,FALSE)</f>
        <v>-67</v>
      </c>
      <c r="R1305">
        <f>VLOOKUP(A1305,Mobility!$A:$L,11,FALSE)</f>
        <v>-61</v>
      </c>
      <c r="S1305">
        <f>VLOOKUP(A1305,Mobility!$A:$L,12,FALSE)</f>
        <v>28</v>
      </c>
      <c r="T1305">
        <f>VLOOKUP(D1305,'Pop and Pop Den'!A:C,2,FALSE)</f>
        <v>8936574</v>
      </c>
      <c r="U1305">
        <f>VLOOKUP(D1305,'Pop and Pop Den'!A:C,3,FALSE)</f>
        <v>1215.1991</v>
      </c>
      <c r="V1305">
        <f>VLOOKUP(D1305,Unemployment!A:B,2,FALSE)</f>
        <v>3.6</v>
      </c>
      <c r="W1305">
        <f>VLOOKUP(D1305,Unemployment!H:J,2,FALSE)</f>
        <v>3.8</v>
      </c>
      <c r="X1305">
        <f>VLOOKUP(D1305,Unemployment!H:J,3,FALSE)</f>
        <v>3.8</v>
      </c>
      <c r="Y1305">
        <f t="shared" si="415"/>
        <v>0.19999999999999973</v>
      </c>
      <c r="Z1305">
        <f t="shared" si="416"/>
        <v>0</v>
      </c>
      <c r="AA1305">
        <f>VLOOKUP(D1305,MedianAge!A:B,2,FALSE)</f>
        <v>39.799999999999997</v>
      </c>
      <c r="AB1305" s="6">
        <f>VLOOKUP(D1305,StateActions!F:G,2,FALSE)</f>
        <v>43911</v>
      </c>
      <c r="AC1305" s="6">
        <f>VLOOKUP(D1305,StateActions!L:M,2,FALSE)</f>
        <v>43911</v>
      </c>
      <c r="AD1305" s="6">
        <f>VLOOKUP(D1305,StateActions!A:B,2,FALSE)</f>
        <v>43906</v>
      </c>
      <c r="AE1305">
        <f t="shared" si="417"/>
        <v>12</v>
      </c>
      <c r="AF1305">
        <f t="shared" si="418"/>
        <v>12</v>
      </c>
      <c r="AG1305">
        <f t="shared" si="419"/>
        <v>17</v>
      </c>
      <c r="AH1305" s="18">
        <f t="shared" si="420"/>
        <v>0.43292167145998983</v>
      </c>
      <c r="AI1305" s="18">
        <f t="shared" si="421"/>
        <v>0.56707832854001017</v>
      </c>
      <c r="AJ1305" s="20">
        <f t="shared" si="422"/>
        <v>9.0847572322788027E-3</v>
      </c>
      <c r="AK1305" t="str">
        <f t="shared" si="423"/>
        <v>Include</v>
      </c>
      <c r="AL1305" t="str">
        <f t="shared" si="424"/>
        <v>10 or more deaths</v>
      </c>
      <c r="AM1305" s="6">
        <f>IFERROR(VLOOKUP(D1305,DatesEachStateReach10Deaths!A:B,2,FALSE),AK1305)</f>
        <v>43910</v>
      </c>
      <c r="AN1305">
        <f t="shared" si="425"/>
        <v>13</v>
      </c>
    </row>
    <row r="1306" spans="1:40" x14ac:dyDescent="0.25">
      <c r="A1306" t="str">
        <f t="shared" si="408"/>
        <v>43924New Jersey</v>
      </c>
      <c r="B1306" t="str">
        <f t="shared" si="413"/>
        <v>43924NJ</v>
      </c>
      <c r="C1306" s="6">
        <v>43924</v>
      </c>
      <c r="D1306" t="s">
        <v>93</v>
      </c>
      <c r="E1306" t="s">
        <v>39</v>
      </c>
      <c r="F1306">
        <f>IFERROR(VLOOKUP(B1306,CovidTracking!B:G,4,FALSE),0)</f>
        <v>29895</v>
      </c>
      <c r="G1306">
        <f>IFERROR(VLOOKUP(B1306,CovidTracking!B:G,5,FALSE),0)</f>
        <v>37608</v>
      </c>
      <c r="H1306">
        <f t="shared" si="414"/>
        <v>67503</v>
      </c>
      <c r="I1306">
        <f>IFERROR(VLOOKUP(B1306,CovidTracking!B:G,6,FALSE),0)</f>
        <v>646</v>
      </c>
      <c r="J1306">
        <f t="shared" si="409"/>
        <v>4305</v>
      </c>
      <c r="K1306">
        <f t="shared" si="410"/>
        <v>4088</v>
      </c>
      <c r="L1306">
        <f t="shared" si="411"/>
        <v>8393</v>
      </c>
      <c r="M1306">
        <f t="shared" si="412"/>
        <v>109</v>
      </c>
      <c r="N1306">
        <f>VLOOKUP(A1306,Mobility!$A:$L,7,FALSE)</f>
        <v>-62</v>
      </c>
      <c r="O1306">
        <f>VLOOKUP(A1306,Mobility!$A:$L,8,FALSE)</f>
        <v>0</v>
      </c>
      <c r="P1306">
        <f>VLOOKUP(A1306,Mobility!$A:$L,9,FALSE)</f>
        <v>-30</v>
      </c>
      <c r="Q1306">
        <f>VLOOKUP(A1306,Mobility!$A:$L,10,FALSE)</f>
        <v>-67</v>
      </c>
      <c r="R1306">
        <f>VLOOKUP(A1306,Mobility!$A:$L,11,FALSE)</f>
        <v>-60</v>
      </c>
      <c r="S1306">
        <f>VLOOKUP(A1306,Mobility!$A:$L,12,FALSE)</f>
        <v>30</v>
      </c>
      <c r="T1306">
        <f>VLOOKUP(D1306,'Pop and Pop Den'!A:C,2,FALSE)</f>
        <v>8936574</v>
      </c>
      <c r="U1306">
        <f>VLOOKUP(D1306,'Pop and Pop Den'!A:C,3,FALSE)</f>
        <v>1215.1991</v>
      </c>
      <c r="V1306">
        <f>VLOOKUP(D1306,Unemployment!A:B,2,FALSE)</f>
        <v>3.6</v>
      </c>
      <c r="W1306">
        <f>VLOOKUP(D1306,Unemployment!H:J,2,FALSE)</f>
        <v>3.8</v>
      </c>
      <c r="X1306">
        <f>VLOOKUP(D1306,Unemployment!H:J,3,FALSE)</f>
        <v>3.8</v>
      </c>
      <c r="Y1306">
        <f t="shared" si="415"/>
        <v>0.19999999999999973</v>
      </c>
      <c r="Z1306">
        <f t="shared" si="416"/>
        <v>0</v>
      </c>
      <c r="AA1306">
        <f>VLOOKUP(D1306,MedianAge!A:B,2,FALSE)</f>
        <v>39.799999999999997</v>
      </c>
      <c r="AB1306" s="6">
        <f>VLOOKUP(D1306,StateActions!F:G,2,FALSE)</f>
        <v>43911</v>
      </c>
      <c r="AC1306" s="6">
        <f>VLOOKUP(D1306,StateActions!L:M,2,FALSE)</f>
        <v>43911</v>
      </c>
      <c r="AD1306" s="6">
        <f>VLOOKUP(D1306,StateActions!A:B,2,FALSE)</f>
        <v>43906</v>
      </c>
      <c r="AE1306">
        <f t="shared" si="417"/>
        <v>13</v>
      </c>
      <c r="AF1306">
        <f t="shared" si="418"/>
        <v>13</v>
      </c>
      <c r="AG1306">
        <f t="shared" si="419"/>
        <v>18</v>
      </c>
      <c r="AH1306" s="18">
        <f t="shared" si="420"/>
        <v>0.44286920581307498</v>
      </c>
      <c r="AI1306" s="18">
        <f t="shared" si="421"/>
        <v>0.55713079418692502</v>
      </c>
      <c r="AJ1306" s="20">
        <f t="shared" si="422"/>
        <v>9.5699450394797266E-3</v>
      </c>
      <c r="AK1306" t="str">
        <f t="shared" si="423"/>
        <v>Include</v>
      </c>
      <c r="AL1306" t="str">
        <f t="shared" si="424"/>
        <v>10 or more deaths</v>
      </c>
      <c r="AM1306" s="6">
        <f>IFERROR(VLOOKUP(D1306,DatesEachStateReach10Deaths!A:B,2,FALSE),AK1306)</f>
        <v>43910</v>
      </c>
      <c r="AN1306">
        <f t="shared" si="425"/>
        <v>14</v>
      </c>
    </row>
    <row r="1307" spans="1:40" x14ac:dyDescent="0.25">
      <c r="A1307" t="str">
        <f t="shared" si="408"/>
        <v>43925New Jersey</v>
      </c>
      <c r="B1307" t="str">
        <f t="shared" si="413"/>
        <v>43925NJ</v>
      </c>
      <c r="C1307" s="6">
        <v>43925</v>
      </c>
      <c r="D1307" t="s">
        <v>93</v>
      </c>
      <c r="E1307" t="s">
        <v>39</v>
      </c>
      <c r="F1307">
        <f>IFERROR(VLOOKUP(B1307,CovidTracking!B:G,4,FALSE),0)</f>
        <v>34124</v>
      </c>
      <c r="G1307">
        <f>IFERROR(VLOOKUP(B1307,CovidTracking!B:G,5,FALSE),0)</f>
        <v>41232</v>
      </c>
      <c r="H1307">
        <f t="shared" si="414"/>
        <v>75356</v>
      </c>
      <c r="I1307">
        <f>IFERROR(VLOOKUP(B1307,CovidTracking!B:G,6,FALSE),0)</f>
        <v>846</v>
      </c>
      <c r="J1307">
        <f t="shared" si="409"/>
        <v>4229</v>
      </c>
      <c r="K1307">
        <f t="shared" si="410"/>
        <v>3624</v>
      </c>
      <c r="L1307">
        <f t="shared" si="411"/>
        <v>7853</v>
      </c>
      <c r="M1307">
        <f t="shared" si="412"/>
        <v>200</v>
      </c>
      <c r="N1307">
        <f>VLOOKUP(A1307,Mobility!$A:$L,7,FALSE)</f>
        <v>-64</v>
      </c>
      <c r="O1307">
        <f>VLOOKUP(A1307,Mobility!$A:$L,8,FALSE)</f>
        <v>-2</v>
      </c>
      <c r="P1307">
        <f>VLOOKUP(A1307,Mobility!$A:$L,9,FALSE)</f>
        <v>21</v>
      </c>
      <c r="Q1307">
        <f>VLOOKUP(A1307,Mobility!$A:$L,10,FALSE)</f>
        <v>-62</v>
      </c>
      <c r="R1307">
        <f>VLOOKUP(A1307,Mobility!$A:$L,11,FALSE)</f>
        <v>-45</v>
      </c>
      <c r="S1307">
        <f>VLOOKUP(A1307,Mobility!$A:$L,12,FALSE)</f>
        <v>18</v>
      </c>
      <c r="T1307">
        <f>VLOOKUP(D1307,'Pop and Pop Den'!A:C,2,FALSE)</f>
        <v>8936574</v>
      </c>
      <c r="U1307">
        <f>VLOOKUP(D1307,'Pop and Pop Den'!A:C,3,FALSE)</f>
        <v>1215.1991</v>
      </c>
      <c r="V1307">
        <f>VLOOKUP(D1307,Unemployment!A:B,2,FALSE)</f>
        <v>3.6</v>
      </c>
      <c r="W1307">
        <f>VLOOKUP(D1307,Unemployment!H:J,2,FALSE)</f>
        <v>3.8</v>
      </c>
      <c r="X1307">
        <f>VLOOKUP(D1307,Unemployment!H:J,3,FALSE)</f>
        <v>3.8</v>
      </c>
      <c r="Y1307">
        <f t="shared" si="415"/>
        <v>0.19999999999999973</v>
      </c>
      <c r="Z1307">
        <f t="shared" si="416"/>
        <v>0</v>
      </c>
      <c r="AA1307">
        <f>VLOOKUP(D1307,MedianAge!A:B,2,FALSE)</f>
        <v>39.799999999999997</v>
      </c>
      <c r="AB1307" s="6">
        <f>VLOOKUP(D1307,StateActions!F:G,2,FALSE)</f>
        <v>43911</v>
      </c>
      <c r="AC1307" s="6">
        <f>VLOOKUP(D1307,StateActions!L:M,2,FALSE)</f>
        <v>43911</v>
      </c>
      <c r="AD1307" s="6">
        <f>VLOOKUP(D1307,StateActions!A:B,2,FALSE)</f>
        <v>43906</v>
      </c>
      <c r="AE1307">
        <f t="shared" si="417"/>
        <v>14</v>
      </c>
      <c r="AF1307">
        <f t="shared" si="418"/>
        <v>14</v>
      </c>
      <c r="AG1307">
        <f t="shared" si="419"/>
        <v>19</v>
      </c>
      <c r="AH1307" s="18">
        <f t="shared" si="420"/>
        <v>0.45283719942672118</v>
      </c>
      <c r="AI1307" s="18">
        <f t="shared" si="421"/>
        <v>0.54716280057327882</v>
      </c>
      <c r="AJ1307" s="20">
        <f t="shared" si="422"/>
        <v>1.1226710547268964E-2</v>
      </c>
      <c r="AK1307" t="str">
        <f t="shared" si="423"/>
        <v>Include</v>
      </c>
      <c r="AL1307" t="str">
        <f t="shared" si="424"/>
        <v>10 or more deaths</v>
      </c>
      <c r="AM1307" s="6">
        <f>IFERROR(VLOOKUP(D1307,DatesEachStateReach10Deaths!A:B,2,FALSE),AK1307)</f>
        <v>43910</v>
      </c>
      <c r="AN1307">
        <f t="shared" si="425"/>
        <v>15</v>
      </c>
    </row>
    <row r="1308" spans="1:40" x14ac:dyDescent="0.25">
      <c r="A1308" t="str">
        <f t="shared" si="408"/>
        <v>43926New Jersey</v>
      </c>
      <c r="B1308" t="str">
        <f t="shared" si="413"/>
        <v>43926NJ</v>
      </c>
      <c r="C1308" s="6">
        <v>43926</v>
      </c>
      <c r="D1308" t="s">
        <v>93</v>
      </c>
      <c r="E1308" t="s">
        <v>39</v>
      </c>
      <c r="F1308">
        <f>IFERROR(VLOOKUP(B1308,CovidTracking!B:G,4,FALSE),0)</f>
        <v>37505</v>
      </c>
      <c r="G1308">
        <f>IFERROR(VLOOKUP(B1308,CovidTracking!B:G,5,FALSE),0)</f>
        <v>44661</v>
      </c>
      <c r="H1308">
        <f t="shared" si="414"/>
        <v>82166</v>
      </c>
      <c r="I1308">
        <f>IFERROR(VLOOKUP(B1308,CovidTracking!B:G,6,FALSE),0)</f>
        <v>917</v>
      </c>
      <c r="J1308">
        <f t="shared" si="409"/>
        <v>3381</v>
      </c>
      <c r="K1308">
        <f t="shared" si="410"/>
        <v>3429</v>
      </c>
      <c r="L1308">
        <f t="shared" si="411"/>
        <v>6810</v>
      </c>
      <c r="M1308">
        <f t="shared" si="412"/>
        <v>71</v>
      </c>
      <c r="N1308">
        <f>VLOOKUP(A1308,Mobility!$A:$L,7,FALSE)</f>
        <v>-66</v>
      </c>
      <c r="O1308">
        <f>VLOOKUP(A1308,Mobility!$A:$L,8,FALSE)</f>
        <v>-11</v>
      </c>
      <c r="P1308">
        <f>VLOOKUP(A1308,Mobility!$A:$L,9,FALSE)</f>
        <v>26</v>
      </c>
      <c r="Q1308">
        <f>VLOOKUP(A1308,Mobility!$A:$L,10,FALSE)</f>
        <v>-67</v>
      </c>
      <c r="R1308">
        <f>VLOOKUP(A1308,Mobility!$A:$L,11,FALSE)</f>
        <v>-45</v>
      </c>
      <c r="S1308">
        <f>VLOOKUP(A1308,Mobility!$A:$L,12,FALSE)</f>
        <v>16</v>
      </c>
      <c r="T1308">
        <f>VLOOKUP(D1308,'Pop and Pop Den'!A:C,2,FALSE)</f>
        <v>8936574</v>
      </c>
      <c r="U1308">
        <f>VLOOKUP(D1308,'Pop and Pop Den'!A:C,3,FALSE)</f>
        <v>1215.1991</v>
      </c>
      <c r="V1308">
        <f>VLOOKUP(D1308,Unemployment!A:B,2,FALSE)</f>
        <v>3.6</v>
      </c>
      <c r="W1308">
        <f>VLOOKUP(D1308,Unemployment!H:J,2,FALSE)</f>
        <v>3.8</v>
      </c>
      <c r="X1308">
        <f>VLOOKUP(D1308,Unemployment!H:J,3,FALSE)</f>
        <v>3.8</v>
      </c>
      <c r="Y1308">
        <f t="shared" si="415"/>
        <v>0.19999999999999973</v>
      </c>
      <c r="Z1308">
        <f t="shared" si="416"/>
        <v>0</v>
      </c>
      <c r="AA1308">
        <f>VLOOKUP(D1308,MedianAge!A:B,2,FALSE)</f>
        <v>39.799999999999997</v>
      </c>
      <c r="AB1308" s="6">
        <f>VLOOKUP(D1308,StateActions!F:G,2,FALSE)</f>
        <v>43911</v>
      </c>
      <c r="AC1308" s="6">
        <f>VLOOKUP(D1308,StateActions!L:M,2,FALSE)</f>
        <v>43911</v>
      </c>
      <c r="AD1308" s="6">
        <f>VLOOKUP(D1308,StateActions!A:B,2,FALSE)</f>
        <v>43906</v>
      </c>
      <c r="AE1308">
        <f t="shared" si="417"/>
        <v>15</v>
      </c>
      <c r="AF1308">
        <f t="shared" si="418"/>
        <v>15</v>
      </c>
      <c r="AG1308">
        <f t="shared" si="419"/>
        <v>20</v>
      </c>
      <c r="AH1308" s="18">
        <f t="shared" si="420"/>
        <v>0.45645400774042794</v>
      </c>
      <c r="AI1308" s="18">
        <f t="shared" si="421"/>
        <v>0.54354599225957212</v>
      </c>
      <c r="AJ1308" s="20">
        <f t="shared" si="422"/>
        <v>1.1160333958084852E-2</v>
      </c>
      <c r="AK1308" t="str">
        <f t="shared" si="423"/>
        <v>Include</v>
      </c>
      <c r="AL1308" t="str">
        <f t="shared" si="424"/>
        <v>10 or more deaths</v>
      </c>
      <c r="AM1308" s="6">
        <f>IFERROR(VLOOKUP(D1308,DatesEachStateReach10Deaths!A:B,2,FALSE),AK1308)</f>
        <v>43910</v>
      </c>
      <c r="AN1308">
        <f t="shared" si="425"/>
        <v>16</v>
      </c>
    </row>
    <row r="1309" spans="1:40" x14ac:dyDescent="0.25">
      <c r="A1309" t="str">
        <f t="shared" si="408"/>
        <v>43927New Jersey</v>
      </c>
      <c r="B1309" t="str">
        <f t="shared" si="413"/>
        <v>43927NJ</v>
      </c>
      <c r="C1309" s="6">
        <v>43927</v>
      </c>
      <c r="D1309" t="s">
        <v>93</v>
      </c>
      <c r="E1309" t="s">
        <v>39</v>
      </c>
      <c r="F1309">
        <f>IFERROR(VLOOKUP(B1309,CovidTracking!B:G,4,FALSE),0)</f>
        <v>41090</v>
      </c>
      <c r="G1309">
        <f>IFERROR(VLOOKUP(B1309,CovidTracking!B:G,5,FALSE),0)</f>
        <v>47942</v>
      </c>
      <c r="H1309">
        <f t="shared" si="414"/>
        <v>89032</v>
      </c>
      <c r="I1309">
        <f>IFERROR(VLOOKUP(B1309,CovidTracking!B:G,6,FALSE),0)</f>
        <v>1003</v>
      </c>
      <c r="J1309">
        <f t="shared" si="409"/>
        <v>3585</v>
      </c>
      <c r="K1309">
        <f t="shared" si="410"/>
        <v>3281</v>
      </c>
      <c r="L1309">
        <f t="shared" si="411"/>
        <v>6866</v>
      </c>
      <c r="M1309">
        <f t="shared" si="412"/>
        <v>86</v>
      </c>
      <c r="N1309">
        <f>VLOOKUP(A1309,Mobility!$A:$L,7,FALSE)</f>
        <v>-58</v>
      </c>
      <c r="O1309">
        <f>VLOOKUP(A1309,Mobility!$A:$L,8,FALSE)</f>
        <v>-2</v>
      </c>
      <c r="P1309">
        <f>VLOOKUP(A1309,Mobility!$A:$L,9,FALSE)</f>
        <v>38</v>
      </c>
      <c r="Q1309">
        <f>VLOOKUP(A1309,Mobility!$A:$L,10,FALSE)</f>
        <v>-65</v>
      </c>
      <c r="R1309">
        <f>VLOOKUP(A1309,Mobility!$A:$L,11,FALSE)</f>
        <v>-61</v>
      </c>
      <c r="S1309">
        <f>VLOOKUP(A1309,Mobility!$A:$L,12,FALSE)</f>
        <v>26</v>
      </c>
      <c r="T1309">
        <f>VLOOKUP(D1309,'Pop and Pop Den'!A:C,2,FALSE)</f>
        <v>8936574</v>
      </c>
      <c r="U1309">
        <f>VLOOKUP(D1309,'Pop and Pop Den'!A:C,3,FALSE)</f>
        <v>1215.1991</v>
      </c>
      <c r="V1309">
        <f>VLOOKUP(D1309,Unemployment!A:B,2,FALSE)</f>
        <v>3.6</v>
      </c>
      <c r="W1309">
        <f>VLOOKUP(D1309,Unemployment!H:J,2,FALSE)</f>
        <v>3.8</v>
      </c>
      <c r="X1309">
        <f>VLOOKUP(D1309,Unemployment!H:J,3,FALSE)</f>
        <v>3.8</v>
      </c>
      <c r="Y1309">
        <f t="shared" si="415"/>
        <v>0.19999999999999973</v>
      </c>
      <c r="Z1309">
        <f t="shared" si="416"/>
        <v>0</v>
      </c>
      <c r="AA1309">
        <f>VLOOKUP(D1309,MedianAge!A:B,2,FALSE)</f>
        <v>39.799999999999997</v>
      </c>
      <c r="AB1309" s="6">
        <f>VLOOKUP(D1309,StateActions!F:G,2,FALSE)</f>
        <v>43911</v>
      </c>
      <c r="AC1309" s="6">
        <f>VLOOKUP(D1309,StateActions!L:M,2,FALSE)</f>
        <v>43911</v>
      </c>
      <c r="AD1309" s="6">
        <f>VLOOKUP(D1309,StateActions!A:B,2,FALSE)</f>
        <v>43906</v>
      </c>
      <c r="AE1309">
        <f t="shared" si="417"/>
        <v>16</v>
      </c>
      <c r="AF1309">
        <f t="shared" si="418"/>
        <v>16</v>
      </c>
      <c r="AG1309">
        <f t="shared" si="419"/>
        <v>21</v>
      </c>
      <c r="AH1309" s="18">
        <f t="shared" si="420"/>
        <v>0.46151945367957586</v>
      </c>
      <c r="AI1309" s="18">
        <f t="shared" si="421"/>
        <v>0.53848054632042408</v>
      </c>
      <c r="AJ1309" s="20">
        <f t="shared" si="422"/>
        <v>1.1265612364093808E-2</v>
      </c>
      <c r="AK1309" t="str">
        <f t="shared" si="423"/>
        <v>Include</v>
      </c>
      <c r="AL1309" t="str">
        <f t="shared" si="424"/>
        <v>10 or more deaths</v>
      </c>
      <c r="AM1309" s="6">
        <f>IFERROR(VLOOKUP(D1309,DatesEachStateReach10Deaths!A:B,2,FALSE),AK1309)</f>
        <v>43910</v>
      </c>
      <c r="AN1309">
        <f t="shared" si="425"/>
        <v>17</v>
      </c>
    </row>
    <row r="1310" spans="1:40" x14ac:dyDescent="0.25">
      <c r="A1310" t="str">
        <f t="shared" si="408"/>
        <v>43928New Jersey</v>
      </c>
      <c r="B1310" t="str">
        <f t="shared" si="413"/>
        <v>43928NJ</v>
      </c>
      <c r="C1310" s="6">
        <v>43928</v>
      </c>
      <c r="D1310" t="s">
        <v>93</v>
      </c>
      <c r="E1310" t="s">
        <v>39</v>
      </c>
      <c r="F1310">
        <f>IFERROR(VLOOKUP(B1310,CovidTracking!B:G,4,FALSE),0)</f>
        <v>44416</v>
      </c>
      <c r="G1310">
        <f>IFERROR(VLOOKUP(B1310,CovidTracking!B:G,5,FALSE),0)</f>
        <v>50558</v>
      </c>
      <c r="H1310">
        <f t="shared" si="414"/>
        <v>94974</v>
      </c>
      <c r="I1310">
        <f>IFERROR(VLOOKUP(B1310,CovidTracking!B:G,6,FALSE),0)</f>
        <v>1232</v>
      </c>
      <c r="J1310">
        <f t="shared" si="409"/>
        <v>3326</v>
      </c>
      <c r="K1310">
        <f t="shared" si="410"/>
        <v>2616</v>
      </c>
      <c r="L1310">
        <f t="shared" si="411"/>
        <v>5942</v>
      </c>
      <c r="M1310">
        <f t="shared" si="412"/>
        <v>229</v>
      </c>
      <c r="N1310">
        <f>VLOOKUP(A1310,Mobility!$A:$L,7,FALSE)</f>
        <v>-57</v>
      </c>
      <c r="O1310">
        <f>VLOOKUP(A1310,Mobility!$A:$L,8,FALSE)</f>
        <v>-5</v>
      </c>
      <c r="P1310">
        <f>VLOOKUP(A1310,Mobility!$A:$L,9,FALSE)</f>
        <v>22</v>
      </c>
      <c r="Q1310">
        <f>VLOOKUP(A1310,Mobility!$A:$L,10,FALSE)</f>
        <v>-66</v>
      </c>
      <c r="R1310">
        <f>VLOOKUP(A1310,Mobility!$A:$L,11,FALSE)</f>
        <v>-62</v>
      </c>
      <c r="S1310">
        <f>VLOOKUP(A1310,Mobility!$A:$L,12,FALSE)</f>
        <v>27</v>
      </c>
      <c r="T1310">
        <f>VLOOKUP(D1310,'Pop and Pop Den'!A:C,2,FALSE)</f>
        <v>8936574</v>
      </c>
      <c r="U1310">
        <f>VLOOKUP(D1310,'Pop and Pop Den'!A:C,3,FALSE)</f>
        <v>1215.1991</v>
      </c>
      <c r="V1310">
        <f>VLOOKUP(D1310,Unemployment!A:B,2,FALSE)</f>
        <v>3.6</v>
      </c>
      <c r="W1310">
        <f>VLOOKUP(D1310,Unemployment!H:J,2,FALSE)</f>
        <v>3.8</v>
      </c>
      <c r="X1310">
        <f>VLOOKUP(D1310,Unemployment!H:J,3,FALSE)</f>
        <v>3.8</v>
      </c>
      <c r="Y1310">
        <f t="shared" si="415"/>
        <v>0.19999999999999973</v>
      </c>
      <c r="Z1310">
        <f t="shared" si="416"/>
        <v>0</v>
      </c>
      <c r="AA1310">
        <f>VLOOKUP(D1310,MedianAge!A:B,2,FALSE)</f>
        <v>39.799999999999997</v>
      </c>
      <c r="AB1310" s="6">
        <f>VLOOKUP(D1310,StateActions!F:G,2,FALSE)</f>
        <v>43911</v>
      </c>
      <c r="AC1310" s="6">
        <f>VLOOKUP(D1310,StateActions!L:M,2,FALSE)</f>
        <v>43911</v>
      </c>
      <c r="AD1310" s="6">
        <f>VLOOKUP(D1310,StateActions!A:B,2,FALSE)</f>
        <v>43906</v>
      </c>
      <c r="AE1310">
        <f t="shared" si="417"/>
        <v>17</v>
      </c>
      <c r="AF1310">
        <f t="shared" si="418"/>
        <v>17</v>
      </c>
      <c r="AG1310">
        <f t="shared" si="419"/>
        <v>22</v>
      </c>
      <c r="AH1310" s="18">
        <f t="shared" si="420"/>
        <v>0.46766483458630781</v>
      </c>
      <c r="AI1310" s="18">
        <f t="shared" si="421"/>
        <v>0.53233516541369219</v>
      </c>
      <c r="AJ1310" s="20">
        <f t="shared" si="422"/>
        <v>1.2971971276349317E-2</v>
      </c>
      <c r="AK1310" t="str">
        <f t="shared" si="423"/>
        <v>Include</v>
      </c>
      <c r="AL1310" t="str">
        <f t="shared" si="424"/>
        <v>10 or more deaths</v>
      </c>
      <c r="AM1310" s="6">
        <f>IFERROR(VLOOKUP(D1310,DatesEachStateReach10Deaths!A:B,2,FALSE),AK1310)</f>
        <v>43910</v>
      </c>
      <c r="AN1310">
        <f t="shared" si="425"/>
        <v>18</v>
      </c>
    </row>
    <row r="1311" spans="1:40" x14ac:dyDescent="0.25">
      <c r="A1311" t="str">
        <f t="shared" si="408"/>
        <v>43929New Jersey</v>
      </c>
      <c r="B1311" t="str">
        <f t="shared" si="413"/>
        <v>43929NJ</v>
      </c>
      <c r="C1311" s="6">
        <v>43929</v>
      </c>
      <c r="D1311" t="s">
        <v>93</v>
      </c>
      <c r="E1311" t="s">
        <v>39</v>
      </c>
      <c r="F1311">
        <f>IFERROR(VLOOKUP(B1311,CovidTracking!B:G,4,FALSE),0)</f>
        <v>47437</v>
      </c>
      <c r="G1311">
        <f>IFERROR(VLOOKUP(B1311,CovidTracking!B:G,5,FALSE),0)</f>
        <v>52979</v>
      </c>
      <c r="H1311">
        <f t="shared" si="414"/>
        <v>100416</v>
      </c>
      <c r="I1311">
        <f>IFERROR(VLOOKUP(B1311,CovidTracking!B:G,6,FALSE),0)</f>
        <v>1504</v>
      </c>
      <c r="J1311">
        <f t="shared" si="409"/>
        <v>3021</v>
      </c>
      <c r="K1311">
        <f t="shared" si="410"/>
        <v>2421</v>
      </c>
      <c r="L1311">
        <f t="shared" si="411"/>
        <v>5442</v>
      </c>
      <c r="M1311">
        <f t="shared" si="412"/>
        <v>272</v>
      </c>
      <c r="N1311">
        <f>VLOOKUP(A1311,Mobility!$A:$L,7,FALSE)</f>
        <v>-58</v>
      </c>
      <c r="O1311">
        <f>VLOOKUP(A1311,Mobility!$A:$L,8,FALSE)</f>
        <v>-7</v>
      </c>
      <c r="P1311">
        <f>VLOOKUP(A1311,Mobility!$A:$L,9,FALSE)</f>
        <v>-10</v>
      </c>
      <c r="Q1311">
        <f>VLOOKUP(A1311,Mobility!$A:$L,10,FALSE)</f>
        <v>-67</v>
      </c>
      <c r="R1311">
        <f>VLOOKUP(A1311,Mobility!$A:$L,11,FALSE)</f>
        <v>-63</v>
      </c>
      <c r="S1311">
        <f>VLOOKUP(A1311,Mobility!$A:$L,12,FALSE)</f>
        <v>28</v>
      </c>
      <c r="T1311">
        <f>VLOOKUP(D1311,'Pop and Pop Den'!A:C,2,FALSE)</f>
        <v>8936574</v>
      </c>
      <c r="U1311">
        <f>VLOOKUP(D1311,'Pop and Pop Den'!A:C,3,FALSE)</f>
        <v>1215.1991</v>
      </c>
      <c r="V1311">
        <f>VLOOKUP(D1311,Unemployment!A:B,2,FALSE)</f>
        <v>3.6</v>
      </c>
      <c r="W1311">
        <f>VLOOKUP(D1311,Unemployment!H:J,2,FALSE)</f>
        <v>3.8</v>
      </c>
      <c r="X1311">
        <f>VLOOKUP(D1311,Unemployment!H:J,3,FALSE)</f>
        <v>3.8</v>
      </c>
      <c r="Y1311">
        <f t="shared" si="415"/>
        <v>0.19999999999999973</v>
      </c>
      <c r="Z1311">
        <f t="shared" si="416"/>
        <v>0</v>
      </c>
      <c r="AA1311">
        <f>VLOOKUP(D1311,MedianAge!A:B,2,FALSE)</f>
        <v>39.799999999999997</v>
      </c>
      <c r="AB1311" s="6">
        <f>VLOOKUP(D1311,StateActions!F:G,2,FALSE)</f>
        <v>43911</v>
      </c>
      <c r="AC1311" s="6">
        <f>VLOOKUP(D1311,StateActions!L:M,2,FALSE)</f>
        <v>43911</v>
      </c>
      <c r="AD1311" s="6">
        <f>VLOOKUP(D1311,StateActions!A:B,2,FALSE)</f>
        <v>43906</v>
      </c>
      <c r="AE1311">
        <f t="shared" si="417"/>
        <v>18</v>
      </c>
      <c r="AF1311">
        <f t="shared" si="418"/>
        <v>18</v>
      </c>
      <c r="AG1311">
        <f t="shared" si="419"/>
        <v>23</v>
      </c>
      <c r="AH1311" s="18">
        <f t="shared" si="420"/>
        <v>0.47240479604843849</v>
      </c>
      <c r="AI1311" s="18">
        <f t="shared" si="421"/>
        <v>0.52759520395156145</v>
      </c>
      <c r="AJ1311" s="20">
        <f t="shared" si="422"/>
        <v>1.4977692797960485E-2</v>
      </c>
      <c r="AK1311" t="str">
        <f t="shared" si="423"/>
        <v>Include</v>
      </c>
      <c r="AL1311" t="str">
        <f t="shared" si="424"/>
        <v>10 or more deaths</v>
      </c>
      <c r="AM1311" s="6">
        <f>IFERROR(VLOOKUP(D1311,DatesEachStateReach10Deaths!A:B,2,FALSE),AK1311)</f>
        <v>43910</v>
      </c>
      <c r="AN1311">
        <f t="shared" si="425"/>
        <v>19</v>
      </c>
    </row>
    <row r="1312" spans="1:40" x14ac:dyDescent="0.25">
      <c r="A1312" t="str">
        <f t="shared" si="408"/>
        <v>43930New Jersey</v>
      </c>
      <c r="B1312" t="str">
        <f t="shared" si="413"/>
        <v>43930NJ</v>
      </c>
      <c r="C1312" s="6">
        <v>43930</v>
      </c>
      <c r="D1312" t="s">
        <v>93</v>
      </c>
      <c r="E1312" t="s">
        <v>39</v>
      </c>
      <c r="F1312">
        <f>IFERROR(VLOOKUP(B1312,CovidTracking!B:G,4,FALSE),0)</f>
        <v>51027</v>
      </c>
      <c r="G1312">
        <f>IFERROR(VLOOKUP(B1312,CovidTracking!B:G,5,FALSE),0)</f>
        <v>56165</v>
      </c>
      <c r="H1312">
        <f t="shared" si="414"/>
        <v>107192</v>
      </c>
      <c r="I1312">
        <f>IFERROR(VLOOKUP(B1312,CovidTracking!B:G,6,FALSE),0)</f>
        <v>1700</v>
      </c>
      <c r="J1312">
        <f t="shared" si="409"/>
        <v>3590</v>
      </c>
      <c r="K1312">
        <f t="shared" si="410"/>
        <v>3186</v>
      </c>
      <c r="L1312">
        <f t="shared" si="411"/>
        <v>6776</v>
      </c>
      <c r="M1312">
        <f t="shared" si="412"/>
        <v>196</v>
      </c>
      <c r="N1312">
        <f>VLOOKUP(A1312,Mobility!$A:$L,7,FALSE)</f>
        <v>-61</v>
      </c>
      <c r="O1312">
        <f>VLOOKUP(A1312,Mobility!$A:$L,8,FALSE)</f>
        <v>-8</v>
      </c>
      <c r="P1312">
        <f>VLOOKUP(A1312,Mobility!$A:$L,9,FALSE)</f>
        <v>-34</v>
      </c>
      <c r="Q1312">
        <f>VLOOKUP(A1312,Mobility!$A:$L,10,FALSE)</f>
        <v>-70</v>
      </c>
      <c r="R1312">
        <f>VLOOKUP(A1312,Mobility!$A:$L,11,FALSE)</f>
        <v>-64</v>
      </c>
      <c r="S1312">
        <f>VLOOKUP(A1312,Mobility!$A:$L,12,FALSE)</f>
        <v>30</v>
      </c>
      <c r="T1312">
        <f>VLOOKUP(D1312,'Pop and Pop Den'!A:C,2,FALSE)</f>
        <v>8936574</v>
      </c>
      <c r="U1312">
        <f>VLOOKUP(D1312,'Pop and Pop Den'!A:C,3,FALSE)</f>
        <v>1215.1991</v>
      </c>
      <c r="V1312">
        <f>VLOOKUP(D1312,Unemployment!A:B,2,FALSE)</f>
        <v>3.6</v>
      </c>
      <c r="W1312">
        <f>VLOOKUP(D1312,Unemployment!H:J,2,FALSE)</f>
        <v>3.8</v>
      </c>
      <c r="X1312">
        <f>VLOOKUP(D1312,Unemployment!H:J,3,FALSE)</f>
        <v>3.8</v>
      </c>
      <c r="Y1312">
        <f t="shared" si="415"/>
        <v>0.19999999999999973</v>
      </c>
      <c r="Z1312">
        <f t="shared" si="416"/>
        <v>0</v>
      </c>
      <c r="AA1312">
        <f>VLOOKUP(D1312,MedianAge!A:B,2,FALSE)</f>
        <v>39.799999999999997</v>
      </c>
      <c r="AB1312" s="6">
        <f>VLOOKUP(D1312,StateActions!F:G,2,FALSE)</f>
        <v>43911</v>
      </c>
      <c r="AC1312" s="6">
        <f>VLOOKUP(D1312,StateActions!L:M,2,FALSE)</f>
        <v>43911</v>
      </c>
      <c r="AD1312" s="6">
        <f>VLOOKUP(D1312,StateActions!A:B,2,FALSE)</f>
        <v>43906</v>
      </c>
      <c r="AE1312">
        <f t="shared" si="417"/>
        <v>19</v>
      </c>
      <c r="AF1312">
        <f t="shared" si="418"/>
        <v>19</v>
      </c>
      <c r="AG1312">
        <f t="shared" si="419"/>
        <v>24</v>
      </c>
      <c r="AH1312" s="18">
        <f t="shared" si="420"/>
        <v>0.4760336592283006</v>
      </c>
      <c r="AI1312" s="18">
        <f t="shared" si="421"/>
        <v>0.52396634077169935</v>
      </c>
      <c r="AJ1312" s="20">
        <f t="shared" si="422"/>
        <v>1.5859392491977015E-2</v>
      </c>
      <c r="AK1312" t="str">
        <f t="shared" si="423"/>
        <v>Include</v>
      </c>
      <c r="AL1312" t="str">
        <f t="shared" si="424"/>
        <v>10 or more deaths</v>
      </c>
      <c r="AM1312" s="6">
        <f>IFERROR(VLOOKUP(D1312,DatesEachStateReach10Deaths!A:B,2,FALSE),AK1312)</f>
        <v>43910</v>
      </c>
      <c r="AN1312">
        <f t="shared" si="425"/>
        <v>20</v>
      </c>
    </row>
    <row r="1313" spans="1:40" x14ac:dyDescent="0.25">
      <c r="A1313" t="str">
        <f t="shared" si="408"/>
        <v>43931New Jersey</v>
      </c>
      <c r="B1313" t="str">
        <f t="shared" si="413"/>
        <v>43931NJ</v>
      </c>
      <c r="C1313" s="6">
        <v>43931</v>
      </c>
      <c r="D1313" t="s">
        <v>93</v>
      </c>
      <c r="E1313" t="s">
        <v>39</v>
      </c>
      <c r="F1313">
        <f>IFERROR(VLOOKUP(B1313,CovidTracking!B:G,4,FALSE),0)</f>
        <v>54588</v>
      </c>
      <c r="G1313">
        <f>IFERROR(VLOOKUP(B1313,CovidTracking!B:G,5,FALSE),0)</f>
        <v>58935</v>
      </c>
      <c r="H1313">
        <f t="shared" si="414"/>
        <v>113523</v>
      </c>
      <c r="I1313">
        <f>IFERROR(VLOOKUP(B1313,CovidTracking!B:G,6,FALSE),0)</f>
        <v>1932</v>
      </c>
      <c r="J1313">
        <f t="shared" si="409"/>
        <v>3561</v>
      </c>
      <c r="K1313">
        <f t="shared" si="410"/>
        <v>2770</v>
      </c>
      <c r="L1313">
        <f t="shared" si="411"/>
        <v>6331</v>
      </c>
      <c r="M1313">
        <f t="shared" si="412"/>
        <v>232</v>
      </c>
      <c r="N1313">
        <f>VLOOKUP(A1313,Mobility!$A:$L,7,FALSE)</f>
        <v>-62</v>
      </c>
      <c r="O1313">
        <f>VLOOKUP(A1313,Mobility!$A:$L,8,FALSE)</f>
        <v>-8</v>
      </c>
      <c r="P1313">
        <f>VLOOKUP(A1313,Mobility!$A:$L,9,FALSE)</f>
        <v>-43</v>
      </c>
      <c r="Q1313">
        <f>VLOOKUP(A1313,Mobility!$A:$L,10,FALSE)</f>
        <v>-72</v>
      </c>
      <c r="R1313">
        <f>VLOOKUP(A1313,Mobility!$A:$L,11,FALSE)</f>
        <v>-68</v>
      </c>
      <c r="S1313">
        <f>VLOOKUP(A1313,Mobility!$A:$L,12,FALSE)</f>
        <v>33</v>
      </c>
      <c r="T1313">
        <f>VLOOKUP(D1313,'Pop and Pop Den'!A:C,2,FALSE)</f>
        <v>8936574</v>
      </c>
      <c r="U1313">
        <f>VLOOKUP(D1313,'Pop and Pop Den'!A:C,3,FALSE)</f>
        <v>1215.1991</v>
      </c>
      <c r="V1313">
        <f>VLOOKUP(D1313,Unemployment!A:B,2,FALSE)</f>
        <v>3.6</v>
      </c>
      <c r="W1313">
        <f>VLOOKUP(D1313,Unemployment!H:J,2,FALSE)</f>
        <v>3.8</v>
      </c>
      <c r="X1313">
        <f>VLOOKUP(D1313,Unemployment!H:J,3,FALSE)</f>
        <v>3.8</v>
      </c>
      <c r="Y1313">
        <f t="shared" si="415"/>
        <v>0.19999999999999973</v>
      </c>
      <c r="Z1313">
        <f t="shared" si="416"/>
        <v>0</v>
      </c>
      <c r="AA1313">
        <f>VLOOKUP(D1313,MedianAge!A:B,2,FALSE)</f>
        <v>39.799999999999997</v>
      </c>
      <c r="AB1313" s="6">
        <f>VLOOKUP(D1313,StateActions!F:G,2,FALSE)</f>
        <v>43911</v>
      </c>
      <c r="AC1313" s="6">
        <f>VLOOKUP(D1313,StateActions!L:M,2,FALSE)</f>
        <v>43911</v>
      </c>
      <c r="AD1313" s="6">
        <f>VLOOKUP(D1313,StateActions!A:B,2,FALSE)</f>
        <v>43906</v>
      </c>
      <c r="AE1313">
        <f t="shared" si="417"/>
        <v>20</v>
      </c>
      <c r="AF1313">
        <f t="shared" si="418"/>
        <v>20</v>
      </c>
      <c r="AG1313">
        <f t="shared" si="419"/>
        <v>25</v>
      </c>
      <c r="AH1313" s="18">
        <f t="shared" si="420"/>
        <v>0.48085410005021006</v>
      </c>
      <c r="AI1313" s="18">
        <f t="shared" si="421"/>
        <v>0.51914589994978988</v>
      </c>
      <c r="AJ1313" s="20">
        <f t="shared" si="422"/>
        <v>1.7018577733146589E-2</v>
      </c>
      <c r="AK1313" t="str">
        <f t="shared" si="423"/>
        <v>Include</v>
      </c>
      <c r="AL1313" t="str">
        <f t="shared" si="424"/>
        <v>10 or more deaths</v>
      </c>
      <c r="AM1313" s="6">
        <f>IFERROR(VLOOKUP(D1313,DatesEachStateReach10Deaths!A:B,2,FALSE),AK1313)</f>
        <v>43910</v>
      </c>
      <c r="AN1313">
        <f t="shared" si="425"/>
        <v>21</v>
      </c>
    </row>
    <row r="1314" spans="1:40" x14ac:dyDescent="0.25">
      <c r="A1314" t="str">
        <f t="shared" si="408"/>
        <v>43891New Mexico</v>
      </c>
      <c r="B1314" t="str">
        <f t="shared" si="413"/>
        <v>43891NM</v>
      </c>
      <c r="C1314" s="6">
        <v>43891</v>
      </c>
      <c r="D1314" t="s">
        <v>94</v>
      </c>
      <c r="E1314" t="s">
        <v>40</v>
      </c>
      <c r="F1314">
        <f>IFERROR(VLOOKUP(B1314,CovidTracking!B:G,4,FALSE),0)</f>
        <v>0</v>
      </c>
      <c r="G1314">
        <f>IFERROR(VLOOKUP(B1314,CovidTracking!B:G,5,FALSE),0)</f>
        <v>0</v>
      </c>
      <c r="H1314">
        <f t="shared" si="414"/>
        <v>0</v>
      </c>
      <c r="I1314">
        <f>IFERROR(VLOOKUP(B1314,CovidTracking!B:G,6,FALSE),0)</f>
        <v>0</v>
      </c>
      <c r="J1314">
        <f>F1314</f>
        <v>0</v>
      </c>
      <c r="K1314">
        <f>G1314</f>
        <v>0</v>
      </c>
      <c r="L1314">
        <f>H1314</f>
        <v>0</v>
      </c>
      <c r="M1314">
        <f>I1314</f>
        <v>0</v>
      </c>
      <c r="N1314">
        <f>VLOOKUP(A1314,Mobility!$A:$L,7,FALSE)</f>
        <v>17</v>
      </c>
      <c r="O1314">
        <f>VLOOKUP(A1314,Mobility!$A:$L,8,FALSE)</f>
        <v>15</v>
      </c>
      <c r="P1314">
        <f>VLOOKUP(A1314,Mobility!$A:$L,9,FALSE)</f>
        <v>17</v>
      </c>
      <c r="Q1314">
        <f>VLOOKUP(A1314,Mobility!$A:$L,10,FALSE)</f>
        <v>11</v>
      </c>
      <c r="R1314">
        <f>VLOOKUP(A1314,Mobility!$A:$L,11,FALSE)</f>
        <v>4</v>
      </c>
      <c r="S1314">
        <f>VLOOKUP(A1314,Mobility!$A:$L,12,FALSE)</f>
        <v>-2</v>
      </c>
      <c r="T1314">
        <f>VLOOKUP(D1314,'Pop and Pop Den'!A:C,2,FALSE)</f>
        <v>2096640</v>
      </c>
      <c r="U1314">
        <f>VLOOKUP(D1314,'Pop and Pop Den'!A:C,3,FALSE)</f>
        <v>17.285</v>
      </c>
      <c r="V1314">
        <f>VLOOKUP(D1314,Unemployment!A:B,2,FALSE)</f>
        <v>4.9000000000000004</v>
      </c>
      <c r="W1314">
        <f>VLOOKUP(D1314,Unemployment!H:J,2,FALSE)</f>
        <v>4.8</v>
      </c>
      <c r="X1314">
        <f>VLOOKUP(D1314,Unemployment!H:J,3,FALSE)</f>
        <v>5.9</v>
      </c>
      <c r="Y1314">
        <f t="shared" si="415"/>
        <v>1</v>
      </c>
      <c r="Z1314">
        <f t="shared" si="416"/>
        <v>1.1000000000000005</v>
      </c>
      <c r="AA1314">
        <f>VLOOKUP(D1314,MedianAge!A:B,2,FALSE)</f>
        <v>37.5</v>
      </c>
      <c r="AB1314" s="6">
        <f>VLOOKUP(D1314,StateActions!F:G,2,FALSE)</f>
        <v>43913</v>
      </c>
      <c r="AC1314" s="6">
        <f>VLOOKUP(D1314,StateActions!L:M,2,FALSE)</f>
        <v>43913</v>
      </c>
      <c r="AD1314" s="6">
        <f>VLOOKUP(D1314,StateActions!A:B,2,FALSE)</f>
        <v>43903</v>
      </c>
      <c r="AE1314">
        <f t="shared" si="417"/>
        <v>-22</v>
      </c>
      <c r="AF1314">
        <f t="shared" si="418"/>
        <v>-22</v>
      </c>
      <c r="AG1314">
        <f t="shared" si="419"/>
        <v>-12</v>
      </c>
      <c r="AH1314" s="18">
        <f t="shared" si="420"/>
        <v>0</v>
      </c>
      <c r="AI1314" s="18">
        <f t="shared" si="421"/>
        <v>0</v>
      </c>
      <c r="AJ1314" s="20">
        <f t="shared" si="422"/>
        <v>0</v>
      </c>
      <c r="AK1314" t="str">
        <f t="shared" si="423"/>
        <v>Include</v>
      </c>
      <c r="AL1314" t="str">
        <f t="shared" si="424"/>
        <v>Less than 10 deaths</v>
      </c>
      <c r="AM1314" s="6">
        <f>IFERROR(VLOOKUP(D1314,DatesEachStateReach10Deaths!A:B,2,FALSE),AK1314)</f>
        <v>43925</v>
      </c>
      <c r="AN1314">
        <f t="shared" si="425"/>
        <v>-34</v>
      </c>
    </row>
    <row r="1315" spans="1:40" x14ac:dyDescent="0.25">
      <c r="A1315" t="str">
        <f t="shared" si="408"/>
        <v>43892New Mexico</v>
      </c>
      <c r="B1315" t="str">
        <f t="shared" si="413"/>
        <v>43892NM</v>
      </c>
      <c r="C1315" s="6">
        <v>43892</v>
      </c>
      <c r="D1315" t="s">
        <v>94</v>
      </c>
      <c r="E1315" t="s">
        <v>40</v>
      </c>
      <c r="F1315">
        <f>IFERROR(VLOOKUP(B1315,CovidTracking!B:G,4,FALSE),0)</f>
        <v>0</v>
      </c>
      <c r="G1315">
        <f>IFERROR(VLOOKUP(B1315,CovidTracking!B:G,5,FALSE),0)</f>
        <v>0</v>
      </c>
      <c r="H1315">
        <f t="shared" si="414"/>
        <v>0</v>
      </c>
      <c r="I1315">
        <f>IFERROR(VLOOKUP(B1315,CovidTracking!B:G,6,FALSE),0)</f>
        <v>0</v>
      </c>
      <c r="J1315">
        <f t="shared" ref="J1315:J1354" si="426">F1315-F1314</f>
        <v>0</v>
      </c>
      <c r="K1315">
        <f t="shared" ref="K1315:K1354" si="427">G1315-G1314</f>
        <v>0</v>
      </c>
      <c r="L1315">
        <f t="shared" ref="L1315:L1354" si="428">H1315-H1314</f>
        <v>0</v>
      </c>
      <c r="M1315">
        <f t="shared" ref="M1315:M1354" si="429">I1315-I1314</f>
        <v>0</v>
      </c>
      <c r="N1315">
        <f>VLOOKUP(A1315,Mobility!$A:$L,7,FALSE)</f>
        <v>12</v>
      </c>
      <c r="O1315">
        <f>VLOOKUP(A1315,Mobility!$A:$L,8,FALSE)</f>
        <v>13</v>
      </c>
      <c r="P1315">
        <f>VLOOKUP(A1315,Mobility!$A:$L,9,FALSE)</f>
        <v>19</v>
      </c>
      <c r="Q1315">
        <f>VLOOKUP(A1315,Mobility!$A:$L,10,FALSE)</f>
        <v>9</v>
      </c>
      <c r="R1315">
        <f>VLOOKUP(A1315,Mobility!$A:$L,11,FALSE)</f>
        <v>4</v>
      </c>
      <c r="S1315">
        <f>VLOOKUP(A1315,Mobility!$A:$L,12,FALSE)</f>
        <v>-2</v>
      </c>
      <c r="T1315">
        <f>VLOOKUP(D1315,'Pop and Pop Den'!A:C,2,FALSE)</f>
        <v>2096640</v>
      </c>
      <c r="U1315">
        <f>VLOOKUP(D1315,'Pop and Pop Den'!A:C,3,FALSE)</f>
        <v>17.285</v>
      </c>
      <c r="V1315">
        <f>VLOOKUP(D1315,Unemployment!A:B,2,FALSE)</f>
        <v>4.9000000000000004</v>
      </c>
      <c r="W1315">
        <f>VLOOKUP(D1315,Unemployment!H:J,2,FALSE)</f>
        <v>4.8</v>
      </c>
      <c r="X1315">
        <f>VLOOKUP(D1315,Unemployment!H:J,3,FALSE)</f>
        <v>5.9</v>
      </c>
      <c r="Y1315">
        <f t="shared" si="415"/>
        <v>1</v>
      </c>
      <c r="Z1315">
        <f t="shared" si="416"/>
        <v>1.1000000000000005</v>
      </c>
      <c r="AA1315">
        <f>VLOOKUP(D1315,MedianAge!A:B,2,FALSE)</f>
        <v>37.5</v>
      </c>
      <c r="AB1315" s="6">
        <f>VLOOKUP(D1315,StateActions!F:G,2,FALSE)</f>
        <v>43913</v>
      </c>
      <c r="AC1315" s="6">
        <f>VLOOKUP(D1315,StateActions!L:M,2,FALSE)</f>
        <v>43913</v>
      </c>
      <c r="AD1315" s="6">
        <f>VLOOKUP(D1315,StateActions!A:B,2,FALSE)</f>
        <v>43903</v>
      </c>
      <c r="AE1315">
        <f t="shared" si="417"/>
        <v>-21</v>
      </c>
      <c r="AF1315">
        <f t="shared" si="418"/>
        <v>-21</v>
      </c>
      <c r="AG1315">
        <f t="shared" si="419"/>
        <v>-11</v>
      </c>
      <c r="AH1315" s="18">
        <f t="shared" si="420"/>
        <v>0</v>
      </c>
      <c r="AI1315" s="18">
        <f t="shared" si="421"/>
        <v>0</v>
      </c>
      <c r="AJ1315" s="20">
        <f t="shared" si="422"/>
        <v>0</v>
      </c>
      <c r="AK1315" t="str">
        <f t="shared" si="423"/>
        <v>Include</v>
      </c>
      <c r="AL1315" t="str">
        <f t="shared" si="424"/>
        <v>Less than 10 deaths</v>
      </c>
      <c r="AM1315" s="6">
        <f>IFERROR(VLOOKUP(D1315,DatesEachStateReach10Deaths!A:B,2,FALSE),AK1315)</f>
        <v>43925</v>
      </c>
      <c r="AN1315">
        <f t="shared" si="425"/>
        <v>-33</v>
      </c>
    </row>
    <row r="1316" spans="1:40" x14ac:dyDescent="0.25">
      <c r="A1316" t="str">
        <f t="shared" si="408"/>
        <v>43893New Mexico</v>
      </c>
      <c r="B1316" t="str">
        <f t="shared" si="413"/>
        <v>43893NM</v>
      </c>
      <c r="C1316" s="6">
        <v>43893</v>
      </c>
      <c r="D1316" t="s">
        <v>94</v>
      </c>
      <c r="E1316" t="s">
        <v>40</v>
      </c>
      <c r="F1316">
        <f>IFERROR(VLOOKUP(B1316,CovidTracking!B:G,4,FALSE),0)</f>
        <v>0</v>
      </c>
      <c r="G1316">
        <f>IFERROR(VLOOKUP(B1316,CovidTracking!B:G,5,FALSE),0)</f>
        <v>0</v>
      </c>
      <c r="H1316">
        <f t="shared" si="414"/>
        <v>0</v>
      </c>
      <c r="I1316">
        <f>IFERROR(VLOOKUP(B1316,CovidTracking!B:G,6,FALSE),0)</f>
        <v>0</v>
      </c>
      <c r="J1316">
        <f t="shared" si="426"/>
        <v>0</v>
      </c>
      <c r="K1316">
        <f t="shared" si="427"/>
        <v>0</v>
      </c>
      <c r="L1316">
        <f t="shared" si="428"/>
        <v>0</v>
      </c>
      <c r="M1316">
        <f t="shared" si="429"/>
        <v>0</v>
      </c>
      <c r="N1316">
        <f>VLOOKUP(A1316,Mobility!$A:$L,7,FALSE)</f>
        <v>14</v>
      </c>
      <c r="O1316">
        <f>VLOOKUP(A1316,Mobility!$A:$L,8,FALSE)</f>
        <v>15</v>
      </c>
      <c r="P1316">
        <f>VLOOKUP(A1316,Mobility!$A:$L,9,FALSE)</f>
        <v>11</v>
      </c>
      <c r="Q1316">
        <f>VLOOKUP(A1316,Mobility!$A:$L,10,FALSE)</f>
        <v>8</v>
      </c>
      <c r="R1316">
        <f>VLOOKUP(A1316,Mobility!$A:$L,11,FALSE)</f>
        <v>3</v>
      </c>
      <c r="S1316">
        <f>VLOOKUP(A1316,Mobility!$A:$L,12,FALSE)</f>
        <v>-1</v>
      </c>
      <c r="T1316">
        <f>VLOOKUP(D1316,'Pop and Pop Den'!A:C,2,FALSE)</f>
        <v>2096640</v>
      </c>
      <c r="U1316">
        <f>VLOOKUP(D1316,'Pop and Pop Den'!A:C,3,FALSE)</f>
        <v>17.285</v>
      </c>
      <c r="V1316">
        <f>VLOOKUP(D1316,Unemployment!A:B,2,FALSE)</f>
        <v>4.9000000000000004</v>
      </c>
      <c r="W1316">
        <f>VLOOKUP(D1316,Unemployment!H:J,2,FALSE)</f>
        <v>4.8</v>
      </c>
      <c r="X1316">
        <f>VLOOKUP(D1316,Unemployment!H:J,3,FALSE)</f>
        <v>5.9</v>
      </c>
      <c r="Y1316">
        <f t="shared" si="415"/>
        <v>1</v>
      </c>
      <c r="Z1316">
        <f t="shared" si="416"/>
        <v>1.1000000000000005</v>
      </c>
      <c r="AA1316">
        <f>VLOOKUP(D1316,MedianAge!A:B,2,FALSE)</f>
        <v>37.5</v>
      </c>
      <c r="AB1316" s="6">
        <f>VLOOKUP(D1316,StateActions!F:G,2,FALSE)</f>
        <v>43913</v>
      </c>
      <c r="AC1316" s="6">
        <f>VLOOKUP(D1316,StateActions!L:M,2,FALSE)</f>
        <v>43913</v>
      </c>
      <c r="AD1316" s="6">
        <f>VLOOKUP(D1316,StateActions!A:B,2,FALSE)</f>
        <v>43903</v>
      </c>
      <c r="AE1316">
        <f t="shared" si="417"/>
        <v>-20</v>
      </c>
      <c r="AF1316">
        <f t="shared" si="418"/>
        <v>-20</v>
      </c>
      <c r="AG1316">
        <f t="shared" si="419"/>
        <v>-10</v>
      </c>
      <c r="AH1316" s="18">
        <f t="shared" si="420"/>
        <v>0</v>
      </c>
      <c r="AI1316" s="18">
        <f t="shared" si="421"/>
        <v>0</v>
      </c>
      <c r="AJ1316" s="20">
        <f t="shared" si="422"/>
        <v>0</v>
      </c>
      <c r="AK1316" t="str">
        <f t="shared" si="423"/>
        <v>Include</v>
      </c>
      <c r="AL1316" t="str">
        <f t="shared" si="424"/>
        <v>Less than 10 deaths</v>
      </c>
      <c r="AM1316" s="6">
        <f>IFERROR(VLOOKUP(D1316,DatesEachStateReach10Deaths!A:B,2,FALSE),AK1316)</f>
        <v>43925</v>
      </c>
      <c r="AN1316">
        <f t="shared" si="425"/>
        <v>-32</v>
      </c>
    </row>
    <row r="1317" spans="1:40" x14ac:dyDescent="0.25">
      <c r="A1317" t="str">
        <f t="shared" si="408"/>
        <v>43894New Mexico</v>
      </c>
      <c r="B1317" t="str">
        <f t="shared" si="413"/>
        <v>43894NM</v>
      </c>
      <c r="C1317" s="6">
        <v>43894</v>
      </c>
      <c r="D1317" t="s">
        <v>94</v>
      </c>
      <c r="E1317" t="s">
        <v>40</v>
      </c>
      <c r="F1317">
        <f>IFERROR(VLOOKUP(B1317,CovidTracking!B:G,4,FALSE),0)</f>
        <v>0</v>
      </c>
      <c r="G1317">
        <f>IFERROR(VLOOKUP(B1317,CovidTracking!B:G,5,FALSE),0)</f>
        <v>0</v>
      </c>
      <c r="H1317">
        <f t="shared" si="414"/>
        <v>0</v>
      </c>
      <c r="I1317">
        <f>IFERROR(VLOOKUP(B1317,CovidTracking!B:G,6,FALSE),0)</f>
        <v>0</v>
      </c>
      <c r="J1317">
        <f t="shared" si="426"/>
        <v>0</v>
      </c>
      <c r="K1317">
        <f t="shared" si="427"/>
        <v>0</v>
      </c>
      <c r="L1317">
        <f t="shared" si="428"/>
        <v>0</v>
      </c>
      <c r="M1317">
        <f t="shared" si="429"/>
        <v>0</v>
      </c>
      <c r="N1317">
        <f>VLOOKUP(A1317,Mobility!$A:$L,7,FALSE)</f>
        <v>13</v>
      </c>
      <c r="O1317">
        <f>VLOOKUP(A1317,Mobility!$A:$L,8,FALSE)</f>
        <v>13</v>
      </c>
      <c r="P1317">
        <f>VLOOKUP(A1317,Mobility!$A:$L,9,FALSE)</f>
        <v>20</v>
      </c>
      <c r="Q1317">
        <f>VLOOKUP(A1317,Mobility!$A:$L,10,FALSE)</f>
        <v>7</v>
      </c>
      <c r="R1317">
        <f>VLOOKUP(A1317,Mobility!$A:$L,11,FALSE)</f>
        <v>3</v>
      </c>
      <c r="S1317">
        <f>VLOOKUP(A1317,Mobility!$A:$L,12,FALSE)</f>
        <v>-1</v>
      </c>
      <c r="T1317">
        <f>VLOOKUP(D1317,'Pop and Pop Den'!A:C,2,FALSE)</f>
        <v>2096640</v>
      </c>
      <c r="U1317">
        <f>VLOOKUP(D1317,'Pop and Pop Den'!A:C,3,FALSE)</f>
        <v>17.285</v>
      </c>
      <c r="V1317">
        <f>VLOOKUP(D1317,Unemployment!A:B,2,FALSE)</f>
        <v>4.9000000000000004</v>
      </c>
      <c r="W1317">
        <f>VLOOKUP(D1317,Unemployment!H:J,2,FALSE)</f>
        <v>4.8</v>
      </c>
      <c r="X1317">
        <f>VLOOKUP(D1317,Unemployment!H:J,3,FALSE)</f>
        <v>5.9</v>
      </c>
      <c r="Y1317">
        <f t="shared" si="415"/>
        <v>1</v>
      </c>
      <c r="Z1317">
        <f t="shared" si="416"/>
        <v>1.1000000000000005</v>
      </c>
      <c r="AA1317">
        <f>VLOOKUP(D1317,MedianAge!A:B,2,FALSE)</f>
        <v>37.5</v>
      </c>
      <c r="AB1317" s="6">
        <f>VLOOKUP(D1317,StateActions!F:G,2,FALSE)</f>
        <v>43913</v>
      </c>
      <c r="AC1317" s="6">
        <f>VLOOKUP(D1317,StateActions!L:M,2,FALSE)</f>
        <v>43913</v>
      </c>
      <c r="AD1317" s="6">
        <f>VLOOKUP(D1317,StateActions!A:B,2,FALSE)</f>
        <v>43903</v>
      </c>
      <c r="AE1317">
        <f t="shared" si="417"/>
        <v>-19</v>
      </c>
      <c r="AF1317">
        <f t="shared" si="418"/>
        <v>-19</v>
      </c>
      <c r="AG1317">
        <f t="shared" si="419"/>
        <v>-9</v>
      </c>
      <c r="AH1317" s="18">
        <f t="shared" si="420"/>
        <v>0</v>
      </c>
      <c r="AI1317" s="18">
        <f t="shared" si="421"/>
        <v>0</v>
      </c>
      <c r="AJ1317" s="20">
        <f t="shared" si="422"/>
        <v>0</v>
      </c>
      <c r="AK1317" t="str">
        <f t="shared" si="423"/>
        <v>Include</v>
      </c>
      <c r="AL1317" t="str">
        <f t="shared" si="424"/>
        <v>Less than 10 deaths</v>
      </c>
      <c r="AM1317" s="6">
        <f>IFERROR(VLOOKUP(D1317,DatesEachStateReach10Deaths!A:B,2,FALSE),AK1317)</f>
        <v>43925</v>
      </c>
      <c r="AN1317">
        <f t="shared" si="425"/>
        <v>-31</v>
      </c>
    </row>
    <row r="1318" spans="1:40" x14ac:dyDescent="0.25">
      <c r="A1318" t="str">
        <f t="shared" si="408"/>
        <v>43895New Mexico</v>
      </c>
      <c r="B1318" t="str">
        <f t="shared" si="413"/>
        <v>43895NM</v>
      </c>
      <c r="C1318" s="6">
        <v>43895</v>
      </c>
      <c r="D1318" t="s">
        <v>94</v>
      </c>
      <c r="E1318" t="s">
        <v>40</v>
      </c>
      <c r="F1318">
        <f>IFERROR(VLOOKUP(B1318,CovidTracking!B:G,4,FALSE),0)</f>
        <v>0</v>
      </c>
      <c r="G1318">
        <f>IFERROR(VLOOKUP(B1318,CovidTracking!B:G,5,FALSE),0)</f>
        <v>0</v>
      </c>
      <c r="H1318">
        <f t="shared" si="414"/>
        <v>0</v>
      </c>
      <c r="I1318">
        <f>IFERROR(VLOOKUP(B1318,CovidTracking!B:G,6,FALSE),0)</f>
        <v>0</v>
      </c>
      <c r="J1318">
        <f t="shared" si="426"/>
        <v>0</v>
      </c>
      <c r="K1318">
        <f t="shared" si="427"/>
        <v>0</v>
      </c>
      <c r="L1318">
        <f t="shared" si="428"/>
        <v>0</v>
      </c>
      <c r="M1318">
        <f t="shared" si="429"/>
        <v>0</v>
      </c>
      <c r="N1318">
        <f>VLOOKUP(A1318,Mobility!$A:$L,7,FALSE)</f>
        <v>12</v>
      </c>
      <c r="O1318">
        <f>VLOOKUP(A1318,Mobility!$A:$L,8,FALSE)</f>
        <v>13</v>
      </c>
      <c r="P1318">
        <f>VLOOKUP(A1318,Mobility!$A:$L,9,FALSE)</f>
        <v>32</v>
      </c>
      <c r="Q1318">
        <f>VLOOKUP(A1318,Mobility!$A:$L,10,FALSE)</f>
        <v>8</v>
      </c>
      <c r="R1318">
        <f>VLOOKUP(A1318,Mobility!$A:$L,11,FALSE)</f>
        <v>2</v>
      </c>
      <c r="S1318">
        <f>VLOOKUP(A1318,Mobility!$A:$L,12,FALSE)</f>
        <v>-1</v>
      </c>
      <c r="T1318">
        <f>VLOOKUP(D1318,'Pop and Pop Den'!A:C,2,FALSE)</f>
        <v>2096640</v>
      </c>
      <c r="U1318">
        <f>VLOOKUP(D1318,'Pop and Pop Den'!A:C,3,FALSE)</f>
        <v>17.285</v>
      </c>
      <c r="V1318">
        <f>VLOOKUP(D1318,Unemployment!A:B,2,FALSE)</f>
        <v>4.9000000000000004</v>
      </c>
      <c r="W1318">
        <f>VLOOKUP(D1318,Unemployment!H:J,2,FALSE)</f>
        <v>4.8</v>
      </c>
      <c r="X1318">
        <f>VLOOKUP(D1318,Unemployment!H:J,3,FALSE)</f>
        <v>5.9</v>
      </c>
      <c r="Y1318">
        <f t="shared" si="415"/>
        <v>1</v>
      </c>
      <c r="Z1318">
        <f t="shared" si="416"/>
        <v>1.1000000000000005</v>
      </c>
      <c r="AA1318">
        <f>VLOOKUP(D1318,MedianAge!A:B,2,FALSE)</f>
        <v>37.5</v>
      </c>
      <c r="AB1318" s="6">
        <f>VLOOKUP(D1318,StateActions!F:G,2,FALSE)</f>
        <v>43913</v>
      </c>
      <c r="AC1318" s="6">
        <f>VLOOKUP(D1318,StateActions!L:M,2,FALSE)</f>
        <v>43913</v>
      </c>
      <c r="AD1318" s="6">
        <f>VLOOKUP(D1318,StateActions!A:B,2,FALSE)</f>
        <v>43903</v>
      </c>
      <c r="AE1318">
        <f t="shared" si="417"/>
        <v>-18</v>
      </c>
      <c r="AF1318">
        <f t="shared" si="418"/>
        <v>-18</v>
      </c>
      <c r="AG1318">
        <f t="shared" si="419"/>
        <v>-8</v>
      </c>
      <c r="AH1318" s="18">
        <f t="shared" si="420"/>
        <v>0</v>
      </c>
      <c r="AI1318" s="18">
        <f t="shared" si="421"/>
        <v>0</v>
      </c>
      <c r="AJ1318" s="20">
        <f t="shared" si="422"/>
        <v>0</v>
      </c>
      <c r="AK1318" t="str">
        <f t="shared" si="423"/>
        <v>Include</v>
      </c>
      <c r="AL1318" t="str">
        <f t="shared" si="424"/>
        <v>Less than 10 deaths</v>
      </c>
      <c r="AM1318" s="6">
        <f>IFERROR(VLOOKUP(D1318,DatesEachStateReach10Deaths!A:B,2,FALSE),AK1318)</f>
        <v>43925</v>
      </c>
      <c r="AN1318">
        <f t="shared" si="425"/>
        <v>-30</v>
      </c>
    </row>
    <row r="1319" spans="1:40" x14ac:dyDescent="0.25">
      <c r="A1319" t="str">
        <f t="shared" si="408"/>
        <v>43896New Mexico</v>
      </c>
      <c r="B1319" t="str">
        <f t="shared" si="413"/>
        <v>43896NM</v>
      </c>
      <c r="C1319" s="6">
        <v>43896</v>
      </c>
      <c r="D1319" t="s">
        <v>94</v>
      </c>
      <c r="E1319" t="s">
        <v>40</v>
      </c>
      <c r="F1319">
        <f>IFERROR(VLOOKUP(B1319,CovidTracking!B:G,4,FALSE),0)</f>
        <v>0</v>
      </c>
      <c r="G1319">
        <f>IFERROR(VLOOKUP(B1319,CovidTracking!B:G,5,FALSE),0)</f>
        <v>16</v>
      </c>
      <c r="H1319">
        <f t="shared" si="414"/>
        <v>16</v>
      </c>
      <c r="I1319">
        <f>IFERROR(VLOOKUP(B1319,CovidTracking!B:G,6,FALSE),0)</f>
        <v>0</v>
      </c>
      <c r="J1319">
        <f t="shared" si="426"/>
        <v>0</v>
      </c>
      <c r="K1319">
        <f t="shared" si="427"/>
        <v>16</v>
      </c>
      <c r="L1319">
        <f t="shared" si="428"/>
        <v>16</v>
      </c>
      <c r="M1319">
        <f t="shared" si="429"/>
        <v>0</v>
      </c>
      <c r="N1319">
        <f>VLOOKUP(A1319,Mobility!$A:$L,7,FALSE)</f>
        <v>8</v>
      </c>
      <c r="O1319">
        <f>VLOOKUP(A1319,Mobility!$A:$L,8,FALSE)</f>
        <v>12</v>
      </c>
      <c r="P1319">
        <f>VLOOKUP(A1319,Mobility!$A:$L,9,FALSE)</f>
        <v>21</v>
      </c>
      <c r="Q1319">
        <f>VLOOKUP(A1319,Mobility!$A:$L,10,FALSE)</f>
        <v>8</v>
      </c>
      <c r="R1319">
        <f>VLOOKUP(A1319,Mobility!$A:$L,11,FALSE)</f>
        <v>5</v>
      </c>
      <c r="S1319">
        <f>VLOOKUP(A1319,Mobility!$A:$L,12,FALSE)</f>
        <v>-2</v>
      </c>
      <c r="T1319">
        <f>VLOOKUP(D1319,'Pop and Pop Den'!A:C,2,FALSE)</f>
        <v>2096640</v>
      </c>
      <c r="U1319">
        <f>VLOOKUP(D1319,'Pop and Pop Den'!A:C,3,FALSE)</f>
        <v>17.285</v>
      </c>
      <c r="V1319">
        <f>VLOOKUP(D1319,Unemployment!A:B,2,FALSE)</f>
        <v>4.9000000000000004</v>
      </c>
      <c r="W1319">
        <f>VLOOKUP(D1319,Unemployment!H:J,2,FALSE)</f>
        <v>4.8</v>
      </c>
      <c r="X1319">
        <f>VLOOKUP(D1319,Unemployment!H:J,3,FALSE)</f>
        <v>5.9</v>
      </c>
      <c r="Y1319">
        <f t="shared" si="415"/>
        <v>1</v>
      </c>
      <c r="Z1319">
        <f t="shared" si="416"/>
        <v>1.1000000000000005</v>
      </c>
      <c r="AA1319">
        <f>VLOOKUP(D1319,MedianAge!A:B,2,FALSE)</f>
        <v>37.5</v>
      </c>
      <c r="AB1319" s="6">
        <f>VLOOKUP(D1319,StateActions!F:G,2,FALSE)</f>
        <v>43913</v>
      </c>
      <c r="AC1319" s="6">
        <f>VLOOKUP(D1319,StateActions!L:M,2,FALSE)</f>
        <v>43913</v>
      </c>
      <c r="AD1319" s="6">
        <f>VLOOKUP(D1319,StateActions!A:B,2,FALSE)</f>
        <v>43903</v>
      </c>
      <c r="AE1319">
        <f t="shared" si="417"/>
        <v>-17</v>
      </c>
      <c r="AF1319">
        <f t="shared" si="418"/>
        <v>-17</v>
      </c>
      <c r="AG1319">
        <f t="shared" si="419"/>
        <v>-7</v>
      </c>
      <c r="AH1319" s="18">
        <f t="shared" si="420"/>
        <v>0</v>
      </c>
      <c r="AI1319" s="18">
        <f t="shared" si="421"/>
        <v>1</v>
      </c>
      <c r="AJ1319" s="20">
        <f t="shared" si="422"/>
        <v>0</v>
      </c>
      <c r="AK1319" t="str">
        <f t="shared" si="423"/>
        <v>Include</v>
      </c>
      <c r="AL1319" t="str">
        <f t="shared" si="424"/>
        <v>Less than 10 deaths</v>
      </c>
      <c r="AM1319" s="6">
        <f>IFERROR(VLOOKUP(D1319,DatesEachStateReach10Deaths!A:B,2,FALSE),AK1319)</f>
        <v>43925</v>
      </c>
      <c r="AN1319">
        <f t="shared" si="425"/>
        <v>-29</v>
      </c>
    </row>
    <row r="1320" spans="1:40" x14ac:dyDescent="0.25">
      <c r="A1320" t="str">
        <f t="shared" si="408"/>
        <v>43897New Mexico</v>
      </c>
      <c r="B1320" t="str">
        <f t="shared" si="413"/>
        <v>43897NM</v>
      </c>
      <c r="C1320" s="6">
        <v>43897</v>
      </c>
      <c r="D1320" t="s">
        <v>94</v>
      </c>
      <c r="E1320" t="s">
        <v>40</v>
      </c>
      <c r="F1320">
        <f>IFERROR(VLOOKUP(B1320,CovidTracking!B:G,4,FALSE),0)</f>
        <v>0</v>
      </c>
      <c r="G1320">
        <f>IFERROR(VLOOKUP(B1320,CovidTracking!B:G,5,FALSE),0)</f>
        <v>48</v>
      </c>
      <c r="H1320">
        <f t="shared" si="414"/>
        <v>48</v>
      </c>
      <c r="I1320">
        <f>IFERROR(VLOOKUP(B1320,CovidTracking!B:G,6,FALSE),0)</f>
        <v>0</v>
      </c>
      <c r="J1320">
        <f t="shared" si="426"/>
        <v>0</v>
      </c>
      <c r="K1320">
        <f t="shared" si="427"/>
        <v>32</v>
      </c>
      <c r="L1320">
        <f t="shared" si="428"/>
        <v>32</v>
      </c>
      <c r="M1320">
        <f t="shared" si="429"/>
        <v>0</v>
      </c>
      <c r="N1320">
        <f>VLOOKUP(A1320,Mobility!$A:$L,7,FALSE)</f>
        <v>10</v>
      </c>
      <c r="O1320">
        <f>VLOOKUP(A1320,Mobility!$A:$L,8,FALSE)</f>
        <v>14</v>
      </c>
      <c r="P1320">
        <f>VLOOKUP(A1320,Mobility!$A:$L,9,FALSE)</f>
        <v>37</v>
      </c>
      <c r="Q1320">
        <f>VLOOKUP(A1320,Mobility!$A:$L,10,FALSE)</f>
        <v>12</v>
      </c>
      <c r="R1320">
        <f>VLOOKUP(A1320,Mobility!$A:$L,11,FALSE)</f>
        <v>3</v>
      </c>
      <c r="S1320">
        <f>VLOOKUP(A1320,Mobility!$A:$L,12,FALSE)</f>
        <v>-3</v>
      </c>
      <c r="T1320">
        <f>VLOOKUP(D1320,'Pop and Pop Den'!A:C,2,FALSE)</f>
        <v>2096640</v>
      </c>
      <c r="U1320">
        <f>VLOOKUP(D1320,'Pop and Pop Den'!A:C,3,FALSE)</f>
        <v>17.285</v>
      </c>
      <c r="V1320">
        <f>VLOOKUP(D1320,Unemployment!A:B,2,FALSE)</f>
        <v>4.9000000000000004</v>
      </c>
      <c r="W1320">
        <f>VLOOKUP(D1320,Unemployment!H:J,2,FALSE)</f>
        <v>4.8</v>
      </c>
      <c r="X1320">
        <f>VLOOKUP(D1320,Unemployment!H:J,3,FALSE)</f>
        <v>5.9</v>
      </c>
      <c r="Y1320">
        <f t="shared" si="415"/>
        <v>1</v>
      </c>
      <c r="Z1320">
        <f t="shared" si="416"/>
        <v>1.1000000000000005</v>
      </c>
      <c r="AA1320">
        <f>VLOOKUP(D1320,MedianAge!A:B,2,FALSE)</f>
        <v>37.5</v>
      </c>
      <c r="AB1320" s="6">
        <f>VLOOKUP(D1320,StateActions!F:G,2,FALSE)</f>
        <v>43913</v>
      </c>
      <c r="AC1320" s="6">
        <f>VLOOKUP(D1320,StateActions!L:M,2,FALSE)</f>
        <v>43913</v>
      </c>
      <c r="AD1320" s="6">
        <f>VLOOKUP(D1320,StateActions!A:B,2,FALSE)</f>
        <v>43903</v>
      </c>
      <c r="AE1320">
        <f t="shared" si="417"/>
        <v>-16</v>
      </c>
      <c r="AF1320">
        <f t="shared" si="418"/>
        <v>-16</v>
      </c>
      <c r="AG1320">
        <f t="shared" si="419"/>
        <v>-6</v>
      </c>
      <c r="AH1320" s="18">
        <f t="shared" si="420"/>
        <v>0</v>
      </c>
      <c r="AI1320" s="18">
        <f t="shared" si="421"/>
        <v>1</v>
      </c>
      <c r="AJ1320" s="20">
        <f t="shared" si="422"/>
        <v>0</v>
      </c>
      <c r="AK1320" t="str">
        <f t="shared" si="423"/>
        <v>Include</v>
      </c>
      <c r="AL1320" t="str">
        <f t="shared" si="424"/>
        <v>Less than 10 deaths</v>
      </c>
      <c r="AM1320" s="6">
        <f>IFERROR(VLOOKUP(D1320,DatesEachStateReach10Deaths!A:B,2,FALSE),AK1320)</f>
        <v>43925</v>
      </c>
      <c r="AN1320">
        <f t="shared" si="425"/>
        <v>-28</v>
      </c>
    </row>
    <row r="1321" spans="1:40" x14ac:dyDescent="0.25">
      <c r="A1321" t="str">
        <f t="shared" si="408"/>
        <v>43898New Mexico</v>
      </c>
      <c r="B1321" t="str">
        <f t="shared" si="413"/>
        <v>43898NM</v>
      </c>
      <c r="C1321" s="6">
        <v>43898</v>
      </c>
      <c r="D1321" t="s">
        <v>94</v>
      </c>
      <c r="E1321" t="s">
        <v>40</v>
      </c>
      <c r="F1321">
        <f>IFERROR(VLOOKUP(B1321,CovidTracking!B:G,4,FALSE),0)</f>
        <v>0</v>
      </c>
      <c r="G1321">
        <f>IFERROR(VLOOKUP(B1321,CovidTracking!B:G,5,FALSE),0)</f>
        <v>48</v>
      </c>
      <c r="H1321">
        <f t="shared" si="414"/>
        <v>48</v>
      </c>
      <c r="I1321">
        <f>IFERROR(VLOOKUP(B1321,CovidTracking!B:G,6,FALSE),0)</f>
        <v>0</v>
      </c>
      <c r="J1321">
        <f t="shared" si="426"/>
        <v>0</v>
      </c>
      <c r="K1321">
        <f t="shared" si="427"/>
        <v>0</v>
      </c>
      <c r="L1321">
        <f t="shared" si="428"/>
        <v>0</v>
      </c>
      <c r="M1321">
        <f t="shared" si="429"/>
        <v>0</v>
      </c>
      <c r="N1321">
        <f>VLOOKUP(A1321,Mobility!$A:$L,7,FALSE)</f>
        <v>9</v>
      </c>
      <c r="O1321">
        <f>VLOOKUP(A1321,Mobility!$A:$L,8,FALSE)</f>
        <v>9</v>
      </c>
      <c r="P1321">
        <f>VLOOKUP(A1321,Mobility!$A:$L,9,FALSE)</f>
        <v>-4</v>
      </c>
      <c r="Q1321">
        <f>VLOOKUP(A1321,Mobility!$A:$L,10,FALSE)</f>
        <v>9</v>
      </c>
      <c r="R1321">
        <f>VLOOKUP(A1321,Mobility!$A:$L,11,FALSE)</f>
        <v>2</v>
      </c>
      <c r="S1321">
        <f>VLOOKUP(A1321,Mobility!$A:$L,12,FALSE)</f>
        <v>0</v>
      </c>
      <c r="T1321">
        <f>VLOOKUP(D1321,'Pop and Pop Den'!A:C,2,FALSE)</f>
        <v>2096640</v>
      </c>
      <c r="U1321">
        <f>VLOOKUP(D1321,'Pop and Pop Den'!A:C,3,FALSE)</f>
        <v>17.285</v>
      </c>
      <c r="V1321">
        <f>VLOOKUP(D1321,Unemployment!A:B,2,FALSE)</f>
        <v>4.9000000000000004</v>
      </c>
      <c r="W1321">
        <f>VLOOKUP(D1321,Unemployment!H:J,2,FALSE)</f>
        <v>4.8</v>
      </c>
      <c r="X1321">
        <f>VLOOKUP(D1321,Unemployment!H:J,3,FALSE)</f>
        <v>5.9</v>
      </c>
      <c r="Y1321">
        <f t="shared" si="415"/>
        <v>1</v>
      </c>
      <c r="Z1321">
        <f t="shared" si="416"/>
        <v>1.1000000000000005</v>
      </c>
      <c r="AA1321">
        <f>VLOOKUP(D1321,MedianAge!A:B,2,FALSE)</f>
        <v>37.5</v>
      </c>
      <c r="AB1321" s="6">
        <f>VLOOKUP(D1321,StateActions!F:G,2,FALSE)</f>
        <v>43913</v>
      </c>
      <c r="AC1321" s="6">
        <f>VLOOKUP(D1321,StateActions!L:M,2,FALSE)</f>
        <v>43913</v>
      </c>
      <c r="AD1321" s="6">
        <f>VLOOKUP(D1321,StateActions!A:B,2,FALSE)</f>
        <v>43903</v>
      </c>
      <c r="AE1321">
        <f t="shared" si="417"/>
        <v>-15</v>
      </c>
      <c r="AF1321">
        <f t="shared" si="418"/>
        <v>-15</v>
      </c>
      <c r="AG1321">
        <f t="shared" si="419"/>
        <v>-5</v>
      </c>
      <c r="AH1321" s="18">
        <f t="shared" si="420"/>
        <v>0</v>
      </c>
      <c r="AI1321" s="18">
        <f t="shared" si="421"/>
        <v>1</v>
      </c>
      <c r="AJ1321" s="20">
        <f t="shared" si="422"/>
        <v>0</v>
      </c>
      <c r="AK1321" t="str">
        <f t="shared" si="423"/>
        <v>Include</v>
      </c>
      <c r="AL1321" t="str">
        <f t="shared" si="424"/>
        <v>Less than 10 deaths</v>
      </c>
      <c r="AM1321" s="6">
        <f>IFERROR(VLOOKUP(D1321,DatesEachStateReach10Deaths!A:B,2,FALSE),AK1321)</f>
        <v>43925</v>
      </c>
      <c r="AN1321">
        <f t="shared" si="425"/>
        <v>-27</v>
      </c>
    </row>
    <row r="1322" spans="1:40" x14ac:dyDescent="0.25">
      <c r="A1322" t="str">
        <f t="shared" si="408"/>
        <v>43899New Mexico</v>
      </c>
      <c r="B1322" t="str">
        <f t="shared" si="413"/>
        <v>43899NM</v>
      </c>
      <c r="C1322" s="6">
        <v>43899</v>
      </c>
      <c r="D1322" t="s">
        <v>94</v>
      </c>
      <c r="E1322" t="s">
        <v>40</v>
      </c>
      <c r="F1322">
        <f>IFERROR(VLOOKUP(B1322,CovidTracking!B:G,4,FALSE),0)</f>
        <v>0</v>
      </c>
      <c r="G1322">
        <f>IFERROR(VLOOKUP(B1322,CovidTracking!B:G,5,FALSE),0)</f>
        <v>57</v>
      </c>
      <c r="H1322">
        <f t="shared" si="414"/>
        <v>57</v>
      </c>
      <c r="I1322">
        <f>IFERROR(VLOOKUP(B1322,CovidTracking!B:G,6,FALSE),0)</f>
        <v>0</v>
      </c>
      <c r="J1322">
        <f t="shared" si="426"/>
        <v>0</v>
      </c>
      <c r="K1322">
        <f t="shared" si="427"/>
        <v>9</v>
      </c>
      <c r="L1322">
        <f t="shared" si="428"/>
        <v>9</v>
      </c>
      <c r="M1322">
        <f t="shared" si="429"/>
        <v>0</v>
      </c>
      <c r="N1322">
        <f>VLOOKUP(A1322,Mobility!$A:$L,7,FALSE)</f>
        <v>12</v>
      </c>
      <c r="O1322">
        <f>VLOOKUP(A1322,Mobility!$A:$L,8,FALSE)</f>
        <v>15</v>
      </c>
      <c r="P1322">
        <f>VLOOKUP(A1322,Mobility!$A:$L,9,FALSE)</f>
        <v>47</v>
      </c>
      <c r="Q1322">
        <f>VLOOKUP(A1322,Mobility!$A:$L,10,FALSE)</f>
        <v>10</v>
      </c>
      <c r="R1322">
        <f>VLOOKUP(A1322,Mobility!$A:$L,11,FALSE)</f>
        <v>2</v>
      </c>
      <c r="S1322">
        <f>VLOOKUP(A1322,Mobility!$A:$L,12,FALSE)</f>
        <v>-2</v>
      </c>
      <c r="T1322">
        <f>VLOOKUP(D1322,'Pop and Pop Den'!A:C,2,FALSE)</f>
        <v>2096640</v>
      </c>
      <c r="U1322">
        <f>VLOOKUP(D1322,'Pop and Pop Den'!A:C,3,FALSE)</f>
        <v>17.285</v>
      </c>
      <c r="V1322">
        <f>VLOOKUP(D1322,Unemployment!A:B,2,FALSE)</f>
        <v>4.9000000000000004</v>
      </c>
      <c r="W1322">
        <f>VLOOKUP(D1322,Unemployment!H:J,2,FALSE)</f>
        <v>4.8</v>
      </c>
      <c r="X1322">
        <f>VLOOKUP(D1322,Unemployment!H:J,3,FALSE)</f>
        <v>5.9</v>
      </c>
      <c r="Y1322">
        <f t="shared" si="415"/>
        <v>1</v>
      </c>
      <c r="Z1322">
        <f t="shared" si="416"/>
        <v>1.1000000000000005</v>
      </c>
      <c r="AA1322">
        <f>VLOOKUP(D1322,MedianAge!A:B,2,FALSE)</f>
        <v>37.5</v>
      </c>
      <c r="AB1322" s="6">
        <f>VLOOKUP(D1322,StateActions!F:G,2,FALSE)</f>
        <v>43913</v>
      </c>
      <c r="AC1322" s="6">
        <f>VLOOKUP(D1322,StateActions!L:M,2,FALSE)</f>
        <v>43913</v>
      </c>
      <c r="AD1322" s="6">
        <f>VLOOKUP(D1322,StateActions!A:B,2,FALSE)</f>
        <v>43903</v>
      </c>
      <c r="AE1322">
        <f t="shared" si="417"/>
        <v>-14</v>
      </c>
      <c r="AF1322">
        <f t="shared" si="418"/>
        <v>-14</v>
      </c>
      <c r="AG1322">
        <f t="shared" si="419"/>
        <v>-4</v>
      </c>
      <c r="AH1322" s="18">
        <f t="shared" si="420"/>
        <v>0</v>
      </c>
      <c r="AI1322" s="18">
        <f t="shared" si="421"/>
        <v>1</v>
      </c>
      <c r="AJ1322" s="20">
        <f t="shared" si="422"/>
        <v>0</v>
      </c>
      <c r="AK1322" t="str">
        <f t="shared" si="423"/>
        <v>Include</v>
      </c>
      <c r="AL1322" t="str">
        <f t="shared" si="424"/>
        <v>Less than 10 deaths</v>
      </c>
      <c r="AM1322" s="6">
        <f>IFERROR(VLOOKUP(D1322,DatesEachStateReach10Deaths!A:B,2,FALSE),AK1322)</f>
        <v>43925</v>
      </c>
      <c r="AN1322">
        <f t="shared" si="425"/>
        <v>-26</v>
      </c>
    </row>
    <row r="1323" spans="1:40" x14ac:dyDescent="0.25">
      <c r="A1323" t="str">
        <f t="shared" si="408"/>
        <v>43900New Mexico</v>
      </c>
      <c r="B1323" t="str">
        <f t="shared" si="413"/>
        <v>43900NM</v>
      </c>
      <c r="C1323" s="6">
        <v>43900</v>
      </c>
      <c r="D1323" t="s">
        <v>94</v>
      </c>
      <c r="E1323" t="s">
        <v>40</v>
      </c>
      <c r="F1323">
        <f>IFERROR(VLOOKUP(B1323,CovidTracking!B:G,4,FALSE),0)</f>
        <v>0</v>
      </c>
      <c r="G1323">
        <f>IFERROR(VLOOKUP(B1323,CovidTracking!B:G,5,FALSE),0)</f>
        <v>69</v>
      </c>
      <c r="H1323">
        <f t="shared" si="414"/>
        <v>69</v>
      </c>
      <c r="I1323">
        <f>IFERROR(VLOOKUP(B1323,CovidTracking!B:G,6,FALSE),0)</f>
        <v>0</v>
      </c>
      <c r="J1323">
        <f t="shared" si="426"/>
        <v>0</v>
      </c>
      <c r="K1323">
        <f t="shared" si="427"/>
        <v>12</v>
      </c>
      <c r="L1323">
        <f t="shared" si="428"/>
        <v>12</v>
      </c>
      <c r="M1323">
        <f t="shared" si="429"/>
        <v>0</v>
      </c>
      <c r="N1323">
        <f>VLOOKUP(A1323,Mobility!$A:$L,7,FALSE)</f>
        <v>12</v>
      </c>
      <c r="O1323">
        <f>VLOOKUP(A1323,Mobility!$A:$L,8,FALSE)</f>
        <v>14</v>
      </c>
      <c r="P1323">
        <f>VLOOKUP(A1323,Mobility!$A:$L,9,FALSE)</f>
        <v>35</v>
      </c>
      <c r="Q1323">
        <f>VLOOKUP(A1323,Mobility!$A:$L,10,FALSE)</f>
        <v>9</v>
      </c>
      <c r="R1323">
        <f>VLOOKUP(A1323,Mobility!$A:$L,11,FALSE)</f>
        <v>1</v>
      </c>
      <c r="S1323">
        <f>VLOOKUP(A1323,Mobility!$A:$L,12,FALSE)</f>
        <v>-1</v>
      </c>
      <c r="T1323">
        <f>VLOOKUP(D1323,'Pop and Pop Den'!A:C,2,FALSE)</f>
        <v>2096640</v>
      </c>
      <c r="U1323">
        <f>VLOOKUP(D1323,'Pop and Pop Den'!A:C,3,FALSE)</f>
        <v>17.285</v>
      </c>
      <c r="V1323">
        <f>VLOOKUP(D1323,Unemployment!A:B,2,FALSE)</f>
        <v>4.9000000000000004</v>
      </c>
      <c r="W1323">
        <f>VLOOKUP(D1323,Unemployment!H:J,2,FALSE)</f>
        <v>4.8</v>
      </c>
      <c r="X1323">
        <f>VLOOKUP(D1323,Unemployment!H:J,3,FALSE)</f>
        <v>5.9</v>
      </c>
      <c r="Y1323">
        <f t="shared" si="415"/>
        <v>1</v>
      </c>
      <c r="Z1323">
        <f t="shared" si="416"/>
        <v>1.1000000000000005</v>
      </c>
      <c r="AA1323">
        <f>VLOOKUP(D1323,MedianAge!A:B,2,FALSE)</f>
        <v>37.5</v>
      </c>
      <c r="AB1323" s="6">
        <f>VLOOKUP(D1323,StateActions!F:G,2,FALSE)</f>
        <v>43913</v>
      </c>
      <c r="AC1323" s="6">
        <f>VLOOKUP(D1323,StateActions!L:M,2,FALSE)</f>
        <v>43913</v>
      </c>
      <c r="AD1323" s="6">
        <f>VLOOKUP(D1323,StateActions!A:B,2,FALSE)</f>
        <v>43903</v>
      </c>
      <c r="AE1323">
        <f t="shared" si="417"/>
        <v>-13</v>
      </c>
      <c r="AF1323">
        <f t="shared" si="418"/>
        <v>-13</v>
      </c>
      <c r="AG1323">
        <f t="shared" si="419"/>
        <v>-3</v>
      </c>
      <c r="AH1323" s="18">
        <f t="shared" si="420"/>
        <v>0</v>
      </c>
      <c r="AI1323" s="18">
        <f t="shared" si="421"/>
        <v>1</v>
      </c>
      <c r="AJ1323" s="20">
        <f t="shared" si="422"/>
        <v>0</v>
      </c>
      <c r="AK1323" t="str">
        <f t="shared" si="423"/>
        <v>Include</v>
      </c>
      <c r="AL1323" t="str">
        <f t="shared" si="424"/>
        <v>Less than 10 deaths</v>
      </c>
      <c r="AM1323" s="6">
        <f>IFERROR(VLOOKUP(D1323,DatesEachStateReach10Deaths!A:B,2,FALSE),AK1323)</f>
        <v>43925</v>
      </c>
      <c r="AN1323">
        <f t="shared" si="425"/>
        <v>-25</v>
      </c>
    </row>
    <row r="1324" spans="1:40" x14ac:dyDescent="0.25">
      <c r="A1324" t="str">
        <f t="shared" si="408"/>
        <v>43901New Mexico</v>
      </c>
      <c r="B1324" t="str">
        <f t="shared" si="413"/>
        <v>43901NM</v>
      </c>
      <c r="C1324" s="6">
        <v>43901</v>
      </c>
      <c r="D1324" t="s">
        <v>94</v>
      </c>
      <c r="E1324" t="s">
        <v>40</v>
      </c>
      <c r="F1324">
        <f>IFERROR(VLOOKUP(B1324,CovidTracking!B:G,4,FALSE),0)</f>
        <v>3</v>
      </c>
      <c r="G1324">
        <f>IFERROR(VLOOKUP(B1324,CovidTracking!B:G,5,FALSE),0)</f>
        <v>87</v>
      </c>
      <c r="H1324">
        <f t="shared" si="414"/>
        <v>90</v>
      </c>
      <c r="I1324">
        <f>IFERROR(VLOOKUP(B1324,CovidTracking!B:G,6,FALSE),0)</f>
        <v>0</v>
      </c>
      <c r="J1324">
        <f t="shared" si="426"/>
        <v>3</v>
      </c>
      <c r="K1324">
        <f t="shared" si="427"/>
        <v>18</v>
      </c>
      <c r="L1324">
        <f t="shared" si="428"/>
        <v>21</v>
      </c>
      <c r="M1324">
        <f t="shared" si="429"/>
        <v>0</v>
      </c>
      <c r="N1324">
        <f>VLOOKUP(A1324,Mobility!$A:$L,7,FALSE)</f>
        <v>12</v>
      </c>
      <c r="O1324">
        <f>VLOOKUP(A1324,Mobility!$A:$L,8,FALSE)</f>
        <v>21</v>
      </c>
      <c r="P1324">
        <f>VLOOKUP(A1324,Mobility!$A:$L,9,FALSE)</f>
        <v>30</v>
      </c>
      <c r="Q1324">
        <f>VLOOKUP(A1324,Mobility!$A:$L,10,FALSE)</f>
        <v>8</v>
      </c>
      <c r="R1324">
        <f>VLOOKUP(A1324,Mobility!$A:$L,11,FALSE)</f>
        <v>1</v>
      </c>
      <c r="S1324">
        <f>VLOOKUP(A1324,Mobility!$A:$L,12,FALSE)</f>
        <v>-1</v>
      </c>
      <c r="T1324">
        <f>VLOOKUP(D1324,'Pop and Pop Den'!A:C,2,FALSE)</f>
        <v>2096640</v>
      </c>
      <c r="U1324">
        <f>VLOOKUP(D1324,'Pop and Pop Den'!A:C,3,FALSE)</f>
        <v>17.285</v>
      </c>
      <c r="V1324">
        <f>VLOOKUP(D1324,Unemployment!A:B,2,FALSE)</f>
        <v>4.9000000000000004</v>
      </c>
      <c r="W1324">
        <f>VLOOKUP(D1324,Unemployment!H:J,2,FALSE)</f>
        <v>4.8</v>
      </c>
      <c r="X1324">
        <f>VLOOKUP(D1324,Unemployment!H:J,3,FALSE)</f>
        <v>5.9</v>
      </c>
      <c r="Y1324">
        <f t="shared" si="415"/>
        <v>1</v>
      </c>
      <c r="Z1324">
        <f t="shared" si="416"/>
        <v>1.1000000000000005</v>
      </c>
      <c r="AA1324">
        <f>VLOOKUP(D1324,MedianAge!A:B,2,FALSE)</f>
        <v>37.5</v>
      </c>
      <c r="AB1324" s="6">
        <f>VLOOKUP(D1324,StateActions!F:G,2,FALSE)</f>
        <v>43913</v>
      </c>
      <c r="AC1324" s="6">
        <f>VLOOKUP(D1324,StateActions!L:M,2,FALSE)</f>
        <v>43913</v>
      </c>
      <c r="AD1324" s="6">
        <f>VLOOKUP(D1324,StateActions!A:B,2,FALSE)</f>
        <v>43903</v>
      </c>
      <c r="AE1324">
        <f t="shared" si="417"/>
        <v>-12</v>
      </c>
      <c r="AF1324">
        <f t="shared" si="418"/>
        <v>-12</v>
      </c>
      <c r="AG1324">
        <f t="shared" si="419"/>
        <v>-2</v>
      </c>
      <c r="AH1324" s="18">
        <f t="shared" si="420"/>
        <v>3.3333333333333333E-2</v>
      </c>
      <c r="AI1324" s="18">
        <f t="shared" si="421"/>
        <v>0.96666666666666667</v>
      </c>
      <c r="AJ1324" s="20">
        <f t="shared" si="422"/>
        <v>0</v>
      </c>
      <c r="AK1324" t="str">
        <f t="shared" si="423"/>
        <v>Include</v>
      </c>
      <c r="AL1324" t="str">
        <f t="shared" si="424"/>
        <v>Less than 10 deaths</v>
      </c>
      <c r="AM1324" s="6">
        <f>IFERROR(VLOOKUP(D1324,DatesEachStateReach10Deaths!A:B,2,FALSE),AK1324)</f>
        <v>43925</v>
      </c>
      <c r="AN1324">
        <f t="shared" si="425"/>
        <v>-24</v>
      </c>
    </row>
    <row r="1325" spans="1:40" x14ac:dyDescent="0.25">
      <c r="A1325" t="str">
        <f t="shared" si="408"/>
        <v>43902New Mexico</v>
      </c>
      <c r="B1325" t="str">
        <f t="shared" si="413"/>
        <v>43902NM</v>
      </c>
      <c r="C1325" s="6">
        <v>43902</v>
      </c>
      <c r="D1325" t="s">
        <v>94</v>
      </c>
      <c r="E1325" t="s">
        <v>40</v>
      </c>
      <c r="F1325">
        <f>IFERROR(VLOOKUP(B1325,CovidTracking!B:G,4,FALSE),0)</f>
        <v>5</v>
      </c>
      <c r="G1325">
        <f>IFERROR(VLOOKUP(B1325,CovidTracking!B:G,5,FALSE),0)</f>
        <v>155</v>
      </c>
      <c r="H1325">
        <f t="shared" si="414"/>
        <v>160</v>
      </c>
      <c r="I1325">
        <f>IFERROR(VLOOKUP(B1325,CovidTracking!B:G,6,FALSE),0)</f>
        <v>0</v>
      </c>
      <c r="J1325">
        <f t="shared" si="426"/>
        <v>2</v>
      </c>
      <c r="K1325">
        <f t="shared" si="427"/>
        <v>68</v>
      </c>
      <c r="L1325">
        <f t="shared" si="428"/>
        <v>70</v>
      </c>
      <c r="M1325">
        <f t="shared" si="429"/>
        <v>0</v>
      </c>
      <c r="N1325">
        <f>VLOOKUP(A1325,Mobility!$A:$L,7,FALSE)</f>
        <v>13</v>
      </c>
      <c r="O1325">
        <f>VLOOKUP(A1325,Mobility!$A:$L,8,FALSE)</f>
        <v>37</v>
      </c>
      <c r="P1325">
        <f>VLOOKUP(A1325,Mobility!$A:$L,9,FALSE)</f>
        <v>28</v>
      </c>
      <c r="Q1325">
        <f>VLOOKUP(A1325,Mobility!$A:$L,10,FALSE)</f>
        <v>10</v>
      </c>
      <c r="R1325">
        <f>VLOOKUP(A1325,Mobility!$A:$L,11,FALSE)</f>
        <v>-4</v>
      </c>
      <c r="S1325">
        <f>VLOOKUP(A1325,Mobility!$A:$L,12,FALSE)</f>
        <v>0</v>
      </c>
      <c r="T1325">
        <f>VLOOKUP(D1325,'Pop and Pop Den'!A:C,2,FALSE)</f>
        <v>2096640</v>
      </c>
      <c r="U1325">
        <f>VLOOKUP(D1325,'Pop and Pop Den'!A:C,3,FALSE)</f>
        <v>17.285</v>
      </c>
      <c r="V1325">
        <f>VLOOKUP(D1325,Unemployment!A:B,2,FALSE)</f>
        <v>4.9000000000000004</v>
      </c>
      <c r="W1325">
        <f>VLOOKUP(D1325,Unemployment!H:J,2,FALSE)</f>
        <v>4.8</v>
      </c>
      <c r="X1325">
        <f>VLOOKUP(D1325,Unemployment!H:J,3,FALSE)</f>
        <v>5.9</v>
      </c>
      <c r="Y1325">
        <f t="shared" si="415"/>
        <v>1</v>
      </c>
      <c r="Z1325">
        <f t="shared" si="416"/>
        <v>1.1000000000000005</v>
      </c>
      <c r="AA1325">
        <f>VLOOKUP(D1325,MedianAge!A:B,2,FALSE)</f>
        <v>37.5</v>
      </c>
      <c r="AB1325" s="6">
        <f>VLOOKUP(D1325,StateActions!F:G,2,FALSE)</f>
        <v>43913</v>
      </c>
      <c r="AC1325" s="6">
        <f>VLOOKUP(D1325,StateActions!L:M,2,FALSE)</f>
        <v>43913</v>
      </c>
      <c r="AD1325" s="6">
        <f>VLOOKUP(D1325,StateActions!A:B,2,FALSE)</f>
        <v>43903</v>
      </c>
      <c r="AE1325">
        <f t="shared" si="417"/>
        <v>-11</v>
      </c>
      <c r="AF1325">
        <f t="shared" si="418"/>
        <v>-11</v>
      </c>
      <c r="AG1325">
        <f t="shared" si="419"/>
        <v>-1</v>
      </c>
      <c r="AH1325" s="18">
        <f t="shared" si="420"/>
        <v>3.125E-2</v>
      </c>
      <c r="AI1325" s="18">
        <f t="shared" si="421"/>
        <v>0.96875</v>
      </c>
      <c r="AJ1325" s="20">
        <f t="shared" si="422"/>
        <v>0</v>
      </c>
      <c r="AK1325" t="str">
        <f t="shared" si="423"/>
        <v>Include</v>
      </c>
      <c r="AL1325" t="str">
        <f t="shared" si="424"/>
        <v>Less than 10 deaths</v>
      </c>
      <c r="AM1325" s="6">
        <f>IFERROR(VLOOKUP(D1325,DatesEachStateReach10Deaths!A:B,2,FALSE),AK1325)</f>
        <v>43925</v>
      </c>
      <c r="AN1325">
        <f t="shared" si="425"/>
        <v>-23</v>
      </c>
    </row>
    <row r="1326" spans="1:40" x14ac:dyDescent="0.25">
      <c r="A1326" t="str">
        <f t="shared" si="408"/>
        <v>43903New Mexico</v>
      </c>
      <c r="B1326" t="str">
        <f t="shared" si="413"/>
        <v>43903NM</v>
      </c>
      <c r="C1326" s="6">
        <v>43903</v>
      </c>
      <c r="D1326" t="s">
        <v>94</v>
      </c>
      <c r="E1326" t="s">
        <v>40</v>
      </c>
      <c r="F1326">
        <f>IFERROR(VLOOKUP(B1326,CovidTracking!B:G,4,FALSE),0)</f>
        <v>10</v>
      </c>
      <c r="G1326">
        <f>IFERROR(VLOOKUP(B1326,CovidTracking!B:G,5,FALSE),0)</f>
        <v>190</v>
      </c>
      <c r="H1326">
        <f t="shared" si="414"/>
        <v>200</v>
      </c>
      <c r="I1326">
        <f>IFERROR(VLOOKUP(B1326,CovidTracking!B:G,6,FALSE),0)</f>
        <v>0</v>
      </c>
      <c r="J1326">
        <f t="shared" si="426"/>
        <v>5</v>
      </c>
      <c r="K1326">
        <f t="shared" si="427"/>
        <v>35</v>
      </c>
      <c r="L1326">
        <f t="shared" si="428"/>
        <v>40</v>
      </c>
      <c r="M1326">
        <f t="shared" si="429"/>
        <v>0</v>
      </c>
      <c r="N1326">
        <f>VLOOKUP(A1326,Mobility!$A:$L,7,FALSE)</f>
        <v>1</v>
      </c>
      <c r="O1326">
        <f>VLOOKUP(A1326,Mobility!$A:$L,8,FALSE)</f>
        <v>39</v>
      </c>
      <c r="P1326">
        <f>VLOOKUP(A1326,Mobility!$A:$L,9,FALSE)</f>
        <v>-13</v>
      </c>
      <c r="Q1326">
        <f>VLOOKUP(A1326,Mobility!$A:$L,10,FALSE)</f>
        <v>3</v>
      </c>
      <c r="R1326">
        <f>VLOOKUP(A1326,Mobility!$A:$L,11,FALSE)</f>
        <v>-6</v>
      </c>
      <c r="S1326">
        <f>VLOOKUP(A1326,Mobility!$A:$L,12,FALSE)</f>
        <v>3</v>
      </c>
      <c r="T1326">
        <f>VLOOKUP(D1326,'Pop and Pop Den'!A:C,2,FALSE)</f>
        <v>2096640</v>
      </c>
      <c r="U1326">
        <f>VLOOKUP(D1326,'Pop and Pop Den'!A:C,3,FALSE)</f>
        <v>17.285</v>
      </c>
      <c r="V1326">
        <f>VLOOKUP(D1326,Unemployment!A:B,2,FALSE)</f>
        <v>4.9000000000000004</v>
      </c>
      <c r="W1326">
        <f>VLOOKUP(D1326,Unemployment!H:J,2,FALSE)</f>
        <v>4.8</v>
      </c>
      <c r="X1326">
        <f>VLOOKUP(D1326,Unemployment!H:J,3,FALSE)</f>
        <v>5.9</v>
      </c>
      <c r="Y1326">
        <f t="shared" si="415"/>
        <v>1</v>
      </c>
      <c r="Z1326">
        <f t="shared" si="416"/>
        <v>1.1000000000000005</v>
      </c>
      <c r="AA1326">
        <f>VLOOKUP(D1326,MedianAge!A:B,2,FALSE)</f>
        <v>37.5</v>
      </c>
      <c r="AB1326" s="6">
        <f>VLOOKUP(D1326,StateActions!F:G,2,FALSE)</f>
        <v>43913</v>
      </c>
      <c r="AC1326" s="6">
        <f>VLOOKUP(D1326,StateActions!L:M,2,FALSE)</f>
        <v>43913</v>
      </c>
      <c r="AD1326" s="6">
        <f>VLOOKUP(D1326,StateActions!A:B,2,FALSE)</f>
        <v>43903</v>
      </c>
      <c r="AE1326">
        <f t="shared" si="417"/>
        <v>-10</v>
      </c>
      <c r="AF1326">
        <f t="shared" si="418"/>
        <v>-10</v>
      </c>
      <c r="AG1326">
        <f t="shared" si="419"/>
        <v>0</v>
      </c>
      <c r="AH1326" s="18">
        <f t="shared" si="420"/>
        <v>0.05</v>
      </c>
      <c r="AI1326" s="18">
        <f t="shared" si="421"/>
        <v>0.95</v>
      </c>
      <c r="AJ1326" s="20">
        <f t="shared" si="422"/>
        <v>0</v>
      </c>
      <c r="AK1326" t="str">
        <f t="shared" si="423"/>
        <v>Include</v>
      </c>
      <c r="AL1326" t="str">
        <f t="shared" si="424"/>
        <v>Less than 10 deaths</v>
      </c>
      <c r="AM1326" s="6">
        <f>IFERROR(VLOOKUP(D1326,DatesEachStateReach10Deaths!A:B,2,FALSE),AK1326)</f>
        <v>43925</v>
      </c>
      <c r="AN1326">
        <f t="shared" si="425"/>
        <v>-22</v>
      </c>
    </row>
    <row r="1327" spans="1:40" x14ac:dyDescent="0.25">
      <c r="A1327" t="str">
        <f t="shared" si="408"/>
        <v>43904New Mexico</v>
      </c>
      <c r="B1327" t="str">
        <f t="shared" si="413"/>
        <v>43904NM</v>
      </c>
      <c r="C1327" s="6">
        <v>43904</v>
      </c>
      <c r="D1327" t="s">
        <v>94</v>
      </c>
      <c r="E1327" t="s">
        <v>40</v>
      </c>
      <c r="F1327">
        <f>IFERROR(VLOOKUP(B1327,CovidTracking!B:G,4,FALSE),0)</f>
        <v>10</v>
      </c>
      <c r="G1327">
        <f>IFERROR(VLOOKUP(B1327,CovidTracking!B:G,5,FALSE),0)</f>
        <v>237</v>
      </c>
      <c r="H1327">
        <f t="shared" si="414"/>
        <v>247</v>
      </c>
      <c r="I1327">
        <f>IFERROR(VLOOKUP(B1327,CovidTracking!B:G,6,FALSE),0)</f>
        <v>0</v>
      </c>
      <c r="J1327">
        <f t="shared" si="426"/>
        <v>0</v>
      </c>
      <c r="K1327">
        <f t="shared" si="427"/>
        <v>47</v>
      </c>
      <c r="L1327">
        <f t="shared" si="428"/>
        <v>47</v>
      </c>
      <c r="M1327">
        <f t="shared" si="429"/>
        <v>0</v>
      </c>
      <c r="N1327">
        <f>VLOOKUP(A1327,Mobility!$A:$L,7,FALSE)</f>
        <v>-5</v>
      </c>
      <c r="O1327">
        <f>VLOOKUP(A1327,Mobility!$A:$L,8,FALSE)</f>
        <v>24</v>
      </c>
      <c r="P1327">
        <f>VLOOKUP(A1327,Mobility!$A:$L,9,FALSE)</f>
        <v>20</v>
      </c>
      <c r="Q1327">
        <f>VLOOKUP(A1327,Mobility!$A:$L,10,FALSE)</f>
        <v>8</v>
      </c>
      <c r="R1327">
        <f>VLOOKUP(A1327,Mobility!$A:$L,11,FALSE)</f>
        <v>-2</v>
      </c>
      <c r="S1327">
        <f>VLOOKUP(A1327,Mobility!$A:$L,12,FALSE)</f>
        <v>2</v>
      </c>
      <c r="T1327">
        <f>VLOOKUP(D1327,'Pop and Pop Den'!A:C,2,FALSE)</f>
        <v>2096640</v>
      </c>
      <c r="U1327">
        <f>VLOOKUP(D1327,'Pop and Pop Den'!A:C,3,FALSE)</f>
        <v>17.285</v>
      </c>
      <c r="V1327">
        <f>VLOOKUP(D1327,Unemployment!A:B,2,FALSE)</f>
        <v>4.9000000000000004</v>
      </c>
      <c r="W1327">
        <f>VLOOKUP(D1327,Unemployment!H:J,2,FALSE)</f>
        <v>4.8</v>
      </c>
      <c r="X1327">
        <f>VLOOKUP(D1327,Unemployment!H:J,3,FALSE)</f>
        <v>5.9</v>
      </c>
      <c r="Y1327">
        <f t="shared" si="415"/>
        <v>1</v>
      </c>
      <c r="Z1327">
        <f t="shared" si="416"/>
        <v>1.1000000000000005</v>
      </c>
      <c r="AA1327">
        <f>VLOOKUP(D1327,MedianAge!A:B,2,FALSE)</f>
        <v>37.5</v>
      </c>
      <c r="AB1327" s="6">
        <f>VLOOKUP(D1327,StateActions!F:G,2,FALSE)</f>
        <v>43913</v>
      </c>
      <c r="AC1327" s="6">
        <f>VLOOKUP(D1327,StateActions!L:M,2,FALSE)</f>
        <v>43913</v>
      </c>
      <c r="AD1327" s="6">
        <f>VLOOKUP(D1327,StateActions!A:B,2,FALSE)</f>
        <v>43903</v>
      </c>
      <c r="AE1327">
        <f t="shared" si="417"/>
        <v>-9</v>
      </c>
      <c r="AF1327">
        <f t="shared" si="418"/>
        <v>-9</v>
      </c>
      <c r="AG1327">
        <f t="shared" si="419"/>
        <v>1</v>
      </c>
      <c r="AH1327" s="18">
        <f t="shared" si="420"/>
        <v>4.048582995951417E-2</v>
      </c>
      <c r="AI1327" s="18">
        <f t="shared" si="421"/>
        <v>0.95951417004048578</v>
      </c>
      <c r="AJ1327" s="20">
        <f t="shared" si="422"/>
        <v>0</v>
      </c>
      <c r="AK1327" t="str">
        <f t="shared" si="423"/>
        <v>Include</v>
      </c>
      <c r="AL1327" t="str">
        <f t="shared" si="424"/>
        <v>Less than 10 deaths</v>
      </c>
      <c r="AM1327" s="6">
        <f>IFERROR(VLOOKUP(D1327,DatesEachStateReach10Deaths!A:B,2,FALSE),AK1327)</f>
        <v>43925</v>
      </c>
      <c r="AN1327">
        <f t="shared" si="425"/>
        <v>-21</v>
      </c>
    </row>
    <row r="1328" spans="1:40" x14ac:dyDescent="0.25">
      <c r="A1328" t="str">
        <f t="shared" si="408"/>
        <v>43905New Mexico</v>
      </c>
      <c r="B1328" t="str">
        <f t="shared" si="413"/>
        <v>43905NM</v>
      </c>
      <c r="C1328" s="6">
        <v>43905</v>
      </c>
      <c r="D1328" t="s">
        <v>94</v>
      </c>
      <c r="E1328" t="s">
        <v>40</v>
      </c>
      <c r="F1328">
        <f>IFERROR(VLOOKUP(B1328,CovidTracking!B:G,4,FALSE),0)</f>
        <v>13</v>
      </c>
      <c r="G1328">
        <f>IFERROR(VLOOKUP(B1328,CovidTracking!B:G,5,FALSE),0)</f>
        <v>482</v>
      </c>
      <c r="H1328">
        <f t="shared" si="414"/>
        <v>495</v>
      </c>
      <c r="I1328">
        <f>IFERROR(VLOOKUP(B1328,CovidTracking!B:G,6,FALSE),0)</f>
        <v>0</v>
      </c>
      <c r="J1328">
        <f t="shared" si="426"/>
        <v>3</v>
      </c>
      <c r="K1328">
        <f t="shared" si="427"/>
        <v>245</v>
      </c>
      <c r="L1328">
        <f t="shared" si="428"/>
        <v>248</v>
      </c>
      <c r="M1328">
        <f t="shared" si="429"/>
        <v>0</v>
      </c>
      <c r="N1328">
        <f>VLOOKUP(A1328,Mobility!$A:$L,7,FALSE)</f>
        <v>-7</v>
      </c>
      <c r="O1328">
        <f>VLOOKUP(A1328,Mobility!$A:$L,8,FALSE)</f>
        <v>16</v>
      </c>
      <c r="P1328">
        <f>VLOOKUP(A1328,Mobility!$A:$L,9,FALSE)</f>
        <v>19</v>
      </c>
      <c r="Q1328">
        <f>VLOOKUP(A1328,Mobility!$A:$L,10,FALSE)</f>
        <v>6</v>
      </c>
      <c r="R1328">
        <f>VLOOKUP(A1328,Mobility!$A:$L,11,FALSE)</f>
        <v>-5</v>
      </c>
      <c r="S1328">
        <f>VLOOKUP(A1328,Mobility!$A:$L,12,FALSE)</f>
        <v>3</v>
      </c>
      <c r="T1328">
        <f>VLOOKUP(D1328,'Pop and Pop Den'!A:C,2,FALSE)</f>
        <v>2096640</v>
      </c>
      <c r="U1328">
        <f>VLOOKUP(D1328,'Pop and Pop Den'!A:C,3,FALSE)</f>
        <v>17.285</v>
      </c>
      <c r="V1328">
        <f>VLOOKUP(D1328,Unemployment!A:B,2,FALSE)</f>
        <v>4.9000000000000004</v>
      </c>
      <c r="W1328">
        <f>VLOOKUP(D1328,Unemployment!H:J,2,FALSE)</f>
        <v>4.8</v>
      </c>
      <c r="X1328">
        <f>VLOOKUP(D1328,Unemployment!H:J,3,FALSE)</f>
        <v>5.9</v>
      </c>
      <c r="Y1328">
        <f t="shared" si="415"/>
        <v>1</v>
      </c>
      <c r="Z1328">
        <f t="shared" si="416"/>
        <v>1.1000000000000005</v>
      </c>
      <c r="AA1328">
        <f>VLOOKUP(D1328,MedianAge!A:B,2,FALSE)</f>
        <v>37.5</v>
      </c>
      <c r="AB1328" s="6">
        <f>VLOOKUP(D1328,StateActions!F:G,2,FALSE)</f>
        <v>43913</v>
      </c>
      <c r="AC1328" s="6">
        <f>VLOOKUP(D1328,StateActions!L:M,2,FALSE)</f>
        <v>43913</v>
      </c>
      <c r="AD1328" s="6">
        <f>VLOOKUP(D1328,StateActions!A:B,2,FALSE)</f>
        <v>43903</v>
      </c>
      <c r="AE1328">
        <f t="shared" si="417"/>
        <v>-8</v>
      </c>
      <c r="AF1328">
        <f t="shared" si="418"/>
        <v>-8</v>
      </c>
      <c r="AG1328">
        <f t="shared" si="419"/>
        <v>2</v>
      </c>
      <c r="AH1328" s="18">
        <f t="shared" si="420"/>
        <v>2.6262626262626262E-2</v>
      </c>
      <c r="AI1328" s="18">
        <f t="shared" si="421"/>
        <v>0.97373737373737379</v>
      </c>
      <c r="AJ1328" s="20">
        <f t="shared" si="422"/>
        <v>0</v>
      </c>
      <c r="AK1328" t="str">
        <f t="shared" si="423"/>
        <v>Include</v>
      </c>
      <c r="AL1328" t="str">
        <f t="shared" si="424"/>
        <v>Less than 10 deaths</v>
      </c>
      <c r="AM1328" s="6">
        <f>IFERROR(VLOOKUP(D1328,DatesEachStateReach10Deaths!A:B,2,FALSE),AK1328)</f>
        <v>43925</v>
      </c>
      <c r="AN1328">
        <f t="shared" si="425"/>
        <v>-20</v>
      </c>
    </row>
    <row r="1329" spans="1:40" x14ac:dyDescent="0.25">
      <c r="A1329" t="str">
        <f t="shared" si="408"/>
        <v>43906New Mexico</v>
      </c>
      <c r="B1329" t="str">
        <f t="shared" si="413"/>
        <v>43906NM</v>
      </c>
      <c r="C1329" s="6">
        <v>43906</v>
      </c>
      <c r="D1329" t="s">
        <v>94</v>
      </c>
      <c r="E1329" t="s">
        <v>40</v>
      </c>
      <c r="F1329">
        <f>IFERROR(VLOOKUP(B1329,CovidTracking!B:G,4,FALSE),0)</f>
        <v>17</v>
      </c>
      <c r="G1329">
        <f>IFERROR(VLOOKUP(B1329,CovidTracking!B:G,5,FALSE),0)</f>
        <v>566</v>
      </c>
      <c r="H1329">
        <f t="shared" si="414"/>
        <v>583</v>
      </c>
      <c r="I1329">
        <f>IFERROR(VLOOKUP(B1329,CovidTracking!B:G,6,FALSE),0)</f>
        <v>0</v>
      </c>
      <c r="J1329">
        <f t="shared" si="426"/>
        <v>4</v>
      </c>
      <c r="K1329">
        <f t="shared" si="427"/>
        <v>84</v>
      </c>
      <c r="L1329">
        <f t="shared" si="428"/>
        <v>88</v>
      </c>
      <c r="M1329">
        <f t="shared" si="429"/>
        <v>0</v>
      </c>
      <c r="N1329">
        <f>VLOOKUP(A1329,Mobility!$A:$L,7,FALSE)</f>
        <v>-2</v>
      </c>
      <c r="O1329">
        <f>VLOOKUP(A1329,Mobility!$A:$L,8,FALSE)</f>
        <v>25</v>
      </c>
      <c r="P1329">
        <f>VLOOKUP(A1329,Mobility!$A:$L,9,FALSE)</f>
        <v>36</v>
      </c>
      <c r="Q1329">
        <f>VLOOKUP(A1329,Mobility!$A:$L,10,FALSE)</f>
        <v>4</v>
      </c>
      <c r="R1329">
        <f>VLOOKUP(A1329,Mobility!$A:$L,11,FALSE)</f>
        <v>-20</v>
      </c>
      <c r="S1329">
        <f>VLOOKUP(A1329,Mobility!$A:$L,12,FALSE)</f>
        <v>5</v>
      </c>
      <c r="T1329">
        <f>VLOOKUP(D1329,'Pop and Pop Den'!A:C,2,FALSE)</f>
        <v>2096640</v>
      </c>
      <c r="U1329">
        <f>VLOOKUP(D1329,'Pop and Pop Den'!A:C,3,FALSE)</f>
        <v>17.285</v>
      </c>
      <c r="V1329">
        <f>VLOOKUP(D1329,Unemployment!A:B,2,FALSE)</f>
        <v>4.9000000000000004</v>
      </c>
      <c r="W1329">
        <f>VLOOKUP(D1329,Unemployment!H:J,2,FALSE)</f>
        <v>4.8</v>
      </c>
      <c r="X1329">
        <f>VLOOKUP(D1329,Unemployment!H:J,3,FALSE)</f>
        <v>5.9</v>
      </c>
      <c r="Y1329">
        <f t="shared" si="415"/>
        <v>1</v>
      </c>
      <c r="Z1329">
        <f t="shared" si="416"/>
        <v>1.1000000000000005</v>
      </c>
      <c r="AA1329">
        <f>VLOOKUP(D1329,MedianAge!A:B,2,FALSE)</f>
        <v>37.5</v>
      </c>
      <c r="AB1329" s="6">
        <f>VLOOKUP(D1329,StateActions!F:G,2,FALSE)</f>
        <v>43913</v>
      </c>
      <c r="AC1329" s="6">
        <f>VLOOKUP(D1329,StateActions!L:M,2,FALSE)</f>
        <v>43913</v>
      </c>
      <c r="AD1329" s="6">
        <f>VLOOKUP(D1329,StateActions!A:B,2,FALSE)</f>
        <v>43903</v>
      </c>
      <c r="AE1329">
        <f t="shared" si="417"/>
        <v>-7</v>
      </c>
      <c r="AF1329">
        <f t="shared" si="418"/>
        <v>-7</v>
      </c>
      <c r="AG1329">
        <f t="shared" si="419"/>
        <v>3</v>
      </c>
      <c r="AH1329" s="18">
        <f t="shared" si="420"/>
        <v>2.9159519725557463E-2</v>
      </c>
      <c r="AI1329" s="18">
        <f t="shared" si="421"/>
        <v>0.97084048027444259</v>
      </c>
      <c r="AJ1329" s="20">
        <f t="shared" si="422"/>
        <v>0</v>
      </c>
      <c r="AK1329" t="str">
        <f t="shared" si="423"/>
        <v>Include</v>
      </c>
      <c r="AL1329" t="str">
        <f t="shared" si="424"/>
        <v>Less than 10 deaths</v>
      </c>
      <c r="AM1329" s="6">
        <f>IFERROR(VLOOKUP(D1329,DatesEachStateReach10Deaths!A:B,2,FALSE),AK1329)</f>
        <v>43925</v>
      </c>
      <c r="AN1329">
        <f t="shared" si="425"/>
        <v>-19</v>
      </c>
    </row>
    <row r="1330" spans="1:40" x14ac:dyDescent="0.25">
      <c r="A1330" t="str">
        <f t="shared" si="408"/>
        <v>43907New Mexico</v>
      </c>
      <c r="B1330" t="str">
        <f t="shared" si="413"/>
        <v>43907NM</v>
      </c>
      <c r="C1330" s="6">
        <v>43907</v>
      </c>
      <c r="D1330" t="s">
        <v>94</v>
      </c>
      <c r="E1330" t="s">
        <v>40</v>
      </c>
      <c r="F1330">
        <f>IFERROR(VLOOKUP(B1330,CovidTracking!B:G,4,FALSE),0)</f>
        <v>23</v>
      </c>
      <c r="G1330">
        <f>IFERROR(VLOOKUP(B1330,CovidTracking!B:G,5,FALSE),0)</f>
        <v>1249</v>
      </c>
      <c r="H1330">
        <f t="shared" si="414"/>
        <v>1272</v>
      </c>
      <c r="I1330">
        <f>IFERROR(VLOOKUP(B1330,CovidTracking!B:G,6,FALSE),0)</f>
        <v>0</v>
      </c>
      <c r="J1330">
        <f t="shared" si="426"/>
        <v>6</v>
      </c>
      <c r="K1330">
        <f t="shared" si="427"/>
        <v>683</v>
      </c>
      <c r="L1330">
        <f t="shared" si="428"/>
        <v>689</v>
      </c>
      <c r="M1330">
        <f t="shared" si="429"/>
        <v>0</v>
      </c>
      <c r="N1330">
        <f>VLOOKUP(A1330,Mobility!$A:$L,7,FALSE)</f>
        <v>-11</v>
      </c>
      <c r="O1330">
        <f>VLOOKUP(A1330,Mobility!$A:$L,8,FALSE)</f>
        <v>22</v>
      </c>
      <c r="P1330">
        <f>VLOOKUP(A1330,Mobility!$A:$L,9,FALSE)</f>
        <v>13</v>
      </c>
      <c r="Q1330">
        <f>VLOOKUP(A1330,Mobility!$A:$L,10,FALSE)</f>
        <v>3</v>
      </c>
      <c r="R1330">
        <f>VLOOKUP(A1330,Mobility!$A:$L,11,FALSE)</f>
        <v>-25</v>
      </c>
      <c r="S1330">
        <f>VLOOKUP(A1330,Mobility!$A:$L,12,FALSE)</f>
        <v>9</v>
      </c>
      <c r="T1330">
        <f>VLOOKUP(D1330,'Pop and Pop Den'!A:C,2,FALSE)</f>
        <v>2096640</v>
      </c>
      <c r="U1330">
        <f>VLOOKUP(D1330,'Pop and Pop Den'!A:C,3,FALSE)</f>
        <v>17.285</v>
      </c>
      <c r="V1330">
        <f>VLOOKUP(D1330,Unemployment!A:B,2,FALSE)</f>
        <v>4.9000000000000004</v>
      </c>
      <c r="W1330">
        <f>VLOOKUP(D1330,Unemployment!H:J,2,FALSE)</f>
        <v>4.8</v>
      </c>
      <c r="X1330">
        <f>VLOOKUP(D1330,Unemployment!H:J,3,FALSE)</f>
        <v>5.9</v>
      </c>
      <c r="Y1330">
        <f t="shared" si="415"/>
        <v>1</v>
      </c>
      <c r="Z1330">
        <f t="shared" si="416"/>
        <v>1.1000000000000005</v>
      </c>
      <c r="AA1330">
        <f>VLOOKUP(D1330,MedianAge!A:B,2,FALSE)</f>
        <v>37.5</v>
      </c>
      <c r="AB1330" s="6">
        <f>VLOOKUP(D1330,StateActions!F:G,2,FALSE)</f>
        <v>43913</v>
      </c>
      <c r="AC1330" s="6">
        <f>VLOOKUP(D1330,StateActions!L:M,2,FALSE)</f>
        <v>43913</v>
      </c>
      <c r="AD1330" s="6">
        <f>VLOOKUP(D1330,StateActions!A:B,2,FALSE)</f>
        <v>43903</v>
      </c>
      <c r="AE1330">
        <f t="shared" si="417"/>
        <v>-6</v>
      </c>
      <c r="AF1330">
        <f t="shared" si="418"/>
        <v>-6</v>
      </c>
      <c r="AG1330">
        <f t="shared" si="419"/>
        <v>4</v>
      </c>
      <c r="AH1330" s="18">
        <f t="shared" si="420"/>
        <v>1.8081761006289308E-2</v>
      </c>
      <c r="AI1330" s="18">
        <f t="shared" si="421"/>
        <v>0.98191823899371067</v>
      </c>
      <c r="AJ1330" s="20">
        <f t="shared" si="422"/>
        <v>0</v>
      </c>
      <c r="AK1330" t="str">
        <f t="shared" si="423"/>
        <v>Include</v>
      </c>
      <c r="AL1330" t="str">
        <f t="shared" si="424"/>
        <v>Less than 10 deaths</v>
      </c>
      <c r="AM1330" s="6">
        <f>IFERROR(VLOOKUP(D1330,DatesEachStateReach10Deaths!A:B,2,FALSE),AK1330)</f>
        <v>43925</v>
      </c>
      <c r="AN1330">
        <f t="shared" si="425"/>
        <v>-18</v>
      </c>
    </row>
    <row r="1331" spans="1:40" x14ac:dyDescent="0.25">
      <c r="A1331" t="str">
        <f t="shared" si="408"/>
        <v>43908New Mexico</v>
      </c>
      <c r="B1331" t="str">
        <f t="shared" si="413"/>
        <v>43908NM</v>
      </c>
      <c r="C1331" s="6">
        <v>43908</v>
      </c>
      <c r="D1331" t="s">
        <v>94</v>
      </c>
      <c r="E1331" t="s">
        <v>40</v>
      </c>
      <c r="F1331">
        <f>IFERROR(VLOOKUP(B1331,CovidTracking!B:G,4,FALSE),0)</f>
        <v>28</v>
      </c>
      <c r="G1331">
        <f>IFERROR(VLOOKUP(B1331,CovidTracking!B:G,5,FALSE),0)</f>
        <v>2326</v>
      </c>
      <c r="H1331">
        <f t="shared" si="414"/>
        <v>2354</v>
      </c>
      <c r="I1331">
        <f>IFERROR(VLOOKUP(B1331,CovidTracking!B:G,6,FALSE),0)</f>
        <v>0</v>
      </c>
      <c r="J1331">
        <f t="shared" si="426"/>
        <v>5</v>
      </c>
      <c r="K1331">
        <f t="shared" si="427"/>
        <v>1077</v>
      </c>
      <c r="L1331">
        <f t="shared" si="428"/>
        <v>1082</v>
      </c>
      <c r="M1331">
        <f t="shared" si="429"/>
        <v>0</v>
      </c>
      <c r="N1331">
        <f>VLOOKUP(A1331,Mobility!$A:$L,7,FALSE)</f>
        <v>-15</v>
      </c>
      <c r="O1331">
        <f>VLOOKUP(A1331,Mobility!$A:$L,8,FALSE)</f>
        <v>19</v>
      </c>
      <c r="P1331">
        <f>VLOOKUP(A1331,Mobility!$A:$L,9,FALSE)</f>
        <v>-7</v>
      </c>
      <c r="Q1331">
        <f>VLOOKUP(A1331,Mobility!$A:$L,10,FALSE)</f>
        <v>-2</v>
      </c>
      <c r="R1331">
        <f>VLOOKUP(A1331,Mobility!$A:$L,11,FALSE)</f>
        <v>-28</v>
      </c>
      <c r="S1331">
        <f>VLOOKUP(A1331,Mobility!$A:$L,12,FALSE)</f>
        <v>11</v>
      </c>
      <c r="T1331">
        <f>VLOOKUP(D1331,'Pop and Pop Den'!A:C,2,FALSE)</f>
        <v>2096640</v>
      </c>
      <c r="U1331">
        <f>VLOOKUP(D1331,'Pop and Pop Den'!A:C,3,FALSE)</f>
        <v>17.285</v>
      </c>
      <c r="V1331">
        <f>VLOOKUP(D1331,Unemployment!A:B,2,FALSE)</f>
        <v>4.9000000000000004</v>
      </c>
      <c r="W1331">
        <f>VLOOKUP(D1331,Unemployment!H:J,2,FALSE)</f>
        <v>4.8</v>
      </c>
      <c r="X1331">
        <f>VLOOKUP(D1331,Unemployment!H:J,3,FALSE)</f>
        <v>5.9</v>
      </c>
      <c r="Y1331">
        <f t="shared" si="415"/>
        <v>1</v>
      </c>
      <c r="Z1331">
        <f t="shared" si="416"/>
        <v>1.1000000000000005</v>
      </c>
      <c r="AA1331">
        <f>VLOOKUP(D1331,MedianAge!A:B,2,FALSE)</f>
        <v>37.5</v>
      </c>
      <c r="AB1331" s="6">
        <f>VLOOKUP(D1331,StateActions!F:G,2,FALSE)</f>
        <v>43913</v>
      </c>
      <c r="AC1331" s="6">
        <f>VLOOKUP(D1331,StateActions!L:M,2,FALSE)</f>
        <v>43913</v>
      </c>
      <c r="AD1331" s="6">
        <f>VLOOKUP(D1331,StateActions!A:B,2,FALSE)</f>
        <v>43903</v>
      </c>
      <c r="AE1331">
        <f t="shared" si="417"/>
        <v>-5</v>
      </c>
      <c r="AF1331">
        <f t="shared" si="418"/>
        <v>-5</v>
      </c>
      <c r="AG1331">
        <f t="shared" si="419"/>
        <v>5</v>
      </c>
      <c r="AH1331" s="18">
        <f t="shared" si="420"/>
        <v>1.18946474086661E-2</v>
      </c>
      <c r="AI1331" s="18">
        <f t="shared" si="421"/>
        <v>0.98810535259133392</v>
      </c>
      <c r="AJ1331" s="20">
        <f t="shared" si="422"/>
        <v>0</v>
      </c>
      <c r="AK1331" t="str">
        <f t="shared" si="423"/>
        <v>Include</v>
      </c>
      <c r="AL1331" t="str">
        <f t="shared" si="424"/>
        <v>Less than 10 deaths</v>
      </c>
      <c r="AM1331" s="6">
        <f>IFERROR(VLOOKUP(D1331,DatesEachStateReach10Deaths!A:B,2,FALSE),AK1331)</f>
        <v>43925</v>
      </c>
      <c r="AN1331">
        <f t="shared" si="425"/>
        <v>-17</v>
      </c>
    </row>
    <row r="1332" spans="1:40" x14ac:dyDescent="0.25">
      <c r="A1332" t="str">
        <f t="shared" si="408"/>
        <v>43909New Mexico</v>
      </c>
      <c r="B1332" t="str">
        <f t="shared" si="413"/>
        <v>43909NM</v>
      </c>
      <c r="C1332" s="6">
        <v>43909</v>
      </c>
      <c r="D1332" t="s">
        <v>94</v>
      </c>
      <c r="E1332" t="s">
        <v>40</v>
      </c>
      <c r="F1332">
        <f>IFERROR(VLOOKUP(B1332,CovidTracking!B:G,4,FALSE),0)</f>
        <v>35</v>
      </c>
      <c r="G1332">
        <f>IFERROR(VLOOKUP(B1332,CovidTracking!B:G,5,FALSE),0)</f>
        <v>2762</v>
      </c>
      <c r="H1332">
        <f t="shared" si="414"/>
        <v>2797</v>
      </c>
      <c r="I1332">
        <f>IFERROR(VLOOKUP(B1332,CovidTracking!B:G,6,FALSE),0)</f>
        <v>0</v>
      </c>
      <c r="J1332">
        <f t="shared" si="426"/>
        <v>7</v>
      </c>
      <c r="K1332">
        <f t="shared" si="427"/>
        <v>436</v>
      </c>
      <c r="L1332">
        <f t="shared" si="428"/>
        <v>443</v>
      </c>
      <c r="M1332">
        <f t="shared" si="429"/>
        <v>0</v>
      </c>
      <c r="N1332">
        <f>VLOOKUP(A1332,Mobility!$A:$L,7,FALSE)</f>
        <v>-24</v>
      </c>
      <c r="O1332">
        <f>VLOOKUP(A1332,Mobility!$A:$L,8,FALSE)</f>
        <v>17</v>
      </c>
      <c r="P1332">
        <f>VLOOKUP(A1332,Mobility!$A:$L,9,FALSE)</f>
        <v>-2</v>
      </c>
      <c r="Q1332">
        <f>VLOOKUP(A1332,Mobility!$A:$L,10,FALSE)</f>
        <v>-6</v>
      </c>
      <c r="R1332">
        <f>VLOOKUP(A1332,Mobility!$A:$L,11,FALSE)</f>
        <v>-33</v>
      </c>
      <c r="S1332">
        <f>VLOOKUP(A1332,Mobility!$A:$L,12,FALSE)</f>
        <v>13</v>
      </c>
      <c r="T1332">
        <f>VLOOKUP(D1332,'Pop and Pop Den'!A:C,2,FALSE)</f>
        <v>2096640</v>
      </c>
      <c r="U1332">
        <f>VLOOKUP(D1332,'Pop and Pop Den'!A:C,3,FALSE)</f>
        <v>17.285</v>
      </c>
      <c r="V1332">
        <f>VLOOKUP(D1332,Unemployment!A:B,2,FALSE)</f>
        <v>4.9000000000000004</v>
      </c>
      <c r="W1332">
        <f>VLOOKUP(D1332,Unemployment!H:J,2,FALSE)</f>
        <v>4.8</v>
      </c>
      <c r="X1332">
        <f>VLOOKUP(D1332,Unemployment!H:J,3,FALSE)</f>
        <v>5.9</v>
      </c>
      <c r="Y1332">
        <f t="shared" si="415"/>
        <v>1</v>
      </c>
      <c r="Z1332">
        <f t="shared" si="416"/>
        <v>1.1000000000000005</v>
      </c>
      <c r="AA1332">
        <f>VLOOKUP(D1332,MedianAge!A:B,2,FALSE)</f>
        <v>37.5</v>
      </c>
      <c r="AB1332" s="6">
        <f>VLOOKUP(D1332,StateActions!F:G,2,FALSE)</f>
        <v>43913</v>
      </c>
      <c r="AC1332" s="6">
        <f>VLOOKUP(D1332,StateActions!L:M,2,FALSE)</f>
        <v>43913</v>
      </c>
      <c r="AD1332" s="6">
        <f>VLOOKUP(D1332,StateActions!A:B,2,FALSE)</f>
        <v>43903</v>
      </c>
      <c r="AE1332">
        <f t="shared" si="417"/>
        <v>-4</v>
      </c>
      <c r="AF1332">
        <f t="shared" si="418"/>
        <v>-4</v>
      </c>
      <c r="AG1332">
        <f t="shared" si="419"/>
        <v>6</v>
      </c>
      <c r="AH1332" s="18">
        <f t="shared" si="420"/>
        <v>1.2513407222023596E-2</v>
      </c>
      <c r="AI1332" s="18">
        <f t="shared" si="421"/>
        <v>0.98748659277797646</v>
      </c>
      <c r="AJ1332" s="20">
        <f t="shared" si="422"/>
        <v>0</v>
      </c>
      <c r="AK1332" t="str">
        <f t="shared" si="423"/>
        <v>Include</v>
      </c>
      <c r="AL1332" t="str">
        <f t="shared" si="424"/>
        <v>Less than 10 deaths</v>
      </c>
      <c r="AM1332" s="6">
        <f>IFERROR(VLOOKUP(D1332,DatesEachStateReach10Deaths!A:B,2,FALSE),AK1332)</f>
        <v>43925</v>
      </c>
      <c r="AN1332">
        <f t="shared" si="425"/>
        <v>-16</v>
      </c>
    </row>
    <row r="1333" spans="1:40" x14ac:dyDescent="0.25">
      <c r="A1333" t="str">
        <f t="shared" si="408"/>
        <v>43910New Mexico</v>
      </c>
      <c r="B1333" t="str">
        <f t="shared" si="413"/>
        <v>43910NM</v>
      </c>
      <c r="C1333" s="6">
        <v>43910</v>
      </c>
      <c r="D1333" t="s">
        <v>94</v>
      </c>
      <c r="E1333" t="s">
        <v>40</v>
      </c>
      <c r="F1333">
        <f>IFERROR(VLOOKUP(B1333,CovidTracking!B:G,4,FALSE),0)</f>
        <v>43</v>
      </c>
      <c r="G1333">
        <f>IFERROR(VLOOKUP(B1333,CovidTracking!B:G,5,FALSE),0)</f>
        <v>3771</v>
      </c>
      <c r="H1333">
        <f t="shared" si="414"/>
        <v>3814</v>
      </c>
      <c r="I1333">
        <f>IFERROR(VLOOKUP(B1333,CovidTracking!B:G,6,FALSE),0)</f>
        <v>0</v>
      </c>
      <c r="J1333">
        <f t="shared" si="426"/>
        <v>8</v>
      </c>
      <c r="K1333">
        <f t="shared" si="427"/>
        <v>1009</v>
      </c>
      <c r="L1333">
        <f t="shared" si="428"/>
        <v>1017</v>
      </c>
      <c r="M1333">
        <f t="shared" si="429"/>
        <v>0</v>
      </c>
      <c r="N1333">
        <f>VLOOKUP(A1333,Mobility!$A:$L,7,FALSE)</f>
        <v>-28</v>
      </c>
      <c r="O1333">
        <f>VLOOKUP(A1333,Mobility!$A:$L,8,FALSE)</f>
        <v>15</v>
      </c>
      <c r="P1333">
        <f>VLOOKUP(A1333,Mobility!$A:$L,9,FALSE)</f>
        <v>-2</v>
      </c>
      <c r="Q1333">
        <f>VLOOKUP(A1333,Mobility!$A:$L,10,FALSE)</f>
        <v>-10</v>
      </c>
      <c r="R1333">
        <f>VLOOKUP(A1333,Mobility!$A:$L,11,FALSE)</f>
        <v>-31</v>
      </c>
      <c r="S1333">
        <f>VLOOKUP(A1333,Mobility!$A:$L,12,FALSE)</f>
        <v>13</v>
      </c>
      <c r="T1333">
        <f>VLOOKUP(D1333,'Pop and Pop Den'!A:C,2,FALSE)</f>
        <v>2096640</v>
      </c>
      <c r="U1333">
        <f>VLOOKUP(D1333,'Pop and Pop Den'!A:C,3,FALSE)</f>
        <v>17.285</v>
      </c>
      <c r="V1333">
        <f>VLOOKUP(D1333,Unemployment!A:B,2,FALSE)</f>
        <v>4.9000000000000004</v>
      </c>
      <c r="W1333">
        <f>VLOOKUP(D1333,Unemployment!H:J,2,FALSE)</f>
        <v>4.8</v>
      </c>
      <c r="X1333">
        <f>VLOOKUP(D1333,Unemployment!H:J,3,FALSE)</f>
        <v>5.9</v>
      </c>
      <c r="Y1333">
        <f t="shared" si="415"/>
        <v>1</v>
      </c>
      <c r="Z1333">
        <f t="shared" si="416"/>
        <v>1.1000000000000005</v>
      </c>
      <c r="AA1333">
        <f>VLOOKUP(D1333,MedianAge!A:B,2,FALSE)</f>
        <v>37.5</v>
      </c>
      <c r="AB1333" s="6">
        <f>VLOOKUP(D1333,StateActions!F:G,2,FALSE)</f>
        <v>43913</v>
      </c>
      <c r="AC1333" s="6">
        <f>VLOOKUP(D1333,StateActions!L:M,2,FALSE)</f>
        <v>43913</v>
      </c>
      <c r="AD1333" s="6">
        <f>VLOOKUP(D1333,StateActions!A:B,2,FALSE)</f>
        <v>43903</v>
      </c>
      <c r="AE1333">
        <f t="shared" si="417"/>
        <v>-3</v>
      </c>
      <c r="AF1333">
        <f t="shared" si="418"/>
        <v>-3</v>
      </c>
      <c r="AG1333">
        <f t="shared" si="419"/>
        <v>7</v>
      </c>
      <c r="AH1333" s="18">
        <f t="shared" si="420"/>
        <v>1.1274252753015208E-2</v>
      </c>
      <c r="AI1333" s="18">
        <f t="shared" si="421"/>
        <v>0.98872574724698481</v>
      </c>
      <c r="AJ1333" s="20">
        <f t="shared" si="422"/>
        <v>0</v>
      </c>
      <c r="AK1333" t="str">
        <f t="shared" si="423"/>
        <v>Include</v>
      </c>
      <c r="AL1333" t="str">
        <f t="shared" si="424"/>
        <v>Less than 10 deaths</v>
      </c>
      <c r="AM1333" s="6">
        <f>IFERROR(VLOOKUP(D1333,DatesEachStateReach10Deaths!A:B,2,FALSE),AK1333)</f>
        <v>43925</v>
      </c>
      <c r="AN1333">
        <f t="shared" si="425"/>
        <v>-15</v>
      </c>
    </row>
    <row r="1334" spans="1:40" x14ac:dyDescent="0.25">
      <c r="A1334" t="str">
        <f t="shared" ref="A1334:A1397" si="430">C1334&amp;D1334</f>
        <v>43911New Mexico</v>
      </c>
      <c r="B1334" t="str">
        <f t="shared" si="413"/>
        <v>43911NM</v>
      </c>
      <c r="C1334" s="6">
        <v>43911</v>
      </c>
      <c r="D1334" t="s">
        <v>94</v>
      </c>
      <c r="E1334" t="s">
        <v>40</v>
      </c>
      <c r="F1334">
        <f>IFERROR(VLOOKUP(B1334,CovidTracking!B:G,4,FALSE),0)</f>
        <v>57</v>
      </c>
      <c r="G1334">
        <f>IFERROR(VLOOKUP(B1334,CovidTracking!B:G,5,FALSE),0)</f>
        <v>3771</v>
      </c>
      <c r="H1334">
        <f t="shared" si="414"/>
        <v>3828</v>
      </c>
      <c r="I1334">
        <f>IFERROR(VLOOKUP(B1334,CovidTracking!B:G,6,FALSE),0)</f>
        <v>0</v>
      </c>
      <c r="J1334">
        <f t="shared" si="426"/>
        <v>14</v>
      </c>
      <c r="K1334">
        <f t="shared" si="427"/>
        <v>0</v>
      </c>
      <c r="L1334">
        <f t="shared" si="428"/>
        <v>14</v>
      </c>
      <c r="M1334">
        <f t="shared" si="429"/>
        <v>0</v>
      </c>
      <c r="N1334">
        <f>VLOOKUP(A1334,Mobility!$A:$L,7,FALSE)</f>
        <v>-37</v>
      </c>
      <c r="O1334">
        <f>VLOOKUP(A1334,Mobility!$A:$L,8,FALSE)</f>
        <v>3</v>
      </c>
      <c r="P1334">
        <f>VLOOKUP(A1334,Mobility!$A:$L,9,FALSE)</f>
        <v>-9</v>
      </c>
      <c r="Q1334">
        <f>VLOOKUP(A1334,Mobility!$A:$L,10,FALSE)</f>
        <v>-10</v>
      </c>
      <c r="R1334">
        <f>VLOOKUP(A1334,Mobility!$A:$L,11,FALSE)</f>
        <v>-23</v>
      </c>
      <c r="S1334">
        <f>VLOOKUP(A1334,Mobility!$A:$L,12,FALSE)</f>
        <v>10</v>
      </c>
      <c r="T1334">
        <f>VLOOKUP(D1334,'Pop and Pop Den'!A:C,2,FALSE)</f>
        <v>2096640</v>
      </c>
      <c r="U1334">
        <f>VLOOKUP(D1334,'Pop and Pop Den'!A:C,3,FALSE)</f>
        <v>17.285</v>
      </c>
      <c r="V1334">
        <f>VLOOKUP(D1334,Unemployment!A:B,2,FALSE)</f>
        <v>4.9000000000000004</v>
      </c>
      <c r="W1334">
        <f>VLOOKUP(D1334,Unemployment!H:J,2,FALSE)</f>
        <v>4.8</v>
      </c>
      <c r="X1334">
        <f>VLOOKUP(D1334,Unemployment!H:J,3,FALSE)</f>
        <v>5.9</v>
      </c>
      <c r="Y1334">
        <f t="shared" si="415"/>
        <v>1</v>
      </c>
      <c r="Z1334">
        <f t="shared" si="416"/>
        <v>1.1000000000000005</v>
      </c>
      <c r="AA1334">
        <f>VLOOKUP(D1334,MedianAge!A:B,2,FALSE)</f>
        <v>37.5</v>
      </c>
      <c r="AB1334" s="6">
        <f>VLOOKUP(D1334,StateActions!F:G,2,FALSE)</f>
        <v>43913</v>
      </c>
      <c r="AC1334" s="6">
        <f>VLOOKUP(D1334,StateActions!L:M,2,FALSE)</f>
        <v>43913</v>
      </c>
      <c r="AD1334" s="6">
        <f>VLOOKUP(D1334,StateActions!A:B,2,FALSE)</f>
        <v>43903</v>
      </c>
      <c r="AE1334">
        <f t="shared" si="417"/>
        <v>-2</v>
      </c>
      <c r="AF1334">
        <f t="shared" si="418"/>
        <v>-2</v>
      </c>
      <c r="AG1334">
        <f t="shared" si="419"/>
        <v>8</v>
      </c>
      <c r="AH1334" s="18">
        <f t="shared" si="420"/>
        <v>1.4890282131661442E-2</v>
      </c>
      <c r="AI1334" s="18">
        <f t="shared" si="421"/>
        <v>0.98510971786833856</v>
      </c>
      <c r="AJ1334" s="20">
        <f t="shared" si="422"/>
        <v>0</v>
      </c>
      <c r="AK1334" t="str">
        <f t="shared" si="423"/>
        <v>Include</v>
      </c>
      <c r="AL1334" t="str">
        <f t="shared" si="424"/>
        <v>Less than 10 deaths</v>
      </c>
      <c r="AM1334" s="6">
        <f>IFERROR(VLOOKUP(D1334,DatesEachStateReach10Deaths!A:B,2,FALSE),AK1334)</f>
        <v>43925</v>
      </c>
      <c r="AN1334">
        <f t="shared" si="425"/>
        <v>-14</v>
      </c>
    </row>
    <row r="1335" spans="1:40" x14ac:dyDescent="0.25">
      <c r="A1335" t="str">
        <f t="shared" si="430"/>
        <v>43912New Mexico</v>
      </c>
      <c r="B1335" t="str">
        <f t="shared" si="413"/>
        <v>43912NM</v>
      </c>
      <c r="C1335" s="6">
        <v>43912</v>
      </c>
      <c r="D1335" t="s">
        <v>94</v>
      </c>
      <c r="E1335" t="s">
        <v>40</v>
      </c>
      <c r="F1335">
        <f>IFERROR(VLOOKUP(B1335,CovidTracking!B:G,4,FALSE),0)</f>
        <v>57</v>
      </c>
      <c r="G1335">
        <f>IFERROR(VLOOKUP(B1335,CovidTracking!B:G,5,FALSE),0)</f>
        <v>4722</v>
      </c>
      <c r="H1335">
        <f t="shared" si="414"/>
        <v>4779</v>
      </c>
      <c r="I1335">
        <f>IFERROR(VLOOKUP(B1335,CovidTracking!B:G,6,FALSE),0)</f>
        <v>0</v>
      </c>
      <c r="J1335">
        <f t="shared" si="426"/>
        <v>0</v>
      </c>
      <c r="K1335">
        <f t="shared" si="427"/>
        <v>951</v>
      </c>
      <c r="L1335">
        <f t="shared" si="428"/>
        <v>951</v>
      </c>
      <c r="M1335">
        <f t="shared" si="429"/>
        <v>0</v>
      </c>
      <c r="N1335">
        <f>VLOOKUP(A1335,Mobility!$A:$L,7,FALSE)</f>
        <v>-36</v>
      </c>
      <c r="O1335">
        <f>VLOOKUP(A1335,Mobility!$A:$L,8,FALSE)</f>
        <v>-3</v>
      </c>
      <c r="P1335">
        <f>VLOOKUP(A1335,Mobility!$A:$L,9,FALSE)</f>
        <v>10</v>
      </c>
      <c r="Q1335">
        <f>VLOOKUP(A1335,Mobility!$A:$L,10,FALSE)</f>
        <v>-16</v>
      </c>
      <c r="R1335">
        <f>VLOOKUP(A1335,Mobility!$A:$L,11,FALSE)</f>
        <v>-26</v>
      </c>
      <c r="S1335">
        <f>VLOOKUP(A1335,Mobility!$A:$L,12,FALSE)</f>
        <v>8</v>
      </c>
      <c r="T1335">
        <f>VLOOKUP(D1335,'Pop and Pop Den'!A:C,2,FALSE)</f>
        <v>2096640</v>
      </c>
      <c r="U1335">
        <f>VLOOKUP(D1335,'Pop and Pop Den'!A:C,3,FALSE)</f>
        <v>17.285</v>
      </c>
      <c r="V1335">
        <f>VLOOKUP(D1335,Unemployment!A:B,2,FALSE)</f>
        <v>4.9000000000000004</v>
      </c>
      <c r="W1335">
        <f>VLOOKUP(D1335,Unemployment!H:J,2,FALSE)</f>
        <v>4.8</v>
      </c>
      <c r="X1335">
        <f>VLOOKUP(D1335,Unemployment!H:J,3,FALSE)</f>
        <v>5.9</v>
      </c>
      <c r="Y1335">
        <f t="shared" si="415"/>
        <v>1</v>
      </c>
      <c r="Z1335">
        <f t="shared" si="416"/>
        <v>1.1000000000000005</v>
      </c>
      <c r="AA1335">
        <f>VLOOKUP(D1335,MedianAge!A:B,2,FALSE)</f>
        <v>37.5</v>
      </c>
      <c r="AB1335" s="6">
        <f>VLOOKUP(D1335,StateActions!F:G,2,FALSE)</f>
        <v>43913</v>
      </c>
      <c r="AC1335" s="6">
        <f>VLOOKUP(D1335,StateActions!L:M,2,FALSE)</f>
        <v>43913</v>
      </c>
      <c r="AD1335" s="6">
        <f>VLOOKUP(D1335,StateActions!A:B,2,FALSE)</f>
        <v>43903</v>
      </c>
      <c r="AE1335">
        <f t="shared" si="417"/>
        <v>-1</v>
      </c>
      <c r="AF1335">
        <f t="shared" si="418"/>
        <v>-1</v>
      </c>
      <c r="AG1335">
        <f t="shared" si="419"/>
        <v>9</v>
      </c>
      <c r="AH1335" s="18">
        <f t="shared" si="420"/>
        <v>1.1927181418706842E-2</v>
      </c>
      <c r="AI1335" s="18">
        <f t="shared" si="421"/>
        <v>0.98807281858129314</v>
      </c>
      <c r="AJ1335" s="20">
        <f t="shared" si="422"/>
        <v>0</v>
      </c>
      <c r="AK1335" t="str">
        <f t="shared" si="423"/>
        <v>Include</v>
      </c>
      <c r="AL1335" t="str">
        <f t="shared" si="424"/>
        <v>Less than 10 deaths</v>
      </c>
      <c r="AM1335" s="6">
        <f>IFERROR(VLOOKUP(D1335,DatesEachStateReach10Deaths!A:B,2,FALSE),AK1335)</f>
        <v>43925</v>
      </c>
      <c r="AN1335">
        <f t="shared" si="425"/>
        <v>-13</v>
      </c>
    </row>
    <row r="1336" spans="1:40" x14ac:dyDescent="0.25">
      <c r="A1336" t="str">
        <f t="shared" si="430"/>
        <v>43913New Mexico</v>
      </c>
      <c r="B1336" t="str">
        <f t="shared" si="413"/>
        <v>43913NM</v>
      </c>
      <c r="C1336" s="6">
        <v>43913</v>
      </c>
      <c r="D1336" t="s">
        <v>94</v>
      </c>
      <c r="E1336" t="s">
        <v>40</v>
      </c>
      <c r="F1336">
        <f>IFERROR(VLOOKUP(B1336,CovidTracking!B:G,4,FALSE),0)</f>
        <v>65</v>
      </c>
      <c r="G1336">
        <f>IFERROR(VLOOKUP(B1336,CovidTracking!B:G,5,FALSE),0)</f>
        <v>5321</v>
      </c>
      <c r="H1336">
        <f t="shared" si="414"/>
        <v>5386</v>
      </c>
      <c r="I1336">
        <f>IFERROR(VLOOKUP(B1336,CovidTracking!B:G,6,FALSE),0)</f>
        <v>0</v>
      </c>
      <c r="J1336">
        <f t="shared" si="426"/>
        <v>8</v>
      </c>
      <c r="K1336">
        <f t="shared" si="427"/>
        <v>599</v>
      </c>
      <c r="L1336">
        <f t="shared" si="428"/>
        <v>607</v>
      </c>
      <c r="M1336">
        <f t="shared" si="429"/>
        <v>0</v>
      </c>
      <c r="N1336">
        <f>VLOOKUP(A1336,Mobility!$A:$L,7,FALSE)</f>
        <v>-26</v>
      </c>
      <c r="O1336">
        <f>VLOOKUP(A1336,Mobility!$A:$L,8,FALSE)</f>
        <v>12</v>
      </c>
      <c r="P1336">
        <f>VLOOKUP(A1336,Mobility!$A:$L,9,FALSE)</f>
        <v>4</v>
      </c>
      <c r="Q1336">
        <f>VLOOKUP(A1336,Mobility!$A:$L,10,FALSE)</f>
        <v>-20</v>
      </c>
      <c r="R1336">
        <f>VLOOKUP(A1336,Mobility!$A:$L,11,FALSE)</f>
        <v>-36</v>
      </c>
      <c r="S1336">
        <f>VLOOKUP(A1336,Mobility!$A:$L,12,FALSE)</f>
        <v>13</v>
      </c>
      <c r="T1336">
        <f>VLOOKUP(D1336,'Pop and Pop Den'!A:C,2,FALSE)</f>
        <v>2096640</v>
      </c>
      <c r="U1336">
        <f>VLOOKUP(D1336,'Pop and Pop Den'!A:C,3,FALSE)</f>
        <v>17.285</v>
      </c>
      <c r="V1336">
        <f>VLOOKUP(D1336,Unemployment!A:B,2,FALSE)</f>
        <v>4.9000000000000004</v>
      </c>
      <c r="W1336">
        <f>VLOOKUP(D1336,Unemployment!H:J,2,FALSE)</f>
        <v>4.8</v>
      </c>
      <c r="X1336">
        <f>VLOOKUP(D1336,Unemployment!H:J,3,FALSE)</f>
        <v>5.9</v>
      </c>
      <c r="Y1336">
        <f t="shared" si="415"/>
        <v>1</v>
      </c>
      <c r="Z1336">
        <f t="shared" si="416"/>
        <v>1.1000000000000005</v>
      </c>
      <c r="AA1336">
        <f>VLOOKUP(D1336,MedianAge!A:B,2,FALSE)</f>
        <v>37.5</v>
      </c>
      <c r="AB1336" s="6">
        <f>VLOOKUP(D1336,StateActions!F:G,2,FALSE)</f>
        <v>43913</v>
      </c>
      <c r="AC1336" s="6">
        <f>VLOOKUP(D1336,StateActions!L:M,2,FALSE)</f>
        <v>43913</v>
      </c>
      <c r="AD1336" s="6">
        <f>VLOOKUP(D1336,StateActions!A:B,2,FALSE)</f>
        <v>43903</v>
      </c>
      <c r="AE1336">
        <f t="shared" si="417"/>
        <v>0</v>
      </c>
      <c r="AF1336">
        <f t="shared" si="418"/>
        <v>0</v>
      </c>
      <c r="AG1336">
        <f t="shared" si="419"/>
        <v>10</v>
      </c>
      <c r="AH1336" s="18">
        <f t="shared" si="420"/>
        <v>1.2068325287783142E-2</v>
      </c>
      <c r="AI1336" s="18">
        <f t="shared" si="421"/>
        <v>0.98793167471221688</v>
      </c>
      <c r="AJ1336" s="20">
        <f t="shared" si="422"/>
        <v>0</v>
      </c>
      <c r="AK1336" t="str">
        <f t="shared" si="423"/>
        <v>Include</v>
      </c>
      <c r="AL1336" t="str">
        <f t="shared" si="424"/>
        <v>Less than 10 deaths</v>
      </c>
      <c r="AM1336" s="6">
        <f>IFERROR(VLOOKUP(D1336,DatesEachStateReach10Deaths!A:B,2,FALSE),AK1336)</f>
        <v>43925</v>
      </c>
      <c r="AN1336">
        <f t="shared" si="425"/>
        <v>-12</v>
      </c>
    </row>
    <row r="1337" spans="1:40" x14ac:dyDescent="0.25">
      <c r="A1337" t="str">
        <f t="shared" si="430"/>
        <v>43914New Mexico</v>
      </c>
      <c r="B1337" t="str">
        <f t="shared" si="413"/>
        <v>43914NM</v>
      </c>
      <c r="C1337" s="6">
        <v>43914</v>
      </c>
      <c r="D1337" t="s">
        <v>94</v>
      </c>
      <c r="E1337" t="s">
        <v>40</v>
      </c>
      <c r="F1337">
        <f>IFERROR(VLOOKUP(B1337,CovidTracking!B:G,4,FALSE),0)</f>
        <v>83</v>
      </c>
      <c r="G1337">
        <f>IFERROR(VLOOKUP(B1337,CovidTracking!B:G,5,FALSE),0)</f>
        <v>5890</v>
      </c>
      <c r="H1337">
        <f t="shared" si="414"/>
        <v>5973</v>
      </c>
      <c r="I1337">
        <f>IFERROR(VLOOKUP(B1337,CovidTracking!B:G,6,FALSE),0)</f>
        <v>0</v>
      </c>
      <c r="J1337">
        <f t="shared" si="426"/>
        <v>18</v>
      </c>
      <c r="K1337">
        <f t="shared" si="427"/>
        <v>569</v>
      </c>
      <c r="L1337">
        <f t="shared" si="428"/>
        <v>587</v>
      </c>
      <c r="M1337">
        <f t="shared" si="429"/>
        <v>0</v>
      </c>
      <c r="N1337">
        <f>VLOOKUP(A1337,Mobility!$A:$L,7,FALSE)</f>
        <v>-39</v>
      </c>
      <c r="O1337">
        <f>VLOOKUP(A1337,Mobility!$A:$L,8,FALSE)</f>
        <v>-7</v>
      </c>
      <c r="P1337">
        <f>VLOOKUP(A1337,Mobility!$A:$L,9,FALSE)</f>
        <v>5</v>
      </c>
      <c r="Q1337">
        <f>VLOOKUP(A1337,Mobility!$A:$L,10,FALSE)</f>
        <v>-19</v>
      </c>
      <c r="R1337">
        <f>VLOOKUP(A1337,Mobility!$A:$L,11,FALSE)</f>
        <v>-43</v>
      </c>
      <c r="S1337">
        <f>VLOOKUP(A1337,Mobility!$A:$L,12,FALSE)</f>
        <v>17</v>
      </c>
      <c r="T1337">
        <f>VLOOKUP(D1337,'Pop and Pop Den'!A:C,2,FALSE)</f>
        <v>2096640</v>
      </c>
      <c r="U1337">
        <f>VLOOKUP(D1337,'Pop and Pop Den'!A:C,3,FALSE)</f>
        <v>17.285</v>
      </c>
      <c r="V1337">
        <f>VLOOKUP(D1337,Unemployment!A:B,2,FALSE)</f>
        <v>4.9000000000000004</v>
      </c>
      <c r="W1337">
        <f>VLOOKUP(D1337,Unemployment!H:J,2,FALSE)</f>
        <v>4.8</v>
      </c>
      <c r="X1337">
        <f>VLOOKUP(D1337,Unemployment!H:J,3,FALSE)</f>
        <v>5.9</v>
      </c>
      <c r="Y1337">
        <f t="shared" si="415"/>
        <v>1</v>
      </c>
      <c r="Z1337">
        <f t="shared" si="416"/>
        <v>1.1000000000000005</v>
      </c>
      <c r="AA1337">
        <f>VLOOKUP(D1337,MedianAge!A:B,2,FALSE)</f>
        <v>37.5</v>
      </c>
      <c r="AB1337" s="6">
        <f>VLOOKUP(D1337,StateActions!F:G,2,FALSE)</f>
        <v>43913</v>
      </c>
      <c r="AC1337" s="6">
        <f>VLOOKUP(D1337,StateActions!L:M,2,FALSE)</f>
        <v>43913</v>
      </c>
      <c r="AD1337" s="6">
        <f>VLOOKUP(D1337,StateActions!A:B,2,FALSE)</f>
        <v>43903</v>
      </c>
      <c r="AE1337">
        <f t="shared" si="417"/>
        <v>1</v>
      </c>
      <c r="AF1337">
        <f t="shared" si="418"/>
        <v>1</v>
      </c>
      <c r="AG1337">
        <f t="shared" si="419"/>
        <v>11</v>
      </c>
      <c r="AH1337" s="18">
        <f t="shared" si="420"/>
        <v>1.3895864724594007E-2</v>
      </c>
      <c r="AI1337" s="18">
        <f t="shared" si="421"/>
        <v>0.98610413527540597</v>
      </c>
      <c r="AJ1337" s="20">
        <f t="shared" si="422"/>
        <v>0</v>
      </c>
      <c r="AK1337" t="str">
        <f t="shared" si="423"/>
        <v>Include</v>
      </c>
      <c r="AL1337" t="str">
        <f t="shared" si="424"/>
        <v>Less than 10 deaths</v>
      </c>
      <c r="AM1337" s="6">
        <f>IFERROR(VLOOKUP(D1337,DatesEachStateReach10Deaths!A:B,2,FALSE),AK1337)</f>
        <v>43925</v>
      </c>
      <c r="AN1337">
        <f t="shared" si="425"/>
        <v>-11</v>
      </c>
    </row>
    <row r="1338" spans="1:40" x14ac:dyDescent="0.25">
      <c r="A1338" t="str">
        <f t="shared" si="430"/>
        <v>43915New Mexico</v>
      </c>
      <c r="B1338" t="str">
        <f t="shared" si="413"/>
        <v>43915NM</v>
      </c>
      <c r="C1338" s="6">
        <v>43915</v>
      </c>
      <c r="D1338" t="s">
        <v>94</v>
      </c>
      <c r="E1338" t="s">
        <v>40</v>
      </c>
      <c r="F1338">
        <f>IFERROR(VLOOKUP(B1338,CovidTracking!B:G,4,FALSE),0)</f>
        <v>100</v>
      </c>
      <c r="G1338">
        <f>IFERROR(VLOOKUP(B1338,CovidTracking!B:G,5,FALSE),0)</f>
        <v>6742</v>
      </c>
      <c r="H1338">
        <f t="shared" si="414"/>
        <v>6842</v>
      </c>
      <c r="I1338">
        <f>IFERROR(VLOOKUP(B1338,CovidTracking!B:G,6,FALSE),0)</f>
        <v>1</v>
      </c>
      <c r="J1338">
        <f t="shared" si="426"/>
        <v>17</v>
      </c>
      <c r="K1338">
        <f t="shared" si="427"/>
        <v>852</v>
      </c>
      <c r="L1338">
        <f t="shared" si="428"/>
        <v>869</v>
      </c>
      <c r="M1338">
        <f t="shared" si="429"/>
        <v>1</v>
      </c>
      <c r="N1338">
        <f>VLOOKUP(A1338,Mobility!$A:$L,7,FALSE)</f>
        <v>-41</v>
      </c>
      <c r="O1338">
        <f>VLOOKUP(A1338,Mobility!$A:$L,8,FALSE)</f>
        <v>-12</v>
      </c>
      <c r="P1338">
        <f>VLOOKUP(A1338,Mobility!$A:$L,9,FALSE)</f>
        <v>-6</v>
      </c>
      <c r="Q1338">
        <f>VLOOKUP(A1338,Mobility!$A:$L,10,FALSE)</f>
        <v>-23</v>
      </c>
      <c r="R1338">
        <f>VLOOKUP(A1338,Mobility!$A:$L,11,FALSE)</f>
        <v>-44</v>
      </c>
      <c r="S1338">
        <f>VLOOKUP(A1338,Mobility!$A:$L,12,FALSE)</f>
        <v>18</v>
      </c>
      <c r="T1338">
        <f>VLOOKUP(D1338,'Pop and Pop Den'!A:C,2,FALSE)</f>
        <v>2096640</v>
      </c>
      <c r="U1338">
        <f>VLOOKUP(D1338,'Pop and Pop Den'!A:C,3,FALSE)</f>
        <v>17.285</v>
      </c>
      <c r="V1338">
        <f>VLOOKUP(D1338,Unemployment!A:B,2,FALSE)</f>
        <v>4.9000000000000004</v>
      </c>
      <c r="W1338">
        <f>VLOOKUP(D1338,Unemployment!H:J,2,FALSE)</f>
        <v>4.8</v>
      </c>
      <c r="X1338">
        <f>VLOOKUP(D1338,Unemployment!H:J,3,FALSE)</f>
        <v>5.9</v>
      </c>
      <c r="Y1338">
        <f t="shared" si="415"/>
        <v>1</v>
      </c>
      <c r="Z1338">
        <f t="shared" si="416"/>
        <v>1.1000000000000005</v>
      </c>
      <c r="AA1338">
        <f>VLOOKUP(D1338,MedianAge!A:B,2,FALSE)</f>
        <v>37.5</v>
      </c>
      <c r="AB1338" s="6">
        <f>VLOOKUP(D1338,StateActions!F:G,2,FALSE)</f>
        <v>43913</v>
      </c>
      <c r="AC1338" s="6">
        <f>VLOOKUP(D1338,StateActions!L:M,2,FALSE)</f>
        <v>43913</v>
      </c>
      <c r="AD1338" s="6">
        <f>VLOOKUP(D1338,StateActions!A:B,2,FALSE)</f>
        <v>43903</v>
      </c>
      <c r="AE1338">
        <f t="shared" si="417"/>
        <v>2</v>
      </c>
      <c r="AF1338">
        <f t="shared" si="418"/>
        <v>2</v>
      </c>
      <c r="AG1338">
        <f t="shared" si="419"/>
        <v>12</v>
      </c>
      <c r="AH1338" s="18">
        <f t="shared" si="420"/>
        <v>1.4615609470914937E-2</v>
      </c>
      <c r="AI1338" s="18">
        <f t="shared" si="421"/>
        <v>0.98538439052908511</v>
      </c>
      <c r="AJ1338" s="20">
        <f t="shared" si="422"/>
        <v>1.4615609470914936E-4</v>
      </c>
      <c r="AK1338" t="str">
        <f t="shared" si="423"/>
        <v>Include</v>
      </c>
      <c r="AL1338" t="str">
        <f t="shared" si="424"/>
        <v>Less than 10 deaths</v>
      </c>
      <c r="AM1338" s="6">
        <f>IFERROR(VLOOKUP(D1338,DatesEachStateReach10Deaths!A:B,2,FALSE),AK1338)</f>
        <v>43925</v>
      </c>
      <c r="AN1338">
        <f t="shared" si="425"/>
        <v>-10</v>
      </c>
    </row>
    <row r="1339" spans="1:40" x14ac:dyDescent="0.25">
      <c r="A1339" t="str">
        <f t="shared" si="430"/>
        <v>43916New Mexico</v>
      </c>
      <c r="B1339" t="str">
        <f t="shared" si="413"/>
        <v>43916NM</v>
      </c>
      <c r="C1339" s="6">
        <v>43916</v>
      </c>
      <c r="D1339" t="s">
        <v>94</v>
      </c>
      <c r="E1339" t="s">
        <v>40</v>
      </c>
      <c r="F1339">
        <f>IFERROR(VLOOKUP(B1339,CovidTracking!B:G,4,FALSE),0)</f>
        <v>112</v>
      </c>
      <c r="G1339">
        <f>IFERROR(VLOOKUP(B1339,CovidTracking!B:G,5,FALSE),0)</f>
        <v>7681</v>
      </c>
      <c r="H1339">
        <f t="shared" si="414"/>
        <v>7793</v>
      </c>
      <c r="I1339">
        <f>IFERROR(VLOOKUP(B1339,CovidTracking!B:G,6,FALSE),0)</f>
        <v>1</v>
      </c>
      <c r="J1339">
        <f t="shared" si="426"/>
        <v>12</v>
      </c>
      <c r="K1339">
        <f t="shared" si="427"/>
        <v>939</v>
      </c>
      <c r="L1339">
        <f t="shared" si="428"/>
        <v>951</v>
      </c>
      <c r="M1339">
        <f t="shared" si="429"/>
        <v>0</v>
      </c>
      <c r="N1339">
        <f>VLOOKUP(A1339,Mobility!$A:$L,7,FALSE)</f>
        <v>-41</v>
      </c>
      <c r="O1339">
        <f>VLOOKUP(A1339,Mobility!$A:$L,8,FALSE)</f>
        <v>-15</v>
      </c>
      <c r="P1339">
        <f>VLOOKUP(A1339,Mobility!$A:$L,9,FALSE)</f>
        <v>-18</v>
      </c>
      <c r="Q1339">
        <f>VLOOKUP(A1339,Mobility!$A:$L,10,FALSE)</f>
        <v>-26</v>
      </c>
      <c r="R1339">
        <f>VLOOKUP(A1339,Mobility!$A:$L,11,FALSE)</f>
        <v>-47</v>
      </c>
      <c r="S1339">
        <f>VLOOKUP(A1339,Mobility!$A:$L,12,FALSE)</f>
        <v>19</v>
      </c>
      <c r="T1339">
        <f>VLOOKUP(D1339,'Pop and Pop Den'!A:C,2,FALSE)</f>
        <v>2096640</v>
      </c>
      <c r="U1339">
        <f>VLOOKUP(D1339,'Pop and Pop Den'!A:C,3,FALSE)</f>
        <v>17.285</v>
      </c>
      <c r="V1339">
        <f>VLOOKUP(D1339,Unemployment!A:B,2,FALSE)</f>
        <v>4.9000000000000004</v>
      </c>
      <c r="W1339">
        <f>VLOOKUP(D1339,Unemployment!H:J,2,FALSE)</f>
        <v>4.8</v>
      </c>
      <c r="X1339">
        <f>VLOOKUP(D1339,Unemployment!H:J,3,FALSE)</f>
        <v>5.9</v>
      </c>
      <c r="Y1339">
        <f t="shared" si="415"/>
        <v>1</v>
      </c>
      <c r="Z1339">
        <f t="shared" si="416"/>
        <v>1.1000000000000005</v>
      </c>
      <c r="AA1339">
        <f>VLOOKUP(D1339,MedianAge!A:B,2,FALSE)</f>
        <v>37.5</v>
      </c>
      <c r="AB1339" s="6">
        <f>VLOOKUP(D1339,StateActions!F:G,2,FALSE)</f>
        <v>43913</v>
      </c>
      <c r="AC1339" s="6">
        <f>VLOOKUP(D1339,StateActions!L:M,2,FALSE)</f>
        <v>43913</v>
      </c>
      <c r="AD1339" s="6">
        <f>VLOOKUP(D1339,StateActions!A:B,2,FALSE)</f>
        <v>43903</v>
      </c>
      <c r="AE1339">
        <f t="shared" si="417"/>
        <v>3</v>
      </c>
      <c r="AF1339">
        <f t="shared" si="418"/>
        <v>3</v>
      </c>
      <c r="AG1339">
        <f t="shared" si="419"/>
        <v>13</v>
      </c>
      <c r="AH1339" s="18">
        <f t="shared" si="420"/>
        <v>1.4371872192993712E-2</v>
      </c>
      <c r="AI1339" s="18">
        <f t="shared" si="421"/>
        <v>0.98562812780700626</v>
      </c>
      <c r="AJ1339" s="20">
        <f t="shared" si="422"/>
        <v>1.2832028743744385E-4</v>
      </c>
      <c r="AK1339" t="str">
        <f t="shared" si="423"/>
        <v>Include</v>
      </c>
      <c r="AL1339" t="str">
        <f t="shared" si="424"/>
        <v>Less than 10 deaths</v>
      </c>
      <c r="AM1339" s="6">
        <f>IFERROR(VLOOKUP(D1339,DatesEachStateReach10Deaths!A:B,2,FALSE),AK1339)</f>
        <v>43925</v>
      </c>
      <c r="AN1339">
        <f t="shared" si="425"/>
        <v>-9</v>
      </c>
    </row>
    <row r="1340" spans="1:40" x14ac:dyDescent="0.25">
      <c r="A1340" t="str">
        <f t="shared" si="430"/>
        <v>43917New Mexico</v>
      </c>
      <c r="B1340" t="str">
        <f t="shared" si="413"/>
        <v>43917NM</v>
      </c>
      <c r="C1340" s="6">
        <v>43917</v>
      </c>
      <c r="D1340" t="s">
        <v>94</v>
      </c>
      <c r="E1340" t="s">
        <v>40</v>
      </c>
      <c r="F1340">
        <f>IFERROR(VLOOKUP(B1340,CovidTracking!B:G,4,FALSE),0)</f>
        <v>136</v>
      </c>
      <c r="G1340">
        <f>IFERROR(VLOOKUP(B1340,CovidTracking!B:G,5,FALSE),0)</f>
        <v>8377</v>
      </c>
      <c r="H1340">
        <f t="shared" si="414"/>
        <v>8513</v>
      </c>
      <c r="I1340">
        <f>IFERROR(VLOOKUP(B1340,CovidTracking!B:G,6,FALSE),0)</f>
        <v>1</v>
      </c>
      <c r="J1340">
        <f t="shared" si="426"/>
        <v>24</v>
      </c>
      <c r="K1340">
        <f t="shared" si="427"/>
        <v>696</v>
      </c>
      <c r="L1340">
        <f t="shared" si="428"/>
        <v>720</v>
      </c>
      <c r="M1340">
        <f t="shared" si="429"/>
        <v>0</v>
      </c>
      <c r="N1340">
        <f>VLOOKUP(A1340,Mobility!$A:$L,7,FALSE)</f>
        <v>-43</v>
      </c>
      <c r="O1340">
        <f>VLOOKUP(A1340,Mobility!$A:$L,8,FALSE)</f>
        <v>-13</v>
      </c>
      <c r="P1340">
        <f>VLOOKUP(A1340,Mobility!$A:$L,9,FALSE)</f>
        <v>-28</v>
      </c>
      <c r="Q1340">
        <f>VLOOKUP(A1340,Mobility!$A:$L,10,FALSE)</f>
        <v>-33</v>
      </c>
      <c r="R1340">
        <f>VLOOKUP(A1340,Mobility!$A:$L,11,FALSE)</f>
        <v>-44</v>
      </c>
      <c r="S1340">
        <f>VLOOKUP(A1340,Mobility!$A:$L,12,FALSE)</f>
        <v>19</v>
      </c>
      <c r="T1340">
        <f>VLOOKUP(D1340,'Pop and Pop Den'!A:C,2,FALSE)</f>
        <v>2096640</v>
      </c>
      <c r="U1340">
        <f>VLOOKUP(D1340,'Pop and Pop Den'!A:C,3,FALSE)</f>
        <v>17.285</v>
      </c>
      <c r="V1340">
        <f>VLOOKUP(D1340,Unemployment!A:B,2,FALSE)</f>
        <v>4.9000000000000004</v>
      </c>
      <c r="W1340">
        <f>VLOOKUP(D1340,Unemployment!H:J,2,FALSE)</f>
        <v>4.8</v>
      </c>
      <c r="X1340">
        <f>VLOOKUP(D1340,Unemployment!H:J,3,FALSE)</f>
        <v>5.9</v>
      </c>
      <c r="Y1340">
        <f t="shared" si="415"/>
        <v>1</v>
      </c>
      <c r="Z1340">
        <f t="shared" si="416"/>
        <v>1.1000000000000005</v>
      </c>
      <c r="AA1340">
        <f>VLOOKUP(D1340,MedianAge!A:B,2,FALSE)</f>
        <v>37.5</v>
      </c>
      <c r="AB1340" s="6">
        <f>VLOOKUP(D1340,StateActions!F:G,2,FALSE)</f>
        <v>43913</v>
      </c>
      <c r="AC1340" s="6">
        <f>VLOOKUP(D1340,StateActions!L:M,2,FALSE)</f>
        <v>43913</v>
      </c>
      <c r="AD1340" s="6">
        <f>VLOOKUP(D1340,StateActions!A:B,2,FALSE)</f>
        <v>43903</v>
      </c>
      <c r="AE1340">
        <f t="shared" si="417"/>
        <v>4</v>
      </c>
      <c r="AF1340">
        <f t="shared" si="418"/>
        <v>4</v>
      </c>
      <c r="AG1340">
        <f t="shared" si="419"/>
        <v>14</v>
      </c>
      <c r="AH1340" s="18">
        <f t="shared" si="420"/>
        <v>1.5975566780218491E-2</v>
      </c>
      <c r="AI1340" s="18">
        <f t="shared" si="421"/>
        <v>0.9840244332197815</v>
      </c>
      <c r="AJ1340" s="20">
        <f t="shared" si="422"/>
        <v>1.1746740279572419E-4</v>
      </c>
      <c r="AK1340" t="str">
        <f t="shared" si="423"/>
        <v>Include</v>
      </c>
      <c r="AL1340" t="str">
        <f t="shared" si="424"/>
        <v>Less than 10 deaths</v>
      </c>
      <c r="AM1340" s="6">
        <f>IFERROR(VLOOKUP(D1340,DatesEachStateReach10Deaths!A:B,2,FALSE),AK1340)</f>
        <v>43925</v>
      </c>
      <c r="AN1340">
        <f t="shared" si="425"/>
        <v>-8</v>
      </c>
    </row>
    <row r="1341" spans="1:40" x14ac:dyDescent="0.25">
      <c r="A1341" t="str">
        <f t="shared" si="430"/>
        <v>43918New Mexico</v>
      </c>
      <c r="B1341" t="str">
        <f t="shared" si="413"/>
        <v>43918NM</v>
      </c>
      <c r="C1341" s="6">
        <v>43918</v>
      </c>
      <c r="D1341" t="s">
        <v>94</v>
      </c>
      <c r="E1341" t="s">
        <v>40</v>
      </c>
      <c r="F1341">
        <f>IFERROR(VLOOKUP(B1341,CovidTracking!B:G,4,FALSE),0)</f>
        <v>191</v>
      </c>
      <c r="G1341">
        <f>IFERROR(VLOOKUP(B1341,CovidTracking!B:G,5,FALSE),0)</f>
        <v>9196</v>
      </c>
      <c r="H1341">
        <f t="shared" si="414"/>
        <v>9387</v>
      </c>
      <c r="I1341">
        <f>IFERROR(VLOOKUP(B1341,CovidTracking!B:G,6,FALSE),0)</f>
        <v>1</v>
      </c>
      <c r="J1341">
        <f t="shared" si="426"/>
        <v>55</v>
      </c>
      <c r="K1341">
        <f t="shared" si="427"/>
        <v>819</v>
      </c>
      <c r="L1341">
        <f t="shared" si="428"/>
        <v>874</v>
      </c>
      <c r="M1341">
        <f t="shared" si="429"/>
        <v>0</v>
      </c>
      <c r="N1341">
        <f>VLOOKUP(A1341,Mobility!$A:$L,7,FALSE)</f>
        <v>-47</v>
      </c>
      <c r="O1341">
        <f>VLOOKUP(A1341,Mobility!$A:$L,8,FALSE)</f>
        <v>-18</v>
      </c>
      <c r="P1341">
        <f>VLOOKUP(A1341,Mobility!$A:$L,9,FALSE)</f>
        <v>-28</v>
      </c>
      <c r="Q1341">
        <f>VLOOKUP(A1341,Mobility!$A:$L,10,FALSE)</f>
        <v>-29</v>
      </c>
      <c r="R1341">
        <f>VLOOKUP(A1341,Mobility!$A:$L,11,FALSE)</f>
        <v>-33</v>
      </c>
      <c r="S1341">
        <f>VLOOKUP(A1341,Mobility!$A:$L,12,FALSE)</f>
        <v>14</v>
      </c>
      <c r="T1341">
        <f>VLOOKUP(D1341,'Pop and Pop Den'!A:C,2,FALSE)</f>
        <v>2096640</v>
      </c>
      <c r="U1341">
        <f>VLOOKUP(D1341,'Pop and Pop Den'!A:C,3,FALSE)</f>
        <v>17.285</v>
      </c>
      <c r="V1341">
        <f>VLOOKUP(D1341,Unemployment!A:B,2,FALSE)</f>
        <v>4.9000000000000004</v>
      </c>
      <c r="W1341">
        <f>VLOOKUP(D1341,Unemployment!H:J,2,FALSE)</f>
        <v>4.8</v>
      </c>
      <c r="X1341">
        <f>VLOOKUP(D1341,Unemployment!H:J,3,FALSE)</f>
        <v>5.9</v>
      </c>
      <c r="Y1341">
        <f t="shared" si="415"/>
        <v>1</v>
      </c>
      <c r="Z1341">
        <f t="shared" si="416"/>
        <v>1.1000000000000005</v>
      </c>
      <c r="AA1341">
        <f>VLOOKUP(D1341,MedianAge!A:B,2,FALSE)</f>
        <v>37.5</v>
      </c>
      <c r="AB1341" s="6">
        <f>VLOOKUP(D1341,StateActions!F:G,2,FALSE)</f>
        <v>43913</v>
      </c>
      <c r="AC1341" s="6">
        <f>VLOOKUP(D1341,StateActions!L:M,2,FALSE)</f>
        <v>43913</v>
      </c>
      <c r="AD1341" s="6">
        <f>VLOOKUP(D1341,StateActions!A:B,2,FALSE)</f>
        <v>43903</v>
      </c>
      <c r="AE1341">
        <f t="shared" si="417"/>
        <v>5</v>
      </c>
      <c r="AF1341">
        <f t="shared" si="418"/>
        <v>5</v>
      </c>
      <c r="AG1341">
        <f t="shared" si="419"/>
        <v>15</v>
      </c>
      <c r="AH1341" s="18">
        <f t="shared" si="420"/>
        <v>2.0347288803664643E-2</v>
      </c>
      <c r="AI1341" s="18">
        <f t="shared" si="421"/>
        <v>0.97965271119633535</v>
      </c>
      <c r="AJ1341" s="20">
        <f t="shared" si="422"/>
        <v>1.0653030787258975E-4</v>
      </c>
      <c r="AK1341" t="str">
        <f t="shared" si="423"/>
        <v>Include</v>
      </c>
      <c r="AL1341" t="str">
        <f t="shared" si="424"/>
        <v>Less than 10 deaths</v>
      </c>
      <c r="AM1341" s="6">
        <f>IFERROR(VLOOKUP(D1341,DatesEachStateReach10Deaths!A:B,2,FALSE),AK1341)</f>
        <v>43925</v>
      </c>
      <c r="AN1341">
        <f t="shared" si="425"/>
        <v>-7</v>
      </c>
    </row>
    <row r="1342" spans="1:40" x14ac:dyDescent="0.25">
      <c r="A1342" t="str">
        <f t="shared" si="430"/>
        <v>43919New Mexico</v>
      </c>
      <c r="B1342" t="str">
        <f t="shared" si="413"/>
        <v>43919NM</v>
      </c>
      <c r="C1342" s="6">
        <v>43919</v>
      </c>
      <c r="D1342" t="s">
        <v>94</v>
      </c>
      <c r="E1342" t="s">
        <v>40</v>
      </c>
      <c r="F1342">
        <f>IFERROR(VLOOKUP(B1342,CovidTracking!B:G,4,FALSE),0)</f>
        <v>237</v>
      </c>
      <c r="G1342">
        <f>IFERROR(VLOOKUP(B1342,CovidTracking!B:G,5,FALSE),0)</f>
        <v>10769</v>
      </c>
      <c r="H1342">
        <f t="shared" si="414"/>
        <v>11006</v>
      </c>
      <c r="I1342">
        <f>IFERROR(VLOOKUP(B1342,CovidTracking!B:G,6,FALSE),0)</f>
        <v>2</v>
      </c>
      <c r="J1342">
        <f t="shared" si="426"/>
        <v>46</v>
      </c>
      <c r="K1342">
        <f t="shared" si="427"/>
        <v>1573</v>
      </c>
      <c r="L1342">
        <f t="shared" si="428"/>
        <v>1619</v>
      </c>
      <c r="M1342">
        <f t="shared" si="429"/>
        <v>1</v>
      </c>
      <c r="N1342">
        <f>VLOOKUP(A1342,Mobility!$A:$L,7,FALSE)</f>
        <v>-44</v>
      </c>
      <c r="O1342">
        <f>VLOOKUP(A1342,Mobility!$A:$L,8,FALSE)</f>
        <v>-18</v>
      </c>
      <c r="P1342">
        <f>VLOOKUP(A1342,Mobility!$A:$L,9,FALSE)</f>
        <v>-12</v>
      </c>
      <c r="Q1342">
        <f>VLOOKUP(A1342,Mobility!$A:$L,10,FALSE)</f>
        <v>-31</v>
      </c>
      <c r="R1342">
        <f>VLOOKUP(A1342,Mobility!$A:$L,11,FALSE)</f>
        <v>-34</v>
      </c>
      <c r="S1342">
        <f>VLOOKUP(A1342,Mobility!$A:$L,12,FALSE)</f>
        <v>11</v>
      </c>
      <c r="T1342">
        <f>VLOOKUP(D1342,'Pop and Pop Den'!A:C,2,FALSE)</f>
        <v>2096640</v>
      </c>
      <c r="U1342">
        <f>VLOOKUP(D1342,'Pop and Pop Den'!A:C,3,FALSE)</f>
        <v>17.285</v>
      </c>
      <c r="V1342">
        <f>VLOOKUP(D1342,Unemployment!A:B,2,FALSE)</f>
        <v>4.9000000000000004</v>
      </c>
      <c r="W1342">
        <f>VLOOKUP(D1342,Unemployment!H:J,2,FALSE)</f>
        <v>4.8</v>
      </c>
      <c r="X1342">
        <f>VLOOKUP(D1342,Unemployment!H:J,3,FALSE)</f>
        <v>5.9</v>
      </c>
      <c r="Y1342">
        <f t="shared" si="415"/>
        <v>1</v>
      </c>
      <c r="Z1342">
        <f t="shared" si="416"/>
        <v>1.1000000000000005</v>
      </c>
      <c r="AA1342">
        <f>VLOOKUP(D1342,MedianAge!A:B,2,FALSE)</f>
        <v>37.5</v>
      </c>
      <c r="AB1342" s="6">
        <f>VLOOKUP(D1342,StateActions!F:G,2,FALSE)</f>
        <v>43913</v>
      </c>
      <c r="AC1342" s="6">
        <f>VLOOKUP(D1342,StateActions!L:M,2,FALSE)</f>
        <v>43913</v>
      </c>
      <c r="AD1342" s="6">
        <f>VLOOKUP(D1342,StateActions!A:B,2,FALSE)</f>
        <v>43903</v>
      </c>
      <c r="AE1342">
        <f t="shared" si="417"/>
        <v>6</v>
      </c>
      <c r="AF1342">
        <f t="shared" si="418"/>
        <v>6</v>
      </c>
      <c r="AG1342">
        <f t="shared" si="419"/>
        <v>16</v>
      </c>
      <c r="AH1342" s="18">
        <f t="shared" si="420"/>
        <v>2.1533708886062149E-2</v>
      </c>
      <c r="AI1342" s="18">
        <f t="shared" si="421"/>
        <v>0.9784662911139379</v>
      </c>
      <c r="AJ1342" s="20">
        <f t="shared" si="422"/>
        <v>1.8171906232963838E-4</v>
      </c>
      <c r="AK1342" t="str">
        <f t="shared" si="423"/>
        <v>Include</v>
      </c>
      <c r="AL1342" t="str">
        <f t="shared" si="424"/>
        <v>Less than 10 deaths</v>
      </c>
      <c r="AM1342" s="6">
        <f>IFERROR(VLOOKUP(D1342,DatesEachStateReach10Deaths!A:B,2,FALSE),AK1342)</f>
        <v>43925</v>
      </c>
      <c r="AN1342">
        <f t="shared" si="425"/>
        <v>-6</v>
      </c>
    </row>
    <row r="1343" spans="1:40" x14ac:dyDescent="0.25">
      <c r="A1343" t="str">
        <f t="shared" si="430"/>
        <v>43920New Mexico</v>
      </c>
      <c r="B1343" t="str">
        <f t="shared" si="413"/>
        <v>43920NM</v>
      </c>
      <c r="C1343" s="6">
        <v>43920</v>
      </c>
      <c r="D1343" t="s">
        <v>94</v>
      </c>
      <c r="E1343" t="s">
        <v>40</v>
      </c>
      <c r="F1343">
        <f>IFERROR(VLOOKUP(B1343,CovidTracking!B:G,4,FALSE),0)</f>
        <v>237</v>
      </c>
      <c r="G1343">
        <f>IFERROR(VLOOKUP(B1343,CovidTracking!B:G,5,FALSE),0)</f>
        <v>10942</v>
      </c>
      <c r="H1343">
        <f t="shared" si="414"/>
        <v>11179</v>
      </c>
      <c r="I1343">
        <f>IFERROR(VLOOKUP(B1343,CovidTracking!B:G,6,FALSE),0)</f>
        <v>2</v>
      </c>
      <c r="J1343">
        <f t="shared" si="426"/>
        <v>0</v>
      </c>
      <c r="K1343">
        <f t="shared" si="427"/>
        <v>173</v>
      </c>
      <c r="L1343">
        <f t="shared" si="428"/>
        <v>173</v>
      </c>
      <c r="M1343">
        <f t="shared" si="429"/>
        <v>0</v>
      </c>
      <c r="N1343">
        <f>VLOOKUP(A1343,Mobility!$A:$L,7,FALSE)</f>
        <v>-37</v>
      </c>
      <c r="O1343">
        <f>VLOOKUP(A1343,Mobility!$A:$L,8,FALSE)</f>
        <v>-12</v>
      </c>
      <c r="P1343">
        <f>VLOOKUP(A1343,Mobility!$A:$L,9,FALSE)</f>
        <v>-9</v>
      </c>
      <c r="Q1343">
        <f>VLOOKUP(A1343,Mobility!$A:$L,10,FALSE)</f>
        <v>-30</v>
      </c>
      <c r="R1343">
        <f>VLOOKUP(A1343,Mobility!$A:$L,11,FALSE)</f>
        <v>-45</v>
      </c>
      <c r="S1343">
        <f>VLOOKUP(A1343,Mobility!$A:$L,12,FALSE)</f>
        <v>16</v>
      </c>
      <c r="T1343">
        <f>VLOOKUP(D1343,'Pop and Pop Den'!A:C,2,FALSE)</f>
        <v>2096640</v>
      </c>
      <c r="U1343">
        <f>VLOOKUP(D1343,'Pop and Pop Den'!A:C,3,FALSE)</f>
        <v>17.285</v>
      </c>
      <c r="V1343">
        <f>VLOOKUP(D1343,Unemployment!A:B,2,FALSE)</f>
        <v>4.9000000000000004</v>
      </c>
      <c r="W1343">
        <f>VLOOKUP(D1343,Unemployment!H:J,2,FALSE)</f>
        <v>4.8</v>
      </c>
      <c r="X1343">
        <f>VLOOKUP(D1343,Unemployment!H:J,3,FALSE)</f>
        <v>5.9</v>
      </c>
      <c r="Y1343">
        <f t="shared" si="415"/>
        <v>1</v>
      </c>
      <c r="Z1343">
        <f t="shared" si="416"/>
        <v>1.1000000000000005</v>
      </c>
      <c r="AA1343">
        <f>VLOOKUP(D1343,MedianAge!A:B,2,FALSE)</f>
        <v>37.5</v>
      </c>
      <c r="AB1343" s="6">
        <f>VLOOKUP(D1343,StateActions!F:G,2,FALSE)</f>
        <v>43913</v>
      </c>
      <c r="AC1343" s="6">
        <f>VLOOKUP(D1343,StateActions!L:M,2,FALSE)</f>
        <v>43913</v>
      </c>
      <c r="AD1343" s="6">
        <f>VLOOKUP(D1343,StateActions!A:B,2,FALSE)</f>
        <v>43903</v>
      </c>
      <c r="AE1343">
        <f t="shared" si="417"/>
        <v>7</v>
      </c>
      <c r="AF1343">
        <f t="shared" si="418"/>
        <v>7</v>
      </c>
      <c r="AG1343">
        <f t="shared" si="419"/>
        <v>17</v>
      </c>
      <c r="AH1343" s="18">
        <f t="shared" si="420"/>
        <v>2.1200465157885321E-2</v>
      </c>
      <c r="AI1343" s="18">
        <f t="shared" si="421"/>
        <v>0.97879953484211468</v>
      </c>
      <c r="AJ1343" s="20">
        <f t="shared" si="422"/>
        <v>1.7890687896949639E-4</v>
      </c>
      <c r="AK1343" t="str">
        <f t="shared" si="423"/>
        <v>Include</v>
      </c>
      <c r="AL1343" t="str">
        <f t="shared" si="424"/>
        <v>Less than 10 deaths</v>
      </c>
      <c r="AM1343" s="6">
        <f>IFERROR(VLOOKUP(D1343,DatesEachStateReach10Deaths!A:B,2,FALSE),AK1343)</f>
        <v>43925</v>
      </c>
      <c r="AN1343">
        <f t="shared" si="425"/>
        <v>-5</v>
      </c>
    </row>
    <row r="1344" spans="1:40" x14ac:dyDescent="0.25">
      <c r="A1344" t="str">
        <f t="shared" si="430"/>
        <v>43921New Mexico</v>
      </c>
      <c r="B1344" t="str">
        <f t="shared" si="413"/>
        <v>43921NM</v>
      </c>
      <c r="C1344" s="6">
        <v>43921</v>
      </c>
      <c r="D1344" t="s">
        <v>94</v>
      </c>
      <c r="E1344" t="s">
        <v>40</v>
      </c>
      <c r="F1344">
        <f>IFERROR(VLOOKUP(B1344,CovidTracking!B:G,4,FALSE),0)</f>
        <v>281</v>
      </c>
      <c r="G1344">
        <f>IFERROR(VLOOKUP(B1344,CovidTracking!B:G,5,FALSE),0)</f>
        <v>12246</v>
      </c>
      <c r="H1344">
        <f t="shared" si="414"/>
        <v>12527</v>
      </c>
      <c r="I1344">
        <f>IFERROR(VLOOKUP(B1344,CovidTracking!B:G,6,FALSE),0)</f>
        <v>4</v>
      </c>
      <c r="J1344">
        <f t="shared" si="426"/>
        <v>44</v>
      </c>
      <c r="K1344">
        <f t="shared" si="427"/>
        <v>1304</v>
      </c>
      <c r="L1344">
        <f t="shared" si="428"/>
        <v>1348</v>
      </c>
      <c r="M1344">
        <f t="shared" si="429"/>
        <v>2</v>
      </c>
      <c r="N1344">
        <f>VLOOKUP(A1344,Mobility!$A:$L,7,FALSE)</f>
        <v>-34</v>
      </c>
      <c r="O1344">
        <f>VLOOKUP(A1344,Mobility!$A:$L,8,FALSE)</f>
        <v>-8</v>
      </c>
      <c r="P1344">
        <f>VLOOKUP(A1344,Mobility!$A:$L,9,FALSE)</f>
        <v>7</v>
      </c>
      <c r="Q1344">
        <f>VLOOKUP(A1344,Mobility!$A:$L,10,FALSE)</f>
        <v>-22</v>
      </c>
      <c r="R1344">
        <f>VLOOKUP(A1344,Mobility!$A:$L,11,FALSE)</f>
        <v>-45</v>
      </c>
      <c r="S1344">
        <f>VLOOKUP(A1344,Mobility!$A:$L,12,FALSE)</f>
        <v>17</v>
      </c>
      <c r="T1344">
        <f>VLOOKUP(D1344,'Pop and Pop Den'!A:C,2,FALSE)</f>
        <v>2096640</v>
      </c>
      <c r="U1344">
        <f>VLOOKUP(D1344,'Pop and Pop Den'!A:C,3,FALSE)</f>
        <v>17.285</v>
      </c>
      <c r="V1344">
        <f>VLOOKUP(D1344,Unemployment!A:B,2,FALSE)</f>
        <v>4.9000000000000004</v>
      </c>
      <c r="W1344">
        <f>VLOOKUP(D1344,Unemployment!H:J,2,FALSE)</f>
        <v>4.8</v>
      </c>
      <c r="X1344">
        <f>VLOOKUP(D1344,Unemployment!H:J,3,FALSE)</f>
        <v>5.9</v>
      </c>
      <c r="Y1344">
        <f t="shared" si="415"/>
        <v>1</v>
      </c>
      <c r="Z1344">
        <f t="shared" si="416"/>
        <v>1.1000000000000005</v>
      </c>
      <c r="AA1344">
        <f>VLOOKUP(D1344,MedianAge!A:B,2,FALSE)</f>
        <v>37.5</v>
      </c>
      <c r="AB1344" s="6">
        <f>VLOOKUP(D1344,StateActions!F:G,2,FALSE)</f>
        <v>43913</v>
      </c>
      <c r="AC1344" s="6">
        <f>VLOOKUP(D1344,StateActions!L:M,2,FALSE)</f>
        <v>43913</v>
      </c>
      <c r="AD1344" s="6">
        <f>VLOOKUP(D1344,StateActions!A:B,2,FALSE)</f>
        <v>43903</v>
      </c>
      <c r="AE1344">
        <f t="shared" si="417"/>
        <v>8</v>
      </c>
      <c r="AF1344">
        <f t="shared" si="418"/>
        <v>8</v>
      </c>
      <c r="AG1344">
        <f t="shared" si="419"/>
        <v>18</v>
      </c>
      <c r="AH1344" s="18">
        <f t="shared" si="420"/>
        <v>2.243154785662968E-2</v>
      </c>
      <c r="AI1344" s="18">
        <f t="shared" si="421"/>
        <v>0.97756845214337029</v>
      </c>
      <c r="AJ1344" s="20">
        <f t="shared" si="422"/>
        <v>3.1931028977408798E-4</v>
      </c>
      <c r="AK1344" t="str">
        <f t="shared" si="423"/>
        <v>Include</v>
      </c>
      <c r="AL1344" t="str">
        <f t="shared" si="424"/>
        <v>Less than 10 deaths</v>
      </c>
      <c r="AM1344" s="6">
        <f>IFERROR(VLOOKUP(D1344,DatesEachStateReach10Deaths!A:B,2,FALSE),AK1344)</f>
        <v>43925</v>
      </c>
      <c r="AN1344">
        <f t="shared" si="425"/>
        <v>-4</v>
      </c>
    </row>
    <row r="1345" spans="1:40" x14ac:dyDescent="0.25">
      <c r="A1345" t="str">
        <f t="shared" si="430"/>
        <v>43922New Mexico</v>
      </c>
      <c r="B1345" t="str">
        <f t="shared" si="413"/>
        <v>43922NM</v>
      </c>
      <c r="C1345" s="6">
        <v>43922</v>
      </c>
      <c r="D1345" t="s">
        <v>94</v>
      </c>
      <c r="E1345" t="s">
        <v>40</v>
      </c>
      <c r="F1345">
        <f>IFERROR(VLOOKUP(B1345,CovidTracking!B:G,4,FALSE),0)</f>
        <v>315</v>
      </c>
      <c r="G1345">
        <f>IFERROR(VLOOKUP(B1345,CovidTracking!B:G,5,FALSE),0)</f>
        <v>12925</v>
      </c>
      <c r="H1345">
        <f t="shared" si="414"/>
        <v>13240</v>
      </c>
      <c r="I1345">
        <f>IFERROR(VLOOKUP(B1345,CovidTracking!B:G,6,FALSE),0)</f>
        <v>5</v>
      </c>
      <c r="J1345">
        <f t="shared" si="426"/>
        <v>34</v>
      </c>
      <c r="K1345">
        <f t="shared" si="427"/>
        <v>679</v>
      </c>
      <c r="L1345">
        <f t="shared" si="428"/>
        <v>713</v>
      </c>
      <c r="M1345">
        <f t="shared" si="429"/>
        <v>1</v>
      </c>
      <c r="N1345">
        <f>VLOOKUP(A1345,Mobility!$A:$L,7,FALSE)</f>
        <v>-33</v>
      </c>
      <c r="O1345">
        <f>VLOOKUP(A1345,Mobility!$A:$L,8,FALSE)</f>
        <v>-5</v>
      </c>
      <c r="P1345">
        <f>VLOOKUP(A1345,Mobility!$A:$L,9,FALSE)</f>
        <v>-3</v>
      </c>
      <c r="Q1345">
        <f>VLOOKUP(A1345,Mobility!$A:$L,10,FALSE)</f>
        <v>-24</v>
      </c>
      <c r="R1345">
        <f>VLOOKUP(A1345,Mobility!$A:$L,11,FALSE)</f>
        <v>-46</v>
      </c>
      <c r="S1345">
        <f>VLOOKUP(A1345,Mobility!$A:$L,12,FALSE)</f>
        <v>18</v>
      </c>
      <c r="T1345">
        <f>VLOOKUP(D1345,'Pop and Pop Den'!A:C,2,FALSE)</f>
        <v>2096640</v>
      </c>
      <c r="U1345">
        <f>VLOOKUP(D1345,'Pop and Pop Den'!A:C,3,FALSE)</f>
        <v>17.285</v>
      </c>
      <c r="V1345">
        <f>VLOOKUP(D1345,Unemployment!A:B,2,FALSE)</f>
        <v>4.9000000000000004</v>
      </c>
      <c r="W1345">
        <f>VLOOKUP(D1345,Unemployment!H:J,2,FALSE)</f>
        <v>4.8</v>
      </c>
      <c r="X1345">
        <f>VLOOKUP(D1345,Unemployment!H:J,3,FALSE)</f>
        <v>5.9</v>
      </c>
      <c r="Y1345">
        <f t="shared" si="415"/>
        <v>1</v>
      </c>
      <c r="Z1345">
        <f t="shared" si="416"/>
        <v>1.1000000000000005</v>
      </c>
      <c r="AA1345">
        <f>VLOOKUP(D1345,MedianAge!A:B,2,FALSE)</f>
        <v>37.5</v>
      </c>
      <c r="AB1345" s="6">
        <f>VLOOKUP(D1345,StateActions!F:G,2,FALSE)</f>
        <v>43913</v>
      </c>
      <c r="AC1345" s="6">
        <f>VLOOKUP(D1345,StateActions!L:M,2,FALSE)</f>
        <v>43913</v>
      </c>
      <c r="AD1345" s="6">
        <f>VLOOKUP(D1345,StateActions!A:B,2,FALSE)</f>
        <v>43903</v>
      </c>
      <c r="AE1345">
        <f t="shared" si="417"/>
        <v>9</v>
      </c>
      <c r="AF1345">
        <f t="shared" si="418"/>
        <v>9</v>
      </c>
      <c r="AG1345">
        <f t="shared" si="419"/>
        <v>19</v>
      </c>
      <c r="AH1345" s="18">
        <f t="shared" si="420"/>
        <v>2.3791540785498489E-2</v>
      </c>
      <c r="AI1345" s="18">
        <f t="shared" si="421"/>
        <v>0.9762084592145015</v>
      </c>
      <c r="AJ1345" s="20">
        <f t="shared" si="422"/>
        <v>3.7764350453172205E-4</v>
      </c>
      <c r="AK1345" t="str">
        <f t="shared" si="423"/>
        <v>Include</v>
      </c>
      <c r="AL1345" t="str">
        <f t="shared" si="424"/>
        <v>Less than 10 deaths</v>
      </c>
      <c r="AM1345" s="6">
        <f>IFERROR(VLOOKUP(D1345,DatesEachStateReach10Deaths!A:B,2,FALSE),AK1345)</f>
        <v>43925</v>
      </c>
      <c r="AN1345">
        <f t="shared" si="425"/>
        <v>-3</v>
      </c>
    </row>
    <row r="1346" spans="1:40" x14ac:dyDescent="0.25">
      <c r="A1346" t="str">
        <f t="shared" si="430"/>
        <v>43923New Mexico</v>
      </c>
      <c r="B1346" t="str">
        <f t="shared" ref="B1346:B1409" si="431">C1346&amp;E1346</f>
        <v>43923NM</v>
      </c>
      <c r="C1346" s="6">
        <v>43923</v>
      </c>
      <c r="D1346" t="s">
        <v>94</v>
      </c>
      <c r="E1346" t="s">
        <v>40</v>
      </c>
      <c r="F1346">
        <f>IFERROR(VLOOKUP(B1346,CovidTracking!B:G,4,FALSE),0)</f>
        <v>363</v>
      </c>
      <c r="G1346">
        <f>IFERROR(VLOOKUP(B1346,CovidTracking!B:G,5,FALSE),0)</f>
        <v>13648</v>
      </c>
      <c r="H1346">
        <f t="shared" ref="H1346:H1409" si="432">F1346+G1346</f>
        <v>14011</v>
      </c>
      <c r="I1346">
        <f>IFERROR(VLOOKUP(B1346,CovidTracking!B:G,6,FALSE),0)</f>
        <v>6</v>
      </c>
      <c r="J1346">
        <f t="shared" si="426"/>
        <v>48</v>
      </c>
      <c r="K1346">
        <f t="shared" si="427"/>
        <v>723</v>
      </c>
      <c r="L1346">
        <f t="shared" si="428"/>
        <v>771</v>
      </c>
      <c r="M1346">
        <f t="shared" si="429"/>
        <v>1</v>
      </c>
      <c r="N1346">
        <f>VLOOKUP(A1346,Mobility!$A:$L,7,FALSE)</f>
        <v>-34</v>
      </c>
      <c r="O1346">
        <f>VLOOKUP(A1346,Mobility!$A:$L,8,FALSE)</f>
        <v>-6</v>
      </c>
      <c r="P1346">
        <f>VLOOKUP(A1346,Mobility!$A:$L,9,FALSE)</f>
        <v>2</v>
      </c>
      <c r="Q1346">
        <f>VLOOKUP(A1346,Mobility!$A:$L,10,FALSE)</f>
        <v>-26</v>
      </c>
      <c r="R1346">
        <f>VLOOKUP(A1346,Mobility!$A:$L,11,FALSE)</f>
        <v>-47</v>
      </c>
      <c r="S1346">
        <f>VLOOKUP(A1346,Mobility!$A:$L,12,FALSE)</f>
        <v>19</v>
      </c>
      <c r="T1346">
        <f>VLOOKUP(D1346,'Pop and Pop Den'!A:C,2,FALSE)</f>
        <v>2096640</v>
      </c>
      <c r="U1346">
        <f>VLOOKUP(D1346,'Pop and Pop Den'!A:C,3,FALSE)</f>
        <v>17.285</v>
      </c>
      <c r="V1346">
        <f>VLOOKUP(D1346,Unemployment!A:B,2,FALSE)</f>
        <v>4.9000000000000004</v>
      </c>
      <c r="W1346">
        <f>VLOOKUP(D1346,Unemployment!H:J,2,FALSE)</f>
        <v>4.8</v>
      </c>
      <c r="X1346">
        <f>VLOOKUP(D1346,Unemployment!H:J,3,FALSE)</f>
        <v>5.9</v>
      </c>
      <c r="Y1346">
        <f t="shared" si="415"/>
        <v>1</v>
      </c>
      <c r="Z1346">
        <f t="shared" si="416"/>
        <v>1.1000000000000005</v>
      </c>
      <c r="AA1346">
        <f>VLOOKUP(D1346,MedianAge!A:B,2,FALSE)</f>
        <v>37.5</v>
      </c>
      <c r="AB1346" s="6">
        <f>VLOOKUP(D1346,StateActions!F:G,2,FALSE)</f>
        <v>43913</v>
      </c>
      <c r="AC1346" s="6">
        <f>VLOOKUP(D1346,StateActions!L:M,2,FALSE)</f>
        <v>43913</v>
      </c>
      <c r="AD1346" s="6">
        <f>VLOOKUP(D1346,StateActions!A:B,2,FALSE)</f>
        <v>43903</v>
      </c>
      <c r="AE1346">
        <f t="shared" si="417"/>
        <v>10</v>
      </c>
      <c r="AF1346">
        <f t="shared" si="418"/>
        <v>10</v>
      </c>
      <c r="AG1346">
        <f t="shared" si="419"/>
        <v>20</v>
      </c>
      <c r="AH1346" s="18">
        <f t="shared" si="420"/>
        <v>2.5908214973949038E-2</v>
      </c>
      <c r="AI1346" s="18">
        <f t="shared" si="421"/>
        <v>0.97409178502605098</v>
      </c>
      <c r="AJ1346" s="20">
        <f t="shared" si="422"/>
        <v>4.2823495824709159E-4</v>
      </c>
      <c r="AK1346" t="str">
        <f t="shared" si="423"/>
        <v>Include</v>
      </c>
      <c r="AL1346" t="str">
        <f t="shared" si="424"/>
        <v>Less than 10 deaths</v>
      </c>
      <c r="AM1346" s="6">
        <f>IFERROR(VLOOKUP(D1346,DatesEachStateReach10Deaths!A:B,2,FALSE),AK1346)</f>
        <v>43925</v>
      </c>
      <c r="AN1346">
        <f t="shared" si="425"/>
        <v>-2</v>
      </c>
    </row>
    <row r="1347" spans="1:40" x14ac:dyDescent="0.25">
      <c r="A1347" t="str">
        <f t="shared" si="430"/>
        <v>43924New Mexico</v>
      </c>
      <c r="B1347" t="str">
        <f t="shared" si="431"/>
        <v>43924NM</v>
      </c>
      <c r="C1347" s="6">
        <v>43924</v>
      </c>
      <c r="D1347" t="s">
        <v>94</v>
      </c>
      <c r="E1347" t="s">
        <v>40</v>
      </c>
      <c r="F1347">
        <f>IFERROR(VLOOKUP(B1347,CovidTracking!B:G,4,FALSE),0)</f>
        <v>403</v>
      </c>
      <c r="G1347">
        <f>IFERROR(VLOOKUP(B1347,CovidTracking!B:G,5,FALSE),0)</f>
        <v>14375</v>
      </c>
      <c r="H1347">
        <f t="shared" si="432"/>
        <v>14778</v>
      </c>
      <c r="I1347">
        <f>IFERROR(VLOOKUP(B1347,CovidTracking!B:G,6,FALSE),0)</f>
        <v>7</v>
      </c>
      <c r="J1347">
        <f t="shared" si="426"/>
        <v>40</v>
      </c>
      <c r="K1347">
        <f t="shared" si="427"/>
        <v>727</v>
      </c>
      <c r="L1347">
        <f t="shared" si="428"/>
        <v>767</v>
      </c>
      <c r="M1347">
        <f t="shared" si="429"/>
        <v>1</v>
      </c>
      <c r="N1347">
        <f>VLOOKUP(A1347,Mobility!$A:$L,7,FALSE)</f>
        <v>-35</v>
      </c>
      <c r="O1347">
        <f>VLOOKUP(A1347,Mobility!$A:$L,8,FALSE)</f>
        <v>-2</v>
      </c>
      <c r="P1347">
        <f>VLOOKUP(A1347,Mobility!$A:$L,9,FALSE)</f>
        <v>-8</v>
      </c>
      <c r="Q1347">
        <f>VLOOKUP(A1347,Mobility!$A:$L,10,FALSE)</f>
        <v>-30</v>
      </c>
      <c r="R1347">
        <f>VLOOKUP(A1347,Mobility!$A:$L,11,FALSE)</f>
        <v>-44</v>
      </c>
      <c r="S1347">
        <f>VLOOKUP(A1347,Mobility!$A:$L,12,FALSE)</f>
        <v>18</v>
      </c>
      <c r="T1347">
        <f>VLOOKUP(D1347,'Pop and Pop Den'!A:C,2,FALSE)</f>
        <v>2096640</v>
      </c>
      <c r="U1347">
        <f>VLOOKUP(D1347,'Pop and Pop Den'!A:C,3,FALSE)</f>
        <v>17.285</v>
      </c>
      <c r="V1347">
        <f>VLOOKUP(D1347,Unemployment!A:B,2,FALSE)</f>
        <v>4.9000000000000004</v>
      </c>
      <c r="W1347">
        <f>VLOOKUP(D1347,Unemployment!H:J,2,FALSE)</f>
        <v>4.8</v>
      </c>
      <c r="X1347">
        <f>VLOOKUP(D1347,Unemployment!H:J,3,FALSE)</f>
        <v>5.9</v>
      </c>
      <c r="Y1347">
        <f t="shared" ref="Y1347:Y1410" si="433">X1347-V1347</f>
        <v>1</v>
      </c>
      <c r="Z1347">
        <f t="shared" ref="Z1347:Z1410" si="434">X1347-W1347</f>
        <v>1.1000000000000005</v>
      </c>
      <c r="AA1347">
        <f>VLOOKUP(D1347,MedianAge!A:B,2,FALSE)</f>
        <v>37.5</v>
      </c>
      <c r="AB1347" s="6">
        <f>VLOOKUP(D1347,StateActions!F:G,2,FALSE)</f>
        <v>43913</v>
      </c>
      <c r="AC1347" s="6">
        <f>VLOOKUP(D1347,StateActions!L:M,2,FALSE)</f>
        <v>43913</v>
      </c>
      <c r="AD1347" s="6">
        <f>VLOOKUP(D1347,StateActions!A:B,2,FALSE)</f>
        <v>43903</v>
      </c>
      <c r="AE1347">
        <f t="shared" ref="AE1347:AE1410" si="435">C1347-AB1347</f>
        <v>11</v>
      </c>
      <c r="AF1347">
        <f t="shared" ref="AF1347:AF1410" si="436">C1347-AC1347</f>
        <v>11</v>
      </c>
      <c r="AG1347">
        <f t="shared" ref="AG1347:AG1410" si="437">C1347-AD1347</f>
        <v>21</v>
      </c>
      <c r="AH1347" s="18">
        <f t="shared" ref="AH1347:AH1410" si="438">IFERROR(F1347/H1347,0)</f>
        <v>2.7270266612532141E-2</v>
      </c>
      <c r="AI1347" s="18">
        <f t="shared" ref="AI1347:AI1410" si="439">IFERROR(G1347/H1347,0)</f>
        <v>0.97272973338746782</v>
      </c>
      <c r="AJ1347" s="20">
        <f t="shared" ref="AJ1347:AJ1410" si="440">IFERROR(I1347/H1347,0)</f>
        <v>4.7367708756259307E-4</v>
      </c>
      <c r="AK1347" t="str">
        <f t="shared" ref="AK1347:AK1410" si="441">IF(SUMIFS(M:M,D:D,D1347)&lt;10,"Exclude less than 10 Deaths","Include")</f>
        <v>Include</v>
      </c>
      <c r="AL1347" t="str">
        <f t="shared" ref="AL1347:AL1410" si="442">IF(I1347&gt;9,"10 or more deaths","Less than 10 deaths")</f>
        <v>Less than 10 deaths</v>
      </c>
      <c r="AM1347" s="6">
        <f>IFERROR(VLOOKUP(D1347,DatesEachStateReach10Deaths!A:B,2,FALSE),AK1347)</f>
        <v>43925</v>
      </c>
      <c r="AN1347">
        <f t="shared" ref="AN1347:AN1410" si="443">IFERROR(C1347-AM1347,AK1347)</f>
        <v>-1</v>
      </c>
    </row>
    <row r="1348" spans="1:40" x14ac:dyDescent="0.25">
      <c r="A1348" t="str">
        <f t="shared" si="430"/>
        <v>43925New Mexico</v>
      </c>
      <c r="B1348" t="str">
        <f t="shared" si="431"/>
        <v>43925NM</v>
      </c>
      <c r="C1348" s="6">
        <v>43925</v>
      </c>
      <c r="D1348" t="s">
        <v>94</v>
      </c>
      <c r="E1348" t="s">
        <v>40</v>
      </c>
      <c r="F1348">
        <f>IFERROR(VLOOKUP(B1348,CovidTracking!B:G,4,FALSE),0)</f>
        <v>495</v>
      </c>
      <c r="G1348">
        <f>IFERROR(VLOOKUP(B1348,CovidTracking!B:G,5,FALSE),0)</f>
        <v>15137</v>
      </c>
      <c r="H1348">
        <f t="shared" si="432"/>
        <v>15632</v>
      </c>
      <c r="I1348">
        <f>IFERROR(VLOOKUP(B1348,CovidTracking!B:G,6,FALSE),0)</f>
        <v>10</v>
      </c>
      <c r="J1348">
        <f t="shared" si="426"/>
        <v>92</v>
      </c>
      <c r="K1348">
        <f t="shared" si="427"/>
        <v>762</v>
      </c>
      <c r="L1348">
        <f t="shared" si="428"/>
        <v>854</v>
      </c>
      <c r="M1348">
        <f t="shared" si="429"/>
        <v>3</v>
      </c>
      <c r="N1348">
        <f>VLOOKUP(A1348,Mobility!$A:$L,7,FALSE)</f>
        <v>-44</v>
      </c>
      <c r="O1348">
        <f>VLOOKUP(A1348,Mobility!$A:$L,8,FALSE)</f>
        <v>-12</v>
      </c>
      <c r="P1348">
        <f>VLOOKUP(A1348,Mobility!$A:$L,9,FALSE)</f>
        <v>-18</v>
      </c>
      <c r="Q1348">
        <f>VLOOKUP(A1348,Mobility!$A:$L,10,FALSE)</f>
        <v>-31</v>
      </c>
      <c r="R1348">
        <f>VLOOKUP(A1348,Mobility!$A:$L,11,FALSE)</f>
        <v>-34</v>
      </c>
      <c r="S1348">
        <f>VLOOKUP(A1348,Mobility!$A:$L,12,FALSE)</f>
        <v>13</v>
      </c>
      <c r="T1348">
        <f>VLOOKUP(D1348,'Pop and Pop Den'!A:C,2,FALSE)</f>
        <v>2096640</v>
      </c>
      <c r="U1348">
        <f>VLOOKUP(D1348,'Pop and Pop Den'!A:C,3,FALSE)</f>
        <v>17.285</v>
      </c>
      <c r="V1348">
        <f>VLOOKUP(D1348,Unemployment!A:B,2,FALSE)</f>
        <v>4.9000000000000004</v>
      </c>
      <c r="W1348">
        <f>VLOOKUP(D1348,Unemployment!H:J,2,FALSE)</f>
        <v>4.8</v>
      </c>
      <c r="X1348">
        <f>VLOOKUP(D1348,Unemployment!H:J,3,FALSE)</f>
        <v>5.9</v>
      </c>
      <c r="Y1348">
        <f t="shared" si="433"/>
        <v>1</v>
      </c>
      <c r="Z1348">
        <f t="shared" si="434"/>
        <v>1.1000000000000005</v>
      </c>
      <c r="AA1348">
        <f>VLOOKUP(D1348,MedianAge!A:B,2,FALSE)</f>
        <v>37.5</v>
      </c>
      <c r="AB1348" s="6">
        <f>VLOOKUP(D1348,StateActions!F:G,2,FALSE)</f>
        <v>43913</v>
      </c>
      <c r="AC1348" s="6">
        <f>VLOOKUP(D1348,StateActions!L:M,2,FALSE)</f>
        <v>43913</v>
      </c>
      <c r="AD1348" s="6">
        <f>VLOOKUP(D1348,StateActions!A:B,2,FALSE)</f>
        <v>43903</v>
      </c>
      <c r="AE1348">
        <f t="shared" si="435"/>
        <v>12</v>
      </c>
      <c r="AF1348">
        <f t="shared" si="436"/>
        <v>12</v>
      </c>
      <c r="AG1348">
        <f t="shared" si="437"/>
        <v>22</v>
      </c>
      <c r="AH1348" s="18">
        <f t="shared" si="438"/>
        <v>3.1665813715455474E-2</v>
      </c>
      <c r="AI1348" s="18">
        <f t="shared" si="439"/>
        <v>0.96833418628454448</v>
      </c>
      <c r="AJ1348" s="20">
        <f t="shared" si="440"/>
        <v>6.3971340839303996E-4</v>
      </c>
      <c r="AK1348" t="str">
        <f t="shared" si="441"/>
        <v>Include</v>
      </c>
      <c r="AL1348" t="str">
        <f t="shared" si="442"/>
        <v>10 or more deaths</v>
      </c>
      <c r="AM1348" s="6">
        <f>IFERROR(VLOOKUP(D1348,DatesEachStateReach10Deaths!A:B,2,FALSE),AK1348)</f>
        <v>43925</v>
      </c>
      <c r="AN1348">
        <f t="shared" si="443"/>
        <v>0</v>
      </c>
    </row>
    <row r="1349" spans="1:40" x14ac:dyDescent="0.25">
      <c r="A1349" t="str">
        <f t="shared" si="430"/>
        <v>43926New Mexico</v>
      </c>
      <c r="B1349" t="str">
        <f t="shared" si="431"/>
        <v>43926NM</v>
      </c>
      <c r="C1349" s="6">
        <v>43926</v>
      </c>
      <c r="D1349" t="s">
        <v>94</v>
      </c>
      <c r="E1349" t="s">
        <v>40</v>
      </c>
      <c r="F1349">
        <f>IFERROR(VLOOKUP(B1349,CovidTracking!B:G,4,FALSE),0)</f>
        <v>543</v>
      </c>
      <c r="G1349">
        <f>IFERROR(VLOOKUP(B1349,CovidTracking!B:G,5,FALSE),0)</f>
        <v>16285</v>
      </c>
      <c r="H1349">
        <f t="shared" si="432"/>
        <v>16828</v>
      </c>
      <c r="I1349">
        <f>IFERROR(VLOOKUP(B1349,CovidTracking!B:G,6,FALSE),0)</f>
        <v>11</v>
      </c>
      <c r="J1349">
        <f t="shared" si="426"/>
        <v>48</v>
      </c>
      <c r="K1349">
        <f t="shared" si="427"/>
        <v>1148</v>
      </c>
      <c r="L1349">
        <f t="shared" si="428"/>
        <v>1196</v>
      </c>
      <c r="M1349">
        <f t="shared" si="429"/>
        <v>1</v>
      </c>
      <c r="N1349">
        <f>VLOOKUP(A1349,Mobility!$A:$L,7,FALSE)</f>
        <v>-41</v>
      </c>
      <c r="O1349">
        <f>VLOOKUP(A1349,Mobility!$A:$L,8,FALSE)</f>
        <v>-11</v>
      </c>
      <c r="P1349">
        <f>VLOOKUP(A1349,Mobility!$A:$L,9,FALSE)</f>
        <v>-7</v>
      </c>
      <c r="Q1349">
        <f>VLOOKUP(A1349,Mobility!$A:$L,10,FALSE)</f>
        <v>-33</v>
      </c>
      <c r="R1349">
        <f>VLOOKUP(A1349,Mobility!$A:$L,11,FALSE)</f>
        <v>-35</v>
      </c>
      <c r="S1349">
        <f>VLOOKUP(A1349,Mobility!$A:$L,12,FALSE)</f>
        <v>10</v>
      </c>
      <c r="T1349">
        <f>VLOOKUP(D1349,'Pop and Pop Den'!A:C,2,FALSE)</f>
        <v>2096640</v>
      </c>
      <c r="U1349">
        <f>VLOOKUP(D1349,'Pop and Pop Den'!A:C,3,FALSE)</f>
        <v>17.285</v>
      </c>
      <c r="V1349">
        <f>VLOOKUP(D1349,Unemployment!A:B,2,FALSE)</f>
        <v>4.9000000000000004</v>
      </c>
      <c r="W1349">
        <f>VLOOKUP(D1349,Unemployment!H:J,2,FALSE)</f>
        <v>4.8</v>
      </c>
      <c r="X1349">
        <f>VLOOKUP(D1349,Unemployment!H:J,3,FALSE)</f>
        <v>5.9</v>
      </c>
      <c r="Y1349">
        <f t="shared" si="433"/>
        <v>1</v>
      </c>
      <c r="Z1349">
        <f t="shared" si="434"/>
        <v>1.1000000000000005</v>
      </c>
      <c r="AA1349">
        <f>VLOOKUP(D1349,MedianAge!A:B,2,FALSE)</f>
        <v>37.5</v>
      </c>
      <c r="AB1349" s="6">
        <f>VLOOKUP(D1349,StateActions!F:G,2,FALSE)</f>
        <v>43913</v>
      </c>
      <c r="AC1349" s="6">
        <f>VLOOKUP(D1349,StateActions!L:M,2,FALSE)</f>
        <v>43913</v>
      </c>
      <c r="AD1349" s="6">
        <f>VLOOKUP(D1349,StateActions!A:B,2,FALSE)</f>
        <v>43903</v>
      </c>
      <c r="AE1349">
        <f t="shared" si="435"/>
        <v>13</v>
      </c>
      <c r="AF1349">
        <f t="shared" si="436"/>
        <v>13</v>
      </c>
      <c r="AG1349">
        <f t="shared" si="437"/>
        <v>23</v>
      </c>
      <c r="AH1349" s="18">
        <f t="shared" si="438"/>
        <v>3.2267649156168289E-2</v>
      </c>
      <c r="AI1349" s="18">
        <f t="shared" si="439"/>
        <v>0.96773235084383169</v>
      </c>
      <c r="AJ1349" s="20">
        <f t="shared" si="440"/>
        <v>6.536724506774423E-4</v>
      </c>
      <c r="AK1349" t="str">
        <f t="shared" si="441"/>
        <v>Include</v>
      </c>
      <c r="AL1349" t="str">
        <f t="shared" si="442"/>
        <v>10 or more deaths</v>
      </c>
      <c r="AM1349" s="6">
        <f>IFERROR(VLOOKUP(D1349,DatesEachStateReach10Deaths!A:B,2,FALSE),AK1349)</f>
        <v>43925</v>
      </c>
      <c r="AN1349">
        <f t="shared" si="443"/>
        <v>1</v>
      </c>
    </row>
    <row r="1350" spans="1:40" x14ac:dyDescent="0.25">
      <c r="A1350" t="str">
        <f t="shared" si="430"/>
        <v>43927New Mexico</v>
      </c>
      <c r="B1350" t="str">
        <f t="shared" si="431"/>
        <v>43927NM</v>
      </c>
      <c r="C1350" s="6">
        <v>43927</v>
      </c>
      <c r="D1350" t="s">
        <v>94</v>
      </c>
      <c r="E1350" t="s">
        <v>40</v>
      </c>
      <c r="F1350">
        <f>IFERROR(VLOOKUP(B1350,CovidTracking!B:G,4,FALSE),0)</f>
        <v>624</v>
      </c>
      <c r="G1350">
        <f>IFERROR(VLOOKUP(B1350,CovidTracking!B:G,5,FALSE),0)</f>
        <v>18512</v>
      </c>
      <c r="H1350">
        <f t="shared" si="432"/>
        <v>19136</v>
      </c>
      <c r="I1350">
        <f>IFERROR(VLOOKUP(B1350,CovidTracking!B:G,6,FALSE),0)</f>
        <v>12</v>
      </c>
      <c r="J1350">
        <f t="shared" si="426"/>
        <v>81</v>
      </c>
      <c r="K1350">
        <f t="shared" si="427"/>
        <v>2227</v>
      </c>
      <c r="L1350">
        <f t="shared" si="428"/>
        <v>2308</v>
      </c>
      <c r="M1350">
        <f t="shared" si="429"/>
        <v>1</v>
      </c>
      <c r="N1350">
        <f>VLOOKUP(A1350,Mobility!$A:$L,7,FALSE)</f>
        <v>-34</v>
      </c>
      <c r="O1350">
        <f>VLOOKUP(A1350,Mobility!$A:$L,8,FALSE)</f>
        <v>-7</v>
      </c>
      <c r="P1350">
        <f>VLOOKUP(A1350,Mobility!$A:$L,9,FALSE)</f>
        <v>1</v>
      </c>
      <c r="Q1350">
        <f>VLOOKUP(A1350,Mobility!$A:$L,10,FALSE)</f>
        <v>-30</v>
      </c>
      <c r="R1350">
        <f>VLOOKUP(A1350,Mobility!$A:$L,11,FALSE)</f>
        <v>-45</v>
      </c>
      <c r="S1350">
        <f>VLOOKUP(A1350,Mobility!$A:$L,12,FALSE)</f>
        <v>16</v>
      </c>
      <c r="T1350">
        <f>VLOOKUP(D1350,'Pop and Pop Den'!A:C,2,FALSE)</f>
        <v>2096640</v>
      </c>
      <c r="U1350">
        <f>VLOOKUP(D1350,'Pop and Pop Den'!A:C,3,FALSE)</f>
        <v>17.285</v>
      </c>
      <c r="V1350">
        <f>VLOOKUP(D1350,Unemployment!A:B,2,FALSE)</f>
        <v>4.9000000000000004</v>
      </c>
      <c r="W1350">
        <f>VLOOKUP(D1350,Unemployment!H:J,2,FALSE)</f>
        <v>4.8</v>
      </c>
      <c r="X1350">
        <f>VLOOKUP(D1350,Unemployment!H:J,3,FALSE)</f>
        <v>5.9</v>
      </c>
      <c r="Y1350">
        <f t="shared" si="433"/>
        <v>1</v>
      </c>
      <c r="Z1350">
        <f t="shared" si="434"/>
        <v>1.1000000000000005</v>
      </c>
      <c r="AA1350">
        <f>VLOOKUP(D1350,MedianAge!A:B,2,FALSE)</f>
        <v>37.5</v>
      </c>
      <c r="AB1350" s="6">
        <f>VLOOKUP(D1350,StateActions!F:G,2,FALSE)</f>
        <v>43913</v>
      </c>
      <c r="AC1350" s="6">
        <f>VLOOKUP(D1350,StateActions!L:M,2,FALSE)</f>
        <v>43913</v>
      </c>
      <c r="AD1350" s="6">
        <f>VLOOKUP(D1350,StateActions!A:B,2,FALSE)</f>
        <v>43903</v>
      </c>
      <c r="AE1350">
        <f t="shared" si="435"/>
        <v>14</v>
      </c>
      <c r="AF1350">
        <f t="shared" si="436"/>
        <v>14</v>
      </c>
      <c r="AG1350">
        <f t="shared" si="437"/>
        <v>24</v>
      </c>
      <c r="AH1350" s="18">
        <f t="shared" si="438"/>
        <v>3.2608695652173912E-2</v>
      </c>
      <c r="AI1350" s="18">
        <f t="shared" si="439"/>
        <v>0.96739130434782605</v>
      </c>
      <c r="AJ1350" s="20">
        <f t="shared" si="440"/>
        <v>6.270903010033445E-4</v>
      </c>
      <c r="AK1350" t="str">
        <f t="shared" si="441"/>
        <v>Include</v>
      </c>
      <c r="AL1350" t="str">
        <f t="shared" si="442"/>
        <v>10 or more deaths</v>
      </c>
      <c r="AM1350" s="6">
        <f>IFERROR(VLOOKUP(D1350,DatesEachStateReach10Deaths!A:B,2,FALSE),AK1350)</f>
        <v>43925</v>
      </c>
      <c r="AN1350">
        <f t="shared" si="443"/>
        <v>2</v>
      </c>
    </row>
    <row r="1351" spans="1:40" x14ac:dyDescent="0.25">
      <c r="A1351" t="str">
        <f t="shared" si="430"/>
        <v>43928New Mexico</v>
      </c>
      <c r="B1351" t="str">
        <f t="shared" si="431"/>
        <v>43928NM</v>
      </c>
      <c r="C1351" s="6">
        <v>43928</v>
      </c>
      <c r="D1351" t="s">
        <v>94</v>
      </c>
      <c r="E1351" t="s">
        <v>40</v>
      </c>
      <c r="F1351">
        <f>IFERROR(VLOOKUP(B1351,CovidTracking!B:G,4,FALSE),0)</f>
        <v>686</v>
      </c>
      <c r="G1351">
        <f>IFERROR(VLOOKUP(B1351,CovidTracking!B:G,5,FALSE),0)</f>
        <v>21139</v>
      </c>
      <c r="H1351">
        <f t="shared" si="432"/>
        <v>21825</v>
      </c>
      <c r="I1351">
        <f>IFERROR(VLOOKUP(B1351,CovidTracking!B:G,6,FALSE),0)</f>
        <v>12</v>
      </c>
      <c r="J1351">
        <f t="shared" si="426"/>
        <v>62</v>
      </c>
      <c r="K1351">
        <f t="shared" si="427"/>
        <v>2627</v>
      </c>
      <c r="L1351">
        <f t="shared" si="428"/>
        <v>2689</v>
      </c>
      <c r="M1351">
        <f t="shared" si="429"/>
        <v>0</v>
      </c>
      <c r="N1351">
        <f>VLOOKUP(A1351,Mobility!$A:$L,7,FALSE)</f>
        <v>-36</v>
      </c>
      <c r="O1351">
        <f>VLOOKUP(A1351,Mobility!$A:$L,8,FALSE)</f>
        <v>-7</v>
      </c>
      <c r="P1351">
        <f>VLOOKUP(A1351,Mobility!$A:$L,9,FALSE)</f>
        <v>2</v>
      </c>
      <c r="Q1351">
        <f>VLOOKUP(A1351,Mobility!$A:$L,10,FALSE)</f>
        <v>-26</v>
      </c>
      <c r="R1351">
        <f>VLOOKUP(A1351,Mobility!$A:$L,11,FALSE)</f>
        <v>-47</v>
      </c>
      <c r="S1351">
        <f>VLOOKUP(A1351,Mobility!$A:$L,12,FALSE)</f>
        <v>18</v>
      </c>
      <c r="T1351">
        <f>VLOOKUP(D1351,'Pop and Pop Den'!A:C,2,FALSE)</f>
        <v>2096640</v>
      </c>
      <c r="U1351">
        <f>VLOOKUP(D1351,'Pop and Pop Den'!A:C,3,FALSE)</f>
        <v>17.285</v>
      </c>
      <c r="V1351">
        <f>VLOOKUP(D1351,Unemployment!A:B,2,FALSE)</f>
        <v>4.9000000000000004</v>
      </c>
      <c r="W1351">
        <f>VLOOKUP(D1351,Unemployment!H:J,2,FALSE)</f>
        <v>4.8</v>
      </c>
      <c r="X1351">
        <f>VLOOKUP(D1351,Unemployment!H:J,3,FALSE)</f>
        <v>5.9</v>
      </c>
      <c r="Y1351">
        <f t="shared" si="433"/>
        <v>1</v>
      </c>
      <c r="Z1351">
        <f t="shared" si="434"/>
        <v>1.1000000000000005</v>
      </c>
      <c r="AA1351">
        <f>VLOOKUP(D1351,MedianAge!A:B,2,FALSE)</f>
        <v>37.5</v>
      </c>
      <c r="AB1351" s="6">
        <f>VLOOKUP(D1351,StateActions!F:G,2,FALSE)</f>
        <v>43913</v>
      </c>
      <c r="AC1351" s="6">
        <f>VLOOKUP(D1351,StateActions!L:M,2,FALSE)</f>
        <v>43913</v>
      </c>
      <c r="AD1351" s="6">
        <f>VLOOKUP(D1351,StateActions!A:B,2,FALSE)</f>
        <v>43903</v>
      </c>
      <c r="AE1351">
        <f t="shared" si="435"/>
        <v>15</v>
      </c>
      <c r="AF1351">
        <f t="shared" si="436"/>
        <v>15</v>
      </c>
      <c r="AG1351">
        <f t="shared" si="437"/>
        <v>25</v>
      </c>
      <c r="AH1351" s="18">
        <f t="shared" si="438"/>
        <v>3.1431844215349371E-2</v>
      </c>
      <c r="AI1351" s="18">
        <f t="shared" si="439"/>
        <v>0.96856815578465061</v>
      </c>
      <c r="AJ1351" s="20">
        <f t="shared" si="440"/>
        <v>5.4982817869415803E-4</v>
      </c>
      <c r="AK1351" t="str">
        <f t="shared" si="441"/>
        <v>Include</v>
      </c>
      <c r="AL1351" t="str">
        <f t="shared" si="442"/>
        <v>10 or more deaths</v>
      </c>
      <c r="AM1351" s="6">
        <f>IFERROR(VLOOKUP(D1351,DatesEachStateReach10Deaths!A:B,2,FALSE),AK1351)</f>
        <v>43925</v>
      </c>
      <c r="AN1351">
        <f t="shared" si="443"/>
        <v>3</v>
      </c>
    </row>
    <row r="1352" spans="1:40" x14ac:dyDescent="0.25">
      <c r="A1352" t="str">
        <f t="shared" si="430"/>
        <v>43929New Mexico</v>
      </c>
      <c r="B1352" t="str">
        <f t="shared" si="431"/>
        <v>43929NM</v>
      </c>
      <c r="C1352" s="6">
        <v>43929</v>
      </c>
      <c r="D1352" t="s">
        <v>94</v>
      </c>
      <c r="E1352" t="s">
        <v>40</v>
      </c>
      <c r="F1352">
        <f>IFERROR(VLOOKUP(B1352,CovidTracking!B:G,4,FALSE),0)</f>
        <v>794</v>
      </c>
      <c r="G1352">
        <f>IFERROR(VLOOKUP(B1352,CovidTracking!B:G,5,FALSE),0)</f>
        <v>21451</v>
      </c>
      <c r="H1352">
        <f t="shared" si="432"/>
        <v>22245</v>
      </c>
      <c r="I1352">
        <f>IFERROR(VLOOKUP(B1352,CovidTracking!B:G,6,FALSE),0)</f>
        <v>13</v>
      </c>
      <c r="J1352">
        <f t="shared" si="426"/>
        <v>108</v>
      </c>
      <c r="K1352">
        <f t="shared" si="427"/>
        <v>312</v>
      </c>
      <c r="L1352">
        <f t="shared" si="428"/>
        <v>420</v>
      </c>
      <c r="M1352">
        <f t="shared" si="429"/>
        <v>1</v>
      </c>
      <c r="N1352">
        <f>VLOOKUP(A1352,Mobility!$A:$L,7,FALSE)</f>
        <v>-37</v>
      </c>
      <c r="O1352">
        <f>VLOOKUP(A1352,Mobility!$A:$L,8,FALSE)</f>
        <v>-10</v>
      </c>
      <c r="P1352">
        <f>VLOOKUP(A1352,Mobility!$A:$L,9,FALSE)</f>
        <v>0</v>
      </c>
      <c r="Q1352">
        <f>VLOOKUP(A1352,Mobility!$A:$L,10,FALSE)</f>
        <v>-28</v>
      </c>
      <c r="R1352">
        <f>VLOOKUP(A1352,Mobility!$A:$L,11,FALSE)</f>
        <v>-47</v>
      </c>
      <c r="S1352">
        <f>VLOOKUP(A1352,Mobility!$A:$L,12,FALSE)</f>
        <v>18</v>
      </c>
      <c r="T1352">
        <f>VLOOKUP(D1352,'Pop and Pop Den'!A:C,2,FALSE)</f>
        <v>2096640</v>
      </c>
      <c r="U1352">
        <f>VLOOKUP(D1352,'Pop and Pop Den'!A:C,3,FALSE)</f>
        <v>17.285</v>
      </c>
      <c r="V1352">
        <f>VLOOKUP(D1352,Unemployment!A:B,2,FALSE)</f>
        <v>4.9000000000000004</v>
      </c>
      <c r="W1352">
        <f>VLOOKUP(D1352,Unemployment!H:J,2,FALSE)</f>
        <v>4.8</v>
      </c>
      <c r="X1352">
        <f>VLOOKUP(D1352,Unemployment!H:J,3,FALSE)</f>
        <v>5.9</v>
      </c>
      <c r="Y1352">
        <f t="shared" si="433"/>
        <v>1</v>
      </c>
      <c r="Z1352">
        <f t="shared" si="434"/>
        <v>1.1000000000000005</v>
      </c>
      <c r="AA1352">
        <f>VLOOKUP(D1352,MedianAge!A:B,2,FALSE)</f>
        <v>37.5</v>
      </c>
      <c r="AB1352" s="6">
        <f>VLOOKUP(D1352,StateActions!F:G,2,FALSE)</f>
        <v>43913</v>
      </c>
      <c r="AC1352" s="6">
        <f>VLOOKUP(D1352,StateActions!L:M,2,FALSE)</f>
        <v>43913</v>
      </c>
      <c r="AD1352" s="6">
        <f>VLOOKUP(D1352,StateActions!A:B,2,FALSE)</f>
        <v>43903</v>
      </c>
      <c r="AE1352">
        <f t="shared" si="435"/>
        <v>16</v>
      </c>
      <c r="AF1352">
        <f t="shared" si="436"/>
        <v>16</v>
      </c>
      <c r="AG1352">
        <f t="shared" si="437"/>
        <v>26</v>
      </c>
      <c r="AH1352" s="18">
        <f t="shared" si="438"/>
        <v>3.5693414250393345E-2</v>
      </c>
      <c r="AI1352" s="18">
        <f t="shared" si="439"/>
        <v>0.9643065857496067</v>
      </c>
      <c r="AJ1352" s="20">
        <f t="shared" si="440"/>
        <v>5.8440098898628902E-4</v>
      </c>
      <c r="AK1352" t="str">
        <f t="shared" si="441"/>
        <v>Include</v>
      </c>
      <c r="AL1352" t="str">
        <f t="shared" si="442"/>
        <v>10 or more deaths</v>
      </c>
      <c r="AM1352" s="6">
        <f>IFERROR(VLOOKUP(D1352,DatesEachStateReach10Deaths!A:B,2,FALSE),AK1352)</f>
        <v>43925</v>
      </c>
      <c r="AN1352">
        <f t="shared" si="443"/>
        <v>4</v>
      </c>
    </row>
    <row r="1353" spans="1:40" x14ac:dyDescent="0.25">
      <c r="A1353" t="str">
        <f t="shared" si="430"/>
        <v>43930New Mexico</v>
      </c>
      <c r="B1353" t="str">
        <f t="shared" si="431"/>
        <v>43930NM</v>
      </c>
      <c r="C1353" s="6">
        <v>43930</v>
      </c>
      <c r="D1353" t="s">
        <v>94</v>
      </c>
      <c r="E1353" t="s">
        <v>40</v>
      </c>
      <c r="F1353">
        <f>IFERROR(VLOOKUP(B1353,CovidTracking!B:G,4,FALSE),0)</f>
        <v>865</v>
      </c>
      <c r="G1353">
        <f>IFERROR(VLOOKUP(B1353,CovidTracking!B:G,5,FALSE),0)</f>
        <v>22942</v>
      </c>
      <c r="H1353">
        <f t="shared" si="432"/>
        <v>23807</v>
      </c>
      <c r="I1353">
        <f>IFERROR(VLOOKUP(B1353,CovidTracking!B:G,6,FALSE),0)</f>
        <v>16</v>
      </c>
      <c r="J1353">
        <f t="shared" si="426"/>
        <v>71</v>
      </c>
      <c r="K1353">
        <f t="shared" si="427"/>
        <v>1491</v>
      </c>
      <c r="L1353">
        <f t="shared" si="428"/>
        <v>1562</v>
      </c>
      <c r="M1353">
        <f t="shared" si="429"/>
        <v>3</v>
      </c>
      <c r="N1353">
        <f>VLOOKUP(A1353,Mobility!$A:$L,7,FALSE)</f>
        <v>-36</v>
      </c>
      <c r="O1353">
        <f>VLOOKUP(A1353,Mobility!$A:$L,8,FALSE)</f>
        <v>-7</v>
      </c>
      <c r="P1353">
        <f>VLOOKUP(A1353,Mobility!$A:$L,9,FALSE)</f>
        <v>1</v>
      </c>
      <c r="Q1353">
        <f>VLOOKUP(A1353,Mobility!$A:$L,10,FALSE)</f>
        <v>-31</v>
      </c>
      <c r="R1353">
        <f>VLOOKUP(A1353,Mobility!$A:$L,11,FALSE)</f>
        <v>-48</v>
      </c>
      <c r="S1353">
        <f>VLOOKUP(A1353,Mobility!$A:$L,12,FALSE)</f>
        <v>19</v>
      </c>
      <c r="T1353">
        <f>VLOOKUP(D1353,'Pop and Pop Den'!A:C,2,FALSE)</f>
        <v>2096640</v>
      </c>
      <c r="U1353">
        <f>VLOOKUP(D1353,'Pop and Pop Den'!A:C,3,FALSE)</f>
        <v>17.285</v>
      </c>
      <c r="V1353">
        <f>VLOOKUP(D1353,Unemployment!A:B,2,FALSE)</f>
        <v>4.9000000000000004</v>
      </c>
      <c r="W1353">
        <f>VLOOKUP(D1353,Unemployment!H:J,2,FALSE)</f>
        <v>4.8</v>
      </c>
      <c r="X1353">
        <f>VLOOKUP(D1353,Unemployment!H:J,3,FALSE)</f>
        <v>5.9</v>
      </c>
      <c r="Y1353">
        <f t="shared" si="433"/>
        <v>1</v>
      </c>
      <c r="Z1353">
        <f t="shared" si="434"/>
        <v>1.1000000000000005</v>
      </c>
      <c r="AA1353">
        <f>VLOOKUP(D1353,MedianAge!A:B,2,FALSE)</f>
        <v>37.5</v>
      </c>
      <c r="AB1353" s="6">
        <f>VLOOKUP(D1353,StateActions!F:G,2,FALSE)</f>
        <v>43913</v>
      </c>
      <c r="AC1353" s="6">
        <f>VLOOKUP(D1353,StateActions!L:M,2,FALSE)</f>
        <v>43913</v>
      </c>
      <c r="AD1353" s="6">
        <f>VLOOKUP(D1353,StateActions!A:B,2,FALSE)</f>
        <v>43903</v>
      </c>
      <c r="AE1353">
        <f t="shared" si="435"/>
        <v>17</v>
      </c>
      <c r="AF1353">
        <f t="shared" si="436"/>
        <v>17</v>
      </c>
      <c r="AG1353">
        <f t="shared" si="437"/>
        <v>27</v>
      </c>
      <c r="AH1353" s="18">
        <f t="shared" si="438"/>
        <v>3.6333851388247157E-2</v>
      </c>
      <c r="AI1353" s="18">
        <f t="shared" si="439"/>
        <v>0.96366614861175282</v>
      </c>
      <c r="AJ1353" s="20">
        <f t="shared" si="440"/>
        <v>6.720712395513925E-4</v>
      </c>
      <c r="AK1353" t="str">
        <f t="shared" si="441"/>
        <v>Include</v>
      </c>
      <c r="AL1353" t="str">
        <f t="shared" si="442"/>
        <v>10 or more deaths</v>
      </c>
      <c r="AM1353" s="6">
        <f>IFERROR(VLOOKUP(D1353,DatesEachStateReach10Deaths!A:B,2,FALSE),AK1353)</f>
        <v>43925</v>
      </c>
      <c r="AN1353">
        <f t="shared" si="443"/>
        <v>5</v>
      </c>
    </row>
    <row r="1354" spans="1:40" x14ac:dyDescent="0.25">
      <c r="A1354" t="str">
        <f t="shared" si="430"/>
        <v>43931New Mexico</v>
      </c>
      <c r="B1354" t="str">
        <f t="shared" si="431"/>
        <v>43931NM</v>
      </c>
      <c r="C1354" s="6">
        <v>43931</v>
      </c>
      <c r="D1354" t="s">
        <v>94</v>
      </c>
      <c r="E1354" t="s">
        <v>40</v>
      </c>
      <c r="F1354">
        <f>IFERROR(VLOOKUP(B1354,CovidTracking!B:G,4,FALSE),0)</f>
        <v>1091</v>
      </c>
      <c r="G1354">
        <f>IFERROR(VLOOKUP(B1354,CovidTracking!B:G,5,FALSE),0)</f>
        <v>26007</v>
      </c>
      <c r="H1354">
        <f t="shared" si="432"/>
        <v>27098</v>
      </c>
      <c r="I1354">
        <f>IFERROR(VLOOKUP(B1354,CovidTracking!B:G,6,FALSE),0)</f>
        <v>19</v>
      </c>
      <c r="J1354">
        <f t="shared" si="426"/>
        <v>226</v>
      </c>
      <c r="K1354">
        <f t="shared" si="427"/>
        <v>3065</v>
      </c>
      <c r="L1354">
        <f t="shared" si="428"/>
        <v>3291</v>
      </c>
      <c r="M1354">
        <f t="shared" si="429"/>
        <v>3</v>
      </c>
      <c r="N1354">
        <f>VLOOKUP(A1354,Mobility!$A:$L,7,FALSE)</f>
        <v>-39</v>
      </c>
      <c r="O1354">
        <f>VLOOKUP(A1354,Mobility!$A:$L,8,FALSE)</f>
        <v>-5</v>
      </c>
      <c r="P1354">
        <f>VLOOKUP(A1354,Mobility!$A:$L,9,FALSE)</f>
        <v>-11</v>
      </c>
      <c r="Q1354">
        <f>VLOOKUP(A1354,Mobility!$A:$L,10,FALSE)</f>
        <v>-35</v>
      </c>
      <c r="R1354">
        <f>VLOOKUP(A1354,Mobility!$A:$L,11,FALSE)</f>
        <v>-51</v>
      </c>
      <c r="S1354">
        <f>VLOOKUP(A1354,Mobility!$A:$L,12,FALSE)</f>
        <v>20</v>
      </c>
      <c r="T1354">
        <f>VLOOKUP(D1354,'Pop and Pop Den'!A:C,2,FALSE)</f>
        <v>2096640</v>
      </c>
      <c r="U1354">
        <f>VLOOKUP(D1354,'Pop and Pop Den'!A:C,3,FALSE)</f>
        <v>17.285</v>
      </c>
      <c r="V1354">
        <f>VLOOKUP(D1354,Unemployment!A:B,2,FALSE)</f>
        <v>4.9000000000000004</v>
      </c>
      <c r="W1354">
        <f>VLOOKUP(D1354,Unemployment!H:J,2,FALSE)</f>
        <v>4.8</v>
      </c>
      <c r="X1354">
        <f>VLOOKUP(D1354,Unemployment!H:J,3,FALSE)</f>
        <v>5.9</v>
      </c>
      <c r="Y1354">
        <f t="shared" si="433"/>
        <v>1</v>
      </c>
      <c r="Z1354">
        <f t="shared" si="434"/>
        <v>1.1000000000000005</v>
      </c>
      <c r="AA1354">
        <f>VLOOKUP(D1354,MedianAge!A:B,2,FALSE)</f>
        <v>37.5</v>
      </c>
      <c r="AB1354" s="6">
        <f>VLOOKUP(D1354,StateActions!F:G,2,FALSE)</f>
        <v>43913</v>
      </c>
      <c r="AC1354" s="6">
        <f>VLOOKUP(D1354,StateActions!L:M,2,FALSE)</f>
        <v>43913</v>
      </c>
      <c r="AD1354" s="6">
        <f>VLOOKUP(D1354,StateActions!A:B,2,FALSE)</f>
        <v>43903</v>
      </c>
      <c r="AE1354">
        <f t="shared" si="435"/>
        <v>18</v>
      </c>
      <c r="AF1354">
        <f t="shared" si="436"/>
        <v>18</v>
      </c>
      <c r="AG1354">
        <f t="shared" si="437"/>
        <v>28</v>
      </c>
      <c r="AH1354" s="18">
        <f t="shared" si="438"/>
        <v>4.0261273894752383E-2</v>
      </c>
      <c r="AI1354" s="18">
        <f t="shared" si="439"/>
        <v>0.95973872610524757</v>
      </c>
      <c r="AJ1354" s="20">
        <f t="shared" si="440"/>
        <v>7.0115875710384534E-4</v>
      </c>
      <c r="AK1354" t="str">
        <f t="shared" si="441"/>
        <v>Include</v>
      </c>
      <c r="AL1354" t="str">
        <f t="shared" si="442"/>
        <v>10 or more deaths</v>
      </c>
      <c r="AM1354" s="6">
        <f>IFERROR(VLOOKUP(D1354,DatesEachStateReach10Deaths!A:B,2,FALSE),AK1354)</f>
        <v>43925</v>
      </c>
      <c r="AN1354">
        <f t="shared" si="443"/>
        <v>6</v>
      </c>
    </row>
    <row r="1355" spans="1:40" x14ac:dyDescent="0.25">
      <c r="A1355" t="str">
        <f t="shared" si="430"/>
        <v>43891Nevada</v>
      </c>
      <c r="B1355" t="str">
        <f t="shared" si="431"/>
        <v>43891NV</v>
      </c>
      <c r="C1355" s="6">
        <v>43891</v>
      </c>
      <c r="D1355" t="s">
        <v>91</v>
      </c>
      <c r="E1355" t="s">
        <v>41</v>
      </c>
      <c r="F1355">
        <f>IFERROR(VLOOKUP(B1355,CovidTracking!B:G,4,FALSE),0)</f>
        <v>0</v>
      </c>
      <c r="G1355">
        <f>IFERROR(VLOOKUP(B1355,CovidTracking!B:G,5,FALSE),0)</f>
        <v>0</v>
      </c>
      <c r="H1355">
        <f t="shared" si="432"/>
        <v>0</v>
      </c>
      <c r="I1355">
        <f>IFERROR(VLOOKUP(B1355,CovidTracking!B:G,6,FALSE),0)</f>
        <v>0</v>
      </c>
      <c r="J1355">
        <f>F1355</f>
        <v>0</v>
      </c>
      <c r="K1355">
        <f>G1355</f>
        <v>0</v>
      </c>
      <c r="L1355">
        <f>H1355</f>
        <v>0</v>
      </c>
      <c r="M1355">
        <f>I1355</f>
        <v>0</v>
      </c>
      <c r="N1355">
        <f>VLOOKUP(A1355,Mobility!$A:$L,7,FALSE)</f>
        <v>7</v>
      </c>
      <c r="O1355">
        <f>VLOOKUP(A1355,Mobility!$A:$L,8,FALSE)</f>
        <v>4</v>
      </c>
      <c r="P1355">
        <f>VLOOKUP(A1355,Mobility!$A:$L,9,FALSE)</f>
        <v>3</v>
      </c>
      <c r="Q1355">
        <f>VLOOKUP(A1355,Mobility!$A:$L,10,FALSE)</f>
        <v>0</v>
      </c>
      <c r="R1355">
        <f>VLOOKUP(A1355,Mobility!$A:$L,11,FALSE)</f>
        <v>-1</v>
      </c>
      <c r="S1355">
        <f>VLOOKUP(A1355,Mobility!$A:$L,12,FALSE)</f>
        <v>0</v>
      </c>
      <c r="T1355">
        <f>VLOOKUP(D1355,'Pop and Pop Den'!A:C,2,FALSE)</f>
        <v>3139658</v>
      </c>
      <c r="U1355">
        <f>VLOOKUP(D1355,'Pop and Pop Den'!A:C,3,FALSE)</f>
        <v>28.599299999999999</v>
      </c>
      <c r="V1355">
        <f>VLOOKUP(D1355,Unemployment!A:B,2,FALSE)</f>
        <v>3.9</v>
      </c>
      <c r="W1355">
        <f>VLOOKUP(D1355,Unemployment!H:J,2,FALSE)</f>
        <v>3.6</v>
      </c>
      <c r="X1355">
        <f>VLOOKUP(D1355,Unemployment!H:J,3,FALSE)</f>
        <v>6.3</v>
      </c>
      <c r="Y1355">
        <f t="shared" si="433"/>
        <v>2.4</v>
      </c>
      <c r="Z1355">
        <f t="shared" si="434"/>
        <v>2.6999999999999997</v>
      </c>
      <c r="AA1355">
        <f>VLOOKUP(D1355,MedianAge!A:B,2,FALSE)</f>
        <v>37.9</v>
      </c>
      <c r="AB1355" s="6">
        <f>VLOOKUP(D1355,StateActions!F:G,2,FALSE)</f>
        <v>43922</v>
      </c>
      <c r="AC1355" s="6">
        <f>VLOOKUP(D1355,StateActions!L:M,2,FALSE)</f>
        <v>43910</v>
      </c>
      <c r="AD1355" s="6">
        <f>VLOOKUP(D1355,StateActions!A:B,2,FALSE)</f>
        <v>43905</v>
      </c>
      <c r="AE1355">
        <f t="shared" si="435"/>
        <v>-31</v>
      </c>
      <c r="AF1355">
        <f t="shared" si="436"/>
        <v>-19</v>
      </c>
      <c r="AG1355">
        <f t="shared" si="437"/>
        <v>-14</v>
      </c>
      <c r="AH1355" s="18">
        <f t="shared" si="438"/>
        <v>0</v>
      </c>
      <c r="AI1355" s="18">
        <f t="shared" si="439"/>
        <v>0</v>
      </c>
      <c r="AJ1355" s="20">
        <f t="shared" si="440"/>
        <v>0</v>
      </c>
      <c r="AK1355" t="str">
        <f t="shared" si="441"/>
        <v>Include</v>
      </c>
      <c r="AL1355" t="str">
        <f t="shared" si="442"/>
        <v>Less than 10 deaths</v>
      </c>
      <c r="AM1355" s="6">
        <f>IFERROR(VLOOKUP(D1355,DatesEachStateReach10Deaths!A:B,2,FALSE),AK1355)</f>
        <v>43916</v>
      </c>
      <c r="AN1355">
        <f t="shared" si="443"/>
        <v>-25</v>
      </c>
    </row>
    <row r="1356" spans="1:40" x14ac:dyDescent="0.25">
      <c r="A1356" t="str">
        <f t="shared" si="430"/>
        <v>43892Nevada</v>
      </c>
      <c r="B1356" t="str">
        <f t="shared" si="431"/>
        <v>43892NV</v>
      </c>
      <c r="C1356" s="6">
        <v>43892</v>
      </c>
      <c r="D1356" t="s">
        <v>91</v>
      </c>
      <c r="E1356" t="s">
        <v>41</v>
      </c>
      <c r="F1356">
        <f>IFERROR(VLOOKUP(B1356,CovidTracking!B:G,4,FALSE),0)</f>
        <v>0</v>
      </c>
      <c r="G1356">
        <f>IFERROR(VLOOKUP(B1356,CovidTracking!B:G,5,FALSE),0)</f>
        <v>0</v>
      </c>
      <c r="H1356">
        <f t="shared" si="432"/>
        <v>0</v>
      </c>
      <c r="I1356">
        <f>IFERROR(VLOOKUP(B1356,CovidTracking!B:G,6,FALSE),0)</f>
        <v>0</v>
      </c>
      <c r="J1356">
        <f t="shared" ref="J1356:J1395" si="444">F1356-F1355</f>
        <v>0</v>
      </c>
      <c r="K1356">
        <f t="shared" ref="K1356:K1395" si="445">G1356-G1355</f>
        <v>0</v>
      </c>
      <c r="L1356">
        <f t="shared" ref="L1356:L1395" si="446">H1356-H1355</f>
        <v>0</v>
      </c>
      <c r="M1356">
        <f t="shared" ref="M1356:M1395" si="447">I1356-I1355</f>
        <v>0</v>
      </c>
      <c r="N1356">
        <f>VLOOKUP(A1356,Mobility!$A:$L,7,FALSE)</f>
        <v>6</v>
      </c>
      <c r="O1356">
        <f>VLOOKUP(A1356,Mobility!$A:$L,8,FALSE)</f>
        <v>7</v>
      </c>
      <c r="P1356">
        <f>VLOOKUP(A1356,Mobility!$A:$L,9,FALSE)</f>
        <v>1</v>
      </c>
      <c r="Q1356">
        <f>VLOOKUP(A1356,Mobility!$A:$L,10,FALSE)</f>
        <v>-1</v>
      </c>
      <c r="R1356">
        <f>VLOOKUP(A1356,Mobility!$A:$L,11,FALSE)</f>
        <v>3</v>
      </c>
      <c r="S1356">
        <f>VLOOKUP(A1356,Mobility!$A:$L,12,FALSE)</f>
        <v>0</v>
      </c>
      <c r="T1356">
        <f>VLOOKUP(D1356,'Pop and Pop Den'!A:C,2,FALSE)</f>
        <v>3139658</v>
      </c>
      <c r="U1356">
        <f>VLOOKUP(D1356,'Pop and Pop Den'!A:C,3,FALSE)</f>
        <v>28.599299999999999</v>
      </c>
      <c r="V1356">
        <f>VLOOKUP(D1356,Unemployment!A:B,2,FALSE)</f>
        <v>3.9</v>
      </c>
      <c r="W1356">
        <f>VLOOKUP(D1356,Unemployment!H:J,2,FALSE)</f>
        <v>3.6</v>
      </c>
      <c r="X1356">
        <f>VLOOKUP(D1356,Unemployment!H:J,3,FALSE)</f>
        <v>6.3</v>
      </c>
      <c r="Y1356">
        <f t="shared" si="433"/>
        <v>2.4</v>
      </c>
      <c r="Z1356">
        <f t="shared" si="434"/>
        <v>2.6999999999999997</v>
      </c>
      <c r="AA1356">
        <f>VLOOKUP(D1356,MedianAge!A:B,2,FALSE)</f>
        <v>37.9</v>
      </c>
      <c r="AB1356" s="6">
        <f>VLOOKUP(D1356,StateActions!F:G,2,FALSE)</f>
        <v>43922</v>
      </c>
      <c r="AC1356" s="6">
        <f>VLOOKUP(D1356,StateActions!L:M,2,FALSE)</f>
        <v>43910</v>
      </c>
      <c r="AD1356" s="6">
        <f>VLOOKUP(D1356,StateActions!A:B,2,FALSE)</f>
        <v>43905</v>
      </c>
      <c r="AE1356">
        <f t="shared" si="435"/>
        <v>-30</v>
      </c>
      <c r="AF1356">
        <f t="shared" si="436"/>
        <v>-18</v>
      </c>
      <c r="AG1356">
        <f t="shared" si="437"/>
        <v>-13</v>
      </c>
      <c r="AH1356" s="18">
        <f t="shared" si="438"/>
        <v>0</v>
      </c>
      <c r="AI1356" s="18">
        <f t="shared" si="439"/>
        <v>0</v>
      </c>
      <c r="AJ1356" s="20">
        <f t="shared" si="440"/>
        <v>0</v>
      </c>
      <c r="AK1356" t="str">
        <f t="shared" si="441"/>
        <v>Include</v>
      </c>
      <c r="AL1356" t="str">
        <f t="shared" si="442"/>
        <v>Less than 10 deaths</v>
      </c>
      <c r="AM1356" s="6">
        <f>IFERROR(VLOOKUP(D1356,DatesEachStateReach10Deaths!A:B,2,FALSE),AK1356)</f>
        <v>43916</v>
      </c>
      <c r="AN1356">
        <f t="shared" si="443"/>
        <v>-24</v>
      </c>
    </row>
    <row r="1357" spans="1:40" x14ac:dyDescent="0.25">
      <c r="A1357" t="str">
        <f t="shared" si="430"/>
        <v>43893Nevada</v>
      </c>
      <c r="B1357" t="str">
        <f t="shared" si="431"/>
        <v>43893NV</v>
      </c>
      <c r="C1357" s="6">
        <v>43893</v>
      </c>
      <c r="D1357" t="s">
        <v>91</v>
      </c>
      <c r="E1357" t="s">
        <v>41</v>
      </c>
      <c r="F1357">
        <f>IFERROR(VLOOKUP(B1357,CovidTracking!B:G,4,FALSE),0)</f>
        <v>0</v>
      </c>
      <c r="G1357">
        <f>IFERROR(VLOOKUP(B1357,CovidTracking!B:G,5,FALSE),0)</f>
        <v>0</v>
      </c>
      <c r="H1357">
        <f t="shared" si="432"/>
        <v>0</v>
      </c>
      <c r="I1357">
        <f>IFERROR(VLOOKUP(B1357,CovidTracking!B:G,6,FALSE),0)</f>
        <v>0</v>
      </c>
      <c r="J1357">
        <f t="shared" si="444"/>
        <v>0</v>
      </c>
      <c r="K1357">
        <f t="shared" si="445"/>
        <v>0</v>
      </c>
      <c r="L1357">
        <f t="shared" si="446"/>
        <v>0</v>
      </c>
      <c r="M1357">
        <f t="shared" si="447"/>
        <v>0</v>
      </c>
      <c r="N1357">
        <f>VLOOKUP(A1357,Mobility!$A:$L,7,FALSE)</f>
        <v>9</v>
      </c>
      <c r="O1357">
        <f>VLOOKUP(A1357,Mobility!$A:$L,8,FALSE)</f>
        <v>11</v>
      </c>
      <c r="P1357">
        <f>VLOOKUP(A1357,Mobility!$A:$L,9,FALSE)</f>
        <v>9</v>
      </c>
      <c r="Q1357">
        <f>VLOOKUP(A1357,Mobility!$A:$L,10,FALSE)</f>
        <v>-1</v>
      </c>
      <c r="R1357">
        <f>VLOOKUP(A1357,Mobility!$A:$L,11,FALSE)</f>
        <v>2</v>
      </c>
      <c r="S1357">
        <f>VLOOKUP(A1357,Mobility!$A:$L,12,FALSE)</f>
        <v>-1</v>
      </c>
      <c r="T1357">
        <f>VLOOKUP(D1357,'Pop and Pop Den'!A:C,2,FALSE)</f>
        <v>3139658</v>
      </c>
      <c r="U1357">
        <f>VLOOKUP(D1357,'Pop and Pop Den'!A:C,3,FALSE)</f>
        <v>28.599299999999999</v>
      </c>
      <c r="V1357">
        <f>VLOOKUP(D1357,Unemployment!A:B,2,FALSE)</f>
        <v>3.9</v>
      </c>
      <c r="W1357">
        <f>VLOOKUP(D1357,Unemployment!H:J,2,FALSE)</f>
        <v>3.6</v>
      </c>
      <c r="X1357">
        <f>VLOOKUP(D1357,Unemployment!H:J,3,FALSE)</f>
        <v>6.3</v>
      </c>
      <c r="Y1357">
        <f t="shared" si="433"/>
        <v>2.4</v>
      </c>
      <c r="Z1357">
        <f t="shared" si="434"/>
        <v>2.6999999999999997</v>
      </c>
      <c r="AA1357">
        <f>VLOOKUP(D1357,MedianAge!A:B,2,FALSE)</f>
        <v>37.9</v>
      </c>
      <c r="AB1357" s="6">
        <f>VLOOKUP(D1357,StateActions!F:G,2,FALSE)</f>
        <v>43922</v>
      </c>
      <c r="AC1357" s="6">
        <f>VLOOKUP(D1357,StateActions!L:M,2,FALSE)</f>
        <v>43910</v>
      </c>
      <c r="AD1357" s="6">
        <f>VLOOKUP(D1357,StateActions!A:B,2,FALSE)</f>
        <v>43905</v>
      </c>
      <c r="AE1357">
        <f t="shared" si="435"/>
        <v>-29</v>
      </c>
      <c r="AF1357">
        <f t="shared" si="436"/>
        <v>-17</v>
      </c>
      <c r="AG1357">
        <f t="shared" si="437"/>
        <v>-12</v>
      </c>
      <c r="AH1357" s="18">
        <f t="shared" si="438"/>
        <v>0</v>
      </c>
      <c r="AI1357" s="18">
        <f t="shared" si="439"/>
        <v>0</v>
      </c>
      <c r="AJ1357" s="20">
        <f t="shared" si="440"/>
        <v>0</v>
      </c>
      <c r="AK1357" t="str">
        <f t="shared" si="441"/>
        <v>Include</v>
      </c>
      <c r="AL1357" t="str">
        <f t="shared" si="442"/>
        <v>Less than 10 deaths</v>
      </c>
      <c r="AM1357" s="6">
        <f>IFERROR(VLOOKUP(D1357,DatesEachStateReach10Deaths!A:B,2,FALSE),AK1357)</f>
        <v>43916</v>
      </c>
      <c r="AN1357">
        <f t="shared" si="443"/>
        <v>-23</v>
      </c>
    </row>
    <row r="1358" spans="1:40" x14ac:dyDescent="0.25">
      <c r="A1358" t="str">
        <f t="shared" si="430"/>
        <v>43894Nevada</v>
      </c>
      <c r="B1358" t="str">
        <f t="shared" si="431"/>
        <v>43894NV</v>
      </c>
      <c r="C1358" s="6">
        <v>43894</v>
      </c>
      <c r="D1358" t="s">
        <v>91</v>
      </c>
      <c r="E1358" t="s">
        <v>41</v>
      </c>
      <c r="F1358">
        <f>IFERROR(VLOOKUP(B1358,CovidTracking!B:G,4,FALSE),0)</f>
        <v>0</v>
      </c>
      <c r="G1358">
        <f>IFERROR(VLOOKUP(B1358,CovidTracking!B:G,5,FALSE),0)</f>
        <v>0</v>
      </c>
      <c r="H1358">
        <f t="shared" si="432"/>
        <v>0</v>
      </c>
      <c r="I1358">
        <f>IFERROR(VLOOKUP(B1358,CovidTracking!B:G,6,FALSE),0)</f>
        <v>0</v>
      </c>
      <c r="J1358">
        <f t="shared" si="444"/>
        <v>0</v>
      </c>
      <c r="K1358">
        <f t="shared" si="445"/>
        <v>0</v>
      </c>
      <c r="L1358">
        <f t="shared" si="446"/>
        <v>0</v>
      </c>
      <c r="M1358">
        <f t="shared" si="447"/>
        <v>0</v>
      </c>
      <c r="N1358">
        <f>VLOOKUP(A1358,Mobility!$A:$L,7,FALSE)</f>
        <v>7</v>
      </c>
      <c r="O1358">
        <f>VLOOKUP(A1358,Mobility!$A:$L,8,FALSE)</f>
        <v>9</v>
      </c>
      <c r="P1358">
        <f>VLOOKUP(A1358,Mobility!$A:$L,9,FALSE)</f>
        <v>14</v>
      </c>
      <c r="Q1358">
        <f>VLOOKUP(A1358,Mobility!$A:$L,10,FALSE)</f>
        <v>4</v>
      </c>
      <c r="R1358">
        <f>VLOOKUP(A1358,Mobility!$A:$L,11,FALSE)</f>
        <v>1</v>
      </c>
      <c r="S1358">
        <f>VLOOKUP(A1358,Mobility!$A:$L,12,FALSE)</f>
        <v>-1</v>
      </c>
      <c r="T1358">
        <f>VLOOKUP(D1358,'Pop and Pop Den'!A:C,2,FALSE)</f>
        <v>3139658</v>
      </c>
      <c r="U1358">
        <f>VLOOKUP(D1358,'Pop and Pop Den'!A:C,3,FALSE)</f>
        <v>28.599299999999999</v>
      </c>
      <c r="V1358">
        <f>VLOOKUP(D1358,Unemployment!A:B,2,FALSE)</f>
        <v>3.9</v>
      </c>
      <c r="W1358">
        <f>VLOOKUP(D1358,Unemployment!H:J,2,FALSE)</f>
        <v>3.6</v>
      </c>
      <c r="X1358">
        <f>VLOOKUP(D1358,Unemployment!H:J,3,FALSE)</f>
        <v>6.3</v>
      </c>
      <c r="Y1358">
        <f t="shared" si="433"/>
        <v>2.4</v>
      </c>
      <c r="Z1358">
        <f t="shared" si="434"/>
        <v>2.6999999999999997</v>
      </c>
      <c r="AA1358">
        <f>VLOOKUP(D1358,MedianAge!A:B,2,FALSE)</f>
        <v>37.9</v>
      </c>
      <c r="AB1358" s="6">
        <f>VLOOKUP(D1358,StateActions!F:G,2,FALSE)</f>
        <v>43922</v>
      </c>
      <c r="AC1358" s="6">
        <f>VLOOKUP(D1358,StateActions!L:M,2,FALSE)</f>
        <v>43910</v>
      </c>
      <c r="AD1358" s="6">
        <f>VLOOKUP(D1358,StateActions!A:B,2,FALSE)</f>
        <v>43905</v>
      </c>
      <c r="AE1358">
        <f t="shared" si="435"/>
        <v>-28</v>
      </c>
      <c r="AF1358">
        <f t="shared" si="436"/>
        <v>-16</v>
      </c>
      <c r="AG1358">
        <f t="shared" si="437"/>
        <v>-11</v>
      </c>
      <c r="AH1358" s="18">
        <f t="shared" si="438"/>
        <v>0</v>
      </c>
      <c r="AI1358" s="18">
        <f t="shared" si="439"/>
        <v>0</v>
      </c>
      <c r="AJ1358" s="20">
        <f t="shared" si="440"/>
        <v>0</v>
      </c>
      <c r="AK1358" t="str">
        <f t="shared" si="441"/>
        <v>Include</v>
      </c>
      <c r="AL1358" t="str">
        <f t="shared" si="442"/>
        <v>Less than 10 deaths</v>
      </c>
      <c r="AM1358" s="6">
        <f>IFERROR(VLOOKUP(D1358,DatesEachStateReach10Deaths!A:B,2,FALSE),AK1358)</f>
        <v>43916</v>
      </c>
      <c r="AN1358">
        <f t="shared" si="443"/>
        <v>-22</v>
      </c>
    </row>
    <row r="1359" spans="1:40" x14ac:dyDescent="0.25">
      <c r="A1359" t="str">
        <f t="shared" si="430"/>
        <v>43895Nevada</v>
      </c>
      <c r="B1359" t="str">
        <f t="shared" si="431"/>
        <v>43895NV</v>
      </c>
      <c r="C1359" s="6">
        <v>43895</v>
      </c>
      <c r="D1359" t="s">
        <v>91</v>
      </c>
      <c r="E1359" t="s">
        <v>41</v>
      </c>
      <c r="F1359">
        <f>IFERROR(VLOOKUP(B1359,CovidTracking!B:G,4,FALSE),0)</f>
        <v>1</v>
      </c>
      <c r="G1359">
        <f>IFERROR(VLOOKUP(B1359,CovidTracking!B:G,5,FALSE),0)</f>
        <v>14</v>
      </c>
      <c r="H1359">
        <f t="shared" si="432"/>
        <v>15</v>
      </c>
      <c r="I1359">
        <f>IFERROR(VLOOKUP(B1359,CovidTracking!B:G,6,FALSE),0)</f>
        <v>0</v>
      </c>
      <c r="J1359">
        <f t="shared" si="444"/>
        <v>1</v>
      </c>
      <c r="K1359">
        <f t="shared" si="445"/>
        <v>14</v>
      </c>
      <c r="L1359">
        <f t="shared" si="446"/>
        <v>15</v>
      </c>
      <c r="M1359">
        <f t="shared" si="447"/>
        <v>0</v>
      </c>
      <c r="N1359">
        <f>VLOOKUP(A1359,Mobility!$A:$L,7,FALSE)</f>
        <v>6</v>
      </c>
      <c r="O1359">
        <f>VLOOKUP(A1359,Mobility!$A:$L,8,FALSE)</f>
        <v>10</v>
      </c>
      <c r="P1359">
        <f>VLOOKUP(A1359,Mobility!$A:$L,9,FALSE)</f>
        <v>13</v>
      </c>
      <c r="Q1359">
        <f>VLOOKUP(A1359,Mobility!$A:$L,10,FALSE)</f>
        <v>1</v>
      </c>
      <c r="R1359">
        <f>VLOOKUP(A1359,Mobility!$A:$L,11,FALSE)</f>
        <v>1</v>
      </c>
      <c r="S1359">
        <f>VLOOKUP(A1359,Mobility!$A:$L,12,FALSE)</f>
        <v>-1</v>
      </c>
      <c r="T1359">
        <f>VLOOKUP(D1359,'Pop and Pop Den'!A:C,2,FALSE)</f>
        <v>3139658</v>
      </c>
      <c r="U1359">
        <f>VLOOKUP(D1359,'Pop and Pop Den'!A:C,3,FALSE)</f>
        <v>28.599299999999999</v>
      </c>
      <c r="V1359">
        <f>VLOOKUP(D1359,Unemployment!A:B,2,FALSE)</f>
        <v>3.9</v>
      </c>
      <c r="W1359">
        <f>VLOOKUP(D1359,Unemployment!H:J,2,FALSE)</f>
        <v>3.6</v>
      </c>
      <c r="X1359">
        <f>VLOOKUP(D1359,Unemployment!H:J,3,FALSE)</f>
        <v>6.3</v>
      </c>
      <c r="Y1359">
        <f t="shared" si="433"/>
        <v>2.4</v>
      </c>
      <c r="Z1359">
        <f t="shared" si="434"/>
        <v>2.6999999999999997</v>
      </c>
      <c r="AA1359">
        <f>VLOOKUP(D1359,MedianAge!A:B,2,FALSE)</f>
        <v>37.9</v>
      </c>
      <c r="AB1359" s="6">
        <f>VLOOKUP(D1359,StateActions!F:G,2,FALSE)</f>
        <v>43922</v>
      </c>
      <c r="AC1359" s="6">
        <f>VLOOKUP(D1359,StateActions!L:M,2,FALSE)</f>
        <v>43910</v>
      </c>
      <c r="AD1359" s="6">
        <f>VLOOKUP(D1359,StateActions!A:B,2,FALSE)</f>
        <v>43905</v>
      </c>
      <c r="AE1359">
        <f t="shared" si="435"/>
        <v>-27</v>
      </c>
      <c r="AF1359">
        <f t="shared" si="436"/>
        <v>-15</v>
      </c>
      <c r="AG1359">
        <f t="shared" si="437"/>
        <v>-10</v>
      </c>
      <c r="AH1359" s="18">
        <f t="shared" si="438"/>
        <v>6.6666666666666666E-2</v>
      </c>
      <c r="AI1359" s="18">
        <f t="shared" si="439"/>
        <v>0.93333333333333335</v>
      </c>
      <c r="AJ1359" s="20">
        <f t="shared" si="440"/>
        <v>0</v>
      </c>
      <c r="AK1359" t="str">
        <f t="shared" si="441"/>
        <v>Include</v>
      </c>
      <c r="AL1359" t="str">
        <f t="shared" si="442"/>
        <v>Less than 10 deaths</v>
      </c>
      <c r="AM1359" s="6">
        <f>IFERROR(VLOOKUP(D1359,DatesEachStateReach10Deaths!A:B,2,FALSE),AK1359)</f>
        <v>43916</v>
      </c>
      <c r="AN1359">
        <f t="shared" si="443"/>
        <v>-21</v>
      </c>
    </row>
    <row r="1360" spans="1:40" x14ac:dyDescent="0.25">
      <c r="A1360" t="str">
        <f t="shared" si="430"/>
        <v>43896Nevada</v>
      </c>
      <c r="B1360" t="str">
        <f t="shared" si="431"/>
        <v>43896NV</v>
      </c>
      <c r="C1360" s="6">
        <v>43896</v>
      </c>
      <c r="D1360" t="s">
        <v>91</v>
      </c>
      <c r="E1360" t="s">
        <v>41</v>
      </c>
      <c r="F1360">
        <f>IFERROR(VLOOKUP(B1360,CovidTracking!B:G,4,FALSE),0)</f>
        <v>1</v>
      </c>
      <c r="G1360">
        <f>IFERROR(VLOOKUP(B1360,CovidTracking!B:G,5,FALSE),0)</f>
        <v>14</v>
      </c>
      <c r="H1360">
        <f t="shared" si="432"/>
        <v>15</v>
      </c>
      <c r="I1360">
        <f>IFERROR(VLOOKUP(B1360,CovidTracking!B:G,6,FALSE),0)</f>
        <v>0</v>
      </c>
      <c r="J1360">
        <f t="shared" si="444"/>
        <v>0</v>
      </c>
      <c r="K1360">
        <f t="shared" si="445"/>
        <v>0</v>
      </c>
      <c r="L1360">
        <f t="shared" si="446"/>
        <v>0</v>
      </c>
      <c r="M1360">
        <f t="shared" si="447"/>
        <v>0</v>
      </c>
      <c r="N1360">
        <f>VLOOKUP(A1360,Mobility!$A:$L,7,FALSE)</f>
        <v>3</v>
      </c>
      <c r="O1360">
        <f>VLOOKUP(A1360,Mobility!$A:$L,8,FALSE)</f>
        <v>7</v>
      </c>
      <c r="P1360">
        <f>VLOOKUP(A1360,Mobility!$A:$L,9,FALSE)</f>
        <v>14</v>
      </c>
      <c r="Q1360">
        <f>VLOOKUP(A1360,Mobility!$A:$L,10,FALSE)</f>
        <v>-2</v>
      </c>
      <c r="R1360">
        <f>VLOOKUP(A1360,Mobility!$A:$L,11,FALSE)</f>
        <v>2</v>
      </c>
      <c r="S1360">
        <f>VLOOKUP(A1360,Mobility!$A:$L,12,FALSE)</f>
        <v>0</v>
      </c>
      <c r="T1360">
        <f>VLOOKUP(D1360,'Pop and Pop Den'!A:C,2,FALSE)</f>
        <v>3139658</v>
      </c>
      <c r="U1360">
        <f>VLOOKUP(D1360,'Pop and Pop Den'!A:C,3,FALSE)</f>
        <v>28.599299999999999</v>
      </c>
      <c r="V1360">
        <f>VLOOKUP(D1360,Unemployment!A:B,2,FALSE)</f>
        <v>3.9</v>
      </c>
      <c r="W1360">
        <f>VLOOKUP(D1360,Unemployment!H:J,2,FALSE)</f>
        <v>3.6</v>
      </c>
      <c r="X1360">
        <f>VLOOKUP(D1360,Unemployment!H:J,3,FALSE)</f>
        <v>6.3</v>
      </c>
      <c r="Y1360">
        <f t="shared" si="433"/>
        <v>2.4</v>
      </c>
      <c r="Z1360">
        <f t="shared" si="434"/>
        <v>2.6999999999999997</v>
      </c>
      <c r="AA1360">
        <f>VLOOKUP(D1360,MedianAge!A:B,2,FALSE)</f>
        <v>37.9</v>
      </c>
      <c r="AB1360" s="6">
        <f>VLOOKUP(D1360,StateActions!F:G,2,FALSE)</f>
        <v>43922</v>
      </c>
      <c r="AC1360" s="6">
        <f>VLOOKUP(D1360,StateActions!L:M,2,FALSE)</f>
        <v>43910</v>
      </c>
      <c r="AD1360" s="6">
        <f>VLOOKUP(D1360,StateActions!A:B,2,FALSE)</f>
        <v>43905</v>
      </c>
      <c r="AE1360">
        <f t="shared" si="435"/>
        <v>-26</v>
      </c>
      <c r="AF1360">
        <f t="shared" si="436"/>
        <v>-14</v>
      </c>
      <c r="AG1360">
        <f t="shared" si="437"/>
        <v>-9</v>
      </c>
      <c r="AH1360" s="18">
        <f t="shared" si="438"/>
        <v>6.6666666666666666E-2</v>
      </c>
      <c r="AI1360" s="18">
        <f t="shared" si="439"/>
        <v>0.93333333333333335</v>
      </c>
      <c r="AJ1360" s="20">
        <f t="shared" si="440"/>
        <v>0</v>
      </c>
      <c r="AK1360" t="str">
        <f t="shared" si="441"/>
        <v>Include</v>
      </c>
      <c r="AL1360" t="str">
        <f t="shared" si="442"/>
        <v>Less than 10 deaths</v>
      </c>
      <c r="AM1360" s="6">
        <f>IFERROR(VLOOKUP(D1360,DatesEachStateReach10Deaths!A:B,2,FALSE),AK1360)</f>
        <v>43916</v>
      </c>
      <c r="AN1360">
        <f t="shared" si="443"/>
        <v>-20</v>
      </c>
    </row>
    <row r="1361" spans="1:40" x14ac:dyDescent="0.25">
      <c r="A1361" t="str">
        <f t="shared" si="430"/>
        <v>43897Nevada</v>
      </c>
      <c r="B1361" t="str">
        <f t="shared" si="431"/>
        <v>43897NV</v>
      </c>
      <c r="C1361" s="6">
        <v>43897</v>
      </c>
      <c r="D1361" t="s">
        <v>91</v>
      </c>
      <c r="E1361" t="s">
        <v>41</v>
      </c>
      <c r="F1361">
        <f>IFERROR(VLOOKUP(B1361,CovidTracking!B:G,4,FALSE),0)</f>
        <v>1</v>
      </c>
      <c r="G1361">
        <f>IFERROR(VLOOKUP(B1361,CovidTracking!B:G,5,FALSE),0)</f>
        <v>14</v>
      </c>
      <c r="H1361">
        <f t="shared" si="432"/>
        <v>15</v>
      </c>
      <c r="I1361">
        <f>IFERROR(VLOOKUP(B1361,CovidTracking!B:G,6,FALSE),0)</f>
        <v>0</v>
      </c>
      <c r="J1361">
        <f t="shared" si="444"/>
        <v>0</v>
      </c>
      <c r="K1361">
        <f t="shared" si="445"/>
        <v>0</v>
      </c>
      <c r="L1361">
        <f t="shared" si="446"/>
        <v>0</v>
      </c>
      <c r="M1361">
        <f t="shared" si="447"/>
        <v>0</v>
      </c>
      <c r="N1361">
        <f>VLOOKUP(A1361,Mobility!$A:$L,7,FALSE)</f>
        <v>2</v>
      </c>
      <c r="O1361">
        <f>VLOOKUP(A1361,Mobility!$A:$L,8,FALSE)</f>
        <v>5</v>
      </c>
      <c r="P1361">
        <f>VLOOKUP(A1361,Mobility!$A:$L,9,FALSE)</f>
        <v>0</v>
      </c>
      <c r="Q1361">
        <f>VLOOKUP(A1361,Mobility!$A:$L,10,FALSE)</f>
        <v>0</v>
      </c>
      <c r="R1361">
        <f>VLOOKUP(A1361,Mobility!$A:$L,11,FALSE)</f>
        <v>0</v>
      </c>
      <c r="S1361">
        <f>VLOOKUP(A1361,Mobility!$A:$L,12,FALSE)</f>
        <v>0</v>
      </c>
      <c r="T1361">
        <f>VLOOKUP(D1361,'Pop and Pop Den'!A:C,2,FALSE)</f>
        <v>3139658</v>
      </c>
      <c r="U1361">
        <f>VLOOKUP(D1361,'Pop and Pop Den'!A:C,3,FALSE)</f>
        <v>28.599299999999999</v>
      </c>
      <c r="V1361">
        <f>VLOOKUP(D1361,Unemployment!A:B,2,FALSE)</f>
        <v>3.9</v>
      </c>
      <c r="W1361">
        <f>VLOOKUP(D1361,Unemployment!H:J,2,FALSE)</f>
        <v>3.6</v>
      </c>
      <c r="X1361">
        <f>VLOOKUP(D1361,Unemployment!H:J,3,FALSE)</f>
        <v>6.3</v>
      </c>
      <c r="Y1361">
        <f t="shared" si="433"/>
        <v>2.4</v>
      </c>
      <c r="Z1361">
        <f t="shared" si="434"/>
        <v>2.6999999999999997</v>
      </c>
      <c r="AA1361">
        <f>VLOOKUP(D1361,MedianAge!A:B,2,FALSE)</f>
        <v>37.9</v>
      </c>
      <c r="AB1361" s="6">
        <f>VLOOKUP(D1361,StateActions!F:G,2,FALSE)</f>
        <v>43922</v>
      </c>
      <c r="AC1361" s="6">
        <f>VLOOKUP(D1361,StateActions!L:M,2,FALSE)</f>
        <v>43910</v>
      </c>
      <c r="AD1361" s="6">
        <f>VLOOKUP(D1361,StateActions!A:B,2,FALSE)</f>
        <v>43905</v>
      </c>
      <c r="AE1361">
        <f t="shared" si="435"/>
        <v>-25</v>
      </c>
      <c r="AF1361">
        <f t="shared" si="436"/>
        <v>-13</v>
      </c>
      <c r="AG1361">
        <f t="shared" si="437"/>
        <v>-8</v>
      </c>
      <c r="AH1361" s="18">
        <f t="shared" si="438"/>
        <v>6.6666666666666666E-2</v>
      </c>
      <c r="AI1361" s="18">
        <f t="shared" si="439"/>
        <v>0.93333333333333335</v>
      </c>
      <c r="AJ1361" s="20">
        <f t="shared" si="440"/>
        <v>0</v>
      </c>
      <c r="AK1361" t="str">
        <f t="shared" si="441"/>
        <v>Include</v>
      </c>
      <c r="AL1361" t="str">
        <f t="shared" si="442"/>
        <v>Less than 10 deaths</v>
      </c>
      <c r="AM1361" s="6">
        <f>IFERROR(VLOOKUP(D1361,DatesEachStateReach10Deaths!A:B,2,FALSE),AK1361)</f>
        <v>43916</v>
      </c>
      <c r="AN1361">
        <f t="shared" si="443"/>
        <v>-19</v>
      </c>
    </row>
    <row r="1362" spans="1:40" x14ac:dyDescent="0.25">
      <c r="A1362" t="str">
        <f t="shared" si="430"/>
        <v>43898Nevada</v>
      </c>
      <c r="B1362" t="str">
        <f t="shared" si="431"/>
        <v>43898NV</v>
      </c>
      <c r="C1362" s="6">
        <v>43898</v>
      </c>
      <c r="D1362" t="s">
        <v>91</v>
      </c>
      <c r="E1362" t="s">
        <v>41</v>
      </c>
      <c r="F1362">
        <f>IFERROR(VLOOKUP(B1362,CovidTracking!B:G,4,FALSE),0)</f>
        <v>1</v>
      </c>
      <c r="G1362">
        <f>IFERROR(VLOOKUP(B1362,CovidTracking!B:G,5,FALSE),0)</f>
        <v>14</v>
      </c>
      <c r="H1362">
        <f t="shared" si="432"/>
        <v>15</v>
      </c>
      <c r="I1362">
        <f>IFERROR(VLOOKUP(B1362,CovidTracking!B:G,6,FALSE),0)</f>
        <v>0</v>
      </c>
      <c r="J1362">
        <f t="shared" si="444"/>
        <v>0</v>
      </c>
      <c r="K1362">
        <f t="shared" si="445"/>
        <v>0</v>
      </c>
      <c r="L1362">
        <f t="shared" si="446"/>
        <v>0</v>
      </c>
      <c r="M1362">
        <f t="shared" si="447"/>
        <v>0</v>
      </c>
      <c r="N1362">
        <f>VLOOKUP(A1362,Mobility!$A:$L,7,FALSE)</f>
        <v>4</v>
      </c>
      <c r="O1362">
        <f>VLOOKUP(A1362,Mobility!$A:$L,8,FALSE)</f>
        <v>7</v>
      </c>
      <c r="P1362">
        <f>VLOOKUP(A1362,Mobility!$A:$L,9,FALSE)</f>
        <v>22</v>
      </c>
      <c r="Q1362">
        <f>VLOOKUP(A1362,Mobility!$A:$L,10,FALSE)</f>
        <v>0</v>
      </c>
      <c r="R1362">
        <f>VLOOKUP(A1362,Mobility!$A:$L,11,FALSE)</f>
        <v>0</v>
      </c>
      <c r="S1362">
        <f>VLOOKUP(A1362,Mobility!$A:$L,12,FALSE)</f>
        <v>0</v>
      </c>
      <c r="T1362">
        <f>VLOOKUP(D1362,'Pop and Pop Den'!A:C,2,FALSE)</f>
        <v>3139658</v>
      </c>
      <c r="U1362">
        <f>VLOOKUP(D1362,'Pop and Pop Den'!A:C,3,FALSE)</f>
        <v>28.599299999999999</v>
      </c>
      <c r="V1362">
        <f>VLOOKUP(D1362,Unemployment!A:B,2,FALSE)</f>
        <v>3.9</v>
      </c>
      <c r="W1362">
        <f>VLOOKUP(D1362,Unemployment!H:J,2,FALSE)</f>
        <v>3.6</v>
      </c>
      <c r="X1362">
        <f>VLOOKUP(D1362,Unemployment!H:J,3,FALSE)</f>
        <v>6.3</v>
      </c>
      <c r="Y1362">
        <f t="shared" si="433"/>
        <v>2.4</v>
      </c>
      <c r="Z1362">
        <f t="shared" si="434"/>
        <v>2.6999999999999997</v>
      </c>
      <c r="AA1362">
        <f>VLOOKUP(D1362,MedianAge!A:B,2,FALSE)</f>
        <v>37.9</v>
      </c>
      <c r="AB1362" s="6">
        <f>VLOOKUP(D1362,StateActions!F:G,2,FALSE)</f>
        <v>43922</v>
      </c>
      <c r="AC1362" s="6">
        <f>VLOOKUP(D1362,StateActions!L:M,2,FALSE)</f>
        <v>43910</v>
      </c>
      <c r="AD1362" s="6">
        <f>VLOOKUP(D1362,StateActions!A:B,2,FALSE)</f>
        <v>43905</v>
      </c>
      <c r="AE1362">
        <f t="shared" si="435"/>
        <v>-24</v>
      </c>
      <c r="AF1362">
        <f t="shared" si="436"/>
        <v>-12</v>
      </c>
      <c r="AG1362">
        <f t="shared" si="437"/>
        <v>-7</v>
      </c>
      <c r="AH1362" s="18">
        <f t="shared" si="438"/>
        <v>6.6666666666666666E-2</v>
      </c>
      <c r="AI1362" s="18">
        <f t="shared" si="439"/>
        <v>0.93333333333333335</v>
      </c>
      <c r="AJ1362" s="20">
        <f t="shared" si="440"/>
        <v>0</v>
      </c>
      <c r="AK1362" t="str">
        <f t="shared" si="441"/>
        <v>Include</v>
      </c>
      <c r="AL1362" t="str">
        <f t="shared" si="442"/>
        <v>Less than 10 deaths</v>
      </c>
      <c r="AM1362" s="6">
        <f>IFERROR(VLOOKUP(D1362,DatesEachStateReach10Deaths!A:B,2,FALSE),AK1362)</f>
        <v>43916</v>
      </c>
      <c r="AN1362">
        <f t="shared" si="443"/>
        <v>-18</v>
      </c>
    </row>
    <row r="1363" spans="1:40" x14ac:dyDescent="0.25">
      <c r="A1363" t="str">
        <f t="shared" si="430"/>
        <v>43899Nevada</v>
      </c>
      <c r="B1363" t="str">
        <f t="shared" si="431"/>
        <v>43899NV</v>
      </c>
      <c r="C1363" s="6">
        <v>43899</v>
      </c>
      <c r="D1363" t="s">
        <v>91</v>
      </c>
      <c r="E1363" t="s">
        <v>41</v>
      </c>
      <c r="F1363">
        <f>IFERROR(VLOOKUP(B1363,CovidTracking!B:G,4,FALSE),0)</f>
        <v>1</v>
      </c>
      <c r="G1363">
        <f>IFERROR(VLOOKUP(B1363,CovidTracking!B:G,5,FALSE),0)</f>
        <v>14</v>
      </c>
      <c r="H1363">
        <f t="shared" si="432"/>
        <v>15</v>
      </c>
      <c r="I1363">
        <f>IFERROR(VLOOKUP(B1363,CovidTracking!B:G,6,FALSE),0)</f>
        <v>0</v>
      </c>
      <c r="J1363">
        <f t="shared" si="444"/>
        <v>0</v>
      </c>
      <c r="K1363">
        <f t="shared" si="445"/>
        <v>0</v>
      </c>
      <c r="L1363">
        <f t="shared" si="446"/>
        <v>0</v>
      </c>
      <c r="M1363">
        <f t="shared" si="447"/>
        <v>0</v>
      </c>
      <c r="N1363">
        <f>VLOOKUP(A1363,Mobility!$A:$L,7,FALSE)</f>
        <v>4</v>
      </c>
      <c r="O1363">
        <f>VLOOKUP(A1363,Mobility!$A:$L,8,FALSE)</f>
        <v>8</v>
      </c>
      <c r="P1363">
        <f>VLOOKUP(A1363,Mobility!$A:$L,9,FALSE)</f>
        <v>15</v>
      </c>
      <c r="Q1363">
        <f>VLOOKUP(A1363,Mobility!$A:$L,10,FALSE)</f>
        <v>0</v>
      </c>
      <c r="R1363">
        <f>VLOOKUP(A1363,Mobility!$A:$L,11,FALSE)</f>
        <v>-7</v>
      </c>
      <c r="S1363">
        <f>VLOOKUP(A1363,Mobility!$A:$L,12,FALSE)</f>
        <v>1</v>
      </c>
      <c r="T1363">
        <f>VLOOKUP(D1363,'Pop and Pop Den'!A:C,2,FALSE)</f>
        <v>3139658</v>
      </c>
      <c r="U1363">
        <f>VLOOKUP(D1363,'Pop and Pop Den'!A:C,3,FALSE)</f>
        <v>28.599299999999999</v>
      </c>
      <c r="V1363">
        <f>VLOOKUP(D1363,Unemployment!A:B,2,FALSE)</f>
        <v>3.9</v>
      </c>
      <c r="W1363">
        <f>VLOOKUP(D1363,Unemployment!H:J,2,FALSE)</f>
        <v>3.6</v>
      </c>
      <c r="X1363">
        <f>VLOOKUP(D1363,Unemployment!H:J,3,FALSE)</f>
        <v>6.3</v>
      </c>
      <c r="Y1363">
        <f t="shared" si="433"/>
        <v>2.4</v>
      </c>
      <c r="Z1363">
        <f t="shared" si="434"/>
        <v>2.6999999999999997</v>
      </c>
      <c r="AA1363">
        <f>VLOOKUP(D1363,MedianAge!A:B,2,FALSE)</f>
        <v>37.9</v>
      </c>
      <c r="AB1363" s="6">
        <f>VLOOKUP(D1363,StateActions!F:G,2,FALSE)</f>
        <v>43922</v>
      </c>
      <c r="AC1363" s="6">
        <f>VLOOKUP(D1363,StateActions!L:M,2,FALSE)</f>
        <v>43910</v>
      </c>
      <c r="AD1363" s="6">
        <f>VLOOKUP(D1363,StateActions!A:B,2,FALSE)</f>
        <v>43905</v>
      </c>
      <c r="AE1363">
        <f t="shared" si="435"/>
        <v>-23</v>
      </c>
      <c r="AF1363">
        <f t="shared" si="436"/>
        <v>-11</v>
      </c>
      <c r="AG1363">
        <f t="shared" si="437"/>
        <v>-6</v>
      </c>
      <c r="AH1363" s="18">
        <f t="shared" si="438"/>
        <v>6.6666666666666666E-2</v>
      </c>
      <c r="AI1363" s="18">
        <f t="shared" si="439"/>
        <v>0.93333333333333335</v>
      </c>
      <c r="AJ1363" s="20">
        <f t="shared" si="440"/>
        <v>0</v>
      </c>
      <c r="AK1363" t="str">
        <f t="shared" si="441"/>
        <v>Include</v>
      </c>
      <c r="AL1363" t="str">
        <f t="shared" si="442"/>
        <v>Less than 10 deaths</v>
      </c>
      <c r="AM1363" s="6">
        <f>IFERROR(VLOOKUP(D1363,DatesEachStateReach10Deaths!A:B,2,FALSE),AK1363)</f>
        <v>43916</v>
      </c>
      <c r="AN1363">
        <f t="shared" si="443"/>
        <v>-17</v>
      </c>
    </row>
    <row r="1364" spans="1:40" x14ac:dyDescent="0.25">
      <c r="A1364" t="str">
        <f t="shared" si="430"/>
        <v>43900Nevada</v>
      </c>
      <c r="B1364" t="str">
        <f t="shared" si="431"/>
        <v>43900NV</v>
      </c>
      <c r="C1364" s="6">
        <v>43900</v>
      </c>
      <c r="D1364" t="s">
        <v>91</v>
      </c>
      <c r="E1364" t="s">
        <v>41</v>
      </c>
      <c r="F1364">
        <f>IFERROR(VLOOKUP(B1364,CovidTracking!B:G,4,FALSE),0)</f>
        <v>1</v>
      </c>
      <c r="G1364">
        <f>IFERROR(VLOOKUP(B1364,CovidTracking!B:G,5,FALSE),0)</f>
        <v>14</v>
      </c>
      <c r="H1364">
        <f t="shared" si="432"/>
        <v>15</v>
      </c>
      <c r="I1364">
        <f>IFERROR(VLOOKUP(B1364,CovidTracking!B:G,6,FALSE),0)</f>
        <v>0</v>
      </c>
      <c r="J1364">
        <f t="shared" si="444"/>
        <v>0</v>
      </c>
      <c r="K1364">
        <f t="shared" si="445"/>
        <v>0</v>
      </c>
      <c r="L1364">
        <f t="shared" si="446"/>
        <v>0</v>
      </c>
      <c r="M1364">
        <f t="shared" si="447"/>
        <v>0</v>
      </c>
      <c r="N1364">
        <f>VLOOKUP(A1364,Mobility!$A:$L,7,FALSE)</f>
        <v>2</v>
      </c>
      <c r="O1364">
        <f>VLOOKUP(A1364,Mobility!$A:$L,8,FALSE)</f>
        <v>7</v>
      </c>
      <c r="P1364">
        <f>VLOOKUP(A1364,Mobility!$A:$L,9,FALSE)</f>
        <v>-5</v>
      </c>
      <c r="Q1364">
        <f>VLOOKUP(A1364,Mobility!$A:$L,10,FALSE)</f>
        <v>-6</v>
      </c>
      <c r="R1364">
        <f>VLOOKUP(A1364,Mobility!$A:$L,11,FALSE)</f>
        <v>-1</v>
      </c>
      <c r="S1364">
        <f>VLOOKUP(A1364,Mobility!$A:$L,12,FALSE)</f>
        <v>1</v>
      </c>
      <c r="T1364">
        <f>VLOOKUP(D1364,'Pop and Pop Den'!A:C,2,FALSE)</f>
        <v>3139658</v>
      </c>
      <c r="U1364">
        <f>VLOOKUP(D1364,'Pop and Pop Den'!A:C,3,FALSE)</f>
        <v>28.599299999999999</v>
      </c>
      <c r="V1364">
        <f>VLOOKUP(D1364,Unemployment!A:B,2,FALSE)</f>
        <v>3.9</v>
      </c>
      <c r="W1364">
        <f>VLOOKUP(D1364,Unemployment!H:J,2,FALSE)</f>
        <v>3.6</v>
      </c>
      <c r="X1364">
        <f>VLOOKUP(D1364,Unemployment!H:J,3,FALSE)</f>
        <v>6.3</v>
      </c>
      <c r="Y1364">
        <f t="shared" si="433"/>
        <v>2.4</v>
      </c>
      <c r="Z1364">
        <f t="shared" si="434"/>
        <v>2.6999999999999997</v>
      </c>
      <c r="AA1364">
        <f>VLOOKUP(D1364,MedianAge!A:B,2,FALSE)</f>
        <v>37.9</v>
      </c>
      <c r="AB1364" s="6">
        <f>VLOOKUP(D1364,StateActions!F:G,2,FALSE)</f>
        <v>43922</v>
      </c>
      <c r="AC1364" s="6">
        <f>VLOOKUP(D1364,StateActions!L:M,2,FALSE)</f>
        <v>43910</v>
      </c>
      <c r="AD1364" s="6">
        <f>VLOOKUP(D1364,StateActions!A:B,2,FALSE)</f>
        <v>43905</v>
      </c>
      <c r="AE1364">
        <f t="shared" si="435"/>
        <v>-22</v>
      </c>
      <c r="AF1364">
        <f t="shared" si="436"/>
        <v>-10</v>
      </c>
      <c r="AG1364">
        <f t="shared" si="437"/>
        <v>-5</v>
      </c>
      <c r="AH1364" s="18">
        <f t="shared" si="438"/>
        <v>6.6666666666666666E-2</v>
      </c>
      <c r="AI1364" s="18">
        <f t="shared" si="439"/>
        <v>0.93333333333333335</v>
      </c>
      <c r="AJ1364" s="20">
        <f t="shared" si="440"/>
        <v>0</v>
      </c>
      <c r="AK1364" t="str">
        <f t="shared" si="441"/>
        <v>Include</v>
      </c>
      <c r="AL1364" t="str">
        <f t="shared" si="442"/>
        <v>Less than 10 deaths</v>
      </c>
      <c r="AM1364" s="6">
        <f>IFERROR(VLOOKUP(D1364,DatesEachStateReach10Deaths!A:B,2,FALSE),AK1364)</f>
        <v>43916</v>
      </c>
      <c r="AN1364">
        <f t="shared" si="443"/>
        <v>-16</v>
      </c>
    </row>
    <row r="1365" spans="1:40" x14ac:dyDescent="0.25">
      <c r="A1365" t="str">
        <f t="shared" si="430"/>
        <v>43901Nevada</v>
      </c>
      <c r="B1365" t="str">
        <f t="shared" si="431"/>
        <v>43901NV</v>
      </c>
      <c r="C1365" s="6">
        <v>43901</v>
      </c>
      <c r="D1365" t="s">
        <v>91</v>
      </c>
      <c r="E1365" t="s">
        <v>41</v>
      </c>
      <c r="F1365">
        <f>IFERROR(VLOOKUP(B1365,CovidTracking!B:G,4,FALSE),0)</f>
        <v>5</v>
      </c>
      <c r="G1365">
        <f>IFERROR(VLOOKUP(B1365,CovidTracking!B:G,5,FALSE),0)</f>
        <v>168</v>
      </c>
      <c r="H1365">
        <f t="shared" si="432"/>
        <v>173</v>
      </c>
      <c r="I1365">
        <f>IFERROR(VLOOKUP(B1365,CovidTracking!B:G,6,FALSE),0)</f>
        <v>0</v>
      </c>
      <c r="J1365">
        <f t="shared" si="444"/>
        <v>4</v>
      </c>
      <c r="K1365">
        <f t="shared" si="445"/>
        <v>154</v>
      </c>
      <c r="L1365">
        <f t="shared" si="446"/>
        <v>158</v>
      </c>
      <c r="M1365">
        <f t="shared" si="447"/>
        <v>0</v>
      </c>
      <c r="N1365">
        <f>VLOOKUP(A1365,Mobility!$A:$L,7,FALSE)</f>
        <v>5</v>
      </c>
      <c r="O1365">
        <f>VLOOKUP(A1365,Mobility!$A:$L,8,FALSE)</f>
        <v>11</v>
      </c>
      <c r="P1365">
        <f>VLOOKUP(A1365,Mobility!$A:$L,9,FALSE)</f>
        <v>11</v>
      </c>
      <c r="Q1365">
        <f>VLOOKUP(A1365,Mobility!$A:$L,10,FALSE)</f>
        <v>-1</v>
      </c>
      <c r="R1365">
        <f>VLOOKUP(A1365,Mobility!$A:$L,11,FALSE)</f>
        <v>0</v>
      </c>
      <c r="S1365">
        <f>VLOOKUP(A1365,Mobility!$A:$L,12,FALSE)</f>
        <v>1</v>
      </c>
      <c r="T1365">
        <f>VLOOKUP(D1365,'Pop and Pop Den'!A:C,2,FALSE)</f>
        <v>3139658</v>
      </c>
      <c r="U1365">
        <f>VLOOKUP(D1365,'Pop and Pop Den'!A:C,3,FALSE)</f>
        <v>28.599299999999999</v>
      </c>
      <c r="V1365">
        <f>VLOOKUP(D1365,Unemployment!A:B,2,FALSE)</f>
        <v>3.9</v>
      </c>
      <c r="W1365">
        <f>VLOOKUP(D1365,Unemployment!H:J,2,FALSE)</f>
        <v>3.6</v>
      </c>
      <c r="X1365">
        <f>VLOOKUP(D1365,Unemployment!H:J,3,FALSE)</f>
        <v>6.3</v>
      </c>
      <c r="Y1365">
        <f t="shared" si="433"/>
        <v>2.4</v>
      </c>
      <c r="Z1365">
        <f t="shared" si="434"/>
        <v>2.6999999999999997</v>
      </c>
      <c r="AA1365">
        <f>VLOOKUP(D1365,MedianAge!A:B,2,FALSE)</f>
        <v>37.9</v>
      </c>
      <c r="AB1365" s="6">
        <f>VLOOKUP(D1365,StateActions!F:G,2,FALSE)</f>
        <v>43922</v>
      </c>
      <c r="AC1365" s="6">
        <f>VLOOKUP(D1365,StateActions!L:M,2,FALSE)</f>
        <v>43910</v>
      </c>
      <c r="AD1365" s="6">
        <f>VLOOKUP(D1365,StateActions!A:B,2,FALSE)</f>
        <v>43905</v>
      </c>
      <c r="AE1365">
        <f t="shared" si="435"/>
        <v>-21</v>
      </c>
      <c r="AF1365">
        <f t="shared" si="436"/>
        <v>-9</v>
      </c>
      <c r="AG1365">
        <f t="shared" si="437"/>
        <v>-4</v>
      </c>
      <c r="AH1365" s="18">
        <f t="shared" si="438"/>
        <v>2.8901734104046242E-2</v>
      </c>
      <c r="AI1365" s="18">
        <f t="shared" si="439"/>
        <v>0.97109826589595372</v>
      </c>
      <c r="AJ1365" s="20">
        <f t="shared" si="440"/>
        <v>0</v>
      </c>
      <c r="AK1365" t="str">
        <f t="shared" si="441"/>
        <v>Include</v>
      </c>
      <c r="AL1365" t="str">
        <f t="shared" si="442"/>
        <v>Less than 10 deaths</v>
      </c>
      <c r="AM1365" s="6">
        <f>IFERROR(VLOOKUP(D1365,DatesEachStateReach10Deaths!A:B,2,FALSE),AK1365)</f>
        <v>43916</v>
      </c>
      <c r="AN1365">
        <f t="shared" si="443"/>
        <v>-15</v>
      </c>
    </row>
    <row r="1366" spans="1:40" x14ac:dyDescent="0.25">
      <c r="A1366" t="str">
        <f t="shared" si="430"/>
        <v>43902Nevada</v>
      </c>
      <c r="B1366" t="str">
        <f t="shared" si="431"/>
        <v>43902NV</v>
      </c>
      <c r="C1366" s="6">
        <v>43902</v>
      </c>
      <c r="D1366" t="s">
        <v>91</v>
      </c>
      <c r="E1366" t="s">
        <v>41</v>
      </c>
      <c r="F1366">
        <f>IFERROR(VLOOKUP(B1366,CovidTracking!B:G,4,FALSE),0)</f>
        <v>7</v>
      </c>
      <c r="G1366">
        <f>IFERROR(VLOOKUP(B1366,CovidTracking!B:G,5,FALSE),0)</f>
        <v>168</v>
      </c>
      <c r="H1366">
        <f t="shared" si="432"/>
        <v>175</v>
      </c>
      <c r="I1366">
        <f>IFERROR(VLOOKUP(B1366,CovidTracking!B:G,6,FALSE),0)</f>
        <v>0</v>
      </c>
      <c r="J1366">
        <f t="shared" si="444"/>
        <v>2</v>
      </c>
      <c r="K1366">
        <f t="shared" si="445"/>
        <v>0</v>
      </c>
      <c r="L1366">
        <f t="shared" si="446"/>
        <v>2</v>
      </c>
      <c r="M1366">
        <f t="shared" si="447"/>
        <v>0</v>
      </c>
      <c r="N1366">
        <f>VLOOKUP(A1366,Mobility!$A:$L,7,FALSE)</f>
        <v>2</v>
      </c>
      <c r="O1366">
        <f>VLOOKUP(A1366,Mobility!$A:$L,8,FALSE)</f>
        <v>13</v>
      </c>
      <c r="P1366">
        <f>VLOOKUP(A1366,Mobility!$A:$L,9,FALSE)</f>
        <v>-3</v>
      </c>
      <c r="Q1366">
        <f>VLOOKUP(A1366,Mobility!$A:$L,10,FALSE)</f>
        <v>-8</v>
      </c>
      <c r="R1366">
        <f>VLOOKUP(A1366,Mobility!$A:$L,11,FALSE)</f>
        <v>-1</v>
      </c>
      <c r="S1366">
        <f>VLOOKUP(A1366,Mobility!$A:$L,12,FALSE)</f>
        <v>1</v>
      </c>
      <c r="T1366">
        <f>VLOOKUP(D1366,'Pop and Pop Den'!A:C,2,FALSE)</f>
        <v>3139658</v>
      </c>
      <c r="U1366">
        <f>VLOOKUP(D1366,'Pop and Pop Den'!A:C,3,FALSE)</f>
        <v>28.599299999999999</v>
      </c>
      <c r="V1366">
        <f>VLOOKUP(D1366,Unemployment!A:B,2,FALSE)</f>
        <v>3.9</v>
      </c>
      <c r="W1366">
        <f>VLOOKUP(D1366,Unemployment!H:J,2,FALSE)</f>
        <v>3.6</v>
      </c>
      <c r="X1366">
        <f>VLOOKUP(D1366,Unemployment!H:J,3,FALSE)</f>
        <v>6.3</v>
      </c>
      <c r="Y1366">
        <f t="shared" si="433"/>
        <v>2.4</v>
      </c>
      <c r="Z1366">
        <f t="shared" si="434"/>
        <v>2.6999999999999997</v>
      </c>
      <c r="AA1366">
        <f>VLOOKUP(D1366,MedianAge!A:B,2,FALSE)</f>
        <v>37.9</v>
      </c>
      <c r="AB1366" s="6">
        <f>VLOOKUP(D1366,StateActions!F:G,2,FALSE)</f>
        <v>43922</v>
      </c>
      <c r="AC1366" s="6">
        <f>VLOOKUP(D1366,StateActions!L:M,2,FALSE)</f>
        <v>43910</v>
      </c>
      <c r="AD1366" s="6">
        <f>VLOOKUP(D1366,StateActions!A:B,2,FALSE)</f>
        <v>43905</v>
      </c>
      <c r="AE1366">
        <f t="shared" si="435"/>
        <v>-20</v>
      </c>
      <c r="AF1366">
        <f t="shared" si="436"/>
        <v>-8</v>
      </c>
      <c r="AG1366">
        <f t="shared" si="437"/>
        <v>-3</v>
      </c>
      <c r="AH1366" s="18">
        <f t="shared" si="438"/>
        <v>0.04</v>
      </c>
      <c r="AI1366" s="18">
        <f t="shared" si="439"/>
        <v>0.96</v>
      </c>
      <c r="AJ1366" s="20">
        <f t="shared" si="440"/>
        <v>0</v>
      </c>
      <c r="AK1366" t="str">
        <f t="shared" si="441"/>
        <v>Include</v>
      </c>
      <c r="AL1366" t="str">
        <f t="shared" si="442"/>
        <v>Less than 10 deaths</v>
      </c>
      <c r="AM1366" s="6">
        <f>IFERROR(VLOOKUP(D1366,DatesEachStateReach10Deaths!A:B,2,FALSE),AK1366)</f>
        <v>43916</v>
      </c>
      <c r="AN1366">
        <f t="shared" si="443"/>
        <v>-14</v>
      </c>
    </row>
    <row r="1367" spans="1:40" x14ac:dyDescent="0.25">
      <c r="A1367" t="str">
        <f t="shared" si="430"/>
        <v>43903Nevada</v>
      </c>
      <c r="B1367" t="str">
        <f t="shared" si="431"/>
        <v>43903NV</v>
      </c>
      <c r="C1367" s="6">
        <v>43903</v>
      </c>
      <c r="D1367" t="s">
        <v>91</v>
      </c>
      <c r="E1367" t="s">
        <v>41</v>
      </c>
      <c r="F1367">
        <f>IFERROR(VLOOKUP(B1367,CovidTracking!B:G,4,FALSE),0)</f>
        <v>11</v>
      </c>
      <c r="G1367">
        <f>IFERROR(VLOOKUP(B1367,CovidTracking!B:G,5,FALSE),0)</f>
        <v>168</v>
      </c>
      <c r="H1367">
        <f t="shared" si="432"/>
        <v>179</v>
      </c>
      <c r="I1367">
        <f>IFERROR(VLOOKUP(B1367,CovidTracking!B:G,6,FALSE),0)</f>
        <v>0</v>
      </c>
      <c r="J1367">
        <f t="shared" si="444"/>
        <v>4</v>
      </c>
      <c r="K1367">
        <f t="shared" si="445"/>
        <v>0</v>
      </c>
      <c r="L1367">
        <f t="shared" si="446"/>
        <v>4</v>
      </c>
      <c r="M1367">
        <f t="shared" si="447"/>
        <v>0</v>
      </c>
      <c r="N1367">
        <f>VLOOKUP(A1367,Mobility!$A:$L,7,FALSE)</f>
        <v>1</v>
      </c>
      <c r="O1367">
        <f>VLOOKUP(A1367,Mobility!$A:$L,8,FALSE)</f>
        <v>24</v>
      </c>
      <c r="P1367">
        <f>VLOOKUP(A1367,Mobility!$A:$L,9,FALSE)</f>
        <v>-8</v>
      </c>
      <c r="Q1367">
        <f>VLOOKUP(A1367,Mobility!$A:$L,10,FALSE)</f>
        <v>-11</v>
      </c>
      <c r="R1367">
        <f>VLOOKUP(A1367,Mobility!$A:$L,11,FALSE)</f>
        <v>-4</v>
      </c>
      <c r="S1367">
        <f>VLOOKUP(A1367,Mobility!$A:$L,12,FALSE)</f>
        <v>3</v>
      </c>
      <c r="T1367">
        <f>VLOOKUP(D1367,'Pop and Pop Den'!A:C,2,FALSE)</f>
        <v>3139658</v>
      </c>
      <c r="U1367">
        <f>VLOOKUP(D1367,'Pop and Pop Den'!A:C,3,FALSE)</f>
        <v>28.599299999999999</v>
      </c>
      <c r="V1367">
        <f>VLOOKUP(D1367,Unemployment!A:B,2,FALSE)</f>
        <v>3.9</v>
      </c>
      <c r="W1367">
        <f>VLOOKUP(D1367,Unemployment!H:J,2,FALSE)</f>
        <v>3.6</v>
      </c>
      <c r="X1367">
        <f>VLOOKUP(D1367,Unemployment!H:J,3,FALSE)</f>
        <v>6.3</v>
      </c>
      <c r="Y1367">
        <f t="shared" si="433"/>
        <v>2.4</v>
      </c>
      <c r="Z1367">
        <f t="shared" si="434"/>
        <v>2.6999999999999997</v>
      </c>
      <c r="AA1367">
        <f>VLOOKUP(D1367,MedianAge!A:B,2,FALSE)</f>
        <v>37.9</v>
      </c>
      <c r="AB1367" s="6">
        <f>VLOOKUP(D1367,StateActions!F:G,2,FALSE)</f>
        <v>43922</v>
      </c>
      <c r="AC1367" s="6">
        <f>VLOOKUP(D1367,StateActions!L:M,2,FALSE)</f>
        <v>43910</v>
      </c>
      <c r="AD1367" s="6">
        <f>VLOOKUP(D1367,StateActions!A:B,2,FALSE)</f>
        <v>43905</v>
      </c>
      <c r="AE1367">
        <f t="shared" si="435"/>
        <v>-19</v>
      </c>
      <c r="AF1367">
        <f t="shared" si="436"/>
        <v>-7</v>
      </c>
      <c r="AG1367">
        <f t="shared" si="437"/>
        <v>-2</v>
      </c>
      <c r="AH1367" s="18">
        <f t="shared" si="438"/>
        <v>6.1452513966480445E-2</v>
      </c>
      <c r="AI1367" s="18">
        <f t="shared" si="439"/>
        <v>0.93854748603351956</v>
      </c>
      <c r="AJ1367" s="20">
        <f t="shared" si="440"/>
        <v>0</v>
      </c>
      <c r="AK1367" t="str">
        <f t="shared" si="441"/>
        <v>Include</v>
      </c>
      <c r="AL1367" t="str">
        <f t="shared" si="442"/>
        <v>Less than 10 deaths</v>
      </c>
      <c r="AM1367" s="6">
        <f>IFERROR(VLOOKUP(D1367,DatesEachStateReach10Deaths!A:B,2,FALSE),AK1367)</f>
        <v>43916</v>
      </c>
      <c r="AN1367">
        <f t="shared" si="443"/>
        <v>-13</v>
      </c>
    </row>
    <row r="1368" spans="1:40" x14ac:dyDescent="0.25">
      <c r="A1368" t="str">
        <f t="shared" si="430"/>
        <v>43904Nevada</v>
      </c>
      <c r="B1368" t="str">
        <f t="shared" si="431"/>
        <v>43904NV</v>
      </c>
      <c r="C1368" s="6">
        <v>43904</v>
      </c>
      <c r="D1368" t="s">
        <v>91</v>
      </c>
      <c r="E1368" t="s">
        <v>41</v>
      </c>
      <c r="F1368">
        <f>IFERROR(VLOOKUP(B1368,CovidTracking!B:G,4,FALSE),0)</f>
        <v>20</v>
      </c>
      <c r="G1368">
        <f>IFERROR(VLOOKUP(B1368,CovidTracking!B:G,5,FALSE),0)</f>
        <v>168</v>
      </c>
      <c r="H1368">
        <f t="shared" si="432"/>
        <v>188</v>
      </c>
      <c r="I1368">
        <f>IFERROR(VLOOKUP(B1368,CovidTracking!B:G,6,FALSE),0)</f>
        <v>0</v>
      </c>
      <c r="J1368">
        <f t="shared" si="444"/>
        <v>9</v>
      </c>
      <c r="K1368">
        <f t="shared" si="445"/>
        <v>0</v>
      </c>
      <c r="L1368">
        <f t="shared" si="446"/>
        <v>9</v>
      </c>
      <c r="M1368">
        <f t="shared" si="447"/>
        <v>0</v>
      </c>
      <c r="N1368">
        <f>VLOOKUP(A1368,Mobility!$A:$L,7,FALSE)</f>
        <v>-6</v>
      </c>
      <c r="O1368">
        <f>VLOOKUP(A1368,Mobility!$A:$L,8,FALSE)</f>
        <v>22</v>
      </c>
      <c r="P1368">
        <f>VLOOKUP(A1368,Mobility!$A:$L,9,FALSE)</f>
        <v>-19</v>
      </c>
      <c r="Q1368">
        <f>VLOOKUP(A1368,Mobility!$A:$L,10,FALSE)</f>
        <v>-9</v>
      </c>
      <c r="R1368">
        <f>VLOOKUP(A1368,Mobility!$A:$L,11,FALSE)</f>
        <v>-5</v>
      </c>
      <c r="S1368">
        <f>VLOOKUP(A1368,Mobility!$A:$L,12,FALSE)</f>
        <v>3</v>
      </c>
      <c r="T1368">
        <f>VLOOKUP(D1368,'Pop and Pop Den'!A:C,2,FALSE)</f>
        <v>3139658</v>
      </c>
      <c r="U1368">
        <f>VLOOKUP(D1368,'Pop and Pop Den'!A:C,3,FALSE)</f>
        <v>28.599299999999999</v>
      </c>
      <c r="V1368">
        <f>VLOOKUP(D1368,Unemployment!A:B,2,FALSE)</f>
        <v>3.9</v>
      </c>
      <c r="W1368">
        <f>VLOOKUP(D1368,Unemployment!H:J,2,FALSE)</f>
        <v>3.6</v>
      </c>
      <c r="X1368">
        <f>VLOOKUP(D1368,Unemployment!H:J,3,FALSE)</f>
        <v>6.3</v>
      </c>
      <c r="Y1368">
        <f t="shared" si="433"/>
        <v>2.4</v>
      </c>
      <c r="Z1368">
        <f t="shared" si="434"/>
        <v>2.6999999999999997</v>
      </c>
      <c r="AA1368">
        <f>VLOOKUP(D1368,MedianAge!A:B,2,FALSE)</f>
        <v>37.9</v>
      </c>
      <c r="AB1368" s="6">
        <f>VLOOKUP(D1368,StateActions!F:G,2,FALSE)</f>
        <v>43922</v>
      </c>
      <c r="AC1368" s="6">
        <f>VLOOKUP(D1368,StateActions!L:M,2,FALSE)</f>
        <v>43910</v>
      </c>
      <c r="AD1368" s="6">
        <f>VLOOKUP(D1368,StateActions!A:B,2,FALSE)</f>
        <v>43905</v>
      </c>
      <c r="AE1368">
        <f t="shared" si="435"/>
        <v>-18</v>
      </c>
      <c r="AF1368">
        <f t="shared" si="436"/>
        <v>-6</v>
      </c>
      <c r="AG1368">
        <f t="shared" si="437"/>
        <v>-1</v>
      </c>
      <c r="AH1368" s="18">
        <f t="shared" si="438"/>
        <v>0.10638297872340426</v>
      </c>
      <c r="AI1368" s="18">
        <f t="shared" si="439"/>
        <v>0.8936170212765957</v>
      </c>
      <c r="AJ1368" s="20">
        <f t="shared" si="440"/>
        <v>0</v>
      </c>
      <c r="AK1368" t="str">
        <f t="shared" si="441"/>
        <v>Include</v>
      </c>
      <c r="AL1368" t="str">
        <f t="shared" si="442"/>
        <v>Less than 10 deaths</v>
      </c>
      <c r="AM1368" s="6">
        <f>IFERROR(VLOOKUP(D1368,DatesEachStateReach10Deaths!A:B,2,FALSE),AK1368)</f>
        <v>43916</v>
      </c>
      <c r="AN1368">
        <f t="shared" si="443"/>
        <v>-12</v>
      </c>
    </row>
    <row r="1369" spans="1:40" x14ac:dyDescent="0.25">
      <c r="A1369" t="str">
        <f t="shared" si="430"/>
        <v>43905Nevada</v>
      </c>
      <c r="B1369" t="str">
        <f t="shared" si="431"/>
        <v>43905NV</v>
      </c>
      <c r="C1369" s="6">
        <v>43905</v>
      </c>
      <c r="D1369" t="s">
        <v>91</v>
      </c>
      <c r="E1369" t="s">
        <v>41</v>
      </c>
      <c r="F1369">
        <f>IFERROR(VLOOKUP(B1369,CovidTracking!B:G,4,FALSE),0)</f>
        <v>21</v>
      </c>
      <c r="G1369">
        <f>IFERROR(VLOOKUP(B1369,CovidTracking!B:G,5,FALSE),0)</f>
        <v>168</v>
      </c>
      <c r="H1369">
        <f t="shared" si="432"/>
        <v>189</v>
      </c>
      <c r="I1369">
        <f>IFERROR(VLOOKUP(B1369,CovidTracking!B:G,6,FALSE),0)</f>
        <v>0</v>
      </c>
      <c r="J1369">
        <f t="shared" si="444"/>
        <v>1</v>
      </c>
      <c r="K1369">
        <f t="shared" si="445"/>
        <v>0</v>
      </c>
      <c r="L1369">
        <f t="shared" si="446"/>
        <v>1</v>
      </c>
      <c r="M1369">
        <f t="shared" si="447"/>
        <v>0</v>
      </c>
      <c r="N1369">
        <f>VLOOKUP(A1369,Mobility!$A:$L,7,FALSE)</f>
        <v>-6</v>
      </c>
      <c r="O1369">
        <f>VLOOKUP(A1369,Mobility!$A:$L,8,FALSE)</f>
        <v>21</v>
      </c>
      <c r="P1369">
        <f>VLOOKUP(A1369,Mobility!$A:$L,9,FALSE)</f>
        <v>-2</v>
      </c>
      <c r="Q1369">
        <f>VLOOKUP(A1369,Mobility!$A:$L,10,FALSE)</f>
        <v>-17</v>
      </c>
      <c r="R1369">
        <f>VLOOKUP(A1369,Mobility!$A:$L,11,FALSE)</f>
        <v>-7</v>
      </c>
      <c r="S1369">
        <f>VLOOKUP(A1369,Mobility!$A:$L,12,FALSE)</f>
        <v>3</v>
      </c>
      <c r="T1369">
        <f>VLOOKUP(D1369,'Pop and Pop Den'!A:C,2,FALSE)</f>
        <v>3139658</v>
      </c>
      <c r="U1369">
        <f>VLOOKUP(D1369,'Pop and Pop Den'!A:C,3,FALSE)</f>
        <v>28.599299999999999</v>
      </c>
      <c r="V1369">
        <f>VLOOKUP(D1369,Unemployment!A:B,2,FALSE)</f>
        <v>3.9</v>
      </c>
      <c r="W1369">
        <f>VLOOKUP(D1369,Unemployment!H:J,2,FALSE)</f>
        <v>3.6</v>
      </c>
      <c r="X1369">
        <f>VLOOKUP(D1369,Unemployment!H:J,3,FALSE)</f>
        <v>6.3</v>
      </c>
      <c r="Y1369">
        <f t="shared" si="433"/>
        <v>2.4</v>
      </c>
      <c r="Z1369">
        <f t="shared" si="434"/>
        <v>2.6999999999999997</v>
      </c>
      <c r="AA1369">
        <f>VLOOKUP(D1369,MedianAge!A:B,2,FALSE)</f>
        <v>37.9</v>
      </c>
      <c r="AB1369" s="6">
        <f>VLOOKUP(D1369,StateActions!F:G,2,FALSE)</f>
        <v>43922</v>
      </c>
      <c r="AC1369" s="6">
        <f>VLOOKUP(D1369,StateActions!L:M,2,FALSE)</f>
        <v>43910</v>
      </c>
      <c r="AD1369" s="6">
        <f>VLOOKUP(D1369,StateActions!A:B,2,FALSE)</f>
        <v>43905</v>
      </c>
      <c r="AE1369">
        <f t="shared" si="435"/>
        <v>-17</v>
      </c>
      <c r="AF1369">
        <f t="shared" si="436"/>
        <v>-5</v>
      </c>
      <c r="AG1369">
        <f t="shared" si="437"/>
        <v>0</v>
      </c>
      <c r="AH1369" s="18">
        <f t="shared" si="438"/>
        <v>0.1111111111111111</v>
      </c>
      <c r="AI1369" s="18">
        <f t="shared" si="439"/>
        <v>0.88888888888888884</v>
      </c>
      <c r="AJ1369" s="20">
        <f t="shared" si="440"/>
        <v>0</v>
      </c>
      <c r="AK1369" t="str">
        <f t="shared" si="441"/>
        <v>Include</v>
      </c>
      <c r="AL1369" t="str">
        <f t="shared" si="442"/>
        <v>Less than 10 deaths</v>
      </c>
      <c r="AM1369" s="6">
        <f>IFERROR(VLOOKUP(D1369,DatesEachStateReach10Deaths!A:B,2,FALSE),AK1369)</f>
        <v>43916</v>
      </c>
      <c r="AN1369">
        <f t="shared" si="443"/>
        <v>-11</v>
      </c>
    </row>
    <row r="1370" spans="1:40" x14ac:dyDescent="0.25">
      <c r="A1370" t="str">
        <f t="shared" si="430"/>
        <v>43906Nevada</v>
      </c>
      <c r="B1370" t="str">
        <f t="shared" si="431"/>
        <v>43906NV</v>
      </c>
      <c r="C1370" s="6">
        <v>43906</v>
      </c>
      <c r="D1370" t="s">
        <v>91</v>
      </c>
      <c r="E1370" t="s">
        <v>41</v>
      </c>
      <c r="F1370">
        <f>IFERROR(VLOOKUP(B1370,CovidTracking!B:G,4,FALSE),0)</f>
        <v>45</v>
      </c>
      <c r="G1370">
        <f>IFERROR(VLOOKUP(B1370,CovidTracking!B:G,5,FALSE),0)</f>
        <v>168</v>
      </c>
      <c r="H1370">
        <f t="shared" si="432"/>
        <v>213</v>
      </c>
      <c r="I1370">
        <f>IFERROR(VLOOKUP(B1370,CovidTracking!B:G,6,FALSE),0)</f>
        <v>1</v>
      </c>
      <c r="J1370">
        <f t="shared" si="444"/>
        <v>24</v>
      </c>
      <c r="K1370">
        <f t="shared" si="445"/>
        <v>0</v>
      </c>
      <c r="L1370">
        <f t="shared" si="446"/>
        <v>24</v>
      </c>
      <c r="M1370">
        <f t="shared" si="447"/>
        <v>1</v>
      </c>
      <c r="N1370">
        <f>VLOOKUP(A1370,Mobility!$A:$L,7,FALSE)</f>
        <v>-5</v>
      </c>
      <c r="O1370">
        <f>VLOOKUP(A1370,Mobility!$A:$L,8,FALSE)</f>
        <v>28</v>
      </c>
      <c r="P1370">
        <f>VLOOKUP(A1370,Mobility!$A:$L,9,FALSE)</f>
        <v>-14</v>
      </c>
      <c r="Q1370">
        <f>VLOOKUP(A1370,Mobility!$A:$L,10,FALSE)</f>
        <v>-19</v>
      </c>
      <c r="R1370">
        <f>VLOOKUP(A1370,Mobility!$A:$L,11,FALSE)</f>
        <v>-20</v>
      </c>
      <c r="S1370">
        <f>VLOOKUP(A1370,Mobility!$A:$L,12,FALSE)</f>
        <v>7</v>
      </c>
      <c r="T1370">
        <f>VLOOKUP(D1370,'Pop and Pop Den'!A:C,2,FALSE)</f>
        <v>3139658</v>
      </c>
      <c r="U1370">
        <f>VLOOKUP(D1370,'Pop and Pop Den'!A:C,3,FALSE)</f>
        <v>28.599299999999999</v>
      </c>
      <c r="V1370">
        <f>VLOOKUP(D1370,Unemployment!A:B,2,FALSE)</f>
        <v>3.9</v>
      </c>
      <c r="W1370">
        <f>VLOOKUP(D1370,Unemployment!H:J,2,FALSE)</f>
        <v>3.6</v>
      </c>
      <c r="X1370">
        <f>VLOOKUP(D1370,Unemployment!H:J,3,FALSE)</f>
        <v>6.3</v>
      </c>
      <c r="Y1370">
        <f t="shared" si="433"/>
        <v>2.4</v>
      </c>
      <c r="Z1370">
        <f t="shared" si="434"/>
        <v>2.6999999999999997</v>
      </c>
      <c r="AA1370">
        <f>VLOOKUP(D1370,MedianAge!A:B,2,FALSE)</f>
        <v>37.9</v>
      </c>
      <c r="AB1370" s="6">
        <f>VLOOKUP(D1370,StateActions!F:G,2,FALSE)</f>
        <v>43922</v>
      </c>
      <c r="AC1370" s="6">
        <f>VLOOKUP(D1370,StateActions!L:M,2,FALSE)</f>
        <v>43910</v>
      </c>
      <c r="AD1370" s="6">
        <f>VLOOKUP(D1370,StateActions!A:B,2,FALSE)</f>
        <v>43905</v>
      </c>
      <c r="AE1370">
        <f t="shared" si="435"/>
        <v>-16</v>
      </c>
      <c r="AF1370">
        <f t="shared" si="436"/>
        <v>-4</v>
      </c>
      <c r="AG1370">
        <f t="shared" si="437"/>
        <v>1</v>
      </c>
      <c r="AH1370" s="18">
        <f t="shared" si="438"/>
        <v>0.21126760563380281</v>
      </c>
      <c r="AI1370" s="18">
        <f t="shared" si="439"/>
        <v>0.78873239436619713</v>
      </c>
      <c r="AJ1370" s="20">
        <f t="shared" si="440"/>
        <v>4.6948356807511738E-3</v>
      </c>
      <c r="AK1370" t="str">
        <f t="shared" si="441"/>
        <v>Include</v>
      </c>
      <c r="AL1370" t="str">
        <f t="shared" si="442"/>
        <v>Less than 10 deaths</v>
      </c>
      <c r="AM1370" s="6">
        <f>IFERROR(VLOOKUP(D1370,DatesEachStateReach10Deaths!A:B,2,FALSE),AK1370)</f>
        <v>43916</v>
      </c>
      <c r="AN1370">
        <f t="shared" si="443"/>
        <v>-10</v>
      </c>
    </row>
    <row r="1371" spans="1:40" x14ac:dyDescent="0.25">
      <c r="A1371" t="str">
        <f t="shared" si="430"/>
        <v>43907Nevada</v>
      </c>
      <c r="B1371" t="str">
        <f t="shared" si="431"/>
        <v>43907NV</v>
      </c>
      <c r="C1371" s="6">
        <v>43907</v>
      </c>
      <c r="D1371" t="s">
        <v>91</v>
      </c>
      <c r="E1371" t="s">
        <v>41</v>
      </c>
      <c r="F1371">
        <f>IFERROR(VLOOKUP(B1371,CovidTracking!B:G,4,FALSE),0)</f>
        <v>55</v>
      </c>
      <c r="G1371">
        <f>IFERROR(VLOOKUP(B1371,CovidTracking!B:G,5,FALSE),0)</f>
        <v>168</v>
      </c>
      <c r="H1371">
        <f t="shared" si="432"/>
        <v>223</v>
      </c>
      <c r="I1371">
        <f>IFERROR(VLOOKUP(B1371,CovidTracking!B:G,6,FALSE),0)</f>
        <v>1</v>
      </c>
      <c r="J1371">
        <f t="shared" si="444"/>
        <v>10</v>
      </c>
      <c r="K1371">
        <f t="shared" si="445"/>
        <v>0</v>
      </c>
      <c r="L1371">
        <f t="shared" si="446"/>
        <v>10</v>
      </c>
      <c r="M1371">
        <f t="shared" si="447"/>
        <v>0</v>
      </c>
      <c r="N1371">
        <f>VLOOKUP(A1371,Mobility!$A:$L,7,FALSE)</f>
        <v>-12</v>
      </c>
      <c r="O1371">
        <f>VLOOKUP(A1371,Mobility!$A:$L,8,FALSE)</f>
        <v>21</v>
      </c>
      <c r="P1371">
        <f>VLOOKUP(A1371,Mobility!$A:$L,9,FALSE)</f>
        <v>-25</v>
      </c>
      <c r="Q1371">
        <f>VLOOKUP(A1371,Mobility!$A:$L,10,FALSE)</f>
        <v>-23</v>
      </c>
      <c r="R1371">
        <f>VLOOKUP(A1371,Mobility!$A:$L,11,FALSE)</f>
        <v>-26</v>
      </c>
      <c r="S1371">
        <f>VLOOKUP(A1371,Mobility!$A:$L,12,FALSE)</f>
        <v>9</v>
      </c>
      <c r="T1371">
        <f>VLOOKUP(D1371,'Pop and Pop Den'!A:C,2,FALSE)</f>
        <v>3139658</v>
      </c>
      <c r="U1371">
        <f>VLOOKUP(D1371,'Pop and Pop Den'!A:C,3,FALSE)</f>
        <v>28.599299999999999</v>
      </c>
      <c r="V1371">
        <f>VLOOKUP(D1371,Unemployment!A:B,2,FALSE)</f>
        <v>3.9</v>
      </c>
      <c r="W1371">
        <f>VLOOKUP(D1371,Unemployment!H:J,2,FALSE)</f>
        <v>3.6</v>
      </c>
      <c r="X1371">
        <f>VLOOKUP(D1371,Unemployment!H:J,3,FALSE)</f>
        <v>6.3</v>
      </c>
      <c r="Y1371">
        <f t="shared" si="433"/>
        <v>2.4</v>
      </c>
      <c r="Z1371">
        <f t="shared" si="434"/>
        <v>2.6999999999999997</v>
      </c>
      <c r="AA1371">
        <f>VLOOKUP(D1371,MedianAge!A:B,2,FALSE)</f>
        <v>37.9</v>
      </c>
      <c r="AB1371" s="6">
        <f>VLOOKUP(D1371,StateActions!F:G,2,FALSE)</f>
        <v>43922</v>
      </c>
      <c r="AC1371" s="6">
        <f>VLOOKUP(D1371,StateActions!L:M,2,FALSE)</f>
        <v>43910</v>
      </c>
      <c r="AD1371" s="6">
        <f>VLOOKUP(D1371,StateActions!A:B,2,FALSE)</f>
        <v>43905</v>
      </c>
      <c r="AE1371">
        <f t="shared" si="435"/>
        <v>-15</v>
      </c>
      <c r="AF1371">
        <f t="shared" si="436"/>
        <v>-3</v>
      </c>
      <c r="AG1371">
        <f t="shared" si="437"/>
        <v>2</v>
      </c>
      <c r="AH1371" s="18">
        <f t="shared" si="438"/>
        <v>0.24663677130044842</v>
      </c>
      <c r="AI1371" s="18">
        <f t="shared" si="439"/>
        <v>0.75336322869955152</v>
      </c>
      <c r="AJ1371" s="20">
        <f t="shared" si="440"/>
        <v>4.4843049327354259E-3</v>
      </c>
      <c r="AK1371" t="str">
        <f t="shared" si="441"/>
        <v>Include</v>
      </c>
      <c r="AL1371" t="str">
        <f t="shared" si="442"/>
        <v>Less than 10 deaths</v>
      </c>
      <c r="AM1371" s="6">
        <f>IFERROR(VLOOKUP(D1371,DatesEachStateReach10Deaths!A:B,2,FALSE),AK1371)</f>
        <v>43916</v>
      </c>
      <c r="AN1371">
        <f t="shared" si="443"/>
        <v>-9</v>
      </c>
    </row>
    <row r="1372" spans="1:40" x14ac:dyDescent="0.25">
      <c r="A1372" t="str">
        <f t="shared" si="430"/>
        <v>43908Nevada</v>
      </c>
      <c r="B1372" t="str">
        <f t="shared" si="431"/>
        <v>43908NV</v>
      </c>
      <c r="C1372" s="6">
        <v>43908</v>
      </c>
      <c r="D1372" t="s">
        <v>91</v>
      </c>
      <c r="E1372" t="s">
        <v>41</v>
      </c>
      <c r="F1372">
        <f>IFERROR(VLOOKUP(B1372,CovidTracking!B:G,4,FALSE),0)</f>
        <v>55</v>
      </c>
      <c r="G1372">
        <f>IFERROR(VLOOKUP(B1372,CovidTracking!B:G,5,FALSE),0)</f>
        <v>168</v>
      </c>
      <c r="H1372">
        <f t="shared" si="432"/>
        <v>223</v>
      </c>
      <c r="I1372">
        <f>IFERROR(VLOOKUP(B1372,CovidTracking!B:G,6,FALSE),0)</f>
        <v>1</v>
      </c>
      <c r="J1372">
        <f t="shared" si="444"/>
        <v>0</v>
      </c>
      <c r="K1372">
        <f t="shared" si="445"/>
        <v>0</v>
      </c>
      <c r="L1372">
        <f t="shared" si="446"/>
        <v>0</v>
      </c>
      <c r="M1372">
        <f t="shared" si="447"/>
        <v>0</v>
      </c>
      <c r="N1372">
        <f>VLOOKUP(A1372,Mobility!$A:$L,7,FALSE)</f>
        <v>-27</v>
      </c>
      <c r="O1372">
        <f>VLOOKUP(A1372,Mobility!$A:$L,8,FALSE)</f>
        <v>12</v>
      </c>
      <c r="P1372">
        <f>VLOOKUP(A1372,Mobility!$A:$L,9,FALSE)</f>
        <v>-36</v>
      </c>
      <c r="Q1372">
        <f>VLOOKUP(A1372,Mobility!$A:$L,10,FALSE)</f>
        <v>-29</v>
      </c>
      <c r="R1372">
        <f>VLOOKUP(A1372,Mobility!$A:$L,11,FALSE)</f>
        <v>-36</v>
      </c>
      <c r="S1372">
        <f>VLOOKUP(A1372,Mobility!$A:$L,12,FALSE)</f>
        <v>14</v>
      </c>
      <c r="T1372">
        <f>VLOOKUP(D1372,'Pop and Pop Den'!A:C,2,FALSE)</f>
        <v>3139658</v>
      </c>
      <c r="U1372">
        <f>VLOOKUP(D1372,'Pop and Pop Den'!A:C,3,FALSE)</f>
        <v>28.599299999999999</v>
      </c>
      <c r="V1372">
        <f>VLOOKUP(D1372,Unemployment!A:B,2,FALSE)</f>
        <v>3.9</v>
      </c>
      <c r="W1372">
        <f>VLOOKUP(D1372,Unemployment!H:J,2,FALSE)</f>
        <v>3.6</v>
      </c>
      <c r="X1372">
        <f>VLOOKUP(D1372,Unemployment!H:J,3,FALSE)</f>
        <v>6.3</v>
      </c>
      <c r="Y1372">
        <f t="shared" si="433"/>
        <v>2.4</v>
      </c>
      <c r="Z1372">
        <f t="shared" si="434"/>
        <v>2.6999999999999997</v>
      </c>
      <c r="AA1372">
        <f>VLOOKUP(D1372,MedianAge!A:B,2,FALSE)</f>
        <v>37.9</v>
      </c>
      <c r="AB1372" s="6">
        <f>VLOOKUP(D1372,StateActions!F:G,2,FALSE)</f>
        <v>43922</v>
      </c>
      <c r="AC1372" s="6">
        <f>VLOOKUP(D1372,StateActions!L:M,2,FALSE)</f>
        <v>43910</v>
      </c>
      <c r="AD1372" s="6">
        <f>VLOOKUP(D1372,StateActions!A:B,2,FALSE)</f>
        <v>43905</v>
      </c>
      <c r="AE1372">
        <f t="shared" si="435"/>
        <v>-14</v>
      </c>
      <c r="AF1372">
        <f t="shared" si="436"/>
        <v>-2</v>
      </c>
      <c r="AG1372">
        <f t="shared" si="437"/>
        <v>3</v>
      </c>
      <c r="AH1372" s="18">
        <f t="shared" si="438"/>
        <v>0.24663677130044842</v>
      </c>
      <c r="AI1372" s="18">
        <f t="shared" si="439"/>
        <v>0.75336322869955152</v>
      </c>
      <c r="AJ1372" s="20">
        <f t="shared" si="440"/>
        <v>4.4843049327354259E-3</v>
      </c>
      <c r="AK1372" t="str">
        <f t="shared" si="441"/>
        <v>Include</v>
      </c>
      <c r="AL1372" t="str">
        <f t="shared" si="442"/>
        <v>Less than 10 deaths</v>
      </c>
      <c r="AM1372" s="6">
        <f>IFERROR(VLOOKUP(D1372,DatesEachStateReach10Deaths!A:B,2,FALSE),AK1372)</f>
        <v>43916</v>
      </c>
      <c r="AN1372">
        <f t="shared" si="443"/>
        <v>-8</v>
      </c>
    </row>
    <row r="1373" spans="1:40" x14ac:dyDescent="0.25">
      <c r="A1373" t="str">
        <f t="shared" si="430"/>
        <v>43909Nevada</v>
      </c>
      <c r="B1373" t="str">
        <f t="shared" si="431"/>
        <v>43909NV</v>
      </c>
      <c r="C1373" s="6">
        <v>43909</v>
      </c>
      <c r="D1373" t="s">
        <v>91</v>
      </c>
      <c r="E1373" t="s">
        <v>41</v>
      </c>
      <c r="F1373">
        <f>IFERROR(VLOOKUP(B1373,CovidTracking!B:G,4,FALSE),0)</f>
        <v>95</v>
      </c>
      <c r="G1373">
        <f>IFERROR(VLOOKUP(B1373,CovidTracking!B:G,5,FALSE),0)</f>
        <v>1626</v>
      </c>
      <c r="H1373">
        <f t="shared" si="432"/>
        <v>1721</v>
      </c>
      <c r="I1373">
        <f>IFERROR(VLOOKUP(B1373,CovidTracking!B:G,6,FALSE),0)</f>
        <v>1</v>
      </c>
      <c r="J1373">
        <f t="shared" si="444"/>
        <v>40</v>
      </c>
      <c r="K1373">
        <f t="shared" si="445"/>
        <v>1458</v>
      </c>
      <c r="L1373">
        <f t="shared" si="446"/>
        <v>1498</v>
      </c>
      <c r="M1373">
        <f t="shared" si="447"/>
        <v>0</v>
      </c>
      <c r="N1373">
        <f>VLOOKUP(A1373,Mobility!$A:$L,7,FALSE)</f>
        <v>-36</v>
      </c>
      <c r="O1373">
        <f>VLOOKUP(A1373,Mobility!$A:$L,8,FALSE)</f>
        <v>-2</v>
      </c>
      <c r="P1373">
        <f>VLOOKUP(A1373,Mobility!$A:$L,9,FALSE)</f>
        <v>-39</v>
      </c>
      <c r="Q1373">
        <f>VLOOKUP(A1373,Mobility!$A:$L,10,FALSE)</f>
        <v>-45</v>
      </c>
      <c r="R1373">
        <f>VLOOKUP(A1373,Mobility!$A:$L,11,FALSE)</f>
        <v>-43</v>
      </c>
      <c r="S1373">
        <f>VLOOKUP(A1373,Mobility!$A:$L,12,FALSE)</f>
        <v>17</v>
      </c>
      <c r="T1373">
        <f>VLOOKUP(D1373,'Pop and Pop Den'!A:C,2,FALSE)</f>
        <v>3139658</v>
      </c>
      <c r="U1373">
        <f>VLOOKUP(D1373,'Pop and Pop Den'!A:C,3,FALSE)</f>
        <v>28.599299999999999</v>
      </c>
      <c r="V1373">
        <f>VLOOKUP(D1373,Unemployment!A:B,2,FALSE)</f>
        <v>3.9</v>
      </c>
      <c r="W1373">
        <f>VLOOKUP(D1373,Unemployment!H:J,2,FALSE)</f>
        <v>3.6</v>
      </c>
      <c r="X1373">
        <f>VLOOKUP(D1373,Unemployment!H:J,3,FALSE)</f>
        <v>6.3</v>
      </c>
      <c r="Y1373">
        <f t="shared" si="433"/>
        <v>2.4</v>
      </c>
      <c r="Z1373">
        <f t="shared" si="434"/>
        <v>2.6999999999999997</v>
      </c>
      <c r="AA1373">
        <f>VLOOKUP(D1373,MedianAge!A:B,2,FALSE)</f>
        <v>37.9</v>
      </c>
      <c r="AB1373" s="6">
        <f>VLOOKUP(D1373,StateActions!F:G,2,FALSE)</f>
        <v>43922</v>
      </c>
      <c r="AC1373" s="6">
        <f>VLOOKUP(D1373,StateActions!L:M,2,FALSE)</f>
        <v>43910</v>
      </c>
      <c r="AD1373" s="6">
        <f>VLOOKUP(D1373,StateActions!A:B,2,FALSE)</f>
        <v>43905</v>
      </c>
      <c r="AE1373">
        <f t="shared" si="435"/>
        <v>-13</v>
      </c>
      <c r="AF1373">
        <f t="shared" si="436"/>
        <v>-1</v>
      </c>
      <c r="AG1373">
        <f t="shared" si="437"/>
        <v>4</v>
      </c>
      <c r="AH1373" s="18">
        <f t="shared" si="438"/>
        <v>5.5200464846019759E-2</v>
      </c>
      <c r="AI1373" s="18">
        <f t="shared" si="439"/>
        <v>0.9447995351539803</v>
      </c>
      <c r="AJ1373" s="20">
        <f t="shared" si="440"/>
        <v>5.8105752469494478E-4</v>
      </c>
      <c r="AK1373" t="str">
        <f t="shared" si="441"/>
        <v>Include</v>
      </c>
      <c r="AL1373" t="str">
        <f t="shared" si="442"/>
        <v>Less than 10 deaths</v>
      </c>
      <c r="AM1373" s="6">
        <f>IFERROR(VLOOKUP(D1373,DatesEachStateReach10Deaths!A:B,2,FALSE),AK1373)</f>
        <v>43916</v>
      </c>
      <c r="AN1373">
        <f t="shared" si="443"/>
        <v>-7</v>
      </c>
    </row>
    <row r="1374" spans="1:40" x14ac:dyDescent="0.25">
      <c r="A1374" t="str">
        <f t="shared" si="430"/>
        <v>43910Nevada</v>
      </c>
      <c r="B1374" t="str">
        <f t="shared" si="431"/>
        <v>43910NV</v>
      </c>
      <c r="C1374" s="6">
        <v>43910</v>
      </c>
      <c r="D1374" t="s">
        <v>91</v>
      </c>
      <c r="E1374" t="s">
        <v>41</v>
      </c>
      <c r="F1374">
        <f>IFERROR(VLOOKUP(B1374,CovidTracking!B:G,4,FALSE),0)</f>
        <v>109</v>
      </c>
      <c r="G1374">
        <f>IFERROR(VLOOKUP(B1374,CovidTracking!B:G,5,FALSE),0)</f>
        <v>1992</v>
      </c>
      <c r="H1374">
        <f t="shared" si="432"/>
        <v>2101</v>
      </c>
      <c r="I1374">
        <f>IFERROR(VLOOKUP(B1374,CovidTracking!B:G,6,FALSE),0)</f>
        <v>1</v>
      </c>
      <c r="J1374">
        <f t="shared" si="444"/>
        <v>14</v>
      </c>
      <c r="K1374">
        <f t="shared" si="445"/>
        <v>366</v>
      </c>
      <c r="L1374">
        <f t="shared" si="446"/>
        <v>380</v>
      </c>
      <c r="M1374">
        <f t="shared" si="447"/>
        <v>0</v>
      </c>
      <c r="N1374">
        <f>VLOOKUP(A1374,Mobility!$A:$L,7,FALSE)</f>
        <v>-38</v>
      </c>
      <c r="O1374">
        <f>VLOOKUP(A1374,Mobility!$A:$L,8,FALSE)</f>
        <v>-3</v>
      </c>
      <c r="P1374">
        <f>VLOOKUP(A1374,Mobility!$A:$L,9,FALSE)</f>
        <v>-42</v>
      </c>
      <c r="Q1374">
        <f>VLOOKUP(A1374,Mobility!$A:$L,10,FALSE)</f>
        <v>-49</v>
      </c>
      <c r="R1374">
        <f>VLOOKUP(A1374,Mobility!$A:$L,11,FALSE)</f>
        <v>-45</v>
      </c>
      <c r="S1374">
        <f>VLOOKUP(A1374,Mobility!$A:$L,12,FALSE)</f>
        <v>20</v>
      </c>
      <c r="T1374">
        <f>VLOOKUP(D1374,'Pop and Pop Den'!A:C,2,FALSE)</f>
        <v>3139658</v>
      </c>
      <c r="U1374">
        <f>VLOOKUP(D1374,'Pop and Pop Den'!A:C,3,FALSE)</f>
        <v>28.599299999999999</v>
      </c>
      <c r="V1374">
        <f>VLOOKUP(D1374,Unemployment!A:B,2,FALSE)</f>
        <v>3.9</v>
      </c>
      <c r="W1374">
        <f>VLOOKUP(D1374,Unemployment!H:J,2,FALSE)</f>
        <v>3.6</v>
      </c>
      <c r="X1374">
        <f>VLOOKUP(D1374,Unemployment!H:J,3,FALSE)</f>
        <v>6.3</v>
      </c>
      <c r="Y1374">
        <f t="shared" si="433"/>
        <v>2.4</v>
      </c>
      <c r="Z1374">
        <f t="shared" si="434"/>
        <v>2.6999999999999997</v>
      </c>
      <c r="AA1374">
        <f>VLOOKUP(D1374,MedianAge!A:B,2,FALSE)</f>
        <v>37.9</v>
      </c>
      <c r="AB1374" s="6">
        <f>VLOOKUP(D1374,StateActions!F:G,2,FALSE)</f>
        <v>43922</v>
      </c>
      <c r="AC1374" s="6">
        <f>VLOOKUP(D1374,StateActions!L:M,2,FALSE)</f>
        <v>43910</v>
      </c>
      <c r="AD1374" s="6">
        <f>VLOOKUP(D1374,StateActions!A:B,2,FALSE)</f>
        <v>43905</v>
      </c>
      <c r="AE1374">
        <f t="shared" si="435"/>
        <v>-12</v>
      </c>
      <c r="AF1374">
        <f t="shared" si="436"/>
        <v>0</v>
      </c>
      <c r="AG1374">
        <f t="shared" si="437"/>
        <v>5</v>
      </c>
      <c r="AH1374" s="18">
        <f t="shared" si="438"/>
        <v>5.1880057115659212E-2</v>
      </c>
      <c r="AI1374" s="18">
        <f t="shared" si="439"/>
        <v>0.94811994288434076</v>
      </c>
      <c r="AJ1374" s="20">
        <f t="shared" si="440"/>
        <v>4.7596382674916705E-4</v>
      </c>
      <c r="AK1374" t="str">
        <f t="shared" si="441"/>
        <v>Include</v>
      </c>
      <c r="AL1374" t="str">
        <f t="shared" si="442"/>
        <v>Less than 10 deaths</v>
      </c>
      <c r="AM1374" s="6">
        <f>IFERROR(VLOOKUP(D1374,DatesEachStateReach10Deaths!A:B,2,FALSE),AK1374)</f>
        <v>43916</v>
      </c>
      <c r="AN1374">
        <f t="shared" si="443"/>
        <v>-6</v>
      </c>
    </row>
    <row r="1375" spans="1:40" x14ac:dyDescent="0.25">
      <c r="A1375" t="str">
        <f t="shared" si="430"/>
        <v>43911Nevada</v>
      </c>
      <c r="B1375" t="str">
        <f t="shared" si="431"/>
        <v>43911NV</v>
      </c>
      <c r="C1375" s="6">
        <v>43911</v>
      </c>
      <c r="D1375" t="s">
        <v>91</v>
      </c>
      <c r="E1375" t="s">
        <v>41</v>
      </c>
      <c r="F1375">
        <f>IFERROR(VLOOKUP(B1375,CovidTracking!B:G,4,FALSE),0)</f>
        <v>124</v>
      </c>
      <c r="G1375">
        <f>IFERROR(VLOOKUP(B1375,CovidTracking!B:G,5,FALSE),0)</f>
        <v>2384</v>
      </c>
      <c r="H1375">
        <f t="shared" si="432"/>
        <v>2508</v>
      </c>
      <c r="I1375">
        <f>IFERROR(VLOOKUP(B1375,CovidTracking!B:G,6,FALSE),0)</f>
        <v>2</v>
      </c>
      <c r="J1375">
        <f t="shared" si="444"/>
        <v>15</v>
      </c>
      <c r="K1375">
        <f t="shared" si="445"/>
        <v>392</v>
      </c>
      <c r="L1375">
        <f t="shared" si="446"/>
        <v>407</v>
      </c>
      <c r="M1375">
        <f t="shared" si="447"/>
        <v>1</v>
      </c>
      <c r="N1375">
        <f>VLOOKUP(A1375,Mobility!$A:$L,7,FALSE)</f>
        <v>-46</v>
      </c>
      <c r="O1375">
        <f>VLOOKUP(A1375,Mobility!$A:$L,8,FALSE)</f>
        <v>-13</v>
      </c>
      <c r="P1375">
        <f>VLOOKUP(A1375,Mobility!$A:$L,9,FALSE)</f>
        <v>-41</v>
      </c>
      <c r="Q1375">
        <f>VLOOKUP(A1375,Mobility!$A:$L,10,FALSE)</f>
        <v>-48</v>
      </c>
      <c r="R1375">
        <f>VLOOKUP(A1375,Mobility!$A:$L,11,FALSE)</f>
        <v>-46</v>
      </c>
      <c r="S1375">
        <f>VLOOKUP(A1375,Mobility!$A:$L,12,FALSE)</f>
        <v>15</v>
      </c>
      <c r="T1375">
        <f>VLOOKUP(D1375,'Pop and Pop Den'!A:C,2,FALSE)</f>
        <v>3139658</v>
      </c>
      <c r="U1375">
        <f>VLOOKUP(D1375,'Pop and Pop Den'!A:C,3,FALSE)</f>
        <v>28.599299999999999</v>
      </c>
      <c r="V1375">
        <f>VLOOKUP(D1375,Unemployment!A:B,2,FALSE)</f>
        <v>3.9</v>
      </c>
      <c r="W1375">
        <f>VLOOKUP(D1375,Unemployment!H:J,2,FALSE)</f>
        <v>3.6</v>
      </c>
      <c r="X1375">
        <f>VLOOKUP(D1375,Unemployment!H:J,3,FALSE)</f>
        <v>6.3</v>
      </c>
      <c r="Y1375">
        <f t="shared" si="433"/>
        <v>2.4</v>
      </c>
      <c r="Z1375">
        <f t="shared" si="434"/>
        <v>2.6999999999999997</v>
      </c>
      <c r="AA1375">
        <f>VLOOKUP(D1375,MedianAge!A:B,2,FALSE)</f>
        <v>37.9</v>
      </c>
      <c r="AB1375" s="6">
        <f>VLOOKUP(D1375,StateActions!F:G,2,FALSE)</f>
        <v>43922</v>
      </c>
      <c r="AC1375" s="6">
        <f>VLOOKUP(D1375,StateActions!L:M,2,FALSE)</f>
        <v>43910</v>
      </c>
      <c r="AD1375" s="6">
        <f>VLOOKUP(D1375,StateActions!A:B,2,FALSE)</f>
        <v>43905</v>
      </c>
      <c r="AE1375">
        <f t="shared" si="435"/>
        <v>-11</v>
      </c>
      <c r="AF1375">
        <f t="shared" si="436"/>
        <v>1</v>
      </c>
      <c r="AG1375">
        <f t="shared" si="437"/>
        <v>6</v>
      </c>
      <c r="AH1375" s="18">
        <f t="shared" si="438"/>
        <v>4.9441786283891544E-2</v>
      </c>
      <c r="AI1375" s="18">
        <f t="shared" si="439"/>
        <v>0.95055821371610849</v>
      </c>
      <c r="AJ1375" s="20">
        <f t="shared" si="440"/>
        <v>7.9744816586921851E-4</v>
      </c>
      <c r="AK1375" t="str">
        <f t="shared" si="441"/>
        <v>Include</v>
      </c>
      <c r="AL1375" t="str">
        <f t="shared" si="442"/>
        <v>Less than 10 deaths</v>
      </c>
      <c r="AM1375" s="6">
        <f>IFERROR(VLOOKUP(D1375,DatesEachStateReach10Deaths!A:B,2,FALSE),AK1375)</f>
        <v>43916</v>
      </c>
      <c r="AN1375">
        <f t="shared" si="443"/>
        <v>-5</v>
      </c>
    </row>
    <row r="1376" spans="1:40" x14ac:dyDescent="0.25">
      <c r="A1376" t="str">
        <f t="shared" si="430"/>
        <v>43912Nevada</v>
      </c>
      <c r="B1376" t="str">
        <f t="shared" si="431"/>
        <v>43912NV</v>
      </c>
      <c r="C1376" s="6">
        <v>43912</v>
      </c>
      <c r="D1376" t="s">
        <v>91</v>
      </c>
      <c r="E1376" t="s">
        <v>41</v>
      </c>
      <c r="F1376">
        <f>IFERROR(VLOOKUP(B1376,CovidTracking!B:G,4,FALSE),0)</f>
        <v>190</v>
      </c>
      <c r="G1376">
        <f>IFERROR(VLOOKUP(B1376,CovidTracking!B:G,5,FALSE),0)</f>
        <v>2448</v>
      </c>
      <c r="H1376">
        <f t="shared" si="432"/>
        <v>2638</v>
      </c>
      <c r="I1376">
        <f>IFERROR(VLOOKUP(B1376,CovidTracking!B:G,6,FALSE),0)</f>
        <v>2</v>
      </c>
      <c r="J1376">
        <f t="shared" si="444"/>
        <v>66</v>
      </c>
      <c r="K1376">
        <f t="shared" si="445"/>
        <v>64</v>
      </c>
      <c r="L1376">
        <f t="shared" si="446"/>
        <v>130</v>
      </c>
      <c r="M1376">
        <f t="shared" si="447"/>
        <v>0</v>
      </c>
      <c r="N1376">
        <f>VLOOKUP(A1376,Mobility!$A:$L,7,FALSE)</f>
        <v>-46</v>
      </c>
      <c r="O1376">
        <f>VLOOKUP(A1376,Mobility!$A:$L,8,FALSE)</f>
        <v>-19</v>
      </c>
      <c r="P1376">
        <f>VLOOKUP(A1376,Mobility!$A:$L,9,FALSE)</f>
        <v>-24</v>
      </c>
      <c r="Q1376">
        <f>VLOOKUP(A1376,Mobility!$A:$L,10,FALSE)</f>
        <v>-57</v>
      </c>
      <c r="R1376">
        <f>VLOOKUP(A1376,Mobility!$A:$L,11,FALSE)</f>
        <v>-49</v>
      </c>
      <c r="S1376">
        <f>VLOOKUP(A1376,Mobility!$A:$L,12,FALSE)</f>
        <v>13</v>
      </c>
      <c r="T1376">
        <f>VLOOKUP(D1376,'Pop and Pop Den'!A:C,2,FALSE)</f>
        <v>3139658</v>
      </c>
      <c r="U1376">
        <f>VLOOKUP(D1376,'Pop and Pop Den'!A:C,3,FALSE)</f>
        <v>28.599299999999999</v>
      </c>
      <c r="V1376">
        <f>VLOOKUP(D1376,Unemployment!A:B,2,FALSE)</f>
        <v>3.9</v>
      </c>
      <c r="W1376">
        <f>VLOOKUP(D1376,Unemployment!H:J,2,FALSE)</f>
        <v>3.6</v>
      </c>
      <c r="X1376">
        <f>VLOOKUP(D1376,Unemployment!H:J,3,FALSE)</f>
        <v>6.3</v>
      </c>
      <c r="Y1376">
        <f t="shared" si="433"/>
        <v>2.4</v>
      </c>
      <c r="Z1376">
        <f t="shared" si="434"/>
        <v>2.6999999999999997</v>
      </c>
      <c r="AA1376">
        <f>VLOOKUP(D1376,MedianAge!A:B,2,FALSE)</f>
        <v>37.9</v>
      </c>
      <c r="AB1376" s="6">
        <f>VLOOKUP(D1376,StateActions!F:G,2,FALSE)</f>
        <v>43922</v>
      </c>
      <c r="AC1376" s="6">
        <f>VLOOKUP(D1376,StateActions!L:M,2,FALSE)</f>
        <v>43910</v>
      </c>
      <c r="AD1376" s="6">
        <f>VLOOKUP(D1376,StateActions!A:B,2,FALSE)</f>
        <v>43905</v>
      </c>
      <c r="AE1376">
        <f t="shared" si="435"/>
        <v>-10</v>
      </c>
      <c r="AF1376">
        <f t="shared" si="436"/>
        <v>2</v>
      </c>
      <c r="AG1376">
        <f t="shared" si="437"/>
        <v>7</v>
      </c>
      <c r="AH1376" s="18">
        <f t="shared" si="438"/>
        <v>7.202426080363912E-2</v>
      </c>
      <c r="AI1376" s="18">
        <f t="shared" si="439"/>
        <v>0.92797573919636089</v>
      </c>
      <c r="AJ1376" s="20">
        <f t="shared" si="440"/>
        <v>7.5815011372251705E-4</v>
      </c>
      <c r="AK1376" t="str">
        <f t="shared" si="441"/>
        <v>Include</v>
      </c>
      <c r="AL1376" t="str">
        <f t="shared" si="442"/>
        <v>Less than 10 deaths</v>
      </c>
      <c r="AM1376" s="6">
        <f>IFERROR(VLOOKUP(D1376,DatesEachStateReach10Deaths!A:B,2,FALSE),AK1376)</f>
        <v>43916</v>
      </c>
      <c r="AN1376">
        <f t="shared" si="443"/>
        <v>-4</v>
      </c>
    </row>
    <row r="1377" spans="1:40" x14ac:dyDescent="0.25">
      <c r="A1377" t="str">
        <f t="shared" si="430"/>
        <v>43913Nevada</v>
      </c>
      <c r="B1377" t="str">
        <f t="shared" si="431"/>
        <v>43913NV</v>
      </c>
      <c r="C1377" s="6">
        <v>43913</v>
      </c>
      <c r="D1377" t="s">
        <v>91</v>
      </c>
      <c r="E1377" t="s">
        <v>41</v>
      </c>
      <c r="F1377">
        <f>IFERROR(VLOOKUP(B1377,CovidTracking!B:G,4,FALSE),0)</f>
        <v>245</v>
      </c>
      <c r="G1377">
        <f>IFERROR(VLOOKUP(B1377,CovidTracking!B:G,5,FALSE),0)</f>
        <v>3490</v>
      </c>
      <c r="H1377">
        <f t="shared" si="432"/>
        <v>3735</v>
      </c>
      <c r="I1377">
        <f>IFERROR(VLOOKUP(B1377,CovidTracking!B:G,6,FALSE),0)</f>
        <v>4</v>
      </c>
      <c r="J1377">
        <f t="shared" si="444"/>
        <v>55</v>
      </c>
      <c r="K1377">
        <f t="shared" si="445"/>
        <v>1042</v>
      </c>
      <c r="L1377">
        <f t="shared" si="446"/>
        <v>1097</v>
      </c>
      <c r="M1377">
        <f t="shared" si="447"/>
        <v>2</v>
      </c>
      <c r="N1377">
        <f>VLOOKUP(A1377,Mobility!$A:$L,7,FALSE)</f>
        <v>-41</v>
      </c>
      <c r="O1377">
        <f>VLOOKUP(A1377,Mobility!$A:$L,8,FALSE)</f>
        <v>-16</v>
      </c>
      <c r="P1377">
        <f>VLOOKUP(A1377,Mobility!$A:$L,9,FALSE)</f>
        <v>-37</v>
      </c>
      <c r="Q1377">
        <f>VLOOKUP(A1377,Mobility!$A:$L,10,FALSE)</f>
        <v>-54</v>
      </c>
      <c r="R1377">
        <f>VLOOKUP(A1377,Mobility!$A:$L,11,FALSE)</f>
        <v>-48</v>
      </c>
      <c r="S1377">
        <f>VLOOKUP(A1377,Mobility!$A:$L,12,FALSE)</f>
        <v>18</v>
      </c>
      <c r="T1377">
        <f>VLOOKUP(D1377,'Pop and Pop Den'!A:C,2,FALSE)</f>
        <v>3139658</v>
      </c>
      <c r="U1377">
        <f>VLOOKUP(D1377,'Pop and Pop Den'!A:C,3,FALSE)</f>
        <v>28.599299999999999</v>
      </c>
      <c r="V1377">
        <f>VLOOKUP(D1377,Unemployment!A:B,2,FALSE)</f>
        <v>3.9</v>
      </c>
      <c r="W1377">
        <f>VLOOKUP(D1377,Unemployment!H:J,2,FALSE)</f>
        <v>3.6</v>
      </c>
      <c r="X1377">
        <f>VLOOKUP(D1377,Unemployment!H:J,3,FALSE)</f>
        <v>6.3</v>
      </c>
      <c r="Y1377">
        <f t="shared" si="433"/>
        <v>2.4</v>
      </c>
      <c r="Z1377">
        <f t="shared" si="434"/>
        <v>2.6999999999999997</v>
      </c>
      <c r="AA1377">
        <f>VLOOKUP(D1377,MedianAge!A:B,2,FALSE)</f>
        <v>37.9</v>
      </c>
      <c r="AB1377" s="6">
        <f>VLOOKUP(D1377,StateActions!F:G,2,FALSE)</f>
        <v>43922</v>
      </c>
      <c r="AC1377" s="6">
        <f>VLOOKUP(D1377,StateActions!L:M,2,FALSE)</f>
        <v>43910</v>
      </c>
      <c r="AD1377" s="6">
        <f>VLOOKUP(D1377,StateActions!A:B,2,FALSE)</f>
        <v>43905</v>
      </c>
      <c r="AE1377">
        <f t="shared" si="435"/>
        <v>-9</v>
      </c>
      <c r="AF1377">
        <f t="shared" si="436"/>
        <v>3</v>
      </c>
      <c r="AG1377">
        <f t="shared" si="437"/>
        <v>8</v>
      </c>
      <c r="AH1377" s="18">
        <f t="shared" si="438"/>
        <v>6.5595716198125834E-2</v>
      </c>
      <c r="AI1377" s="18">
        <f t="shared" si="439"/>
        <v>0.93440428380187412</v>
      </c>
      <c r="AJ1377" s="20">
        <f t="shared" si="440"/>
        <v>1.07095046854083E-3</v>
      </c>
      <c r="AK1377" t="str">
        <f t="shared" si="441"/>
        <v>Include</v>
      </c>
      <c r="AL1377" t="str">
        <f t="shared" si="442"/>
        <v>Less than 10 deaths</v>
      </c>
      <c r="AM1377" s="6">
        <f>IFERROR(VLOOKUP(D1377,DatesEachStateReach10Deaths!A:B,2,FALSE),AK1377)</f>
        <v>43916</v>
      </c>
      <c r="AN1377">
        <f t="shared" si="443"/>
        <v>-3</v>
      </c>
    </row>
    <row r="1378" spans="1:40" x14ac:dyDescent="0.25">
      <c r="A1378" t="str">
        <f t="shared" si="430"/>
        <v>43914Nevada</v>
      </c>
      <c r="B1378" t="str">
        <f t="shared" si="431"/>
        <v>43914NV</v>
      </c>
      <c r="C1378" s="6">
        <v>43914</v>
      </c>
      <c r="D1378" t="s">
        <v>91</v>
      </c>
      <c r="E1378" t="s">
        <v>41</v>
      </c>
      <c r="F1378">
        <f>IFERROR(VLOOKUP(B1378,CovidTracking!B:G,4,FALSE),0)</f>
        <v>278</v>
      </c>
      <c r="G1378">
        <f>IFERROR(VLOOKUP(B1378,CovidTracking!B:G,5,FALSE),0)</f>
        <v>3954</v>
      </c>
      <c r="H1378">
        <f t="shared" si="432"/>
        <v>4232</v>
      </c>
      <c r="I1378">
        <f>IFERROR(VLOOKUP(B1378,CovidTracking!B:G,6,FALSE),0)</f>
        <v>4</v>
      </c>
      <c r="J1378">
        <f t="shared" si="444"/>
        <v>33</v>
      </c>
      <c r="K1378">
        <f t="shared" si="445"/>
        <v>464</v>
      </c>
      <c r="L1378">
        <f t="shared" si="446"/>
        <v>497</v>
      </c>
      <c r="M1378">
        <f t="shared" si="447"/>
        <v>0</v>
      </c>
      <c r="N1378">
        <f>VLOOKUP(A1378,Mobility!$A:$L,7,FALSE)</f>
        <v>-40</v>
      </c>
      <c r="O1378">
        <f>VLOOKUP(A1378,Mobility!$A:$L,8,FALSE)</f>
        <v>-14</v>
      </c>
      <c r="P1378">
        <f>VLOOKUP(A1378,Mobility!$A:$L,9,FALSE)</f>
        <v>-36</v>
      </c>
      <c r="Q1378">
        <f>VLOOKUP(A1378,Mobility!$A:$L,10,FALSE)</f>
        <v>-51</v>
      </c>
      <c r="R1378">
        <f>VLOOKUP(A1378,Mobility!$A:$L,11,FALSE)</f>
        <v>-50</v>
      </c>
      <c r="S1378">
        <f>VLOOKUP(A1378,Mobility!$A:$L,12,FALSE)</f>
        <v>19</v>
      </c>
      <c r="T1378">
        <f>VLOOKUP(D1378,'Pop and Pop Den'!A:C,2,FALSE)</f>
        <v>3139658</v>
      </c>
      <c r="U1378">
        <f>VLOOKUP(D1378,'Pop and Pop Den'!A:C,3,FALSE)</f>
        <v>28.599299999999999</v>
      </c>
      <c r="V1378">
        <f>VLOOKUP(D1378,Unemployment!A:B,2,FALSE)</f>
        <v>3.9</v>
      </c>
      <c r="W1378">
        <f>VLOOKUP(D1378,Unemployment!H:J,2,FALSE)</f>
        <v>3.6</v>
      </c>
      <c r="X1378">
        <f>VLOOKUP(D1378,Unemployment!H:J,3,FALSE)</f>
        <v>6.3</v>
      </c>
      <c r="Y1378">
        <f t="shared" si="433"/>
        <v>2.4</v>
      </c>
      <c r="Z1378">
        <f t="shared" si="434"/>
        <v>2.6999999999999997</v>
      </c>
      <c r="AA1378">
        <f>VLOOKUP(D1378,MedianAge!A:B,2,FALSE)</f>
        <v>37.9</v>
      </c>
      <c r="AB1378" s="6">
        <f>VLOOKUP(D1378,StateActions!F:G,2,FALSE)</f>
        <v>43922</v>
      </c>
      <c r="AC1378" s="6">
        <f>VLOOKUP(D1378,StateActions!L:M,2,FALSE)</f>
        <v>43910</v>
      </c>
      <c r="AD1378" s="6">
        <f>VLOOKUP(D1378,StateActions!A:B,2,FALSE)</f>
        <v>43905</v>
      </c>
      <c r="AE1378">
        <f t="shared" si="435"/>
        <v>-8</v>
      </c>
      <c r="AF1378">
        <f t="shared" si="436"/>
        <v>4</v>
      </c>
      <c r="AG1378">
        <f t="shared" si="437"/>
        <v>9</v>
      </c>
      <c r="AH1378" s="18">
        <f t="shared" si="438"/>
        <v>6.568998109640832E-2</v>
      </c>
      <c r="AI1378" s="18">
        <f t="shared" si="439"/>
        <v>0.93431001890359167</v>
      </c>
      <c r="AJ1378" s="20">
        <f t="shared" si="440"/>
        <v>9.4517958412098301E-4</v>
      </c>
      <c r="AK1378" t="str">
        <f t="shared" si="441"/>
        <v>Include</v>
      </c>
      <c r="AL1378" t="str">
        <f t="shared" si="442"/>
        <v>Less than 10 deaths</v>
      </c>
      <c r="AM1378" s="6">
        <f>IFERROR(VLOOKUP(D1378,DatesEachStateReach10Deaths!A:B,2,FALSE),AK1378)</f>
        <v>43916</v>
      </c>
      <c r="AN1378">
        <f t="shared" si="443"/>
        <v>-2</v>
      </c>
    </row>
    <row r="1379" spans="1:40" x14ac:dyDescent="0.25">
      <c r="A1379" t="str">
        <f t="shared" si="430"/>
        <v>43915Nevada</v>
      </c>
      <c r="B1379" t="str">
        <f t="shared" si="431"/>
        <v>43915NV</v>
      </c>
      <c r="C1379" s="6">
        <v>43915</v>
      </c>
      <c r="D1379" t="s">
        <v>91</v>
      </c>
      <c r="E1379" t="s">
        <v>41</v>
      </c>
      <c r="F1379">
        <f>IFERROR(VLOOKUP(B1379,CovidTracking!B:G,4,FALSE),0)</f>
        <v>321</v>
      </c>
      <c r="G1379">
        <f>IFERROR(VLOOKUP(B1379,CovidTracking!B:G,5,FALSE),0)</f>
        <v>4251</v>
      </c>
      <c r="H1379">
        <f t="shared" si="432"/>
        <v>4572</v>
      </c>
      <c r="I1379">
        <f>IFERROR(VLOOKUP(B1379,CovidTracking!B:G,6,FALSE),0)</f>
        <v>6</v>
      </c>
      <c r="J1379">
        <f t="shared" si="444"/>
        <v>43</v>
      </c>
      <c r="K1379">
        <f t="shared" si="445"/>
        <v>297</v>
      </c>
      <c r="L1379">
        <f t="shared" si="446"/>
        <v>340</v>
      </c>
      <c r="M1379">
        <f t="shared" si="447"/>
        <v>2</v>
      </c>
      <c r="N1379">
        <f>VLOOKUP(A1379,Mobility!$A:$L,7,FALSE)</f>
        <v>-41</v>
      </c>
      <c r="O1379">
        <f>VLOOKUP(A1379,Mobility!$A:$L,8,FALSE)</f>
        <v>-15</v>
      </c>
      <c r="P1379">
        <f>VLOOKUP(A1379,Mobility!$A:$L,9,FALSE)</f>
        <v>-42</v>
      </c>
      <c r="Q1379">
        <f>VLOOKUP(A1379,Mobility!$A:$L,10,FALSE)</f>
        <v>-51</v>
      </c>
      <c r="R1379">
        <f>VLOOKUP(A1379,Mobility!$A:$L,11,FALSE)</f>
        <v>-51</v>
      </c>
      <c r="S1379">
        <f>VLOOKUP(A1379,Mobility!$A:$L,12,FALSE)</f>
        <v>20</v>
      </c>
      <c r="T1379">
        <f>VLOOKUP(D1379,'Pop and Pop Den'!A:C,2,FALSE)</f>
        <v>3139658</v>
      </c>
      <c r="U1379">
        <f>VLOOKUP(D1379,'Pop and Pop Den'!A:C,3,FALSE)</f>
        <v>28.599299999999999</v>
      </c>
      <c r="V1379">
        <f>VLOOKUP(D1379,Unemployment!A:B,2,FALSE)</f>
        <v>3.9</v>
      </c>
      <c r="W1379">
        <f>VLOOKUP(D1379,Unemployment!H:J,2,FALSE)</f>
        <v>3.6</v>
      </c>
      <c r="X1379">
        <f>VLOOKUP(D1379,Unemployment!H:J,3,FALSE)</f>
        <v>6.3</v>
      </c>
      <c r="Y1379">
        <f t="shared" si="433"/>
        <v>2.4</v>
      </c>
      <c r="Z1379">
        <f t="shared" si="434"/>
        <v>2.6999999999999997</v>
      </c>
      <c r="AA1379">
        <f>VLOOKUP(D1379,MedianAge!A:B,2,FALSE)</f>
        <v>37.9</v>
      </c>
      <c r="AB1379" s="6">
        <f>VLOOKUP(D1379,StateActions!F:G,2,FALSE)</f>
        <v>43922</v>
      </c>
      <c r="AC1379" s="6">
        <f>VLOOKUP(D1379,StateActions!L:M,2,FALSE)</f>
        <v>43910</v>
      </c>
      <c r="AD1379" s="6">
        <f>VLOOKUP(D1379,StateActions!A:B,2,FALSE)</f>
        <v>43905</v>
      </c>
      <c r="AE1379">
        <f t="shared" si="435"/>
        <v>-7</v>
      </c>
      <c r="AF1379">
        <f t="shared" si="436"/>
        <v>5</v>
      </c>
      <c r="AG1379">
        <f t="shared" si="437"/>
        <v>10</v>
      </c>
      <c r="AH1379" s="18">
        <f t="shared" si="438"/>
        <v>7.0209973753280835E-2</v>
      </c>
      <c r="AI1379" s="18">
        <f t="shared" si="439"/>
        <v>0.92979002624671914</v>
      </c>
      <c r="AJ1379" s="20">
        <f t="shared" si="440"/>
        <v>1.3123359580052493E-3</v>
      </c>
      <c r="AK1379" t="str">
        <f t="shared" si="441"/>
        <v>Include</v>
      </c>
      <c r="AL1379" t="str">
        <f t="shared" si="442"/>
        <v>Less than 10 deaths</v>
      </c>
      <c r="AM1379" s="6">
        <f>IFERROR(VLOOKUP(D1379,DatesEachStateReach10Deaths!A:B,2,FALSE),AK1379)</f>
        <v>43916</v>
      </c>
      <c r="AN1379">
        <f t="shared" si="443"/>
        <v>-1</v>
      </c>
    </row>
    <row r="1380" spans="1:40" x14ac:dyDescent="0.25">
      <c r="A1380" t="str">
        <f t="shared" si="430"/>
        <v>43916Nevada</v>
      </c>
      <c r="B1380" t="str">
        <f t="shared" si="431"/>
        <v>43916NV</v>
      </c>
      <c r="C1380" s="6">
        <v>43916</v>
      </c>
      <c r="D1380" t="s">
        <v>91</v>
      </c>
      <c r="E1380" t="s">
        <v>41</v>
      </c>
      <c r="F1380">
        <f>IFERROR(VLOOKUP(B1380,CovidTracking!B:G,4,FALSE),0)</f>
        <v>420</v>
      </c>
      <c r="G1380">
        <f>IFERROR(VLOOKUP(B1380,CovidTracking!B:G,5,FALSE),0)</f>
        <v>4697</v>
      </c>
      <c r="H1380">
        <f t="shared" si="432"/>
        <v>5117</v>
      </c>
      <c r="I1380">
        <f>IFERROR(VLOOKUP(B1380,CovidTracking!B:G,6,FALSE),0)</f>
        <v>10</v>
      </c>
      <c r="J1380">
        <f t="shared" si="444"/>
        <v>99</v>
      </c>
      <c r="K1380">
        <f t="shared" si="445"/>
        <v>446</v>
      </c>
      <c r="L1380">
        <f t="shared" si="446"/>
        <v>545</v>
      </c>
      <c r="M1380">
        <f t="shared" si="447"/>
        <v>4</v>
      </c>
      <c r="N1380">
        <f>VLOOKUP(A1380,Mobility!$A:$L,7,FALSE)</f>
        <v>-42</v>
      </c>
      <c r="O1380">
        <f>VLOOKUP(A1380,Mobility!$A:$L,8,FALSE)</f>
        <v>-16</v>
      </c>
      <c r="P1380">
        <f>VLOOKUP(A1380,Mobility!$A:$L,9,FALSE)</f>
        <v>-43</v>
      </c>
      <c r="Q1380">
        <f>VLOOKUP(A1380,Mobility!$A:$L,10,FALSE)</f>
        <v>-56</v>
      </c>
      <c r="R1380">
        <f>VLOOKUP(A1380,Mobility!$A:$L,11,FALSE)</f>
        <v>-51</v>
      </c>
      <c r="S1380">
        <f>VLOOKUP(A1380,Mobility!$A:$L,12,FALSE)</f>
        <v>21</v>
      </c>
      <c r="T1380">
        <f>VLOOKUP(D1380,'Pop and Pop Den'!A:C,2,FALSE)</f>
        <v>3139658</v>
      </c>
      <c r="U1380">
        <f>VLOOKUP(D1380,'Pop and Pop Den'!A:C,3,FALSE)</f>
        <v>28.599299999999999</v>
      </c>
      <c r="V1380">
        <f>VLOOKUP(D1380,Unemployment!A:B,2,FALSE)</f>
        <v>3.9</v>
      </c>
      <c r="W1380">
        <f>VLOOKUP(D1380,Unemployment!H:J,2,FALSE)</f>
        <v>3.6</v>
      </c>
      <c r="X1380">
        <f>VLOOKUP(D1380,Unemployment!H:J,3,FALSE)</f>
        <v>6.3</v>
      </c>
      <c r="Y1380">
        <f t="shared" si="433"/>
        <v>2.4</v>
      </c>
      <c r="Z1380">
        <f t="shared" si="434"/>
        <v>2.6999999999999997</v>
      </c>
      <c r="AA1380">
        <f>VLOOKUP(D1380,MedianAge!A:B,2,FALSE)</f>
        <v>37.9</v>
      </c>
      <c r="AB1380" s="6">
        <f>VLOOKUP(D1380,StateActions!F:G,2,FALSE)</f>
        <v>43922</v>
      </c>
      <c r="AC1380" s="6">
        <f>VLOOKUP(D1380,StateActions!L:M,2,FALSE)</f>
        <v>43910</v>
      </c>
      <c r="AD1380" s="6">
        <f>VLOOKUP(D1380,StateActions!A:B,2,FALSE)</f>
        <v>43905</v>
      </c>
      <c r="AE1380">
        <f t="shared" si="435"/>
        <v>-6</v>
      </c>
      <c r="AF1380">
        <f t="shared" si="436"/>
        <v>6</v>
      </c>
      <c r="AG1380">
        <f t="shared" si="437"/>
        <v>11</v>
      </c>
      <c r="AH1380" s="18">
        <f t="shared" si="438"/>
        <v>8.2079343365253077E-2</v>
      </c>
      <c r="AI1380" s="18">
        <f t="shared" si="439"/>
        <v>0.91792065663474687</v>
      </c>
      <c r="AJ1380" s="20">
        <f t="shared" si="440"/>
        <v>1.9542700801250734E-3</v>
      </c>
      <c r="AK1380" t="str">
        <f t="shared" si="441"/>
        <v>Include</v>
      </c>
      <c r="AL1380" t="str">
        <f t="shared" si="442"/>
        <v>10 or more deaths</v>
      </c>
      <c r="AM1380" s="6">
        <f>IFERROR(VLOOKUP(D1380,DatesEachStateReach10Deaths!A:B,2,FALSE),AK1380)</f>
        <v>43916</v>
      </c>
      <c r="AN1380">
        <f t="shared" si="443"/>
        <v>0</v>
      </c>
    </row>
    <row r="1381" spans="1:40" x14ac:dyDescent="0.25">
      <c r="A1381" t="str">
        <f t="shared" si="430"/>
        <v>43917Nevada</v>
      </c>
      <c r="B1381" t="str">
        <f t="shared" si="431"/>
        <v>43917NV</v>
      </c>
      <c r="C1381" s="6">
        <v>43917</v>
      </c>
      <c r="D1381" t="s">
        <v>91</v>
      </c>
      <c r="E1381" t="s">
        <v>41</v>
      </c>
      <c r="F1381">
        <f>IFERROR(VLOOKUP(B1381,CovidTracking!B:G,4,FALSE),0)</f>
        <v>535</v>
      </c>
      <c r="G1381">
        <f>IFERROR(VLOOKUP(B1381,CovidTracking!B:G,5,FALSE),0)</f>
        <v>6161</v>
      </c>
      <c r="H1381">
        <f t="shared" si="432"/>
        <v>6696</v>
      </c>
      <c r="I1381">
        <f>IFERROR(VLOOKUP(B1381,CovidTracking!B:G,6,FALSE),0)</f>
        <v>10</v>
      </c>
      <c r="J1381">
        <f t="shared" si="444"/>
        <v>115</v>
      </c>
      <c r="K1381">
        <f t="shared" si="445"/>
        <v>1464</v>
      </c>
      <c r="L1381">
        <f t="shared" si="446"/>
        <v>1579</v>
      </c>
      <c r="M1381">
        <f t="shared" si="447"/>
        <v>0</v>
      </c>
      <c r="N1381">
        <f>VLOOKUP(A1381,Mobility!$A:$L,7,FALSE)</f>
        <v>-43</v>
      </c>
      <c r="O1381">
        <f>VLOOKUP(A1381,Mobility!$A:$L,8,FALSE)</f>
        <v>-17</v>
      </c>
      <c r="P1381">
        <f>VLOOKUP(A1381,Mobility!$A:$L,9,FALSE)</f>
        <v>-44</v>
      </c>
      <c r="Q1381">
        <f>VLOOKUP(A1381,Mobility!$A:$L,10,FALSE)</f>
        <v>-57</v>
      </c>
      <c r="R1381">
        <f>VLOOKUP(A1381,Mobility!$A:$L,11,FALSE)</f>
        <v>-52</v>
      </c>
      <c r="S1381">
        <f>VLOOKUP(A1381,Mobility!$A:$L,12,FALSE)</f>
        <v>22</v>
      </c>
      <c r="T1381">
        <f>VLOOKUP(D1381,'Pop and Pop Den'!A:C,2,FALSE)</f>
        <v>3139658</v>
      </c>
      <c r="U1381">
        <f>VLOOKUP(D1381,'Pop and Pop Den'!A:C,3,FALSE)</f>
        <v>28.599299999999999</v>
      </c>
      <c r="V1381">
        <f>VLOOKUP(D1381,Unemployment!A:B,2,FALSE)</f>
        <v>3.9</v>
      </c>
      <c r="W1381">
        <f>VLOOKUP(D1381,Unemployment!H:J,2,FALSE)</f>
        <v>3.6</v>
      </c>
      <c r="X1381">
        <f>VLOOKUP(D1381,Unemployment!H:J,3,FALSE)</f>
        <v>6.3</v>
      </c>
      <c r="Y1381">
        <f t="shared" si="433"/>
        <v>2.4</v>
      </c>
      <c r="Z1381">
        <f t="shared" si="434"/>
        <v>2.6999999999999997</v>
      </c>
      <c r="AA1381">
        <f>VLOOKUP(D1381,MedianAge!A:B,2,FALSE)</f>
        <v>37.9</v>
      </c>
      <c r="AB1381" s="6">
        <f>VLOOKUP(D1381,StateActions!F:G,2,FALSE)</f>
        <v>43922</v>
      </c>
      <c r="AC1381" s="6">
        <f>VLOOKUP(D1381,StateActions!L:M,2,FALSE)</f>
        <v>43910</v>
      </c>
      <c r="AD1381" s="6">
        <f>VLOOKUP(D1381,StateActions!A:B,2,FALSE)</f>
        <v>43905</v>
      </c>
      <c r="AE1381">
        <f t="shared" si="435"/>
        <v>-5</v>
      </c>
      <c r="AF1381">
        <f t="shared" si="436"/>
        <v>7</v>
      </c>
      <c r="AG1381">
        <f t="shared" si="437"/>
        <v>12</v>
      </c>
      <c r="AH1381" s="18">
        <f t="shared" si="438"/>
        <v>7.98984468339307E-2</v>
      </c>
      <c r="AI1381" s="18">
        <f t="shared" si="439"/>
        <v>0.92010155316606934</v>
      </c>
      <c r="AJ1381" s="20">
        <f t="shared" si="440"/>
        <v>1.4934289127837516E-3</v>
      </c>
      <c r="AK1381" t="str">
        <f t="shared" si="441"/>
        <v>Include</v>
      </c>
      <c r="AL1381" t="str">
        <f t="shared" si="442"/>
        <v>10 or more deaths</v>
      </c>
      <c r="AM1381" s="6">
        <f>IFERROR(VLOOKUP(D1381,DatesEachStateReach10Deaths!A:B,2,FALSE),AK1381)</f>
        <v>43916</v>
      </c>
      <c r="AN1381">
        <f t="shared" si="443"/>
        <v>1</v>
      </c>
    </row>
    <row r="1382" spans="1:40" x14ac:dyDescent="0.25">
      <c r="A1382" t="str">
        <f t="shared" si="430"/>
        <v>43918Nevada</v>
      </c>
      <c r="B1382" t="str">
        <f t="shared" si="431"/>
        <v>43918NV</v>
      </c>
      <c r="C1382" s="6">
        <v>43918</v>
      </c>
      <c r="D1382" t="s">
        <v>91</v>
      </c>
      <c r="E1382" t="s">
        <v>41</v>
      </c>
      <c r="F1382">
        <f>IFERROR(VLOOKUP(B1382,CovidTracking!B:G,4,FALSE),0)</f>
        <v>621</v>
      </c>
      <c r="G1382">
        <f>IFERROR(VLOOKUP(B1382,CovidTracking!B:G,5,FALSE),0)</f>
        <v>7901</v>
      </c>
      <c r="H1382">
        <f t="shared" si="432"/>
        <v>8522</v>
      </c>
      <c r="I1382">
        <f>IFERROR(VLOOKUP(B1382,CovidTracking!B:G,6,FALSE),0)</f>
        <v>10</v>
      </c>
      <c r="J1382">
        <f t="shared" si="444"/>
        <v>86</v>
      </c>
      <c r="K1382">
        <f t="shared" si="445"/>
        <v>1740</v>
      </c>
      <c r="L1382">
        <f t="shared" si="446"/>
        <v>1826</v>
      </c>
      <c r="M1382">
        <f t="shared" si="447"/>
        <v>0</v>
      </c>
      <c r="N1382">
        <f>VLOOKUP(A1382,Mobility!$A:$L,7,FALSE)</f>
        <v>-47</v>
      </c>
      <c r="O1382">
        <f>VLOOKUP(A1382,Mobility!$A:$L,8,FALSE)</f>
        <v>-19</v>
      </c>
      <c r="P1382">
        <f>VLOOKUP(A1382,Mobility!$A:$L,9,FALSE)</f>
        <v>-49</v>
      </c>
      <c r="Q1382">
        <f>VLOOKUP(A1382,Mobility!$A:$L,10,FALSE)</f>
        <v>-54</v>
      </c>
      <c r="R1382">
        <f>VLOOKUP(A1382,Mobility!$A:$L,11,FALSE)</f>
        <v>-50</v>
      </c>
      <c r="S1382">
        <f>VLOOKUP(A1382,Mobility!$A:$L,12,FALSE)</f>
        <v>16</v>
      </c>
      <c r="T1382">
        <f>VLOOKUP(D1382,'Pop and Pop Den'!A:C,2,FALSE)</f>
        <v>3139658</v>
      </c>
      <c r="U1382">
        <f>VLOOKUP(D1382,'Pop and Pop Den'!A:C,3,FALSE)</f>
        <v>28.599299999999999</v>
      </c>
      <c r="V1382">
        <f>VLOOKUP(D1382,Unemployment!A:B,2,FALSE)</f>
        <v>3.9</v>
      </c>
      <c r="W1382">
        <f>VLOOKUP(D1382,Unemployment!H:J,2,FALSE)</f>
        <v>3.6</v>
      </c>
      <c r="X1382">
        <f>VLOOKUP(D1382,Unemployment!H:J,3,FALSE)</f>
        <v>6.3</v>
      </c>
      <c r="Y1382">
        <f t="shared" si="433"/>
        <v>2.4</v>
      </c>
      <c r="Z1382">
        <f t="shared" si="434"/>
        <v>2.6999999999999997</v>
      </c>
      <c r="AA1382">
        <f>VLOOKUP(D1382,MedianAge!A:B,2,FALSE)</f>
        <v>37.9</v>
      </c>
      <c r="AB1382" s="6">
        <f>VLOOKUP(D1382,StateActions!F:G,2,FALSE)</f>
        <v>43922</v>
      </c>
      <c r="AC1382" s="6">
        <f>VLOOKUP(D1382,StateActions!L:M,2,FALSE)</f>
        <v>43910</v>
      </c>
      <c r="AD1382" s="6">
        <f>VLOOKUP(D1382,StateActions!A:B,2,FALSE)</f>
        <v>43905</v>
      </c>
      <c r="AE1382">
        <f t="shared" si="435"/>
        <v>-4</v>
      </c>
      <c r="AF1382">
        <f t="shared" si="436"/>
        <v>8</v>
      </c>
      <c r="AG1382">
        <f t="shared" si="437"/>
        <v>13</v>
      </c>
      <c r="AH1382" s="18">
        <f t="shared" si="438"/>
        <v>7.2870218258624733E-2</v>
      </c>
      <c r="AI1382" s="18">
        <f t="shared" si="439"/>
        <v>0.92712978174137528</v>
      </c>
      <c r="AJ1382" s="20">
        <f t="shared" si="440"/>
        <v>1.1734334663224596E-3</v>
      </c>
      <c r="AK1382" t="str">
        <f t="shared" si="441"/>
        <v>Include</v>
      </c>
      <c r="AL1382" t="str">
        <f t="shared" si="442"/>
        <v>10 or more deaths</v>
      </c>
      <c r="AM1382" s="6">
        <f>IFERROR(VLOOKUP(D1382,DatesEachStateReach10Deaths!A:B,2,FALSE),AK1382)</f>
        <v>43916</v>
      </c>
      <c r="AN1382">
        <f t="shared" si="443"/>
        <v>2</v>
      </c>
    </row>
    <row r="1383" spans="1:40" x14ac:dyDescent="0.25">
      <c r="A1383" t="str">
        <f t="shared" si="430"/>
        <v>43919Nevada</v>
      </c>
      <c r="B1383" t="str">
        <f t="shared" si="431"/>
        <v>43919NV</v>
      </c>
      <c r="C1383" s="6">
        <v>43919</v>
      </c>
      <c r="D1383" t="s">
        <v>91</v>
      </c>
      <c r="E1383" t="s">
        <v>41</v>
      </c>
      <c r="F1383">
        <f>IFERROR(VLOOKUP(B1383,CovidTracking!B:G,4,FALSE),0)</f>
        <v>738</v>
      </c>
      <c r="G1383">
        <f>IFERROR(VLOOKUP(B1383,CovidTracking!B:G,5,FALSE),0)</f>
        <v>8412</v>
      </c>
      <c r="H1383">
        <f t="shared" si="432"/>
        <v>9150</v>
      </c>
      <c r="I1383">
        <f>IFERROR(VLOOKUP(B1383,CovidTracking!B:G,6,FALSE),0)</f>
        <v>14</v>
      </c>
      <c r="J1383">
        <f t="shared" si="444"/>
        <v>117</v>
      </c>
      <c r="K1383">
        <f t="shared" si="445"/>
        <v>511</v>
      </c>
      <c r="L1383">
        <f t="shared" si="446"/>
        <v>628</v>
      </c>
      <c r="M1383">
        <f t="shared" si="447"/>
        <v>4</v>
      </c>
      <c r="N1383">
        <f>VLOOKUP(A1383,Mobility!$A:$L,7,FALSE)</f>
        <v>-47</v>
      </c>
      <c r="O1383">
        <f>VLOOKUP(A1383,Mobility!$A:$L,8,FALSE)</f>
        <v>-23</v>
      </c>
      <c r="P1383">
        <f>VLOOKUP(A1383,Mobility!$A:$L,9,FALSE)</f>
        <v>-38</v>
      </c>
      <c r="Q1383">
        <f>VLOOKUP(A1383,Mobility!$A:$L,10,FALSE)</f>
        <v>-62</v>
      </c>
      <c r="R1383">
        <f>VLOOKUP(A1383,Mobility!$A:$L,11,FALSE)</f>
        <v>-52</v>
      </c>
      <c r="S1383">
        <f>VLOOKUP(A1383,Mobility!$A:$L,12,FALSE)</f>
        <v>14</v>
      </c>
      <c r="T1383">
        <f>VLOOKUP(D1383,'Pop and Pop Den'!A:C,2,FALSE)</f>
        <v>3139658</v>
      </c>
      <c r="U1383">
        <f>VLOOKUP(D1383,'Pop and Pop Den'!A:C,3,FALSE)</f>
        <v>28.599299999999999</v>
      </c>
      <c r="V1383">
        <f>VLOOKUP(D1383,Unemployment!A:B,2,FALSE)</f>
        <v>3.9</v>
      </c>
      <c r="W1383">
        <f>VLOOKUP(D1383,Unemployment!H:J,2,FALSE)</f>
        <v>3.6</v>
      </c>
      <c r="X1383">
        <f>VLOOKUP(D1383,Unemployment!H:J,3,FALSE)</f>
        <v>6.3</v>
      </c>
      <c r="Y1383">
        <f t="shared" si="433"/>
        <v>2.4</v>
      </c>
      <c r="Z1383">
        <f t="shared" si="434"/>
        <v>2.6999999999999997</v>
      </c>
      <c r="AA1383">
        <f>VLOOKUP(D1383,MedianAge!A:B,2,FALSE)</f>
        <v>37.9</v>
      </c>
      <c r="AB1383" s="6">
        <f>VLOOKUP(D1383,StateActions!F:G,2,FALSE)</f>
        <v>43922</v>
      </c>
      <c r="AC1383" s="6">
        <f>VLOOKUP(D1383,StateActions!L:M,2,FALSE)</f>
        <v>43910</v>
      </c>
      <c r="AD1383" s="6">
        <f>VLOOKUP(D1383,StateActions!A:B,2,FALSE)</f>
        <v>43905</v>
      </c>
      <c r="AE1383">
        <f t="shared" si="435"/>
        <v>-3</v>
      </c>
      <c r="AF1383">
        <f t="shared" si="436"/>
        <v>9</v>
      </c>
      <c r="AG1383">
        <f t="shared" si="437"/>
        <v>14</v>
      </c>
      <c r="AH1383" s="18">
        <f t="shared" si="438"/>
        <v>8.0655737704918032E-2</v>
      </c>
      <c r="AI1383" s="18">
        <f t="shared" si="439"/>
        <v>0.91934426229508193</v>
      </c>
      <c r="AJ1383" s="20">
        <f t="shared" si="440"/>
        <v>1.5300546448087432E-3</v>
      </c>
      <c r="AK1383" t="str">
        <f t="shared" si="441"/>
        <v>Include</v>
      </c>
      <c r="AL1383" t="str">
        <f t="shared" si="442"/>
        <v>10 or more deaths</v>
      </c>
      <c r="AM1383" s="6">
        <f>IFERROR(VLOOKUP(D1383,DatesEachStateReach10Deaths!A:B,2,FALSE),AK1383)</f>
        <v>43916</v>
      </c>
      <c r="AN1383">
        <f t="shared" si="443"/>
        <v>3</v>
      </c>
    </row>
    <row r="1384" spans="1:40" x14ac:dyDescent="0.25">
      <c r="A1384" t="str">
        <f t="shared" si="430"/>
        <v>43920Nevada</v>
      </c>
      <c r="B1384" t="str">
        <f t="shared" si="431"/>
        <v>43920NV</v>
      </c>
      <c r="C1384" s="6">
        <v>43920</v>
      </c>
      <c r="D1384" t="s">
        <v>91</v>
      </c>
      <c r="E1384" t="s">
        <v>41</v>
      </c>
      <c r="F1384">
        <f>IFERROR(VLOOKUP(B1384,CovidTracking!B:G,4,FALSE),0)</f>
        <v>1008</v>
      </c>
      <c r="G1384">
        <f>IFERROR(VLOOKUP(B1384,CovidTracking!B:G,5,FALSE),0)</f>
        <v>10207</v>
      </c>
      <c r="H1384">
        <f t="shared" si="432"/>
        <v>11215</v>
      </c>
      <c r="I1384">
        <f>IFERROR(VLOOKUP(B1384,CovidTracking!B:G,6,FALSE),0)</f>
        <v>15</v>
      </c>
      <c r="J1384">
        <f t="shared" si="444"/>
        <v>270</v>
      </c>
      <c r="K1384">
        <f t="shared" si="445"/>
        <v>1795</v>
      </c>
      <c r="L1384">
        <f t="shared" si="446"/>
        <v>2065</v>
      </c>
      <c r="M1384">
        <f t="shared" si="447"/>
        <v>1</v>
      </c>
      <c r="N1384">
        <f>VLOOKUP(A1384,Mobility!$A:$L,7,FALSE)</f>
        <v>-40</v>
      </c>
      <c r="O1384">
        <f>VLOOKUP(A1384,Mobility!$A:$L,8,FALSE)</f>
        <v>-16</v>
      </c>
      <c r="P1384">
        <f>VLOOKUP(A1384,Mobility!$A:$L,9,FALSE)</f>
        <v>-29</v>
      </c>
      <c r="Q1384">
        <f>VLOOKUP(A1384,Mobility!$A:$L,10,FALSE)</f>
        <v>-56</v>
      </c>
      <c r="R1384">
        <f>VLOOKUP(A1384,Mobility!$A:$L,11,FALSE)</f>
        <v>-51</v>
      </c>
      <c r="S1384">
        <f>VLOOKUP(A1384,Mobility!$A:$L,12,FALSE)</f>
        <v>18</v>
      </c>
      <c r="T1384">
        <f>VLOOKUP(D1384,'Pop and Pop Den'!A:C,2,FALSE)</f>
        <v>3139658</v>
      </c>
      <c r="U1384">
        <f>VLOOKUP(D1384,'Pop and Pop Den'!A:C,3,FALSE)</f>
        <v>28.599299999999999</v>
      </c>
      <c r="V1384">
        <f>VLOOKUP(D1384,Unemployment!A:B,2,FALSE)</f>
        <v>3.9</v>
      </c>
      <c r="W1384">
        <f>VLOOKUP(D1384,Unemployment!H:J,2,FALSE)</f>
        <v>3.6</v>
      </c>
      <c r="X1384">
        <f>VLOOKUP(D1384,Unemployment!H:J,3,FALSE)</f>
        <v>6.3</v>
      </c>
      <c r="Y1384">
        <f t="shared" si="433"/>
        <v>2.4</v>
      </c>
      <c r="Z1384">
        <f t="shared" si="434"/>
        <v>2.6999999999999997</v>
      </c>
      <c r="AA1384">
        <f>VLOOKUP(D1384,MedianAge!A:B,2,FALSE)</f>
        <v>37.9</v>
      </c>
      <c r="AB1384" s="6">
        <f>VLOOKUP(D1384,StateActions!F:G,2,FALSE)</f>
        <v>43922</v>
      </c>
      <c r="AC1384" s="6">
        <f>VLOOKUP(D1384,StateActions!L:M,2,FALSE)</f>
        <v>43910</v>
      </c>
      <c r="AD1384" s="6">
        <f>VLOOKUP(D1384,StateActions!A:B,2,FALSE)</f>
        <v>43905</v>
      </c>
      <c r="AE1384">
        <f t="shared" si="435"/>
        <v>-2</v>
      </c>
      <c r="AF1384">
        <f t="shared" si="436"/>
        <v>10</v>
      </c>
      <c r="AG1384">
        <f t="shared" si="437"/>
        <v>15</v>
      </c>
      <c r="AH1384" s="18">
        <f t="shared" si="438"/>
        <v>8.9879625501560409E-2</v>
      </c>
      <c r="AI1384" s="18">
        <f t="shared" si="439"/>
        <v>0.91012037449843963</v>
      </c>
      <c r="AJ1384" s="20">
        <f t="shared" si="440"/>
        <v>1.3374944271065537E-3</v>
      </c>
      <c r="AK1384" t="str">
        <f t="shared" si="441"/>
        <v>Include</v>
      </c>
      <c r="AL1384" t="str">
        <f t="shared" si="442"/>
        <v>10 or more deaths</v>
      </c>
      <c r="AM1384" s="6">
        <f>IFERROR(VLOOKUP(D1384,DatesEachStateReach10Deaths!A:B,2,FALSE),AK1384)</f>
        <v>43916</v>
      </c>
      <c r="AN1384">
        <f t="shared" si="443"/>
        <v>4</v>
      </c>
    </row>
    <row r="1385" spans="1:40" x14ac:dyDescent="0.25">
      <c r="A1385" t="str">
        <f t="shared" si="430"/>
        <v>43921Nevada</v>
      </c>
      <c r="B1385" t="str">
        <f t="shared" si="431"/>
        <v>43921NV</v>
      </c>
      <c r="C1385" s="6">
        <v>43921</v>
      </c>
      <c r="D1385" t="s">
        <v>91</v>
      </c>
      <c r="E1385" t="s">
        <v>41</v>
      </c>
      <c r="F1385">
        <f>IFERROR(VLOOKUP(B1385,CovidTracking!B:G,4,FALSE),0)</f>
        <v>1113</v>
      </c>
      <c r="G1385">
        <f>IFERROR(VLOOKUP(B1385,CovidTracking!B:G,5,FALSE),0)</f>
        <v>10681</v>
      </c>
      <c r="H1385">
        <f t="shared" si="432"/>
        <v>11794</v>
      </c>
      <c r="I1385">
        <f>IFERROR(VLOOKUP(B1385,CovidTracking!B:G,6,FALSE),0)</f>
        <v>17</v>
      </c>
      <c r="J1385">
        <f t="shared" si="444"/>
        <v>105</v>
      </c>
      <c r="K1385">
        <f t="shared" si="445"/>
        <v>474</v>
      </c>
      <c r="L1385">
        <f t="shared" si="446"/>
        <v>579</v>
      </c>
      <c r="M1385">
        <f t="shared" si="447"/>
        <v>2</v>
      </c>
      <c r="N1385">
        <f>VLOOKUP(A1385,Mobility!$A:$L,7,FALSE)</f>
        <v>-37</v>
      </c>
      <c r="O1385">
        <f>VLOOKUP(A1385,Mobility!$A:$L,8,FALSE)</f>
        <v>-12</v>
      </c>
      <c r="P1385">
        <f>VLOOKUP(A1385,Mobility!$A:$L,9,FALSE)</f>
        <v>-28</v>
      </c>
      <c r="Q1385">
        <f>VLOOKUP(A1385,Mobility!$A:$L,10,FALSE)</f>
        <v>-51</v>
      </c>
      <c r="R1385">
        <f>VLOOKUP(A1385,Mobility!$A:$L,11,FALSE)</f>
        <v>-52</v>
      </c>
      <c r="S1385">
        <f>VLOOKUP(A1385,Mobility!$A:$L,12,FALSE)</f>
        <v>19</v>
      </c>
      <c r="T1385">
        <f>VLOOKUP(D1385,'Pop and Pop Den'!A:C,2,FALSE)</f>
        <v>3139658</v>
      </c>
      <c r="U1385">
        <f>VLOOKUP(D1385,'Pop and Pop Den'!A:C,3,FALSE)</f>
        <v>28.599299999999999</v>
      </c>
      <c r="V1385">
        <f>VLOOKUP(D1385,Unemployment!A:B,2,FALSE)</f>
        <v>3.9</v>
      </c>
      <c r="W1385">
        <f>VLOOKUP(D1385,Unemployment!H:J,2,FALSE)</f>
        <v>3.6</v>
      </c>
      <c r="X1385">
        <f>VLOOKUP(D1385,Unemployment!H:J,3,FALSE)</f>
        <v>6.3</v>
      </c>
      <c r="Y1385">
        <f t="shared" si="433"/>
        <v>2.4</v>
      </c>
      <c r="Z1385">
        <f t="shared" si="434"/>
        <v>2.6999999999999997</v>
      </c>
      <c r="AA1385">
        <f>VLOOKUP(D1385,MedianAge!A:B,2,FALSE)</f>
        <v>37.9</v>
      </c>
      <c r="AB1385" s="6">
        <f>VLOOKUP(D1385,StateActions!F:G,2,FALSE)</f>
        <v>43922</v>
      </c>
      <c r="AC1385" s="6">
        <f>VLOOKUP(D1385,StateActions!L:M,2,FALSE)</f>
        <v>43910</v>
      </c>
      <c r="AD1385" s="6">
        <f>VLOOKUP(D1385,StateActions!A:B,2,FALSE)</f>
        <v>43905</v>
      </c>
      <c r="AE1385">
        <f t="shared" si="435"/>
        <v>-1</v>
      </c>
      <c r="AF1385">
        <f t="shared" si="436"/>
        <v>11</v>
      </c>
      <c r="AG1385">
        <f t="shared" si="437"/>
        <v>16</v>
      </c>
      <c r="AH1385" s="18">
        <f t="shared" si="438"/>
        <v>9.4370018653552656E-2</v>
      </c>
      <c r="AI1385" s="18">
        <f t="shared" si="439"/>
        <v>0.90562998134644734</v>
      </c>
      <c r="AJ1385" s="20">
        <f t="shared" si="440"/>
        <v>1.4414108868916397E-3</v>
      </c>
      <c r="AK1385" t="str">
        <f t="shared" si="441"/>
        <v>Include</v>
      </c>
      <c r="AL1385" t="str">
        <f t="shared" si="442"/>
        <v>10 or more deaths</v>
      </c>
      <c r="AM1385" s="6">
        <f>IFERROR(VLOOKUP(D1385,DatesEachStateReach10Deaths!A:B,2,FALSE),AK1385)</f>
        <v>43916</v>
      </c>
      <c r="AN1385">
        <f t="shared" si="443"/>
        <v>5</v>
      </c>
    </row>
    <row r="1386" spans="1:40" x14ac:dyDescent="0.25">
      <c r="A1386" t="str">
        <f t="shared" si="430"/>
        <v>43922Nevada</v>
      </c>
      <c r="B1386" t="str">
        <f t="shared" si="431"/>
        <v>43922NV</v>
      </c>
      <c r="C1386" s="6">
        <v>43922</v>
      </c>
      <c r="D1386" t="s">
        <v>91</v>
      </c>
      <c r="E1386" t="s">
        <v>41</v>
      </c>
      <c r="F1386">
        <f>IFERROR(VLOOKUP(B1386,CovidTracking!B:G,4,FALSE),0)</f>
        <v>1279</v>
      </c>
      <c r="G1386">
        <f>IFERROR(VLOOKUP(B1386,CovidTracking!B:G,5,FALSE),0)</f>
        <v>11519</v>
      </c>
      <c r="H1386">
        <f t="shared" si="432"/>
        <v>12798</v>
      </c>
      <c r="I1386">
        <f>IFERROR(VLOOKUP(B1386,CovidTracking!B:G,6,FALSE),0)</f>
        <v>26</v>
      </c>
      <c r="J1386">
        <f t="shared" si="444"/>
        <v>166</v>
      </c>
      <c r="K1386">
        <f t="shared" si="445"/>
        <v>838</v>
      </c>
      <c r="L1386">
        <f t="shared" si="446"/>
        <v>1004</v>
      </c>
      <c r="M1386">
        <f t="shared" si="447"/>
        <v>9</v>
      </c>
      <c r="N1386">
        <f>VLOOKUP(A1386,Mobility!$A:$L,7,FALSE)</f>
        <v>-37</v>
      </c>
      <c r="O1386">
        <f>VLOOKUP(A1386,Mobility!$A:$L,8,FALSE)</f>
        <v>-7</v>
      </c>
      <c r="P1386">
        <f>VLOOKUP(A1386,Mobility!$A:$L,9,FALSE)</f>
        <v>-29</v>
      </c>
      <c r="Q1386">
        <f>VLOOKUP(A1386,Mobility!$A:$L,10,FALSE)</f>
        <v>-50</v>
      </c>
      <c r="R1386">
        <f>VLOOKUP(A1386,Mobility!$A:$L,11,FALSE)</f>
        <v>-52</v>
      </c>
      <c r="S1386">
        <f>VLOOKUP(A1386,Mobility!$A:$L,12,FALSE)</f>
        <v>20</v>
      </c>
      <c r="T1386">
        <f>VLOOKUP(D1386,'Pop and Pop Den'!A:C,2,FALSE)</f>
        <v>3139658</v>
      </c>
      <c r="U1386">
        <f>VLOOKUP(D1386,'Pop and Pop Den'!A:C,3,FALSE)</f>
        <v>28.599299999999999</v>
      </c>
      <c r="V1386">
        <f>VLOOKUP(D1386,Unemployment!A:B,2,FALSE)</f>
        <v>3.9</v>
      </c>
      <c r="W1386">
        <f>VLOOKUP(D1386,Unemployment!H:J,2,FALSE)</f>
        <v>3.6</v>
      </c>
      <c r="X1386">
        <f>VLOOKUP(D1386,Unemployment!H:J,3,FALSE)</f>
        <v>6.3</v>
      </c>
      <c r="Y1386">
        <f t="shared" si="433"/>
        <v>2.4</v>
      </c>
      <c r="Z1386">
        <f t="shared" si="434"/>
        <v>2.6999999999999997</v>
      </c>
      <c r="AA1386">
        <f>VLOOKUP(D1386,MedianAge!A:B,2,FALSE)</f>
        <v>37.9</v>
      </c>
      <c r="AB1386" s="6">
        <f>VLOOKUP(D1386,StateActions!F:G,2,FALSE)</f>
        <v>43922</v>
      </c>
      <c r="AC1386" s="6">
        <f>VLOOKUP(D1386,StateActions!L:M,2,FALSE)</f>
        <v>43910</v>
      </c>
      <c r="AD1386" s="6">
        <f>VLOOKUP(D1386,StateActions!A:B,2,FALSE)</f>
        <v>43905</v>
      </c>
      <c r="AE1386">
        <f t="shared" si="435"/>
        <v>0</v>
      </c>
      <c r="AF1386">
        <f t="shared" si="436"/>
        <v>12</v>
      </c>
      <c r="AG1386">
        <f t="shared" si="437"/>
        <v>17</v>
      </c>
      <c r="AH1386" s="18">
        <f t="shared" si="438"/>
        <v>9.9937490232848883E-2</v>
      </c>
      <c r="AI1386" s="18">
        <f t="shared" si="439"/>
        <v>0.90006250976715108</v>
      </c>
      <c r="AJ1386" s="20">
        <f t="shared" si="440"/>
        <v>2.0315674324113144E-3</v>
      </c>
      <c r="AK1386" t="str">
        <f t="shared" si="441"/>
        <v>Include</v>
      </c>
      <c r="AL1386" t="str">
        <f t="shared" si="442"/>
        <v>10 or more deaths</v>
      </c>
      <c r="AM1386" s="6">
        <f>IFERROR(VLOOKUP(D1386,DatesEachStateReach10Deaths!A:B,2,FALSE),AK1386)</f>
        <v>43916</v>
      </c>
      <c r="AN1386">
        <f t="shared" si="443"/>
        <v>6</v>
      </c>
    </row>
    <row r="1387" spans="1:40" x14ac:dyDescent="0.25">
      <c r="A1387" t="str">
        <f t="shared" si="430"/>
        <v>43923Nevada</v>
      </c>
      <c r="B1387" t="str">
        <f t="shared" si="431"/>
        <v>43923NV</v>
      </c>
      <c r="C1387" s="6">
        <v>43923</v>
      </c>
      <c r="D1387" t="s">
        <v>91</v>
      </c>
      <c r="E1387" t="s">
        <v>41</v>
      </c>
      <c r="F1387">
        <f>IFERROR(VLOOKUP(B1387,CovidTracking!B:G,4,FALSE),0)</f>
        <v>1458</v>
      </c>
      <c r="G1387">
        <f>IFERROR(VLOOKUP(B1387,CovidTracking!B:G,5,FALSE),0)</f>
        <v>12588</v>
      </c>
      <c r="H1387">
        <f t="shared" si="432"/>
        <v>14046</v>
      </c>
      <c r="I1387">
        <f>IFERROR(VLOOKUP(B1387,CovidTracking!B:G,6,FALSE),0)</f>
        <v>38</v>
      </c>
      <c r="J1387">
        <f t="shared" si="444"/>
        <v>179</v>
      </c>
      <c r="K1387">
        <f t="shared" si="445"/>
        <v>1069</v>
      </c>
      <c r="L1387">
        <f t="shared" si="446"/>
        <v>1248</v>
      </c>
      <c r="M1387">
        <f t="shared" si="447"/>
        <v>12</v>
      </c>
      <c r="N1387">
        <f>VLOOKUP(A1387,Mobility!$A:$L,7,FALSE)</f>
        <v>-40</v>
      </c>
      <c r="O1387">
        <f>VLOOKUP(A1387,Mobility!$A:$L,8,FALSE)</f>
        <v>-12</v>
      </c>
      <c r="P1387">
        <f>VLOOKUP(A1387,Mobility!$A:$L,9,FALSE)</f>
        <v>-36</v>
      </c>
      <c r="Q1387">
        <f>VLOOKUP(A1387,Mobility!$A:$L,10,FALSE)</f>
        <v>-57</v>
      </c>
      <c r="R1387">
        <f>VLOOKUP(A1387,Mobility!$A:$L,11,FALSE)</f>
        <v>-54</v>
      </c>
      <c r="S1387">
        <f>VLOOKUP(A1387,Mobility!$A:$L,12,FALSE)</f>
        <v>21</v>
      </c>
      <c r="T1387">
        <f>VLOOKUP(D1387,'Pop and Pop Den'!A:C,2,FALSE)</f>
        <v>3139658</v>
      </c>
      <c r="U1387">
        <f>VLOOKUP(D1387,'Pop and Pop Den'!A:C,3,FALSE)</f>
        <v>28.599299999999999</v>
      </c>
      <c r="V1387">
        <f>VLOOKUP(D1387,Unemployment!A:B,2,FALSE)</f>
        <v>3.9</v>
      </c>
      <c r="W1387">
        <f>VLOOKUP(D1387,Unemployment!H:J,2,FALSE)</f>
        <v>3.6</v>
      </c>
      <c r="X1387">
        <f>VLOOKUP(D1387,Unemployment!H:J,3,FALSE)</f>
        <v>6.3</v>
      </c>
      <c r="Y1387">
        <f t="shared" si="433"/>
        <v>2.4</v>
      </c>
      <c r="Z1387">
        <f t="shared" si="434"/>
        <v>2.6999999999999997</v>
      </c>
      <c r="AA1387">
        <f>VLOOKUP(D1387,MedianAge!A:B,2,FALSE)</f>
        <v>37.9</v>
      </c>
      <c r="AB1387" s="6">
        <f>VLOOKUP(D1387,StateActions!F:G,2,FALSE)</f>
        <v>43922</v>
      </c>
      <c r="AC1387" s="6">
        <f>VLOOKUP(D1387,StateActions!L:M,2,FALSE)</f>
        <v>43910</v>
      </c>
      <c r="AD1387" s="6">
        <f>VLOOKUP(D1387,StateActions!A:B,2,FALSE)</f>
        <v>43905</v>
      </c>
      <c r="AE1387">
        <f t="shared" si="435"/>
        <v>1</v>
      </c>
      <c r="AF1387">
        <f t="shared" si="436"/>
        <v>13</v>
      </c>
      <c r="AG1387">
        <f t="shared" si="437"/>
        <v>18</v>
      </c>
      <c r="AH1387" s="18">
        <f t="shared" si="438"/>
        <v>0.10380179410508329</v>
      </c>
      <c r="AI1387" s="18">
        <f t="shared" si="439"/>
        <v>0.89619820589491672</v>
      </c>
      <c r="AJ1387" s="20">
        <f t="shared" si="440"/>
        <v>2.7053965541791259E-3</v>
      </c>
      <c r="AK1387" t="str">
        <f t="shared" si="441"/>
        <v>Include</v>
      </c>
      <c r="AL1387" t="str">
        <f t="shared" si="442"/>
        <v>10 or more deaths</v>
      </c>
      <c r="AM1387" s="6">
        <f>IFERROR(VLOOKUP(D1387,DatesEachStateReach10Deaths!A:B,2,FALSE),AK1387)</f>
        <v>43916</v>
      </c>
      <c r="AN1387">
        <f t="shared" si="443"/>
        <v>7</v>
      </c>
    </row>
    <row r="1388" spans="1:40" x14ac:dyDescent="0.25">
      <c r="A1388" t="str">
        <f t="shared" si="430"/>
        <v>43924Nevada</v>
      </c>
      <c r="B1388" t="str">
        <f t="shared" si="431"/>
        <v>43924NV</v>
      </c>
      <c r="C1388" s="6">
        <v>43924</v>
      </c>
      <c r="D1388" t="s">
        <v>91</v>
      </c>
      <c r="E1388" t="s">
        <v>41</v>
      </c>
      <c r="F1388">
        <f>IFERROR(VLOOKUP(B1388,CovidTracking!B:G,4,FALSE),0)</f>
        <v>1514</v>
      </c>
      <c r="G1388">
        <f>IFERROR(VLOOKUP(B1388,CovidTracking!B:G,5,FALSE),0)</f>
        <v>13018</v>
      </c>
      <c r="H1388">
        <f t="shared" si="432"/>
        <v>14532</v>
      </c>
      <c r="I1388">
        <f>IFERROR(VLOOKUP(B1388,CovidTracking!B:G,6,FALSE),0)</f>
        <v>43</v>
      </c>
      <c r="J1388">
        <f t="shared" si="444"/>
        <v>56</v>
      </c>
      <c r="K1388">
        <f t="shared" si="445"/>
        <v>430</v>
      </c>
      <c r="L1388">
        <f t="shared" si="446"/>
        <v>486</v>
      </c>
      <c r="M1388">
        <f t="shared" si="447"/>
        <v>5</v>
      </c>
      <c r="N1388">
        <f>VLOOKUP(A1388,Mobility!$A:$L,7,FALSE)</f>
        <v>-41</v>
      </c>
      <c r="O1388">
        <f>VLOOKUP(A1388,Mobility!$A:$L,8,FALSE)</f>
        <v>-12</v>
      </c>
      <c r="P1388">
        <f>VLOOKUP(A1388,Mobility!$A:$L,9,FALSE)</f>
        <v>-37</v>
      </c>
      <c r="Q1388">
        <f>VLOOKUP(A1388,Mobility!$A:$L,10,FALSE)</f>
        <v>-57</v>
      </c>
      <c r="R1388">
        <f>VLOOKUP(A1388,Mobility!$A:$L,11,FALSE)</f>
        <v>-53</v>
      </c>
      <c r="S1388">
        <f>VLOOKUP(A1388,Mobility!$A:$L,12,FALSE)</f>
        <v>22</v>
      </c>
      <c r="T1388">
        <f>VLOOKUP(D1388,'Pop and Pop Den'!A:C,2,FALSE)</f>
        <v>3139658</v>
      </c>
      <c r="U1388">
        <f>VLOOKUP(D1388,'Pop and Pop Den'!A:C,3,FALSE)</f>
        <v>28.599299999999999</v>
      </c>
      <c r="V1388">
        <f>VLOOKUP(D1388,Unemployment!A:B,2,FALSE)</f>
        <v>3.9</v>
      </c>
      <c r="W1388">
        <f>VLOOKUP(D1388,Unemployment!H:J,2,FALSE)</f>
        <v>3.6</v>
      </c>
      <c r="X1388">
        <f>VLOOKUP(D1388,Unemployment!H:J,3,FALSE)</f>
        <v>6.3</v>
      </c>
      <c r="Y1388">
        <f t="shared" si="433"/>
        <v>2.4</v>
      </c>
      <c r="Z1388">
        <f t="shared" si="434"/>
        <v>2.6999999999999997</v>
      </c>
      <c r="AA1388">
        <f>VLOOKUP(D1388,MedianAge!A:B,2,FALSE)</f>
        <v>37.9</v>
      </c>
      <c r="AB1388" s="6">
        <f>VLOOKUP(D1388,StateActions!F:G,2,FALSE)</f>
        <v>43922</v>
      </c>
      <c r="AC1388" s="6">
        <f>VLOOKUP(D1388,StateActions!L:M,2,FALSE)</f>
        <v>43910</v>
      </c>
      <c r="AD1388" s="6">
        <f>VLOOKUP(D1388,StateActions!A:B,2,FALSE)</f>
        <v>43905</v>
      </c>
      <c r="AE1388">
        <f t="shared" si="435"/>
        <v>2</v>
      </c>
      <c r="AF1388">
        <f t="shared" si="436"/>
        <v>14</v>
      </c>
      <c r="AG1388">
        <f t="shared" si="437"/>
        <v>19</v>
      </c>
      <c r="AH1388" s="18">
        <f t="shared" si="438"/>
        <v>0.10418387007982384</v>
      </c>
      <c r="AI1388" s="18">
        <f t="shared" si="439"/>
        <v>0.89581612992017612</v>
      </c>
      <c r="AJ1388" s="20">
        <f t="shared" si="440"/>
        <v>2.9589870630333057E-3</v>
      </c>
      <c r="AK1388" t="str">
        <f t="shared" si="441"/>
        <v>Include</v>
      </c>
      <c r="AL1388" t="str">
        <f t="shared" si="442"/>
        <v>10 or more deaths</v>
      </c>
      <c r="AM1388" s="6">
        <f>IFERROR(VLOOKUP(D1388,DatesEachStateReach10Deaths!A:B,2,FALSE),AK1388)</f>
        <v>43916</v>
      </c>
      <c r="AN1388">
        <f t="shared" si="443"/>
        <v>8</v>
      </c>
    </row>
    <row r="1389" spans="1:40" x14ac:dyDescent="0.25">
      <c r="A1389" t="str">
        <f t="shared" si="430"/>
        <v>43925Nevada</v>
      </c>
      <c r="B1389" t="str">
        <f t="shared" si="431"/>
        <v>43925NV</v>
      </c>
      <c r="C1389" s="6">
        <v>43925</v>
      </c>
      <c r="D1389" t="s">
        <v>91</v>
      </c>
      <c r="E1389" t="s">
        <v>41</v>
      </c>
      <c r="F1389">
        <f>IFERROR(VLOOKUP(B1389,CovidTracking!B:G,4,FALSE),0)</f>
        <v>1742</v>
      </c>
      <c r="G1389">
        <f>IFERROR(VLOOKUP(B1389,CovidTracking!B:G,5,FALSE),0)</f>
        <v>14421</v>
      </c>
      <c r="H1389">
        <f t="shared" si="432"/>
        <v>16163</v>
      </c>
      <c r="I1389">
        <f>IFERROR(VLOOKUP(B1389,CovidTracking!B:G,6,FALSE),0)</f>
        <v>46</v>
      </c>
      <c r="J1389">
        <f t="shared" si="444"/>
        <v>228</v>
      </c>
      <c r="K1389">
        <f t="shared" si="445"/>
        <v>1403</v>
      </c>
      <c r="L1389">
        <f t="shared" si="446"/>
        <v>1631</v>
      </c>
      <c r="M1389">
        <f t="shared" si="447"/>
        <v>3</v>
      </c>
      <c r="N1389">
        <f>VLOOKUP(A1389,Mobility!$A:$L,7,FALSE)</f>
        <v>-48</v>
      </c>
      <c r="O1389">
        <f>VLOOKUP(A1389,Mobility!$A:$L,8,FALSE)</f>
        <v>-16</v>
      </c>
      <c r="P1389">
        <f>VLOOKUP(A1389,Mobility!$A:$L,9,FALSE)</f>
        <v>-53</v>
      </c>
      <c r="Q1389">
        <f>VLOOKUP(A1389,Mobility!$A:$L,10,FALSE)</f>
        <v>-57</v>
      </c>
      <c r="R1389">
        <f>VLOOKUP(A1389,Mobility!$A:$L,11,FALSE)</f>
        <v>-53</v>
      </c>
      <c r="S1389">
        <f>VLOOKUP(A1389,Mobility!$A:$L,12,FALSE)</f>
        <v>17</v>
      </c>
      <c r="T1389">
        <f>VLOOKUP(D1389,'Pop and Pop Den'!A:C,2,FALSE)</f>
        <v>3139658</v>
      </c>
      <c r="U1389">
        <f>VLOOKUP(D1389,'Pop and Pop Den'!A:C,3,FALSE)</f>
        <v>28.599299999999999</v>
      </c>
      <c r="V1389">
        <f>VLOOKUP(D1389,Unemployment!A:B,2,FALSE)</f>
        <v>3.9</v>
      </c>
      <c r="W1389">
        <f>VLOOKUP(D1389,Unemployment!H:J,2,FALSE)</f>
        <v>3.6</v>
      </c>
      <c r="X1389">
        <f>VLOOKUP(D1389,Unemployment!H:J,3,FALSE)</f>
        <v>6.3</v>
      </c>
      <c r="Y1389">
        <f t="shared" si="433"/>
        <v>2.4</v>
      </c>
      <c r="Z1389">
        <f t="shared" si="434"/>
        <v>2.6999999999999997</v>
      </c>
      <c r="AA1389">
        <f>VLOOKUP(D1389,MedianAge!A:B,2,FALSE)</f>
        <v>37.9</v>
      </c>
      <c r="AB1389" s="6">
        <f>VLOOKUP(D1389,StateActions!F:G,2,FALSE)</f>
        <v>43922</v>
      </c>
      <c r="AC1389" s="6">
        <f>VLOOKUP(D1389,StateActions!L:M,2,FALSE)</f>
        <v>43910</v>
      </c>
      <c r="AD1389" s="6">
        <f>VLOOKUP(D1389,StateActions!A:B,2,FALSE)</f>
        <v>43905</v>
      </c>
      <c r="AE1389">
        <f t="shared" si="435"/>
        <v>3</v>
      </c>
      <c r="AF1389">
        <f t="shared" si="436"/>
        <v>15</v>
      </c>
      <c r="AG1389">
        <f t="shared" si="437"/>
        <v>20</v>
      </c>
      <c r="AH1389" s="18">
        <f t="shared" si="438"/>
        <v>0.10777702159252614</v>
      </c>
      <c r="AI1389" s="18">
        <f t="shared" si="439"/>
        <v>0.89222297840747389</v>
      </c>
      <c r="AJ1389" s="20">
        <f t="shared" si="440"/>
        <v>2.8460063107096454E-3</v>
      </c>
      <c r="AK1389" t="str">
        <f t="shared" si="441"/>
        <v>Include</v>
      </c>
      <c r="AL1389" t="str">
        <f t="shared" si="442"/>
        <v>10 or more deaths</v>
      </c>
      <c r="AM1389" s="6">
        <f>IFERROR(VLOOKUP(D1389,DatesEachStateReach10Deaths!A:B,2,FALSE),AK1389)</f>
        <v>43916</v>
      </c>
      <c r="AN1389">
        <f t="shared" si="443"/>
        <v>9</v>
      </c>
    </row>
    <row r="1390" spans="1:40" x14ac:dyDescent="0.25">
      <c r="A1390" t="str">
        <f t="shared" si="430"/>
        <v>43926Nevada</v>
      </c>
      <c r="B1390" t="str">
        <f t="shared" si="431"/>
        <v>43926NV</v>
      </c>
      <c r="C1390" s="6">
        <v>43926</v>
      </c>
      <c r="D1390" t="s">
        <v>91</v>
      </c>
      <c r="E1390" t="s">
        <v>41</v>
      </c>
      <c r="F1390">
        <f>IFERROR(VLOOKUP(B1390,CovidTracking!B:G,4,FALSE),0)</f>
        <v>1836</v>
      </c>
      <c r="G1390">
        <f>IFERROR(VLOOKUP(B1390,CovidTracking!B:G,5,FALSE),0)</f>
        <v>14995</v>
      </c>
      <c r="H1390">
        <f t="shared" si="432"/>
        <v>16831</v>
      </c>
      <c r="I1390">
        <f>IFERROR(VLOOKUP(B1390,CovidTracking!B:G,6,FALSE),0)</f>
        <v>46</v>
      </c>
      <c r="J1390">
        <f t="shared" si="444"/>
        <v>94</v>
      </c>
      <c r="K1390">
        <f t="shared" si="445"/>
        <v>574</v>
      </c>
      <c r="L1390">
        <f t="shared" si="446"/>
        <v>668</v>
      </c>
      <c r="M1390">
        <f t="shared" si="447"/>
        <v>0</v>
      </c>
      <c r="N1390">
        <f>VLOOKUP(A1390,Mobility!$A:$L,7,FALSE)</f>
        <v>-49</v>
      </c>
      <c r="O1390">
        <f>VLOOKUP(A1390,Mobility!$A:$L,8,FALSE)</f>
        <v>-22</v>
      </c>
      <c r="P1390">
        <f>VLOOKUP(A1390,Mobility!$A:$L,9,FALSE)</f>
        <v>-46</v>
      </c>
      <c r="Q1390">
        <f>VLOOKUP(A1390,Mobility!$A:$L,10,FALSE)</f>
        <v>-64</v>
      </c>
      <c r="R1390">
        <f>VLOOKUP(A1390,Mobility!$A:$L,11,FALSE)</f>
        <v>-55</v>
      </c>
      <c r="S1390">
        <f>VLOOKUP(A1390,Mobility!$A:$L,12,FALSE)</f>
        <v>15</v>
      </c>
      <c r="T1390">
        <f>VLOOKUP(D1390,'Pop and Pop Den'!A:C,2,FALSE)</f>
        <v>3139658</v>
      </c>
      <c r="U1390">
        <f>VLOOKUP(D1390,'Pop and Pop Den'!A:C,3,FALSE)</f>
        <v>28.599299999999999</v>
      </c>
      <c r="V1390">
        <f>VLOOKUP(D1390,Unemployment!A:B,2,FALSE)</f>
        <v>3.9</v>
      </c>
      <c r="W1390">
        <f>VLOOKUP(D1390,Unemployment!H:J,2,FALSE)</f>
        <v>3.6</v>
      </c>
      <c r="X1390">
        <f>VLOOKUP(D1390,Unemployment!H:J,3,FALSE)</f>
        <v>6.3</v>
      </c>
      <c r="Y1390">
        <f t="shared" si="433"/>
        <v>2.4</v>
      </c>
      <c r="Z1390">
        <f t="shared" si="434"/>
        <v>2.6999999999999997</v>
      </c>
      <c r="AA1390">
        <f>VLOOKUP(D1390,MedianAge!A:B,2,FALSE)</f>
        <v>37.9</v>
      </c>
      <c r="AB1390" s="6">
        <f>VLOOKUP(D1390,StateActions!F:G,2,FALSE)</f>
        <v>43922</v>
      </c>
      <c r="AC1390" s="6">
        <f>VLOOKUP(D1390,StateActions!L:M,2,FALSE)</f>
        <v>43910</v>
      </c>
      <c r="AD1390" s="6">
        <f>VLOOKUP(D1390,StateActions!A:B,2,FALSE)</f>
        <v>43905</v>
      </c>
      <c r="AE1390">
        <f t="shared" si="435"/>
        <v>4</v>
      </c>
      <c r="AF1390">
        <f t="shared" si="436"/>
        <v>16</v>
      </c>
      <c r="AG1390">
        <f t="shared" si="437"/>
        <v>21</v>
      </c>
      <c r="AH1390" s="18">
        <f t="shared" si="438"/>
        <v>0.1090844275444121</v>
      </c>
      <c r="AI1390" s="18">
        <f t="shared" si="439"/>
        <v>0.89091557245558795</v>
      </c>
      <c r="AJ1390" s="20">
        <f t="shared" si="440"/>
        <v>2.7330521062325472E-3</v>
      </c>
      <c r="AK1390" t="str">
        <f t="shared" si="441"/>
        <v>Include</v>
      </c>
      <c r="AL1390" t="str">
        <f t="shared" si="442"/>
        <v>10 or more deaths</v>
      </c>
      <c r="AM1390" s="6">
        <f>IFERROR(VLOOKUP(D1390,DatesEachStateReach10Deaths!A:B,2,FALSE),AK1390)</f>
        <v>43916</v>
      </c>
      <c r="AN1390">
        <f t="shared" si="443"/>
        <v>10</v>
      </c>
    </row>
    <row r="1391" spans="1:40" x14ac:dyDescent="0.25">
      <c r="A1391" t="str">
        <f t="shared" si="430"/>
        <v>43927Nevada</v>
      </c>
      <c r="B1391" t="str">
        <f t="shared" si="431"/>
        <v>43927NV</v>
      </c>
      <c r="C1391" s="6">
        <v>43927</v>
      </c>
      <c r="D1391" t="s">
        <v>91</v>
      </c>
      <c r="E1391" t="s">
        <v>41</v>
      </c>
      <c r="F1391">
        <f>IFERROR(VLOOKUP(B1391,CovidTracking!B:G,4,FALSE),0)</f>
        <v>1953</v>
      </c>
      <c r="G1391">
        <f>IFERROR(VLOOKUP(B1391,CovidTracking!B:G,5,FALSE),0)</f>
        <v>15676</v>
      </c>
      <c r="H1391">
        <f t="shared" si="432"/>
        <v>17629</v>
      </c>
      <c r="I1391">
        <f>IFERROR(VLOOKUP(B1391,CovidTracking!B:G,6,FALSE),0)</f>
        <v>46</v>
      </c>
      <c r="J1391">
        <f t="shared" si="444"/>
        <v>117</v>
      </c>
      <c r="K1391">
        <f t="shared" si="445"/>
        <v>681</v>
      </c>
      <c r="L1391">
        <f t="shared" si="446"/>
        <v>798</v>
      </c>
      <c r="M1391">
        <f t="shared" si="447"/>
        <v>0</v>
      </c>
      <c r="N1391">
        <f>VLOOKUP(A1391,Mobility!$A:$L,7,FALSE)</f>
        <v>-43</v>
      </c>
      <c r="O1391">
        <f>VLOOKUP(A1391,Mobility!$A:$L,8,FALSE)</f>
        <v>-18</v>
      </c>
      <c r="P1391">
        <f>VLOOKUP(A1391,Mobility!$A:$L,9,FALSE)</f>
        <v>-46</v>
      </c>
      <c r="Q1391">
        <f>VLOOKUP(A1391,Mobility!$A:$L,10,FALSE)</f>
        <v>-59</v>
      </c>
      <c r="R1391">
        <f>VLOOKUP(A1391,Mobility!$A:$L,11,FALSE)</f>
        <v>-54</v>
      </c>
      <c r="S1391">
        <f>VLOOKUP(A1391,Mobility!$A:$L,12,FALSE)</f>
        <v>20</v>
      </c>
      <c r="T1391">
        <f>VLOOKUP(D1391,'Pop and Pop Den'!A:C,2,FALSE)</f>
        <v>3139658</v>
      </c>
      <c r="U1391">
        <f>VLOOKUP(D1391,'Pop and Pop Den'!A:C,3,FALSE)</f>
        <v>28.599299999999999</v>
      </c>
      <c r="V1391">
        <f>VLOOKUP(D1391,Unemployment!A:B,2,FALSE)</f>
        <v>3.9</v>
      </c>
      <c r="W1391">
        <f>VLOOKUP(D1391,Unemployment!H:J,2,FALSE)</f>
        <v>3.6</v>
      </c>
      <c r="X1391">
        <f>VLOOKUP(D1391,Unemployment!H:J,3,FALSE)</f>
        <v>6.3</v>
      </c>
      <c r="Y1391">
        <f t="shared" si="433"/>
        <v>2.4</v>
      </c>
      <c r="Z1391">
        <f t="shared" si="434"/>
        <v>2.6999999999999997</v>
      </c>
      <c r="AA1391">
        <f>VLOOKUP(D1391,MedianAge!A:B,2,FALSE)</f>
        <v>37.9</v>
      </c>
      <c r="AB1391" s="6">
        <f>VLOOKUP(D1391,StateActions!F:G,2,FALSE)</f>
        <v>43922</v>
      </c>
      <c r="AC1391" s="6">
        <f>VLOOKUP(D1391,StateActions!L:M,2,FALSE)</f>
        <v>43910</v>
      </c>
      <c r="AD1391" s="6">
        <f>VLOOKUP(D1391,StateActions!A:B,2,FALSE)</f>
        <v>43905</v>
      </c>
      <c r="AE1391">
        <f t="shared" si="435"/>
        <v>5</v>
      </c>
      <c r="AF1391">
        <f t="shared" si="436"/>
        <v>17</v>
      </c>
      <c r="AG1391">
        <f t="shared" si="437"/>
        <v>22</v>
      </c>
      <c r="AH1391" s="18">
        <f t="shared" si="438"/>
        <v>0.11078336831357423</v>
      </c>
      <c r="AI1391" s="18">
        <f t="shared" si="439"/>
        <v>0.88921663168642573</v>
      </c>
      <c r="AJ1391" s="20">
        <f t="shared" si="440"/>
        <v>2.6093368880821372E-3</v>
      </c>
      <c r="AK1391" t="str">
        <f t="shared" si="441"/>
        <v>Include</v>
      </c>
      <c r="AL1391" t="str">
        <f t="shared" si="442"/>
        <v>10 or more deaths</v>
      </c>
      <c r="AM1391" s="6">
        <f>IFERROR(VLOOKUP(D1391,DatesEachStateReach10Deaths!A:B,2,FALSE),AK1391)</f>
        <v>43916</v>
      </c>
      <c r="AN1391">
        <f t="shared" si="443"/>
        <v>11</v>
      </c>
    </row>
    <row r="1392" spans="1:40" x14ac:dyDescent="0.25">
      <c r="A1392" t="str">
        <f t="shared" si="430"/>
        <v>43928Nevada</v>
      </c>
      <c r="B1392" t="str">
        <f t="shared" si="431"/>
        <v>43928NV</v>
      </c>
      <c r="C1392" s="6">
        <v>43928</v>
      </c>
      <c r="D1392" t="s">
        <v>91</v>
      </c>
      <c r="E1392" t="s">
        <v>41</v>
      </c>
      <c r="F1392">
        <f>IFERROR(VLOOKUP(B1392,CovidTracking!B:G,4,FALSE),0)</f>
        <v>2087</v>
      </c>
      <c r="G1392">
        <f>IFERROR(VLOOKUP(B1392,CovidTracking!B:G,5,FALSE),0)</f>
        <v>16552</v>
      </c>
      <c r="H1392">
        <f t="shared" si="432"/>
        <v>18639</v>
      </c>
      <c r="I1392">
        <f>IFERROR(VLOOKUP(B1392,CovidTracking!B:G,6,FALSE),0)</f>
        <v>58</v>
      </c>
      <c r="J1392">
        <f t="shared" si="444"/>
        <v>134</v>
      </c>
      <c r="K1392">
        <f t="shared" si="445"/>
        <v>876</v>
      </c>
      <c r="L1392">
        <f t="shared" si="446"/>
        <v>1010</v>
      </c>
      <c r="M1392">
        <f t="shared" si="447"/>
        <v>12</v>
      </c>
      <c r="N1392">
        <f>VLOOKUP(A1392,Mobility!$A:$L,7,FALSE)</f>
        <v>-42</v>
      </c>
      <c r="O1392">
        <f>VLOOKUP(A1392,Mobility!$A:$L,8,FALSE)</f>
        <v>-17</v>
      </c>
      <c r="P1392">
        <f>VLOOKUP(A1392,Mobility!$A:$L,9,FALSE)</f>
        <v>-41</v>
      </c>
      <c r="Q1392">
        <f>VLOOKUP(A1392,Mobility!$A:$L,10,FALSE)</f>
        <v>-55</v>
      </c>
      <c r="R1392">
        <f>VLOOKUP(A1392,Mobility!$A:$L,11,FALSE)</f>
        <v>-55</v>
      </c>
      <c r="S1392">
        <f>VLOOKUP(A1392,Mobility!$A:$L,12,FALSE)</f>
        <v>21</v>
      </c>
      <c r="T1392">
        <f>VLOOKUP(D1392,'Pop and Pop Den'!A:C,2,FALSE)</f>
        <v>3139658</v>
      </c>
      <c r="U1392">
        <f>VLOOKUP(D1392,'Pop and Pop Den'!A:C,3,FALSE)</f>
        <v>28.599299999999999</v>
      </c>
      <c r="V1392">
        <f>VLOOKUP(D1392,Unemployment!A:B,2,FALSE)</f>
        <v>3.9</v>
      </c>
      <c r="W1392">
        <f>VLOOKUP(D1392,Unemployment!H:J,2,FALSE)</f>
        <v>3.6</v>
      </c>
      <c r="X1392">
        <f>VLOOKUP(D1392,Unemployment!H:J,3,FALSE)</f>
        <v>6.3</v>
      </c>
      <c r="Y1392">
        <f t="shared" si="433"/>
        <v>2.4</v>
      </c>
      <c r="Z1392">
        <f t="shared" si="434"/>
        <v>2.6999999999999997</v>
      </c>
      <c r="AA1392">
        <f>VLOOKUP(D1392,MedianAge!A:B,2,FALSE)</f>
        <v>37.9</v>
      </c>
      <c r="AB1392" s="6">
        <f>VLOOKUP(D1392,StateActions!F:G,2,FALSE)</f>
        <v>43922</v>
      </c>
      <c r="AC1392" s="6">
        <f>VLOOKUP(D1392,StateActions!L:M,2,FALSE)</f>
        <v>43910</v>
      </c>
      <c r="AD1392" s="6">
        <f>VLOOKUP(D1392,StateActions!A:B,2,FALSE)</f>
        <v>43905</v>
      </c>
      <c r="AE1392">
        <f t="shared" si="435"/>
        <v>6</v>
      </c>
      <c r="AF1392">
        <f t="shared" si="436"/>
        <v>18</v>
      </c>
      <c r="AG1392">
        <f t="shared" si="437"/>
        <v>23</v>
      </c>
      <c r="AH1392" s="18">
        <f t="shared" si="438"/>
        <v>0.11196952626213853</v>
      </c>
      <c r="AI1392" s="18">
        <f t="shared" si="439"/>
        <v>0.88803047373786148</v>
      </c>
      <c r="AJ1392" s="20">
        <f t="shared" si="440"/>
        <v>3.1117549224743816E-3</v>
      </c>
      <c r="AK1392" t="str">
        <f t="shared" si="441"/>
        <v>Include</v>
      </c>
      <c r="AL1392" t="str">
        <f t="shared" si="442"/>
        <v>10 or more deaths</v>
      </c>
      <c r="AM1392" s="6">
        <f>IFERROR(VLOOKUP(D1392,DatesEachStateReach10Deaths!A:B,2,FALSE),AK1392)</f>
        <v>43916</v>
      </c>
      <c r="AN1392">
        <f t="shared" si="443"/>
        <v>12</v>
      </c>
    </row>
    <row r="1393" spans="1:40" x14ac:dyDescent="0.25">
      <c r="A1393" t="str">
        <f t="shared" si="430"/>
        <v>43929Nevada</v>
      </c>
      <c r="B1393" t="str">
        <f t="shared" si="431"/>
        <v>43929NV</v>
      </c>
      <c r="C1393" s="6">
        <v>43929</v>
      </c>
      <c r="D1393" t="s">
        <v>91</v>
      </c>
      <c r="E1393" t="s">
        <v>41</v>
      </c>
      <c r="F1393">
        <f>IFERROR(VLOOKUP(B1393,CovidTracking!B:G,4,FALSE),0)</f>
        <v>2318</v>
      </c>
      <c r="G1393">
        <f>IFERROR(VLOOKUP(B1393,CovidTracking!B:G,5,FALSE),0)</f>
        <v>18248</v>
      </c>
      <c r="H1393">
        <f t="shared" si="432"/>
        <v>20566</v>
      </c>
      <c r="I1393">
        <f>IFERROR(VLOOKUP(B1393,CovidTracking!B:G,6,FALSE),0)</f>
        <v>71</v>
      </c>
      <c r="J1393">
        <f t="shared" si="444"/>
        <v>231</v>
      </c>
      <c r="K1393">
        <f t="shared" si="445"/>
        <v>1696</v>
      </c>
      <c r="L1393">
        <f t="shared" si="446"/>
        <v>1927</v>
      </c>
      <c r="M1393">
        <f t="shared" si="447"/>
        <v>13</v>
      </c>
      <c r="N1393">
        <f>VLOOKUP(A1393,Mobility!$A:$L,7,FALSE)</f>
        <v>-43</v>
      </c>
      <c r="O1393">
        <f>VLOOKUP(A1393,Mobility!$A:$L,8,FALSE)</f>
        <v>-16</v>
      </c>
      <c r="P1393">
        <f>VLOOKUP(A1393,Mobility!$A:$L,9,FALSE)</f>
        <v>-42</v>
      </c>
      <c r="Q1393">
        <f>VLOOKUP(A1393,Mobility!$A:$L,10,FALSE)</f>
        <v>-54</v>
      </c>
      <c r="R1393">
        <f>VLOOKUP(A1393,Mobility!$A:$L,11,FALSE)</f>
        <v>-55</v>
      </c>
      <c r="S1393">
        <f>VLOOKUP(A1393,Mobility!$A:$L,12,FALSE)</f>
        <v>21</v>
      </c>
      <c r="T1393">
        <f>VLOOKUP(D1393,'Pop and Pop Den'!A:C,2,FALSE)</f>
        <v>3139658</v>
      </c>
      <c r="U1393">
        <f>VLOOKUP(D1393,'Pop and Pop Den'!A:C,3,FALSE)</f>
        <v>28.599299999999999</v>
      </c>
      <c r="V1393">
        <f>VLOOKUP(D1393,Unemployment!A:B,2,FALSE)</f>
        <v>3.9</v>
      </c>
      <c r="W1393">
        <f>VLOOKUP(D1393,Unemployment!H:J,2,FALSE)</f>
        <v>3.6</v>
      </c>
      <c r="X1393">
        <f>VLOOKUP(D1393,Unemployment!H:J,3,FALSE)</f>
        <v>6.3</v>
      </c>
      <c r="Y1393">
        <f t="shared" si="433"/>
        <v>2.4</v>
      </c>
      <c r="Z1393">
        <f t="shared" si="434"/>
        <v>2.6999999999999997</v>
      </c>
      <c r="AA1393">
        <f>VLOOKUP(D1393,MedianAge!A:B,2,FALSE)</f>
        <v>37.9</v>
      </c>
      <c r="AB1393" s="6">
        <f>VLOOKUP(D1393,StateActions!F:G,2,FALSE)</f>
        <v>43922</v>
      </c>
      <c r="AC1393" s="6">
        <f>VLOOKUP(D1393,StateActions!L:M,2,FALSE)</f>
        <v>43910</v>
      </c>
      <c r="AD1393" s="6">
        <f>VLOOKUP(D1393,StateActions!A:B,2,FALSE)</f>
        <v>43905</v>
      </c>
      <c r="AE1393">
        <f t="shared" si="435"/>
        <v>7</v>
      </c>
      <c r="AF1393">
        <f t="shared" si="436"/>
        <v>19</v>
      </c>
      <c r="AG1393">
        <f t="shared" si="437"/>
        <v>24</v>
      </c>
      <c r="AH1393" s="18">
        <f t="shared" si="438"/>
        <v>0.11271029855100652</v>
      </c>
      <c r="AI1393" s="18">
        <f t="shared" si="439"/>
        <v>0.88728970144899344</v>
      </c>
      <c r="AJ1393" s="20">
        <f t="shared" si="440"/>
        <v>3.4522999124769038E-3</v>
      </c>
      <c r="AK1393" t="str">
        <f t="shared" si="441"/>
        <v>Include</v>
      </c>
      <c r="AL1393" t="str">
        <f t="shared" si="442"/>
        <v>10 or more deaths</v>
      </c>
      <c r="AM1393" s="6">
        <f>IFERROR(VLOOKUP(D1393,DatesEachStateReach10Deaths!A:B,2,FALSE),AK1393)</f>
        <v>43916</v>
      </c>
      <c r="AN1393">
        <f t="shared" si="443"/>
        <v>13</v>
      </c>
    </row>
    <row r="1394" spans="1:40" x14ac:dyDescent="0.25">
      <c r="A1394" t="str">
        <f t="shared" si="430"/>
        <v>43930Nevada</v>
      </c>
      <c r="B1394" t="str">
        <f t="shared" si="431"/>
        <v>43930NV</v>
      </c>
      <c r="C1394" s="6">
        <v>43930</v>
      </c>
      <c r="D1394" t="s">
        <v>91</v>
      </c>
      <c r="E1394" t="s">
        <v>41</v>
      </c>
      <c r="F1394">
        <f>IFERROR(VLOOKUP(B1394,CovidTracking!B:G,4,FALSE),0)</f>
        <v>2456</v>
      </c>
      <c r="G1394">
        <f>IFERROR(VLOOKUP(B1394,CovidTracking!B:G,5,FALSE),0)</f>
        <v>19315</v>
      </c>
      <c r="H1394">
        <f t="shared" si="432"/>
        <v>21771</v>
      </c>
      <c r="I1394">
        <f>IFERROR(VLOOKUP(B1394,CovidTracking!B:G,6,FALSE),0)</f>
        <v>80</v>
      </c>
      <c r="J1394">
        <f t="shared" si="444"/>
        <v>138</v>
      </c>
      <c r="K1394">
        <f t="shared" si="445"/>
        <v>1067</v>
      </c>
      <c r="L1394">
        <f t="shared" si="446"/>
        <v>1205</v>
      </c>
      <c r="M1394">
        <f t="shared" si="447"/>
        <v>9</v>
      </c>
      <c r="N1394">
        <f>VLOOKUP(A1394,Mobility!$A:$L,7,FALSE)</f>
        <v>-43</v>
      </c>
      <c r="O1394">
        <f>VLOOKUP(A1394,Mobility!$A:$L,8,FALSE)</f>
        <v>-17</v>
      </c>
      <c r="P1394">
        <f>VLOOKUP(A1394,Mobility!$A:$L,9,FALSE)</f>
        <v>-45</v>
      </c>
      <c r="Q1394">
        <f>VLOOKUP(A1394,Mobility!$A:$L,10,FALSE)</f>
        <v>-57</v>
      </c>
      <c r="R1394">
        <f>VLOOKUP(A1394,Mobility!$A:$L,11,FALSE)</f>
        <v>-56</v>
      </c>
      <c r="S1394">
        <f>VLOOKUP(A1394,Mobility!$A:$L,12,FALSE)</f>
        <v>22</v>
      </c>
      <c r="T1394">
        <f>VLOOKUP(D1394,'Pop and Pop Den'!A:C,2,FALSE)</f>
        <v>3139658</v>
      </c>
      <c r="U1394">
        <f>VLOOKUP(D1394,'Pop and Pop Den'!A:C,3,FALSE)</f>
        <v>28.599299999999999</v>
      </c>
      <c r="V1394">
        <f>VLOOKUP(D1394,Unemployment!A:B,2,FALSE)</f>
        <v>3.9</v>
      </c>
      <c r="W1394">
        <f>VLOOKUP(D1394,Unemployment!H:J,2,FALSE)</f>
        <v>3.6</v>
      </c>
      <c r="X1394">
        <f>VLOOKUP(D1394,Unemployment!H:J,3,FALSE)</f>
        <v>6.3</v>
      </c>
      <c r="Y1394">
        <f t="shared" si="433"/>
        <v>2.4</v>
      </c>
      <c r="Z1394">
        <f t="shared" si="434"/>
        <v>2.6999999999999997</v>
      </c>
      <c r="AA1394">
        <f>VLOOKUP(D1394,MedianAge!A:B,2,FALSE)</f>
        <v>37.9</v>
      </c>
      <c r="AB1394" s="6">
        <f>VLOOKUP(D1394,StateActions!F:G,2,FALSE)</f>
        <v>43922</v>
      </c>
      <c r="AC1394" s="6">
        <f>VLOOKUP(D1394,StateActions!L:M,2,FALSE)</f>
        <v>43910</v>
      </c>
      <c r="AD1394" s="6">
        <f>VLOOKUP(D1394,StateActions!A:B,2,FALSE)</f>
        <v>43905</v>
      </c>
      <c r="AE1394">
        <f t="shared" si="435"/>
        <v>8</v>
      </c>
      <c r="AF1394">
        <f t="shared" si="436"/>
        <v>20</v>
      </c>
      <c r="AG1394">
        <f t="shared" si="437"/>
        <v>25</v>
      </c>
      <c r="AH1394" s="18">
        <f t="shared" si="438"/>
        <v>0.11281061963162005</v>
      </c>
      <c r="AI1394" s="18">
        <f t="shared" si="439"/>
        <v>0.88718938036837991</v>
      </c>
      <c r="AJ1394" s="20">
        <f t="shared" si="440"/>
        <v>3.674613017316614E-3</v>
      </c>
      <c r="AK1394" t="str">
        <f t="shared" si="441"/>
        <v>Include</v>
      </c>
      <c r="AL1394" t="str">
        <f t="shared" si="442"/>
        <v>10 or more deaths</v>
      </c>
      <c r="AM1394" s="6">
        <f>IFERROR(VLOOKUP(D1394,DatesEachStateReach10Deaths!A:B,2,FALSE),AK1394)</f>
        <v>43916</v>
      </c>
      <c r="AN1394">
        <f t="shared" si="443"/>
        <v>14</v>
      </c>
    </row>
    <row r="1395" spans="1:40" x14ac:dyDescent="0.25">
      <c r="A1395" t="str">
        <f t="shared" si="430"/>
        <v>43931Nevada</v>
      </c>
      <c r="B1395" t="str">
        <f t="shared" si="431"/>
        <v>43931NV</v>
      </c>
      <c r="C1395" s="6">
        <v>43931</v>
      </c>
      <c r="D1395" t="s">
        <v>91</v>
      </c>
      <c r="E1395" t="s">
        <v>41</v>
      </c>
      <c r="F1395">
        <f>IFERROR(VLOOKUP(B1395,CovidTracking!B:G,4,FALSE),0)</f>
        <v>2584</v>
      </c>
      <c r="G1395">
        <f>IFERROR(VLOOKUP(B1395,CovidTracking!B:G,5,FALSE),0)</f>
        <v>20165</v>
      </c>
      <c r="H1395">
        <f t="shared" si="432"/>
        <v>22749</v>
      </c>
      <c r="I1395">
        <f>IFERROR(VLOOKUP(B1395,CovidTracking!B:G,6,FALSE),0)</f>
        <v>86</v>
      </c>
      <c r="J1395">
        <f t="shared" si="444"/>
        <v>128</v>
      </c>
      <c r="K1395">
        <f t="shared" si="445"/>
        <v>850</v>
      </c>
      <c r="L1395">
        <f t="shared" si="446"/>
        <v>978</v>
      </c>
      <c r="M1395">
        <f t="shared" si="447"/>
        <v>6</v>
      </c>
      <c r="N1395">
        <f>VLOOKUP(A1395,Mobility!$A:$L,7,FALSE)</f>
        <v>-44</v>
      </c>
      <c r="O1395">
        <f>VLOOKUP(A1395,Mobility!$A:$L,8,FALSE)</f>
        <v>-16</v>
      </c>
      <c r="P1395">
        <f>VLOOKUP(A1395,Mobility!$A:$L,9,FALSE)</f>
        <v>-44</v>
      </c>
      <c r="Q1395">
        <f>VLOOKUP(A1395,Mobility!$A:$L,10,FALSE)</f>
        <v>-59</v>
      </c>
      <c r="R1395">
        <f>VLOOKUP(A1395,Mobility!$A:$L,11,FALSE)</f>
        <v>-56</v>
      </c>
      <c r="S1395">
        <f>VLOOKUP(A1395,Mobility!$A:$L,12,FALSE)</f>
        <v>24</v>
      </c>
      <c r="T1395">
        <f>VLOOKUP(D1395,'Pop and Pop Den'!A:C,2,FALSE)</f>
        <v>3139658</v>
      </c>
      <c r="U1395">
        <f>VLOOKUP(D1395,'Pop and Pop Den'!A:C,3,FALSE)</f>
        <v>28.599299999999999</v>
      </c>
      <c r="V1395">
        <f>VLOOKUP(D1395,Unemployment!A:B,2,FALSE)</f>
        <v>3.9</v>
      </c>
      <c r="W1395">
        <f>VLOOKUP(D1395,Unemployment!H:J,2,FALSE)</f>
        <v>3.6</v>
      </c>
      <c r="X1395">
        <f>VLOOKUP(D1395,Unemployment!H:J,3,FALSE)</f>
        <v>6.3</v>
      </c>
      <c r="Y1395">
        <f t="shared" si="433"/>
        <v>2.4</v>
      </c>
      <c r="Z1395">
        <f t="shared" si="434"/>
        <v>2.6999999999999997</v>
      </c>
      <c r="AA1395">
        <f>VLOOKUP(D1395,MedianAge!A:B,2,FALSE)</f>
        <v>37.9</v>
      </c>
      <c r="AB1395" s="6">
        <f>VLOOKUP(D1395,StateActions!F:G,2,FALSE)</f>
        <v>43922</v>
      </c>
      <c r="AC1395" s="6">
        <f>VLOOKUP(D1395,StateActions!L:M,2,FALSE)</f>
        <v>43910</v>
      </c>
      <c r="AD1395" s="6">
        <f>VLOOKUP(D1395,StateActions!A:B,2,FALSE)</f>
        <v>43905</v>
      </c>
      <c r="AE1395">
        <f t="shared" si="435"/>
        <v>9</v>
      </c>
      <c r="AF1395">
        <f t="shared" si="436"/>
        <v>21</v>
      </c>
      <c r="AG1395">
        <f t="shared" si="437"/>
        <v>26</v>
      </c>
      <c r="AH1395" s="18">
        <f t="shared" si="438"/>
        <v>0.11358741043562354</v>
      </c>
      <c r="AI1395" s="18">
        <f t="shared" si="439"/>
        <v>0.88641258956437641</v>
      </c>
      <c r="AJ1395" s="20">
        <f t="shared" si="440"/>
        <v>3.7803859510308147E-3</v>
      </c>
      <c r="AK1395" t="str">
        <f t="shared" si="441"/>
        <v>Include</v>
      </c>
      <c r="AL1395" t="str">
        <f t="shared" si="442"/>
        <v>10 or more deaths</v>
      </c>
      <c r="AM1395" s="6">
        <f>IFERROR(VLOOKUP(D1395,DatesEachStateReach10Deaths!A:B,2,FALSE),AK1395)</f>
        <v>43916</v>
      </c>
      <c r="AN1395">
        <f t="shared" si="443"/>
        <v>15</v>
      </c>
    </row>
    <row r="1396" spans="1:40" x14ac:dyDescent="0.25">
      <c r="A1396" t="str">
        <f t="shared" si="430"/>
        <v>43891New York</v>
      </c>
      <c r="B1396" t="str">
        <f t="shared" si="431"/>
        <v>43891NY</v>
      </c>
      <c r="C1396" s="6">
        <v>43891</v>
      </c>
      <c r="D1396" t="s">
        <v>95</v>
      </c>
      <c r="E1396" t="s">
        <v>42</v>
      </c>
      <c r="F1396">
        <f>IFERROR(VLOOKUP(B1396,CovidTracking!B:G,4,FALSE),0)</f>
        <v>0</v>
      </c>
      <c r="G1396">
        <f>IFERROR(VLOOKUP(B1396,CovidTracking!B:G,5,FALSE),0)</f>
        <v>0</v>
      </c>
      <c r="H1396">
        <f t="shared" si="432"/>
        <v>0</v>
      </c>
      <c r="I1396">
        <f>IFERROR(VLOOKUP(B1396,CovidTracking!B:G,6,FALSE),0)</f>
        <v>0</v>
      </c>
      <c r="J1396">
        <f>F1396</f>
        <v>0</v>
      </c>
      <c r="K1396">
        <f>G1396</f>
        <v>0</v>
      </c>
      <c r="L1396">
        <f>H1396</f>
        <v>0</v>
      </c>
      <c r="M1396">
        <f>I1396</f>
        <v>0</v>
      </c>
      <c r="N1396">
        <f>VLOOKUP(A1396,Mobility!$A:$L,7,FALSE)</f>
        <v>10</v>
      </c>
      <c r="O1396">
        <f>VLOOKUP(A1396,Mobility!$A:$L,8,FALSE)</f>
        <v>5</v>
      </c>
      <c r="P1396">
        <f>VLOOKUP(A1396,Mobility!$A:$L,9,FALSE)</f>
        <v>9</v>
      </c>
      <c r="Q1396">
        <f>VLOOKUP(A1396,Mobility!$A:$L,10,FALSE)</f>
        <v>0</v>
      </c>
      <c r="R1396">
        <f>VLOOKUP(A1396,Mobility!$A:$L,11,FALSE)</f>
        <v>3</v>
      </c>
      <c r="S1396">
        <f>VLOOKUP(A1396,Mobility!$A:$L,12,FALSE)</f>
        <v>-1</v>
      </c>
      <c r="T1396">
        <f>VLOOKUP(D1396,'Pop and Pop Den'!A:C,2,FALSE)</f>
        <v>19440469</v>
      </c>
      <c r="U1396">
        <f>VLOOKUP(D1396,'Pop and Pop Den'!A:C,3,FALSE)</f>
        <v>412.52109999999999</v>
      </c>
      <c r="V1396">
        <f>VLOOKUP(D1396,Unemployment!A:B,2,FALSE)</f>
        <v>4</v>
      </c>
      <c r="W1396">
        <f>VLOOKUP(D1396,Unemployment!H:J,2,FALSE)</f>
        <v>3.7</v>
      </c>
      <c r="X1396">
        <f>VLOOKUP(D1396,Unemployment!H:J,3,FALSE)</f>
        <v>4.5</v>
      </c>
      <c r="Y1396">
        <f t="shared" si="433"/>
        <v>0.5</v>
      </c>
      <c r="Z1396">
        <f t="shared" si="434"/>
        <v>0.79999999999999982</v>
      </c>
      <c r="AA1396">
        <f>VLOOKUP(D1396,MedianAge!A:B,2,FALSE)</f>
        <v>38.700000000000003</v>
      </c>
      <c r="AB1396" s="6">
        <f>VLOOKUP(D1396,StateActions!F:G,2,FALSE)</f>
        <v>43912</v>
      </c>
      <c r="AC1396" s="6">
        <f>VLOOKUP(D1396,StateActions!L:M,2,FALSE)</f>
        <v>43910</v>
      </c>
      <c r="AD1396" s="6">
        <f>VLOOKUP(D1396,StateActions!A:B,2,FALSE)</f>
        <v>43906</v>
      </c>
      <c r="AE1396">
        <f t="shared" si="435"/>
        <v>-21</v>
      </c>
      <c r="AF1396">
        <f t="shared" si="436"/>
        <v>-19</v>
      </c>
      <c r="AG1396">
        <f t="shared" si="437"/>
        <v>-15</v>
      </c>
      <c r="AH1396" s="18">
        <f t="shared" si="438"/>
        <v>0</v>
      </c>
      <c r="AI1396" s="18">
        <f t="shared" si="439"/>
        <v>0</v>
      </c>
      <c r="AJ1396" s="20">
        <f t="shared" si="440"/>
        <v>0</v>
      </c>
      <c r="AK1396" t="str">
        <f t="shared" si="441"/>
        <v>Include</v>
      </c>
      <c r="AL1396" t="str">
        <f t="shared" si="442"/>
        <v>Less than 10 deaths</v>
      </c>
      <c r="AM1396" s="6">
        <f>IFERROR(VLOOKUP(D1396,DatesEachStateReach10Deaths!A:B,2,FALSE),AK1396)</f>
        <v>43908</v>
      </c>
      <c r="AN1396">
        <f t="shared" si="443"/>
        <v>-17</v>
      </c>
    </row>
    <row r="1397" spans="1:40" x14ac:dyDescent="0.25">
      <c r="A1397" t="str">
        <f t="shared" si="430"/>
        <v>43892New York</v>
      </c>
      <c r="B1397" t="str">
        <f t="shared" si="431"/>
        <v>43892NY</v>
      </c>
      <c r="C1397" s="6">
        <v>43892</v>
      </c>
      <c r="D1397" t="s">
        <v>95</v>
      </c>
      <c r="E1397" t="s">
        <v>42</v>
      </c>
      <c r="F1397">
        <f>IFERROR(VLOOKUP(B1397,CovidTracking!B:G,4,FALSE),0)</f>
        <v>0</v>
      </c>
      <c r="G1397">
        <f>IFERROR(VLOOKUP(B1397,CovidTracking!B:G,5,FALSE),0)</f>
        <v>0</v>
      </c>
      <c r="H1397">
        <f t="shared" si="432"/>
        <v>0</v>
      </c>
      <c r="I1397">
        <f>IFERROR(VLOOKUP(B1397,CovidTracking!B:G,6,FALSE),0)</f>
        <v>0</v>
      </c>
      <c r="J1397">
        <f t="shared" ref="J1397:J1436" si="448">F1397-F1396</f>
        <v>0</v>
      </c>
      <c r="K1397">
        <f t="shared" ref="K1397:K1436" si="449">G1397-G1396</f>
        <v>0</v>
      </c>
      <c r="L1397">
        <f t="shared" ref="L1397:L1436" si="450">H1397-H1396</f>
        <v>0</v>
      </c>
      <c r="M1397">
        <f t="shared" ref="M1397:M1436" si="451">I1397-I1396</f>
        <v>0</v>
      </c>
      <c r="N1397">
        <f>VLOOKUP(A1397,Mobility!$A:$L,7,FALSE)</f>
        <v>6</v>
      </c>
      <c r="O1397">
        <f>VLOOKUP(A1397,Mobility!$A:$L,8,FALSE)</f>
        <v>5</v>
      </c>
      <c r="P1397">
        <f>VLOOKUP(A1397,Mobility!$A:$L,9,FALSE)</f>
        <v>16</v>
      </c>
      <c r="Q1397">
        <f>VLOOKUP(A1397,Mobility!$A:$L,10,FALSE)</f>
        <v>-1</v>
      </c>
      <c r="R1397">
        <f>VLOOKUP(A1397,Mobility!$A:$L,11,FALSE)</f>
        <v>4</v>
      </c>
      <c r="S1397">
        <f>VLOOKUP(A1397,Mobility!$A:$L,12,FALSE)</f>
        <v>0</v>
      </c>
      <c r="T1397">
        <f>VLOOKUP(D1397,'Pop and Pop Den'!A:C,2,FALSE)</f>
        <v>19440469</v>
      </c>
      <c r="U1397">
        <f>VLOOKUP(D1397,'Pop and Pop Den'!A:C,3,FALSE)</f>
        <v>412.52109999999999</v>
      </c>
      <c r="V1397">
        <f>VLOOKUP(D1397,Unemployment!A:B,2,FALSE)</f>
        <v>4</v>
      </c>
      <c r="W1397">
        <f>VLOOKUP(D1397,Unemployment!H:J,2,FALSE)</f>
        <v>3.7</v>
      </c>
      <c r="X1397">
        <f>VLOOKUP(D1397,Unemployment!H:J,3,FALSE)</f>
        <v>4.5</v>
      </c>
      <c r="Y1397">
        <f t="shared" si="433"/>
        <v>0.5</v>
      </c>
      <c r="Z1397">
        <f t="shared" si="434"/>
        <v>0.79999999999999982</v>
      </c>
      <c r="AA1397">
        <f>VLOOKUP(D1397,MedianAge!A:B,2,FALSE)</f>
        <v>38.700000000000003</v>
      </c>
      <c r="AB1397" s="6">
        <f>VLOOKUP(D1397,StateActions!F:G,2,FALSE)</f>
        <v>43912</v>
      </c>
      <c r="AC1397" s="6">
        <f>VLOOKUP(D1397,StateActions!L:M,2,FALSE)</f>
        <v>43910</v>
      </c>
      <c r="AD1397" s="6">
        <f>VLOOKUP(D1397,StateActions!A:B,2,FALSE)</f>
        <v>43906</v>
      </c>
      <c r="AE1397">
        <f t="shared" si="435"/>
        <v>-20</v>
      </c>
      <c r="AF1397">
        <f t="shared" si="436"/>
        <v>-18</v>
      </c>
      <c r="AG1397">
        <f t="shared" si="437"/>
        <v>-14</v>
      </c>
      <c r="AH1397" s="18">
        <f t="shared" si="438"/>
        <v>0</v>
      </c>
      <c r="AI1397" s="18">
        <f t="shared" si="439"/>
        <v>0</v>
      </c>
      <c r="AJ1397" s="20">
        <f t="shared" si="440"/>
        <v>0</v>
      </c>
      <c r="AK1397" t="str">
        <f t="shared" si="441"/>
        <v>Include</v>
      </c>
      <c r="AL1397" t="str">
        <f t="shared" si="442"/>
        <v>Less than 10 deaths</v>
      </c>
      <c r="AM1397" s="6">
        <f>IFERROR(VLOOKUP(D1397,DatesEachStateReach10Deaths!A:B,2,FALSE),AK1397)</f>
        <v>43908</v>
      </c>
      <c r="AN1397">
        <f t="shared" si="443"/>
        <v>-16</v>
      </c>
    </row>
    <row r="1398" spans="1:40" x14ac:dyDescent="0.25">
      <c r="A1398" t="str">
        <f t="shared" ref="A1398:A1461" si="452">C1398&amp;D1398</f>
        <v>43893New York</v>
      </c>
      <c r="B1398" t="str">
        <f t="shared" si="431"/>
        <v>43893NY</v>
      </c>
      <c r="C1398" s="6">
        <v>43893</v>
      </c>
      <c r="D1398" t="s">
        <v>95</v>
      </c>
      <c r="E1398" t="s">
        <v>42</v>
      </c>
      <c r="F1398">
        <f>IFERROR(VLOOKUP(B1398,CovidTracking!B:G,4,FALSE),0)</f>
        <v>0</v>
      </c>
      <c r="G1398">
        <f>IFERROR(VLOOKUP(B1398,CovidTracking!B:G,5,FALSE),0)</f>
        <v>0</v>
      </c>
      <c r="H1398">
        <f t="shared" si="432"/>
        <v>0</v>
      </c>
      <c r="I1398">
        <f>IFERROR(VLOOKUP(B1398,CovidTracking!B:G,6,FALSE),0)</f>
        <v>0</v>
      </c>
      <c r="J1398">
        <f t="shared" si="448"/>
        <v>0</v>
      </c>
      <c r="K1398">
        <f t="shared" si="449"/>
        <v>0</v>
      </c>
      <c r="L1398">
        <f t="shared" si="450"/>
        <v>0</v>
      </c>
      <c r="M1398">
        <f t="shared" si="451"/>
        <v>0</v>
      </c>
      <c r="N1398">
        <f>VLOOKUP(A1398,Mobility!$A:$L,7,FALSE)</f>
        <v>4</v>
      </c>
      <c r="O1398">
        <f>VLOOKUP(A1398,Mobility!$A:$L,8,FALSE)</f>
        <v>6</v>
      </c>
      <c r="P1398">
        <f>VLOOKUP(A1398,Mobility!$A:$L,9,FALSE)</f>
        <v>6</v>
      </c>
      <c r="Q1398">
        <f>VLOOKUP(A1398,Mobility!$A:$L,10,FALSE)</f>
        <v>0</v>
      </c>
      <c r="R1398">
        <f>VLOOKUP(A1398,Mobility!$A:$L,11,FALSE)</f>
        <v>4</v>
      </c>
      <c r="S1398">
        <f>VLOOKUP(A1398,Mobility!$A:$L,12,FALSE)</f>
        <v>0</v>
      </c>
      <c r="T1398">
        <f>VLOOKUP(D1398,'Pop and Pop Den'!A:C,2,FALSE)</f>
        <v>19440469</v>
      </c>
      <c r="U1398">
        <f>VLOOKUP(D1398,'Pop and Pop Den'!A:C,3,FALSE)</f>
        <v>412.52109999999999</v>
      </c>
      <c r="V1398">
        <f>VLOOKUP(D1398,Unemployment!A:B,2,FALSE)</f>
        <v>4</v>
      </c>
      <c r="W1398">
        <f>VLOOKUP(D1398,Unemployment!H:J,2,FALSE)</f>
        <v>3.7</v>
      </c>
      <c r="X1398">
        <f>VLOOKUP(D1398,Unemployment!H:J,3,FALSE)</f>
        <v>4.5</v>
      </c>
      <c r="Y1398">
        <f t="shared" si="433"/>
        <v>0.5</v>
      </c>
      <c r="Z1398">
        <f t="shared" si="434"/>
        <v>0.79999999999999982</v>
      </c>
      <c r="AA1398">
        <f>VLOOKUP(D1398,MedianAge!A:B,2,FALSE)</f>
        <v>38.700000000000003</v>
      </c>
      <c r="AB1398" s="6">
        <f>VLOOKUP(D1398,StateActions!F:G,2,FALSE)</f>
        <v>43912</v>
      </c>
      <c r="AC1398" s="6">
        <f>VLOOKUP(D1398,StateActions!L:M,2,FALSE)</f>
        <v>43910</v>
      </c>
      <c r="AD1398" s="6">
        <f>VLOOKUP(D1398,StateActions!A:B,2,FALSE)</f>
        <v>43906</v>
      </c>
      <c r="AE1398">
        <f t="shared" si="435"/>
        <v>-19</v>
      </c>
      <c r="AF1398">
        <f t="shared" si="436"/>
        <v>-17</v>
      </c>
      <c r="AG1398">
        <f t="shared" si="437"/>
        <v>-13</v>
      </c>
      <c r="AH1398" s="18">
        <f t="shared" si="438"/>
        <v>0</v>
      </c>
      <c r="AI1398" s="18">
        <f t="shared" si="439"/>
        <v>0</v>
      </c>
      <c r="AJ1398" s="20">
        <f t="shared" si="440"/>
        <v>0</v>
      </c>
      <c r="AK1398" t="str">
        <f t="shared" si="441"/>
        <v>Include</v>
      </c>
      <c r="AL1398" t="str">
        <f t="shared" si="442"/>
        <v>Less than 10 deaths</v>
      </c>
      <c r="AM1398" s="6">
        <f>IFERROR(VLOOKUP(D1398,DatesEachStateReach10Deaths!A:B,2,FALSE),AK1398)</f>
        <v>43908</v>
      </c>
      <c r="AN1398">
        <f t="shared" si="443"/>
        <v>-15</v>
      </c>
    </row>
    <row r="1399" spans="1:40" x14ac:dyDescent="0.25">
      <c r="A1399" t="str">
        <f t="shared" si="452"/>
        <v>43894New York</v>
      </c>
      <c r="B1399" t="str">
        <f t="shared" si="431"/>
        <v>43894NY</v>
      </c>
      <c r="C1399" s="6">
        <v>43894</v>
      </c>
      <c r="D1399" t="s">
        <v>95</v>
      </c>
      <c r="E1399" t="s">
        <v>42</v>
      </c>
      <c r="F1399">
        <f>IFERROR(VLOOKUP(B1399,CovidTracking!B:G,4,FALSE),0)</f>
        <v>6</v>
      </c>
      <c r="G1399">
        <f>IFERROR(VLOOKUP(B1399,CovidTracking!B:G,5,FALSE),0)</f>
        <v>48</v>
      </c>
      <c r="H1399">
        <f t="shared" si="432"/>
        <v>54</v>
      </c>
      <c r="I1399">
        <f>IFERROR(VLOOKUP(B1399,CovidTracking!B:G,6,FALSE),0)</f>
        <v>0</v>
      </c>
      <c r="J1399">
        <f t="shared" si="448"/>
        <v>6</v>
      </c>
      <c r="K1399">
        <f t="shared" si="449"/>
        <v>48</v>
      </c>
      <c r="L1399">
        <f t="shared" si="450"/>
        <v>54</v>
      </c>
      <c r="M1399">
        <f t="shared" si="451"/>
        <v>0</v>
      </c>
      <c r="N1399">
        <f>VLOOKUP(A1399,Mobility!$A:$L,7,FALSE)</f>
        <v>7</v>
      </c>
      <c r="O1399">
        <f>VLOOKUP(A1399,Mobility!$A:$L,8,FALSE)</f>
        <v>8</v>
      </c>
      <c r="P1399">
        <f>VLOOKUP(A1399,Mobility!$A:$L,9,FALSE)</f>
        <v>16</v>
      </c>
      <c r="Q1399">
        <f>VLOOKUP(A1399,Mobility!$A:$L,10,FALSE)</f>
        <v>0</v>
      </c>
      <c r="R1399">
        <f>VLOOKUP(A1399,Mobility!$A:$L,11,FALSE)</f>
        <v>3</v>
      </c>
      <c r="S1399">
        <f>VLOOKUP(A1399,Mobility!$A:$L,12,FALSE)</f>
        <v>0</v>
      </c>
      <c r="T1399">
        <f>VLOOKUP(D1399,'Pop and Pop Den'!A:C,2,FALSE)</f>
        <v>19440469</v>
      </c>
      <c r="U1399">
        <f>VLOOKUP(D1399,'Pop and Pop Den'!A:C,3,FALSE)</f>
        <v>412.52109999999999</v>
      </c>
      <c r="V1399">
        <f>VLOOKUP(D1399,Unemployment!A:B,2,FALSE)</f>
        <v>4</v>
      </c>
      <c r="W1399">
        <f>VLOOKUP(D1399,Unemployment!H:J,2,FALSE)</f>
        <v>3.7</v>
      </c>
      <c r="X1399">
        <f>VLOOKUP(D1399,Unemployment!H:J,3,FALSE)</f>
        <v>4.5</v>
      </c>
      <c r="Y1399">
        <f t="shared" si="433"/>
        <v>0.5</v>
      </c>
      <c r="Z1399">
        <f t="shared" si="434"/>
        <v>0.79999999999999982</v>
      </c>
      <c r="AA1399">
        <f>VLOOKUP(D1399,MedianAge!A:B,2,FALSE)</f>
        <v>38.700000000000003</v>
      </c>
      <c r="AB1399" s="6">
        <f>VLOOKUP(D1399,StateActions!F:G,2,FALSE)</f>
        <v>43912</v>
      </c>
      <c r="AC1399" s="6">
        <f>VLOOKUP(D1399,StateActions!L:M,2,FALSE)</f>
        <v>43910</v>
      </c>
      <c r="AD1399" s="6">
        <f>VLOOKUP(D1399,StateActions!A:B,2,FALSE)</f>
        <v>43906</v>
      </c>
      <c r="AE1399">
        <f t="shared" si="435"/>
        <v>-18</v>
      </c>
      <c r="AF1399">
        <f t="shared" si="436"/>
        <v>-16</v>
      </c>
      <c r="AG1399">
        <f t="shared" si="437"/>
        <v>-12</v>
      </c>
      <c r="AH1399" s="18">
        <f t="shared" si="438"/>
        <v>0.1111111111111111</v>
      </c>
      <c r="AI1399" s="18">
        <f t="shared" si="439"/>
        <v>0.88888888888888884</v>
      </c>
      <c r="AJ1399" s="20">
        <f t="shared" si="440"/>
        <v>0</v>
      </c>
      <c r="AK1399" t="str">
        <f t="shared" si="441"/>
        <v>Include</v>
      </c>
      <c r="AL1399" t="str">
        <f t="shared" si="442"/>
        <v>Less than 10 deaths</v>
      </c>
      <c r="AM1399" s="6">
        <f>IFERROR(VLOOKUP(D1399,DatesEachStateReach10Deaths!A:B,2,FALSE),AK1399)</f>
        <v>43908</v>
      </c>
      <c r="AN1399">
        <f t="shared" si="443"/>
        <v>-14</v>
      </c>
    </row>
    <row r="1400" spans="1:40" x14ac:dyDescent="0.25">
      <c r="A1400" t="str">
        <f t="shared" si="452"/>
        <v>43895New York</v>
      </c>
      <c r="B1400" t="str">
        <f t="shared" si="431"/>
        <v>43895NY</v>
      </c>
      <c r="C1400" s="6">
        <v>43895</v>
      </c>
      <c r="D1400" t="s">
        <v>95</v>
      </c>
      <c r="E1400" t="s">
        <v>42</v>
      </c>
      <c r="F1400">
        <f>IFERROR(VLOOKUP(B1400,CovidTracking!B:G,4,FALSE),0)</f>
        <v>22</v>
      </c>
      <c r="G1400">
        <f>IFERROR(VLOOKUP(B1400,CovidTracking!B:G,5,FALSE),0)</f>
        <v>76</v>
      </c>
      <c r="H1400">
        <f t="shared" si="432"/>
        <v>98</v>
      </c>
      <c r="I1400">
        <f>IFERROR(VLOOKUP(B1400,CovidTracking!B:G,6,FALSE),0)</f>
        <v>0</v>
      </c>
      <c r="J1400">
        <f t="shared" si="448"/>
        <v>16</v>
      </c>
      <c r="K1400">
        <f t="shared" si="449"/>
        <v>28</v>
      </c>
      <c r="L1400">
        <f t="shared" si="450"/>
        <v>44</v>
      </c>
      <c r="M1400">
        <f t="shared" si="451"/>
        <v>0</v>
      </c>
      <c r="N1400">
        <f>VLOOKUP(A1400,Mobility!$A:$L,7,FALSE)</f>
        <v>8</v>
      </c>
      <c r="O1400">
        <f>VLOOKUP(A1400,Mobility!$A:$L,8,FALSE)</f>
        <v>9</v>
      </c>
      <c r="P1400">
        <f>VLOOKUP(A1400,Mobility!$A:$L,9,FALSE)</f>
        <v>21</v>
      </c>
      <c r="Q1400">
        <f>VLOOKUP(A1400,Mobility!$A:$L,10,FALSE)</f>
        <v>0</v>
      </c>
      <c r="R1400">
        <f>VLOOKUP(A1400,Mobility!$A:$L,11,FALSE)</f>
        <v>4</v>
      </c>
      <c r="S1400">
        <f>VLOOKUP(A1400,Mobility!$A:$L,12,FALSE)</f>
        <v>-1</v>
      </c>
      <c r="T1400">
        <f>VLOOKUP(D1400,'Pop and Pop Den'!A:C,2,FALSE)</f>
        <v>19440469</v>
      </c>
      <c r="U1400">
        <f>VLOOKUP(D1400,'Pop and Pop Den'!A:C,3,FALSE)</f>
        <v>412.52109999999999</v>
      </c>
      <c r="V1400">
        <f>VLOOKUP(D1400,Unemployment!A:B,2,FALSE)</f>
        <v>4</v>
      </c>
      <c r="W1400">
        <f>VLOOKUP(D1400,Unemployment!H:J,2,FALSE)</f>
        <v>3.7</v>
      </c>
      <c r="X1400">
        <f>VLOOKUP(D1400,Unemployment!H:J,3,FALSE)</f>
        <v>4.5</v>
      </c>
      <c r="Y1400">
        <f t="shared" si="433"/>
        <v>0.5</v>
      </c>
      <c r="Z1400">
        <f t="shared" si="434"/>
        <v>0.79999999999999982</v>
      </c>
      <c r="AA1400">
        <f>VLOOKUP(D1400,MedianAge!A:B,2,FALSE)</f>
        <v>38.700000000000003</v>
      </c>
      <c r="AB1400" s="6">
        <f>VLOOKUP(D1400,StateActions!F:G,2,FALSE)</f>
        <v>43912</v>
      </c>
      <c r="AC1400" s="6">
        <f>VLOOKUP(D1400,StateActions!L:M,2,FALSE)</f>
        <v>43910</v>
      </c>
      <c r="AD1400" s="6">
        <f>VLOOKUP(D1400,StateActions!A:B,2,FALSE)</f>
        <v>43906</v>
      </c>
      <c r="AE1400">
        <f t="shared" si="435"/>
        <v>-17</v>
      </c>
      <c r="AF1400">
        <f t="shared" si="436"/>
        <v>-15</v>
      </c>
      <c r="AG1400">
        <f t="shared" si="437"/>
        <v>-11</v>
      </c>
      <c r="AH1400" s="18">
        <f t="shared" si="438"/>
        <v>0.22448979591836735</v>
      </c>
      <c r="AI1400" s="18">
        <f t="shared" si="439"/>
        <v>0.77551020408163263</v>
      </c>
      <c r="AJ1400" s="20">
        <f t="shared" si="440"/>
        <v>0</v>
      </c>
      <c r="AK1400" t="str">
        <f t="shared" si="441"/>
        <v>Include</v>
      </c>
      <c r="AL1400" t="str">
        <f t="shared" si="442"/>
        <v>Less than 10 deaths</v>
      </c>
      <c r="AM1400" s="6">
        <f>IFERROR(VLOOKUP(D1400,DatesEachStateReach10Deaths!A:B,2,FALSE),AK1400)</f>
        <v>43908</v>
      </c>
      <c r="AN1400">
        <f t="shared" si="443"/>
        <v>-13</v>
      </c>
    </row>
    <row r="1401" spans="1:40" x14ac:dyDescent="0.25">
      <c r="A1401" t="str">
        <f t="shared" si="452"/>
        <v>43896New York</v>
      </c>
      <c r="B1401" t="str">
        <f t="shared" si="431"/>
        <v>43896NY</v>
      </c>
      <c r="C1401" s="6">
        <v>43896</v>
      </c>
      <c r="D1401" t="s">
        <v>95</v>
      </c>
      <c r="E1401" t="s">
        <v>42</v>
      </c>
      <c r="F1401">
        <f>IFERROR(VLOOKUP(B1401,CovidTracking!B:G,4,FALSE),0)</f>
        <v>33</v>
      </c>
      <c r="G1401">
        <f>IFERROR(VLOOKUP(B1401,CovidTracking!B:G,5,FALSE),0)</f>
        <v>92</v>
      </c>
      <c r="H1401">
        <f t="shared" si="432"/>
        <v>125</v>
      </c>
      <c r="I1401">
        <f>IFERROR(VLOOKUP(B1401,CovidTracking!B:G,6,FALSE),0)</f>
        <v>0</v>
      </c>
      <c r="J1401">
        <f t="shared" si="448"/>
        <v>11</v>
      </c>
      <c r="K1401">
        <f t="shared" si="449"/>
        <v>16</v>
      </c>
      <c r="L1401">
        <f t="shared" si="450"/>
        <v>27</v>
      </c>
      <c r="M1401">
        <f t="shared" si="451"/>
        <v>0</v>
      </c>
      <c r="N1401">
        <f>VLOOKUP(A1401,Mobility!$A:$L,7,FALSE)</f>
        <v>-1</v>
      </c>
      <c r="O1401">
        <f>VLOOKUP(A1401,Mobility!$A:$L,8,FALSE)</f>
        <v>0</v>
      </c>
      <c r="P1401">
        <f>VLOOKUP(A1401,Mobility!$A:$L,9,FALSE)</f>
        <v>-11</v>
      </c>
      <c r="Q1401">
        <f>VLOOKUP(A1401,Mobility!$A:$L,10,FALSE)</f>
        <v>-3</v>
      </c>
      <c r="R1401">
        <f>VLOOKUP(A1401,Mobility!$A:$L,11,FALSE)</f>
        <v>3</v>
      </c>
      <c r="S1401">
        <f>VLOOKUP(A1401,Mobility!$A:$L,12,FALSE)</f>
        <v>1</v>
      </c>
      <c r="T1401">
        <f>VLOOKUP(D1401,'Pop and Pop Den'!A:C,2,FALSE)</f>
        <v>19440469</v>
      </c>
      <c r="U1401">
        <f>VLOOKUP(D1401,'Pop and Pop Den'!A:C,3,FALSE)</f>
        <v>412.52109999999999</v>
      </c>
      <c r="V1401">
        <f>VLOOKUP(D1401,Unemployment!A:B,2,FALSE)</f>
        <v>4</v>
      </c>
      <c r="W1401">
        <f>VLOOKUP(D1401,Unemployment!H:J,2,FALSE)</f>
        <v>3.7</v>
      </c>
      <c r="X1401">
        <f>VLOOKUP(D1401,Unemployment!H:J,3,FALSE)</f>
        <v>4.5</v>
      </c>
      <c r="Y1401">
        <f t="shared" si="433"/>
        <v>0.5</v>
      </c>
      <c r="Z1401">
        <f t="shared" si="434"/>
        <v>0.79999999999999982</v>
      </c>
      <c r="AA1401">
        <f>VLOOKUP(D1401,MedianAge!A:B,2,FALSE)</f>
        <v>38.700000000000003</v>
      </c>
      <c r="AB1401" s="6">
        <f>VLOOKUP(D1401,StateActions!F:G,2,FALSE)</f>
        <v>43912</v>
      </c>
      <c r="AC1401" s="6">
        <f>VLOOKUP(D1401,StateActions!L:M,2,FALSE)</f>
        <v>43910</v>
      </c>
      <c r="AD1401" s="6">
        <f>VLOOKUP(D1401,StateActions!A:B,2,FALSE)</f>
        <v>43906</v>
      </c>
      <c r="AE1401">
        <f t="shared" si="435"/>
        <v>-16</v>
      </c>
      <c r="AF1401">
        <f t="shared" si="436"/>
        <v>-14</v>
      </c>
      <c r="AG1401">
        <f t="shared" si="437"/>
        <v>-10</v>
      </c>
      <c r="AH1401" s="18">
        <f t="shared" si="438"/>
        <v>0.26400000000000001</v>
      </c>
      <c r="AI1401" s="18">
        <f t="shared" si="439"/>
        <v>0.73599999999999999</v>
      </c>
      <c r="AJ1401" s="20">
        <f t="shared" si="440"/>
        <v>0</v>
      </c>
      <c r="AK1401" t="str">
        <f t="shared" si="441"/>
        <v>Include</v>
      </c>
      <c r="AL1401" t="str">
        <f t="shared" si="442"/>
        <v>Less than 10 deaths</v>
      </c>
      <c r="AM1401" s="6">
        <f>IFERROR(VLOOKUP(D1401,DatesEachStateReach10Deaths!A:B,2,FALSE),AK1401)</f>
        <v>43908</v>
      </c>
      <c r="AN1401">
        <f t="shared" si="443"/>
        <v>-12</v>
      </c>
    </row>
    <row r="1402" spans="1:40" x14ac:dyDescent="0.25">
      <c r="A1402" t="str">
        <f t="shared" si="452"/>
        <v>43897New York</v>
      </c>
      <c r="B1402" t="str">
        <f t="shared" si="431"/>
        <v>43897NY</v>
      </c>
      <c r="C1402" s="6">
        <v>43897</v>
      </c>
      <c r="D1402" t="s">
        <v>95</v>
      </c>
      <c r="E1402" t="s">
        <v>42</v>
      </c>
      <c r="F1402">
        <f>IFERROR(VLOOKUP(B1402,CovidTracking!B:G,4,FALSE),0)</f>
        <v>76</v>
      </c>
      <c r="G1402">
        <f>IFERROR(VLOOKUP(B1402,CovidTracking!B:G,5,FALSE),0)</f>
        <v>92</v>
      </c>
      <c r="H1402">
        <f t="shared" si="432"/>
        <v>168</v>
      </c>
      <c r="I1402">
        <f>IFERROR(VLOOKUP(B1402,CovidTracking!B:G,6,FALSE),0)</f>
        <v>0</v>
      </c>
      <c r="J1402">
        <f t="shared" si="448"/>
        <v>43</v>
      </c>
      <c r="K1402">
        <f t="shared" si="449"/>
        <v>0</v>
      </c>
      <c r="L1402">
        <f t="shared" si="450"/>
        <v>43</v>
      </c>
      <c r="M1402">
        <f t="shared" si="451"/>
        <v>0</v>
      </c>
      <c r="N1402">
        <f>VLOOKUP(A1402,Mobility!$A:$L,7,FALSE)</f>
        <v>10</v>
      </c>
      <c r="O1402">
        <f>VLOOKUP(A1402,Mobility!$A:$L,8,FALSE)</f>
        <v>8</v>
      </c>
      <c r="P1402">
        <f>VLOOKUP(A1402,Mobility!$A:$L,9,FALSE)</f>
        <v>17</v>
      </c>
      <c r="Q1402">
        <f>VLOOKUP(A1402,Mobility!$A:$L,10,FALSE)</f>
        <v>0</v>
      </c>
      <c r="R1402">
        <f>VLOOKUP(A1402,Mobility!$A:$L,11,FALSE)</f>
        <v>6</v>
      </c>
      <c r="S1402">
        <f>VLOOKUP(A1402,Mobility!$A:$L,12,FALSE)</f>
        <v>-1</v>
      </c>
      <c r="T1402">
        <f>VLOOKUP(D1402,'Pop and Pop Den'!A:C,2,FALSE)</f>
        <v>19440469</v>
      </c>
      <c r="U1402">
        <f>VLOOKUP(D1402,'Pop and Pop Den'!A:C,3,FALSE)</f>
        <v>412.52109999999999</v>
      </c>
      <c r="V1402">
        <f>VLOOKUP(D1402,Unemployment!A:B,2,FALSE)</f>
        <v>4</v>
      </c>
      <c r="W1402">
        <f>VLOOKUP(D1402,Unemployment!H:J,2,FALSE)</f>
        <v>3.7</v>
      </c>
      <c r="X1402">
        <f>VLOOKUP(D1402,Unemployment!H:J,3,FALSE)</f>
        <v>4.5</v>
      </c>
      <c r="Y1402">
        <f t="shared" si="433"/>
        <v>0.5</v>
      </c>
      <c r="Z1402">
        <f t="shared" si="434"/>
        <v>0.79999999999999982</v>
      </c>
      <c r="AA1402">
        <f>VLOOKUP(D1402,MedianAge!A:B,2,FALSE)</f>
        <v>38.700000000000003</v>
      </c>
      <c r="AB1402" s="6">
        <f>VLOOKUP(D1402,StateActions!F:G,2,FALSE)</f>
        <v>43912</v>
      </c>
      <c r="AC1402" s="6">
        <f>VLOOKUP(D1402,StateActions!L:M,2,FALSE)</f>
        <v>43910</v>
      </c>
      <c r="AD1402" s="6">
        <f>VLOOKUP(D1402,StateActions!A:B,2,FALSE)</f>
        <v>43906</v>
      </c>
      <c r="AE1402">
        <f t="shared" si="435"/>
        <v>-15</v>
      </c>
      <c r="AF1402">
        <f t="shared" si="436"/>
        <v>-13</v>
      </c>
      <c r="AG1402">
        <f t="shared" si="437"/>
        <v>-9</v>
      </c>
      <c r="AH1402" s="18">
        <f t="shared" si="438"/>
        <v>0.45238095238095238</v>
      </c>
      <c r="AI1402" s="18">
        <f t="shared" si="439"/>
        <v>0.54761904761904767</v>
      </c>
      <c r="AJ1402" s="20">
        <f t="shared" si="440"/>
        <v>0</v>
      </c>
      <c r="AK1402" t="str">
        <f t="shared" si="441"/>
        <v>Include</v>
      </c>
      <c r="AL1402" t="str">
        <f t="shared" si="442"/>
        <v>Less than 10 deaths</v>
      </c>
      <c r="AM1402" s="6">
        <f>IFERROR(VLOOKUP(D1402,DatesEachStateReach10Deaths!A:B,2,FALSE),AK1402)</f>
        <v>43908</v>
      </c>
      <c r="AN1402">
        <f t="shared" si="443"/>
        <v>-11</v>
      </c>
    </row>
    <row r="1403" spans="1:40" x14ac:dyDescent="0.25">
      <c r="A1403" t="str">
        <f t="shared" si="452"/>
        <v>43898New York</v>
      </c>
      <c r="B1403" t="str">
        <f t="shared" si="431"/>
        <v>43898NY</v>
      </c>
      <c r="C1403" s="6">
        <v>43898</v>
      </c>
      <c r="D1403" t="s">
        <v>95</v>
      </c>
      <c r="E1403" t="s">
        <v>42</v>
      </c>
      <c r="F1403">
        <f>IFERROR(VLOOKUP(B1403,CovidTracking!B:G,4,FALSE),0)</f>
        <v>105</v>
      </c>
      <c r="G1403">
        <f>IFERROR(VLOOKUP(B1403,CovidTracking!B:G,5,FALSE),0)</f>
        <v>92</v>
      </c>
      <c r="H1403">
        <f t="shared" si="432"/>
        <v>197</v>
      </c>
      <c r="I1403">
        <f>IFERROR(VLOOKUP(B1403,CovidTracking!B:G,6,FALSE),0)</f>
        <v>0</v>
      </c>
      <c r="J1403">
        <f t="shared" si="448"/>
        <v>29</v>
      </c>
      <c r="K1403">
        <f t="shared" si="449"/>
        <v>0</v>
      </c>
      <c r="L1403">
        <f t="shared" si="450"/>
        <v>29</v>
      </c>
      <c r="M1403">
        <f t="shared" si="451"/>
        <v>0</v>
      </c>
      <c r="N1403">
        <f>VLOOKUP(A1403,Mobility!$A:$L,7,FALSE)</f>
        <v>10</v>
      </c>
      <c r="O1403">
        <f>VLOOKUP(A1403,Mobility!$A:$L,8,FALSE)</f>
        <v>7</v>
      </c>
      <c r="P1403">
        <f>VLOOKUP(A1403,Mobility!$A:$L,9,FALSE)</f>
        <v>61</v>
      </c>
      <c r="Q1403">
        <f>VLOOKUP(A1403,Mobility!$A:$L,10,FALSE)</f>
        <v>0</v>
      </c>
      <c r="R1403">
        <f>VLOOKUP(A1403,Mobility!$A:$L,11,FALSE)</f>
        <v>2</v>
      </c>
      <c r="S1403">
        <f>VLOOKUP(A1403,Mobility!$A:$L,12,FALSE)</f>
        <v>-1</v>
      </c>
      <c r="T1403">
        <f>VLOOKUP(D1403,'Pop and Pop Den'!A:C,2,FALSE)</f>
        <v>19440469</v>
      </c>
      <c r="U1403">
        <f>VLOOKUP(D1403,'Pop and Pop Den'!A:C,3,FALSE)</f>
        <v>412.52109999999999</v>
      </c>
      <c r="V1403">
        <f>VLOOKUP(D1403,Unemployment!A:B,2,FALSE)</f>
        <v>4</v>
      </c>
      <c r="W1403">
        <f>VLOOKUP(D1403,Unemployment!H:J,2,FALSE)</f>
        <v>3.7</v>
      </c>
      <c r="X1403">
        <f>VLOOKUP(D1403,Unemployment!H:J,3,FALSE)</f>
        <v>4.5</v>
      </c>
      <c r="Y1403">
        <f t="shared" si="433"/>
        <v>0.5</v>
      </c>
      <c r="Z1403">
        <f t="shared" si="434"/>
        <v>0.79999999999999982</v>
      </c>
      <c r="AA1403">
        <f>VLOOKUP(D1403,MedianAge!A:B,2,FALSE)</f>
        <v>38.700000000000003</v>
      </c>
      <c r="AB1403" s="6">
        <f>VLOOKUP(D1403,StateActions!F:G,2,FALSE)</f>
        <v>43912</v>
      </c>
      <c r="AC1403" s="6">
        <f>VLOOKUP(D1403,StateActions!L:M,2,FALSE)</f>
        <v>43910</v>
      </c>
      <c r="AD1403" s="6">
        <f>VLOOKUP(D1403,StateActions!A:B,2,FALSE)</f>
        <v>43906</v>
      </c>
      <c r="AE1403">
        <f t="shared" si="435"/>
        <v>-14</v>
      </c>
      <c r="AF1403">
        <f t="shared" si="436"/>
        <v>-12</v>
      </c>
      <c r="AG1403">
        <f t="shared" si="437"/>
        <v>-8</v>
      </c>
      <c r="AH1403" s="18">
        <f t="shared" si="438"/>
        <v>0.53299492385786806</v>
      </c>
      <c r="AI1403" s="18">
        <f t="shared" si="439"/>
        <v>0.46700507614213199</v>
      </c>
      <c r="AJ1403" s="20">
        <f t="shared" si="440"/>
        <v>0</v>
      </c>
      <c r="AK1403" t="str">
        <f t="shared" si="441"/>
        <v>Include</v>
      </c>
      <c r="AL1403" t="str">
        <f t="shared" si="442"/>
        <v>Less than 10 deaths</v>
      </c>
      <c r="AM1403" s="6">
        <f>IFERROR(VLOOKUP(D1403,DatesEachStateReach10Deaths!A:B,2,FALSE),AK1403)</f>
        <v>43908</v>
      </c>
      <c r="AN1403">
        <f t="shared" si="443"/>
        <v>-10</v>
      </c>
    </row>
    <row r="1404" spans="1:40" x14ac:dyDescent="0.25">
      <c r="A1404" t="str">
        <f t="shared" si="452"/>
        <v>43899New York</v>
      </c>
      <c r="B1404" t="str">
        <f t="shared" si="431"/>
        <v>43899NY</v>
      </c>
      <c r="C1404" s="6">
        <v>43899</v>
      </c>
      <c r="D1404" t="s">
        <v>95</v>
      </c>
      <c r="E1404" t="s">
        <v>42</v>
      </c>
      <c r="F1404">
        <f>IFERROR(VLOOKUP(B1404,CovidTracking!B:G,4,FALSE),0)</f>
        <v>142</v>
      </c>
      <c r="G1404">
        <f>IFERROR(VLOOKUP(B1404,CovidTracking!B:G,5,FALSE),0)</f>
        <v>92</v>
      </c>
      <c r="H1404">
        <f t="shared" si="432"/>
        <v>234</v>
      </c>
      <c r="I1404">
        <f>IFERROR(VLOOKUP(B1404,CovidTracking!B:G,6,FALSE),0)</f>
        <v>0</v>
      </c>
      <c r="J1404">
        <f t="shared" si="448"/>
        <v>37</v>
      </c>
      <c r="K1404">
        <f t="shared" si="449"/>
        <v>0</v>
      </c>
      <c r="L1404">
        <f t="shared" si="450"/>
        <v>37</v>
      </c>
      <c r="M1404">
        <f t="shared" si="451"/>
        <v>0</v>
      </c>
      <c r="N1404">
        <f>VLOOKUP(A1404,Mobility!$A:$L,7,FALSE)</f>
        <v>7</v>
      </c>
      <c r="O1404">
        <f>VLOOKUP(A1404,Mobility!$A:$L,8,FALSE)</f>
        <v>8</v>
      </c>
      <c r="P1404">
        <f>VLOOKUP(A1404,Mobility!$A:$L,9,FALSE)</f>
        <v>62</v>
      </c>
      <c r="Q1404">
        <f>VLOOKUP(A1404,Mobility!$A:$L,10,FALSE)</f>
        <v>-4</v>
      </c>
      <c r="R1404">
        <f>VLOOKUP(A1404,Mobility!$A:$L,11,FALSE)</f>
        <v>1</v>
      </c>
      <c r="S1404">
        <f>VLOOKUP(A1404,Mobility!$A:$L,12,FALSE)</f>
        <v>0</v>
      </c>
      <c r="T1404">
        <f>VLOOKUP(D1404,'Pop and Pop Den'!A:C,2,FALSE)</f>
        <v>19440469</v>
      </c>
      <c r="U1404">
        <f>VLOOKUP(D1404,'Pop and Pop Den'!A:C,3,FALSE)</f>
        <v>412.52109999999999</v>
      </c>
      <c r="V1404">
        <f>VLOOKUP(D1404,Unemployment!A:B,2,FALSE)</f>
        <v>4</v>
      </c>
      <c r="W1404">
        <f>VLOOKUP(D1404,Unemployment!H:J,2,FALSE)</f>
        <v>3.7</v>
      </c>
      <c r="X1404">
        <f>VLOOKUP(D1404,Unemployment!H:J,3,FALSE)</f>
        <v>4.5</v>
      </c>
      <c r="Y1404">
        <f t="shared" si="433"/>
        <v>0.5</v>
      </c>
      <c r="Z1404">
        <f t="shared" si="434"/>
        <v>0.79999999999999982</v>
      </c>
      <c r="AA1404">
        <f>VLOOKUP(D1404,MedianAge!A:B,2,FALSE)</f>
        <v>38.700000000000003</v>
      </c>
      <c r="AB1404" s="6">
        <f>VLOOKUP(D1404,StateActions!F:G,2,FALSE)</f>
        <v>43912</v>
      </c>
      <c r="AC1404" s="6">
        <f>VLOOKUP(D1404,StateActions!L:M,2,FALSE)</f>
        <v>43910</v>
      </c>
      <c r="AD1404" s="6">
        <f>VLOOKUP(D1404,StateActions!A:B,2,FALSE)</f>
        <v>43906</v>
      </c>
      <c r="AE1404">
        <f t="shared" si="435"/>
        <v>-13</v>
      </c>
      <c r="AF1404">
        <f t="shared" si="436"/>
        <v>-11</v>
      </c>
      <c r="AG1404">
        <f t="shared" si="437"/>
        <v>-7</v>
      </c>
      <c r="AH1404" s="18">
        <f t="shared" si="438"/>
        <v>0.60683760683760679</v>
      </c>
      <c r="AI1404" s="18">
        <f t="shared" si="439"/>
        <v>0.39316239316239315</v>
      </c>
      <c r="AJ1404" s="20">
        <f t="shared" si="440"/>
        <v>0</v>
      </c>
      <c r="AK1404" t="str">
        <f t="shared" si="441"/>
        <v>Include</v>
      </c>
      <c r="AL1404" t="str">
        <f t="shared" si="442"/>
        <v>Less than 10 deaths</v>
      </c>
      <c r="AM1404" s="6">
        <f>IFERROR(VLOOKUP(D1404,DatesEachStateReach10Deaths!A:B,2,FALSE),AK1404)</f>
        <v>43908</v>
      </c>
      <c r="AN1404">
        <f t="shared" si="443"/>
        <v>-9</v>
      </c>
    </row>
    <row r="1405" spans="1:40" x14ac:dyDescent="0.25">
      <c r="A1405" t="str">
        <f t="shared" si="452"/>
        <v>43900New York</v>
      </c>
      <c r="B1405" t="str">
        <f t="shared" si="431"/>
        <v>43900NY</v>
      </c>
      <c r="C1405" s="6">
        <v>43900</v>
      </c>
      <c r="D1405" t="s">
        <v>95</v>
      </c>
      <c r="E1405" t="s">
        <v>42</v>
      </c>
      <c r="F1405">
        <f>IFERROR(VLOOKUP(B1405,CovidTracking!B:G,4,FALSE),0)</f>
        <v>173</v>
      </c>
      <c r="G1405">
        <f>IFERROR(VLOOKUP(B1405,CovidTracking!B:G,5,FALSE),0)</f>
        <v>92</v>
      </c>
      <c r="H1405">
        <f t="shared" si="432"/>
        <v>265</v>
      </c>
      <c r="I1405">
        <f>IFERROR(VLOOKUP(B1405,CovidTracking!B:G,6,FALSE),0)</f>
        <v>0</v>
      </c>
      <c r="J1405">
        <f t="shared" si="448"/>
        <v>31</v>
      </c>
      <c r="K1405">
        <f t="shared" si="449"/>
        <v>0</v>
      </c>
      <c r="L1405">
        <f t="shared" si="450"/>
        <v>31</v>
      </c>
      <c r="M1405">
        <f t="shared" si="451"/>
        <v>0</v>
      </c>
      <c r="N1405">
        <f>VLOOKUP(A1405,Mobility!$A:$L,7,FALSE)</f>
        <v>1</v>
      </c>
      <c r="O1405">
        <f>VLOOKUP(A1405,Mobility!$A:$L,8,FALSE)</f>
        <v>7</v>
      </c>
      <c r="P1405">
        <f>VLOOKUP(A1405,Mobility!$A:$L,9,FALSE)</f>
        <v>14</v>
      </c>
      <c r="Q1405">
        <f>VLOOKUP(A1405,Mobility!$A:$L,10,FALSE)</f>
        <v>-7</v>
      </c>
      <c r="R1405">
        <f>VLOOKUP(A1405,Mobility!$A:$L,11,FALSE)</f>
        <v>-1</v>
      </c>
      <c r="S1405">
        <f>VLOOKUP(A1405,Mobility!$A:$L,12,FALSE)</f>
        <v>1</v>
      </c>
      <c r="T1405">
        <f>VLOOKUP(D1405,'Pop and Pop Den'!A:C,2,FALSE)</f>
        <v>19440469</v>
      </c>
      <c r="U1405">
        <f>VLOOKUP(D1405,'Pop and Pop Den'!A:C,3,FALSE)</f>
        <v>412.52109999999999</v>
      </c>
      <c r="V1405">
        <f>VLOOKUP(D1405,Unemployment!A:B,2,FALSE)</f>
        <v>4</v>
      </c>
      <c r="W1405">
        <f>VLOOKUP(D1405,Unemployment!H:J,2,FALSE)</f>
        <v>3.7</v>
      </c>
      <c r="X1405">
        <f>VLOOKUP(D1405,Unemployment!H:J,3,FALSE)</f>
        <v>4.5</v>
      </c>
      <c r="Y1405">
        <f t="shared" si="433"/>
        <v>0.5</v>
      </c>
      <c r="Z1405">
        <f t="shared" si="434"/>
        <v>0.79999999999999982</v>
      </c>
      <c r="AA1405">
        <f>VLOOKUP(D1405,MedianAge!A:B,2,FALSE)</f>
        <v>38.700000000000003</v>
      </c>
      <c r="AB1405" s="6">
        <f>VLOOKUP(D1405,StateActions!F:G,2,FALSE)</f>
        <v>43912</v>
      </c>
      <c r="AC1405" s="6">
        <f>VLOOKUP(D1405,StateActions!L:M,2,FALSE)</f>
        <v>43910</v>
      </c>
      <c r="AD1405" s="6">
        <f>VLOOKUP(D1405,StateActions!A:B,2,FALSE)</f>
        <v>43906</v>
      </c>
      <c r="AE1405">
        <f t="shared" si="435"/>
        <v>-12</v>
      </c>
      <c r="AF1405">
        <f t="shared" si="436"/>
        <v>-10</v>
      </c>
      <c r="AG1405">
        <f t="shared" si="437"/>
        <v>-6</v>
      </c>
      <c r="AH1405" s="18">
        <f t="shared" si="438"/>
        <v>0.65283018867924525</v>
      </c>
      <c r="AI1405" s="18">
        <f t="shared" si="439"/>
        <v>0.3471698113207547</v>
      </c>
      <c r="AJ1405" s="20">
        <f t="shared" si="440"/>
        <v>0</v>
      </c>
      <c r="AK1405" t="str">
        <f t="shared" si="441"/>
        <v>Include</v>
      </c>
      <c r="AL1405" t="str">
        <f t="shared" si="442"/>
        <v>Less than 10 deaths</v>
      </c>
      <c r="AM1405" s="6">
        <f>IFERROR(VLOOKUP(D1405,DatesEachStateReach10Deaths!A:B,2,FALSE),AK1405)</f>
        <v>43908</v>
      </c>
      <c r="AN1405">
        <f t="shared" si="443"/>
        <v>-8</v>
      </c>
    </row>
    <row r="1406" spans="1:40" x14ac:dyDescent="0.25">
      <c r="A1406" t="str">
        <f t="shared" si="452"/>
        <v>43901New York</v>
      </c>
      <c r="B1406" t="str">
        <f t="shared" si="431"/>
        <v>43901NY</v>
      </c>
      <c r="C1406" s="6">
        <v>43901</v>
      </c>
      <c r="D1406" t="s">
        <v>95</v>
      </c>
      <c r="E1406" t="s">
        <v>42</v>
      </c>
      <c r="F1406">
        <f>IFERROR(VLOOKUP(B1406,CovidTracking!B:G,4,FALSE),0)</f>
        <v>216</v>
      </c>
      <c r="G1406">
        <f>IFERROR(VLOOKUP(B1406,CovidTracking!B:G,5,FALSE),0)</f>
        <v>92</v>
      </c>
      <c r="H1406">
        <f t="shared" si="432"/>
        <v>308</v>
      </c>
      <c r="I1406">
        <f>IFERROR(VLOOKUP(B1406,CovidTracking!B:G,6,FALSE),0)</f>
        <v>0</v>
      </c>
      <c r="J1406">
        <f t="shared" si="448"/>
        <v>43</v>
      </c>
      <c r="K1406">
        <f t="shared" si="449"/>
        <v>0</v>
      </c>
      <c r="L1406">
        <f t="shared" si="450"/>
        <v>43</v>
      </c>
      <c r="M1406">
        <f t="shared" si="451"/>
        <v>0</v>
      </c>
      <c r="N1406">
        <f>VLOOKUP(A1406,Mobility!$A:$L,7,FALSE)</f>
        <v>3</v>
      </c>
      <c r="O1406">
        <f>VLOOKUP(A1406,Mobility!$A:$L,8,FALSE)</f>
        <v>11</v>
      </c>
      <c r="P1406">
        <f>VLOOKUP(A1406,Mobility!$A:$L,9,FALSE)</f>
        <v>20</v>
      </c>
      <c r="Q1406">
        <f>VLOOKUP(A1406,Mobility!$A:$L,10,FALSE)</f>
        <v>-8</v>
      </c>
      <c r="R1406">
        <f>VLOOKUP(A1406,Mobility!$A:$L,11,FALSE)</f>
        <v>-1</v>
      </c>
      <c r="S1406">
        <f>VLOOKUP(A1406,Mobility!$A:$L,12,FALSE)</f>
        <v>1</v>
      </c>
      <c r="T1406">
        <f>VLOOKUP(D1406,'Pop and Pop Den'!A:C,2,FALSE)</f>
        <v>19440469</v>
      </c>
      <c r="U1406">
        <f>VLOOKUP(D1406,'Pop and Pop Den'!A:C,3,FALSE)</f>
        <v>412.52109999999999</v>
      </c>
      <c r="V1406">
        <f>VLOOKUP(D1406,Unemployment!A:B,2,FALSE)</f>
        <v>4</v>
      </c>
      <c r="W1406">
        <f>VLOOKUP(D1406,Unemployment!H:J,2,FALSE)</f>
        <v>3.7</v>
      </c>
      <c r="X1406">
        <f>VLOOKUP(D1406,Unemployment!H:J,3,FALSE)</f>
        <v>4.5</v>
      </c>
      <c r="Y1406">
        <f t="shared" si="433"/>
        <v>0.5</v>
      </c>
      <c r="Z1406">
        <f t="shared" si="434"/>
        <v>0.79999999999999982</v>
      </c>
      <c r="AA1406">
        <f>VLOOKUP(D1406,MedianAge!A:B,2,FALSE)</f>
        <v>38.700000000000003</v>
      </c>
      <c r="AB1406" s="6">
        <f>VLOOKUP(D1406,StateActions!F:G,2,FALSE)</f>
        <v>43912</v>
      </c>
      <c r="AC1406" s="6">
        <f>VLOOKUP(D1406,StateActions!L:M,2,FALSE)</f>
        <v>43910</v>
      </c>
      <c r="AD1406" s="6">
        <f>VLOOKUP(D1406,StateActions!A:B,2,FALSE)</f>
        <v>43906</v>
      </c>
      <c r="AE1406">
        <f t="shared" si="435"/>
        <v>-11</v>
      </c>
      <c r="AF1406">
        <f t="shared" si="436"/>
        <v>-9</v>
      </c>
      <c r="AG1406">
        <f t="shared" si="437"/>
        <v>-5</v>
      </c>
      <c r="AH1406" s="18">
        <f t="shared" si="438"/>
        <v>0.70129870129870131</v>
      </c>
      <c r="AI1406" s="18">
        <f t="shared" si="439"/>
        <v>0.29870129870129869</v>
      </c>
      <c r="AJ1406" s="20">
        <f t="shared" si="440"/>
        <v>0</v>
      </c>
      <c r="AK1406" t="str">
        <f t="shared" si="441"/>
        <v>Include</v>
      </c>
      <c r="AL1406" t="str">
        <f t="shared" si="442"/>
        <v>Less than 10 deaths</v>
      </c>
      <c r="AM1406" s="6">
        <f>IFERROR(VLOOKUP(D1406,DatesEachStateReach10Deaths!A:B,2,FALSE),AK1406)</f>
        <v>43908</v>
      </c>
      <c r="AN1406">
        <f t="shared" si="443"/>
        <v>-7</v>
      </c>
    </row>
    <row r="1407" spans="1:40" x14ac:dyDescent="0.25">
      <c r="A1407" t="str">
        <f t="shared" si="452"/>
        <v>43902New York</v>
      </c>
      <c r="B1407" t="str">
        <f t="shared" si="431"/>
        <v>43902NY</v>
      </c>
      <c r="C1407" s="6">
        <v>43902</v>
      </c>
      <c r="D1407" t="s">
        <v>95</v>
      </c>
      <c r="E1407" t="s">
        <v>42</v>
      </c>
      <c r="F1407">
        <f>IFERROR(VLOOKUP(B1407,CovidTracking!B:G,4,FALSE),0)</f>
        <v>216</v>
      </c>
      <c r="G1407">
        <f>IFERROR(VLOOKUP(B1407,CovidTracking!B:G,5,FALSE),0)</f>
        <v>92</v>
      </c>
      <c r="H1407">
        <f t="shared" si="432"/>
        <v>308</v>
      </c>
      <c r="I1407">
        <f>IFERROR(VLOOKUP(B1407,CovidTracking!B:G,6,FALSE),0)</f>
        <v>0</v>
      </c>
      <c r="J1407">
        <f t="shared" si="448"/>
        <v>0</v>
      </c>
      <c r="K1407">
        <f t="shared" si="449"/>
        <v>0</v>
      </c>
      <c r="L1407">
        <f t="shared" si="450"/>
        <v>0</v>
      </c>
      <c r="M1407">
        <f t="shared" si="451"/>
        <v>0</v>
      </c>
      <c r="N1407">
        <f>VLOOKUP(A1407,Mobility!$A:$L,7,FALSE)</f>
        <v>1</v>
      </c>
      <c r="O1407">
        <f>VLOOKUP(A1407,Mobility!$A:$L,8,FALSE)</f>
        <v>27</v>
      </c>
      <c r="P1407">
        <f>VLOOKUP(A1407,Mobility!$A:$L,9,FALSE)</f>
        <v>6</v>
      </c>
      <c r="Q1407">
        <f>VLOOKUP(A1407,Mobility!$A:$L,10,FALSE)</f>
        <v>-13</v>
      </c>
      <c r="R1407">
        <f>VLOOKUP(A1407,Mobility!$A:$L,11,FALSE)</f>
        <v>-3</v>
      </c>
      <c r="S1407">
        <f>VLOOKUP(A1407,Mobility!$A:$L,12,FALSE)</f>
        <v>2</v>
      </c>
      <c r="T1407">
        <f>VLOOKUP(D1407,'Pop and Pop Den'!A:C,2,FALSE)</f>
        <v>19440469</v>
      </c>
      <c r="U1407">
        <f>VLOOKUP(D1407,'Pop and Pop Den'!A:C,3,FALSE)</f>
        <v>412.52109999999999</v>
      </c>
      <c r="V1407">
        <f>VLOOKUP(D1407,Unemployment!A:B,2,FALSE)</f>
        <v>4</v>
      </c>
      <c r="W1407">
        <f>VLOOKUP(D1407,Unemployment!H:J,2,FALSE)</f>
        <v>3.7</v>
      </c>
      <c r="X1407">
        <f>VLOOKUP(D1407,Unemployment!H:J,3,FALSE)</f>
        <v>4.5</v>
      </c>
      <c r="Y1407">
        <f t="shared" si="433"/>
        <v>0.5</v>
      </c>
      <c r="Z1407">
        <f t="shared" si="434"/>
        <v>0.79999999999999982</v>
      </c>
      <c r="AA1407">
        <f>VLOOKUP(D1407,MedianAge!A:B,2,FALSE)</f>
        <v>38.700000000000003</v>
      </c>
      <c r="AB1407" s="6">
        <f>VLOOKUP(D1407,StateActions!F:G,2,FALSE)</f>
        <v>43912</v>
      </c>
      <c r="AC1407" s="6">
        <f>VLOOKUP(D1407,StateActions!L:M,2,FALSE)</f>
        <v>43910</v>
      </c>
      <c r="AD1407" s="6">
        <f>VLOOKUP(D1407,StateActions!A:B,2,FALSE)</f>
        <v>43906</v>
      </c>
      <c r="AE1407">
        <f t="shared" si="435"/>
        <v>-10</v>
      </c>
      <c r="AF1407">
        <f t="shared" si="436"/>
        <v>-8</v>
      </c>
      <c r="AG1407">
        <f t="shared" si="437"/>
        <v>-4</v>
      </c>
      <c r="AH1407" s="18">
        <f t="shared" si="438"/>
        <v>0.70129870129870131</v>
      </c>
      <c r="AI1407" s="18">
        <f t="shared" si="439"/>
        <v>0.29870129870129869</v>
      </c>
      <c r="AJ1407" s="20">
        <f t="shared" si="440"/>
        <v>0</v>
      </c>
      <c r="AK1407" t="str">
        <f t="shared" si="441"/>
        <v>Include</v>
      </c>
      <c r="AL1407" t="str">
        <f t="shared" si="442"/>
        <v>Less than 10 deaths</v>
      </c>
      <c r="AM1407" s="6">
        <f>IFERROR(VLOOKUP(D1407,DatesEachStateReach10Deaths!A:B,2,FALSE),AK1407)</f>
        <v>43908</v>
      </c>
      <c r="AN1407">
        <f t="shared" si="443"/>
        <v>-6</v>
      </c>
    </row>
    <row r="1408" spans="1:40" x14ac:dyDescent="0.25">
      <c r="A1408" t="str">
        <f t="shared" si="452"/>
        <v>43903New York</v>
      </c>
      <c r="B1408" t="str">
        <f t="shared" si="431"/>
        <v>43903NY</v>
      </c>
      <c r="C1408" s="6">
        <v>43903</v>
      </c>
      <c r="D1408" t="s">
        <v>95</v>
      </c>
      <c r="E1408" t="s">
        <v>42</v>
      </c>
      <c r="F1408">
        <f>IFERROR(VLOOKUP(B1408,CovidTracking!B:G,4,FALSE),0)</f>
        <v>421</v>
      </c>
      <c r="G1408">
        <f>IFERROR(VLOOKUP(B1408,CovidTracking!B:G,5,FALSE),0)</f>
        <v>2779</v>
      </c>
      <c r="H1408">
        <f t="shared" si="432"/>
        <v>3200</v>
      </c>
      <c r="I1408">
        <f>IFERROR(VLOOKUP(B1408,CovidTracking!B:G,6,FALSE),0)</f>
        <v>0</v>
      </c>
      <c r="J1408">
        <f t="shared" si="448"/>
        <v>205</v>
      </c>
      <c r="K1408">
        <f t="shared" si="449"/>
        <v>2687</v>
      </c>
      <c r="L1408">
        <f t="shared" si="450"/>
        <v>2892</v>
      </c>
      <c r="M1408">
        <f t="shared" si="451"/>
        <v>0</v>
      </c>
      <c r="N1408">
        <f>VLOOKUP(A1408,Mobility!$A:$L,7,FALSE)</f>
        <v>-6</v>
      </c>
      <c r="O1408">
        <f>VLOOKUP(A1408,Mobility!$A:$L,8,FALSE)</f>
        <v>28</v>
      </c>
      <c r="P1408">
        <f>VLOOKUP(A1408,Mobility!$A:$L,9,FALSE)</f>
        <v>1</v>
      </c>
      <c r="Q1408">
        <f>VLOOKUP(A1408,Mobility!$A:$L,10,FALSE)</f>
        <v>-19</v>
      </c>
      <c r="R1408">
        <f>VLOOKUP(A1408,Mobility!$A:$L,11,FALSE)</f>
        <v>-8</v>
      </c>
      <c r="S1408">
        <f>VLOOKUP(A1408,Mobility!$A:$L,12,FALSE)</f>
        <v>5</v>
      </c>
      <c r="T1408">
        <f>VLOOKUP(D1408,'Pop and Pop Den'!A:C,2,FALSE)</f>
        <v>19440469</v>
      </c>
      <c r="U1408">
        <f>VLOOKUP(D1408,'Pop and Pop Den'!A:C,3,FALSE)</f>
        <v>412.52109999999999</v>
      </c>
      <c r="V1408">
        <f>VLOOKUP(D1408,Unemployment!A:B,2,FALSE)</f>
        <v>4</v>
      </c>
      <c r="W1408">
        <f>VLOOKUP(D1408,Unemployment!H:J,2,FALSE)</f>
        <v>3.7</v>
      </c>
      <c r="X1408">
        <f>VLOOKUP(D1408,Unemployment!H:J,3,FALSE)</f>
        <v>4.5</v>
      </c>
      <c r="Y1408">
        <f t="shared" si="433"/>
        <v>0.5</v>
      </c>
      <c r="Z1408">
        <f t="shared" si="434"/>
        <v>0.79999999999999982</v>
      </c>
      <c r="AA1408">
        <f>VLOOKUP(D1408,MedianAge!A:B,2,FALSE)</f>
        <v>38.700000000000003</v>
      </c>
      <c r="AB1408" s="6">
        <f>VLOOKUP(D1408,StateActions!F:G,2,FALSE)</f>
        <v>43912</v>
      </c>
      <c r="AC1408" s="6">
        <f>VLOOKUP(D1408,StateActions!L:M,2,FALSE)</f>
        <v>43910</v>
      </c>
      <c r="AD1408" s="6">
        <f>VLOOKUP(D1408,StateActions!A:B,2,FALSE)</f>
        <v>43906</v>
      </c>
      <c r="AE1408">
        <f t="shared" si="435"/>
        <v>-9</v>
      </c>
      <c r="AF1408">
        <f t="shared" si="436"/>
        <v>-7</v>
      </c>
      <c r="AG1408">
        <f t="shared" si="437"/>
        <v>-3</v>
      </c>
      <c r="AH1408" s="18">
        <f t="shared" si="438"/>
        <v>0.1315625</v>
      </c>
      <c r="AI1408" s="18">
        <f t="shared" si="439"/>
        <v>0.86843749999999997</v>
      </c>
      <c r="AJ1408" s="20">
        <f t="shared" si="440"/>
        <v>0</v>
      </c>
      <c r="AK1408" t="str">
        <f t="shared" si="441"/>
        <v>Include</v>
      </c>
      <c r="AL1408" t="str">
        <f t="shared" si="442"/>
        <v>Less than 10 deaths</v>
      </c>
      <c r="AM1408" s="6">
        <f>IFERROR(VLOOKUP(D1408,DatesEachStateReach10Deaths!A:B,2,FALSE),AK1408)</f>
        <v>43908</v>
      </c>
      <c r="AN1408">
        <f t="shared" si="443"/>
        <v>-5</v>
      </c>
    </row>
    <row r="1409" spans="1:40" x14ac:dyDescent="0.25">
      <c r="A1409" t="str">
        <f t="shared" si="452"/>
        <v>43904New York</v>
      </c>
      <c r="B1409" t="str">
        <f t="shared" si="431"/>
        <v>43904NY</v>
      </c>
      <c r="C1409" s="6">
        <v>43904</v>
      </c>
      <c r="D1409" t="s">
        <v>95</v>
      </c>
      <c r="E1409" t="s">
        <v>42</v>
      </c>
      <c r="F1409">
        <f>IFERROR(VLOOKUP(B1409,CovidTracking!B:G,4,FALSE),0)</f>
        <v>524</v>
      </c>
      <c r="G1409">
        <f>IFERROR(VLOOKUP(B1409,CovidTracking!B:G,5,FALSE),0)</f>
        <v>2779</v>
      </c>
      <c r="H1409">
        <f t="shared" si="432"/>
        <v>3303</v>
      </c>
      <c r="I1409">
        <f>IFERROR(VLOOKUP(B1409,CovidTracking!B:G,6,FALSE),0)</f>
        <v>0</v>
      </c>
      <c r="J1409">
        <f t="shared" si="448"/>
        <v>103</v>
      </c>
      <c r="K1409">
        <f t="shared" si="449"/>
        <v>0</v>
      </c>
      <c r="L1409">
        <f t="shared" si="450"/>
        <v>103</v>
      </c>
      <c r="M1409">
        <f t="shared" si="451"/>
        <v>0</v>
      </c>
      <c r="N1409">
        <f>VLOOKUP(A1409,Mobility!$A:$L,7,FALSE)</f>
        <v>-9</v>
      </c>
      <c r="O1409">
        <f>VLOOKUP(A1409,Mobility!$A:$L,8,FALSE)</f>
        <v>21</v>
      </c>
      <c r="P1409">
        <f>VLOOKUP(A1409,Mobility!$A:$L,9,FALSE)</f>
        <v>20</v>
      </c>
      <c r="Q1409">
        <f>VLOOKUP(A1409,Mobility!$A:$L,10,FALSE)</f>
        <v>-20</v>
      </c>
      <c r="R1409">
        <f>VLOOKUP(A1409,Mobility!$A:$L,11,FALSE)</f>
        <v>-2</v>
      </c>
      <c r="S1409">
        <f>VLOOKUP(A1409,Mobility!$A:$L,12,FALSE)</f>
        <v>4</v>
      </c>
      <c r="T1409">
        <f>VLOOKUP(D1409,'Pop and Pop Den'!A:C,2,FALSE)</f>
        <v>19440469</v>
      </c>
      <c r="U1409">
        <f>VLOOKUP(D1409,'Pop and Pop Den'!A:C,3,FALSE)</f>
        <v>412.52109999999999</v>
      </c>
      <c r="V1409">
        <f>VLOOKUP(D1409,Unemployment!A:B,2,FALSE)</f>
        <v>4</v>
      </c>
      <c r="W1409">
        <f>VLOOKUP(D1409,Unemployment!H:J,2,FALSE)</f>
        <v>3.7</v>
      </c>
      <c r="X1409">
        <f>VLOOKUP(D1409,Unemployment!H:J,3,FALSE)</f>
        <v>4.5</v>
      </c>
      <c r="Y1409">
        <f t="shared" si="433"/>
        <v>0.5</v>
      </c>
      <c r="Z1409">
        <f t="shared" si="434"/>
        <v>0.79999999999999982</v>
      </c>
      <c r="AA1409">
        <f>VLOOKUP(D1409,MedianAge!A:B,2,FALSE)</f>
        <v>38.700000000000003</v>
      </c>
      <c r="AB1409" s="6">
        <f>VLOOKUP(D1409,StateActions!F:G,2,FALSE)</f>
        <v>43912</v>
      </c>
      <c r="AC1409" s="6">
        <f>VLOOKUP(D1409,StateActions!L:M,2,FALSE)</f>
        <v>43910</v>
      </c>
      <c r="AD1409" s="6">
        <f>VLOOKUP(D1409,StateActions!A:B,2,FALSE)</f>
        <v>43906</v>
      </c>
      <c r="AE1409">
        <f t="shared" si="435"/>
        <v>-8</v>
      </c>
      <c r="AF1409">
        <f t="shared" si="436"/>
        <v>-6</v>
      </c>
      <c r="AG1409">
        <f t="shared" si="437"/>
        <v>-2</v>
      </c>
      <c r="AH1409" s="18">
        <f t="shared" si="438"/>
        <v>0.15864365728125945</v>
      </c>
      <c r="AI1409" s="18">
        <f t="shared" si="439"/>
        <v>0.84135634271874049</v>
      </c>
      <c r="AJ1409" s="20">
        <f t="shared" si="440"/>
        <v>0</v>
      </c>
      <c r="AK1409" t="str">
        <f t="shared" si="441"/>
        <v>Include</v>
      </c>
      <c r="AL1409" t="str">
        <f t="shared" si="442"/>
        <v>Less than 10 deaths</v>
      </c>
      <c r="AM1409" s="6">
        <f>IFERROR(VLOOKUP(D1409,DatesEachStateReach10Deaths!A:B,2,FALSE),AK1409)</f>
        <v>43908</v>
      </c>
      <c r="AN1409">
        <f t="shared" si="443"/>
        <v>-4</v>
      </c>
    </row>
    <row r="1410" spans="1:40" x14ac:dyDescent="0.25">
      <c r="A1410" t="str">
        <f t="shared" si="452"/>
        <v>43905New York</v>
      </c>
      <c r="B1410" t="str">
        <f t="shared" ref="B1410:B1473" si="453">C1410&amp;E1410</f>
        <v>43905NY</v>
      </c>
      <c r="C1410" s="6">
        <v>43905</v>
      </c>
      <c r="D1410" t="s">
        <v>95</v>
      </c>
      <c r="E1410" t="s">
        <v>42</v>
      </c>
      <c r="F1410">
        <f>IFERROR(VLOOKUP(B1410,CovidTracking!B:G,4,FALSE),0)</f>
        <v>729</v>
      </c>
      <c r="G1410">
        <f>IFERROR(VLOOKUP(B1410,CovidTracking!B:G,5,FALSE),0)</f>
        <v>4543</v>
      </c>
      <c r="H1410">
        <f t="shared" ref="H1410:H1473" si="454">F1410+G1410</f>
        <v>5272</v>
      </c>
      <c r="I1410">
        <f>IFERROR(VLOOKUP(B1410,CovidTracking!B:G,6,FALSE),0)</f>
        <v>3</v>
      </c>
      <c r="J1410">
        <f t="shared" si="448"/>
        <v>205</v>
      </c>
      <c r="K1410">
        <f t="shared" si="449"/>
        <v>1764</v>
      </c>
      <c r="L1410">
        <f t="shared" si="450"/>
        <v>1969</v>
      </c>
      <c r="M1410">
        <f t="shared" si="451"/>
        <v>3</v>
      </c>
      <c r="N1410">
        <f>VLOOKUP(A1410,Mobility!$A:$L,7,FALSE)</f>
        <v>-14</v>
      </c>
      <c r="O1410">
        <f>VLOOKUP(A1410,Mobility!$A:$L,8,FALSE)</f>
        <v>14</v>
      </c>
      <c r="P1410">
        <f>VLOOKUP(A1410,Mobility!$A:$L,9,FALSE)</f>
        <v>28</v>
      </c>
      <c r="Q1410">
        <f>VLOOKUP(A1410,Mobility!$A:$L,10,FALSE)</f>
        <v>-25</v>
      </c>
      <c r="R1410">
        <f>VLOOKUP(A1410,Mobility!$A:$L,11,FALSE)</f>
        <v>-7</v>
      </c>
      <c r="S1410">
        <f>VLOOKUP(A1410,Mobility!$A:$L,12,FALSE)</f>
        <v>4</v>
      </c>
      <c r="T1410">
        <f>VLOOKUP(D1410,'Pop and Pop Den'!A:C,2,FALSE)</f>
        <v>19440469</v>
      </c>
      <c r="U1410">
        <f>VLOOKUP(D1410,'Pop and Pop Den'!A:C,3,FALSE)</f>
        <v>412.52109999999999</v>
      </c>
      <c r="V1410">
        <f>VLOOKUP(D1410,Unemployment!A:B,2,FALSE)</f>
        <v>4</v>
      </c>
      <c r="W1410">
        <f>VLOOKUP(D1410,Unemployment!H:J,2,FALSE)</f>
        <v>3.7</v>
      </c>
      <c r="X1410">
        <f>VLOOKUP(D1410,Unemployment!H:J,3,FALSE)</f>
        <v>4.5</v>
      </c>
      <c r="Y1410">
        <f t="shared" si="433"/>
        <v>0.5</v>
      </c>
      <c r="Z1410">
        <f t="shared" si="434"/>
        <v>0.79999999999999982</v>
      </c>
      <c r="AA1410">
        <f>VLOOKUP(D1410,MedianAge!A:B,2,FALSE)</f>
        <v>38.700000000000003</v>
      </c>
      <c r="AB1410" s="6">
        <f>VLOOKUP(D1410,StateActions!F:G,2,FALSE)</f>
        <v>43912</v>
      </c>
      <c r="AC1410" s="6">
        <f>VLOOKUP(D1410,StateActions!L:M,2,FALSE)</f>
        <v>43910</v>
      </c>
      <c r="AD1410" s="6">
        <f>VLOOKUP(D1410,StateActions!A:B,2,FALSE)</f>
        <v>43906</v>
      </c>
      <c r="AE1410">
        <f t="shared" si="435"/>
        <v>-7</v>
      </c>
      <c r="AF1410">
        <f t="shared" si="436"/>
        <v>-5</v>
      </c>
      <c r="AG1410">
        <f t="shared" si="437"/>
        <v>-1</v>
      </c>
      <c r="AH1410" s="18">
        <f t="shared" si="438"/>
        <v>0.13827769347496208</v>
      </c>
      <c r="AI1410" s="18">
        <f t="shared" si="439"/>
        <v>0.8617223065250379</v>
      </c>
      <c r="AJ1410" s="20">
        <f t="shared" si="440"/>
        <v>5.6904400606980275E-4</v>
      </c>
      <c r="AK1410" t="str">
        <f t="shared" si="441"/>
        <v>Include</v>
      </c>
      <c r="AL1410" t="str">
        <f t="shared" si="442"/>
        <v>Less than 10 deaths</v>
      </c>
      <c r="AM1410" s="6">
        <f>IFERROR(VLOOKUP(D1410,DatesEachStateReach10Deaths!A:B,2,FALSE),AK1410)</f>
        <v>43908</v>
      </c>
      <c r="AN1410">
        <f t="shared" si="443"/>
        <v>-3</v>
      </c>
    </row>
    <row r="1411" spans="1:40" x14ac:dyDescent="0.25">
      <c r="A1411" t="str">
        <f t="shared" si="452"/>
        <v>43906New York</v>
      </c>
      <c r="B1411" t="str">
        <f t="shared" si="453"/>
        <v>43906NY</v>
      </c>
      <c r="C1411" s="6">
        <v>43906</v>
      </c>
      <c r="D1411" t="s">
        <v>95</v>
      </c>
      <c r="E1411" t="s">
        <v>42</v>
      </c>
      <c r="F1411">
        <f>IFERROR(VLOOKUP(B1411,CovidTracking!B:G,4,FALSE),0)</f>
        <v>950</v>
      </c>
      <c r="G1411">
        <f>IFERROR(VLOOKUP(B1411,CovidTracking!B:G,5,FALSE),0)</f>
        <v>4543</v>
      </c>
      <c r="H1411">
        <f t="shared" si="454"/>
        <v>5493</v>
      </c>
      <c r="I1411">
        <f>IFERROR(VLOOKUP(B1411,CovidTracking!B:G,6,FALSE),0)</f>
        <v>7</v>
      </c>
      <c r="J1411">
        <f t="shared" si="448"/>
        <v>221</v>
      </c>
      <c r="K1411">
        <f t="shared" si="449"/>
        <v>0</v>
      </c>
      <c r="L1411">
        <f t="shared" si="450"/>
        <v>221</v>
      </c>
      <c r="M1411">
        <f t="shared" si="451"/>
        <v>4</v>
      </c>
      <c r="N1411">
        <f>VLOOKUP(A1411,Mobility!$A:$L,7,FALSE)</f>
        <v>-15</v>
      </c>
      <c r="O1411">
        <f>VLOOKUP(A1411,Mobility!$A:$L,8,FALSE)</f>
        <v>24</v>
      </c>
      <c r="P1411">
        <f>VLOOKUP(A1411,Mobility!$A:$L,9,FALSE)</f>
        <v>-10</v>
      </c>
      <c r="Q1411">
        <f>VLOOKUP(A1411,Mobility!$A:$L,10,FALSE)</f>
        <v>-36</v>
      </c>
      <c r="R1411">
        <f>VLOOKUP(A1411,Mobility!$A:$L,11,FALSE)</f>
        <v>-25</v>
      </c>
      <c r="S1411">
        <f>VLOOKUP(A1411,Mobility!$A:$L,12,FALSE)</f>
        <v>10</v>
      </c>
      <c r="T1411">
        <f>VLOOKUP(D1411,'Pop and Pop Den'!A:C,2,FALSE)</f>
        <v>19440469</v>
      </c>
      <c r="U1411">
        <f>VLOOKUP(D1411,'Pop and Pop Den'!A:C,3,FALSE)</f>
        <v>412.52109999999999</v>
      </c>
      <c r="V1411">
        <f>VLOOKUP(D1411,Unemployment!A:B,2,FALSE)</f>
        <v>4</v>
      </c>
      <c r="W1411">
        <f>VLOOKUP(D1411,Unemployment!H:J,2,FALSE)</f>
        <v>3.7</v>
      </c>
      <c r="X1411">
        <f>VLOOKUP(D1411,Unemployment!H:J,3,FALSE)</f>
        <v>4.5</v>
      </c>
      <c r="Y1411">
        <f t="shared" ref="Y1411:Y1474" si="455">X1411-V1411</f>
        <v>0.5</v>
      </c>
      <c r="Z1411">
        <f t="shared" ref="Z1411:Z1474" si="456">X1411-W1411</f>
        <v>0.79999999999999982</v>
      </c>
      <c r="AA1411">
        <f>VLOOKUP(D1411,MedianAge!A:B,2,FALSE)</f>
        <v>38.700000000000003</v>
      </c>
      <c r="AB1411" s="6">
        <f>VLOOKUP(D1411,StateActions!F:G,2,FALSE)</f>
        <v>43912</v>
      </c>
      <c r="AC1411" s="6">
        <f>VLOOKUP(D1411,StateActions!L:M,2,FALSE)</f>
        <v>43910</v>
      </c>
      <c r="AD1411" s="6">
        <f>VLOOKUP(D1411,StateActions!A:B,2,FALSE)</f>
        <v>43906</v>
      </c>
      <c r="AE1411">
        <f t="shared" ref="AE1411:AE1474" si="457">C1411-AB1411</f>
        <v>-6</v>
      </c>
      <c r="AF1411">
        <f t="shared" ref="AF1411:AF1474" si="458">C1411-AC1411</f>
        <v>-4</v>
      </c>
      <c r="AG1411">
        <f t="shared" ref="AG1411:AG1474" si="459">C1411-AD1411</f>
        <v>0</v>
      </c>
      <c r="AH1411" s="18">
        <f t="shared" ref="AH1411:AH1474" si="460">IFERROR(F1411/H1411,0)</f>
        <v>0.17294738758419806</v>
      </c>
      <c r="AI1411" s="18">
        <f t="shared" ref="AI1411:AI1474" si="461">IFERROR(G1411/H1411,0)</f>
        <v>0.82705261241580197</v>
      </c>
      <c r="AJ1411" s="20">
        <f t="shared" ref="AJ1411:AJ1474" si="462">IFERROR(I1411/H1411,0)</f>
        <v>1.2743491716730383E-3</v>
      </c>
      <c r="AK1411" t="str">
        <f t="shared" ref="AK1411:AK1474" si="463">IF(SUMIFS(M:M,D:D,D1411)&lt;10,"Exclude less than 10 Deaths","Include")</f>
        <v>Include</v>
      </c>
      <c r="AL1411" t="str">
        <f t="shared" ref="AL1411:AL1474" si="464">IF(I1411&gt;9,"10 or more deaths","Less than 10 deaths")</f>
        <v>Less than 10 deaths</v>
      </c>
      <c r="AM1411" s="6">
        <f>IFERROR(VLOOKUP(D1411,DatesEachStateReach10Deaths!A:B,2,FALSE),AK1411)</f>
        <v>43908</v>
      </c>
      <c r="AN1411">
        <f t="shared" ref="AN1411:AN1474" si="465">IFERROR(C1411-AM1411,AK1411)</f>
        <v>-2</v>
      </c>
    </row>
    <row r="1412" spans="1:40" x14ac:dyDescent="0.25">
      <c r="A1412" t="str">
        <f t="shared" si="452"/>
        <v>43907New York</v>
      </c>
      <c r="B1412" t="str">
        <f t="shared" si="453"/>
        <v>43907NY</v>
      </c>
      <c r="C1412" s="6">
        <v>43907</v>
      </c>
      <c r="D1412" t="s">
        <v>95</v>
      </c>
      <c r="E1412" t="s">
        <v>42</v>
      </c>
      <c r="F1412">
        <f>IFERROR(VLOOKUP(B1412,CovidTracking!B:G,4,FALSE),0)</f>
        <v>1700</v>
      </c>
      <c r="G1412">
        <f>IFERROR(VLOOKUP(B1412,CovidTracking!B:G,5,FALSE),0)</f>
        <v>5506</v>
      </c>
      <c r="H1412">
        <f t="shared" si="454"/>
        <v>7206</v>
      </c>
      <c r="I1412">
        <f>IFERROR(VLOOKUP(B1412,CovidTracking!B:G,6,FALSE),0)</f>
        <v>7</v>
      </c>
      <c r="J1412">
        <f t="shared" si="448"/>
        <v>750</v>
      </c>
      <c r="K1412">
        <f t="shared" si="449"/>
        <v>963</v>
      </c>
      <c r="L1412">
        <f t="shared" si="450"/>
        <v>1713</v>
      </c>
      <c r="M1412">
        <f t="shared" si="451"/>
        <v>0</v>
      </c>
      <c r="N1412">
        <f>VLOOKUP(A1412,Mobility!$A:$L,7,FALSE)</f>
        <v>-31</v>
      </c>
      <c r="O1412">
        <f>VLOOKUP(A1412,Mobility!$A:$L,8,FALSE)</f>
        <v>13</v>
      </c>
      <c r="P1412">
        <f>VLOOKUP(A1412,Mobility!$A:$L,9,FALSE)</f>
        <v>-16</v>
      </c>
      <c r="Q1412">
        <f>VLOOKUP(A1412,Mobility!$A:$L,10,FALSE)</f>
        <v>-42</v>
      </c>
      <c r="R1412">
        <f>VLOOKUP(A1412,Mobility!$A:$L,11,FALSE)</f>
        <v>-32</v>
      </c>
      <c r="S1412">
        <f>VLOOKUP(A1412,Mobility!$A:$L,12,FALSE)</f>
        <v>14</v>
      </c>
      <c r="T1412">
        <f>VLOOKUP(D1412,'Pop and Pop Den'!A:C,2,FALSE)</f>
        <v>19440469</v>
      </c>
      <c r="U1412">
        <f>VLOOKUP(D1412,'Pop and Pop Den'!A:C,3,FALSE)</f>
        <v>412.52109999999999</v>
      </c>
      <c r="V1412">
        <f>VLOOKUP(D1412,Unemployment!A:B,2,FALSE)</f>
        <v>4</v>
      </c>
      <c r="W1412">
        <f>VLOOKUP(D1412,Unemployment!H:J,2,FALSE)</f>
        <v>3.7</v>
      </c>
      <c r="X1412">
        <f>VLOOKUP(D1412,Unemployment!H:J,3,FALSE)</f>
        <v>4.5</v>
      </c>
      <c r="Y1412">
        <f t="shared" si="455"/>
        <v>0.5</v>
      </c>
      <c r="Z1412">
        <f t="shared" si="456"/>
        <v>0.79999999999999982</v>
      </c>
      <c r="AA1412">
        <f>VLOOKUP(D1412,MedianAge!A:B,2,FALSE)</f>
        <v>38.700000000000003</v>
      </c>
      <c r="AB1412" s="6">
        <f>VLOOKUP(D1412,StateActions!F:G,2,FALSE)</f>
        <v>43912</v>
      </c>
      <c r="AC1412" s="6">
        <f>VLOOKUP(D1412,StateActions!L:M,2,FALSE)</f>
        <v>43910</v>
      </c>
      <c r="AD1412" s="6">
        <f>VLOOKUP(D1412,StateActions!A:B,2,FALSE)</f>
        <v>43906</v>
      </c>
      <c r="AE1412">
        <f t="shared" si="457"/>
        <v>-5</v>
      </c>
      <c r="AF1412">
        <f t="shared" si="458"/>
        <v>-3</v>
      </c>
      <c r="AG1412">
        <f t="shared" si="459"/>
        <v>1</v>
      </c>
      <c r="AH1412" s="18">
        <f t="shared" si="460"/>
        <v>0.23591451568137664</v>
      </c>
      <c r="AI1412" s="18">
        <f t="shared" si="461"/>
        <v>0.76408548431862333</v>
      </c>
      <c r="AJ1412" s="20">
        <f t="shared" si="462"/>
        <v>9.714127116291979E-4</v>
      </c>
      <c r="AK1412" t="str">
        <f t="shared" si="463"/>
        <v>Include</v>
      </c>
      <c r="AL1412" t="str">
        <f t="shared" si="464"/>
        <v>Less than 10 deaths</v>
      </c>
      <c r="AM1412" s="6">
        <f>IFERROR(VLOOKUP(D1412,DatesEachStateReach10Deaths!A:B,2,FALSE),AK1412)</f>
        <v>43908</v>
      </c>
      <c r="AN1412">
        <f t="shared" si="465"/>
        <v>-1</v>
      </c>
    </row>
    <row r="1413" spans="1:40" x14ac:dyDescent="0.25">
      <c r="A1413" t="str">
        <f t="shared" si="452"/>
        <v>43908New York</v>
      </c>
      <c r="B1413" t="str">
        <f t="shared" si="453"/>
        <v>43908NY</v>
      </c>
      <c r="C1413" s="6">
        <v>43908</v>
      </c>
      <c r="D1413" t="s">
        <v>95</v>
      </c>
      <c r="E1413" t="s">
        <v>42</v>
      </c>
      <c r="F1413">
        <f>IFERROR(VLOOKUP(B1413,CovidTracking!B:G,4,FALSE),0)</f>
        <v>2382</v>
      </c>
      <c r="G1413">
        <f>IFERROR(VLOOKUP(B1413,CovidTracking!B:G,5,FALSE),0)</f>
        <v>12215</v>
      </c>
      <c r="H1413">
        <f t="shared" si="454"/>
        <v>14597</v>
      </c>
      <c r="I1413">
        <f>IFERROR(VLOOKUP(B1413,CovidTracking!B:G,6,FALSE),0)</f>
        <v>12</v>
      </c>
      <c r="J1413">
        <f t="shared" si="448"/>
        <v>682</v>
      </c>
      <c r="K1413">
        <f t="shared" si="449"/>
        <v>6709</v>
      </c>
      <c r="L1413">
        <f t="shared" si="450"/>
        <v>7391</v>
      </c>
      <c r="M1413">
        <f t="shared" si="451"/>
        <v>5</v>
      </c>
      <c r="N1413">
        <f>VLOOKUP(A1413,Mobility!$A:$L,7,FALSE)</f>
        <v>-33</v>
      </c>
      <c r="O1413">
        <f>VLOOKUP(A1413,Mobility!$A:$L,8,FALSE)</f>
        <v>10</v>
      </c>
      <c r="P1413">
        <f>VLOOKUP(A1413,Mobility!$A:$L,9,FALSE)</f>
        <v>7</v>
      </c>
      <c r="Q1413">
        <f>VLOOKUP(A1413,Mobility!$A:$L,10,FALSE)</f>
        <v>-44</v>
      </c>
      <c r="R1413">
        <f>VLOOKUP(A1413,Mobility!$A:$L,11,FALSE)</f>
        <v>-36</v>
      </c>
      <c r="S1413">
        <f>VLOOKUP(A1413,Mobility!$A:$L,12,FALSE)</f>
        <v>16</v>
      </c>
      <c r="T1413">
        <f>VLOOKUP(D1413,'Pop and Pop Den'!A:C,2,FALSE)</f>
        <v>19440469</v>
      </c>
      <c r="U1413">
        <f>VLOOKUP(D1413,'Pop and Pop Den'!A:C,3,FALSE)</f>
        <v>412.52109999999999</v>
      </c>
      <c r="V1413">
        <f>VLOOKUP(D1413,Unemployment!A:B,2,FALSE)</f>
        <v>4</v>
      </c>
      <c r="W1413">
        <f>VLOOKUP(D1413,Unemployment!H:J,2,FALSE)</f>
        <v>3.7</v>
      </c>
      <c r="X1413">
        <f>VLOOKUP(D1413,Unemployment!H:J,3,FALSE)</f>
        <v>4.5</v>
      </c>
      <c r="Y1413">
        <f t="shared" si="455"/>
        <v>0.5</v>
      </c>
      <c r="Z1413">
        <f t="shared" si="456"/>
        <v>0.79999999999999982</v>
      </c>
      <c r="AA1413">
        <f>VLOOKUP(D1413,MedianAge!A:B,2,FALSE)</f>
        <v>38.700000000000003</v>
      </c>
      <c r="AB1413" s="6">
        <f>VLOOKUP(D1413,StateActions!F:G,2,FALSE)</f>
        <v>43912</v>
      </c>
      <c r="AC1413" s="6">
        <f>VLOOKUP(D1413,StateActions!L:M,2,FALSE)</f>
        <v>43910</v>
      </c>
      <c r="AD1413" s="6">
        <f>VLOOKUP(D1413,StateActions!A:B,2,FALSE)</f>
        <v>43906</v>
      </c>
      <c r="AE1413">
        <f t="shared" si="457"/>
        <v>-4</v>
      </c>
      <c r="AF1413">
        <f t="shared" si="458"/>
        <v>-2</v>
      </c>
      <c r="AG1413">
        <f t="shared" si="459"/>
        <v>2</v>
      </c>
      <c r="AH1413" s="18">
        <f t="shared" si="460"/>
        <v>0.16318421593478111</v>
      </c>
      <c r="AI1413" s="18">
        <f t="shared" si="461"/>
        <v>0.83681578406521884</v>
      </c>
      <c r="AJ1413" s="20">
        <f t="shared" si="462"/>
        <v>8.220867301500308E-4</v>
      </c>
      <c r="AK1413" t="str">
        <f t="shared" si="463"/>
        <v>Include</v>
      </c>
      <c r="AL1413" t="str">
        <f t="shared" si="464"/>
        <v>10 or more deaths</v>
      </c>
      <c r="AM1413" s="6">
        <f>IFERROR(VLOOKUP(D1413,DatesEachStateReach10Deaths!A:B,2,FALSE),AK1413)</f>
        <v>43908</v>
      </c>
      <c r="AN1413">
        <f t="shared" si="465"/>
        <v>0</v>
      </c>
    </row>
    <row r="1414" spans="1:40" x14ac:dyDescent="0.25">
      <c r="A1414" t="str">
        <f t="shared" si="452"/>
        <v>43909New York</v>
      </c>
      <c r="B1414" t="str">
        <f t="shared" si="453"/>
        <v>43909NY</v>
      </c>
      <c r="C1414" s="6">
        <v>43909</v>
      </c>
      <c r="D1414" t="s">
        <v>95</v>
      </c>
      <c r="E1414" t="s">
        <v>42</v>
      </c>
      <c r="F1414">
        <f>IFERROR(VLOOKUP(B1414,CovidTracking!B:G,4,FALSE),0)</f>
        <v>4152</v>
      </c>
      <c r="G1414">
        <f>IFERROR(VLOOKUP(B1414,CovidTracking!B:G,5,FALSE),0)</f>
        <v>18132</v>
      </c>
      <c r="H1414">
        <f t="shared" si="454"/>
        <v>22284</v>
      </c>
      <c r="I1414">
        <f>IFERROR(VLOOKUP(B1414,CovidTracking!B:G,6,FALSE),0)</f>
        <v>12</v>
      </c>
      <c r="J1414">
        <f t="shared" si="448"/>
        <v>1770</v>
      </c>
      <c r="K1414">
        <f t="shared" si="449"/>
        <v>5917</v>
      </c>
      <c r="L1414">
        <f t="shared" si="450"/>
        <v>7687</v>
      </c>
      <c r="M1414">
        <f t="shared" si="451"/>
        <v>0</v>
      </c>
      <c r="N1414">
        <f>VLOOKUP(A1414,Mobility!$A:$L,7,FALSE)</f>
        <v>-39</v>
      </c>
      <c r="O1414">
        <f>VLOOKUP(A1414,Mobility!$A:$L,8,FALSE)</f>
        <v>2</v>
      </c>
      <c r="P1414">
        <f>VLOOKUP(A1414,Mobility!$A:$L,9,FALSE)</f>
        <v>-16</v>
      </c>
      <c r="Q1414">
        <f>VLOOKUP(A1414,Mobility!$A:$L,10,FALSE)</f>
        <v>-50</v>
      </c>
      <c r="R1414">
        <f>VLOOKUP(A1414,Mobility!$A:$L,11,FALSE)</f>
        <v>-40</v>
      </c>
      <c r="S1414">
        <f>VLOOKUP(A1414,Mobility!$A:$L,12,FALSE)</f>
        <v>18</v>
      </c>
      <c r="T1414">
        <f>VLOOKUP(D1414,'Pop and Pop Den'!A:C,2,FALSE)</f>
        <v>19440469</v>
      </c>
      <c r="U1414">
        <f>VLOOKUP(D1414,'Pop and Pop Den'!A:C,3,FALSE)</f>
        <v>412.52109999999999</v>
      </c>
      <c r="V1414">
        <f>VLOOKUP(D1414,Unemployment!A:B,2,FALSE)</f>
        <v>4</v>
      </c>
      <c r="W1414">
        <f>VLOOKUP(D1414,Unemployment!H:J,2,FALSE)</f>
        <v>3.7</v>
      </c>
      <c r="X1414">
        <f>VLOOKUP(D1414,Unemployment!H:J,3,FALSE)</f>
        <v>4.5</v>
      </c>
      <c r="Y1414">
        <f t="shared" si="455"/>
        <v>0.5</v>
      </c>
      <c r="Z1414">
        <f t="shared" si="456"/>
        <v>0.79999999999999982</v>
      </c>
      <c r="AA1414">
        <f>VLOOKUP(D1414,MedianAge!A:B,2,FALSE)</f>
        <v>38.700000000000003</v>
      </c>
      <c r="AB1414" s="6">
        <f>VLOOKUP(D1414,StateActions!F:G,2,FALSE)</f>
        <v>43912</v>
      </c>
      <c r="AC1414" s="6">
        <f>VLOOKUP(D1414,StateActions!L:M,2,FALSE)</f>
        <v>43910</v>
      </c>
      <c r="AD1414" s="6">
        <f>VLOOKUP(D1414,StateActions!A:B,2,FALSE)</f>
        <v>43906</v>
      </c>
      <c r="AE1414">
        <f t="shared" si="457"/>
        <v>-3</v>
      </c>
      <c r="AF1414">
        <f t="shared" si="458"/>
        <v>-1</v>
      </c>
      <c r="AG1414">
        <f t="shared" si="459"/>
        <v>3</v>
      </c>
      <c r="AH1414" s="18">
        <f t="shared" si="460"/>
        <v>0.18632202477113624</v>
      </c>
      <c r="AI1414" s="18">
        <f t="shared" si="461"/>
        <v>0.81367797522886376</v>
      </c>
      <c r="AJ1414" s="20">
        <f t="shared" si="462"/>
        <v>5.3850296176628971E-4</v>
      </c>
      <c r="AK1414" t="str">
        <f t="shared" si="463"/>
        <v>Include</v>
      </c>
      <c r="AL1414" t="str">
        <f t="shared" si="464"/>
        <v>10 or more deaths</v>
      </c>
      <c r="AM1414" s="6">
        <f>IFERROR(VLOOKUP(D1414,DatesEachStateReach10Deaths!A:B,2,FALSE),AK1414)</f>
        <v>43908</v>
      </c>
      <c r="AN1414">
        <f t="shared" si="465"/>
        <v>1</v>
      </c>
    </row>
    <row r="1415" spans="1:40" x14ac:dyDescent="0.25">
      <c r="A1415" t="str">
        <f t="shared" si="452"/>
        <v>43910New York</v>
      </c>
      <c r="B1415" t="str">
        <f t="shared" si="453"/>
        <v>43910NY</v>
      </c>
      <c r="C1415" s="6">
        <v>43910</v>
      </c>
      <c r="D1415" t="s">
        <v>95</v>
      </c>
      <c r="E1415" t="s">
        <v>42</v>
      </c>
      <c r="F1415">
        <f>IFERROR(VLOOKUP(B1415,CovidTracking!B:G,4,FALSE),0)</f>
        <v>7102</v>
      </c>
      <c r="G1415">
        <f>IFERROR(VLOOKUP(B1415,CovidTracking!B:G,5,FALSE),0)</f>
        <v>25325</v>
      </c>
      <c r="H1415">
        <f t="shared" si="454"/>
        <v>32427</v>
      </c>
      <c r="I1415">
        <f>IFERROR(VLOOKUP(B1415,CovidTracking!B:G,6,FALSE),0)</f>
        <v>35</v>
      </c>
      <c r="J1415">
        <f t="shared" si="448"/>
        <v>2950</v>
      </c>
      <c r="K1415">
        <f t="shared" si="449"/>
        <v>7193</v>
      </c>
      <c r="L1415">
        <f t="shared" si="450"/>
        <v>10143</v>
      </c>
      <c r="M1415">
        <f t="shared" si="451"/>
        <v>23</v>
      </c>
      <c r="N1415">
        <f>VLOOKUP(A1415,Mobility!$A:$L,7,FALSE)</f>
        <v>-40</v>
      </c>
      <c r="O1415">
        <f>VLOOKUP(A1415,Mobility!$A:$L,8,FALSE)</f>
        <v>8</v>
      </c>
      <c r="P1415">
        <f>VLOOKUP(A1415,Mobility!$A:$L,9,FALSE)</f>
        <v>-9</v>
      </c>
      <c r="Q1415">
        <f>VLOOKUP(A1415,Mobility!$A:$L,10,FALSE)</f>
        <v>-50</v>
      </c>
      <c r="R1415">
        <f>VLOOKUP(A1415,Mobility!$A:$L,11,FALSE)</f>
        <v>-43</v>
      </c>
      <c r="S1415">
        <f>VLOOKUP(A1415,Mobility!$A:$L,12,FALSE)</f>
        <v>20</v>
      </c>
      <c r="T1415">
        <f>VLOOKUP(D1415,'Pop and Pop Den'!A:C,2,FALSE)</f>
        <v>19440469</v>
      </c>
      <c r="U1415">
        <f>VLOOKUP(D1415,'Pop and Pop Den'!A:C,3,FALSE)</f>
        <v>412.52109999999999</v>
      </c>
      <c r="V1415">
        <f>VLOOKUP(D1415,Unemployment!A:B,2,FALSE)</f>
        <v>4</v>
      </c>
      <c r="W1415">
        <f>VLOOKUP(D1415,Unemployment!H:J,2,FALSE)</f>
        <v>3.7</v>
      </c>
      <c r="X1415">
        <f>VLOOKUP(D1415,Unemployment!H:J,3,FALSE)</f>
        <v>4.5</v>
      </c>
      <c r="Y1415">
        <f t="shared" si="455"/>
        <v>0.5</v>
      </c>
      <c r="Z1415">
        <f t="shared" si="456"/>
        <v>0.79999999999999982</v>
      </c>
      <c r="AA1415">
        <f>VLOOKUP(D1415,MedianAge!A:B,2,FALSE)</f>
        <v>38.700000000000003</v>
      </c>
      <c r="AB1415" s="6">
        <f>VLOOKUP(D1415,StateActions!F:G,2,FALSE)</f>
        <v>43912</v>
      </c>
      <c r="AC1415" s="6">
        <f>VLOOKUP(D1415,StateActions!L:M,2,FALSE)</f>
        <v>43910</v>
      </c>
      <c r="AD1415" s="6">
        <f>VLOOKUP(D1415,StateActions!A:B,2,FALSE)</f>
        <v>43906</v>
      </c>
      <c r="AE1415">
        <f t="shared" si="457"/>
        <v>-2</v>
      </c>
      <c r="AF1415">
        <f t="shared" si="458"/>
        <v>0</v>
      </c>
      <c r="AG1415">
        <f t="shared" si="459"/>
        <v>4</v>
      </c>
      <c r="AH1415" s="18">
        <f t="shared" si="460"/>
        <v>0.21901501834890677</v>
      </c>
      <c r="AI1415" s="18">
        <f t="shared" si="461"/>
        <v>0.7809849816510932</v>
      </c>
      <c r="AJ1415" s="20">
        <f t="shared" si="462"/>
        <v>1.0793474573657755E-3</v>
      </c>
      <c r="AK1415" t="str">
        <f t="shared" si="463"/>
        <v>Include</v>
      </c>
      <c r="AL1415" t="str">
        <f t="shared" si="464"/>
        <v>10 or more deaths</v>
      </c>
      <c r="AM1415" s="6">
        <f>IFERROR(VLOOKUP(D1415,DatesEachStateReach10Deaths!A:B,2,FALSE),AK1415)</f>
        <v>43908</v>
      </c>
      <c r="AN1415">
        <f t="shared" si="465"/>
        <v>2</v>
      </c>
    </row>
    <row r="1416" spans="1:40" x14ac:dyDescent="0.25">
      <c r="A1416" t="str">
        <f t="shared" si="452"/>
        <v>43911New York</v>
      </c>
      <c r="B1416" t="str">
        <f t="shared" si="453"/>
        <v>43911NY</v>
      </c>
      <c r="C1416" s="6">
        <v>43911</v>
      </c>
      <c r="D1416" t="s">
        <v>95</v>
      </c>
      <c r="E1416" t="s">
        <v>42</v>
      </c>
      <c r="F1416">
        <f>IFERROR(VLOOKUP(B1416,CovidTracking!B:G,4,FALSE),0)</f>
        <v>10356</v>
      </c>
      <c r="G1416">
        <f>IFERROR(VLOOKUP(B1416,CovidTracking!B:G,5,FALSE),0)</f>
        <v>35081</v>
      </c>
      <c r="H1416">
        <f t="shared" si="454"/>
        <v>45437</v>
      </c>
      <c r="I1416">
        <f>IFERROR(VLOOKUP(B1416,CovidTracking!B:G,6,FALSE),0)</f>
        <v>44</v>
      </c>
      <c r="J1416">
        <f t="shared" si="448"/>
        <v>3254</v>
      </c>
      <c r="K1416">
        <f t="shared" si="449"/>
        <v>9756</v>
      </c>
      <c r="L1416">
        <f t="shared" si="450"/>
        <v>13010</v>
      </c>
      <c r="M1416">
        <f t="shared" si="451"/>
        <v>9</v>
      </c>
      <c r="N1416">
        <f>VLOOKUP(A1416,Mobility!$A:$L,7,FALSE)</f>
        <v>-46</v>
      </c>
      <c r="O1416">
        <f>VLOOKUP(A1416,Mobility!$A:$L,8,FALSE)</f>
        <v>0</v>
      </c>
      <c r="P1416">
        <f>VLOOKUP(A1416,Mobility!$A:$L,9,FALSE)</f>
        <v>-1</v>
      </c>
      <c r="Q1416">
        <f>VLOOKUP(A1416,Mobility!$A:$L,10,FALSE)</f>
        <v>-50</v>
      </c>
      <c r="R1416">
        <f>VLOOKUP(A1416,Mobility!$A:$L,11,FALSE)</f>
        <v>-30</v>
      </c>
      <c r="S1416">
        <f>VLOOKUP(A1416,Mobility!$A:$L,12,FALSE)</f>
        <v>13</v>
      </c>
      <c r="T1416">
        <f>VLOOKUP(D1416,'Pop and Pop Den'!A:C,2,FALSE)</f>
        <v>19440469</v>
      </c>
      <c r="U1416">
        <f>VLOOKUP(D1416,'Pop and Pop Den'!A:C,3,FALSE)</f>
        <v>412.52109999999999</v>
      </c>
      <c r="V1416">
        <f>VLOOKUP(D1416,Unemployment!A:B,2,FALSE)</f>
        <v>4</v>
      </c>
      <c r="W1416">
        <f>VLOOKUP(D1416,Unemployment!H:J,2,FALSE)</f>
        <v>3.7</v>
      </c>
      <c r="X1416">
        <f>VLOOKUP(D1416,Unemployment!H:J,3,FALSE)</f>
        <v>4.5</v>
      </c>
      <c r="Y1416">
        <f t="shared" si="455"/>
        <v>0.5</v>
      </c>
      <c r="Z1416">
        <f t="shared" si="456"/>
        <v>0.79999999999999982</v>
      </c>
      <c r="AA1416">
        <f>VLOOKUP(D1416,MedianAge!A:B,2,FALSE)</f>
        <v>38.700000000000003</v>
      </c>
      <c r="AB1416" s="6">
        <f>VLOOKUP(D1416,StateActions!F:G,2,FALSE)</f>
        <v>43912</v>
      </c>
      <c r="AC1416" s="6">
        <f>VLOOKUP(D1416,StateActions!L:M,2,FALSE)</f>
        <v>43910</v>
      </c>
      <c r="AD1416" s="6">
        <f>VLOOKUP(D1416,StateActions!A:B,2,FALSE)</f>
        <v>43906</v>
      </c>
      <c r="AE1416">
        <f t="shared" si="457"/>
        <v>-1</v>
      </c>
      <c r="AF1416">
        <f t="shared" si="458"/>
        <v>1</v>
      </c>
      <c r="AG1416">
        <f t="shared" si="459"/>
        <v>5</v>
      </c>
      <c r="AH1416" s="18">
        <f t="shared" si="460"/>
        <v>0.22791997711116491</v>
      </c>
      <c r="AI1416" s="18">
        <f t="shared" si="461"/>
        <v>0.77208002288883504</v>
      </c>
      <c r="AJ1416" s="20">
        <f t="shared" si="462"/>
        <v>9.6837379228382158E-4</v>
      </c>
      <c r="AK1416" t="str">
        <f t="shared" si="463"/>
        <v>Include</v>
      </c>
      <c r="AL1416" t="str">
        <f t="shared" si="464"/>
        <v>10 or more deaths</v>
      </c>
      <c r="AM1416" s="6">
        <f>IFERROR(VLOOKUP(D1416,DatesEachStateReach10Deaths!A:B,2,FALSE),AK1416)</f>
        <v>43908</v>
      </c>
      <c r="AN1416">
        <f t="shared" si="465"/>
        <v>3</v>
      </c>
    </row>
    <row r="1417" spans="1:40" x14ac:dyDescent="0.25">
      <c r="A1417" t="str">
        <f t="shared" si="452"/>
        <v>43912New York</v>
      </c>
      <c r="B1417" t="str">
        <f t="shared" si="453"/>
        <v>43912NY</v>
      </c>
      <c r="C1417" s="6">
        <v>43912</v>
      </c>
      <c r="D1417" t="s">
        <v>95</v>
      </c>
      <c r="E1417" t="s">
        <v>42</v>
      </c>
      <c r="F1417">
        <f>IFERROR(VLOOKUP(B1417,CovidTracking!B:G,4,FALSE),0)</f>
        <v>15168</v>
      </c>
      <c r="G1417">
        <f>IFERROR(VLOOKUP(B1417,CovidTracking!B:G,5,FALSE),0)</f>
        <v>46233</v>
      </c>
      <c r="H1417">
        <f t="shared" si="454"/>
        <v>61401</v>
      </c>
      <c r="I1417">
        <f>IFERROR(VLOOKUP(B1417,CovidTracking!B:G,6,FALSE),0)</f>
        <v>114</v>
      </c>
      <c r="J1417">
        <f t="shared" si="448"/>
        <v>4812</v>
      </c>
      <c r="K1417">
        <f t="shared" si="449"/>
        <v>11152</v>
      </c>
      <c r="L1417">
        <f t="shared" si="450"/>
        <v>15964</v>
      </c>
      <c r="M1417">
        <f t="shared" si="451"/>
        <v>70</v>
      </c>
      <c r="N1417">
        <f>VLOOKUP(A1417,Mobility!$A:$L,7,FALSE)</f>
        <v>-54</v>
      </c>
      <c r="O1417">
        <f>VLOOKUP(A1417,Mobility!$A:$L,8,FALSE)</f>
        <v>-19</v>
      </c>
      <c r="P1417">
        <f>VLOOKUP(A1417,Mobility!$A:$L,9,FALSE)</f>
        <v>-15</v>
      </c>
      <c r="Q1417">
        <f>VLOOKUP(A1417,Mobility!$A:$L,10,FALSE)</f>
        <v>-59</v>
      </c>
      <c r="R1417">
        <f>VLOOKUP(A1417,Mobility!$A:$L,11,FALSE)</f>
        <v>-36</v>
      </c>
      <c r="S1417">
        <f>VLOOKUP(A1417,Mobility!$A:$L,12,FALSE)</f>
        <v>13</v>
      </c>
      <c r="T1417">
        <f>VLOOKUP(D1417,'Pop and Pop Den'!A:C,2,FALSE)</f>
        <v>19440469</v>
      </c>
      <c r="U1417">
        <f>VLOOKUP(D1417,'Pop and Pop Den'!A:C,3,FALSE)</f>
        <v>412.52109999999999</v>
      </c>
      <c r="V1417">
        <f>VLOOKUP(D1417,Unemployment!A:B,2,FALSE)</f>
        <v>4</v>
      </c>
      <c r="W1417">
        <f>VLOOKUP(D1417,Unemployment!H:J,2,FALSE)</f>
        <v>3.7</v>
      </c>
      <c r="X1417">
        <f>VLOOKUP(D1417,Unemployment!H:J,3,FALSE)</f>
        <v>4.5</v>
      </c>
      <c r="Y1417">
        <f t="shared" si="455"/>
        <v>0.5</v>
      </c>
      <c r="Z1417">
        <f t="shared" si="456"/>
        <v>0.79999999999999982</v>
      </c>
      <c r="AA1417">
        <f>VLOOKUP(D1417,MedianAge!A:B,2,FALSE)</f>
        <v>38.700000000000003</v>
      </c>
      <c r="AB1417" s="6">
        <f>VLOOKUP(D1417,StateActions!F:G,2,FALSE)</f>
        <v>43912</v>
      </c>
      <c r="AC1417" s="6">
        <f>VLOOKUP(D1417,StateActions!L:M,2,FALSE)</f>
        <v>43910</v>
      </c>
      <c r="AD1417" s="6">
        <f>VLOOKUP(D1417,StateActions!A:B,2,FALSE)</f>
        <v>43906</v>
      </c>
      <c r="AE1417">
        <f t="shared" si="457"/>
        <v>0</v>
      </c>
      <c r="AF1417">
        <f t="shared" si="458"/>
        <v>2</v>
      </c>
      <c r="AG1417">
        <f t="shared" si="459"/>
        <v>6</v>
      </c>
      <c r="AH1417" s="18">
        <f t="shared" si="460"/>
        <v>0.24703180729955537</v>
      </c>
      <c r="AI1417" s="18">
        <f t="shared" si="461"/>
        <v>0.75296819270044457</v>
      </c>
      <c r="AJ1417" s="20">
        <f t="shared" si="462"/>
        <v>1.8566472858748228E-3</v>
      </c>
      <c r="AK1417" t="str">
        <f t="shared" si="463"/>
        <v>Include</v>
      </c>
      <c r="AL1417" t="str">
        <f t="shared" si="464"/>
        <v>10 or more deaths</v>
      </c>
      <c r="AM1417" s="6">
        <f>IFERROR(VLOOKUP(D1417,DatesEachStateReach10Deaths!A:B,2,FALSE),AK1417)</f>
        <v>43908</v>
      </c>
      <c r="AN1417">
        <f t="shared" si="465"/>
        <v>4</v>
      </c>
    </row>
    <row r="1418" spans="1:40" x14ac:dyDescent="0.25">
      <c r="A1418" t="str">
        <f t="shared" si="452"/>
        <v>43913New York</v>
      </c>
      <c r="B1418" t="str">
        <f t="shared" si="453"/>
        <v>43913NY</v>
      </c>
      <c r="C1418" s="6">
        <v>43913</v>
      </c>
      <c r="D1418" t="s">
        <v>95</v>
      </c>
      <c r="E1418" t="s">
        <v>42</v>
      </c>
      <c r="F1418">
        <f>IFERROR(VLOOKUP(B1418,CovidTracking!B:G,4,FALSE),0)</f>
        <v>20875</v>
      </c>
      <c r="G1418">
        <f>IFERROR(VLOOKUP(B1418,CovidTracking!B:G,5,FALSE),0)</f>
        <v>57414</v>
      </c>
      <c r="H1418">
        <f t="shared" si="454"/>
        <v>78289</v>
      </c>
      <c r="I1418">
        <f>IFERROR(VLOOKUP(B1418,CovidTracking!B:G,6,FALSE),0)</f>
        <v>114</v>
      </c>
      <c r="J1418">
        <f t="shared" si="448"/>
        <v>5707</v>
      </c>
      <c r="K1418">
        <f t="shared" si="449"/>
        <v>11181</v>
      </c>
      <c r="L1418">
        <f t="shared" si="450"/>
        <v>16888</v>
      </c>
      <c r="M1418">
        <f t="shared" si="451"/>
        <v>0</v>
      </c>
      <c r="N1418">
        <f>VLOOKUP(A1418,Mobility!$A:$L,7,FALSE)</f>
        <v>-62</v>
      </c>
      <c r="O1418">
        <f>VLOOKUP(A1418,Mobility!$A:$L,8,FALSE)</f>
        <v>-37</v>
      </c>
      <c r="P1418">
        <f>VLOOKUP(A1418,Mobility!$A:$L,9,FALSE)</f>
        <v>-64</v>
      </c>
      <c r="Q1418">
        <f>VLOOKUP(A1418,Mobility!$A:$L,10,FALSE)</f>
        <v>-69</v>
      </c>
      <c r="R1418">
        <f>VLOOKUP(A1418,Mobility!$A:$L,11,FALSE)</f>
        <v>-57</v>
      </c>
      <c r="S1418">
        <f>VLOOKUP(A1418,Mobility!$A:$L,12,FALSE)</f>
        <v>26</v>
      </c>
      <c r="T1418">
        <f>VLOOKUP(D1418,'Pop and Pop Den'!A:C,2,FALSE)</f>
        <v>19440469</v>
      </c>
      <c r="U1418">
        <f>VLOOKUP(D1418,'Pop and Pop Den'!A:C,3,FALSE)</f>
        <v>412.52109999999999</v>
      </c>
      <c r="V1418">
        <f>VLOOKUP(D1418,Unemployment!A:B,2,FALSE)</f>
        <v>4</v>
      </c>
      <c r="W1418">
        <f>VLOOKUP(D1418,Unemployment!H:J,2,FALSE)</f>
        <v>3.7</v>
      </c>
      <c r="X1418">
        <f>VLOOKUP(D1418,Unemployment!H:J,3,FALSE)</f>
        <v>4.5</v>
      </c>
      <c r="Y1418">
        <f t="shared" si="455"/>
        <v>0.5</v>
      </c>
      <c r="Z1418">
        <f t="shared" si="456"/>
        <v>0.79999999999999982</v>
      </c>
      <c r="AA1418">
        <f>VLOOKUP(D1418,MedianAge!A:B,2,FALSE)</f>
        <v>38.700000000000003</v>
      </c>
      <c r="AB1418" s="6">
        <f>VLOOKUP(D1418,StateActions!F:G,2,FALSE)</f>
        <v>43912</v>
      </c>
      <c r="AC1418" s="6">
        <f>VLOOKUP(D1418,StateActions!L:M,2,FALSE)</f>
        <v>43910</v>
      </c>
      <c r="AD1418" s="6">
        <f>VLOOKUP(D1418,StateActions!A:B,2,FALSE)</f>
        <v>43906</v>
      </c>
      <c r="AE1418">
        <f t="shared" si="457"/>
        <v>1</v>
      </c>
      <c r="AF1418">
        <f t="shared" si="458"/>
        <v>3</v>
      </c>
      <c r="AG1418">
        <f t="shared" si="459"/>
        <v>7</v>
      </c>
      <c r="AH1418" s="18">
        <f t="shared" si="460"/>
        <v>0.26664026874784452</v>
      </c>
      <c r="AI1418" s="18">
        <f t="shared" si="461"/>
        <v>0.73335973125215548</v>
      </c>
      <c r="AJ1418" s="20">
        <f t="shared" si="462"/>
        <v>1.456143264060085E-3</v>
      </c>
      <c r="AK1418" t="str">
        <f t="shared" si="463"/>
        <v>Include</v>
      </c>
      <c r="AL1418" t="str">
        <f t="shared" si="464"/>
        <v>10 or more deaths</v>
      </c>
      <c r="AM1418" s="6">
        <f>IFERROR(VLOOKUP(D1418,DatesEachStateReach10Deaths!A:B,2,FALSE),AK1418)</f>
        <v>43908</v>
      </c>
      <c r="AN1418">
        <f t="shared" si="465"/>
        <v>5</v>
      </c>
    </row>
    <row r="1419" spans="1:40" x14ac:dyDescent="0.25">
      <c r="A1419" t="str">
        <f t="shared" si="452"/>
        <v>43914New York</v>
      </c>
      <c r="B1419" t="str">
        <f t="shared" si="453"/>
        <v>43914NY</v>
      </c>
      <c r="C1419" s="6">
        <v>43914</v>
      </c>
      <c r="D1419" t="s">
        <v>95</v>
      </c>
      <c r="E1419" t="s">
        <v>42</v>
      </c>
      <c r="F1419">
        <f>IFERROR(VLOOKUP(B1419,CovidTracking!B:G,4,FALSE),0)</f>
        <v>25665</v>
      </c>
      <c r="G1419">
        <f>IFERROR(VLOOKUP(B1419,CovidTracking!B:G,5,FALSE),0)</f>
        <v>65605</v>
      </c>
      <c r="H1419">
        <f t="shared" si="454"/>
        <v>91270</v>
      </c>
      <c r="I1419">
        <f>IFERROR(VLOOKUP(B1419,CovidTracking!B:G,6,FALSE),0)</f>
        <v>210</v>
      </c>
      <c r="J1419">
        <f t="shared" si="448"/>
        <v>4790</v>
      </c>
      <c r="K1419">
        <f t="shared" si="449"/>
        <v>8191</v>
      </c>
      <c r="L1419">
        <f t="shared" si="450"/>
        <v>12981</v>
      </c>
      <c r="M1419">
        <f t="shared" si="451"/>
        <v>96</v>
      </c>
      <c r="N1419">
        <f>VLOOKUP(A1419,Mobility!$A:$L,7,FALSE)</f>
        <v>-53</v>
      </c>
      <c r="O1419">
        <f>VLOOKUP(A1419,Mobility!$A:$L,8,FALSE)</f>
        <v>-18</v>
      </c>
      <c r="P1419">
        <f>VLOOKUP(A1419,Mobility!$A:$L,9,FALSE)</f>
        <v>-16</v>
      </c>
      <c r="Q1419">
        <f>VLOOKUP(A1419,Mobility!$A:$L,10,FALSE)</f>
        <v>-63</v>
      </c>
      <c r="R1419">
        <f>VLOOKUP(A1419,Mobility!$A:$L,11,FALSE)</f>
        <v>-56</v>
      </c>
      <c r="S1419">
        <f>VLOOKUP(A1419,Mobility!$A:$L,12,FALSE)</f>
        <v>25</v>
      </c>
      <c r="T1419">
        <f>VLOOKUP(D1419,'Pop and Pop Den'!A:C,2,FALSE)</f>
        <v>19440469</v>
      </c>
      <c r="U1419">
        <f>VLOOKUP(D1419,'Pop and Pop Den'!A:C,3,FALSE)</f>
        <v>412.52109999999999</v>
      </c>
      <c r="V1419">
        <f>VLOOKUP(D1419,Unemployment!A:B,2,FALSE)</f>
        <v>4</v>
      </c>
      <c r="W1419">
        <f>VLOOKUP(D1419,Unemployment!H:J,2,FALSE)</f>
        <v>3.7</v>
      </c>
      <c r="X1419">
        <f>VLOOKUP(D1419,Unemployment!H:J,3,FALSE)</f>
        <v>4.5</v>
      </c>
      <c r="Y1419">
        <f t="shared" si="455"/>
        <v>0.5</v>
      </c>
      <c r="Z1419">
        <f t="shared" si="456"/>
        <v>0.79999999999999982</v>
      </c>
      <c r="AA1419">
        <f>VLOOKUP(D1419,MedianAge!A:B,2,FALSE)</f>
        <v>38.700000000000003</v>
      </c>
      <c r="AB1419" s="6">
        <f>VLOOKUP(D1419,StateActions!F:G,2,FALSE)</f>
        <v>43912</v>
      </c>
      <c r="AC1419" s="6">
        <f>VLOOKUP(D1419,StateActions!L:M,2,FALSE)</f>
        <v>43910</v>
      </c>
      <c r="AD1419" s="6">
        <f>VLOOKUP(D1419,StateActions!A:B,2,FALSE)</f>
        <v>43906</v>
      </c>
      <c r="AE1419">
        <f t="shared" si="457"/>
        <v>2</v>
      </c>
      <c r="AF1419">
        <f t="shared" si="458"/>
        <v>4</v>
      </c>
      <c r="AG1419">
        <f t="shared" si="459"/>
        <v>8</v>
      </c>
      <c r="AH1419" s="18">
        <f t="shared" si="460"/>
        <v>0.28119864139366713</v>
      </c>
      <c r="AI1419" s="18">
        <f t="shared" si="461"/>
        <v>0.71880135860633287</v>
      </c>
      <c r="AJ1419" s="20">
        <f t="shared" si="462"/>
        <v>2.3008655637120632E-3</v>
      </c>
      <c r="AK1419" t="str">
        <f t="shared" si="463"/>
        <v>Include</v>
      </c>
      <c r="AL1419" t="str">
        <f t="shared" si="464"/>
        <v>10 or more deaths</v>
      </c>
      <c r="AM1419" s="6">
        <f>IFERROR(VLOOKUP(D1419,DatesEachStateReach10Deaths!A:B,2,FALSE),AK1419)</f>
        <v>43908</v>
      </c>
      <c r="AN1419">
        <f t="shared" si="465"/>
        <v>6</v>
      </c>
    </row>
    <row r="1420" spans="1:40" x14ac:dyDescent="0.25">
      <c r="A1420" t="str">
        <f t="shared" si="452"/>
        <v>43915New York</v>
      </c>
      <c r="B1420" t="str">
        <f t="shared" si="453"/>
        <v>43915NY</v>
      </c>
      <c r="C1420" s="6">
        <v>43915</v>
      </c>
      <c r="D1420" t="s">
        <v>95</v>
      </c>
      <c r="E1420" t="s">
        <v>42</v>
      </c>
      <c r="F1420">
        <f>IFERROR(VLOOKUP(B1420,CovidTracking!B:G,4,FALSE),0)</f>
        <v>30811</v>
      </c>
      <c r="G1420">
        <f>IFERROR(VLOOKUP(B1420,CovidTracking!B:G,5,FALSE),0)</f>
        <v>72668</v>
      </c>
      <c r="H1420">
        <f t="shared" si="454"/>
        <v>103479</v>
      </c>
      <c r="I1420">
        <f>IFERROR(VLOOKUP(B1420,CovidTracking!B:G,6,FALSE),0)</f>
        <v>285</v>
      </c>
      <c r="J1420">
        <f t="shared" si="448"/>
        <v>5146</v>
      </c>
      <c r="K1420">
        <f t="shared" si="449"/>
        <v>7063</v>
      </c>
      <c r="L1420">
        <f t="shared" si="450"/>
        <v>12209</v>
      </c>
      <c r="M1420">
        <f t="shared" si="451"/>
        <v>75</v>
      </c>
      <c r="N1420">
        <f>VLOOKUP(A1420,Mobility!$A:$L,7,FALSE)</f>
        <v>-56</v>
      </c>
      <c r="O1420">
        <f>VLOOKUP(A1420,Mobility!$A:$L,8,FALSE)</f>
        <v>-23</v>
      </c>
      <c r="P1420">
        <f>VLOOKUP(A1420,Mobility!$A:$L,9,FALSE)</f>
        <v>-38</v>
      </c>
      <c r="Q1420">
        <f>VLOOKUP(A1420,Mobility!$A:$L,10,FALSE)</f>
        <v>-66</v>
      </c>
      <c r="R1420">
        <f>VLOOKUP(A1420,Mobility!$A:$L,11,FALSE)</f>
        <v>-57</v>
      </c>
      <c r="S1420">
        <f>VLOOKUP(A1420,Mobility!$A:$L,12,FALSE)</f>
        <v>26</v>
      </c>
      <c r="T1420">
        <f>VLOOKUP(D1420,'Pop and Pop Den'!A:C,2,FALSE)</f>
        <v>19440469</v>
      </c>
      <c r="U1420">
        <f>VLOOKUP(D1420,'Pop and Pop Den'!A:C,3,FALSE)</f>
        <v>412.52109999999999</v>
      </c>
      <c r="V1420">
        <f>VLOOKUP(D1420,Unemployment!A:B,2,FALSE)</f>
        <v>4</v>
      </c>
      <c r="W1420">
        <f>VLOOKUP(D1420,Unemployment!H:J,2,FALSE)</f>
        <v>3.7</v>
      </c>
      <c r="X1420">
        <f>VLOOKUP(D1420,Unemployment!H:J,3,FALSE)</f>
        <v>4.5</v>
      </c>
      <c r="Y1420">
        <f t="shared" si="455"/>
        <v>0.5</v>
      </c>
      <c r="Z1420">
        <f t="shared" si="456"/>
        <v>0.79999999999999982</v>
      </c>
      <c r="AA1420">
        <f>VLOOKUP(D1420,MedianAge!A:B,2,FALSE)</f>
        <v>38.700000000000003</v>
      </c>
      <c r="AB1420" s="6">
        <f>VLOOKUP(D1420,StateActions!F:G,2,FALSE)</f>
        <v>43912</v>
      </c>
      <c r="AC1420" s="6">
        <f>VLOOKUP(D1420,StateActions!L:M,2,FALSE)</f>
        <v>43910</v>
      </c>
      <c r="AD1420" s="6">
        <f>VLOOKUP(D1420,StateActions!A:B,2,FALSE)</f>
        <v>43906</v>
      </c>
      <c r="AE1420">
        <f t="shared" si="457"/>
        <v>3</v>
      </c>
      <c r="AF1420">
        <f t="shared" si="458"/>
        <v>5</v>
      </c>
      <c r="AG1420">
        <f t="shared" si="459"/>
        <v>9</v>
      </c>
      <c r="AH1420" s="18">
        <f t="shared" si="460"/>
        <v>0.29775123455000529</v>
      </c>
      <c r="AI1420" s="18">
        <f t="shared" si="461"/>
        <v>0.70224876544999471</v>
      </c>
      <c r="AJ1420" s="20">
        <f t="shared" si="462"/>
        <v>2.754182007943641E-3</v>
      </c>
      <c r="AK1420" t="str">
        <f t="shared" si="463"/>
        <v>Include</v>
      </c>
      <c r="AL1420" t="str">
        <f t="shared" si="464"/>
        <v>10 or more deaths</v>
      </c>
      <c r="AM1420" s="6">
        <f>IFERROR(VLOOKUP(D1420,DatesEachStateReach10Deaths!A:B,2,FALSE),AK1420)</f>
        <v>43908</v>
      </c>
      <c r="AN1420">
        <f t="shared" si="465"/>
        <v>7</v>
      </c>
    </row>
    <row r="1421" spans="1:40" x14ac:dyDescent="0.25">
      <c r="A1421" t="str">
        <f t="shared" si="452"/>
        <v>43916New York</v>
      </c>
      <c r="B1421" t="str">
        <f t="shared" si="453"/>
        <v>43916NY</v>
      </c>
      <c r="C1421" s="6">
        <v>43916</v>
      </c>
      <c r="D1421" t="s">
        <v>95</v>
      </c>
      <c r="E1421" t="s">
        <v>42</v>
      </c>
      <c r="F1421">
        <f>IFERROR(VLOOKUP(B1421,CovidTracking!B:G,4,FALSE),0)</f>
        <v>37258</v>
      </c>
      <c r="G1421">
        <f>IFERROR(VLOOKUP(B1421,CovidTracking!B:G,5,FALSE),0)</f>
        <v>84846</v>
      </c>
      <c r="H1421">
        <f t="shared" si="454"/>
        <v>122104</v>
      </c>
      <c r="I1421">
        <f>IFERROR(VLOOKUP(B1421,CovidTracking!B:G,6,FALSE),0)</f>
        <v>385</v>
      </c>
      <c r="J1421">
        <f t="shared" si="448"/>
        <v>6447</v>
      </c>
      <c r="K1421">
        <f t="shared" si="449"/>
        <v>12178</v>
      </c>
      <c r="L1421">
        <f t="shared" si="450"/>
        <v>18625</v>
      </c>
      <c r="M1421">
        <f t="shared" si="451"/>
        <v>100</v>
      </c>
      <c r="N1421">
        <f>VLOOKUP(A1421,Mobility!$A:$L,7,FALSE)</f>
        <v>-52</v>
      </c>
      <c r="O1421">
        <f>VLOOKUP(A1421,Mobility!$A:$L,8,FALSE)</f>
        <v>-18</v>
      </c>
      <c r="P1421">
        <f>VLOOKUP(A1421,Mobility!$A:$L,9,FALSE)</f>
        <v>1</v>
      </c>
      <c r="Q1421">
        <f>VLOOKUP(A1421,Mobility!$A:$L,10,FALSE)</f>
        <v>-64</v>
      </c>
      <c r="R1421">
        <f>VLOOKUP(A1421,Mobility!$A:$L,11,FALSE)</f>
        <v>-57</v>
      </c>
      <c r="S1421">
        <f>VLOOKUP(A1421,Mobility!$A:$L,12,FALSE)</f>
        <v>25</v>
      </c>
      <c r="T1421">
        <f>VLOOKUP(D1421,'Pop and Pop Den'!A:C,2,FALSE)</f>
        <v>19440469</v>
      </c>
      <c r="U1421">
        <f>VLOOKUP(D1421,'Pop and Pop Den'!A:C,3,FALSE)</f>
        <v>412.52109999999999</v>
      </c>
      <c r="V1421">
        <f>VLOOKUP(D1421,Unemployment!A:B,2,FALSE)</f>
        <v>4</v>
      </c>
      <c r="W1421">
        <f>VLOOKUP(D1421,Unemployment!H:J,2,FALSE)</f>
        <v>3.7</v>
      </c>
      <c r="X1421">
        <f>VLOOKUP(D1421,Unemployment!H:J,3,FALSE)</f>
        <v>4.5</v>
      </c>
      <c r="Y1421">
        <f t="shared" si="455"/>
        <v>0.5</v>
      </c>
      <c r="Z1421">
        <f t="shared" si="456"/>
        <v>0.79999999999999982</v>
      </c>
      <c r="AA1421">
        <f>VLOOKUP(D1421,MedianAge!A:B,2,FALSE)</f>
        <v>38.700000000000003</v>
      </c>
      <c r="AB1421" s="6">
        <f>VLOOKUP(D1421,StateActions!F:G,2,FALSE)</f>
        <v>43912</v>
      </c>
      <c r="AC1421" s="6">
        <f>VLOOKUP(D1421,StateActions!L:M,2,FALSE)</f>
        <v>43910</v>
      </c>
      <c r="AD1421" s="6">
        <f>VLOOKUP(D1421,StateActions!A:B,2,FALSE)</f>
        <v>43906</v>
      </c>
      <c r="AE1421">
        <f t="shared" si="457"/>
        <v>4</v>
      </c>
      <c r="AF1421">
        <f t="shared" si="458"/>
        <v>6</v>
      </c>
      <c r="AG1421">
        <f t="shared" si="459"/>
        <v>10</v>
      </c>
      <c r="AH1421" s="18">
        <f t="shared" si="460"/>
        <v>0.30513332896547207</v>
      </c>
      <c r="AI1421" s="18">
        <f t="shared" si="461"/>
        <v>0.69486667103452793</v>
      </c>
      <c r="AJ1421" s="20">
        <f t="shared" si="462"/>
        <v>3.153049859136474E-3</v>
      </c>
      <c r="AK1421" t="str">
        <f t="shared" si="463"/>
        <v>Include</v>
      </c>
      <c r="AL1421" t="str">
        <f t="shared" si="464"/>
        <v>10 or more deaths</v>
      </c>
      <c r="AM1421" s="6">
        <f>IFERROR(VLOOKUP(D1421,DatesEachStateReach10Deaths!A:B,2,FALSE),AK1421)</f>
        <v>43908</v>
      </c>
      <c r="AN1421">
        <f t="shared" si="465"/>
        <v>8</v>
      </c>
    </row>
    <row r="1422" spans="1:40" x14ac:dyDescent="0.25">
      <c r="A1422" t="str">
        <f t="shared" si="452"/>
        <v>43917New York</v>
      </c>
      <c r="B1422" t="str">
        <f t="shared" si="453"/>
        <v>43917NY</v>
      </c>
      <c r="C1422" s="6">
        <v>43917</v>
      </c>
      <c r="D1422" t="s">
        <v>95</v>
      </c>
      <c r="E1422" t="s">
        <v>42</v>
      </c>
      <c r="F1422">
        <f>IFERROR(VLOOKUP(B1422,CovidTracking!B:G,4,FALSE),0)</f>
        <v>44635</v>
      </c>
      <c r="G1422">
        <f>IFERROR(VLOOKUP(B1422,CovidTracking!B:G,5,FALSE),0)</f>
        <v>101118</v>
      </c>
      <c r="H1422">
        <f t="shared" si="454"/>
        <v>145753</v>
      </c>
      <c r="I1422">
        <f>IFERROR(VLOOKUP(B1422,CovidTracking!B:G,6,FALSE),0)</f>
        <v>519</v>
      </c>
      <c r="J1422">
        <f t="shared" si="448"/>
        <v>7377</v>
      </c>
      <c r="K1422">
        <f t="shared" si="449"/>
        <v>16272</v>
      </c>
      <c r="L1422">
        <f t="shared" si="450"/>
        <v>23649</v>
      </c>
      <c r="M1422">
        <f t="shared" si="451"/>
        <v>134</v>
      </c>
      <c r="N1422">
        <f>VLOOKUP(A1422,Mobility!$A:$L,7,FALSE)</f>
        <v>-54</v>
      </c>
      <c r="O1422">
        <f>VLOOKUP(A1422,Mobility!$A:$L,8,FALSE)</f>
        <v>-20</v>
      </c>
      <c r="P1422">
        <f>VLOOKUP(A1422,Mobility!$A:$L,9,FALSE)</f>
        <v>-7</v>
      </c>
      <c r="Q1422">
        <f>VLOOKUP(A1422,Mobility!$A:$L,10,FALSE)</f>
        <v>-64</v>
      </c>
      <c r="R1422">
        <f>VLOOKUP(A1422,Mobility!$A:$L,11,FALSE)</f>
        <v>-57</v>
      </c>
      <c r="S1422">
        <f>VLOOKUP(A1422,Mobility!$A:$L,12,FALSE)</f>
        <v>27</v>
      </c>
      <c r="T1422">
        <f>VLOOKUP(D1422,'Pop and Pop Den'!A:C,2,FALSE)</f>
        <v>19440469</v>
      </c>
      <c r="U1422">
        <f>VLOOKUP(D1422,'Pop and Pop Den'!A:C,3,FALSE)</f>
        <v>412.52109999999999</v>
      </c>
      <c r="V1422">
        <f>VLOOKUP(D1422,Unemployment!A:B,2,FALSE)</f>
        <v>4</v>
      </c>
      <c r="W1422">
        <f>VLOOKUP(D1422,Unemployment!H:J,2,FALSE)</f>
        <v>3.7</v>
      </c>
      <c r="X1422">
        <f>VLOOKUP(D1422,Unemployment!H:J,3,FALSE)</f>
        <v>4.5</v>
      </c>
      <c r="Y1422">
        <f t="shared" si="455"/>
        <v>0.5</v>
      </c>
      <c r="Z1422">
        <f t="shared" si="456"/>
        <v>0.79999999999999982</v>
      </c>
      <c r="AA1422">
        <f>VLOOKUP(D1422,MedianAge!A:B,2,FALSE)</f>
        <v>38.700000000000003</v>
      </c>
      <c r="AB1422" s="6">
        <f>VLOOKUP(D1422,StateActions!F:G,2,FALSE)</f>
        <v>43912</v>
      </c>
      <c r="AC1422" s="6">
        <f>VLOOKUP(D1422,StateActions!L:M,2,FALSE)</f>
        <v>43910</v>
      </c>
      <c r="AD1422" s="6">
        <f>VLOOKUP(D1422,StateActions!A:B,2,FALSE)</f>
        <v>43906</v>
      </c>
      <c r="AE1422">
        <f t="shared" si="457"/>
        <v>5</v>
      </c>
      <c r="AF1422">
        <f t="shared" si="458"/>
        <v>7</v>
      </c>
      <c r="AG1422">
        <f t="shared" si="459"/>
        <v>11</v>
      </c>
      <c r="AH1422" s="18">
        <f t="shared" si="460"/>
        <v>0.30623726441308241</v>
      </c>
      <c r="AI1422" s="18">
        <f t="shared" si="461"/>
        <v>0.69376273558691759</v>
      </c>
      <c r="AJ1422" s="20">
        <f t="shared" si="462"/>
        <v>3.5608186452422935E-3</v>
      </c>
      <c r="AK1422" t="str">
        <f t="shared" si="463"/>
        <v>Include</v>
      </c>
      <c r="AL1422" t="str">
        <f t="shared" si="464"/>
        <v>10 or more deaths</v>
      </c>
      <c r="AM1422" s="6">
        <f>IFERROR(VLOOKUP(D1422,DatesEachStateReach10Deaths!A:B,2,FALSE),AK1422)</f>
        <v>43908</v>
      </c>
      <c r="AN1422">
        <f t="shared" si="465"/>
        <v>9</v>
      </c>
    </row>
    <row r="1423" spans="1:40" x14ac:dyDescent="0.25">
      <c r="A1423" t="str">
        <f t="shared" si="452"/>
        <v>43918New York</v>
      </c>
      <c r="B1423" t="str">
        <f t="shared" si="453"/>
        <v>43918NY</v>
      </c>
      <c r="C1423" s="6">
        <v>43918</v>
      </c>
      <c r="D1423" t="s">
        <v>95</v>
      </c>
      <c r="E1423" t="s">
        <v>42</v>
      </c>
      <c r="F1423">
        <f>IFERROR(VLOOKUP(B1423,CovidTracking!B:G,4,FALSE),0)</f>
        <v>52318</v>
      </c>
      <c r="G1423">
        <f>IFERROR(VLOOKUP(B1423,CovidTracking!B:G,5,FALSE),0)</f>
        <v>103616</v>
      </c>
      <c r="H1423">
        <f t="shared" si="454"/>
        <v>155934</v>
      </c>
      <c r="I1423">
        <f>IFERROR(VLOOKUP(B1423,CovidTracking!B:G,6,FALSE),0)</f>
        <v>728</v>
      </c>
      <c r="J1423">
        <f t="shared" si="448"/>
        <v>7683</v>
      </c>
      <c r="K1423">
        <f t="shared" si="449"/>
        <v>2498</v>
      </c>
      <c r="L1423">
        <f t="shared" si="450"/>
        <v>10181</v>
      </c>
      <c r="M1423">
        <f t="shared" si="451"/>
        <v>209</v>
      </c>
      <c r="N1423">
        <f>VLOOKUP(A1423,Mobility!$A:$L,7,FALSE)</f>
        <v>-61</v>
      </c>
      <c r="O1423">
        <f>VLOOKUP(A1423,Mobility!$A:$L,8,FALSE)</f>
        <v>-28</v>
      </c>
      <c r="P1423">
        <f>VLOOKUP(A1423,Mobility!$A:$L,9,FALSE)</f>
        <v>-52</v>
      </c>
      <c r="Q1423">
        <f>VLOOKUP(A1423,Mobility!$A:$L,10,FALSE)</f>
        <v>-67</v>
      </c>
      <c r="R1423">
        <f>VLOOKUP(A1423,Mobility!$A:$L,11,FALSE)</f>
        <v>-45</v>
      </c>
      <c r="S1423">
        <f>VLOOKUP(A1423,Mobility!$A:$L,12,FALSE)</f>
        <v>18</v>
      </c>
      <c r="T1423">
        <f>VLOOKUP(D1423,'Pop and Pop Den'!A:C,2,FALSE)</f>
        <v>19440469</v>
      </c>
      <c r="U1423">
        <f>VLOOKUP(D1423,'Pop and Pop Den'!A:C,3,FALSE)</f>
        <v>412.52109999999999</v>
      </c>
      <c r="V1423">
        <f>VLOOKUP(D1423,Unemployment!A:B,2,FALSE)</f>
        <v>4</v>
      </c>
      <c r="W1423">
        <f>VLOOKUP(D1423,Unemployment!H:J,2,FALSE)</f>
        <v>3.7</v>
      </c>
      <c r="X1423">
        <f>VLOOKUP(D1423,Unemployment!H:J,3,FALSE)</f>
        <v>4.5</v>
      </c>
      <c r="Y1423">
        <f t="shared" si="455"/>
        <v>0.5</v>
      </c>
      <c r="Z1423">
        <f t="shared" si="456"/>
        <v>0.79999999999999982</v>
      </c>
      <c r="AA1423">
        <f>VLOOKUP(D1423,MedianAge!A:B,2,FALSE)</f>
        <v>38.700000000000003</v>
      </c>
      <c r="AB1423" s="6">
        <f>VLOOKUP(D1423,StateActions!F:G,2,FALSE)</f>
        <v>43912</v>
      </c>
      <c r="AC1423" s="6">
        <f>VLOOKUP(D1423,StateActions!L:M,2,FALSE)</f>
        <v>43910</v>
      </c>
      <c r="AD1423" s="6">
        <f>VLOOKUP(D1423,StateActions!A:B,2,FALSE)</f>
        <v>43906</v>
      </c>
      <c r="AE1423">
        <f t="shared" si="457"/>
        <v>6</v>
      </c>
      <c r="AF1423">
        <f t="shared" si="458"/>
        <v>8</v>
      </c>
      <c r="AG1423">
        <f t="shared" si="459"/>
        <v>12</v>
      </c>
      <c r="AH1423" s="18">
        <f t="shared" si="460"/>
        <v>0.33551374299383074</v>
      </c>
      <c r="AI1423" s="18">
        <f t="shared" si="461"/>
        <v>0.66448625700616926</v>
      </c>
      <c r="AJ1423" s="20">
        <f t="shared" si="462"/>
        <v>4.6686418613002935E-3</v>
      </c>
      <c r="AK1423" t="str">
        <f t="shared" si="463"/>
        <v>Include</v>
      </c>
      <c r="AL1423" t="str">
        <f t="shared" si="464"/>
        <v>10 or more deaths</v>
      </c>
      <c r="AM1423" s="6">
        <f>IFERROR(VLOOKUP(D1423,DatesEachStateReach10Deaths!A:B,2,FALSE),AK1423)</f>
        <v>43908</v>
      </c>
      <c r="AN1423">
        <f t="shared" si="465"/>
        <v>10</v>
      </c>
    </row>
    <row r="1424" spans="1:40" x14ac:dyDescent="0.25">
      <c r="A1424" t="str">
        <f t="shared" si="452"/>
        <v>43919New York</v>
      </c>
      <c r="B1424" t="str">
        <f t="shared" si="453"/>
        <v>43919NY</v>
      </c>
      <c r="C1424" s="6">
        <v>43919</v>
      </c>
      <c r="D1424" t="s">
        <v>95</v>
      </c>
      <c r="E1424" t="s">
        <v>42</v>
      </c>
      <c r="F1424">
        <f>IFERROR(VLOOKUP(B1424,CovidTracking!B:G,4,FALSE),0)</f>
        <v>59513</v>
      </c>
      <c r="G1424">
        <f>IFERROR(VLOOKUP(B1424,CovidTracking!B:G,5,FALSE),0)</f>
        <v>112847</v>
      </c>
      <c r="H1424">
        <f t="shared" si="454"/>
        <v>172360</v>
      </c>
      <c r="I1424">
        <f>IFERROR(VLOOKUP(B1424,CovidTracking!B:G,6,FALSE),0)</f>
        <v>965</v>
      </c>
      <c r="J1424">
        <f t="shared" si="448"/>
        <v>7195</v>
      </c>
      <c r="K1424">
        <f t="shared" si="449"/>
        <v>9231</v>
      </c>
      <c r="L1424">
        <f t="shared" si="450"/>
        <v>16426</v>
      </c>
      <c r="M1424">
        <f t="shared" si="451"/>
        <v>237</v>
      </c>
      <c r="N1424">
        <f>VLOOKUP(A1424,Mobility!$A:$L,7,FALSE)</f>
        <v>-62</v>
      </c>
      <c r="O1424">
        <f>VLOOKUP(A1424,Mobility!$A:$L,8,FALSE)</f>
        <v>-32</v>
      </c>
      <c r="P1424">
        <f>VLOOKUP(A1424,Mobility!$A:$L,9,FALSE)</f>
        <v>-47</v>
      </c>
      <c r="Q1424">
        <f>VLOOKUP(A1424,Mobility!$A:$L,10,FALSE)</f>
        <v>-68</v>
      </c>
      <c r="R1424">
        <f>VLOOKUP(A1424,Mobility!$A:$L,11,FALSE)</f>
        <v>-46</v>
      </c>
      <c r="S1424">
        <f>VLOOKUP(A1424,Mobility!$A:$L,12,FALSE)</f>
        <v>16</v>
      </c>
      <c r="T1424">
        <f>VLOOKUP(D1424,'Pop and Pop Den'!A:C,2,FALSE)</f>
        <v>19440469</v>
      </c>
      <c r="U1424">
        <f>VLOOKUP(D1424,'Pop and Pop Den'!A:C,3,FALSE)</f>
        <v>412.52109999999999</v>
      </c>
      <c r="V1424">
        <f>VLOOKUP(D1424,Unemployment!A:B,2,FALSE)</f>
        <v>4</v>
      </c>
      <c r="W1424">
        <f>VLOOKUP(D1424,Unemployment!H:J,2,FALSE)</f>
        <v>3.7</v>
      </c>
      <c r="X1424">
        <f>VLOOKUP(D1424,Unemployment!H:J,3,FALSE)</f>
        <v>4.5</v>
      </c>
      <c r="Y1424">
        <f t="shared" si="455"/>
        <v>0.5</v>
      </c>
      <c r="Z1424">
        <f t="shared" si="456"/>
        <v>0.79999999999999982</v>
      </c>
      <c r="AA1424">
        <f>VLOOKUP(D1424,MedianAge!A:B,2,FALSE)</f>
        <v>38.700000000000003</v>
      </c>
      <c r="AB1424" s="6">
        <f>VLOOKUP(D1424,StateActions!F:G,2,FALSE)</f>
        <v>43912</v>
      </c>
      <c r="AC1424" s="6">
        <f>VLOOKUP(D1424,StateActions!L:M,2,FALSE)</f>
        <v>43910</v>
      </c>
      <c r="AD1424" s="6">
        <f>VLOOKUP(D1424,StateActions!A:B,2,FALSE)</f>
        <v>43906</v>
      </c>
      <c r="AE1424">
        <f t="shared" si="457"/>
        <v>7</v>
      </c>
      <c r="AF1424">
        <f t="shared" si="458"/>
        <v>9</v>
      </c>
      <c r="AG1424">
        <f t="shared" si="459"/>
        <v>13</v>
      </c>
      <c r="AH1424" s="18">
        <f t="shared" si="460"/>
        <v>0.34528312833604086</v>
      </c>
      <c r="AI1424" s="18">
        <f t="shared" si="461"/>
        <v>0.6547168716639592</v>
      </c>
      <c r="AJ1424" s="20">
        <f t="shared" si="462"/>
        <v>5.5987468090044094E-3</v>
      </c>
      <c r="AK1424" t="str">
        <f t="shared" si="463"/>
        <v>Include</v>
      </c>
      <c r="AL1424" t="str">
        <f t="shared" si="464"/>
        <v>10 or more deaths</v>
      </c>
      <c r="AM1424" s="6">
        <f>IFERROR(VLOOKUP(D1424,DatesEachStateReach10Deaths!A:B,2,FALSE),AK1424)</f>
        <v>43908</v>
      </c>
      <c r="AN1424">
        <f t="shared" si="465"/>
        <v>11</v>
      </c>
    </row>
    <row r="1425" spans="1:40" x14ac:dyDescent="0.25">
      <c r="A1425" t="str">
        <f t="shared" si="452"/>
        <v>43920New York</v>
      </c>
      <c r="B1425" t="str">
        <f t="shared" si="453"/>
        <v>43920NY</v>
      </c>
      <c r="C1425" s="6">
        <v>43920</v>
      </c>
      <c r="D1425" t="s">
        <v>95</v>
      </c>
      <c r="E1425" t="s">
        <v>42</v>
      </c>
      <c r="F1425">
        <f>IFERROR(VLOOKUP(B1425,CovidTracking!B:G,4,FALSE),0)</f>
        <v>66497</v>
      </c>
      <c r="G1425">
        <f>IFERROR(VLOOKUP(B1425,CovidTracking!B:G,5,FALSE),0)</f>
        <v>119971</v>
      </c>
      <c r="H1425">
        <f t="shared" si="454"/>
        <v>186468</v>
      </c>
      <c r="I1425">
        <f>IFERROR(VLOOKUP(B1425,CovidTracking!B:G,6,FALSE),0)</f>
        <v>1218</v>
      </c>
      <c r="J1425">
        <f t="shared" si="448"/>
        <v>6984</v>
      </c>
      <c r="K1425">
        <f t="shared" si="449"/>
        <v>7124</v>
      </c>
      <c r="L1425">
        <f t="shared" si="450"/>
        <v>14108</v>
      </c>
      <c r="M1425">
        <f t="shared" si="451"/>
        <v>253</v>
      </c>
      <c r="N1425">
        <f>VLOOKUP(A1425,Mobility!$A:$L,7,FALSE)</f>
        <v>-55</v>
      </c>
      <c r="O1425">
        <f>VLOOKUP(A1425,Mobility!$A:$L,8,FALSE)</f>
        <v>-26</v>
      </c>
      <c r="P1425">
        <f>VLOOKUP(A1425,Mobility!$A:$L,9,FALSE)</f>
        <v>-40</v>
      </c>
      <c r="Q1425">
        <f>VLOOKUP(A1425,Mobility!$A:$L,10,FALSE)</f>
        <v>-69</v>
      </c>
      <c r="R1425">
        <f>VLOOKUP(A1425,Mobility!$A:$L,11,FALSE)</f>
        <v>-60</v>
      </c>
      <c r="S1425">
        <f>VLOOKUP(A1425,Mobility!$A:$L,12,FALSE)</f>
        <v>26</v>
      </c>
      <c r="T1425">
        <f>VLOOKUP(D1425,'Pop and Pop Den'!A:C,2,FALSE)</f>
        <v>19440469</v>
      </c>
      <c r="U1425">
        <f>VLOOKUP(D1425,'Pop and Pop Den'!A:C,3,FALSE)</f>
        <v>412.52109999999999</v>
      </c>
      <c r="V1425">
        <f>VLOOKUP(D1425,Unemployment!A:B,2,FALSE)</f>
        <v>4</v>
      </c>
      <c r="W1425">
        <f>VLOOKUP(D1425,Unemployment!H:J,2,FALSE)</f>
        <v>3.7</v>
      </c>
      <c r="X1425">
        <f>VLOOKUP(D1425,Unemployment!H:J,3,FALSE)</f>
        <v>4.5</v>
      </c>
      <c r="Y1425">
        <f t="shared" si="455"/>
        <v>0.5</v>
      </c>
      <c r="Z1425">
        <f t="shared" si="456"/>
        <v>0.79999999999999982</v>
      </c>
      <c r="AA1425">
        <f>VLOOKUP(D1425,MedianAge!A:B,2,FALSE)</f>
        <v>38.700000000000003</v>
      </c>
      <c r="AB1425" s="6">
        <f>VLOOKUP(D1425,StateActions!F:G,2,FALSE)</f>
        <v>43912</v>
      </c>
      <c r="AC1425" s="6">
        <f>VLOOKUP(D1425,StateActions!L:M,2,FALSE)</f>
        <v>43910</v>
      </c>
      <c r="AD1425" s="6">
        <f>VLOOKUP(D1425,StateActions!A:B,2,FALSE)</f>
        <v>43906</v>
      </c>
      <c r="AE1425">
        <f t="shared" si="457"/>
        <v>8</v>
      </c>
      <c r="AF1425">
        <f t="shared" si="458"/>
        <v>10</v>
      </c>
      <c r="AG1425">
        <f t="shared" si="459"/>
        <v>14</v>
      </c>
      <c r="AH1425" s="18">
        <f t="shared" si="460"/>
        <v>0.35661346719008086</v>
      </c>
      <c r="AI1425" s="18">
        <f t="shared" si="461"/>
        <v>0.64338653280991909</v>
      </c>
      <c r="AJ1425" s="20">
        <f t="shared" si="462"/>
        <v>6.5319518630542507E-3</v>
      </c>
      <c r="AK1425" t="str">
        <f t="shared" si="463"/>
        <v>Include</v>
      </c>
      <c r="AL1425" t="str">
        <f t="shared" si="464"/>
        <v>10 or more deaths</v>
      </c>
      <c r="AM1425" s="6">
        <f>IFERROR(VLOOKUP(D1425,DatesEachStateReach10Deaths!A:B,2,FALSE),AK1425)</f>
        <v>43908</v>
      </c>
      <c r="AN1425">
        <f t="shared" si="465"/>
        <v>12</v>
      </c>
    </row>
    <row r="1426" spans="1:40" x14ac:dyDescent="0.25">
      <c r="A1426" t="str">
        <f t="shared" si="452"/>
        <v>43921New York</v>
      </c>
      <c r="B1426" t="str">
        <f t="shared" si="453"/>
        <v>43921NY</v>
      </c>
      <c r="C1426" s="6">
        <v>43921</v>
      </c>
      <c r="D1426" t="s">
        <v>95</v>
      </c>
      <c r="E1426" t="s">
        <v>42</v>
      </c>
      <c r="F1426">
        <f>IFERROR(VLOOKUP(B1426,CovidTracking!B:G,4,FALSE),0)</f>
        <v>75795</v>
      </c>
      <c r="G1426">
        <f>IFERROR(VLOOKUP(B1426,CovidTracking!B:G,5,FALSE),0)</f>
        <v>129391</v>
      </c>
      <c r="H1426">
        <f t="shared" si="454"/>
        <v>205186</v>
      </c>
      <c r="I1426">
        <f>IFERROR(VLOOKUP(B1426,CovidTracking!B:G,6,FALSE),0)</f>
        <v>1550</v>
      </c>
      <c r="J1426">
        <f t="shared" si="448"/>
        <v>9298</v>
      </c>
      <c r="K1426">
        <f t="shared" si="449"/>
        <v>9420</v>
      </c>
      <c r="L1426">
        <f t="shared" si="450"/>
        <v>18718</v>
      </c>
      <c r="M1426">
        <f t="shared" si="451"/>
        <v>332</v>
      </c>
      <c r="N1426">
        <f>VLOOKUP(A1426,Mobility!$A:$L,7,FALSE)</f>
        <v>-55</v>
      </c>
      <c r="O1426">
        <f>VLOOKUP(A1426,Mobility!$A:$L,8,FALSE)</f>
        <v>-24</v>
      </c>
      <c r="P1426">
        <f>VLOOKUP(A1426,Mobility!$A:$L,9,FALSE)</f>
        <v>-36</v>
      </c>
      <c r="Q1426">
        <f>VLOOKUP(A1426,Mobility!$A:$L,10,FALSE)</f>
        <v>-69</v>
      </c>
      <c r="R1426">
        <f>VLOOKUP(A1426,Mobility!$A:$L,11,FALSE)</f>
        <v>-61</v>
      </c>
      <c r="S1426">
        <f>VLOOKUP(A1426,Mobility!$A:$L,12,FALSE)</f>
        <v>26</v>
      </c>
      <c r="T1426">
        <f>VLOOKUP(D1426,'Pop and Pop Den'!A:C,2,FALSE)</f>
        <v>19440469</v>
      </c>
      <c r="U1426">
        <f>VLOOKUP(D1426,'Pop and Pop Den'!A:C,3,FALSE)</f>
        <v>412.52109999999999</v>
      </c>
      <c r="V1426">
        <f>VLOOKUP(D1426,Unemployment!A:B,2,FALSE)</f>
        <v>4</v>
      </c>
      <c r="W1426">
        <f>VLOOKUP(D1426,Unemployment!H:J,2,FALSE)</f>
        <v>3.7</v>
      </c>
      <c r="X1426">
        <f>VLOOKUP(D1426,Unemployment!H:J,3,FALSE)</f>
        <v>4.5</v>
      </c>
      <c r="Y1426">
        <f t="shared" si="455"/>
        <v>0.5</v>
      </c>
      <c r="Z1426">
        <f t="shared" si="456"/>
        <v>0.79999999999999982</v>
      </c>
      <c r="AA1426">
        <f>VLOOKUP(D1426,MedianAge!A:B,2,FALSE)</f>
        <v>38.700000000000003</v>
      </c>
      <c r="AB1426" s="6">
        <f>VLOOKUP(D1426,StateActions!F:G,2,FALSE)</f>
        <v>43912</v>
      </c>
      <c r="AC1426" s="6">
        <f>VLOOKUP(D1426,StateActions!L:M,2,FALSE)</f>
        <v>43910</v>
      </c>
      <c r="AD1426" s="6">
        <f>VLOOKUP(D1426,StateActions!A:B,2,FALSE)</f>
        <v>43906</v>
      </c>
      <c r="AE1426">
        <f t="shared" si="457"/>
        <v>9</v>
      </c>
      <c r="AF1426">
        <f t="shared" si="458"/>
        <v>11</v>
      </c>
      <c r="AG1426">
        <f t="shared" si="459"/>
        <v>15</v>
      </c>
      <c r="AH1426" s="18">
        <f t="shared" si="460"/>
        <v>0.36939654752273549</v>
      </c>
      <c r="AI1426" s="18">
        <f t="shared" si="461"/>
        <v>0.63060345247726457</v>
      </c>
      <c r="AJ1426" s="20">
        <f t="shared" si="462"/>
        <v>7.554121626231809E-3</v>
      </c>
      <c r="AK1426" t="str">
        <f t="shared" si="463"/>
        <v>Include</v>
      </c>
      <c r="AL1426" t="str">
        <f t="shared" si="464"/>
        <v>10 or more deaths</v>
      </c>
      <c r="AM1426" s="6">
        <f>IFERROR(VLOOKUP(D1426,DatesEachStateReach10Deaths!A:B,2,FALSE),AK1426)</f>
        <v>43908</v>
      </c>
      <c r="AN1426">
        <f t="shared" si="465"/>
        <v>13</v>
      </c>
    </row>
    <row r="1427" spans="1:40" x14ac:dyDescent="0.25">
      <c r="A1427" t="str">
        <f t="shared" si="452"/>
        <v>43922New York</v>
      </c>
      <c r="B1427" t="str">
        <f t="shared" si="453"/>
        <v>43922NY</v>
      </c>
      <c r="C1427" s="6">
        <v>43922</v>
      </c>
      <c r="D1427" t="s">
        <v>95</v>
      </c>
      <c r="E1427" t="s">
        <v>42</v>
      </c>
      <c r="F1427">
        <f>IFERROR(VLOOKUP(B1427,CovidTracking!B:G,4,FALSE),0)</f>
        <v>83712</v>
      </c>
      <c r="G1427">
        <f>IFERROR(VLOOKUP(B1427,CovidTracking!B:G,5,FALSE),0)</f>
        <v>137168</v>
      </c>
      <c r="H1427">
        <f t="shared" si="454"/>
        <v>220880</v>
      </c>
      <c r="I1427">
        <f>IFERROR(VLOOKUP(B1427,CovidTracking!B:G,6,FALSE),0)</f>
        <v>1941</v>
      </c>
      <c r="J1427">
        <f t="shared" si="448"/>
        <v>7917</v>
      </c>
      <c r="K1427">
        <f t="shared" si="449"/>
        <v>7777</v>
      </c>
      <c r="L1427">
        <f t="shared" si="450"/>
        <v>15694</v>
      </c>
      <c r="M1427">
        <f t="shared" si="451"/>
        <v>391</v>
      </c>
      <c r="N1427">
        <f>VLOOKUP(A1427,Mobility!$A:$L,7,FALSE)</f>
        <v>-52</v>
      </c>
      <c r="O1427">
        <f>VLOOKUP(A1427,Mobility!$A:$L,8,FALSE)</f>
        <v>-18</v>
      </c>
      <c r="P1427">
        <f>VLOOKUP(A1427,Mobility!$A:$L,9,FALSE)</f>
        <v>-13</v>
      </c>
      <c r="Q1427">
        <f>VLOOKUP(A1427,Mobility!$A:$L,10,FALSE)</f>
        <v>-67</v>
      </c>
      <c r="R1427">
        <f>VLOOKUP(A1427,Mobility!$A:$L,11,FALSE)</f>
        <v>-61</v>
      </c>
      <c r="S1427">
        <f>VLOOKUP(A1427,Mobility!$A:$L,12,FALSE)</f>
        <v>26</v>
      </c>
      <c r="T1427">
        <f>VLOOKUP(D1427,'Pop and Pop Den'!A:C,2,FALSE)</f>
        <v>19440469</v>
      </c>
      <c r="U1427">
        <f>VLOOKUP(D1427,'Pop and Pop Den'!A:C,3,FALSE)</f>
        <v>412.52109999999999</v>
      </c>
      <c r="V1427">
        <f>VLOOKUP(D1427,Unemployment!A:B,2,FALSE)</f>
        <v>4</v>
      </c>
      <c r="W1427">
        <f>VLOOKUP(D1427,Unemployment!H:J,2,FALSE)</f>
        <v>3.7</v>
      </c>
      <c r="X1427">
        <f>VLOOKUP(D1427,Unemployment!H:J,3,FALSE)</f>
        <v>4.5</v>
      </c>
      <c r="Y1427">
        <f t="shared" si="455"/>
        <v>0.5</v>
      </c>
      <c r="Z1427">
        <f t="shared" si="456"/>
        <v>0.79999999999999982</v>
      </c>
      <c r="AA1427">
        <f>VLOOKUP(D1427,MedianAge!A:B,2,FALSE)</f>
        <v>38.700000000000003</v>
      </c>
      <c r="AB1427" s="6">
        <f>VLOOKUP(D1427,StateActions!F:G,2,FALSE)</f>
        <v>43912</v>
      </c>
      <c r="AC1427" s="6">
        <f>VLOOKUP(D1427,StateActions!L:M,2,FALSE)</f>
        <v>43910</v>
      </c>
      <c r="AD1427" s="6">
        <f>VLOOKUP(D1427,StateActions!A:B,2,FALSE)</f>
        <v>43906</v>
      </c>
      <c r="AE1427">
        <f t="shared" si="457"/>
        <v>10</v>
      </c>
      <c r="AF1427">
        <f t="shared" si="458"/>
        <v>12</v>
      </c>
      <c r="AG1427">
        <f t="shared" si="459"/>
        <v>16</v>
      </c>
      <c r="AH1427" s="18">
        <f t="shared" si="460"/>
        <v>0.3789931184353495</v>
      </c>
      <c r="AI1427" s="18">
        <f t="shared" si="461"/>
        <v>0.62100688156465045</v>
      </c>
      <c r="AJ1427" s="20">
        <f t="shared" si="462"/>
        <v>8.787576964867802E-3</v>
      </c>
      <c r="AK1427" t="str">
        <f t="shared" si="463"/>
        <v>Include</v>
      </c>
      <c r="AL1427" t="str">
        <f t="shared" si="464"/>
        <v>10 or more deaths</v>
      </c>
      <c r="AM1427" s="6">
        <f>IFERROR(VLOOKUP(D1427,DatesEachStateReach10Deaths!A:B,2,FALSE),AK1427)</f>
        <v>43908</v>
      </c>
      <c r="AN1427">
        <f t="shared" si="465"/>
        <v>14</v>
      </c>
    </row>
    <row r="1428" spans="1:40" x14ac:dyDescent="0.25">
      <c r="A1428" t="str">
        <f t="shared" si="452"/>
        <v>43923New York</v>
      </c>
      <c r="B1428" t="str">
        <f t="shared" si="453"/>
        <v>43923NY</v>
      </c>
      <c r="C1428" s="6">
        <v>43923</v>
      </c>
      <c r="D1428" t="s">
        <v>95</v>
      </c>
      <c r="E1428" t="s">
        <v>42</v>
      </c>
      <c r="F1428">
        <f>IFERROR(VLOOKUP(B1428,CovidTracking!B:G,4,FALSE),0)</f>
        <v>92381</v>
      </c>
      <c r="G1428">
        <f>IFERROR(VLOOKUP(B1428,CovidTracking!B:G,5,FALSE),0)</f>
        <v>146584</v>
      </c>
      <c r="H1428">
        <f t="shared" si="454"/>
        <v>238965</v>
      </c>
      <c r="I1428">
        <f>IFERROR(VLOOKUP(B1428,CovidTracking!B:G,6,FALSE),0)</f>
        <v>2373</v>
      </c>
      <c r="J1428">
        <f t="shared" si="448"/>
        <v>8669</v>
      </c>
      <c r="K1428">
        <f t="shared" si="449"/>
        <v>9416</v>
      </c>
      <c r="L1428">
        <f t="shared" si="450"/>
        <v>18085</v>
      </c>
      <c r="M1428">
        <f t="shared" si="451"/>
        <v>432</v>
      </c>
      <c r="N1428">
        <f>VLOOKUP(A1428,Mobility!$A:$L,7,FALSE)</f>
        <v>-54</v>
      </c>
      <c r="O1428">
        <f>VLOOKUP(A1428,Mobility!$A:$L,8,FALSE)</f>
        <v>-20</v>
      </c>
      <c r="P1428">
        <f>VLOOKUP(A1428,Mobility!$A:$L,9,FALSE)</f>
        <v>-26</v>
      </c>
      <c r="Q1428">
        <f>VLOOKUP(A1428,Mobility!$A:$L,10,FALSE)</f>
        <v>-69</v>
      </c>
      <c r="R1428">
        <f>VLOOKUP(A1428,Mobility!$A:$L,11,FALSE)</f>
        <v>-62</v>
      </c>
      <c r="S1428">
        <f>VLOOKUP(A1428,Mobility!$A:$L,12,FALSE)</f>
        <v>27</v>
      </c>
      <c r="T1428">
        <f>VLOOKUP(D1428,'Pop and Pop Den'!A:C,2,FALSE)</f>
        <v>19440469</v>
      </c>
      <c r="U1428">
        <f>VLOOKUP(D1428,'Pop and Pop Den'!A:C,3,FALSE)</f>
        <v>412.52109999999999</v>
      </c>
      <c r="V1428">
        <f>VLOOKUP(D1428,Unemployment!A:B,2,FALSE)</f>
        <v>4</v>
      </c>
      <c r="W1428">
        <f>VLOOKUP(D1428,Unemployment!H:J,2,FALSE)</f>
        <v>3.7</v>
      </c>
      <c r="X1428">
        <f>VLOOKUP(D1428,Unemployment!H:J,3,FALSE)</f>
        <v>4.5</v>
      </c>
      <c r="Y1428">
        <f t="shared" si="455"/>
        <v>0.5</v>
      </c>
      <c r="Z1428">
        <f t="shared" si="456"/>
        <v>0.79999999999999982</v>
      </c>
      <c r="AA1428">
        <f>VLOOKUP(D1428,MedianAge!A:B,2,FALSE)</f>
        <v>38.700000000000003</v>
      </c>
      <c r="AB1428" s="6">
        <f>VLOOKUP(D1428,StateActions!F:G,2,FALSE)</f>
        <v>43912</v>
      </c>
      <c r="AC1428" s="6">
        <f>VLOOKUP(D1428,StateActions!L:M,2,FALSE)</f>
        <v>43910</v>
      </c>
      <c r="AD1428" s="6">
        <f>VLOOKUP(D1428,StateActions!A:B,2,FALSE)</f>
        <v>43906</v>
      </c>
      <c r="AE1428">
        <f t="shared" si="457"/>
        <v>11</v>
      </c>
      <c r="AF1428">
        <f t="shared" si="458"/>
        <v>13</v>
      </c>
      <c r="AG1428">
        <f t="shared" si="459"/>
        <v>17</v>
      </c>
      <c r="AH1428" s="18">
        <f t="shared" si="460"/>
        <v>0.38658799405770722</v>
      </c>
      <c r="AI1428" s="18">
        <f t="shared" si="461"/>
        <v>0.61341200594229284</v>
      </c>
      <c r="AJ1428" s="20">
        <f t="shared" si="462"/>
        <v>9.9303245245119572E-3</v>
      </c>
      <c r="AK1428" t="str">
        <f t="shared" si="463"/>
        <v>Include</v>
      </c>
      <c r="AL1428" t="str">
        <f t="shared" si="464"/>
        <v>10 or more deaths</v>
      </c>
      <c r="AM1428" s="6">
        <f>IFERROR(VLOOKUP(D1428,DatesEachStateReach10Deaths!A:B,2,FALSE),AK1428)</f>
        <v>43908</v>
      </c>
      <c r="AN1428">
        <f t="shared" si="465"/>
        <v>15</v>
      </c>
    </row>
    <row r="1429" spans="1:40" x14ac:dyDescent="0.25">
      <c r="A1429" t="str">
        <f t="shared" si="452"/>
        <v>43924New York</v>
      </c>
      <c r="B1429" t="str">
        <f t="shared" si="453"/>
        <v>43924NY</v>
      </c>
      <c r="C1429" s="6">
        <v>43924</v>
      </c>
      <c r="D1429" t="s">
        <v>95</v>
      </c>
      <c r="E1429" t="s">
        <v>42</v>
      </c>
      <c r="F1429">
        <f>IFERROR(VLOOKUP(B1429,CovidTracking!B:G,4,FALSE),0)</f>
        <v>102863</v>
      </c>
      <c r="G1429">
        <f>IFERROR(VLOOKUP(B1429,CovidTracking!B:G,5,FALSE),0)</f>
        <v>157657</v>
      </c>
      <c r="H1429">
        <f t="shared" si="454"/>
        <v>260520</v>
      </c>
      <c r="I1429">
        <f>IFERROR(VLOOKUP(B1429,CovidTracking!B:G,6,FALSE),0)</f>
        <v>2935</v>
      </c>
      <c r="J1429">
        <f t="shared" si="448"/>
        <v>10482</v>
      </c>
      <c r="K1429">
        <f t="shared" si="449"/>
        <v>11073</v>
      </c>
      <c r="L1429">
        <f t="shared" si="450"/>
        <v>21555</v>
      </c>
      <c r="M1429">
        <f t="shared" si="451"/>
        <v>562</v>
      </c>
      <c r="N1429">
        <f>VLOOKUP(A1429,Mobility!$A:$L,7,FALSE)</f>
        <v>-57</v>
      </c>
      <c r="O1429">
        <f>VLOOKUP(A1429,Mobility!$A:$L,8,FALSE)</f>
        <v>-22</v>
      </c>
      <c r="P1429">
        <f>VLOOKUP(A1429,Mobility!$A:$L,9,FALSE)</f>
        <v>-56</v>
      </c>
      <c r="Q1429">
        <f>VLOOKUP(A1429,Mobility!$A:$L,10,FALSE)</f>
        <v>-70</v>
      </c>
      <c r="R1429">
        <f>VLOOKUP(A1429,Mobility!$A:$L,11,FALSE)</f>
        <v>-62</v>
      </c>
      <c r="S1429">
        <f>VLOOKUP(A1429,Mobility!$A:$L,12,FALSE)</f>
        <v>30</v>
      </c>
      <c r="T1429">
        <f>VLOOKUP(D1429,'Pop and Pop Den'!A:C,2,FALSE)</f>
        <v>19440469</v>
      </c>
      <c r="U1429">
        <f>VLOOKUP(D1429,'Pop and Pop Den'!A:C,3,FALSE)</f>
        <v>412.52109999999999</v>
      </c>
      <c r="V1429">
        <f>VLOOKUP(D1429,Unemployment!A:B,2,FALSE)</f>
        <v>4</v>
      </c>
      <c r="W1429">
        <f>VLOOKUP(D1429,Unemployment!H:J,2,FALSE)</f>
        <v>3.7</v>
      </c>
      <c r="X1429">
        <f>VLOOKUP(D1429,Unemployment!H:J,3,FALSE)</f>
        <v>4.5</v>
      </c>
      <c r="Y1429">
        <f t="shared" si="455"/>
        <v>0.5</v>
      </c>
      <c r="Z1429">
        <f t="shared" si="456"/>
        <v>0.79999999999999982</v>
      </c>
      <c r="AA1429">
        <f>VLOOKUP(D1429,MedianAge!A:B,2,FALSE)</f>
        <v>38.700000000000003</v>
      </c>
      <c r="AB1429" s="6">
        <f>VLOOKUP(D1429,StateActions!F:G,2,FALSE)</f>
        <v>43912</v>
      </c>
      <c r="AC1429" s="6">
        <f>VLOOKUP(D1429,StateActions!L:M,2,FALSE)</f>
        <v>43910</v>
      </c>
      <c r="AD1429" s="6">
        <f>VLOOKUP(D1429,StateActions!A:B,2,FALSE)</f>
        <v>43906</v>
      </c>
      <c r="AE1429">
        <f t="shared" si="457"/>
        <v>12</v>
      </c>
      <c r="AF1429">
        <f t="shared" si="458"/>
        <v>14</v>
      </c>
      <c r="AG1429">
        <f t="shared" si="459"/>
        <v>18</v>
      </c>
      <c r="AH1429" s="18">
        <f t="shared" si="460"/>
        <v>0.39483724857976354</v>
      </c>
      <c r="AI1429" s="18">
        <f t="shared" si="461"/>
        <v>0.60516275142023646</v>
      </c>
      <c r="AJ1429" s="20">
        <f t="shared" si="462"/>
        <v>1.1265929679103332E-2</v>
      </c>
      <c r="AK1429" t="str">
        <f t="shared" si="463"/>
        <v>Include</v>
      </c>
      <c r="AL1429" t="str">
        <f t="shared" si="464"/>
        <v>10 or more deaths</v>
      </c>
      <c r="AM1429" s="6">
        <f>IFERROR(VLOOKUP(D1429,DatesEachStateReach10Deaths!A:B,2,FALSE),AK1429)</f>
        <v>43908</v>
      </c>
      <c r="AN1429">
        <f t="shared" si="465"/>
        <v>16</v>
      </c>
    </row>
    <row r="1430" spans="1:40" x14ac:dyDescent="0.25">
      <c r="A1430" t="str">
        <f t="shared" si="452"/>
        <v>43925New York</v>
      </c>
      <c r="B1430" t="str">
        <f t="shared" si="453"/>
        <v>43925NY</v>
      </c>
      <c r="C1430" s="6">
        <v>43925</v>
      </c>
      <c r="D1430" t="s">
        <v>95</v>
      </c>
      <c r="E1430" t="s">
        <v>42</v>
      </c>
      <c r="F1430">
        <f>IFERROR(VLOOKUP(B1430,CovidTracking!B:G,4,FALSE),0)</f>
        <v>113704</v>
      </c>
      <c r="G1430">
        <f>IFERROR(VLOOKUP(B1430,CovidTracking!B:G,5,FALSE),0)</f>
        <v>169917</v>
      </c>
      <c r="H1430">
        <f t="shared" si="454"/>
        <v>283621</v>
      </c>
      <c r="I1430">
        <f>IFERROR(VLOOKUP(B1430,CovidTracking!B:G,6,FALSE),0)</f>
        <v>3565</v>
      </c>
      <c r="J1430">
        <f t="shared" si="448"/>
        <v>10841</v>
      </c>
      <c r="K1430">
        <f t="shared" si="449"/>
        <v>12260</v>
      </c>
      <c r="L1430">
        <f t="shared" si="450"/>
        <v>23101</v>
      </c>
      <c r="M1430">
        <f t="shared" si="451"/>
        <v>630</v>
      </c>
      <c r="N1430">
        <f>VLOOKUP(A1430,Mobility!$A:$L,7,FALSE)</f>
        <v>-58</v>
      </c>
      <c r="O1430">
        <f>VLOOKUP(A1430,Mobility!$A:$L,8,FALSE)</f>
        <v>-21</v>
      </c>
      <c r="P1430">
        <f>VLOOKUP(A1430,Mobility!$A:$L,9,FALSE)</f>
        <v>-5</v>
      </c>
      <c r="Q1430">
        <f>VLOOKUP(A1430,Mobility!$A:$L,10,FALSE)</f>
        <v>-65</v>
      </c>
      <c r="R1430">
        <f>VLOOKUP(A1430,Mobility!$A:$L,11,FALSE)</f>
        <v>-47</v>
      </c>
      <c r="S1430">
        <f>VLOOKUP(A1430,Mobility!$A:$L,12,FALSE)</f>
        <v>18</v>
      </c>
      <c r="T1430">
        <f>VLOOKUP(D1430,'Pop and Pop Den'!A:C,2,FALSE)</f>
        <v>19440469</v>
      </c>
      <c r="U1430">
        <f>VLOOKUP(D1430,'Pop and Pop Den'!A:C,3,FALSE)</f>
        <v>412.52109999999999</v>
      </c>
      <c r="V1430">
        <f>VLOOKUP(D1430,Unemployment!A:B,2,FALSE)</f>
        <v>4</v>
      </c>
      <c r="W1430">
        <f>VLOOKUP(D1430,Unemployment!H:J,2,FALSE)</f>
        <v>3.7</v>
      </c>
      <c r="X1430">
        <f>VLOOKUP(D1430,Unemployment!H:J,3,FALSE)</f>
        <v>4.5</v>
      </c>
      <c r="Y1430">
        <f t="shared" si="455"/>
        <v>0.5</v>
      </c>
      <c r="Z1430">
        <f t="shared" si="456"/>
        <v>0.79999999999999982</v>
      </c>
      <c r="AA1430">
        <f>VLOOKUP(D1430,MedianAge!A:B,2,FALSE)</f>
        <v>38.700000000000003</v>
      </c>
      <c r="AB1430" s="6">
        <f>VLOOKUP(D1430,StateActions!F:G,2,FALSE)</f>
        <v>43912</v>
      </c>
      <c r="AC1430" s="6">
        <f>VLOOKUP(D1430,StateActions!L:M,2,FALSE)</f>
        <v>43910</v>
      </c>
      <c r="AD1430" s="6">
        <f>VLOOKUP(D1430,StateActions!A:B,2,FALSE)</f>
        <v>43906</v>
      </c>
      <c r="AE1430">
        <f t="shared" si="457"/>
        <v>13</v>
      </c>
      <c r="AF1430">
        <f t="shared" si="458"/>
        <v>15</v>
      </c>
      <c r="AG1430">
        <f t="shared" si="459"/>
        <v>19</v>
      </c>
      <c r="AH1430" s="18">
        <f t="shared" si="460"/>
        <v>0.40090120266129797</v>
      </c>
      <c r="AI1430" s="18">
        <f t="shared" si="461"/>
        <v>0.59909879733870197</v>
      </c>
      <c r="AJ1430" s="20">
        <f t="shared" si="462"/>
        <v>1.2569591109262009E-2</v>
      </c>
      <c r="AK1430" t="str">
        <f t="shared" si="463"/>
        <v>Include</v>
      </c>
      <c r="AL1430" t="str">
        <f t="shared" si="464"/>
        <v>10 or more deaths</v>
      </c>
      <c r="AM1430" s="6">
        <f>IFERROR(VLOOKUP(D1430,DatesEachStateReach10Deaths!A:B,2,FALSE),AK1430)</f>
        <v>43908</v>
      </c>
      <c r="AN1430">
        <f t="shared" si="465"/>
        <v>17</v>
      </c>
    </row>
    <row r="1431" spans="1:40" x14ac:dyDescent="0.25">
      <c r="A1431" t="str">
        <f t="shared" si="452"/>
        <v>43926New York</v>
      </c>
      <c r="B1431" t="str">
        <f t="shared" si="453"/>
        <v>43926NY</v>
      </c>
      <c r="C1431" s="6">
        <v>43926</v>
      </c>
      <c r="D1431" t="s">
        <v>95</v>
      </c>
      <c r="E1431" t="s">
        <v>42</v>
      </c>
      <c r="F1431">
        <f>IFERROR(VLOOKUP(B1431,CovidTracking!B:G,4,FALSE),0)</f>
        <v>122031</v>
      </c>
      <c r="G1431">
        <f>IFERROR(VLOOKUP(B1431,CovidTracking!B:G,5,FALSE),0)</f>
        <v>180249</v>
      </c>
      <c r="H1431">
        <f t="shared" si="454"/>
        <v>302280</v>
      </c>
      <c r="I1431">
        <f>IFERROR(VLOOKUP(B1431,CovidTracking!B:G,6,FALSE),0)</f>
        <v>4159</v>
      </c>
      <c r="J1431">
        <f t="shared" si="448"/>
        <v>8327</v>
      </c>
      <c r="K1431">
        <f t="shared" si="449"/>
        <v>10332</v>
      </c>
      <c r="L1431">
        <f t="shared" si="450"/>
        <v>18659</v>
      </c>
      <c r="M1431">
        <f t="shared" si="451"/>
        <v>594</v>
      </c>
      <c r="N1431">
        <f>VLOOKUP(A1431,Mobility!$A:$L,7,FALSE)</f>
        <v>-59</v>
      </c>
      <c r="O1431">
        <f>VLOOKUP(A1431,Mobility!$A:$L,8,FALSE)</f>
        <v>-28</v>
      </c>
      <c r="P1431">
        <f>VLOOKUP(A1431,Mobility!$A:$L,9,FALSE)</f>
        <v>-11</v>
      </c>
      <c r="Q1431">
        <f>VLOOKUP(A1431,Mobility!$A:$L,10,FALSE)</f>
        <v>-68</v>
      </c>
      <c r="R1431">
        <f>VLOOKUP(A1431,Mobility!$A:$L,11,FALSE)</f>
        <v>-47</v>
      </c>
      <c r="S1431">
        <f>VLOOKUP(A1431,Mobility!$A:$L,12,FALSE)</f>
        <v>15</v>
      </c>
      <c r="T1431">
        <f>VLOOKUP(D1431,'Pop and Pop Den'!A:C,2,FALSE)</f>
        <v>19440469</v>
      </c>
      <c r="U1431">
        <f>VLOOKUP(D1431,'Pop and Pop Den'!A:C,3,FALSE)</f>
        <v>412.52109999999999</v>
      </c>
      <c r="V1431">
        <f>VLOOKUP(D1431,Unemployment!A:B,2,FALSE)</f>
        <v>4</v>
      </c>
      <c r="W1431">
        <f>VLOOKUP(D1431,Unemployment!H:J,2,FALSE)</f>
        <v>3.7</v>
      </c>
      <c r="X1431">
        <f>VLOOKUP(D1431,Unemployment!H:J,3,FALSE)</f>
        <v>4.5</v>
      </c>
      <c r="Y1431">
        <f t="shared" si="455"/>
        <v>0.5</v>
      </c>
      <c r="Z1431">
        <f t="shared" si="456"/>
        <v>0.79999999999999982</v>
      </c>
      <c r="AA1431">
        <f>VLOOKUP(D1431,MedianAge!A:B,2,FALSE)</f>
        <v>38.700000000000003</v>
      </c>
      <c r="AB1431" s="6">
        <f>VLOOKUP(D1431,StateActions!F:G,2,FALSE)</f>
        <v>43912</v>
      </c>
      <c r="AC1431" s="6">
        <f>VLOOKUP(D1431,StateActions!L:M,2,FALSE)</f>
        <v>43910</v>
      </c>
      <c r="AD1431" s="6">
        <f>VLOOKUP(D1431,StateActions!A:B,2,FALSE)</f>
        <v>43906</v>
      </c>
      <c r="AE1431">
        <f t="shared" si="457"/>
        <v>14</v>
      </c>
      <c r="AF1431">
        <f t="shared" si="458"/>
        <v>16</v>
      </c>
      <c r="AG1431">
        <f t="shared" si="459"/>
        <v>20</v>
      </c>
      <c r="AH1431" s="18">
        <f t="shared" si="460"/>
        <v>0.40370186581976975</v>
      </c>
      <c r="AI1431" s="18">
        <f t="shared" si="461"/>
        <v>0.59629813418023025</v>
      </c>
      <c r="AJ1431" s="20">
        <f t="shared" si="462"/>
        <v>1.375876670636496E-2</v>
      </c>
      <c r="AK1431" t="str">
        <f t="shared" si="463"/>
        <v>Include</v>
      </c>
      <c r="AL1431" t="str">
        <f t="shared" si="464"/>
        <v>10 or more deaths</v>
      </c>
      <c r="AM1431" s="6">
        <f>IFERROR(VLOOKUP(D1431,DatesEachStateReach10Deaths!A:B,2,FALSE),AK1431)</f>
        <v>43908</v>
      </c>
      <c r="AN1431">
        <f t="shared" si="465"/>
        <v>18</v>
      </c>
    </row>
    <row r="1432" spans="1:40" x14ac:dyDescent="0.25">
      <c r="A1432" t="str">
        <f t="shared" si="452"/>
        <v>43927New York</v>
      </c>
      <c r="B1432" t="str">
        <f t="shared" si="453"/>
        <v>43927NY</v>
      </c>
      <c r="C1432" s="6">
        <v>43927</v>
      </c>
      <c r="D1432" t="s">
        <v>95</v>
      </c>
      <c r="E1432" t="s">
        <v>42</v>
      </c>
      <c r="F1432">
        <f>IFERROR(VLOOKUP(B1432,CovidTracking!B:G,4,FALSE),0)</f>
        <v>130689</v>
      </c>
      <c r="G1432">
        <f>IFERROR(VLOOKUP(B1432,CovidTracking!B:G,5,FALSE),0)</f>
        <v>190122</v>
      </c>
      <c r="H1432">
        <f t="shared" si="454"/>
        <v>320811</v>
      </c>
      <c r="I1432">
        <f>IFERROR(VLOOKUP(B1432,CovidTracking!B:G,6,FALSE),0)</f>
        <v>4758</v>
      </c>
      <c r="J1432">
        <f t="shared" si="448"/>
        <v>8658</v>
      </c>
      <c r="K1432">
        <f t="shared" si="449"/>
        <v>9873</v>
      </c>
      <c r="L1432">
        <f t="shared" si="450"/>
        <v>18531</v>
      </c>
      <c r="M1432">
        <f t="shared" si="451"/>
        <v>599</v>
      </c>
      <c r="N1432">
        <f>VLOOKUP(A1432,Mobility!$A:$L,7,FALSE)</f>
        <v>-53</v>
      </c>
      <c r="O1432">
        <f>VLOOKUP(A1432,Mobility!$A:$L,8,FALSE)</f>
        <v>-21</v>
      </c>
      <c r="P1432">
        <f>VLOOKUP(A1432,Mobility!$A:$L,9,FALSE)</f>
        <v>-3</v>
      </c>
      <c r="Q1432">
        <f>VLOOKUP(A1432,Mobility!$A:$L,10,FALSE)</f>
        <v>-69</v>
      </c>
      <c r="R1432">
        <f>VLOOKUP(A1432,Mobility!$A:$L,11,FALSE)</f>
        <v>-62</v>
      </c>
      <c r="S1432">
        <f>VLOOKUP(A1432,Mobility!$A:$L,12,FALSE)</f>
        <v>26</v>
      </c>
      <c r="T1432">
        <f>VLOOKUP(D1432,'Pop and Pop Den'!A:C,2,FALSE)</f>
        <v>19440469</v>
      </c>
      <c r="U1432">
        <f>VLOOKUP(D1432,'Pop and Pop Den'!A:C,3,FALSE)</f>
        <v>412.52109999999999</v>
      </c>
      <c r="V1432">
        <f>VLOOKUP(D1432,Unemployment!A:B,2,FALSE)</f>
        <v>4</v>
      </c>
      <c r="W1432">
        <f>VLOOKUP(D1432,Unemployment!H:J,2,FALSE)</f>
        <v>3.7</v>
      </c>
      <c r="X1432">
        <f>VLOOKUP(D1432,Unemployment!H:J,3,FALSE)</f>
        <v>4.5</v>
      </c>
      <c r="Y1432">
        <f t="shared" si="455"/>
        <v>0.5</v>
      </c>
      <c r="Z1432">
        <f t="shared" si="456"/>
        <v>0.79999999999999982</v>
      </c>
      <c r="AA1432">
        <f>VLOOKUP(D1432,MedianAge!A:B,2,FALSE)</f>
        <v>38.700000000000003</v>
      </c>
      <c r="AB1432" s="6">
        <f>VLOOKUP(D1432,StateActions!F:G,2,FALSE)</f>
        <v>43912</v>
      </c>
      <c r="AC1432" s="6">
        <f>VLOOKUP(D1432,StateActions!L:M,2,FALSE)</f>
        <v>43910</v>
      </c>
      <c r="AD1432" s="6">
        <f>VLOOKUP(D1432,StateActions!A:B,2,FALSE)</f>
        <v>43906</v>
      </c>
      <c r="AE1432">
        <f t="shared" si="457"/>
        <v>15</v>
      </c>
      <c r="AF1432">
        <f t="shared" si="458"/>
        <v>17</v>
      </c>
      <c r="AG1432">
        <f t="shared" si="459"/>
        <v>21</v>
      </c>
      <c r="AH1432" s="18">
        <f t="shared" si="460"/>
        <v>0.40737069489512517</v>
      </c>
      <c r="AI1432" s="18">
        <f t="shared" si="461"/>
        <v>0.59262930510487488</v>
      </c>
      <c r="AJ1432" s="20">
        <f t="shared" si="462"/>
        <v>1.4831162273114077E-2</v>
      </c>
      <c r="AK1432" t="str">
        <f t="shared" si="463"/>
        <v>Include</v>
      </c>
      <c r="AL1432" t="str">
        <f t="shared" si="464"/>
        <v>10 or more deaths</v>
      </c>
      <c r="AM1432" s="6">
        <f>IFERROR(VLOOKUP(D1432,DatesEachStateReach10Deaths!A:B,2,FALSE),AK1432)</f>
        <v>43908</v>
      </c>
      <c r="AN1432">
        <f t="shared" si="465"/>
        <v>19</v>
      </c>
    </row>
    <row r="1433" spans="1:40" x14ac:dyDescent="0.25">
      <c r="A1433" t="str">
        <f t="shared" si="452"/>
        <v>43928New York</v>
      </c>
      <c r="B1433" t="str">
        <f t="shared" si="453"/>
        <v>43928NY</v>
      </c>
      <c r="C1433" s="6">
        <v>43928</v>
      </c>
      <c r="D1433" t="s">
        <v>95</v>
      </c>
      <c r="E1433" t="s">
        <v>42</v>
      </c>
      <c r="F1433">
        <f>IFERROR(VLOOKUP(B1433,CovidTracking!B:G,4,FALSE),0)</f>
        <v>138863</v>
      </c>
      <c r="G1433">
        <f>IFERROR(VLOOKUP(B1433,CovidTracking!B:G,5,FALSE),0)</f>
        <v>201195</v>
      </c>
      <c r="H1433">
        <f t="shared" si="454"/>
        <v>340058</v>
      </c>
      <c r="I1433">
        <f>IFERROR(VLOOKUP(B1433,CovidTracking!B:G,6,FALSE),0)</f>
        <v>5489</v>
      </c>
      <c r="J1433">
        <f t="shared" si="448"/>
        <v>8174</v>
      </c>
      <c r="K1433">
        <f t="shared" si="449"/>
        <v>11073</v>
      </c>
      <c r="L1433">
        <f t="shared" si="450"/>
        <v>19247</v>
      </c>
      <c r="M1433">
        <f t="shared" si="451"/>
        <v>731</v>
      </c>
      <c r="N1433">
        <f>VLOOKUP(A1433,Mobility!$A:$L,7,FALSE)</f>
        <v>-60</v>
      </c>
      <c r="O1433">
        <f>VLOOKUP(A1433,Mobility!$A:$L,8,FALSE)</f>
        <v>-11</v>
      </c>
      <c r="P1433">
        <f>VLOOKUP(A1433,Mobility!$A:$L,9,FALSE)</f>
        <v>-6</v>
      </c>
      <c r="Q1433">
        <f>VLOOKUP(A1433,Mobility!$A:$L,10,FALSE)</f>
        <v>-69</v>
      </c>
      <c r="R1433">
        <f>VLOOKUP(A1433,Mobility!$A:$L,11,FALSE)</f>
        <v>-63</v>
      </c>
      <c r="S1433">
        <f>VLOOKUP(A1433,Mobility!$A:$L,12,FALSE)</f>
        <v>26</v>
      </c>
      <c r="T1433">
        <f>VLOOKUP(D1433,'Pop and Pop Den'!A:C,2,FALSE)</f>
        <v>19440469</v>
      </c>
      <c r="U1433">
        <f>VLOOKUP(D1433,'Pop and Pop Den'!A:C,3,FALSE)</f>
        <v>412.52109999999999</v>
      </c>
      <c r="V1433">
        <f>VLOOKUP(D1433,Unemployment!A:B,2,FALSE)</f>
        <v>4</v>
      </c>
      <c r="W1433">
        <f>VLOOKUP(D1433,Unemployment!H:J,2,FALSE)</f>
        <v>3.7</v>
      </c>
      <c r="X1433">
        <f>VLOOKUP(D1433,Unemployment!H:J,3,FALSE)</f>
        <v>4.5</v>
      </c>
      <c r="Y1433">
        <f t="shared" si="455"/>
        <v>0.5</v>
      </c>
      <c r="Z1433">
        <f t="shared" si="456"/>
        <v>0.79999999999999982</v>
      </c>
      <c r="AA1433">
        <f>VLOOKUP(D1433,MedianAge!A:B,2,FALSE)</f>
        <v>38.700000000000003</v>
      </c>
      <c r="AB1433" s="6">
        <f>VLOOKUP(D1433,StateActions!F:G,2,FALSE)</f>
        <v>43912</v>
      </c>
      <c r="AC1433" s="6">
        <f>VLOOKUP(D1433,StateActions!L:M,2,FALSE)</f>
        <v>43910</v>
      </c>
      <c r="AD1433" s="6">
        <f>VLOOKUP(D1433,StateActions!A:B,2,FALSE)</f>
        <v>43906</v>
      </c>
      <c r="AE1433">
        <f t="shared" si="457"/>
        <v>16</v>
      </c>
      <c r="AF1433">
        <f t="shared" si="458"/>
        <v>18</v>
      </c>
      <c r="AG1433">
        <f t="shared" si="459"/>
        <v>22</v>
      </c>
      <c r="AH1433" s="18">
        <f t="shared" si="460"/>
        <v>0.40835092837104259</v>
      </c>
      <c r="AI1433" s="18">
        <f t="shared" si="461"/>
        <v>0.59164907162895741</v>
      </c>
      <c r="AJ1433" s="20">
        <f t="shared" si="462"/>
        <v>1.6141364120238311E-2</v>
      </c>
      <c r="AK1433" t="str">
        <f t="shared" si="463"/>
        <v>Include</v>
      </c>
      <c r="AL1433" t="str">
        <f t="shared" si="464"/>
        <v>10 or more deaths</v>
      </c>
      <c r="AM1433" s="6">
        <f>IFERROR(VLOOKUP(D1433,DatesEachStateReach10Deaths!A:B,2,FALSE),AK1433)</f>
        <v>43908</v>
      </c>
      <c r="AN1433">
        <f t="shared" si="465"/>
        <v>20</v>
      </c>
    </row>
    <row r="1434" spans="1:40" x14ac:dyDescent="0.25">
      <c r="A1434" t="str">
        <f t="shared" si="452"/>
        <v>43929New York</v>
      </c>
      <c r="B1434" t="str">
        <f t="shared" si="453"/>
        <v>43929NY</v>
      </c>
      <c r="C1434" s="6">
        <v>43929</v>
      </c>
      <c r="D1434" t="s">
        <v>95</v>
      </c>
      <c r="E1434" t="s">
        <v>42</v>
      </c>
      <c r="F1434">
        <f>IFERROR(VLOOKUP(B1434,CovidTracking!B:G,4,FALSE),0)</f>
        <v>149316</v>
      </c>
      <c r="G1434">
        <f>IFERROR(VLOOKUP(B1434,CovidTracking!B:G,5,FALSE),0)</f>
        <v>215837</v>
      </c>
      <c r="H1434">
        <f t="shared" si="454"/>
        <v>365153</v>
      </c>
      <c r="I1434">
        <f>IFERROR(VLOOKUP(B1434,CovidTracking!B:G,6,FALSE),0)</f>
        <v>6268</v>
      </c>
      <c r="J1434">
        <f t="shared" si="448"/>
        <v>10453</v>
      </c>
      <c r="K1434">
        <f t="shared" si="449"/>
        <v>14642</v>
      </c>
      <c r="L1434">
        <f t="shared" si="450"/>
        <v>25095</v>
      </c>
      <c r="M1434">
        <f t="shared" si="451"/>
        <v>779</v>
      </c>
      <c r="N1434">
        <f>VLOOKUP(A1434,Mobility!$A:$L,7,FALSE)</f>
        <v>-62</v>
      </c>
      <c r="O1434">
        <f>VLOOKUP(A1434,Mobility!$A:$L,8,FALSE)</f>
        <v>-12</v>
      </c>
      <c r="P1434">
        <f>VLOOKUP(A1434,Mobility!$A:$L,9,FALSE)</f>
        <v>-23</v>
      </c>
      <c r="Q1434">
        <f>VLOOKUP(A1434,Mobility!$A:$L,10,FALSE)</f>
        <v>-70</v>
      </c>
      <c r="R1434">
        <f>VLOOKUP(A1434,Mobility!$A:$L,11,FALSE)</f>
        <v>-63</v>
      </c>
      <c r="S1434">
        <f>VLOOKUP(A1434,Mobility!$A:$L,12,FALSE)</f>
        <v>27</v>
      </c>
      <c r="T1434">
        <f>VLOOKUP(D1434,'Pop and Pop Den'!A:C,2,FALSE)</f>
        <v>19440469</v>
      </c>
      <c r="U1434">
        <f>VLOOKUP(D1434,'Pop and Pop Den'!A:C,3,FALSE)</f>
        <v>412.52109999999999</v>
      </c>
      <c r="V1434">
        <f>VLOOKUP(D1434,Unemployment!A:B,2,FALSE)</f>
        <v>4</v>
      </c>
      <c r="W1434">
        <f>VLOOKUP(D1434,Unemployment!H:J,2,FALSE)</f>
        <v>3.7</v>
      </c>
      <c r="X1434">
        <f>VLOOKUP(D1434,Unemployment!H:J,3,FALSE)</f>
        <v>4.5</v>
      </c>
      <c r="Y1434">
        <f t="shared" si="455"/>
        <v>0.5</v>
      </c>
      <c r="Z1434">
        <f t="shared" si="456"/>
        <v>0.79999999999999982</v>
      </c>
      <c r="AA1434">
        <f>VLOOKUP(D1434,MedianAge!A:B,2,FALSE)</f>
        <v>38.700000000000003</v>
      </c>
      <c r="AB1434" s="6">
        <f>VLOOKUP(D1434,StateActions!F:G,2,FALSE)</f>
        <v>43912</v>
      </c>
      <c r="AC1434" s="6">
        <f>VLOOKUP(D1434,StateActions!L:M,2,FALSE)</f>
        <v>43910</v>
      </c>
      <c r="AD1434" s="6">
        <f>VLOOKUP(D1434,StateActions!A:B,2,FALSE)</f>
        <v>43906</v>
      </c>
      <c r="AE1434">
        <f t="shared" si="457"/>
        <v>17</v>
      </c>
      <c r="AF1434">
        <f t="shared" si="458"/>
        <v>19</v>
      </c>
      <c r="AG1434">
        <f t="shared" si="459"/>
        <v>23</v>
      </c>
      <c r="AH1434" s="18">
        <f t="shared" si="460"/>
        <v>0.40891352392011021</v>
      </c>
      <c r="AI1434" s="18">
        <f t="shared" si="461"/>
        <v>0.59108647607988984</v>
      </c>
      <c r="AJ1434" s="20">
        <f t="shared" si="462"/>
        <v>1.716540737718162E-2</v>
      </c>
      <c r="AK1434" t="str">
        <f t="shared" si="463"/>
        <v>Include</v>
      </c>
      <c r="AL1434" t="str">
        <f t="shared" si="464"/>
        <v>10 or more deaths</v>
      </c>
      <c r="AM1434" s="6">
        <f>IFERROR(VLOOKUP(D1434,DatesEachStateReach10Deaths!A:B,2,FALSE),AK1434)</f>
        <v>43908</v>
      </c>
      <c r="AN1434">
        <f t="shared" si="465"/>
        <v>21</v>
      </c>
    </row>
    <row r="1435" spans="1:40" x14ac:dyDescent="0.25">
      <c r="A1435" t="str">
        <f t="shared" si="452"/>
        <v>43930New York</v>
      </c>
      <c r="B1435" t="str">
        <f t="shared" si="453"/>
        <v>43930NY</v>
      </c>
      <c r="C1435" s="6">
        <v>43930</v>
      </c>
      <c r="D1435" t="s">
        <v>95</v>
      </c>
      <c r="E1435" t="s">
        <v>42</v>
      </c>
      <c r="F1435">
        <f>IFERROR(VLOOKUP(B1435,CovidTracking!B:G,4,FALSE),0)</f>
        <v>159937</v>
      </c>
      <c r="G1435">
        <f>IFERROR(VLOOKUP(B1435,CovidTracking!B:G,5,FALSE),0)</f>
        <v>231612</v>
      </c>
      <c r="H1435">
        <f t="shared" si="454"/>
        <v>391549</v>
      </c>
      <c r="I1435">
        <f>IFERROR(VLOOKUP(B1435,CovidTracking!B:G,6,FALSE),0)</f>
        <v>7067</v>
      </c>
      <c r="J1435">
        <f t="shared" si="448"/>
        <v>10621</v>
      </c>
      <c r="K1435">
        <f t="shared" si="449"/>
        <v>15775</v>
      </c>
      <c r="L1435">
        <f t="shared" si="450"/>
        <v>26396</v>
      </c>
      <c r="M1435">
        <f t="shared" si="451"/>
        <v>799</v>
      </c>
      <c r="N1435">
        <f>VLOOKUP(A1435,Mobility!$A:$L,7,FALSE)</f>
        <v>-65</v>
      </c>
      <c r="O1435">
        <f>VLOOKUP(A1435,Mobility!$A:$L,8,FALSE)</f>
        <v>-15</v>
      </c>
      <c r="P1435">
        <f>VLOOKUP(A1435,Mobility!$A:$L,9,FALSE)</f>
        <v>-46</v>
      </c>
      <c r="Q1435">
        <f>VLOOKUP(A1435,Mobility!$A:$L,10,FALSE)</f>
        <v>-73</v>
      </c>
      <c r="R1435">
        <f>VLOOKUP(A1435,Mobility!$A:$L,11,FALSE)</f>
        <v>-65</v>
      </c>
      <c r="S1435">
        <f>VLOOKUP(A1435,Mobility!$A:$L,12,FALSE)</f>
        <v>29</v>
      </c>
      <c r="T1435">
        <f>VLOOKUP(D1435,'Pop and Pop Den'!A:C,2,FALSE)</f>
        <v>19440469</v>
      </c>
      <c r="U1435">
        <f>VLOOKUP(D1435,'Pop and Pop Den'!A:C,3,FALSE)</f>
        <v>412.52109999999999</v>
      </c>
      <c r="V1435">
        <f>VLOOKUP(D1435,Unemployment!A:B,2,FALSE)</f>
        <v>4</v>
      </c>
      <c r="W1435">
        <f>VLOOKUP(D1435,Unemployment!H:J,2,FALSE)</f>
        <v>3.7</v>
      </c>
      <c r="X1435">
        <f>VLOOKUP(D1435,Unemployment!H:J,3,FALSE)</f>
        <v>4.5</v>
      </c>
      <c r="Y1435">
        <f t="shared" si="455"/>
        <v>0.5</v>
      </c>
      <c r="Z1435">
        <f t="shared" si="456"/>
        <v>0.79999999999999982</v>
      </c>
      <c r="AA1435">
        <f>VLOOKUP(D1435,MedianAge!A:B,2,FALSE)</f>
        <v>38.700000000000003</v>
      </c>
      <c r="AB1435" s="6">
        <f>VLOOKUP(D1435,StateActions!F:G,2,FALSE)</f>
        <v>43912</v>
      </c>
      <c r="AC1435" s="6">
        <f>VLOOKUP(D1435,StateActions!L:M,2,FALSE)</f>
        <v>43910</v>
      </c>
      <c r="AD1435" s="6">
        <f>VLOOKUP(D1435,StateActions!A:B,2,FALSE)</f>
        <v>43906</v>
      </c>
      <c r="AE1435">
        <f t="shared" si="457"/>
        <v>18</v>
      </c>
      <c r="AF1435">
        <f t="shared" si="458"/>
        <v>20</v>
      </c>
      <c r="AG1435">
        <f t="shared" si="459"/>
        <v>24</v>
      </c>
      <c r="AH1435" s="18">
        <f t="shared" si="460"/>
        <v>0.40847250280296976</v>
      </c>
      <c r="AI1435" s="18">
        <f t="shared" si="461"/>
        <v>0.59152749719703024</v>
      </c>
      <c r="AJ1435" s="20">
        <f t="shared" si="462"/>
        <v>1.8048826583645979E-2</v>
      </c>
      <c r="AK1435" t="str">
        <f t="shared" si="463"/>
        <v>Include</v>
      </c>
      <c r="AL1435" t="str">
        <f t="shared" si="464"/>
        <v>10 or more deaths</v>
      </c>
      <c r="AM1435" s="6">
        <f>IFERROR(VLOOKUP(D1435,DatesEachStateReach10Deaths!A:B,2,FALSE),AK1435)</f>
        <v>43908</v>
      </c>
      <c r="AN1435">
        <f t="shared" si="465"/>
        <v>22</v>
      </c>
    </row>
    <row r="1436" spans="1:40" x14ac:dyDescent="0.25">
      <c r="A1436" t="str">
        <f t="shared" si="452"/>
        <v>43931New York</v>
      </c>
      <c r="B1436" t="str">
        <f t="shared" si="453"/>
        <v>43931NY</v>
      </c>
      <c r="C1436" s="6">
        <v>43931</v>
      </c>
      <c r="D1436" t="s">
        <v>95</v>
      </c>
      <c r="E1436" t="s">
        <v>42</v>
      </c>
      <c r="F1436">
        <f>IFERROR(VLOOKUP(B1436,CovidTracking!B:G,4,FALSE),0)</f>
        <v>170512</v>
      </c>
      <c r="G1436">
        <f>IFERROR(VLOOKUP(B1436,CovidTracking!B:G,5,FALSE),0)</f>
        <v>247373</v>
      </c>
      <c r="H1436">
        <f t="shared" si="454"/>
        <v>417885</v>
      </c>
      <c r="I1436">
        <f>IFERROR(VLOOKUP(B1436,CovidTracking!B:G,6,FALSE),0)</f>
        <v>7844</v>
      </c>
      <c r="J1436">
        <f t="shared" si="448"/>
        <v>10575</v>
      </c>
      <c r="K1436">
        <f t="shared" si="449"/>
        <v>15761</v>
      </c>
      <c r="L1436">
        <f t="shared" si="450"/>
        <v>26336</v>
      </c>
      <c r="M1436">
        <f t="shared" si="451"/>
        <v>777</v>
      </c>
      <c r="N1436">
        <f>VLOOKUP(A1436,Mobility!$A:$L,7,FALSE)</f>
        <v>-65</v>
      </c>
      <c r="O1436">
        <f>VLOOKUP(A1436,Mobility!$A:$L,8,FALSE)</f>
        <v>-13</v>
      </c>
      <c r="P1436">
        <f>VLOOKUP(A1436,Mobility!$A:$L,9,FALSE)</f>
        <v>-53</v>
      </c>
      <c r="Q1436">
        <f>VLOOKUP(A1436,Mobility!$A:$L,10,FALSE)</f>
        <v>-72</v>
      </c>
      <c r="R1436">
        <f>VLOOKUP(A1436,Mobility!$A:$L,11,FALSE)</f>
        <v>-66</v>
      </c>
      <c r="S1436">
        <f>VLOOKUP(A1436,Mobility!$A:$L,12,FALSE)</f>
        <v>32</v>
      </c>
      <c r="T1436">
        <f>VLOOKUP(D1436,'Pop and Pop Den'!A:C,2,FALSE)</f>
        <v>19440469</v>
      </c>
      <c r="U1436">
        <f>VLOOKUP(D1436,'Pop and Pop Den'!A:C,3,FALSE)</f>
        <v>412.52109999999999</v>
      </c>
      <c r="V1436">
        <f>VLOOKUP(D1436,Unemployment!A:B,2,FALSE)</f>
        <v>4</v>
      </c>
      <c r="W1436">
        <f>VLOOKUP(D1436,Unemployment!H:J,2,FALSE)</f>
        <v>3.7</v>
      </c>
      <c r="X1436">
        <f>VLOOKUP(D1436,Unemployment!H:J,3,FALSE)</f>
        <v>4.5</v>
      </c>
      <c r="Y1436">
        <f t="shared" si="455"/>
        <v>0.5</v>
      </c>
      <c r="Z1436">
        <f t="shared" si="456"/>
        <v>0.79999999999999982</v>
      </c>
      <c r="AA1436">
        <f>VLOOKUP(D1436,MedianAge!A:B,2,FALSE)</f>
        <v>38.700000000000003</v>
      </c>
      <c r="AB1436" s="6">
        <f>VLOOKUP(D1436,StateActions!F:G,2,FALSE)</f>
        <v>43912</v>
      </c>
      <c r="AC1436" s="6">
        <f>VLOOKUP(D1436,StateActions!L:M,2,FALSE)</f>
        <v>43910</v>
      </c>
      <c r="AD1436" s="6">
        <f>VLOOKUP(D1436,StateActions!A:B,2,FALSE)</f>
        <v>43906</v>
      </c>
      <c r="AE1436">
        <f t="shared" si="457"/>
        <v>19</v>
      </c>
      <c r="AF1436">
        <f t="shared" si="458"/>
        <v>21</v>
      </c>
      <c r="AG1436">
        <f t="shared" si="459"/>
        <v>25</v>
      </c>
      <c r="AH1436" s="18">
        <f t="shared" si="460"/>
        <v>0.40803570360266578</v>
      </c>
      <c r="AI1436" s="18">
        <f t="shared" si="461"/>
        <v>0.59196429639733417</v>
      </c>
      <c r="AJ1436" s="20">
        <f t="shared" si="462"/>
        <v>1.8770714431003744E-2</v>
      </c>
      <c r="AK1436" t="str">
        <f t="shared" si="463"/>
        <v>Include</v>
      </c>
      <c r="AL1436" t="str">
        <f t="shared" si="464"/>
        <v>10 or more deaths</v>
      </c>
      <c r="AM1436" s="6">
        <f>IFERROR(VLOOKUP(D1436,DatesEachStateReach10Deaths!A:B,2,FALSE),AK1436)</f>
        <v>43908</v>
      </c>
      <c r="AN1436">
        <f t="shared" si="465"/>
        <v>23</v>
      </c>
    </row>
    <row r="1437" spans="1:40" x14ac:dyDescent="0.25">
      <c r="A1437" t="str">
        <f t="shared" si="452"/>
        <v>43891Ohio</v>
      </c>
      <c r="B1437" t="str">
        <f t="shared" si="453"/>
        <v>43891OH</v>
      </c>
      <c r="C1437" s="6">
        <v>43891</v>
      </c>
      <c r="D1437" t="s">
        <v>98</v>
      </c>
      <c r="E1437" t="s">
        <v>43</v>
      </c>
      <c r="F1437">
        <f>IFERROR(VLOOKUP(B1437,CovidTracking!B:G,4,FALSE),0)</f>
        <v>0</v>
      </c>
      <c r="G1437">
        <f>IFERROR(VLOOKUP(B1437,CovidTracking!B:G,5,FALSE),0)</f>
        <v>0</v>
      </c>
      <c r="H1437">
        <f t="shared" si="454"/>
        <v>0</v>
      </c>
      <c r="I1437">
        <f>IFERROR(VLOOKUP(B1437,CovidTracking!B:G,6,FALSE),0)</f>
        <v>0</v>
      </c>
      <c r="J1437">
        <f>F1437</f>
        <v>0</v>
      </c>
      <c r="K1437">
        <f>G1437</f>
        <v>0</v>
      </c>
      <c r="L1437">
        <f>H1437</f>
        <v>0</v>
      </c>
      <c r="M1437">
        <f>I1437</f>
        <v>0</v>
      </c>
      <c r="N1437">
        <f>VLOOKUP(A1437,Mobility!$A:$L,7,FALSE)</f>
        <v>17</v>
      </c>
      <c r="O1437">
        <f>VLOOKUP(A1437,Mobility!$A:$L,8,FALSE)</f>
        <v>10</v>
      </c>
      <c r="P1437">
        <f>VLOOKUP(A1437,Mobility!$A:$L,9,FALSE)</f>
        <v>68</v>
      </c>
      <c r="Q1437">
        <f>VLOOKUP(A1437,Mobility!$A:$L,10,FALSE)</f>
        <v>11</v>
      </c>
      <c r="R1437">
        <f>VLOOKUP(A1437,Mobility!$A:$L,11,FALSE)</f>
        <v>4</v>
      </c>
      <c r="S1437">
        <f>VLOOKUP(A1437,Mobility!$A:$L,12,FALSE)</f>
        <v>-2</v>
      </c>
      <c r="T1437">
        <f>VLOOKUP(D1437,'Pop and Pop Den'!A:C,2,FALSE)</f>
        <v>11747694</v>
      </c>
      <c r="U1437">
        <f>VLOOKUP(D1437,'Pop and Pop Den'!A:C,3,FALSE)</f>
        <v>287.50380000000001</v>
      </c>
      <c r="V1437">
        <f>VLOOKUP(D1437,Unemployment!A:B,2,FALSE)</f>
        <v>4.0999999999999996</v>
      </c>
      <c r="W1437">
        <f>VLOOKUP(D1437,Unemployment!H:J,2,FALSE)</f>
        <v>4.0999999999999996</v>
      </c>
      <c r="X1437">
        <f>VLOOKUP(D1437,Unemployment!H:J,3,FALSE)</f>
        <v>5.5</v>
      </c>
      <c r="Y1437">
        <f t="shared" si="455"/>
        <v>1.4000000000000004</v>
      </c>
      <c r="Z1437">
        <f t="shared" si="456"/>
        <v>1.4000000000000004</v>
      </c>
      <c r="AA1437">
        <f>VLOOKUP(D1437,MedianAge!A:B,2,FALSE)</f>
        <v>39.299999999999997</v>
      </c>
      <c r="AB1437" s="6">
        <f>VLOOKUP(D1437,StateActions!F:G,2,FALSE)</f>
        <v>43913</v>
      </c>
      <c r="AC1437" s="6">
        <f>VLOOKUP(D1437,StateActions!L:M,2,FALSE)</f>
        <v>43912</v>
      </c>
      <c r="AD1437" s="6">
        <f>VLOOKUP(D1437,StateActions!A:B,2,FALSE)</f>
        <v>43902</v>
      </c>
      <c r="AE1437">
        <f t="shared" si="457"/>
        <v>-22</v>
      </c>
      <c r="AF1437">
        <f t="shared" si="458"/>
        <v>-21</v>
      </c>
      <c r="AG1437">
        <f t="shared" si="459"/>
        <v>-11</v>
      </c>
      <c r="AH1437" s="18">
        <f t="shared" si="460"/>
        <v>0</v>
      </c>
      <c r="AI1437" s="18">
        <f t="shared" si="461"/>
        <v>0</v>
      </c>
      <c r="AJ1437" s="20">
        <f t="shared" si="462"/>
        <v>0</v>
      </c>
      <c r="AK1437" t="str">
        <f t="shared" si="463"/>
        <v>Include</v>
      </c>
      <c r="AL1437" t="str">
        <f t="shared" si="464"/>
        <v>Less than 10 deaths</v>
      </c>
      <c r="AM1437" s="6">
        <f>IFERROR(VLOOKUP(D1437,DatesEachStateReach10Deaths!A:B,2,FALSE),AK1437)</f>
        <v>43915</v>
      </c>
      <c r="AN1437">
        <f t="shared" si="465"/>
        <v>-24</v>
      </c>
    </row>
    <row r="1438" spans="1:40" x14ac:dyDescent="0.25">
      <c r="A1438" t="str">
        <f t="shared" si="452"/>
        <v>43892Ohio</v>
      </c>
      <c r="B1438" t="str">
        <f t="shared" si="453"/>
        <v>43892OH</v>
      </c>
      <c r="C1438" s="6">
        <v>43892</v>
      </c>
      <c r="D1438" t="s">
        <v>98</v>
      </c>
      <c r="E1438" t="s">
        <v>43</v>
      </c>
      <c r="F1438">
        <f>IFERROR(VLOOKUP(B1438,CovidTracking!B:G,4,FALSE),0)</f>
        <v>0</v>
      </c>
      <c r="G1438">
        <f>IFERROR(VLOOKUP(B1438,CovidTracking!B:G,5,FALSE),0)</f>
        <v>0</v>
      </c>
      <c r="H1438">
        <f t="shared" si="454"/>
        <v>0</v>
      </c>
      <c r="I1438">
        <f>IFERROR(VLOOKUP(B1438,CovidTracking!B:G,6,FALSE),0)</f>
        <v>0</v>
      </c>
      <c r="J1438">
        <f t="shared" ref="J1438:J1477" si="466">F1438-F1437</f>
        <v>0</v>
      </c>
      <c r="K1438">
        <f t="shared" ref="K1438:K1477" si="467">G1438-G1437</f>
        <v>0</v>
      </c>
      <c r="L1438">
        <f t="shared" ref="L1438:L1477" si="468">H1438-H1437</f>
        <v>0</v>
      </c>
      <c r="M1438">
        <f t="shared" ref="M1438:M1477" si="469">I1438-I1437</f>
        <v>0</v>
      </c>
      <c r="N1438">
        <f>VLOOKUP(A1438,Mobility!$A:$L,7,FALSE)</f>
        <v>7</v>
      </c>
      <c r="O1438">
        <f>VLOOKUP(A1438,Mobility!$A:$L,8,FALSE)</f>
        <v>3</v>
      </c>
      <c r="P1438">
        <f>VLOOKUP(A1438,Mobility!$A:$L,9,FALSE)</f>
        <v>-7</v>
      </c>
      <c r="Q1438">
        <f>VLOOKUP(A1438,Mobility!$A:$L,10,FALSE)</f>
        <v>2</v>
      </c>
      <c r="R1438">
        <f>VLOOKUP(A1438,Mobility!$A:$L,11,FALSE)</f>
        <v>2</v>
      </c>
      <c r="S1438">
        <f>VLOOKUP(A1438,Mobility!$A:$L,12,FALSE)</f>
        <v>0</v>
      </c>
      <c r="T1438">
        <f>VLOOKUP(D1438,'Pop and Pop Den'!A:C,2,FALSE)</f>
        <v>11747694</v>
      </c>
      <c r="U1438">
        <f>VLOOKUP(D1438,'Pop and Pop Den'!A:C,3,FALSE)</f>
        <v>287.50380000000001</v>
      </c>
      <c r="V1438">
        <f>VLOOKUP(D1438,Unemployment!A:B,2,FALSE)</f>
        <v>4.0999999999999996</v>
      </c>
      <c r="W1438">
        <f>VLOOKUP(D1438,Unemployment!H:J,2,FALSE)</f>
        <v>4.0999999999999996</v>
      </c>
      <c r="X1438">
        <f>VLOOKUP(D1438,Unemployment!H:J,3,FALSE)</f>
        <v>5.5</v>
      </c>
      <c r="Y1438">
        <f t="shared" si="455"/>
        <v>1.4000000000000004</v>
      </c>
      <c r="Z1438">
        <f t="shared" si="456"/>
        <v>1.4000000000000004</v>
      </c>
      <c r="AA1438">
        <f>VLOOKUP(D1438,MedianAge!A:B,2,FALSE)</f>
        <v>39.299999999999997</v>
      </c>
      <c r="AB1438" s="6">
        <f>VLOOKUP(D1438,StateActions!F:G,2,FALSE)</f>
        <v>43913</v>
      </c>
      <c r="AC1438" s="6">
        <f>VLOOKUP(D1438,StateActions!L:M,2,FALSE)</f>
        <v>43912</v>
      </c>
      <c r="AD1438" s="6">
        <f>VLOOKUP(D1438,StateActions!A:B,2,FALSE)</f>
        <v>43902</v>
      </c>
      <c r="AE1438">
        <f t="shared" si="457"/>
        <v>-21</v>
      </c>
      <c r="AF1438">
        <f t="shared" si="458"/>
        <v>-20</v>
      </c>
      <c r="AG1438">
        <f t="shared" si="459"/>
        <v>-10</v>
      </c>
      <c r="AH1438" s="18">
        <f t="shared" si="460"/>
        <v>0</v>
      </c>
      <c r="AI1438" s="18">
        <f t="shared" si="461"/>
        <v>0</v>
      </c>
      <c r="AJ1438" s="20">
        <f t="shared" si="462"/>
        <v>0</v>
      </c>
      <c r="AK1438" t="str">
        <f t="shared" si="463"/>
        <v>Include</v>
      </c>
      <c r="AL1438" t="str">
        <f t="shared" si="464"/>
        <v>Less than 10 deaths</v>
      </c>
      <c r="AM1438" s="6">
        <f>IFERROR(VLOOKUP(D1438,DatesEachStateReach10Deaths!A:B,2,FALSE),AK1438)</f>
        <v>43915</v>
      </c>
      <c r="AN1438">
        <f t="shared" si="465"/>
        <v>-23</v>
      </c>
    </row>
    <row r="1439" spans="1:40" x14ac:dyDescent="0.25">
      <c r="A1439" t="str">
        <f t="shared" si="452"/>
        <v>43893Ohio</v>
      </c>
      <c r="B1439" t="str">
        <f t="shared" si="453"/>
        <v>43893OH</v>
      </c>
      <c r="C1439" s="6">
        <v>43893</v>
      </c>
      <c r="D1439" t="s">
        <v>98</v>
      </c>
      <c r="E1439" t="s">
        <v>43</v>
      </c>
      <c r="F1439">
        <f>IFERROR(VLOOKUP(B1439,CovidTracking!B:G,4,FALSE),0)</f>
        <v>0</v>
      </c>
      <c r="G1439">
        <f>IFERROR(VLOOKUP(B1439,CovidTracking!B:G,5,FALSE),0)</f>
        <v>0</v>
      </c>
      <c r="H1439">
        <f t="shared" si="454"/>
        <v>0</v>
      </c>
      <c r="I1439">
        <f>IFERROR(VLOOKUP(B1439,CovidTracking!B:G,6,FALSE),0)</f>
        <v>0</v>
      </c>
      <c r="J1439">
        <f t="shared" si="466"/>
        <v>0</v>
      </c>
      <c r="K1439">
        <f t="shared" si="467"/>
        <v>0</v>
      </c>
      <c r="L1439">
        <f t="shared" si="468"/>
        <v>0</v>
      </c>
      <c r="M1439">
        <f t="shared" si="469"/>
        <v>0</v>
      </c>
      <c r="N1439">
        <f>VLOOKUP(A1439,Mobility!$A:$L,7,FALSE)</f>
        <v>12</v>
      </c>
      <c r="O1439">
        <f>VLOOKUP(A1439,Mobility!$A:$L,8,FALSE)</f>
        <v>8</v>
      </c>
      <c r="P1439">
        <f>VLOOKUP(A1439,Mobility!$A:$L,9,FALSE)</f>
        <v>23</v>
      </c>
      <c r="Q1439">
        <f>VLOOKUP(A1439,Mobility!$A:$L,10,FALSE)</f>
        <v>7</v>
      </c>
      <c r="R1439">
        <f>VLOOKUP(A1439,Mobility!$A:$L,11,FALSE)</f>
        <v>2</v>
      </c>
      <c r="S1439">
        <f>VLOOKUP(A1439,Mobility!$A:$L,12,FALSE)</f>
        <v>-1</v>
      </c>
      <c r="T1439">
        <f>VLOOKUP(D1439,'Pop and Pop Den'!A:C,2,FALSE)</f>
        <v>11747694</v>
      </c>
      <c r="U1439">
        <f>VLOOKUP(D1439,'Pop and Pop Den'!A:C,3,FALSE)</f>
        <v>287.50380000000001</v>
      </c>
      <c r="V1439">
        <f>VLOOKUP(D1439,Unemployment!A:B,2,FALSE)</f>
        <v>4.0999999999999996</v>
      </c>
      <c r="W1439">
        <f>VLOOKUP(D1439,Unemployment!H:J,2,FALSE)</f>
        <v>4.0999999999999996</v>
      </c>
      <c r="X1439">
        <f>VLOOKUP(D1439,Unemployment!H:J,3,FALSE)</f>
        <v>5.5</v>
      </c>
      <c r="Y1439">
        <f t="shared" si="455"/>
        <v>1.4000000000000004</v>
      </c>
      <c r="Z1439">
        <f t="shared" si="456"/>
        <v>1.4000000000000004</v>
      </c>
      <c r="AA1439">
        <f>VLOOKUP(D1439,MedianAge!A:B,2,FALSE)</f>
        <v>39.299999999999997</v>
      </c>
      <c r="AB1439" s="6">
        <f>VLOOKUP(D1439,StateActions!F:G,2,FALSE)</f>
        <v>43913</v>
      </c>
      <c r="AC1439" s="6">
        <f>VLOOKUP(D1439,StateActions!L:M,2,FALSE)</f>
        <v>43912</v>
      </c>
      <c r="AD1439" s="6">
        <f>VLOOKUP(D1439,StateActions!A:B,2,FALSE)</f>
        <v>43902</v>
      </c>
      <c r="AE1439">
        <f t="shared" si="457"/>
        <v>-20</v>
      </c>
      <c r="AF1439">
        <f t="shared" si="458"/>
        <v>-19</v>
      </c>
      <c r="AG1439">
        <f t="shared" si="459"/>
        <v>-9</v>
      </c>
      <c r="AH1439" s="18">
        <f t="shared" si="460"/>
        <v>0</v>
      </c>
      <c r="AI1439" s="18">
        <f t="shared" si="461"/>
        <v>0</v>
      </c>
      <c r="AJ1439" s="20">
        <f t="shared" si="462"/>
        <v>0</v>
      </c>
      <c r="AK1439" t="str">
        <f t="shared" si="463"/>
        <v>Include</v>
      </c>
      <c r="AL1439" t="str">
        <f t="shared" si="464"/>
        <v>Less than 10 deaths</v>
      </c>
      <c r="AM1439" s="6">
        <f>IFERROR(VLOOKUP(D1439,DatesEachStateReach10Deaths!A:B,2,FALSE),AK1439)</f>
        <v>43915</v>
      </c>
      <c r="AN1439">
        <f t="shared" si="465"/>
        <v>-22</v>
      </c>
    </row>
    <row r="1440" spans="1:40" x14ac:dyDescent="0.25">
      <c r="A1440" t="str">
        <f t="shared" si="452"/>
        <v>43894Ohio</v>
      </c>
      <c r="B1440" t="str">
        <f t="shared" si="453"/>
        <v>43894OH</v>
      </c>
      <c r="C1440" s="6">
        <v>43894</v>
      </c>
      <c r="D1440" t="s">
        <v>98</v>
      </c>
      <c r="E1440" t="s">
        <v>43</v>
      </c>
      <c r="F1440">
        <f>IFERROR(VLOOKUP(B1440,CovidTracking!B:G,4,FALSE),0)</f>
        <v>0</v>
      </c>
      <c r="G1440">
        <f>IFERROR(VLOOKUP(B1440,CovidTracking!B:G,5,FALSE),0)</f>
        <v>0</v>
      </c>
      <c r="H1440">
        <f t="shared" si="454"/>
        <v>0</v>
      </c>
      <c r="I1440">
        <f>IFERROR(VLOOKUP(B1440,CovidTracking!B:G,6,FALSE),0)</f>
        <v>0</v>
      </c>
      <c r="J1440">
        <f t="shared" si="466"/>
        <v>0</v>
      </c>
      <c r="K1440">
        <f t="shared" si="467"/>
        <v>0</v>
      </c>
      <c r="L1440">
        <f t="shared" si="468"/>
        <v>0</v>
      </c>
      <c r="M1440">
        <f t="shared" si="469"/>
        <v>0</v>
      </c>
      <c r="N1440">
        <f>VLOOKUP(A1440,Mobility!$A:$L,7,FALSE)</f>
        <v>12</v>
      </c>
      <c r="O1440">
        <f>VLOOKUP(A1440,Mobility!$A:$L,8,FALSE)</f>
        <v>7</v>
      </c>
      <c r="P1440">
        <f>VLOOKUP(A1440,Mobility!$A:$L,9,FALSE)</f>
        <v>29</v>
      </c>
      <c r="Q1440">
        <f>VLOOKUP(A1440,Mobility!$A:$L,10,FALSE)</f>
        <v>7</v>
      </c>
      <c r="R1440">
        <f>VLOOKUP(A1440,Mobility!$A:$L,11,FALSE)</f>
        <v>2</v>
      </c>
      <c r="S1440">
        <f>VLOOKUP(A1440,Mobility!$A:$L,12,FALSE)</f>
        <v>-1</v>
      </c>
      <c r="T1440">
        <f>VLOOKUP(D1440,'Pop and Pop Den'!A:C,2,FALSE)</f>
        <v>11747694</v>
      </c>
      <c r="U1440">
        <f>VLOOKUP(D1440,'Pop and Pop Den'!A:C,3,FALSE)</f>
        <v>287.50380000000001</v>
      </c>
      <c r="V1440">
        <f>VLOOKUP(D1440,Unemployment!A:B,2,FALSE)</f>
        <v>4.0999999999999996</v>
      </c>
      <c r="W1440">
        <f>VLOOKUP(D1440,Unemployment!H:J,2,FALSE)</f>
        <v>4.0999999999999996</v>
      </c>
      <c r="X1440">
        <f>VLOOKUP(D1440,Unemployment!H:J,3,FALSE)</f>
        <v>5.5</v>
      </c>
      <c r="Y1440">
        <f t="shared" si="455"/>
        <v>1.4000000000000004</v>
      </c>
      <c r="Z1440">
        <f t="shared" si="456"/>
        <v>1.4000000000000004</v>
      </c>
      <c r="AA1440">
        <f>VLOOKUP(D1440,MedianAge!A:B,2,FALSE)</f>
        <v>39.299999999999997</v>
      </c>
      <c r="AB1440" s="6">
        <f>VLOOKUP(D1440,StateActions!F:G,2,FALSE)</f>
        <v>43913</v>
      </c>
      <c r="AC1440" s="6">
        <f>VLOOKUP(D1440,StateActions!L:M,2,FALSE)</f>
        <v>43912</v>
      </c>
      <c r="AD1440" s="6">
        <f>VLOOKUP(D1440,StateActions!A:B,2,FALSE)</f>
        <v>43902</v>
      </c>
      <c r="AE1440">
        <f t="shared" si="457"/>
        <v>-19</v>
      </c>
      <c r="AF1440">
        <f t="shared" si="458"/>
        <v>-18</v>
      </c>
      <c r="AG1440">
        <f t="shared" si="459"/>
        <v>-8</v>
      </c>
      <c r="AH1440" s="18">
        <f t="shared" si="460"/>
        <v>0</v>
      </c>
      <c r="AI1440" s="18">
        <f t="shared" si="461"/>
        <v>0</v>
      </c>
      <c r="AJ1440" s="20">
        <f t="shared" si="462"/>
        <v>0</v>
      </c>
      <c r="AK1440" t="str">
        <f t="shared" si="463"/>
        <v>Include</v>
      </c>
      <c r="AL1440" t="str">
        <f t="shared" si="464"/>
        <v>Less than 10 deaths</v>
      </c>
      <c r="AM1440" s="6">
        <f>IFERROR(VLOOKUP(D1440,DatesEachStateReach10Deaths!A:B,2,FALSE),AK1440)</f>
        <v>43915</v>
      </c>
      <c r="AN1440">
        <f t="shared" si="465"/>
        <v>-21</v>
      </c>
    </row>
    <row r="1441" spans="1:40" x14ac:dyDescent="0.25">
      <c r="A1441" t="str">
        <f t="shared" si="452"/>
        <v>43895Ohio</v>
      </c>
      <c r="B1441" t="str">
        <f t="shared" si="453"/>
        <v>43895OH</v>
      </c>
      <c r="C1441" s="6">
        <v>43895</v>
      </c>
      <c r="D1441" t="s">
        <v>98</v>
      </c>
      <c r="E1441" t="s">
        <v>43</v>
      </c>
      <c r="F1441">
        <f>IFERROR(VLOOKUP(B1441,CovidTracking!B:G,4,FALSE),0)</f>
        <v>0</v>
      </c>
      <c r="G1441">
        <f>IFERROR(VLOOKUP(B1441,CovidTracking!B:G,5,FALSE),0)</f>
        <v>7</v>
      </c>
      <c r="H1441">
        <f t="shared" si="454"/>
        <v>7</v>
      </c>
      <c r="I1441">
        <f>IFERROR(VLOOKUP(B1441,CovidTracking!B:G,6,FALSE),0)</f>
        <v>0</v>
      </c>
      <c r="J1441">
        <f t="shared" si="466"/>
        <v>0</v>
      </c>
      <c r="K1441">
        <f t="shared" si="467"/>
        <v>7</v>
      </c>
      <c r="L1441">
        <f t="shared" si="468"/>
        <v>7</v>
      </c>
      <c r="M1441">
        <f t="shared" si="469"/>
        <v>0</v>
      </c>
      <c r="N1441">
        <f>VLOOKUP(A1441,Mobility!$A:$L,7,FALSE)</f>
        <v>11</v>
      </c>
      <c r="O1441">
        <f>VLOOKUP(A1441,Mobility!$A:$L,8,FALSE)</f>
        <v>8</v>
      </c>
      <c r="P1441">
        <f>VLOOKUP(A1441,Mobility!$A:$L,9,FALSE)</f>
        <v>51</v>
      </c>
      <c r="Q1441">
        <f>VLOOKUP(A1441,Mobility!$A:$L,10,FALSE)</f>
        <v>8</v>
      </c>
      <c r="R1441">
        <f>VLOOKUP(A1441,Mobility!$A:$L,11,FALSE)</f>
        <v>2</v>
      </c>
      <c r="S1441">
        <f>VLOOKUP(A1441,Mobility!$A:$L,12,FALSE)</f>
        <v>-1</v>
      </c>
      <c r="T1441">
        <f>VLOOKUP(D1441,'Pop and Pop Den'!A:C,2,FALSE)</f>
        <v>11747694</v>
      </c>
      <c r="U1441">
        <f>VLOOKUP(D1441,'Pop and Pop Den'!A:C,3,FALSE)</f>
        <v>287.50380000000001</v>
      </c>
      <c r="V1441">
        <f>VLOOKUP(D1441,Unemployment!A:B,2,FALSE)</f>
        <v>4.0999999999999996</v>
      </c>
      <c r="W1441">
        <f>VLOOKUP(D1441,Unemployment!H:J,2,FALSE)</f>
        <v>4.0999999999999996</v>
      </c>
      <c r="X1441">
        <f>VLOOKUP(D1441,Unemployment!H:J,3,FALSE)</f>
        <v>5.5</v>
      </c>
      <c r="Y1441">
        <f t="shared" si="455"/>
        <v>1.4000000000000004</v>
      </c>
      <c r="Z1441">
        <f t="shared" si="456"/>
        <v>1.4000000000000004</v>
      </c>
      <c r="AA1441">
        <f>VLOOKUP(D1441,MedianAge!A:B,2,FALSE)</f>
        <v>39.299999999999997</v>
      </c>
      <c r="AB1441" s="6">
        <f>VLOOKUP(D1441,StateActions!F:G,2,FALSE)</f>
        <v>43913</v>
      </c>
      <c r="AC1441" s="6">
        <f>VLOOKUP(D1441,StateActions!L:M,2,FALSE)</f>
        <v>43912</v>
      </c>
      <c r="AD1441" s="6">
        <f>VLOOKUP(D1441,StateActions!A:B,2,FALSE)</f>
        <v>43902</v>
      </c>
      <c r="AE1441">
        <f t="shared" si="457"/>
        <v>-18</v>
      </c>
      <c r="AF1441">
        <f t="shared" si="458"/>
        <v>-17</v>
      </c>
      <c r="AG1441">
        <f t="shared" si="459"/>
        <v>-7</v>
      </c>
      <c r="AH1441" s="18">
        <f t="shared" si="460"/>
        <v>0</v>
      </c>
      <c r="AI1441" s="18">
        <f t="shared" si="461"/>
        <v>1</v>
      </c>
      <c r="AJ1441" s="20">
        <f t="shared" si="462"/>
        <v>0</v>
      </c>
      <c r="AK1441" t="str">
        <f t="shared" si="463"/>
        <v>Include</v>
      </c>
      <c r="AL1441" t="str">
        <f t="shared" si="464"/>
        <v>Less than 10 deaths</v>
      </c>
      <c r="AM1441" s="6">
        <f>IFERROR(VLOOKUP(D1441,DatesEachStateReach10Deaths!A:B,2,FALSE),AK1441)</f>
        <v>43915</v>
      </c>
      <c r="AN1441">
        <f t="shared" si="465"/>
        <v>-20</v>
      </c>
    </row>
    <row r="1442" spans="1:40" x14ac:dyDescent="0.25">
      <c r="A1442" t="str">
        <f t="shared" si="452"/>
        <v>43896Ohio</v>
      </c>
      <c r="B1442" t="str">
        <f t="shared" si="453"/>
        <v>43896OH</v>
      </c>
      <c r="C1442" s="6">
        <v>43896</v>
      </c>
      <c r="D1442" t="s">
        <v>98</v>
      </c>
      <c r="E1442" t="s">
        <v>43</v>
      </c>
      <c r="F1442">
        <f>IFERROR(VLOOKUP(B1442,CovidTracking!B:G,4,FALSE),0)</f>
        <v>0</v>
      </c>
      <c r="G1442">
        <f>IFERROR(VLOOKUP(B1442,CovidTracking!B:G,5,FALSE),0)</f>
        <v>8</v>
      </c>
      <c r="H1442">
        <f t="shared" si="454"/>
        <v>8</v>
      </c>
      <c r="I1442">
        <f>IFERROR(VLOOKUP(B1442,CovidTracking!B:G,6,FALSE),0)</f>
        <v>0</v>
      </c>
      <c r="J1442">
        <f t="shared" si="466"/>
        <v>0</v>
      </c>
      <c r="K1442">
        <f t="shared" si="467"/>
        <v>1</v>
      </c>
      <c r="L1442">
        <f t="shared" si="468"/>
        <v>1</v>
      </c>
      <c r="M1442">
        <f t="shared" si="469"/>
        <v>0</v>
      </c>
      <c r="N1442">
        <f>VLOOKUP(A1442,Mobility!$A:$L,7,FALSE)</f>
        <v>2</v>
      </c>
      <c r="O1442">
        <f>VLOOKUP(A1442,Mobility!$A:$L,8,FALSE)</f>
        <v>-3</v>
      </c>
      <c r="P1442">
        <f>VLOOKUP(A1442,Mobility!$A:$L,9,FALSE)</f>
        <v>9</v>
      </c>
      <c r="Q1442">
        <f>VLOOKUP(A1442,Mobility!$A:$L,10,FALSE)</f>
        <v>5</v>
      </c>
      <c r="R1442">
        <f>VLOOKUP(A1442,Mobility!$A:$L,11,FALSE)</f>
        <v>2</v>
      </c>
      <c r="S1442">
        <f>VLOOKUP(A1442,Mobility!$A:$L,12,FALSE)</f>
        <v>0</v>
      </c>
      <c r="T1442">
        <f>VLOOKUP(D1442,'Pop and Pop Den'!A:C,2,FALSE)</f>
        <v>11747694</v>
      </c>
      <c r="U1442">
        <f>VLOOKUP(D1442,'Pop and Pop Den'!A:C,3,FALSE)</f>
        <v>287.50380000000001</v>
      </c>
      <c r="V1442">
        <f>VLOOKUP(D1442,Unemployment!A:B,2,FALSE)</f>
        <v>4.0999999999999996</v>
      </c>
      <c r="W1442">
        <f>VLOOKUP(D1442,Unemployment!H:J,2,FALSE)</f>
        <v>4.0999999999999996</v>
      </c>
      <c r="X1442">
        <f>VLOOKUP(D1442,Unemployment!H:J,3,FALSE)</f>
        <v>5.5</v>
      </c>
      <c r="Y1442">
        <f t="shared" si="455"/>
        <v>1.4000000000000004</v>
      </c>
      <c r="Z1442">
        <f t="shared" si="456"/>
        <v>1.4000000000000004</v>
      </c>
      <c r="AA1442">
        <f>VLOOKUP(D1442,MedianAge!A:B,2,FALSE)</f>
        <v>39.299999999999997</v>
      </c>
      <c r="AB1442" s="6">
        <f>VLOOKUP(D1442,StateActions!F:G,2,FALSE)</f>
        <v>43913</v>
      </c>
      <c r="AC1442" s="6">
        <f>VLOOKUP(D1442,StateActions!L:M,2,FALSE)</f>
        <v>43912</v>
      </c>
      <c r="AD1442" s="6">
        <f>VLOOKUP(D1442,StateActions!A:B,2,FALSE)</f>
        <v>43902</v>
      </c>
      <c r="AE1442">
        <f t="shared" si="457"/>
        <v>-17</v>
      </c>
      <c r="AF1442">
        <f t="shared" si="458"/>
        <v>-16</v>
      </c>
      <c r="AG1442">
        <f t="shared" si="459"/>
        <v>-6</v>
      </c>
      <c r="AH1442" s="18">
        <f t="shared" si="460"/>
        <v>0</v>
      </c>
      <c r="AI1442" s="18">
        <f t="shared" si="461"/>
        <v>1</v>
      </c>
      <c r="AJ1442" s="20">
        <f t="shared" si="462"/>
        <v>0</v>
      </c>
      <c r="AK1442" t="str">
        <f t="shared" si="463"/>
        <v>Include</v>
      </c>
      <c r="AL1442" t="str">
        <f t="shared" si="464"/>
        <v>Less than 10 deaths</v>
      </c>
      <c r="AM1442" s="6">
        <f>IFERROR(VLOOKUP(D1442,DatesEachStateReach10Deaths!A:B,2,FALSE),AK1442)</f>
        <v>43915</v>
      </c>
      <c r="AN1442">
        <f t="shared" si="465"/>
        <v>-19</v>
      </c>
    </row>
    <row r="1443" spans="1:40" x14ac:dyDescent="0.25">
      <c r="A1443" t="str">
        <f t="shared" si="452"/>
        <v>43897Ohio</v>
      </c>
      <c r="B1443" t="str">
        <f t="shared" si="453"/>
        <v>43897OH</v>
      </c>
      <c r="C1443" s="6">
        <v>43897</v>
      </c>
      <c r="D1443" t="s">
        <v>98</v>
      </c>
      <c r="E1443" t="s">
        <v>43</v>
      </c>
      <c r="F1443">
        <f>IFERROR(VLOOKUP(B1443,CovidTracking!B:G,4,FALSE),0)</f>
        <v>0</v>
      </c>
      <c r="G1443">
        <f>IFERROR(VLOOKUP(B1443,CovidTracking!B:G,5,FALSE),0)</f>
        <v>9</v>
      </c>
      <c r="H1443">
        <f t="shared" si="454"/>
        <v>9</v>
      </c>
      <c r="I1443">
        <f>IFERROR(VLOOKUP(B1443,CovidTracking!B:G,6,FALSE),0)</f>
        <v>0</v>
      </c>
      <c r="J1443">
        <f t="shared" si="466"/>
        <v>0</v>
      </c>
      <c r="K1443">
        <f t="shared" si="467"/>
        <v>1</v>
      </c>
      <c r="L1443">
        <f t="shared" si="468"/>
        <v>1</v>
      </c>
      <c r="M1443">
        <f t="shared" si="469"/>
        <v>0</v>
      </c>
      <c r="N1443">
        <f>VLOOKUP(A1443,Mobility!$A:$L,7,FALSE)</f>
        <v>13</v>
      </c>
      <c r="O1443">
        <f>VLOOKUP(A1443,Mobility!$A:$L,8,FALSE)</f>
        <v>7</v>
      </c>
      <c r="P1443">
        <f>VLOOKUP(A1443,Mobility!$A:$L,9,FALSE)</f>
        <v>68</v>
      </c>
      <c r="Q1443">
        <f>VLOOKUP(A1443,Mobility!$A:$L,10,FALSE)</f>
        <v>13</v>
      </c>
      <c r="R1443">
        <f>VLOOKUP(A1443,Mobility!$A:$L,11,FALSE)</f>
        <v>4</v>
      </c>
      <c r="S1443">
        <f>VLOOKUP(A1443,Mobility!$A:$L,12,FALSE)</f>
        <v>-2</v>
      </c>
      <c r="T1443">
        <f>VLOOKUP(D1443,'Pop and Pop Den'!A:C,2,FALSE)</f>
        <v>11747694</v>
      </c>
      <c r="U1443">
        <f>VLOOKUP(D1443,'Pop and Pop Den'!A:C,3,FALSE)</f>
        <v>287.50380000000001</v>
      </c>
      <c r="V1443">
        <f>VLOOKUP(D1443,Unemployment!A:B,2,FALSE)</f>
        <v>4.0999999999999996</v>
      </c>
      <c r="W1443">
        <f>VLOOKUP(D1443,Unemployment!H:J,2,FALSE)</f>
        <v>4.0999999999999996</v>
      </c>
      <c r="X1443">
        <f>VLOOKUP(D1443,Unemployment!H:J,3,FALSE)</f>
        <v>5.5</v>
      </c>
      <c r="Y1443">
        <f t="shared" si="455"/>
        <v>1.4000000000000004</v>
      </c>
      <c r="Z1443">
        <f t="shared" si="456"/>
        <v>1.4000000000000004</v>
      </c>
      <c r="AA1443">
        <f>VLOOKUP(D1443,MedianAge!A:B,2,FALSE)</f>
        <v>39.299999999999997</v>
      </c>
      <c r="AB1443" s="6">
        <f>VLOOKUP(D1443,StateActions!F:G,2,FALSE)</f>
        <v>43913</v>
      </c>
      <c r="AC1443" s="6">
        <f>VLOOKUP(D1443,StateActions!L:M,2,FALSE)</f>
        <v>43912</v>
      </c>
      <c r="AD1443" s="6">
        <f>VLOOKUP(D1443,StateActions!A:B,2,FALSE)</f>
        <v>43902</v>
      </c>
      <c r="AE1443">
        <f t="shared" si="457"/>
        <v>-16</v>
      </c>
      <c r="AF1443">
        <f t="shared" si="458"/>
        <v>-15</v>
      </c>
      <c r="AG1443">
        <f t="shared" si="459"/>
        <v>-5</v>
      </c>
      <c r="AH1443" s="18">
        <f t="shared" si="460"/>
        <v>0</v>
      </c>
      <c r="AI1443" s="18">
        <f t="shared" si="461"/>
        <v>1</v>
      </c>
      <c r="AJ1443" s="20">
        <f t="shared" si="462"/>
        <v>0</v>
      </c>
      <c r="AK1443" t="str">
        <f t="shared" si="463"/>
        <v>Include</v>
      </c>
      <c r="AL1443" t="str">
        <f t="shared" si="464"/>
        <v>Less than 10 deaths</v>
      </c>
      <c r="AM1443" s="6">
        <f>IFERROR(VLOOKUP(D1443,DatesEachStateReach10Deaths!A:B,2,FALSE),AK1443)</f>
        <v>43915</v>
      </c>
      <c r="AN1443">
        <f t="shared" si="465"/>
        <v>-18</v>
      </c>
    </row>
    <row r="1444" spans="1:40" x14ac:dyDescent="0.25">
      <c r="A1444" t="str">
        <f t="shared" si="452"/>
        <v>43898Ohio</v>
      </c>
      <c r="B1444" t="str">
        <f t="shared" si="453"/>
        <v>43898OH</v>
      </c>
      <c r="C1444" s="6">
        <v>43898</v>
      </c>
      <c r="D1444" t="s">
        <v>98</v>
      </c>
      <c r="E1444" t="s">
        <v>43</v>
      </c>
      <c r="F1444">
        <f>IFERROR(VLOOKUP(B1444,CovidTracking!B:G,4,FALSE),0)</f>
        <v>0</v>
      </c>
      <c r="G1444">
        <f>IFERROR(VLOOKUP(B1444,CovidTracking!B:G,5,FALSE),0)</f>
        <v>10</v>
      </c>
      <c r="H1444">
        <f t="shared" si="454"/>
        <v>10</v>
      </c>
      <c r="I1444">
        <f>IFERROR(VLOOKUP(B1444,CovidTracking!B:G,6,FALSE),0)</f>
        <v>0</v>
      </c>
      <c r="J1444">
        <f t="shared" si="466"/>
        <v>0</v>
      </c>
      <c r="K1444">
        <f t="shared" si="467"/>
        <v>1</v>
      </c>
      <c r="L1444">
        <f t="shared" si="468"/>
        <v>1</v>
      </c>
      <c r="M1444">
        <f t="shared" si="469"/>
        <v>0</v>
      </c>
      <c r="N1444">
        <f>VLOOKUP(A1444,Mobility!$A:$L,7,FALSE)</f>
        <v>15</v>
      </c>
      <c r="O1444">
        <f>VLOOKUP(A1444,Mobility!$A:$L,8,FALSE)</f>
        <v>9</v>
      </c>
      <c r="P1444">
        <f>VLOOKUP(A1444,Mobility!$A:$L,9,FALSE)</f>
        <v>187</v>
      </c>
      <c r="Q1444">
        <f>VLOOKUP(A1444,Mobility!$A:$L,10,FALSE)</f>
        <v>14</v>
      </c>
      <c r="R1444">
        <f>VLOOKUP(A1444,Mobility!$A:$L,11,FALSE)</f>
        <v>2</v>
      </c>
      <c r="S1444">
        <f>VLOOKUP(A1444,Mobility!$A:$L,12,FALSE)</f>
        <v>-2</v>
      </c>
      <c r="T1444">
        <f>VLOOKUP(D1444,'Pop and Pop Den'!A:C,2,FALSE)</f>
        <v>11747694</v>
      </c>
      <c r="U1444">
        <f>VLOOKUP(D1444,'Pop and Pop Den'!A:C,3,FALSE)</f>
        <v>287.50380000000001</v>
      </c>
      <c r="V1444">
        <f>VLOOKUP(D1444,Unemployment!A:B,2,FALSE)</f>
        <v>4.0999999999999996</v>
      </c>
      <c r="W1444">
        <f>VLOOKUP(D1444,Unemployment!H:J,2,FALSE)</f>
        <v>4.0999999999999996</v>
      </c>
      <c r="X1444">
        <f>VLOOKUP(D1444,Unemployment!H:J,3,FALSE)</f>
        <v>5.5</v>
      </c>
      <c r="Y1444">
        <f t="shared" si="455"/>
        <v>1.4000000000000004</v>
      </c>
      <c r="Z1444">
        <f t="shared" si="456"/>
        <v>1.4000000000000004</v>
      </c>
      <c r="AA1444">
        <f>VLOOKUP(D1444,MedianAge!A:B,2,FALSE)</f>
        <v>39.299999999999997</v>
      </c>
      <c r="AB1444" s="6">
        <f>VLOOKUP(D1444,StateActions!F:G,2,FALSE)</f>
        <v>43913</v>
      </c>
      <c r="AC1444" s="6">
        <f>VLOOKUP(D1444,StateActions!L:M,2,FALSE)</f>
        <v>43912</v>
      </c>
      <c r="AD1444" s="6">
        <f>VLOOKUP(D1444,StateActions!A:B,2,FALSE)</f>
        <v>43902</v>
      </c>
      <c r="AE1444">
        <f t="shared" si="457"/>
        <v>-15</v>
      </c>
      <c r="AF1444">
        <f t="shared" si="458"/>
        <v>-14</v>
      </c>
      <c r="AG1444">
        <f t="shared" si="459"/>
        <v>-4</v>
      </c>
      <c r="AH1444" s="18">
        <f t="shared" si="460"/>
        <v>0</v>
      </c>
      <c r="AI1444" s="18">
        <f t="shared" si="461"/>
        <v>1</v>
      </c>
      <c r="AJ1444" s="20">
        <f t="shared" si="462"/>
        <v>0</v>
      </c>
      <c r="AK1444" t="str">
        <f t="shared" si="463"/>
        <v>Include</v>
      </c>
      <c r="AL1444" t="str">
        <f t="shared" si="464"/>
        <v>Less than 10 deaths</v>
      </c>
      <c r="AM1444" s="6">
        <f>IFERROR(VLOOKUP(D1444,DatesEachStateReach10Deaths!A:B,2,FALSE),AK1444)</f>
        <v>43915</v>
      </c>
      <c r="AN1444">
        <f t="shared" si="465"/>
        <v>-17</v>
      </c>
    </row>
    <row r="1445" spans="1:40" x14ac:dyDescent="0.25">
      <c r="A1445" t="str">
        <f t="shared" si="452"/>
        <v>43899Ohio</v>
      </c>
      <c r="B1445" t="str">
        <f t="shared" si="453"/>
        <v>43899OH</v>
      </c>
      <c r="C1445" s="6">
        <v>43899</v>
      </c>
      <c r="D1445" t="s">
        <v>98</v>
      </c>
      <c r="E1445" t="s">
        <v>43</v>
      </c>
      <c r="F1445">
        <f>IFERROR(VLOOKUP(B1445,CovidTracking!B:G,4,FALSE),0)</f>
        <v>3</v>
      </c>
      <c r="G1445">
        <f>IFERROR(VLOOKUP(B1445,CovidTracking!B:G,5,FALSE),0)</f>
        <v>11</v>
      </c>
      <c r="H1445">
        <f t="shared" si="454"/>
        <v>14</v>
      </c>
      <c r="I1445">
        <f>IFERROR(VLOOKUP(B1445,CovidTracking!B:G,6,FALSE),0)</f>
        <v>0</v>
      </c>
      <c r="J1445">
        <f t="shared" si="466"/>
        <v>3</v>
      </c>
      <c r="K1445">
        <f t="shared" si="467"/>
        <v>1</v>
      </c>
      <c r="L1445">
        <f t="shared" si="468"/>
        <v>4</v>
      </c>
      <c r="M1445">
        <f t="shared" si="469"/>
        <v>0</v>
      </c>
      <c r="N1445">
        <f>VLOOKUP(A1445,Mobility!$A:$L,7,FALSE)</f>
        <v>9</v>
      </c>
      <c r="O1445">
        <f>VLOOKUP(A1445,Mobility!$A:$L,8,FALSE)</f>
        <v>7</v>
      </c>
      <c r="P1445">
        <f>VLOOKUP(A1445,Mobility!$A:$L,9,FALSE)</f>
        <v>78</v>
      </c>
      <c r="Q1445">
        <f>VLOOKUP(A1445,Mobility!$A:$L,10,FALSE)</f>
        <v>7</v>
      </c>
      <c r="R1445">
        <f>VLOOKUP(A1445,Mobility!$A:$L,11,FALSE)</f>
        <v>1</v>
      </c>
      <c r="S1445">
        <f>VLOOKUP(A1445,Mobility!$A:$L,12,FALSE)</f>
        <v>0</v>
      </c>
      <c r="T1445">
        <f>VLOOKUP(D1445,'Pop and Pop Den'!A:C,2,FALSE)</f>
        <v>11747694</v>
      </c>
      <c r="U1445">
        <f>VLOOKUP(D1445,'Pop and Pop Den'!A:C,3,FALSE)</f>
        <v>287.50380000000001</v>
      </c>
      <c r="V1445">
        <f>VLOOKUP(D1445,Unemployment!A:B,2,FALSE)</f>
        <v>4.0999999999999996</v>
      </c>
      <c r="W1445">
        <f>VLOOKUP(D1445,Unemployment!H:J,2,FALSE)</f>
        <v>4.0999999999999996</v>
      </c>
      <c r="X1445">
        <f>VLOOKUP(D1445,Unemployment!H:J,3,FALSE)</f>
        <v>5.5</v>
      </c>
      <c r="Y1445">
        <f t="shared" si="455"/>
        <v>1.4000000000000004</v>
      </c>
      <c r="Z1445">
        <f t="shared" si="456"/>
        <v>1.4000000000000004</v>
      </c>
      <c r="AA1445">
        <f>VLOOKUP(D1445,MedianAge!A:B,2,FALSE)</f>
        <v>39.299999999999997</v>
      </c>
      <c r="AB1445" s="6">
        <f>VLOOKUP(D1445,StateActions!F:G,2,FALSE)</f>
        <v>43913</v>
      </c>
      <c r="AC1445" s="6">
        <f>VLOOKUP(D1445,StateActions!L:M,2,FALSE)</f>
        <v>43912</v>
      </c>
      <c r="AD1445" s="6">
        <f>VLOOKUP(D1445,StateActions!A:B,2,FALSE)</f>
        <v>43902</v>
      </c>
      <c r="AE1445">
        <f t="shared" si="457"/>
        <v>-14</v>
      </c>
      <c r="AF1445">
        <f t="shared" si="458"/>
        <v>-13</v>
      </c>
      <c r="AG1445">
        <f t="shared" si="459"/>
        <v>-3</v>
      </c>
      <c r="AH1445" s="18">
        <f t="shared" si="460"/>
        <v>0.21428571428571427</v>
      </c>
      <c r="AI1445" s="18">
        <f t="shared" si="461"/>
        <v>0.7857142857142857</v>
      </c>
      <c r="AJ1445" s="20">
        <f t="shared" si="462"/>
        <v>0</v>
      </c>
      <c r="AK1445" t="str">
        <f t="shared" si="463"/>
        <v>Include</v>
      </c>
      <c r="AL1445" t="str">
        <f t="shared" si="464"/>
        <v>Less than 10 deaths</v>
      </c>
      <c r="AM1445" s="6">
        <f>IFERROR(VLOOKUP(D1445,DatesEachStateReach10Deaths!A:B,2,FALSE),AK1445)</f>
        <v>43915</v>
      </c>
      <c r="AN1445">
        <f t="shared" si="465"/>
        <v>-16</v>
      </c>
    </row>
    <row r="1446" spans="1:40" x14ac:dyDescent="0.25">
      <c r="A1446" t="str">
        <f t="shared" si="452"/>
        <v>43900Ohio</v>
      </c>
      <c r="B1446" t="str">
        <f t="shared" si="453"/>
        <v>43900OH</v>
      </c>
      <c r="C1446" s="6">
        <v>43900</v>
      </c>
      <c r="D1446" t="s">
        <v>98</v>
      </c>
      <c r="E1446" t="s">
        <v>43</v>
      </c>
      <c r="F1446">
        <f>IFERROR(VLOOKUP(B1446,CovidTracking!B:G,4,FALSE),0)</f>
        <v>3</v>
      </c>
      <c r="G1446">
        <f>IFERROR(VLOOKUP(B1446,CovidTracking!B:G,5,FALSE),0)</f>
        <v>14</v>
      </c>
      <c r="H1446">
        <f t="shared" si="454"/>
        <v>17</v>
      </c>
      <c r="I1446">
        <f>IFERROR(VLOOKUP(B1446,CovidTracking!B:G,6,FALSE),0)</f>
        <v>0</v>
      </c>
      <c r="J1446">
        <f t="shared" si="466"/>
        <v>0</v>
      </c>
      <c r="K1446">
        <f t="shared" si="467"/>
        <v>3</v>
      </c>
      <c r="L1446">
        <f t="shared" si="468"/>
        <v>3</v>
      </c>
      <c r="M1446">
        <f t="shared" si="469"/>
        <v>0</v>
      </c>
      <c r="N1446">
        <f>VLOOKUP(A1446,Mobility!$A:$L,7,FALSE)</f>
        <v>5</v>
      </c>
      <c r="O1446">
        <f>VLOOKUP(A1446,Mobility!$A:$L,8,FALSE)</f>
        <v>6</v>
      </c>
      <c r="P1446">
        <f>VLOOKUP(A1446,Mobility!$A:$L,9,FALSE)</f>
        <v>13</v>
      </c>
      <c r="Q1446">
        <f>VLOOKUP(A1446,Mobility!$A:$L,10,FALSE)</f>
        <v>2</v>
      </c>
      <c r="R1446">
        <f>VLOOKUP(A1446,Mobility!$A:$L,11,FALSE)</f>
        <v>0</v>
      </c>
      <c r="S1446">
        <f>VLOOKUP(A1446,Mobility!$A:$L,12,FALSE)</f>
        <v>0</v>
      </c>
      <c r="T1446">
        <f>VLOOKUP(D1446,'Pop and Pop Den'!A:C,2,FALSE)</f>
        <v>11747694</v>
      </c>
      <c r="U1446">
        <f>VLOOKUP(D1446,'Pop and Pop Den'!A:C,3,FALSE)</f>
        <v>287.50380000000001</v>
      </c>
      <c r="V1446">
        <f>VLOOKUP(D1446,Unemployment!A:B,2,FALSE)</f>
        <v>4.0999999999999996</v>
      </c>
      <c r="W1446">
        <f>VLOOKUP(D1446,Unemployment!H:J,2,FALSE)</f>
        <v>4.0999999999999996</v>
      </c>
      <c r="X1446">
        <f>VLOOKUP(D1446,Unemployment!H:J,3,FALSE)</f>
        <v>5.5</v>
      </c>
      <c r="Y1446">
        <f t="shared" si="455"/>
        <v>1.4000000000000004</v>
      </c>
      <c r="Z1446">
        <f t="shared" si="456"/>
        <v>1.4000000000000004</v>
      </c>
      <c r="AA1446">
        <f>VLOOKUP(D1446,MedianAge!A:B,2,FALSE)</f>
        <v>39.299999999999997</v>
      </c>
      <c r="AB1446" s="6">
        <f>VLOOKUP(D1446,StateActions!F:G,2,FALSE)</f>
        <v>43913</v>
      </c>
      <c r="AC1446" s="6">
        <f>VLOOKUP(D1446,StateActions!L:M,2,FALSE)</f>
        <v>43912</v>
      </c>
      <c r="AD1446" s="6">
        <f>VLOOKUP(D1446,StateActions!A:B,2,FALSE)</f>
        <v>43902</v>
      </c>
      <c r="AE1446">
        <f t="shared" si="457"/>
        <v>-13</v>
      </c>
      <c r="AF1446">
        <f t="shared" si="458"/>
        <v>-12</v>
      </c>
      <c r="AG1446">
        <f t="shared" si="459"/>
        <v>-2</v>
      </c>
      <c r="AH1446" s="18">
        <f t="shared" si="460"/>
        <v>0.17647058823529413</v>
      </c>
      <c r="AI1446" s="18">
        <f t="shared" si="461"/>
        <v>0.82352941176470584</v>
      </c>
      <c r="AJ1446" s="20">
        <f t="shared" si="462"/>
        <v>0</v>
      </c>
      <c r="AK1446" t="str">
        <f t="shared" si="463"/>
        <v>Include</v>
      </c>
      <c r="AL1446" t="str">
        <f t="shared" si="464"/>
        <v>Less than 10 deaths</v>
      </c>
      <c r="AM1446" s="6">
        <f>IFERROR(VLOOKUP(D1446,DatesEachStateReach10Deaths!A:B,2,FALSE),AK1446)</f>
        <v>43915</v>
      </c>
      <c r="AN1446">
        <f t="shared" si="465"/>
        <v>-15</v>
      </c>
    </row>
    <row r="1447" spans="1:40" x14ac:dyDescent="0.25">
      <c r="A1447" t="str">
        <f t="shared" si="452"/>
        <v>43901Ohio</v>
      </c>
      <c r="B1447" t="str">
        <f t="shared" si="453"/>
        <v>43901OH</v>
      </c>
      <c r="C1447" s="6">
        <v>43901</v>
      </c>
      <c r="D1447" t="s">
        <v>98</v>
      </c>
      <c r="E1447" t="s">
        <v>43</v>
      </c>
      <c r="F1447">
        <f>IFERROR(VLOOKUP(B1447,CovidTracking!B:G,4,FALSE),0)</f>
        <v>4</v>
      </c>
      <c r="G1447">
        <f>IFERROR(VLOOKUP(B1447,CovidTracking!B:G,5,FALSE),0)</f>
        <v>21</v>
      </c>
      <c r="H1447">
        <f t="shared" si="454"/>
        <v>25</v>
      </c>
      <c r="I1447">
        <f>IFERROR(VLOOKUP(B1447,CovidTracking!B:G,6,FALSE),0)</f>
        <v>0</v>
      </c>
      <c r="J1447">
        <f t="shared" si="466"/>
        <v>1</v>
      </c>
      <c r="K1447">
        <f t="shared" si="467"/>
        <v>7</v>
      </c>
      <c r="L1447">
        <f t="shared" si="468"/>
        <v>8</v>
      </c>
      <c r="M1447">
        <f t="shared" si="469"/>
        <v>0</v>
      </c>
      <c r="N1447">
        <f>VLOOKUP(A1447,Mobility!$A:$L,7,FALSE)</f>
        <v>8</v>
      </c>
      <c r="O1447">
        <f>VLOOKUP(A1447,Mobility!$A:$L,8,FALSE)</f>
        <v>11</v>
      </c>
      <c r="P1447">
        <f>VLOOKUP(A1447,Mobility!$A:$L,9,FALSE)</f>
        <v>25</v>
      </c>
      <c r="Q1447">
        <f>VLOOKUP(A1447,Mobility!$A:$L,10,FALSE)</f>
        <v>4</v>
      </c>
      <c r="R1447">
        <f>VLOOKUP(A1447,Mobility!$A:$L,11,FALSE)</f>
        <v>0</v>
      </c>
      <c r="S1447">
        <f>VLOOKUP(A1447,Mobility!$A:$L,12,FALSE)</f>
        <v>0</v>
      </c>
      <c r="T1447">
        <f>VLOOKUP(D1447,'Pop and Pop Den'!A:C,2,FALSE)</f>
        <v>11747694</v>
      </c>
      <c r="U1447">
        <f>VLOOKUP(D1447,'Pop and Pop Den'!A:C,3,FALSE)</f>
        <v>287.50380000000001</v>
      </c>
      <c r="V1447">
        <f>VLOOKUP(D1447,Unemployment!A:B,2,FALSE)</f>
        <v>4.0999999999999996</v>
      </c>
      <c r="W1447">
        <f>VLOOKUP(D1447,Unemployment!H:J,2,FALSE)</f>
        <v>4.0999999999999996</v>
      </c>
      <c r="X1447">
        <f>VLOOKUP(D1447,Unemployment!H:J,3,FALSE)</f>
        <v>5.5</v>
      </c>
      <c r="Y1447">
        <f t="shared" si="455"/>
        <v>1.4000000000000004</v>
      </c>
      <c r="Z1447">
        <f t="shared" si="456"/>
        <v>1.4000000000000004</v>
      </c>
      <c r="AA1447">
        <f>VLOOKUP(D1447,MedianAge!A:B,2,FALSE)</f>
        <v>39.299999999999997</v>
      </c>
      <c r="AB1447" s="6">
        <f>VLOOKUP(D1447,StateActions!F:G,2,FALSE)</f>
        <v>43913</v>
      </c>
      <c r="AC1447" s="6">
        <f>VLOOKUP(D1447,StateActions!L:M,2,FALSE)</f>
        <v>43912</v>
      </c>
      <c r="AD1447" s="6">
        <f>VLOOKUP(D1447,StateActions!A:B,2,FALSE)</f>
        <v>43902</v>
      </c>
      <c r="AE1447">
        <f t="shared" si="457"/>
        <v>-12</v>
      </c>
      <c r="AF1447">
        <f t="shared" si="458"/>
        <v>-11</v>
      </c>
      <c r="AG1447">
        <f t="shared" si="459"/>
        <v>-1</v>
      </c>
      <c r="AH1447" s="18">
        <f t="shared" si="460"/>
        <v>0.16</v>
      </c>
      <c r="AI1447" s="18">
        <f t="shared" si="461"/>
        <v>0.84</v>
      </c>
      <c r="AJ1447" s="20">
        <f t="shared" si="462"/>
        <v>0</v>
      </c>
      <c r="AK1447" t="str">
        <f t="shared" si="463"/>
        <v>Include</v>
      </c>
      <c r="AL1447" t="str">
        <f t="shared" si="464"/>
        <v>Less than 10 deaths</v>
      </c>
      <c r="AM1447" s="6">
        <f>IFERROR(VLOOKUP(D1447,DatesEachStateReach10Deaths!A:B,2,FALSE),AK1447)</f>
        <v>43915</v>
      </c>
      <c r="AN1447">
        <f t="shared" si="465"/>
        <v>-14</v>
      </c>
    </row>
    <row r="1448" spans="1:40" x14ac:dyDescent="0.25">
      <c r="A1448" t="str">
        <f t="shared" si="452"/>
        <v>43902Ohio</v>
      </c>
      <c r="B1448" t="str">
        <f t="shared" si="453"/>
        <v>43902OH</v>
      </c>
      <c r="C1448" s="6">
        <v>43902</v>
      </c>
      <c r="D1448" t="s">
        <v>98</v>
      </c>
      <c r="E1448" t="s">
        <v>43</v>
      </c>
      <c r="F1448">
        <f>IFERROR(VLOOKUP(B1448,CovidTracking!B:G,4,FALSE),0)</f>
        <v>5</v>
      </c>
      <c r="G1448">
        <f>IFERROR(VLOOKUP(B1448,CovidTracking!B:G,5,FALSE),0)</f>
        <v>30</v>
      </c>
      <c r="H1448">
        <f t="shared" si="454"/>
        <v>35</v>
      </c>
      <c r="I1448">
        <f>IFERROR(VLOOKUP(B1448,CovidTracking!B:G,6,FALSE),0)</f>
        <v>0</v>
      </c>
      <c r="J1448">
        <f t="shared" si="466"/>
        <v>1</v>
      </c>
      <c r="K1448">
        <f t="shared" si="467"/>
        <v>9</v>
      </c>
      <c r="L1448">
        <f t="shared" si="468"/>
        <v>10</v>
      </c>
      <c r="M1448">
        <f t="shared" si="469"/>
        <v>0</v>
      </c>
      <c r="N1448">
        <f>VLOOKUP(A1448,Mobility!$A:$L,7,FALSE)</f>
        <v>9</v>
      </c>
      <c r="O1448">
        <f>VLOOKUP(A1448,Mobility!$A:$L,8,FALSE)</f>
        <v>32</v>
      </c>
      <c r="P1448">
        <f>VLOOKUP(A1448,Mobility!$A:$L,9,FALSE)</f>
        <v>50</v>
      </c>
      <c r="Q1448">
        <f>VLOOKUP(A1448,Mobility!$A:$L,10,FALSE)</f>
        <v>2</v>
      </c>
      <c r="R1448">
        <f>VLOOKUP(A1448,Mobility!$A:$L,11,FALSE)</f>
        <v>-1</v>
      </c>
      <c r="S1448">
        <f>VLOOKUP(A1448,Mobility!$A:$L,12,FALSE)</f>
        <v>0</v>
      </c>
      <c r="T1448">
        <f>VLOOKUP(D1448,'Pop and Pop Den'!A:C,2,FALSE)</f>
        <v>11747694</v>
      </c>
      <c r="U1448">
        <f>VLOOKUP(D1448,'Pop and Pop Den'!A:C,3,FALSE)</f>
        <v>287.50380000000001</v>
      </c>
      <c r="V1448">
        <f>VLOOKUP(D1448,Unemployment!A:B,2,FALSE)</f>
        <v>4.0999999999999996</v>
      </c>
      <c r="W1448">
        <f>VLOOKUP(D1448,Unemployment!H:J,2,FALSE)</f>
        <v>4.0999999999999996</v>
      </c>
      <c r="X1448">
        <f>VLOOKUP(D1448,Unemployment!H:J,3,FALSE)</f>
        <v>5.5</v>
      </c>
      <c r="Y1448">
        <f t="shared" si="455"/>
        <v>1.4000000000000004</v>
      </c>
      <c r="Z1448">
        <f t="shared" si="456"/>
        <v>1.4000000000000004</v>
      </c>
      <c r="AA1448">
        <f>VLOOKUP(D1448,MedianAge!A:B,2,FALSE)</f>
        <v>39.299999999999997</v>
      </c>
      <c r="AB1448" s="6">
        <f>VLOOKUP(D1448,StateActions!F:G,2,FALSE)</f>
        <v>43913</v>
      </c>
      <c r="AC1448" s="6">
        <f>VLOOKUP(D1448,StateActions!L:M,2,FALSE)</f>
        <v>43912</v>
      </c>
      <c r="AD1448" s="6">
        <f>VLOOKUP(D1448,StateActions!A:B,2,FALSE)</f>
        <v>43902</v>
      </c>
      <c r="AE1448">
        <f t="shared" si="457"/>
        <v>-11</v>
      </c>
      <c r="AF1448">
        <f t="shared" si="458"/>
        <v>-10</v>
      </c>
      <c r="AG1448">
        <f t="shared" si="459"/>
        <v>0</v>
      </c>
      <c r="AH1448" s="18">
        <f t="shared" si="460"/>
        <v>0.14285714285714285</v>
      </c>
      <c r="AI1448" s="18">
        <f t="shared" si="461"/>
        <v>0.8571428571428571</v>
      </c>
      <c r="AJ1448" s="20">
        <f t="shared" si="462"/>
        <v>0</v>
      </c>
      <c r="AK1448" t="str">
        <f t="shared" si="463"/>
        <v>Include</v>
      </c>
      <c r="AL1448" t="str">
        <f t="shared" si="464"/>
        <v>Less than 10 deaths</v>
      </c>
      <c r="AM1448" s="6">
        <f>IFERROR(VLOOKUP(D1448,DatesEachStateReach10Deaths!A:B,2,FALSE),AK1448)</f>
        <v>43915</v>
      </c>
      <c r="AN1448">
        <f t="shared" si="465"/>
        <v>-13</v>
      </c>
    </row>
    <row r="1449" spans="1:40" x14ac:dyDescent="0.25">
      <c r="A1449" t="str">
        <f t="shared" si="452"/>
        <v>43903Ohio</v>
      </c>
      <c r="B1449" t="str">
        <f t="shared" si="453"/>
        <v>43903OH</v>
      </c>
      <c r="C1449" s="6">
        <v>43903</v>
      </c>
      <c r="D1449" t="s">
        <v>98</v>
      </c>
      <c r="E1449" t="s">
        <v>43</v>
      </c>
      <c r="F1449">
        <f>IFERROR(VLOOKUP(B1449,CovidTracking!B:G,4,FALSE),0)</f>
        <v>13</v>
      </c>
      <c r="G1449">
        <f>IFERROR(VLOOKUP(B1449,CovidTracking!B:G,5,FALSE),0)</f>
        <v>50</v>
      </c>
      <c r="H1449">
        <f t="shared" si="454"/>
        <v>63</v>
      </c>
      <c r="I1449">
        <f>IFERROR(VLOOKUP(B1449,CovidTracking!B:G,6,FALSE),0)</f>
        <v>0</v>
      </c>
      <c r="J1449">
        <f t="shared" si="466"/>
        <v>8</v>
      </c>
      <c r="K1449">
        <f t="shared" si="467"/>
        <v>20</v>
      </c>
      <c r="L1449">
        <f t="shared" si="468"/>
        <v>28</v>
      </c>
      <c r="M1449">
        <f t="shared" si="469"/>
        <v>0</v>
      </c>
      <c r="N1449">
        <f>VLOOKUP(A1449,Mobility!$A:$L,7,FALSE)</f>
        <v>-1</v>
      </c>
      <c r="O1449">
        <f>VLOOKUP(A1449,Mobility!$A:$L,8,FALSE)</f>
        <v>21</v>
      </c>
      <c r="P1449">
        <f>VLOOKUP(A1449,Mobility!$A:$L,9,FALSE)</f>
        <v>46</v>
      </c>
      <c r="Q1449">
        <f>VLOOKUP(A1449,Mobility!$A:$L,10,FALSE)</f>
        <v>1</v>
      </c>
      <c r="R1449">
        <f>VLOOKUP(A1449,Mobility!$A:$L,11,FALSE)</f>
        <v>-4</v>
      </c>
      <c r="S1449">
        <f>VLOOKUP(A1449,Mobility!$A:$L,12,FALSE)</f>
        <v>2</v>
      </c>
      <c r="T1449">
        <f>VLOOKUP(D1449,'Pop and Pop Den'!A:C,2,FALSE)</f>
        <v>11747694</v>
      </c>
      <c r="U1449">
        <f>VLOOKUP(D1449,'Pop and Pop Den'!A:C,3,FALSE)</f>
        <v>287.50380000000001</v>
      </c>
      <c r="V1449">
        <f>VLOOKUP(D1449,Unemployment!A:B,2,FALSE)</f>
        <v>4.0999999999999996</v>
      </c>
      <c r="W1449">
        <f>VLOOKUP(D1449,Unemployment!H:J,2,FALSE)</f>
        <v>4.0999999999999996</v>
      </c>
      <c r="X1449">
        <f>VLOOKUP(D1449,Unemployment!H:J,3,FALSE)</f>
        <v>5.5</v>
      </c>
      <c r="Y1449">
        <f t="shared" si="455"/>
        <v>1.4000000000000004</v>
      </c>
      <c r="Z1449">
        <f t="shared" si="456"/>
        <v>1.4000000000000004</v>
      </c>
      <c r="AA1449">
        <f>VLOOKUP(D1449,MedianAge!A:B,2,FALSE)</f>
        <v>39.299999999999997</v>
      </c>
      <c r="AB1449" s="6">
        <f>VLOOKUP(D1449,StateActions!F:G,2,FALSE)</f>
        <v>43913</v>
      </c>
      <c r="AC1449" s="6">
        <f>VLOOKUP(D1449,StateActions!L:M,2,FALSE)</f>
        <v>43912</v>
      </c>
      <c r="AD1449" s="6">
        <f>VLOOKUP(D1449,StateActions!A:B,2,FALSE)</f>
        <v>43902</v>
      </c>
      <c r="AE1449">
        <f t="shared" si="457"/>
        <v>-10</v>
      </c>
      <c r="AF1449">
        <f t="shared" si="458"/>
        <v>-9</v>
      </c>
      <c r="AG1449">
        <f t="shared" si="459"/>
        <v>1</v>
      </c>
      <c r="AH1449" s="18">
        <f t="shared" si="460"/>
        <v>0.20634920634920634</v>
      </c>
      <c r="AI1449" s="18">
        <f t="shared" si="461"/>
        <v>0.79365079365079361</v>
      </c>
      <c r="AJ1449" s="20">
        <f t="shared" si="462"/>
        <v>0</v>
      </c>
      <c r="AK1449" t="str">
        <f t="shared" si="463"/>
        <v>Include</v>
      </c>
      <c r="AL1449" t="str">
        <f t="shared" si="464"/>
        <v>Less than 10 deaths</v>
      </c>
      <c r="AM1449" s="6">
        <f>IFERROR(VLOOKUP(D1449,DatesEachStateReach10Deaths!A:B,2,FALSE),AK1449)</f>
        <v>43915</v>
      </c>
      <c r="AN1449">
        <f t="shared" si="465"/>
        <v>-12</v>
      </c>
    </row>
    <row r="1450" spans="1:40" x14ac:dyDescent="0.25">
      <c r="A1450" t="str">
        <f t="shared" si="452"/>
        <v>43904Ohio</v>
      </c>
      <c r="B1450" t="str">
        <f t="shared" si="453"/>
        <v>43904OH</v>
      </c>
      <c r="C1450" s="6">
        <v>43904</v>
      </c>
      <c r="D1450" t="s">
        <v>98</v>
      </c>
      <c r="E1450" t="s">
        <v>43</v>
      </c>
      <c r="F1450">
        <f>IFERROR(VLOOKUP(B1450,CovidTracking!B:G,4,FALSE),0)</f>
        <v>13</v>
      </c>
      <c r="G1450">
        <f>IFERROR(VLOOKUP(B1450,CovidTracking!B:G,5,FALSE),0)</f>
        <v>50</v>
      </c>
      <c r="H1450">
        <f t="shared" si="454"/>
        <v>63</v>
      </c>
      <c r="I1450">
        <f>IFERROR(VLOOKUP(B1450,CovidTracking!B:G,6,FALSE),0)</f>
        <v>0</v>
      </c>
      <c r="J1450">
        <f t="shared" si="466"/>
        <v>0</v>
      </c>
      <c r="K1450">
        <f t="shared" si="467"/>
        <v>0</v>
      </c>
      <c r="L1450">
        <f t="shared" si="468"/>
        <v>0</v>
      </c>
      <c r="M1450">
        <f t="shared" si="469"/>
        <v>0</v>
      </c>
      <c r="N1450">
        <f>VLOOKUP(A1450,Mobility!$A:$L,7,FALSE)</f>
        <v>-12</v>
      </c>
      <c r="O1450">
        <f>VLOOKUP(A1450,Mobility!$A:$L,8,FALSE)</f>
        <v>11</v>
      </c>
      <c r="P1450">
        <f>VLOOKUP(A1450,Mobility!$A:$L,9,FALSE)</f>
        <v>9</v>
      </c>
      <c r="Q1450">
        <f>VLOOKUP(A1450,Mobility!$A:$L,10,FALSE)</f>
        <v>-4</v>
      </c>
      <c r="R1450">
        <f>VLOOKUP(A1450,Mobility!$A:$L,11,FALSE)</f>
        <v>-3</v>
      </c>
      <c r="S1450">
        <f>VLOOKUP(A1450,Mobility!$A:$L,12,FALSE)</f>
        <v>4</v>
      </c>
      <c r="T1450">
        <f>VLOOKUP(D1450,'Pop and Pop Den'!A:C,2,FALSE)</f>
        <v>11747694</v>
      </c>
      <c r="U1450">
        <f>VLOOKUP(D1450,'Pop and Pop Den'!A:C,3,FALSE)</f>
        <v>287.50380000000001</v>
      </c>
      <c r="V1450">
        <f>VLOOKUP(D1450,Unemployment!A:B,2,FALSE)</f>
        <v>4.0999999999999996</v>
      </c>
      <c r="W1450">
        <f>VLOOKUP(D1450,Unemployment!H:J,2,FALSE)</f>
        <v>4.0999999999999996</v>
      </c>
      <c r="X1450">
        <f>VLOOKUP(D1450,Unemployment!H:J,3,FALSE)</f>
        <v>5.5</v>
      </c>
      <c r="Y1450">
        <f t="shared" si="455"/>
        <v>1.4000000000000004</v>
      </c>
      <c r="Z1450">
        <f t="shared" si="456"/>
        <v>1.4000000000000004</v>
      </c>
      <c r="AA1450">
        <f>VLOOKUP(D1450,MedianAge!A:B,2,FALSE)</f>
        <v>39.299999999999997</v>
      </c>
      <c r="AB1450" s="6">
        <f>VLOOKUP(D1450,StateActions!F:G,2,FALSE)</f>
        <v>43913</v>
      </c>
      <c r="AC1450" s="6">
        <f>VLOOKUP(D1450,StateActions!L:M,2,FALSE)</f>
        <v>43912</v>
      </c>
      <c r="AD1450" s="6">
        <f>VLOOKUP(D1450,StateActions!A:B,2,FALSE)</f>
        <v>43902</v>
      </c>
      <c r="AE1450">
        <f t="shared" si="457"/>
        <v>-9</v>
      </c>
      <c r="AF1450">
        <f t="shared" si="458"/>
        <v>-8</v>
      </c>
      <c r="AG1450">
        <f t="shared" si="459"/>
        <v>2</v>
      </c>
      <c r="AH1450" s="18">
        <f t="shared" si="460"/>
        <v>0.20634920634920634</v>
      </c>
      <c r="AI1450" s="18">
        <f t="shared" si="461"/>
        <v>0.79365079365079361</v>
      </c>
      <c r="AJ1450" s="20">
        <f t="shared" si="462"/>
        <v>0</v>
      </c>
      <c r="AK1450" t="str">
        <f t="shared" si="463"/>
        <v>Include</v>
      </c>
      <c r="AL1450" t="str">
        <f t="shared" si="464"/>
        <v>Less than 10 deaths</v>
      </c>
      <c r="AM1450" s="6">
        <f>IFERROR(VLOOKUP(D1450,DatesEachStateReach10Deaths!A:B,2,FALSE),AK1450)</f>
        <v>43915</v>
      </c>
      <c r="AN1450">
        <f t="shared" si="465"/>
        <v>-11</v>
      </c>
    </row>
    <row r="1451" spans="1:40" x14ac:dyDescent="0.25">
      <c r="A1451" t="str">
        <f t="shared" si="452"/>
        <v>43905Ohio</v>
      </c>
      <c r="B1451" t="str">
        <f t="shared" si="453"/>
        <v>43905OH</v>
      </c>
      <c r="C1451" s="6">
        <v>43905</v>
      </c>
      <c r="D1451" t="s">
        <v>98</v>
      </c>
      <c r="E1451" t="s">
        <v>43</v>
      </c>
      <c r="F1451">
        <f>IFERROR(VLOOKUP(B1451,CovidTracking!B:G,4,FALSE),0)</f>
        <v>36</v>
      </c>
      <c r="G1451">
        <f>IFERROR(VLOOKUP(B1451,CovidTracking!B:G,5,FALSE),0)</f>
        <v>139</v>
      </c>
      <c r="H1451">
        <f t="shared" si="454"/>
        <v>175</v>
      </c>
      <c r="I1451">
        <f>IFERROR(VLOOKUP(B1451,CovidTracking!B:G,6,FALSE),0)</f>
        <v>0</v>
      </c>
      <c r="J1451">
        <f t="shared" si="466"/>
        <v>23</v>
      </c>
      <c r="K1451">
        <f t="shared" si="467"/>
        <v>89</v>
      </c>
      <c r="L1451">
        <f t="shared" si="468"/>
        <v>112</v>
      </c>
      <c r="M1451">
        <f t="shared" si="469"/>
        <v>0</v>
      </c>
      <c r="N1451">
        <f>VLOOKUP(A1451,Mobility!$A:$L,7,FALSE)</f>
        <v>-9</v>
      </c>
      <c r="O1451">
        <f>VLOOKUP(A1451,Mobility!$A:$L,8,FALSE)</f>
        <v>17</v>
      </c>
      <c r="P1451">
        <f>VLOOKUP(A1451,Mobility!$A:$L,9,FALSE)</f>
        <v>46</v>
      </c>
      <c r="Q1451">
        <f>VLOOKUP(A1451,Mobility!$A:$L,10,FALSE)</f>
        <v>-6</v>
      </c>
      <c r="R1451">
        <f>VLOOKUP(A1451,Mobility!$A:$L,11,FALSE)</f>
        <v>-7</v>
      </c>
      <c r="S1451">
        <f>VLOOKUP(A1451,Mobility!$A:$L,12,FALSE)</f>
        <v>3</v>
      </c>
      <c r="T1451">
        <f>VLOOKUP(D1451,'Pop and Pop Den'!A:C,2,FALSE)</f>
        <v>11747694</v>
      </c>
      <c r="U1451">
        <f>VLOOKUP(D1451,'Pop and Pop Den'!A:C,3,FALSE)</f>
        <v>287.50380000000001</v>
      </c>
      <c r="V1451">
        <f>VLOOKUP(D1451,Unemployment!A:B,2,FALSE)</f>
        <v>4.0999999999999996</v>
      </c>
      <c r="W1451">
        <f>VLOOKUP(D1451,Unemployment!H:J,2,FALSE)</f>
        <v>4.0999999999999996</v>
      </c>
      <c r="X1451">
        <f>VLOOKUP(D1451,Unemployment!H:J,3,FALSE)</f>
        <v>5.5</v>
      </c>
      <c r="Y1451">
        <f t="shared" si="455"/>
        <v>1.4000000000000004</v>
      </c>
      <c r="Z1451">
        <f t="shared" si="456"/>
        <v>1.4000000000000004</v>
      </c>
      <c r="AA1451">
        <f>VLOOKUP(D1451,MedianAge!A:B,2,FALSE)</f>
        <v>39.299999999999997</v>
      </c>
      <c r="AB1451" s="6">
        <f>VLOOKUP(D1451,StateActions!F:G,2,FALSE)</f>
        <v>43913</v>
      </c>
      <c r="AC1451" s="6">
        <f>VLOOKUP(D1451,StateActions!L:M,2,FALSE)</f>
        <v>43912</v>
      </c>
      <c r="AD1451" s="6">
        <f>VLOOKUP(D1451,StateActions!A:B,2,FALSE)</f>
        <v>43902</v>
      </c>
      <c r="AE1451">
        <f t="shared" si="457"/>
        <v>-8</v>
      </c>
      <c r="AF1451">
        <f t="shared" si="458"/>
        <v>-7</v>
      </c>
      <c r="AG1451">
        <f t="shared" si="459"/>
        <v>3</v>
      </c>
      <c r="AH1451" s="18">
        <f t="shared" si="460"/>
        <v>0.20571428571428571</v>
      </c>
      <c r="AI1451" s="18">
        <f t="shared" si="461"/>
        <v>0.79428571428571426</v>
      </c>
      <c r="AJ1451" s="20">
        <f t="shared" si="462"/>
        <v>0</v>
      </c>
      <c r="AK1451" t="str">
        <f t="shared" si="463"/>
        <v>Include</v>
      </c>
      <c r="AL1451" t="str">
        <f t="shared" si="464"/>
        <v>Less than 10 deaths</v>
      </c>
      <c r="AM1451" s="6">
        <f>IFERROR(VLOOKUP(D1451,DatesEachStateReach10Deaths!A:B,2,FALSE),AK1451)</f>
        <v>43915</v>
      </c>
      <c r="AN1451">
        <f t="shared" si="465"/>
        <v>-10</v>
      </c>
    </row>
    <row r="1452" spans="1:40" x14ac:dyDescent="0.25">
      <c r="A1452" t="str">
        <f t="shared" si="452"/>
        <v>43906Ohio</v>
      </c>
      <c r="B1452" t="str">
        <f t="shared" si="453"/>
        <v>43906OH</v>
      </c>
      <c r="C1452" s="6">
        <v>43906</v>
      </c>
      <c r="D1452" t="s">
        <v>98</v>
      </c>
      <c r="E1452" t="s">
        <v>43</v>
      </c>
      <c r="F1452">
        <f>IFERROR(VLOOKUP(B1452,CovidTracking!B:G,4,FALSE),0)</f>
        <v>50</v>
      </c>
      <c r="G1452">
        <f>IFERROR(VLOOKUP(B1452,CovidTracking!B:G,5,FALSE),0)</f>
        <v>140</v>
      </c>
      <c r="H1452">
        <f t="shared" si="454"/>
        <v>190</v>
      </c>
      <c r="I1452">
        <f>IFERROR(VLOOKUP(B1452,CovidTracking!B:G,6,FALSE),0)</f>
        <v>0</v>
      </c>
      <c r="J1452">
        <f t="shared" si="466"/>
        <v>14</v>
      </c>
      <c r="K1452">
        <f t="shared" si="467"/>
        <v>1</v>
      </c>
      <c r="L1452">
        <f t="shared" si="468"/>
        <v>15</v>
      </c>
      <c r="M1452">
        <f t="shared" si="469"/>
        <v>0</v>
      </c>
      <c r="N1452">
        <f>VLOOKUP(A1452,Mobility!$A:$L,7,FALSE)</f>
        <v>-16</v>
      </c>
      <c r="O1452">
        <f>VLOOKUP(A1452,Mobility!$A:$L,8,FALSE)</f>
        <v>26</v>
      </c>
      <c r="P1452">
        <f>VLOOKUP(A1452,Mobility!$A:$L,9,FALSE)</f>
        <v>16</v>
      </c>
      <c r="Q1452">
        <f>VLOOKUP(A1452,Mobility!$A:$L,10,FALSE)</f>
        <v>-9</v>
      </c>
      <c r="R1452">
        <f>VLOOKUP(A1452,Mobility!$A:$L,11,FALSE)</f>
        <v>-18</v>
      </c>
      <c r="S1452">
        <f>VLOOKUP(A1452,Mobility!$A:$L,12,FALSE)</f>
        <v>7</v>
      </c>
      <c r="T1452">
        <f>VLOOKUP(D1452,'Pop and Pop Den'!A:C,2,FALSE)</f>
        <v>11747694</v>
      </c>
      <c r="U1452">
        <f>VLOOKUP(D1452,'Pop and Pop Den'!A:C,3,FALSE)</f>
        <v>287.50380000000001</v>
      </c>
      <c r="V1452">
        <f>VLOOKUP(D1452,Unemployment!A:B,2,FALSE)</f>
        <v>4.0999999999999996</v>
      </c>
      <c r="W1452">
        <f>VLOOKUP(D1452,Unemployment!H:J,2,FALSE)</f>
        <v>4.0999999999999996</v>
      </c>
      <c r="X1452">
        <f>VLOOKUP(D1452,Unemployment!H:J,3,FALSE)</f>
        <v>5.5</v>
      </c>
      <c r="Y1452">
        <f t="shared" si="455"/>
        <v>1.4000000000000004</v>
      </c>
      <c r="Z1452">
        <f t="shared" si="456"/>
        <v>1.4000000000000004</v>
      </c>
      <c r="AA1452">
        <f>VLOOKUP(D1452,MedianAge!A:B,2,FALSE)</f>
        <v>39.299999999999997</v>
      </c>
      <c r="AB1452" s="6">
        <f>VLOOKUP(D1452,StateActions!F:G,2,FALSE)</f>
        <v>43913</v>
      </c>
      <c r="AC1452" s="6">
        <f>VLOOKUP(D1452,StateActions!L:M,2,FALSE)</f>
        <v>43912</v>
      </c>
      <c r="AD1452" s="6">
        <f>VLOOKUP(D1452,StateActions!A:B,2,FALSE)</f>
        <v>43902</v>
      </c>
      <c r="AE1452">
        <f t="shared" si="457"/>
        <v>-7</v>
      </c>
      <c r="AF1452">
        <f t="shared" si="458"/>
        <v>-6</v>
      </c>
      <c r="AG1452">
        <f t="shared" si="459"/>
        <v>4</v>
      </c>
      <c r="AH1452" s="18">
        <f t="shared" si="460"/>
        <v>0.26315789473684209</v>
      </c>
      <c r="AI1452" s="18">
        <f t="shared" si="461"/>
        <v>0.73684210526315785</v>
      </c>
      <c r="AJ1452" s="20">
        <f t="shared" si="462"/>
        <v>0</v>
      </c>
      <c r="AK1452" t="str">
        <f t="shared" si="463"/>
        <v>Include</v>
      </c>
      <c r="AL1452" t="str">
        <f t="shared" si="464"/>
        <v>Less than 10 deaths</v>
      </c>
      <c r="AM1452" s="6">
        <f>IFERROR(VLOOKUP(D1452,DatesEachStateReach10Deaths!A:B,2,FALSE),AK1452)</f>
        <v>43915</v>
      </c>
      <c r="AN1452">
        <f t="shared" si="465"/>
        <v>-9</v>
      </c>
    </row>
    <row r="1453" spans="1:40" x14ac:dyDescent="0.25">
      <c r="A1453" t="str">
        <f t="shared" si="452"/>
        <v>43907Ohio</v>
      </c>
      <c r="B1453" t="str">
        <f t="shared" si="453"/>
        <v>43907OH</v>
      </c>
      <c r="C1453" s="6">
        <v>43907</v>
      </c>
      <c r="D1453" t="s">
        <v>98</v>
      </c>
      <c r="E1453" t="s">
        <v>43</v>
      </c>
      <c r="F1453">
        <f>IFERROR(VLOOKUP(B1453,CovidTracking!B:G,4,FALSE),0)</f>
        <v>67</v>
      </c>
      <c r="G1453">
        <f>IFERROR(VLOOKUP(B1453,CovidTracking!B:G,5,FALSE),0)</f>
        <v>140</v>
      </c>
      <c r="H1453">
        <f t="shared" si="454"/>
        <v>207</v>
      </c>
      <c r="I1453">
        <f>IFERROR(VLOOKUP(B1453,CovidTracking!B:G,6,FALSE),0)</f>
        <v>0</v>
      </c>
      <c r="J1453">
        <f t="shared" si="466"/>
        <v>17</v>
      </c>
      <c r="K1453">
        <f t="shared" si="467"/>
        <v>0</v>
      </c>
      <c r="L1453">
        <f t="shared" si="468"/>
        <v>17</v>
      </c>
      <c r="M1453">
        <f t="shared" si="469"/>
        <v>0</v>
      </c>
      <c r="N1453">
        <f>VLOOKUP(A1453,Mobility!$A:$L,7,FALSE)</f>
        <v>-25</v>
      </c>
      <c r="O1453">
        <f>VLOOKUP(A1453,Mobility!$A:$L,8,FALSE)</f>
        <v>11</v>
      </c>
      <c r="P1453">
        <f>VLOOKUP(A1453,Mobility!$A:$L,9,FALSE)</f>
        <v>27</v>
      </c>
      <c r="Q1453">
        <f>VLOOKUP(A1453,Mobility!$A:$L,10,FALSE)</f>
        <v>-10</v>
      </c>
      <c r="R1453">
        <f>VLOOKUP(A1453,Mobility!$A:$L,11,FALSE)</f>
        <v>-25</v>
      </c>
      <c r="S1453">
        <f>VLOOKUP(A1453,Mobility!$A:$L,12,FALSE)</f>
        <v>10</v>
      </c>
      <c r="T1453">
        <f>VLOOKUP(D1453,'Pop and Pop Den'!A:C,2,FALSE)</f>
        <v>11747694</v>
      </c>
      <c r="U1453">
        <f>VLOOKUP(D1453,'Pop and Pop Den'!A:C,3,FALSE)</f>
        <v>287.50380000000001</v>
      </c>
      <c r="V1453">
        <f>VLOOKUP(D1453,Unemployment!A:B,2,FALSE)</f>
        <v>4.0999999999999996</v>
      </c>
      <c r="W1453">
        <f>VLOOKUP(D1453,Unemployment!H:J,2,FALSE)</f>
        <v>4.0999999999999996</v>
      </c>
      <c r="X1453">
        <f>VLOOKUP(D1453,Unemployment!H:J,3,FALSE)</f>
        <v>5.5</v>
      </c>
      <c r="Y1453">
        <f t="shared" si="455"/>
        <v>1.4000000000000004</v>
      </c>
      <c r="Z1453">
        <f t="shared" si="456"/>
        <v>1.4000000000000004</v>
      </c>
      <c r="AA1453">
        <f>VLOOKUP(D1453,MedianAge!A:B,2,FALSE)</f>
        <v>39.299999999999997</v>
      </c>
      <c r="AB1453" s="6">
        <f>VLOOKUP(D1453,StateActions!F:G,2,FALSE)</f>
        <v>43913</v>
      </c>
      <c r="AC1453" s="6">
        <f>VLOOKUP(D1453,StateActions!L:M,2,FALSE)</f>
        <v>43912</v>
      </c>
      <c r="AD1453" s="6">
        <f>VLOOKUP(D1453,StateActions!A:B,2,FALSE)</f>
        <v>43902</v>
      </c>
      <c r="AE1453">
        <f t="shared" si="457"/>
        <v>-6</v>
      </c>
      <c r="AF1453">
        <f t="shared" si="458"/>
        <v>-5</v>
      </c>
      <c r="AG1453">
        <f t="shared" si="459"/>
        <v>5</v>
      </c>
      <c r="AH1453" s="18">
        <f t="shared" si="460"/>
        <v>0.32367149758454106</v>
      </c>
      <c r="AI1453" s="18">
        <f t="shared" si="461"/>
        <v>0.67632850241545894</v>
      </c>
      <c r="AJ1453" s="20">
        <f t="shared" si="462"/>
        <v>0</v>
      </c>
      <c r="AK1453" t="str">
        <f t="shared" si="463"/>
        <v>Include</v>
      </c>
      <c r="AL1453" t="str">
        <f t="shared" si="464"/>
        <v>Less than 10 deaths</v>
      </c>
      <c r="AM1453" s="6">
        <f>IFERROR(VLOOKUP(D1453,DatesEachStateReach10Deaths!A:B,2,FALSE),AK1453)</f>
        <v>43915</v>
      </c>
      <c r="AN1453">
        <f t="shared" si="465"/>
        <v>-8</v>
      </c>
    </row>
    <row r="1454" spans="1:40" x14ac:dyDescent="0.25">
      <c r="A1454" t="str">
        <f t="shared" si="452"/>
        <v>43908Ohio</v>
      </c>
      <c r="B1454" t="str">
        <f t="shared" si="453"/>
        <v>43908OH</v>
      </c>
      <c r="C1454" s="6">
        <v>43908</v>
      </c>
      <c r="D1454" t="s">
        <v>98</v>
      </c>
      <c r="E1454" t="s">
        <v>43</v>
      </c>
      <c r="F1454">
        <f>IFERROR(VLOOKUP(B1454,CovidTracking!B:G,4,FALSE),0)</f>
        <v>88</v>
      </c>
      <c r="G1454">
        <f>IFERROR(VLOOKUP(B1454,CovidTracking!B:G,5,FALSE),0)</f>
        <v>140</v>
      </c>
      <c r="H1454">
        <f t="shared" si="454"/>
        <v>228</v>
      </c>
      <c r="I1454">
        <f>IFERROR(VLOOKUP(B1454,CovidTracking!B:G,6,FALSE),0)</f>
        <v>0</v>
      </c>
      <c r="J1454">
        <f t="shared" si="466"/>
        <v>21</v>
      </c>
      <c r="K1454">
        <f t="shared" si="467"/>
        <v>0</v>
      </c>
      <c r="L1454">
        <f t="shared" si="468"/>
        <v>21</v>
      </c>
      <c r="M1454">
        <f t="shared" si="469"/>
        <v>0</v>
      </c>
      <c r="N1454">
        <f>VLOOKUP(A1454,Mobility!$A:$L,7,FALSE)</f>
        <v>-29</v>
      </c>
      <c r="O1454">
        <f>VLOOKUP(A1454,Mobility!$A:$L,8,FALSE)</f>
        <v>5</v>
      </c>
      <c r="P1454">
        <f>VLOOKUP(A1454,Mobility!$A:$L,9,FALSE)</f>
        <v>2</v>
      </c>
      <c r="Q1454">
        <f>VLOOKUP(A1454,Mobility!$A:$L,10,FALSE)</f>
        <v>-15</v>
      </c>
      <c r="R1454">
        <f>VLOOKUP(A1454,Mobility!$A:$L,11,FALSE)</f>
        <v>-28</v>
      </c>
      <c r="S1454">
        <f>VLOOKUP(A1454,Mobility!$A:$L,12,FALSE)</f>
        <v>12</v>
      </c>
      <c r="T1454">
        <f>VLOOKUP(D1454,'Pop and Pop Den'!A:C,2,FALSE)</f>
        <v>11747694</v>
      </c>
      <c r="U1454">
        <f>VLOOKUP(D1454,'Pop and Pop Den'!A:C,3,FALSE)</f>
        <v>287.50380000000001</v>
      </c>
      <c r="V1454">
        <f>VLOOKUP(D1454,Unemployment!A:B,2,FALSE)</f>
        <v>4.0999999999999996</v>
      </c>
      <c r="W1454">
        <f>VLOOKUP(D1454,Unemployment!H:J,2,FALSE)</f>
        <v>4.0999999999999996</v>
      </c>
      <c r="X1454">
        <f>VLOOKUP(D1454,Unemployment!H:J,3,FALSE)</f>
        <v>5.5</v>
      </c>
      <c r="Y1454">
        <f t="shared" si="455"/>
        <v>1.4000000000000004</v>
      </c>
      <c r="Z1454">
        <f t="shared" si="456"/>
        <v>1.4000000000000004</v>
      </c>
      <c r="AA1454">
        <f>VLOOKUP(D1454,MedianAge!A:B,2,FALSE)</f>
        <v>39.299999999999997</v>
      </c>
      <c r="AB1454" s="6">
        <f>VLOOKUP(D1454,StateActions!F:G,2,FALSE)</f>
        <v>43913</v>
      </c>
      <c r="AC1454" s="6">
        <f>VLOOKUP(D1454,StateActions!L:M,2,FALSE)</f>
        <v>43912</v>
      </c>
      <c r="AD1454" s="6">
        <f>VLOOKUP(D1454,StateActions!A:B,2,FALSE)</f>
        <v>43902</v>
      </c>
      <c r="AE1454">
        <f t="shared" si="457"/>
        <v>-5</v>
      </c>
      <c r="AF1454">
        <f t="shared" si="458"/>
        <v>-4</v>
      </c>
      <c r="AG1454">
        <f t="shared" si="459"/>
        <v>6</v>
      </c>
      <c r="AH1454" s="18">
        <f t="shared" si="460"/>
        <v>0.38596491228070173</v>
      </c>
      <c r="AI1454" s="18">
        <f t="shared" si="461"/>
        <v>0.61403508771929827</v>
      </c>
      <c r="AJ1454" s="20">
        <f t="shared" si="462"/>
        <v>0</v>
      </c>
      <c r="AK1454" t="str">
        <f t="shared" si="463"/>
        <v>Include</v>
      </c>
      <c r="AL1454" t="str">
        <f t="shared" si="464"/>
        <v>Less than 10 deaths</v>
      </c>
      <c r="AM1454" s="6">
        <f>IFERROR(VLOOKUP(D1454,DatesEachStateReach10Deaths!A:B,2,FALSE),AK1454)</f>
        <v>43915</v>
      </c>
      <c r="AN1454">
        <f t="shared" si="465"/>
        <v>-7</v>
      </c>
    </row>
    <row r="1455" spans="1:40" x14ac:dyDescent="0.25">
      <c r="A1455" t="str">
        <f t="shared" si="452"/>
        <v>43909Ohio</v>
      </c>
      <c r="B1455" t="str">
        <f t="shared" si="453"/>
        <v>43909OH</v>
      </c>
      <c r="C1455" s="6">
        <v>43909</v>
      </c>
      <c r="D1455" t="s">
        <v>98</v>
      </c>
      <c r="E1455" t="s">
        <v>43</v>
      </c>
      <c r="F1455">
        <f>IFERROR(VLOOKUP(B1455,CovidTracking!B:G,4,FALSE),0)</f>
        <v>119</v>
      </c>
      <c r="G1455">
        <f>IFERROR(VLOOKUP(B1455,CovidTracking!B:G,5,FALSE),0)</f>
        <v>140</v>
      </c>
      <c r="H1455">
        <f t="shared" si="454"/>
        <v>259</v>
      </c>
      <c r="I1455">
        <f>IFERROR(VLOOKUP(B1455,CovidTracking!B:G,6,FALSE),0)</f>
        <v>0</v>
      </c>
      <c r="J1455">
        <f t="shared" si="466"/>
        <v>31</v>
      </c>
      <c r="K1455">
        <f t="shared" si="467"/>
        <v>0</v>
      </c>
      <c r="L1455">
        <f t="shared" si="468"/>
        <v>31</v>
      </c>
      <c r="M1455">
        <f t="shared" si="469"/>
        <v>0</v>
      </c>
      <c r="N1455">
        <f>VLOOKUP(A1455,Mobility!$A:$L,7,FALSE)</f>
        <v>-32</v>
      </c>
      <c r="O1455">
        <f>VLOOKUP(A1455,Mobility!$A:$L,8,FALSE)</f>
        <v>8</v>
      </c>
      <c r="P1455">
        <f>VLOOKUP(A1455,Mobility!$A:$L,9,FALSE)</f>
        <v>14</v>
      </c>
      <c r="Q1455">
        <f>VLOOKUP(A1455,Mobility!$A:$L,10,FALSE)</f>
        <v>-19</v>
      </c>
      <c r="R1455">
        <f>VLOOKUP(A1455,Mobility!$A:$L,11,FALSE)</f>
        <v>-31</v>
      </c>
      <c r="S1455">
        <f>VLOOKUP(A1455,Mobility!$A:$L,12,FALSE)</f>
        <v>14</v>
      </c>
      <c r="T1455">
        <f>VLOOKUP(D1455,'Pop and Pop Den'!A:C,2,FALSE)</f>
        <v>11747694</v>
      </c>
      <c r="U1455">
        <f>VLOOKUP(D1455,'Pop and Pop Den'!A:C,3,FALSE)</f>
        <v>287.50380000000001</v>
      </c>
      <c r="V1455">
        <f>VLOOKUP(D1455,Unemployment!A:B,2,FALSE)</f>
        <v>4.0999999999999996</v>
      </c>
      <c r="W1455">
        <f>VLOOKUP(D1455,Unemployment!H:J,2,FALSE)</f>
        <v>4.0999999999999996</v>
      </c>
      <c r="X1455">
        <f>VLOOKUP(D1455,Unemployment!H:J,3,FALSE)</f>
        <v>5.5</v>
      </c>
      <c r="Y1455">
        <f t="shared" si="455"/>
        <v>1.4000000000000004</v>
      </c>
      <c r="Z1455">
        <f t="shared" si="456"/>
        <v>1.4000000000000004</v>
      </c>
      <c r="AA1455">
        <f>VLOOKUP(D1455,MedianAge!A:B,2,FALSE)</f>
        <v>39.299999999999997</v>
      </c>
      <c r="AB1455" s="6">
        <f>VLOOKUP(D1455,StateActions!F:G,2,FALSE)</f>
        <v>43913</v>
      </c>
      <c r="AC1455" s="6">
        <f>VLOOKUP(D1455,StateActions!L:M,2,FALSE)</f>
        <v>43912</v>
      </c>
      <c r="AD1455" s="6">
        <f>VLOOKUP(D1455,StateActions!A:B,2,FALSE)</f>
        <v>43902</v>
      </c>
      <c r="AE1455">
        <f t="shared" si="457"/>
        <v>-4</v>
      </c>
      <c r="AF1455">
        <f t="shared" si="458"/>
        <v>-3</v>
      </c>
      <c r="AG1455">
        <f t="shared" si="459"/>
        <v>7</v>
      </c>
      <c r="AH1455" s="18">
        <f t="shared" si="460"/>
        <v>0.45945945945945948</v>
      </c>
      <c r="AI1455" s="18">
        <f t="shared" si="461"/>
        <v>0.54054054054054057</v>
      </c>
      <c r="AJ1455" s="20">
        <f t="shared" si="462"/>
        <v>0</v>
      </c>
      <c r="AK1455" t="str">
        <f t="shared" si="463"/>
        <v>Include</v>
      </c>
      <c r="AL1455" t="str">
        <f t="shared" si="464"/>
        <v>Less than 10 deaths</v>
      </c>
      <c r="AM1455" s="6">
        <f>IFERROR(VLOOKUP(D1455,DatesEachStateReach10Deaths!A:B,2,FALSE),AK1455)</f>
        <v>43915</v>
      </c>
      <c r="AN1455">
        <f t="shared" si="465"/>
        <v>-6</v>
      </c>
    </row>
    <row r="1456" spans="1:40" x14ac:dyDescent="0.25">
      <c r="A1456" t="str">
        <f t="shared" si="452"/>
        <v>43910Ohio</v>
      </c>
      <c r="B1456" t="str">
        <f t="shared" si="453"/>
        <v>43910OH</v>
      </c>
      <c r="C1456" s="6">
        <v>43910</v>
      </c>
      <c r="D1456" t="s">
        <v>98</v>
      </c>
      <c r="E1456" t="s">
        <v>43</v>
      </c>
      <c r="F1456">
        <f>IFERROR(VLOOKUP(B1456,CovidTracking!B:G,4,FALSE),0)</f>
        <v>169</v>
      </c>
      <c r="G1456">
        <f>IFERROR(VLOOKUP(B1456,CovidTracking!B:G,5,FALSE),0)</f>
        <v>140</v>
      </c>
      <c r="H1456">
        <f t="shared" si="454"/>
        <v>309</v>
      </c>
      <c r="I1456">
        <f>IFERROR(VLOOKUP(B1456,CovidTracking!B:G,6,FALSE),0)</f>
        <v>1</v>
      </c>
      <c r="J1456">
        <f t="shared" si="466"/>
        <v>50</v>
      </c>
      <c r="K1456">
        <f t="shared" si="467"/>
        <v>0</v>
      </c>
      <c r="L1456">
        <f t="shared" si="468"/>
        <v>50</v>
      </c>
      <c r="M1456">
        <f t="shared" si="469"/>
        <v>1</v>
      </c>
      <c r="N1456">
        <f>VLOOKUP(A1456,Mobility!$A:$L,7,FALSE)</f>
        <v>-35</v>
      </c>
      <c r="O1456">
        <f>VLOOKUP(A1456,Mobility!$A:$L,8,FALSE)</f>
        <v>0</v>
      </c>
      <c r="P1456">
        <f>VLOOKUP(A1456,Mobility!$A:$L,9,FALSE)</f>
        <v>47</v>
      </c>
      <c r="Q1456">
        <f>VLOOKUP(A1456,Mobility!$A:$L,10,FALSE)</f>
        <v>-19</v>
      </c>
      <c r="R1456">
        <f>VLOOKUP(A1456,Mobility!$A:$L,11,FALSE)</f>
        <v>-34</v>
      </c>
      <c r="S1456">
        <f>VLOOKUP(A1456,Mobility!$A:$L,12,FALSE)</f>
        <v>16</v>
      </c>
      <c r="T1456">
        <f>VLOOKUP(D1456,'Pop and Pop Den'!A:C,2,FALSE)</f>
        <v>11747694</v>
      </c>
      <c r="U1456">
        <f>VLOOKUP(D1456,'Pop and Pop Den'!A:C,3,FALSE)</f>
        <v>287.50380000000001</v>
      </c>
      <c r="V1456">
        <f>VLOOKUP(D1456,Unemployment!A:B,2,FALSE)</f>
        <v>4.0999999999999996</v>
      </c>
      <c r="W1456">
        <f>VLOOKUP(D1456,Unemployment!H:J,2,FALSE)</f>
        <v>4.0999999999999996</v>
      </c>
      <c r="X1456">
        <f>VLOOKUP(D1456,Unemployment!H:J,3,FALSE)</f>
        <v>5.5</v>
      </c>
      <c r="Y1456">
        <f t="shared" si="455"/>
        <v>1.4000000000000004</v>
      </c>
      <c r="Z1456">
        <f t="shared" si="456"/>
        <v>1.4000000000000004</v>
      </c>
      <c r="AA1456">
        <f>VLOOKUP(D1456,MedianAge!A:B,2,FALSE)</f>
        <v>39.299999999999997</v>
      </c>
      <c r="AB1456" s="6">
        <f>VLOOKUP(D1456,StateActions!F:G,2,FALSE)</f>
        <v>43913</v>
      </c>
      <c r="AC1456" s="6">
        <f>VLOOKUP(D1456,StateActions!L:M,2,FALSE)</f>
        <v>43912</v>
      </c>
      <c r="AD1456" s="6">
        <f>VLOOKUP(D1456,StateActions!A:B,2,FALSE)</f>
        <v>43902</v>
      </c>
      <c r="AE1456">
        <f t="shared" si="457"/>
        <v>-3</v>
      </c>
      <c r="AF1456">
        <f t="shared" si="458"/>
        <v>-2</v>
      </c>
      <c r="AG1456">
        <f t="shared" si="459"/>
        <v>8</v>
      </c>
      <c r="AH1456" s="18">
        <f t="shared" si="460"/>
        <v>0.54692556634304212</v>
      </c>
      <c r="AI1456" s="18">
        <f t="shared" si="461"/>
        <v>0.45307443365695793</v>
      </c>
      <c r="AJ1456" s="20">
        <f t="shared" si="462"/>
        <v>3.2362459546925568E-3</v>
      </c>
      <c r="AK1456" t="str">
        <f t="shared" si="463"/>
        <v>Include</v>
      </c>
      <c r="AL1456" t="str">
        <f t="shared" si="464"/>
        <v>Less than 10 deaths</v>
      </c>
      <c r="AM1456" s="6">
        <f>IFERROR(VLOOKUP(D1456,DatesEachStateReach10Deaths!A:B,2,FALSE),AK1456)</f>
        <v>43915</v>
      </c>
      <c r="AN1456">
        <f t="shared" si="465"/>
        <v>-5</v>
      </c>
    </row>
    <row r="1457" spans="1:40" x14ac:dyDescent="0.25">
      <c r="A1457" t="str">
        <f t="shared" si="452"/>
        <v>43911Ohio</v>
      </c>
      <c r="B1457" t="str">
        <f t="shared" si="453"/>
        <v>43911OH</v>
      </c>
      <c r="C1457" s="6">
        <v>43911</v>
      </c>
      <c r="D1457" t="s">
        <v>98</v>
      </c>
      <c r="E1457" t="s">
        <v>43</v>
      </c>
      <c r="F1457">
        <f>IFERROR(VLOOKUP(B1457,CovidTracking!B:G,4,FALSE),0)</f>
        <v>247</v>
      </c>
      <c r="G1457">
        <f>IFERROR(VLOOKUP(B1457,CovidTracking!B:G,5,FALSE),0)</f>
        <v>140</v>
      </c>
      <c r="H1457">
        <f t="shared" si="454"/>
        <v>387</v>
      </c>
      <c r="I1457">
        <f>IFERROR(VLOOKUP(B1457,CovidTracking!B:G,6,FALSE),0)</f>
        <v>3</v>
      </c>
      <c r="J1457">
        <f t="shared" si="466"/>
        <v>78</v>
      </c>
      <c r="K1457">
        <f t="shared" si="467"/>
        <v>0</v>
      </c>
      <c r="L1457">
        <f t="shared" si="468"/>
        <v>78</v>
      </c>
      <c r="M1457">
        <f t="shared" si="469"/>
        <v>2</v>
      </c>
      <c r="N1457">
        <f>VLOOKUP(A1457,Mobility!$A:$L,7,FALSE)</f>
        <v>-44</v>
      </c>
      <c r="O1457">
        <f>VLOOKUP(A1457,Mobility!$A:$L,8,FALSE)</f>
        <v>-7</v>
      </c>
      <c r="P1457">
        <f>VLOOKUP(A1457,Mobility!$A:$L,9,FALSE)</f>
        <v>4</v>
      </c>
      <c r="Q1457">
        <f>VLOOKUP(A1457,Mobility!$A:$L,10,FALSE)</f>
        <v>-22</v>
      </c>
      <c r="R1457">
        <f>VLOOKUP(A1457,Mobility!$A:$L,11,FALSE)</f>
        <v>-25</v>
      </c>
      <c r="S1457">
        <f>VLOOKUP(A1457,Mobility!$A:$L,12,FALSE)</f>
        <v>11</v>
      </c>
      <c r="T1457">
        <f>VLOOKUP(D1457,'Pop and Pop Den'!A:C,2,FALSE)</f>
        <v>11747694</v>
      </c>
      <c r="U1457">
        <f>VLOOKUP(D1457,'Pop and Pop Den'!A:C,3,FALSE)</f>
        <v>287.50380000000001</v>
      </c>
      <c r="V1457">
        <f>VLOOKUP(D1457,Unemployment!A:B,2,FALSE)</f>
        <v>4.0999999999999996</v>
      </c>
      <c r="W1457">
        <f>VLOOKUP(D1457,Unemployment!H:J,2,FALSE)</f>
        <v>4.0999999999999996</v>
      </c>
      <c r="X1457">
        <f>VLOOKUP(D1457,Unemployment!H:J,3,FALSE)</f>
        <v>5.5</v>
      </c>
      <c r="Y1457">
        <f t="shared" si="455"/>
        <v>1.4000000000000004</v>
      </c>
      <c r="Z1457">
        <f t="shared" si="456"/>
        <v>1.4000000000000004</v>
      </c>
      <c r="AA1457">
        <f>VLOOKUP(D1457,MedianAge!A:B,2,FALSE)</f>
        <v>39.299999999999997</v>
      </c>
      <c r="AB1457" s="6">
        <f>VLOOKUP(D1457,StateActions!F:G,2,FALSE)</f>
        <v>43913</v>
      </c>
      <c r="AC1457" s="6">
        <f>VLOOKUP(D1457,StateActions!L:M,2,FALSE)</f>
        <v>43912</v>
      </c>
      <c r="AD1457" s="6">
        <f>VLOOKUP(D1457,StateActions!A:B,2,FALSE)</f>
        <v>43902</v>
      </c>
      <c r="AE1457">
        <f t="shared" si="457"/>
        <v>-2</v>
      </c>
      <c r="AF1457">
        <f t="shared" si="458"/>
        <v>-1</v>
      </c>
      <c r="AG1457">
        <f t="shared" si="459"/>
        <v>9</v>
      </c>
      <c r="AH1457" s="18">
        <f t="shared" si="460"/>
        <v>0.63824289405684753</v>
      </c>
      <c r="AI1457" s="18">
        <f t="shared" si="461"/>
        <v>0.36175710594315247</v>
      </c>
      <c r="AJ1457" s="20">
        <f t="shared" si="462"/>
        <v>7.7519379844961239E-3</v>
      </c>
      <c r="AK1457" t="str">
        <f t="shared" si="463"/>
        <v>Include</v>
      </c>
      <c r="AL1457" t="str">
        <f t="shared" si="464"/>
        <v>Less than 10 deaths</v>
      </c>
      <c r="AM1457" s="6">
        <f>IFERROR(VLOOKUP(D1457,DatesEachStateReach10Deaths!A:B,2,FALSE),AK1457)</f>
        <v>43915</v>
      </c>
      <c r="AN1457">
        <f t="shared" si="465"/>
        <v>-4</v>
      </c>
    </row>
    <row r="1458" spans="1:40" x14ac:dyDescent="0.25">
      <c r="A1458" t="str">
        <f t="shared" si="452"/>
        <v>43912Ohio</v>
      </c>
      <c r="B1458" t="str">
        <f t="shared" si="453"/>
        <v>43912OH</v>
      </c>
      <c r="C1458" s="6">
        <v>43912</v>
      </c>
      <c r="D1458" t="s">
        <v>98</v>
      </c>
      <c r="E1458" t="s">
        <v>43</v>
      </c>
      <c r="F1458">
        <f>IFERROR(VLOOKUP(B1458,CovidTracking!B:G,4,FALSE),0)</f>
        <v>351</v>
      </c>
      <c r="G1458">
        <f>IFERROR(VLOOKUP(B1458,CovidTracking!B:G,5,FALSE),0)</f>
        <v>140</v>
      </c>
      <c r="H1458">
        <f t="shared" si="454"/>
        <v>491</v>
      </c>
      <c r="I1458">
        <f>IFERROR(VLOOKUP(B1458,CovidTracking!B:G,6,FALSE),0)</f>
        <v>3</v>
      </c>
      <c r="J1458">
        <f t="shared" si="466"/>
        <v>104</v>
      </c>
      <c r="K1458">
        <f t="shared" si="467"/>
        <v>0</v>
      </c>
      <c r="L1458">
        <f t="shared" si="468"/>
        <v>104</v>
      </c>
      <c r="M1458">
        <f t="shared" si="469"/>
        <v>0</v>
      </c>
      <c r="N1458">
        <f>VLOOKUP(A1458,Mobility!$A:$L,7,FALSE)</f>
        <v>-38</v>
      </c>
      <c r="O1458">
        <f>VLOOKUP(A1458,Mobility!$A:$L,8,FALSE)</f>
        <v>0</v>
      </c>
      <c r="P1458">
        <f>VLOOKUP(A1458,Mobility!$A:$L,9,FALSE)</f>
        <v>62</v>
      </c>
      <c r="Q1458">
        <f>VLOOKUP(A1458,Mobility!$A:$L,10,FALSE)</f>
        <v>-26</v>
      </c>
      <c r="R1458">
        <f>VLOOKUP(A1458,Mobility!$A:$L,11,FALSE)</f>
        <v>-28</v>
      </c>
      <c r="S1458">
        <f>VLOOKUP(A1458,Mobility!$A:$L,12,FALSE)</f>
        <v>8</v>
      </c>
      <c r="T1458">
        <f>VLOOKUP(D1458,'Pop and Pop Den'!A:C,2,FALSE)</f>
        <v>11747694</v>
      </c>
      <c r="U1458">
        <f>VLOOKUP(D1458,'Pop and Pop Den'!A:C,3,FALSE)</f>
        <v>287.50380000000001</v>
      </c>
      <c r="V1458">
        <f>VLOOKUP(D1458,Unemployment!A:B,2,FALSE)</f>
        <v>4.0999999999999996</v>
      </c>
      <c r="W1458">
        <f>VLOOKUP(D1458,Unemployment!H:J,2,FALSE)</f>
        <v>4.0999999999999996</v>
      </c>
      <c r="X1458">
        <f>VLOOKUP(D1458,Unemployment!H:J,3,FALSE)</f>
        <v>5.5</v>
      </c>
      <c r="Y1458">
        <f t="shared" si="455"/>
        <v>1.4000000000000004</v>
      </c>
      <c r="Z1458">
        <f t="shared" si="456"/>
        <v>1.4000000000000004</v>
      </c>
      <c r="AA1458">
        <f>VLOOKUP(D1458,MedianAge!A:B,2,FALSE)</f>
        <v>39.299999999999997</v>
      </c>
      <c r="AB1458" s="6">
        <f>VLOOKUP(D1458,StateActions!F:G,2,FALSE)</f>
        <v>43913</v>
      </c>
      <c r="AC1458" s="6">
        <f>VLOOKUP(D1458,StateActions!L:M,2,FALSE)</f>
        <v>43912</v>
      </c>
      <c r="AD1458" s="6">
        <f>VLOOKUP(D1458,StateActions!A:B,2,FALSE)</f>
        <v>43902</v>
      </c>
      <c r="AE1458">
        <f t="shared" si="457"/>
        <v>-1</v>
      </c>
      <c r="AF1458">
        <f t="shared" si="458"/>
        <v>0</v>
      </c>
      <c r="AG1458">
        <f t="shared" si="459"/>
        <v>10</v>
      </c>
      <c r="AH1458" s="18">
        <f t="shared" si="460"/>
        <v>0.714867617107943</v>
      </c>
      <c r="AI1458" s="18">
        <f t="shared" si="461"/>
        <v>0.285132382892057</v>
      </c>
      <c r="AJ1458" s="20">
        <f t="shared" si="462"/>
        <v>6.1099796334012219E-3</v>
      </c>
      <c r="AK1458" t="str">
        <f t="shared" si="463"/>
        <v>Include</v>
      </c>
      <c r="AL1458" t="str">
        <f t="shared" si="464"/>
        <v>Less than 10 deaths</v>
      </c>
      <c r="AM1458" s="6">
        <f>IFERROR(VLOOKUP(D1458,DatesEachStateReach10Deaths!A:B,2,FALSE),AK1458)</f>
        <v>43915</v>
      </c>
      <c r="AN1458">
        <f t="shared" si="465"/>
        <v>-3</v>
      </c>
    </row>
    <row r="1459" spans="1:40" x14ac:dyDescent="0.25">
      <c r="A1459" t="str">
        <f t="shared" si="452"/>
        <v>43913Ohio</v>
      </c>
      <c r="B1459" t="str">
        <f t="shared" si="453"/>
        <v>43913OH</v>
      </c>
      <c r="C1459" s="6">
        <v>43913</v>
      </c>
      <c r="D1459" t="s">
        <v>98</v>
      </c>
      <c r="E1459" t="s">
        <v>43</v>
      </c>
      <c r="F1459">
        <f>IFERROR(VLOOKUP(B1459,CovidTracking!B:G,4,FALSE),0)</f>
        <v>442</v>
      </c>
      <c r="G1459">
        <f>IFERROR(VLOOKUP(B1459,CovidTracking!B:G,5,FALSE),0)</f>
        <v>140</v>
      </c>
      <c r="H1459">
        <f t="shared" si="454"/>
        <v>582</v>
      </c>
      <c r="I1459">
        <f>IFERROR(VLOOKUP(B1459,CovidTracking!B:G,6,FALSE),0)</f>
        <v>6</v>
      </c>
      <c r="J1459">
        <f t="shared" si="466"/>
        <v>91</v>
      </c>
      <c r="K1459">
        <f t="shared" si="467"/>
        <v>0</v>
      </c>
      <c r="L1459">
        <f t="shared" si="468"/>
        <v>91</v>
      </c>
      <c r="M1459">
        <f t="shared" si="469"/>
        <v>3</v>
      </c>
      <c r="N1459">
        <f>VLOOKUP(A1459,Mobility!$A:$L,7,FALSE)</f>
        <v>-33</v>
      </c>
      <c r="O1459">
        <f>VLOOKUP(A1459,Mobility!$A:$L,8,FALSE)</f>
        <v>-1</v>
      </c>
      <c r="P1459">
        <f>VLOOKUP(A1459,Mobility!$A:$L,9,FALSE)</f>
        <v>-2</v>
      </c>
      <c r="Q1459">
        <f>VLOOKUP(A1459,Mobility!$A:$L,10,FALSE)</f>
        <v>-26</v>
      </c>
      <c r="R1459">
        <f>VLOOKUP(A1459,Mobility!$A:$L,11,FALSE)</f>
        <v>-39</v>
      </c>
      <c r="S1459">
        <f>VLOOKUP(A1459,Mobility!$A:$L,12,FALSE)</f>
        <v>16</v>
      </c>
      <c r="T1459">
        <f>VLOOKUP(D1459,'Pop and Pop Den'!A:C,2,FALSE)</f>
        <v>11747694</v>
      </c>
      <c r="U1459">
        <f>VLOOKUP(D1459,'Pop and Pop Den'!A:C,3,FALSE)</f>
        <v>287.50380000000001</v>
      </c>
      <c r="V1459">
        <f>VLOOKUP(D1459,Unemployment!A:B,2,FALSE)</f>
        <v>4.0999999999999996</v>
      </c>
      <c r="W1459">
        <f>VLOOKUP(D1459,Unemployment!H:J,2,FALSE)</f>
        <v>4.0999999999999996</v>
      </c>
      <c r="X1459">
        <f>VLOOKUP(D1459,Unemployment!H:J,3,FALSE)</f>
        <v>5.5</v>
      </c>
      <c r="Y1459">
        <f t="shared" si="455"/>
        <v>1.4000000000000004</v>
      </c>
      <c r="Z1459">
        <f t="shared" si="456"/>
        <v>1.4000000000000004</v>
      </c>
      <c r="AA1459">
        <f>VLOOKUP(D1459,MedianAge!A:B,2,FALSE)</f>
        <v>39.299999999999997</v>
      </c>
      <c r="AB1459" s="6">
        <f>VLOOKUP(D1459,StateActions!F:G,2,FALSE)</f>
        <v>43913</v>
      </c>
      <c r="AC1459" s="6">
        <f>VLOOKUP(D1459,StateActions!L:M,2,FALSE)</f>
        <v>43912</v>
      </c>
      <c r="AD1459" s="6">
        <f>VLOOKUP(D1459,StateActions!A:B,2,FALSE)</f>
        <v>43902</v>
      </c>
      <c r="AE1459">
        <f t="shared" si="457"/>
        <v>0</v>
      </c>
      <c r="AF1459">
        <f t="shared" si="458"/>
        <v>1</v>
      </c>
      <c r="AG1459">
        <f t="shared" si="459"/>
        <v>11</v>
      </c>
      <c r="AH1459" s="18">
        <f t="shared" si="460"/>
        <v>0.75945017182130581</v>
      </c>
      <c r="AI1459" s="18">
        <f t="shared" si="461"/>
        <v>0.24054982817869416</v>
      </c>
      <c r="AJ1459" s="20">
        <f t="shared" si="462"/>
        <v>1.0309278350515464E-2</v>
      </c>
      <c r="AK1459" t="str">
        <f t="shared" si="463"/>
        <v>Include</v>
      </c>
      <c r="AL1459" t="str">
        <f t="shared" si="464"/>
        <v>Less than 10 deaths</v>
      </c>
      <c r="AM1459" s="6">
        <f>IFERROR(VLOOKUP(D1459,DatesEachStateReach10Deaths!A:B,2,FALSE),AK1459)</f>
        <v>43915</v>
      </c>
      <c r="AN1459">
        <f t="shared" si="465"/>
        <v>-2</v>
      </c>
    </row>
    <row r="1460" spans="1:40" x14ac:dyDescent="0.25">
      <c r="A1460" t="str">
        <f t="shared" si="452"/>
        <v>43914Ohio</v>
      </c>
      <c r="B1460" t="str">
        <f t="shared" si="453"/>
        <v>43914OH</v>
      </c>
      <c r="C1460" s="6">
        <v>43914</v>
      </c>
      <c r="D1460" t="s">
        <v>98</v>
      </c>
      <c r="E1460" t="s">
        <v>43</v>
      </c>
      <c r="F1460">
        <f>IFERROR(VLOOKUP(B1460,CovidTracking!B:G,4,FALSE),0)</f>
        <v>564</v>
      </c>
      <c r="G1460">
        <f>IFERROR(VLOOKUP(B1460,CovidTracking!B:G,5,FALSE),0)</f>
        <v>140</v>
      </c>
      <c r="H1460">
        <f t="shared" si="454"/>
        <v>704</v>
      </c>
      <c r="I1460">
        <f>IFERROR(VLOOKUP(B1460,CovidTracking!B:G,6,FALSE),0)</f>
        <v>8</v>
      </c>
      <c r="J1460">
        <f t="shared" si="466"/>
        <v>122</v>
      </c>
      <c r="K1460">
        <f t="shared" si="467"/>
        <v>0</v>
      </c>
      <c r="L1460">
        <f t="shared" si="468"/>
        <v>122</v>
      </c>
      <c r="M1460">
        <f t="shared" si="469"/>
        <v>2</v>
      </c>
      <c r="N1460">
        <f>VLOOKUP(A1460,Mobility!$A:$L,7,FALSE)</f>
        <v>-51</v>
      </c>
      <c r="O1460">
        <f>VLOOKUP(A1460,Mobility!$A:$L,8,FALSE)</f>
        <v>-26</v>
      </c>
      <c r="P1460">
        <f>VLOOKUP(A1460,Mobility!$A:$L,9,FALSE)</f>
        <v>11</v>
      </c>
      <c r="Q1460">
        <f>VLOOKUP(A1460,Mobility!$A:$L,10,FALSE)</f>
        <v>-31</v>
      </c>
      <c r="R1460">
        <f>VLOOKUP(A1460,Mobility!$A:$L,11,FALSE)</f>
        <v>-47</v>
      </c>
      <c r="S1460">
        <f>VLOOKUP(A1460,Mobility!$A:$L,12,FALSE)</f>
        <v>20</v>
      </c>
      <c r="T1460">
        <f>VLOOKUP(D1460,'Pop and Pop Den'!A:C,2,FALSE)</f>
        <v>11747694</v>
      </c>
      <c r="U1460">
        <f>VLOOKUP(D1460,'Pop and Pop Den'!A:C,3,FALSE)</f>
        <v>287.50380000000001</v>
      </c>
      <c r="V1460">
        <f>VLOOKUP(D1460,Unemployment!A:B,2,FALSE)</f>
        <v>4.0999999999999996</v>
      </c>
      <c r="W1460">
        <f>VLOOKUP(D1460,Unemployment!H:J,2,FALSE)</f>
        <v>4.0999999999999996</v>
      </c>
      <c r="X1460">
        <f>VLOOKUP(D1460,Unemployment!H:J,3,FALSE)</f>
        <v>5.5</v>
      </c>
      <c r="Y1460">
        <f t="shared" si="455"/>
        <v>1.4000000000000004</v>
      </c>
      <c r="Z1460">
        <f t="shared" si="456"/>
        <v>1.4000000000000004</v>
      </c>
      <c r="AA1460">
        <f>VLOOKUP(D1460,MedianAge!A:B,2,FALSE)</f>
        <v>39.299999999999997</v>
      </c>
      <c r="AB1460" s="6">
        <f>VLOOKUP(D1460,StateActions!F:G,2,FALSE)</f>
        <v>43913</v>
      </c>
      <c r="AC1460" s="6">
        <f>VLOOKUP(D1460,StateActions!L:M,2,FALSE)</f>
        <v>43912</v>
      </c>
      <c r="AD1460" s="6">
        <f>VLOOKUP(D1460,StateActions!A:B,2,FALSE)</f>
        <v>43902</v>
      </c>
      <c r="AE1460">
        <f t="shared" si="457"/>
        <v>1</v>
      </c>
      <c r="AF1460">
        <f t="shared" si="458"/>
        <v>2</v>
      </c>
      <c r="AG1460">
        <f t="shared" si="459"/>
        <v>12</v>
      </c>
      <c r="AH1460" s="18">
        <f t="shared" si="460"/>
        <v>0.80113636363636365</v>
      </c>
      <c r="AI1460" s="18">
        <f t="shared" si="461"/>
        <v>0.19886363636363635</v>
      </c>
      <c r="AJ1460" s="20">
        <f t="shared" si="462"/>
        <v>1.1363636363636364E-2</v>
      </c>
      <c r="AK1460" t="str">
        <f t="shared" si="463"/>
        <v>Include</v>
      </c>
      <c r="AL1460" t="str">
        <f t="shared" si="464"/>
        <v>Less than 10 deaths</v>
      </c>
      <c r="AM1460" s="6">
        <f>IFERROR(VLOOKUP(D1460,DatesEachStateReach10Deaths!A:B,2,FALSE),AK1460)</f>
        <v>43915</v>
      </c>
      <c r="AN1460">
        <f t="shared" si="465"/>
        <v>-1</v>
      </c>
    </row>
    <row r="1461" spans="1:40" x14ac:dyDescent="0.25">
      <c r="A1461" t="str">
        <f t="shared" si="452"/>
        <v>43915Ohio</v>
      </c>
      <c r="B1461" t="str">
        <f t="shared" si="453"/>
        <v>43915OH</v>
      </c>
      <c r="C1461" s="6">
        <v>43915</v>
      </c>
      <c r="D1461" t="s">
        <v>98</v>
      </c>
      <c r="E1461" t="s">
        <v>43</v>
      </c>
      <c r="F1461">
        <f>IFERROR(VLOOKUP(B1461,CovidTracking!B:G,4,FALSE),0)</f>
        <v>704</v>
      </c>
      <c r="G1461">
        <f>IFERROR(VLOOKUP(B1461,CovidTracking!B:G,5,FALSE),0)</f>
        <v>14060</v>
      </c>
      <c r="H1461">
        <f t="shared" si="454"/>
        <v>14764</v>
      </c>
      <c r="I1461">
        <f>IFERROR(VLOOKUP(B1461,CovidTracking!B:G,6,FALSE),0)</f>
        <v>10</v>
      </c>
      <c r="J1461">
        <f t="shared" si="466"/>
        <v>140</v>
      </c>
      <c r="K1461">
        <f t="shared" si="467"/>
        <v>13920</v>
      </c>
      <c r="L1461">
        <f t="shared" si="468"/>
        <v>14060</v>
      </c>
      <c r="M1461">
        <f t="shared" si="469"/>
        <v>2</v>
      </c>
      <c r="N1461">
        <f>VLOOKUP(A1461,Mobility!$A:$L,7,FALSE)</f>
        <v>-43</v>
      </c>
      <c r="O1461">
        <f>VLOOKUP(A1461,Mobility!$A:$L,8,FALSE)</f>
        <v>-18</v>
      </c>
      <c r="P1461">
        <f>VLOOKUP(A1461,Mobility!$A:$L,9,FALSE)</f>
        <v>101</v>
      </c>
      <c r="Q1461">
        <f>VLOOKUP(A1461,Mobility!$A:$L,10,FALSE)</f>
        <v>-27</v>
      </c>
      <c r="R1461">
        <f>VLOOKUP(A1461,Mobility!$A:$L,11,FALSE)</f>
        <v>-48</v>
      </c>
      <c r="S1461">
        <f>VLOOKUP(A1461,Mobility!$A:$L,12,FALSE)</f>
        <v>19</v>
      </c>
      <c r="T1461">
        <f>VLOOKUP(D1461,'Pop and Pop Den'!A:C,2,FALSE)</f>
        <v>11747694</v>
      </c>
      <c r="U1461">
        <f>VLOOKUP(D1461,'Pop and Pop Den'!A:C,3,FALSE)</f>
        <v>287.50380000000001</v>
      </c>
      <c r="V1461">
        <f>VLOOKUP(D1461,Unemployment!A:B,2,FALSE)</f>
        <v>4.0999999999999996</v>
      </c>
      <c r="W1461">
        <f>VLOOKUP(D1461,Unemployment!H:J,2,FALSE)</f>
        <v>4.0999999999999996</v>
      </c>
      <c r="X1461">
        <f>VLOOKUP(D1461,Unemployment!H:J,3,FALSE)</f>
        <v>5.5</v>
      </c>
      <c r="Y1461">
        <f t="shared" si="455"/>
        <v>1.4000000000000004</v>
      </c>
      <c r="Z1461">
        <f t="shared" si="456"/>
        <v>1.4000000000000004</v>
      </c>
      <c r="AA1461">
        <f>VLOOKUP(D1461,MedianAge!A:B,2,FALSE)</f>
        <v>39.299999999999997</v>
      </c>
      <c r="AB1461" s="6">
        <f>VLOOKUP(D1461,StateActions!F:G,2,FALSE)</f>
        <v>43913</v>
      </c>
      <c r="AC1461" s="6">
        <f>VLOOKUP(D1461,StateActions!L:M,2,FALSE)</f>
        <v>43912</v>
      </c>
      <c r="AD1461" s="6">
        <f>VLOOKUP(D1461,StateActions!A:B,2,FALSE)</f>
        <v>43902</v>
      </c>
      <c r="AE1461">
        <f t="shared" si="457"/>
        <v>2</v>
      </c>
      <c r="AF1461">
        <f t="shared" si="458"/>
        <v>3</v>
      </c>
      <c r="AG1461">
        <f t="shared" si="459"/>
        <v>13</v>
      </c>
      <c r="AH1461" s="18">
        <f t="shared" si="460"/>
        <v>4.7683554592251425E-2</v>
      </c>
      <c r="AI1461" s="18">
        <f t="shared" si="461"/>
        <v>0.95231644540774862</v>
      </c>
      <c r="AJ1461" s="20">
        <f t="shared" si="462"/>
        <v>6.7732321863993501E-4</v>
      </c>
      <c r="AK1461" t="str">
        <f t="shared" si="463"/>
        <v>Include</v>
      </c>
      <c r="AL1461" t="str">
        <f t="shared" si="464"/>
        <v>10 or more deaths</v>
      </c>
      <c r="AM1461" s="6">
        <f>IFERROR(VLOOKUP(D1461,DatesEachStateReach10Deaths!A:B,2,FALSE),AK1461)</f>
        <v>43915</v>
      </c>
      <c r="AN1461">
        <f t="shared" si="465"/>
        <v>0</v>
      </c>
    </row>
    <row r="1462" spans="1:40" x14ac:dyDescent="0.25">
      <c r="A1462" t="str">
        <f t="shared" ref="A1462:A1525" si="470">C1462&amp;D1462</f>
        <v>43916Ohio</v>
      </c>
      <c r="B1462" t="str">
        <f t="shared" si="453"/>
        <v>43916OH</v>
      </c>
      <c r="C1462" s="6">
        <v>43916</v>
      </c>
      <c r="D1462" t="s">
        <v>98</v>
      </c>
      <c r="E1462" t="s">
        <v>43</v>
      </c>
      <c r="F1462">
        <f>IFERROR(VLOOKUP(B1462,CovidTracking!B:G,4,FALSE),0)</f>
        <v>867</v>
      </c>
      <c r="G1462">
        <f>IFERROR(VLOOKUP(B1462,CovidTracking!B:G,5,FALSE),0)</f>
        <v>16449</v>
      </c>
      <c r="H1462">
        <f t="shared" si="454"/>
        <v>17316</v>
      </c>
      <c r="I1462">
        <f>IFERROR(VLOOKUP(B1462,CovidTracking!B:G,6,FALSE),0)</f>
        <v>15</v>
      </c>
      <c r="J1462">
        <f t="shared" si="466"/>
        <v>163</v>
      </c>
      <c r="K1462">
        <f t="shared" si="467"/>
        <v>2389</v>
      </c>
      <c r="L1462">
        <f t="shared" si="468"/>
        <v>2552</v>
      </c>
      <c r="M1462">
        <f t="shared" si="469"/>
        <v>5</v>
      </c>
      <c r="N1462">
        <f>VLOOKUP(A1462,Mobility!$A:$L,7,FALSE)</f>
        <v>-42</v>
      </c>
      <c r="O1462">
        <f>VLOOKUP(A1462,Mobility!$A:$L,8,FALSE)</f>
        <v>-15</v>
      </c>
      <c r="P1462">
        <f>VLOOKUP(A1462,Mobility!$A:$L,9,FALSE)</f>
        <v>103</v>
      </c>
      <c r="Q1462">
        <f>VLOOKUP(A1462,Mobility!$A:$L,10,FALSE)</f>
        <v>-29</v>
      </c>
      <c r="R1462">
        <f>VLOOKUP(A1462,Mobility!$A:$L,11,FALSE)</f>
        <v>-48</v>
      </c>
      <c r="S1462">
        <f>VLOOKUP(A1462,Mobility!$A:$L,12,FALSE)</f>
        <v>20</v>
      </c>
      <c r="T1462">
        <f>VLOOKUP(D1462,'Pop and Pop Den'!A:C,2,FALSE)</f>
        <v>11747694</v>
      </c>
      <c r="U1462">
        <f>VLOOKUP(D1462,'Pop and Pop Den'!A:C,3,FALSE)</f>
        <v>287.50380000000001</v>
      </c>
      <c r="V1462">
        <f>VLOOKUP(D1462,Unemployment!A:B,2,FALSE)</f>
        <v>4.0999999999999996</v>
      </c>
      <c r="W1462">
        <f>VLOOKUP(D1462,Unemployment!H:J,2,FALSE)</f>
        <v>4.0999999999999996</v>
      </c>
      <c r="X1462">
        <f>VLOOKUP(D1462,Unemployment!H:J,3,FALSE)</f>
        <v>5.5</v>
      </c>
      <c r="Y1462">
        <f t="shared" si="455"/>
        <v>1.4000000000000004</v>
      </c>
      <c r="Z1462">
        <f t="shared" si="456"/>
        <v>1.4000000000000004</v>
      </c>
      <c r="AA1462">
        <f>VLOOKUP(D1462,MedianAge!A:B,2,FALSE)</f>
        <v>39.299999999999997</v>
      </c>
      <c r="AB1462" s="6">
        <f>VLOOKUP(D1462,StateActions!F:G,2,FALSE)</f>
        <v>43913</v>
      </c>
      <c r="AC1462" s="6">
        <f>VLOOKUP(D1462,StateActions!L:M,2,FALSE)</f>
        <v>43912</v>
      </c>
      <c r="AD1462" s="6">
        <f>VLOOKUP(D1462,StateActions!A:B,2,FALSE)</f>
        <v>43902</v>
      </c>
      <c r="AE1462">
        <f t="shared" si="457"/>
        <v>3</v>
      </c>
      <c r="AF1462">
        <f t="shared" si="458"/>
        <v>4</v>
      </c>
      <c r="AG1462">
        <f t="shared" si="459"/>
        <v>14</v>
      </c>
      <c r="AH1462" s="18">
        <f t="shared" si="460"/>
        <v>5.006930006930007E-2</v>
      </c>
      <c r="AI1462" s="18">
        <f t="shared" si="461"/>
        <v>0.9499306999306999</v>
      </c>
      <c r="AJ1462" s="20">
        <f t="shared" si="462"/>
        <v>8.6625086625086623E-4</v>
      </c>
      <c r="AK1462" t="str">
        <f t="shared" si="463"/>
        <v>Include</v>
      </c>
      <c r="AL1462" t="str">
        <f t="shared" si="464"/>
        <v>10 or more deaths</v>
      </c>
      <c r="AM1462" s="6">
        <f>IFERROR(VLOOKUP(D1462,DatesEachStateReach10Deaths!A:B,2,FALSE),AK1462)</f>
        <v>43915</v>
      </c>
      <c r="AN1462">
        <f t="shared" si="465"/>
        <v>1</v>
      </c>
    </row>
    <row r="1463" spans="1:40" x14ac:dyDescent="0.25">
      <c r="A1463" t="str">
        <f t="shared" si="470"/>
        <v>43917Ohio</v>
      </c>
      <c r="B1463" t="str">
        <f t="shared" si="453"/>
        <v>43917OH</v>
      </c>
      <c r="C1463" s="6">
        <v>43917</v>
      </c>
      <c r="D1463" t="s">
        <v>98</v>
      </c>
      <c r="E1463" t="s">
        <v>43</v>
      </c>
      <c r="F1463">
        <f>IFERROR(VLOOKUP(B1463,CovidTracking!B:G,4,FALSE),0)</f>
        <v>1137</v>
      </c>
      <c r="G1463">
        <f>IFERROR(VLOOKUP(B1463,CovidTracking!B:G,5,FALSE),0)</f>
        <v>19012</v>
      </c>
      <c r="H1463">
        <f t="shared" si="454"/>
        <v>20149</v>
      </c>
      <c r="I1463">
        <f>IFERROR(VLOOKUP(B1463,CovidTracking!B:G,6,FALSE),0)</f>
        <v>19</v>
      </c>
      <c r="J1463">
        <f t="shared" si="466"/>
        <v>270</v>
      </c>
      <c r="K1463">
        <f t="shared" si="467"/>
        <v>2563</v>
      </c>
      <c r="L1463">
        <f t="shared" si="468"/>
        <v>2833</v>
      </c>
      <c r="M1463">
        <f t="shared" si="469"/>
        <v>4</v>
      </c>
      <c r="N1463">
        <f>VLOOKUP(A1463,Mobility!$A:$L,7,FALSE)</f>
        <v>-46</v>
      </c>
      <c r="O1463">
        <f>VLOOKUP(A1463,Mobility!$A:$L,8,FALSE)</f>
        <v>-20</v>
      </c>
      <c r="P1463">
        <f>VLOOKUP(A1463,Mobility!$A:$L,9,FALSE)</f>
        <v>26</v>
      </c>
      <c r="Q1463">
        <f>VLOOKUP(A1463,Mobility!$A:$L,10,FALSE)</f>
        <v>-33</v>
      </c>
      <c r="R1463">
        <f>VLOOKUP(A1463,Mobility!$A:$L,11,FALSE)</f>
        <v>-48</v>
      </c>
      <c r="S1463">
        <f>VLOOKUP(A1463,Mobility!$A:$L,12,FALSE)</f>
        <v>22</v>
      </c>
      <c r="T1463">
        <f>VLOOKUP(D1463,'Pop and Pop Den'!A:C,2,FALSE)</f>
        <v>11747694</v>
      </c>
      <c r="U1463">
        <f>VLOOKUP(D1463,'Pop and Pop Den'!A:C,3,FALSE)</f>
        <v>287.50380000000001</v>
      </c>
      <c r="V1463">
        <f>VLOOKUP(D1463,Unemployment!A:B,2,FALSE)</f>
        <v>4.0999999999999996</v>
      </c>
      <c r="W1463">
        <f>VLOOKUP(D1463,Unemployment!H:J,2,FALSE)</f>
        <v>4.0999999999999996</v>
      </c>
      <c r="X1463">
        <f>VLOOKUP(D1463,Unemployment!H:J,3,FALSE)</f>
        <v>5.5</v>
      </c>
      <c r="Y1463">
        <f t="shared" si="455"/>
        <v>1.4000000000000004</v>
      </c>
      <c r="Z1463">
        <f t="shared" si="456"/>
        <v>1.4000000000000004</v>
      </c>
      <c r="AA1463">
        <f>VLOOKUP(D1463,MedianAge!A:B,2,FALSE)</f>
        <v>39.299999999999997</v>
      </c>
      <c r="AB1463" s="6">
        <f>VLOOKUP(D1463,StateActions!F:G,2,FALSE)</f>
        <v>43913</v>
      </c>
      <c r="AC1463" s="6">
        <f>VLOOKUP(D1463,StateActions!L:M,2,FALSE)</f>
        <v>43912</v>
      </c>
      <c r="AD1463" s="6">
        <f>VLOOKUP(D1463,StateActions!A:B,2,FALSE)</f>
        <v>43902</v>
      </c>
      <c r="AE1463">
        <f t="shared" si="457"/>
        <v>4</v>
      </c>
      <c r="AF1463">
        <f t="shared" si="458"/>
        <v>5</v>
      </c>
      <c r="AG1463">
        <f t="shared" si="459"/>
        <v>15</v>
      </c>
      <c r="AH1463" s="18">
        <f t="shared" si="460"/>
        <v>5.642959948384535E-2</v>
      </c>
      <c r="AI1463" s="18">
        <f t="shared" si="461"/>
        <v>0.94357040051615459</v>
      </c>
      <c r="AJ1463" s="20">
        <f t="shared" si="462"/>
        <v>9.4297483746091622E-4</v>
      </c>
      <c r="AK1463" t="str">
        <f t="shared" si="463"/>
        <v>Include</v>
      </c>
      <c r="AL1463" t="str">
        <f t="shared" si="464"/>
        <v>10 or more deaths</v>
      </c>
      <c r="AM1463" s="6">
        <f>IFERROR(VLOOKUP(D1463,DatesEachStateReach10Deaths!A:B,2,FALSE),AK1463)</f>
        <v>43915</v>
      </c>
      <c r="AN1463">
        <f t="shared" si="465"/>
        <v>2</v>
      </c>
    </row>
    <row r="1464" spans="1:40" x14ac:dyDescent="0.25">
      <c r="A1464" t="str">
        <f t="shared" si="470"/>
        <v>43918Ohio</v>
      </c>
      <c r="B1464" t="str">
        <f t="shared" si="453"/>
        <v>43918OH</v>
      </c>
      <c r="C1464" s="6">
        <v>43918</v>
      </c>
      <c r="D1464" t="s">
        <v>98</v>
      </c>
      <c r="E1464" t="s">
        <v>43</v>
      </c>
      <c r="F1464">
        <f>IFERROR(VLOOKUP(B1464,CovidTracking!B:G,4,FALSE),0)</f>
        <v>1406</v>
      </c>
      <c r="G1464">
        <f>IFERROR(VLOOKUP(B1464,CovidTracking!B:G,5,FALSE),0)</f>
        <v>19012</v>
      </c>
      <c r="H1464">
        <f t="shared" si="454"/>
        <v>20418</v>
      </c>
      <c r="I1464">
        <f>IFERROR(VLOOKUP(B1464,CovidTracking!B:G,6,FALSE),0)</f>
        <v>25</v>
      </c>
      <c r="J1464">
        <f t="shared" si="466"/>
        <v>269</v>
      </c>
      <c r="K1464">
        <f t="shared" si="467"/>
        <v>0</v>
      </c>
      <c r="L1464">
        <f t="shared" si="468"/>
        <v>269</v>
      </c>
      <c r="M1464">
        <f t="shared" si="469"/>
        <v>6</v>
      </c>
      <c r="N1464">
        <f>VLOOKUP(A1464,Mobility!$A:$L,7,FALSE)</f>
        <v>-50</v>
      </c>
      <c r="O1464">
        <f>VLOOKUP(A1464,Mobility!$A:$L,8,FALSE)</f>
        <v>-21</v>
      </c>
      <c r="P1464">
        <f>VLOOKUP(A1464,Mobility!$A:$L,9,FALSE)</f>
        <v>29</v>
      </c>
      <c r="Q1464">
        <f>VLOOKUP(A1464,Mobility!$A:$L,10,FALSE)</f>
        <v>-34</v>
      </c>
      <c r="R1464">
        <f>VLOOKUP(A1464,Mobility!$A:$L,11,FALSE)</f>
        <v>-35</v>
      </c>
      <c r="S1464">
        <f>VLOOKUP(A1464,Mobility!$A:$L,12,FALSE)</f>
        <v>14</v>
      </c>
      <c r="T1464">
        <f>VLOOKUP(D1464,'Pop and Pop Den'!A:C,2,FALSE)</f>
        <v>11747694</v>
      </c>
      <c r="U1464">
        <f>VLOOKUP(D1464,'Pop and Pop Den'!A:C,3,FALSE)</f>
        <v>287.50380000000001</v>
      </c>
      <c r="V1464">
        <f>VLOOKUP(D1464,Unemployment!A:B,2,FALSE)</f>
        <v>4.0999999999999996</v>
      </c>
      <c r="W1464">
        <f>VLOOKUP(D1464,Unemployment!H:J,2,FALSE)</f>
        <v>4.0999999999999996</v>
      </c>
      <c r="X1464">
        <f>VLOOKUP(D1464,Unemployment!H:J,3,FALSE)</f>
        <v>5.5</v>
      </c>
      <c r="Y1464">
        <f t="shared" si="455"/>
        <v>1.4000000000000004</v>
      </c>
      <c r="Z1464">
        <f t="shared" si="456"/>
        <v>1.4000000000000004</v>
      </c>
      <c r="AA1464">
        <f>VLOOKUP(D1464,MedianAge!A:B,2,FALSE)</f>
        <v>39.299999999999997</v>
      </c>
      <c r="AB1464" s="6">
        <f>VLOOKUP(D1464,StateActions!F:G,2,FALSE)</f>
        <v>43913</v>
      </c>
      <c r="AC1464" s="6">
        <f>VLOOKUP(D1464,StateActions!L:M,2,FALSE)</f>
        <v>43912</v>
      </c>
      <c r="AD1464" s="6">
        <f>VLOOKUP(D1464,StateActions!A:B,2,FALSE)</f>
        <v>43902</v>
      </c>
      <c r="AE1464">
        <f t="shared" si="457"/>
        <v>5</v>
      </c>
      <c r="AF1464">
        <f t="shared" si="458"/>
        <v>6</v>
      </c>
      <c r="AG1464">
        <f t="shared" si="459"/>
        <v>16</v>
      </c>
      <c r="AH1464" s="18">
        <f t="shared" si="460"/>
        <v>6.8860809090018613E-2</v>
      </c>
      <c r="AI1464" s="18">
        <f t="shared" si="461"/>
        <v>0.93113919090998143</v>
      </c>
      <c r="AJ1464" s="20">
        <f t="shared" si="462"/>
        <v>1.2244098344597904E-3</v>
      </c>
      <c r="AK1464" t="str">
        <f t="shared" si="463"/>
        <v>Include</v>
      </c>
      <c r="AL1464" t="str">
        <f t="shared" si="464"/>
        <v>10 or more deaths</v>
      </c>
      <c r="AM1464" s="6">
        <f>IFERROR(VLOOKUP(D1464,DatesEachStateReach10Deaths!A:B,2,FALSE),AK1464)</f>
        <v>43915</v>
      </c>
      <c r="AN1464">
        <f t="shared" si="465"/>
        <v>3</v>
      </c>
    </row>
    <row r="1465" spans="1:40" x14ac:dyDescent="0.25">
      <c r="A1465" t="str">
        <f t="shared" si="470"/>
        <v>43919Ohio</v>
      </c>
      <c r="B1465" t="str">
        <f t="shared" si="453"/>
        <v>43919OH</v>
      </c>
      <c r="C1465" s="6">
        <v>43919</v>
      </c>
      <c r="D1465" t="s">
        <v>98</v>
      </c>
      <c r="E1465" t="s">
        <v>43</v>
      </c>
      <c r="F1465">
        <f>IFERROR(VLOOKUP(B1465,CovidTracking!B:G,4,FALSE),0)</f>
        <v>1653</v>
      </c>
      <c r="G1465">
        <f>IFERROR(VLOOKUP(B1465,CovidTracking!B:G,5,FALSE),0)</f>
        <v>19012</v>
      </c>
      <c r="H1465">
        <f t="shared" si="454"/>
        <v>20665</v>
      </c>
      <c r="I1465">
        <f>IFERROR(VLOOKUP(B1465,CovidTracking!B:G,6,FALSE),0)</f>
        <v>29</v>
      </c>
      <c r="J1465">
        <f t="shared" si="466"/>
        <v>247</v>
      </c>
      <c r="K1465">
        <f t="shared" si="467"/>
        <v>0</v>
      </c>
      <c r="L1465">
        <f t="shared" si="468"/>
        <v>247</v>
      </c>
      <c r="M1465">
        <f t="shared" si="469"/>
        <v>4</v>
      </c>
      <c r="N1465">
        <f>VLOOKUP(A1465,Mobility!$A:$L,7,FALSE)</f>
        <v>-43</v>
      </c>
      <c r="O1465">
        <f>VLOOKUP(A1465,Mobility!$A:$L,8,FALSE)</f>
        <v>-19</v>
      </c>
      <c r="P1465">
        <f>VLOOKUP(A1465,Mobility!$A:$L,9,FALSE)</f>
        <v>117</v>
      </c>
      <c r="Q1465">
        <f>VLOOKUP(A1465,Mobility!$A:$L,10,FALSE)</f>
        <v>-33</v>
      </c>
      <c r="R1465">
        <f>VLOOKUP(A1465,Mobility!$A:$L,11,FALSE)</f>
        <v>-35</v>
      </c>
      <c r="S1465">
        <f>VLOOKUP(A1465,Mobility!$A:$L,12,FALSE)</f>
        <v>10</v>
      </c>
      <c r="T1465">
        <f>VLOOKUP(D1465,'Pop and Pop Den'!A:C,2,FALSE)</f>
        <v>11747694</v>
      </c>
      <c r="U1465">
        <f>VLOOKUP(D1465,'Pop and Pop Den'!A:C,3,FALSE)</f>
        <v>287.50380000000001</v>
      </c>
      <c r="V1465">
        <f>VLOOKUP(D1465,Unemployment!A:B,2,FALSE)</f>
        <v>4.0999999999999996</v>
      </c>
      <c r="W1465">
        <f>VLOOKUP(D1465,Unemployment!H:J,2,FALSE)</f>
        <v>4.0999999999999996</v>
      </c>
      <c r="X1465">
        <f>VLOOKUP(D1465,Unemployment!H:J,3,FALSE)</f>
        <v>5.5</v>
      </c>
      <c r="Y1465">
        <f t="shared" si="455"/>
        <v>1.4000000000000004</v>
      </c>
      <c r="Z1465">
        <f t="shared" si="456"/>
        <v>1.4000000000000004</v>
      </c>
      <c r="AA1465">
        <f>VLOOKUP(D1465,MedianAge!A:B,2,FALSE)</f>
        <v>39.299999999999997</v>
      </c>
      <c r="AB1465" s="6">
        <f>VLOOKUP(D1465,StateActions!F:G,2,FALSE)</f>
        <v>43913</v>
      </c>
      <c r="AC1465" s="6">
        <f>VLOOKUP(D1465,StateActions!L:M,2,FALSE)</f>
        <v>43912</v>
      </c>
      <c r="AD1465" s="6">
        <f>VLOOKUP(D1465,StateActions!A:B,2,FALSE)</f>
        <v>43902</v>
      </c>
      <c r="AE1465">
        <f t="shared" si="457"/>
        <v>6</v>
      </c>
      <c r="AF1465">
        <f t="shared" si="458"/>
        <v>7</v>
      </c>
      <c r="AG1465">
        <f t="shared" si="459"/>
        <v>17</v>
      </c>
      <c r="AH1465" s="18">
        <f t="shared" si="460"/>
        <v>7.9990321800145175E-2</v>
      </c>
      <c r="AI1465" s="18">
        <f t="shared" si="461"/>
        <v>0.9200096781998548</v>
      </c>
      <c r="AJ1465" s="20">
        <f t="shared" si="462"/>
        <v>1.4033389789499153E-3</v>
      </c>
      <c r="AK1465" t="str">
        <f t="shared" si="463"/>
        <v>Include</v>
      </c>
      <c r="AL1465" t="str">
        <f t="shared" si="464"/>
        <v>10 or more deaths</v>
      </c>
      <c r="AM1465" s="6">
        <f>IFERROR(VLOOKUP(D1465,DatesEachStateReach10Deaths!A:B,2,FALSE),AK1465)</f>
        <v>43915</v>
      </c>
      <c r="AN1465">
        <f t="shared" si="465"/>
        <v>4</v>
      </c>
    </row>
    <row r="1466" spans="1:40" x14ac:dyDescent="0.25">
      <c r="A1466" t="str">
        <f t="shared" si="470"/>
        <v>43920Ohio</v>
      </c>
      <c r="B1466" t="str">
        <f t="shared" si="453"/>
        <v>43920OH</v>
      </c>
      <c r="C1466" s="6">
        <v>43920</v>
      </c>
      <c r="D1466" t="s">
        <v>98</v>
      </c>
      <c r="E1466" t="s">
        <v>43</v>
      </c>
      <c r="F1466">
        <f>IFERROR(VLOOKUP(B1466,CovidTracking!B:G,4,FALSE),0)</f>
        <v>1933</v>
      </c>
      <c r="G1466">
        <f>IFERROR(VLOOKUP(B1466,CovidTracking!B:G,5,FALSE),0)</f>
        <v>25342</v>
      </c>
      <c r="H1466">
        <f t="shared" si="454"/>
        <v>27275</v>
      </c>
      <c r="I1466">
        <f>IFERROR(VLOOKUP(B1466,CovidTracking!B:G,6,FALSE),0)</f>
        <v>39</v>
      </c>
      <c r="J1466">
        <f t="shared" si="466"/>
        <v>280</v>
      </c>
      <c r="K1466">
        <f t="shared" si="467"/>
        <v>6330</v>
      </c>
      <c r="L1466">
        <f t="shared" si="468"/>
        <v>6610</v>
      </c>
      <c r="M1466">
        <f t="shared" si="469"/>
        <v>10</v>
      </c>
      <c r="N1466">
        <f>VLOOKUP(A1466,Mobility!$A:$L,7,FALSE)</f>
        <v>-41</v>
      </c>
      <c r="O1466">
        <f>VLOOKUP(A1466,Mobility!$A:$L,8,FALSE)</f>
        <v>-18</v>
      </c>
      <c r="P1466">
        <f>VLOOKUP(A1466,Mobility!$A:$L,9,FALSE)</f>
        <v>4</v>
      </c>
      <c r="Q1466">
        <f>VLOOKUP(A1466,Mobility!$A:$L,10,FALSE)</f>
        <v>-32</v>
      </c>
      <c r="R1466">
        <f>VLOOKUP(A1466,Mobility!$A:$L,11,FALSE)</f>
        <v>-48</v>
      </c>
      <c r="S1466">
        <f>VLOOKUP(A1466,Mobility!$A:$L,12,FALSE)</f>
        <v>19</v>
      </c>
      <c r="T1466">
        <f>VLOOKUP(D1466,'Pop and Pop Den'!A:C,2,FALSE)</f>
        <v>11747694</v>
      </c>
      <c r="U1466">
        <f>VLOOKUP(D1466,'Pop and Pop Den'!A:C,3,FALSE)</f>
        <v>287.50380000000001</v>
      </c>
      <c r="V1466">
        <f>VLOOKUP(D1466,Unemployment!A:B,2,FALSE)</f>
        <v>4.0999999999999996</v>
      </c>
      <c r="W1466">
        <f>VLOOKUP(D1466,Unemployment!H:J,2,FALSE)</f>
        <v>4.0999999999999996</v>
      </c>
      <c r="X1466">
        <f>VLOOKUP(D1466,Unemployment!H:J,3,FALSE)</f>
        <v>5.5</v>
      </c>
      <c r="Y1466">
        <f t="shared" si="455"/>
        <v>1.4000000000000004</v>
      </c>
      <c r="Z1466">
        <f t="shared" si="456"/>
        <v>1.4000000000000004</v>
      </c>
      <c r="AA1466">
        <f>VLOOKUP(D1466,MedianAge!A:B,2,FALSE)</f>
        <v>39.299999999999997</v>
      </c>
      <c r="AB1466" s="6">
        <f>VLOOKUP(D1466,StateActions!F:G,2,FALSE)</f>
        <v>43913</v>
      </c>
      <c r="AC1466" s="6">
        <f>VLOOKUP(D1466,StateActions!L:M,2,FALSE)</f>
        <v>43912</v>
      </c>
      <c r="AD1466" s="6">
        <f>VLOOKUP(D1466,StateActions!A:B,2,FALSE)</f>
        <v>43902</v>
      </c>
      <c r="AE1466">
        <f t="shared" si="457"/>
        <v>7</v>
      </c>
      <c r="AF1466">
        <f t="shared" si="458"/>
        <v>8</v>
      </c>
      <c r="AG1466">
        <f t="shared" si="459"/>
        <v>18</v>
      </c>
      <c r="AH1466" s="18">
        <f t="shared" si="460"/>
        <v>7.0870760769935842E-2</v>
      </c>
      <c r="AI1466" s="18">
        <f t="shared" si="461"/>
        <v>0.92912923923006419</v>
      </c>
      <c r="AJ1466" s="20">
        <f t="shared" si="462"/>
        <v>1.4298808432630615E-3</v>
      </c>
      <c r="AK1466" t="str">
        <f t="shared" si="463"/>
        <v>Include</v>
      </c>
      <c r="AL1466" t="str">
        <f t="shared" si="464"/>
        <v>10 or more deaths</v>
      </c>
      <c r="AM1466" s="6">
        <f>IFERROR(VLOOKUP(D1466,DatesEachStateReach10Deaths!A:B,2,FALSE),AK1466)</f>
        <v>43915</v>
      </c>
      <c r="AN1466">
        <f t="shared" si="465"/>
        <v>5</v>
      </c>
    </row>
    <row r="1467" spans="1:40" x14ac:dyDescent="0.25">
      <c r="A1467" t="str">
        <f t="shared" si="470"/>
        <v>43921Ohio</v>
      </c>
      <c r="B1467" t="str">
        <f t="shared" si="453"/>
        <v>43921OH</v>
      </c>
      <c r="C1467" s="6">
        <v>43921</v>
      </c>
      <c r="D1467" t="s">
        <v>98</v>
      </c>
      <c r="E1467" t="s">
        <v>43</v>
      </c>
      <c r="F1467">
        <f>IFERROR(VLOOKUP(B1467,CovidTracking!B:G,4,FALSE),0)</f>
        <v>2199</v>
      </c>
      <c r="G1467">
        <f>IFERROR(VLOOKUP(B1467,CovidTracking!B:G,5,FALSE),0)</f>
        <v>26992</v>
      </c>
      <c r="H1467">
        <f t="shared" si="454"/>
        <v>29191</v>
      </c>
      <c r="I1467">
        <f>IFERROR(VLOOKUP(B1467,CovidTracking!B:G,6,FALSE),0)</f>
        <v>55</v>
      </c>
      <c r="J1467">
        <f t="shared" si="466"/>
        <v>266</v>
      </c>
      <c r="K1467">
        <f t="shared" si="467"/>
        <v>1650</v>
      </c>
      <c r="L1467">
        <f t="shared" si="468"/>
        <v>1916</v>
      </c>
      <c r="M1467">
        <f t="shared" si="469"/>
        <v>16</v>
      </c>
      <c r="N1467">
        <f>VLOOKUP(A1467,Mobility!$A:$L,7,FALSE)</f>
        <v>-41</v>
      </c>
      <c r="O1467">
        <f>VLOOKUP(A1467,Mobility!$A:$L,8,FALSE)</f>
        <v>-16</v>
      </c>
      <c r="P1467">
        <f>VLOOKUP(A1467,Mobility!$A:$L,9,FALSE)</f>
        <v>7</v>
      </c>
      <c r="Q1467">
        <f>VLOOKUP(A1467,Mobility!$A:$L,10,FALSE)</f>
        <v>-28</v>
      </c>
      <c r="R1467">
        <f>VLOOKUP(A1467,Mobility!$A:$L,11,FALSE)</f>
        <v>-49</v>
      </c>
      <c r="S1467">
        <f>VLOOKUP(A1467,Mobility!$A:$L,12,FALSE)</f>
        <v>20</v>
      </c>
      <c r="T1467">
        <f>VLOOKUP(D1467,'Pop and Pop Den'!A:C,2,FALSE)</f>
        <v>11747694</v>
      </c>
      <c r="U1467">
        <f>VLOOKUP(D1467,'Pop and Pop Den'!A:C,3,FALSE)</f>
        <v>287.50380000000001</v>
      </c>
      <c r="V1467">
        <f>VLOOKUP(D1467,Unemployment!A:B,2,FALSE)</f>
        <v>4.0999999999999996</v>
      </c>
      <c r="W1467">
        <f>VLOOKUP(D1467,Unemployment!H:J,2,FALSE)</f>
        <v>4.0999999999999996</v>
      </c>
      <c r="X1467">
        <f>VLOOKUP(D1467,Unemployment!H:J,3,FALSE)</f>
        <v>5.5</v>
      </c>
      <c r="Y1467">
        <f t="shared" si="455"/>
        <v>1.4000000000000004</v>
      </c>
      <c r="Z1467">
        <f t="shared" si="456"/>
        <v>1.4000000000000004</v>
      </c>
      <c r="AA1467">
        <f>VLOOKUP(D1467,MedianAge!A:B,2,FALSE)</f>
        <v>39.299999999999997</v>
      </c>
      <c r="AB1467" s="6">
        <f>VLOOKUP(D1467,StateActions!F:G,2,FALSE)</f>
        <v>43913</v>
      </c>
      <c r="AC1467" s="6">
        <f>VLOOKUP(D1467,StateActions!L:M,2,FALSE)</f>
        <v>43912</v>
      </c>
      <c r="AD1467" s="6">
        <f>VLOOKUP(D1467,StateActions!A:B,2,FALSE)</f>
        <v>43902</v>
      </c>
      <c r="AE1467">
        <f t="shared" si="457"/>
        <v>8</v>
      </c>
      <c r="AF1467">
        <f t="shared" si="458"/>
        <v>9</v>
      </c>
      <c r="AG1467">
        <f t="shared" si="459"/>
        <v>19</v>
      </c>
      <c r="AH1467" s="18">
        <f t="shared" si="460"/>
        <v>7.5331437771916004E-2</v>
      </c>
      <c r="AI1467" s="18">
        <f t="shared" si="461"/>
        <v>0.92466856222808402</v>
      </c>
      <c r="AJ1467" s="20">
        <f t="shared" si="462"/>
        <v>1.8841423726491042E-3</v>
      </c>
      <c r="AK1467" t="str">
        <f t="shared" si="463"/>
        <v>Include</v>
      </c>
      <c r="AL1467" t="str">
        <f t="shared" si="464"/>
        <v>10 or more deaths</v>
      </c>
      <c r="AM1467" s="6">
        <f>IFERROR(VLOOKUP(D1467,DatesEachStateReach10Deaths!A:B,2,FALSE),AK1467)</f>
        <v>43915</v>
      </c>
      <c r="AN1467">
        <f t="shared" si="465"/>
        <v>6</v>
      </c>
    </row>
    <row r="1468" spans="1:40" x14ac:dyDescent="0.25">
      <c r="A1468" t="str">
        <f t="shared" si="470"/>
        <v>43922Ohio</v>
      </c>
      <c r="B1468" t="str">
        <f t="shared" si="453"/>
        <v>43922OH</v>
      </c>
      <c r="C1468" s="6">
        <v>43922</v>
      </c>
      <c r="D1468" t="s">
        <v>98</v>
      </c>
      <c r="E1468" t="s">
        <v>43</v>
      </c>
      <c r="F1468">
        <f>IFERROR(VLOOKUP(B1468,CovidTracking!B:G,4,FALSE),0)</f>
        <v>2547</v>
      </c>
      <c r="G1468">
        <f>IFERROR(VLOOKUP(B1468,CovidTracking!B:G,5,FALSE),0)</f>
        <v>26992</v>
      </c>
      <c r="H1468">
        <f t="shared" si="454"/>
        <v>29539</v>
      </c>
      <c r="I1468">
        <f>IFERROR(VLOOKUP(B1468,CovidTracking!B:G,6,FALSE),0)</f>
        <v>65</v>
      </c>
      <c r="J1468">
        <f t="shared" si="466"/>
        <v>348</v>
      </c>
      <c r="K1468">
        <f t="shared" si="467"/>
        <v>0</v>
      </c>
      <c r="L1468">
        <f t="shared" si="468"/>
        <v>348</v>
      </c>
      <c r="M1468">
        <f t="shared" si="469"/>
        <v>10</v>
      </c>
      <c r="N1468">
        <f>VLOOKUP(A1468,Mobility!$A:$L,7,FALSE)</f>
        <v>-37</v>
      </c>
      <c r="O1468">
        <f>VLOOKUP(A1468,Mobility!$A:$L,8,FALSE)</f>
        <v>-9</v>
      </c>
      <c r="P1468">
        <f>VLOOKUP(A1468,Mobility!$A:$L,9,FALSE)</f>
        <v>25</v>
      </c>
      <c r="Q1468">
        <f>VLOOKUP(A1468,Mobility!$A:$L,10,FALSE)</f>
        <v>-27</v>
      </c>
      <c r="R1468">
        <f>VLOOKUP(A1468,Mobility!$A:$L,11,FALSE)</f>
        <v>-49</v>
      </c>
      <c r="S1468">
        <f>VLOOKUP(A1468,Mobility!$A:$L,12,FALSE)</f>
        <v>20</v>
      </c>
      <c r="T1468">
        <f>VLOOKUP(D1468,'Pop and Pop Den'!A:C,2,FALSE)</f>
        <v>11747694</v>
      </c>
      <c r="U1468">
        <f>VLOOKUP(D1468,'Pop and Pop Den'!A:C,3,FALSE)</f>
        <v>287.50380000000001</v>
      </c>
      <c r="V1468">
        <f>VLOOKUP(D1468,Unemployment!A:B,2,FALSE)</f>
        <v>4.0999999999999996</v>
      </c>
      <c r="W1468">
        <f>VLOOKUP(D1468,Unemployment!H:J,2,FALSE)</f>
        <v>4.0999999999999996</v>
      </c>
      <c r="X1468">
        <f>VLOOKUP(D1468,Unemployment!H:J,3,FALSE)</f>
        <v>5.5</v>
      </c>
      <c r="Y1468">
        <f t="shared" si="455"/>
        <v>1.4000000000000004</v>
      </c>
      <c r="Z1468">
        <f t="shared" si="456"/>
        <v>1.4000000000000004</v>
      </c>
      <c r="AA1468">
        <f>VLOOKUP(D1468,MedianAge!A:B,2,FALSE)</f>
        <v>39.299999999999997</v>
      </c>
      <c r="AB1468" s="6">
        <f>VLOOKUP(D1468,StateActions!F:G,2,FALSE)</f>
        <v>43913</v>
      </c>
      <c r="AC1468" s="6">
        <f>VLOOKUP(D1468,StateActions!L:M,2,FALSE)</f>
        <v>43912</v>
      </c>
      <c r="AD1468" s="6">
        <f>VLOOKUP(D1468,StateActions!A:B,2,FALSE)</f>
        <v>43902</v>
      </c>
      <c r="AE1468">
        <f t="shared" si="457"/>
        <v>9</v>
      </c>
      <c r="AF1468">
        <f t="shared" si="458"/>
        <v>10</v>
      </c>
      <c r="AG1468">
        <f t="shared" si="459"/>
        <v>20</v>
      </c>
      <c r="AH1468" s="18">
        <f t="shared" si="460"/>
        <v>8.6224990690273881E-2</v>
      </c>
      <c r="AI1468" s="18">
        <f t="shared" si="461"/>
        <v>0.91377500930972611</v>
      </c>
      <c r="AJ1468" s="20">
        <f t="shared" si="462"/>
        <v>2.2004807204035345E-3</v>
      </c>
      <c r="AK1468" t="str">
        <f t="shared" si="463"/>
        <v>Include</v>
      </c>
      <c r="AL1468" t="str">
        <f t="shared" si="464"/>
        <v>10 or more deaths</v>
      </c>
      <c r="AM1468" s="6">
        <f>IFERROR(VLOOKUP(D1468,DatesEachStateReach10Deaths!A:B,2,FALSE),AK1468)</f>
        <v>43915</v>
      </c>
      <c r="AN1468">
        <f t="shared" si="465"/>
        <v>7</v>
      </c>
    </row>
    <row r="1469" spans="1:40" x14ac:dyDescent="0.25">
      <c r="A1469" t="str">
        <f t="shared" si="470"/>
        <v>43923Ohio</v>
      </c>
      <c r="B1469" t="str">
        <f t="shared" si="453"/>
        <v>43923OH</v>
      </c>
      <c r="C1469" s="6">
        <v>43923</v>
      </c>
      <c r="D1469" t="s">
        <v>98</v>
      </c>
      <c r="E1469" t="s">
        <v>43</v>
      </c>
      <c r="F1469">
        <f>IFERROR(VLOOKUP(B1469,CovidTracking!B:G,4,FALSE),0)</f>
        <v>2902</v>
      </c>
      <c r="G1469">
        <f>IFERROR(VLOOKUP(B1469,CovidTracking!B:G,5,FALSE),0)</f>
        <v>32016</v>
      </c>
      <c r="H1469">
        <f t="shared" si="454"/>
        <v>34918</v>
      </c>
      <c r="I1469">
        <f>IFERROR(VLOOKUP(B1469,CovidTracking!B:G,6,FALSE),0)</f>
        <v>81</v>
      </c>
      <c r="J1469">
        <f t="shared" si="466"/>
        <v>355</v>
      </c>
      <c r="K1469">
        <f t="shared" si="467"/>
        <v>5024</v>
      </c>
      <c r="L1469">
        <f t="shared" si="468"/>
        <v>5379</v>
      </c>
      <c r="M1469">
        <f t="shared" si="469"/>
        <v>16</v>
      </c>
      <c r="N1469">
        <f>VLOOKUP(A1469,Mobility!$A:$L,7,FALSE)</f>
        <v>-37</v>
      </c>
      <c r="O1469">
        <f>VLOOKUP(A1469,Mobility!$A:$L,8,FALSE)</f>
        <v>-7</v>
      </c>
      <c r="P1469">
        <f>VLOOKUP(A1469,Mobility!$A:$L,9,FALSE)</f>
        <v>87</v>
      </c>
      <c r="Q1469">
        <f>VLOOKUP(A1469,Mobility!$A:$L,10,FALSE)</f>
        <v>-28</v>
      </c>
      <c r="R1469">
        <f>VLOOKUP(A1469,Mobility!$A:$L,11,FALSE)</f>
        <v>-49</v>
      </c>
      <c r="S1469">
        <f>VLOOKUP(A1469,Mobility!$A:$L,12,FALSE)</f>
        <v>20</v>
      </c>
      <c r="T1469">
        <f>VLOOKUP(D1469,'Pop and Pop Den'!A:C,2,FALSE)</f>
        <v>11747694</v>
      </c>
      <c r="U1469">
        <f>VLOOKUP(D1469,'Pop and Pop Den'!A:C,3,FALSE)</f>
        <v>287.50380000000001</v>
      </c>
      <c r="V1469">
        <f>VLOOKUP(D1469,Unemployment!A:B,2,FALSE)</f>
        <v>4.0999999999999996</v>
      </c>
      <c r="W1469">
        <f>VLOOKUP(D1469,Unemployment!H:J,2,FALSE)</f>
        <v>4.0999999999999996</v>
      </c>
      <c r="X1469">
        <f>VLOOKUP(D1469,Unemployment!H:J,3,FALSE)</f>
        <v>5.5</v>
      </c>
      <c r="Y1469">
        <f t="shared" si="455"/>
        <v>1.4000000000000004</v>
      </c>
      <c r="Z1469">
        <f t="shared" si="456"/>
        <v>1.4000000000000004</v>
      </c>
      <c r="AA1469">
        <f>VLOOKUP(D1469,MedianAge!A:B,2,FALSE)</f>
        <v>39.299999999999997</v>
      </c>
      <c r="AB1469" s="6">
        <f>VLOOKUP(D1469,StateActions!F:G,2,FALSE)</f>
        <v>43913</v>
      </c>
      <c r="AC1469" s="6">
        <f>VLOOKUP(D1469,StateActions!L:M,2,FALSE)</f>
        <v>43912</v>
      </c>
      <c r="AD1469" s="6">
        <f>VLOOKUP(D1469,StateActions!A:B,2,FALSE)</f>
        <v>43902</v>
      </c>
      <c r="AE1469">
        <f t="shared" si="457"/>
        <v>10</v>
      </c>
      <c r="AF1469">
        <f t="shared" si="458"/>
        <v>11</v>
      </c>
      <c r="AG1469">
        <f t="shared" si="459"/>
        <v>21</v>
      </c>
      <c r="AH1469" s="18">
        <f t="shared" si="460"/>
        <v>8.3108998224411479E-2</v>
      </c>
      <c r="AI1469" s="18">
        <f t="shared" si="461"/>
        <v>0.91689100177558858</v>
      </c>
      <c r="AJ1469" s="20">
        <f t="shared" si="462"/>
        <v>2.3197204880004581E-3</v>
      </c>
      <c r="AK1469" t="str">
        <f t="shared" si="463"/>
        <v>Include</v>
      </c>
      <c r="AL1469" t="str">
        <f t="shared" si="464"/>
        <v>10 or more deaths</v>
      </c>
      <c r="AM1469" s="6">
        <f>IFERROR(VLOOKUP(D1469,DatesEachStateReach10Deaths!A:B,2,FALSE),AK1469)</f>
        <v>43915</v>
      </c>
      <c r="AN1469">
        <f t="shared" si="465"/>
        <v>8</v>
      </c>
    </row>
    <row r="1470" spans="1:40" x14ac:dyDescent="0.25">
      <c r="A1470" t="str">
        <f t="shared" si="470"/>
        <v>43924Ohio</v>
      </c>
      <c r="B1470" t="str">
        <f t="shared" si="453"/>
        <v>43924OH</v>
      </c>
      <c r="C1470" s="6">
        <v>43924</v>
      </c>
      <c r="D1470" t="s">
        <v>98</v>
      </c>
      <c r="E1470" t="s">
        <v>43</v>
      </c>
      <c r="F1470">
        <f>IFERROR(VLOOKUP(B1470,CovidTracking!B:G,4,FALSE),0)</f>
        <v>3312</v>
      </c>
      <c r="G1470">
        <f>IFERROR(VLOOKUP(B1470,CovidTracking!B:G,5,FALSE),0)</f>
        <v>35063</v>
      </c>
      <c r="H1470">
        <f t="shared" si="454"/>
        <v>38375</v>
      </c>
      <c r="I1470">
        <f>IFERROR(VLOOKUP(B1470,CovidTracking!B:G,6,FALSE),0)</f>
        <v>91</v>
      </c>
      <c r="J1470">
        <f t="shared" si="466"/>
        <v>410</v>
      </c>
      <c r="K1470">
        <f t="shared" si="467"/>
        <v>3047</v>
      </c>
      <c r="L1470">
        <f t="shared" si="468"/>
        <v>3457</v>
      </c>
      <c r="M1470">
        <f t="shared" si="469"/>
        <v>10</v>
      </c>
      <c r="N1470">
        <f>VLOOKUP(A1470,Mobility!$A:$L,7,FALSE)</f>
        <v>-38</v>
      </c>
      <c r="O1470">
        <f>VLOOKUP(A1470,Mobility!$A:$L,8,FALSE)</f>
        <v>-8</v>
      </c>
      <c r="P1470">
        <f>VLOOKUP(A1470,Mobility!$A:$L,9,FALSE)</f>
        <v>108</v>
      </c>
      <c r="Q1470">
        <f>VLOOKUP(A1470,Mobility!$A:$L,10,FALSE)</f>
        <v>-28</v>
      </c>
      <c r="R1470">
        <f>VLOOKUP(A1470,Mobility!$A:$L,11,FALSE)</f>
        <v>-48</v>
      </c>
      <c r="S1470">
        <f>VLOOKUP(A1470,Mobility!$A:$L,12,FALSE)</f>
        <v>20</v>
      </c>
      <c r="T1470">
        <f>VLOOKUP(D1470,'Pop and Pop Den'!A:C,2,FALSE)</f>
        <v>11747694</v>
      </c>
      <c r="U1470">
        <f>VLOOKUP(D1470,'Pop and Pop Den'!A:C,3,FALSE)</f>
        <v>287.50380000000001</v>
      </c>
      <c r="V1470">
        <f>VLOOKUP(D1470,Unemployment!A:B,2,FALSE)</f>
        <v>4.0999999999999996</v>
      </c>
      <c r="W1470">
        <f>VLOOKUP(D1470,Unemployment!H:J,2,FALSE)</f>
        <v>4.0999999999999996</v>
      </c>
      <c r="X1470">
        <f>VLOOKUP(D1470,Unemployment!H:J,3,FALSE)</f>
        <v>5.5</v>
      </c>
      <c r="Y1470">
        <f t="shared" si="455"/>
        <v>1.4000000000000004</v>
      </c>
      <c r="Z1470">
        <f t="shared" si="456"/>
        <v>1.4000000000000004</v>
      </c>
      <c r="AA1470">
        <f>VLOOKUP(D1470,MedianAge!A:B,2,FALSE)</f>
        <v>39.299999999999997</v>
      </c>
      <c r="AB1470" s="6">
        <f>VLOOKUP(D1470,StateActions!F:G,2,FALSE)</f>
        <v>43913</v>
      </c>
      <c r="AC1470" s="6">
        <f>VLOOKUP(D1470,StateActions!L:M,2,FALSE)</f>
        <v>43912</v>
      </c>
      <c r="AD1470" s="6">
        <f>VLOOKUP(D1470,StateActions!A:B,2,FALSE)</f>
        <v>43902</v>
      </c>
      <c r="AE1470">
        <f t="shared" si="457"/>
        <v>11</v>
      </c>
      <c r="AF1470">
        <f t="shared" si="458"/>
        <v>12</v>
      </c>
      <c r="AG1470">
        <f t="shared" si="459"/>
        <v>22</v>
      </c>
      <c r="AH1470" s="18">
        <f t="shared" si="460"/>
        <v>8.6306188925081434E-2</v>
      </c>
      <c r="AI1470" s="18">
        <f t="shared" si="461"/>
        <v>0.91369381107491854</v>
      </c>
      <c r="AJ1470" s="20">
        <f t="shared" si="462"/>
        <v>2.3713355048859933E-3</v>
      </c>
      <c r="AK1470" t="str">
        <f t="shared" si="463"/>
        <v>Include</v>
      </c>
      <c r="AL1470" t="str">
        <f t="shared" si="464"/>
        <v>10 or more deaths</v>
      </c>
      <c r="AM1470" s="6">
        <f>IFERROR(VLOOKUP(D1470,DatesEachStateReach10Deaths!A:B,2,FALSE),AK1470)</f>
        <v>43915</v>
      </c>
      <c r="AN1470">
        <f t="shared" si="465"/>
        <v>9</v>
      </c>
    </row>
    <row r="1471" spans="1:40" x14ac:dyDescent="0.25">
      <c r="A1471" t="str">
        <f t="shared" si="470"/>
        <v>43925Ohio</v>
      </c>
      <c r="B1471" t="str">
        <f t="shared" si="453"/>
        <v>43925OH</v>
      </c>
      <c r="C1471" s="6">
        <v>43925</v>
      </c>
      <c r="D1471" t="s">
        <v>98</v>
      </c>
      <c r="E1471" t="s">
        <v>43</v>
      </c>
      <c r="F1471">
        <f>IFERROR(VLOOKUP(B1471,CovidTracking!B:G,4,FALSE),0)</f>
        <v>3739</v>
      </c>
      <c r="G1471">
        <f>IFERROR(VLOOKUP(B1471,CovidTracking!B:G,5,FALSE),0)</f>
        <v>38132</v>
      </c>
      <c r="H1471">
        <f t="shared" si="454"/>
        <v>41871</v>
      </c>
      <c r="I1471">
        <f>IFERROR(VLOOKUP(B1471,CovidTracking!B:G,6,FALSE),0)</f>
        <v>102</v>
      </c>
      <c r="J1471">
        <f t="shared" si="466"/>
        <v>427</v>
      </c>
      <c r="K1471">
        <f t="shared" si="467"/>
        <v>3069</v>
      </c>
      <c r="L1471">
        <f t="shared" si="468"/>
        <v>3496</v>
      </c>
      <c r="M1471">
        <f t="shared" si="469"/>
        <v>11</v>
      </c>
      <c r="N1471">
        <f>VLOOKUP(A1471,Mobility!$A:$L,7,FALSE)</f>
        <v>-43</v>
      </c>
      <c r="O1471">
        <f>VLOOKUP(A1471,Mobility!$A:$L,8,FALSE)</f>
        <v>-9</v>
      </c>
      <c r="P1471">
        <f>VLOOKUP(A1471,Mobility!$A:$L,9,FALSE)</f>
        <v>138</v>
      </c>
      <c r="Q1471">
        <f>VLOOKUP(A1471,Mobility!$A:$L,10,FALSE)</f>
        <v>-26</v>
      </c>
      <c r="R1471">
        <f>VLOOKUP(A1471,Mobility!$A:$L,11,FALSE)</f>
        <v>-35</v>
      </c>
      <c r="S1471">
        <f>VLOOKUP(A1471,Mobility!$A:$L,12,FALSE)</f>
        <v>12</v>
      </c>
      <c r="T1471">
        <f>VLOOKUP(D1471,'Pop and Pop Den'!A:C,2,FALSE)</f>
        <v>11747694</v>
      </c>
      <c r="U1471">
        <f>VLOOKUP(D1471,'Pop and Pop Den'!A:C,3,FALSE)</f>
        <v>287.50380000000001</v>
      </c>
      <c r="V1471">
        <f>VLOOKUP(D1471,Unemployment!A:B,2,FALSE)</f>
        <v>4.0999999999999996</v>
      </c>
      <c r="W1471">
        <f>VLOOKUP(D1471,Unemployment!H:J,2,FALSE)</f>
        <v>4.0999999999999996</v>
      </c>
      <c r="X1471">
        <f>VLOOKUP(D1471,Unemployment!H:J,3,FALSE)</f>
        <v>5.5</v>
      </c>
      <c r="Y1471">
        <f t="shared" si="455"/>
        <v>1.4000000000000004</v>
      </c>
      <c r="Z1471">
        <f t="shared" si="456"/>
        <v>1.4000000000000004</v>
      </c>
      <c r="AA1471">
        <f>VLOOKUP(D1471,MedianAge!A:B,2,FALSE)</f>
        <v>39.299999999999997</v>
      </c>
      <c r="AB1471" s="6">
        <f>VLOOKUP(D1471,StateActions!F:G,2,FALSE)</f>
        <v>43913</v>
      </c>
      <c r="AC1471" s="6">
        <f>VLOOKUP(D1471,StateActions!L:M,2,FALSE)</f>
        <v>43912</v>
      </c>
      <c r="AD1471" s="6">
        <f>VLOOKUP(D1471,StateActions!A:B,2,FALSE)</f>
        <v>43902</v>
      </c>
      <c r="AE1471">
        <f t="shared" si="457"/>
        <v>12</v>
      </c>
      <c r="AF1471">
        <f t="shared" si="458"/>
        <v>13</v>
      </c>
      <c r="AG1471">
        <f t="shared" si="459"/>
        <v>23</v>
      </c>
      <c r="AH1471" s="18">
        <f t="shared" si="460"/>
        <v>8.9298082204867332E-2</v>
      </c>
      <c r="AI1471" s="18">
        <f t="shared" si="461"/>
        <v>0.91070191779513265</v>
      </c>
      <c r="AJ1471" s="20">
        <f t="shared" si="462"/>
        <v>2.4360535931790498E-3</v>
      </c>
      <c r="AK1471" t="str">
        <f t="shared" si="463"/>
        <v>Include</v>
      </c>
      <c r="AL1471" t="str">
        <f t="shared" si="464"/>
        <v>10 or more deaths</v>
      </c>
      <c r="AM1471" s="6">
        <f>IFERROR(VLOOKUP(D1471,DatesEachStateReach10Deaths!A:B,2,FALSE),AK1471)</f>
        <v>43915</v>
      </c>
      <c r="AN1471">
        <f t="shared" si="465"/>
        <v>10</v>
      </c>
    </row>
    <row r="1472" spans="1:40" x14ac:dyDescent="0.25">
      <c r="A1472" t="str">
        <f t="shared" si="470"/>
        <v>43926Ohio</v>
      </c>
      <c r="B1472" t="str">
        <f t="shared" si="453"/>
        <v>43926OH</v>
      </c>
      <c r="C1472" s="6">
        <v>43926</v>
      </c>
      <c r="D1472" t="s">
        <v>98</v>
      </c>
      <c r="E1472" t="s">
        <v>43</v>
      </c>
      <c r="F1472">
        <f>IFERROR(VLOOKUP(B1472,CovidTracking!B:G,4,FALSE),0)</f>
        <v>4043</v>
      </c>
      <c r="G1472">
        <f>IFERROR(VLOOKUP(B1472,CovidTracking!B:G,5,FALSE),0)</f>
        <v>39713</v>
      </c>
      <c r="H1472">
        <f t="shared" si="454"/>
        <v>43756</v>
      </c>
      <c r="I1472">
        <f>IFERROR(VLOOKUP(B1472,CovidTracking!B:G,6,FALSE),0)</f>
        <v>119</v>
      </c>
      <c r="J1472">
        <f t="shared" si="466"/>
        <v>304</v>
      </c>
      <c r="K1472">
        <f t="shared" si="467"/>
        <v>1581</v>
      </c>
      <c r="L1472">
        <f t="shared" si="468"/>
        <v>1885</v>
      </c>
      <c r="M1472">
        <f t="shared" si="469"/>
        <v>17</v>
      </c>
      <c r="N1472">
        <f>VLOOKUP(A1472,Mobility!$A:$L,7,FALSE)</f>
        <v>-46</v>
      </c>
      <c r="O1472">
        <f>VLOOKUP(A1472,Mobility!$A:$L,8,FALSE)</f>
        <v>-18</v>
      </c>
      <c r="P1472">
        <f>VLOOKUP(A1472,Mobility!$A:$L,9,FALSE)</f>
        <v>37</v>
      </c>
      <c r="Q1472">
        <f>VLOOKUP(A1472,Mobility!$A:$L,10,FALSE)</f>
        <v>-39</v>
      </c>
      <c r="R1472">
        <f>VLOOKUP(A1472,Mobility!$A:$L,11,FALSE)</f>
        <v>-37</v>
      </c>
      <c r="S1472">
        <f>VLOOKUP(A1472,Mobility!$A:$L,12,FALSE)</f>
        <v>11</v>
      </c>
      <c r="T1472">
        <f>VLOOKUP(D1472,'Pop and Pop Den'!A:C,2,FALSE)</f>
        <v>11747694</v>
      </c>
      <c r="U1472">
        <f>VLOOKUP(D1472,'Pop and Pop Den'!A:C,3,FALSE)</f>
        <v>287.50380000000001</v>
      </c>
      <c r="V1472">
        <f>VLOOKUP(D1472,Unemployment!A:B,2,FALSE)</f>
        <v>4.0999999999999996</v>
      </c>
      <c r="W1472">
        <f>VLOOKUP(D1472,Unemployment!H:J,2,FALSE)</f>
        <v>4.0999999999999996</v>
      </c>
      <c r="X1472">
        <f>VLOOKUP(D1472,Unemployment!H:J,3,FALSE)</f>
        <v>5.5</v>
      </c>
      <c r="Y1472">
        <f t="shared" si="455"/>
        <v>1.4000000000000004</v>
      </c>
      <c r="Z1472">
        <f t="shared" si="456"/>
        <v>1.4000000000000004</v>
      </c>
      <c r="AA1472">
        <f>VLOOKUP(D1472,MedianAge!A:B,2,FALSE)</f>
        <v>39.299999999999997</v>
      </c>
      <c r="AB1472" s="6">
        <f>VLOOKUP(D1472,StateActions!F:G,2,FALSE)</f>
        <v>43913</v>
      </c>
      <c r="AC1472" s="6">
        <f>VLOOKUP(D1472,StateActions!L:M,2,FALSE)</f>
        <v>43912</v>
      </c>
      <c r="AD1472" s="6">
        <f>VLOOKUP(D1472,StateActions!A:B,2,FALSE)</f>
        <v>43902</v>
      </c>
      <c r="AE1472">
        <f t="shared" si="457"/>
        <v>13</v>
      </c>
      <c r="AF1472">
        <f t="shared" si="458"/>
        <v>14</v>
      </c>
      <c r="AG1472">
        <f t="shared" si="459"/>
        <v>24</v>
      </c>
      <c r="AH1472" s="18">
        <f t="shared" si="460"/>
        <v>9.2398756741932542E-2</v>
      </c>
      <c r="AI1472" s="18">
        <f t="shared" si="461"/>
        <v>0.90760124325806746</v>
      </c>
      <c r="AJ1472" s="20">
        <f t="shared" si="462"/>
        <v>2.7196270225797606E-3</v>
      </c>
      <c r="AK1472" t="str">
        <f t="shared" si="463"/>
        <v>Include</v>
      </c>
      <c r="AL1472" t="str">
        <f t="shared" si="464"/>
        <v>10 or more deaths</v>
      </c>
      <c r="AM1472" s="6">
        <f>IFERROR(VLOOKUP(D1472,DatesEachStateReach10Deaths!A:B,2,FALSE),AK1472)</f>
        <v>43915</v>
      </c>
      <c r="AN1472">
        <f t="shared" si="465"/>
        <v>11</v>
      </c>
    </row>
    <row r="1473" spans="1:40" x14ac:dyDescent="0.25">
      <c r="A1473" t="str">
        <f t="shared" si="470"/>
        <v>43927Ohio</v>
      </c>
      <c r="B1473" t="str">
        <f t="shared" si="453"/>
        <v>43927OH</v>
      </c>
      <c r="C1473" s="6">
        <v>43927</v>
      </c>
      <c r="D1473" t="s">
        <v>98</v>
      </c>
      <c r="E1473" t="s">
        <v>43</v>
      </c>
      <c r="F1473">
        <f>IFERROR(VLOOKUP(B1473,CovidTracking!B:G,4,FALSE),0)</f>
        <v>4450</v>
      </c>
      <c r="G1473">
        <f>IFERROR(VLOOKUP(B1473,CovidTracking!B:G,5,FALSE),0)</f>
        <v>43928</v>
      </c>
      <c r="H1473">
        <f t="shared" si="454"/>
        <v>48378</v>
      </c>
      <c r="I1473">
        <f>IFERROR(VLOOKUP(B1473,CovidTracking!B:G,6,FALSE),0)</f>
        <v>142</v>
      </c>
      <c r="J1473">
        <f t="shared" si="466"/>
        <v>407</v>
      </c>
      <c r="K1473">
        <f t="shared" si="467"/>
        <v>4215</v>
      </c>
      <c r="L1473">
        <f t="shared" si="468"/>
        <v>4622</v>
      </c>
      <c r="M1473">
        <f t="shared" si="469"/>
        <v>23</v>
      </c>
      <c r="N1473">
        <f>VLOOKUP(A1473,Mobility!$A:$L,7,FALSE)</f>
        <v>-37</v>
      </c>
      <c r="O1473">
        <f>VLOOKUP(A1473,Mobility!$A:$L,8,FALSE)</f>
        <v>-11</v>
      </c>
      <c r="P1473">
        <f>VLOOKUP(A1473,Mobility!$A:$L,9,FALSE)</f>
        <v>81</v>
      </c>
      <c r="Q1473">
        <f>VLOOKUP(A1473,Mobility!$A:$L,10,FALSE)</f>
        <v>-28</v>
      </c>
      <c r="R1473">
        <f>VLOOKUP(A1473,Mobility!$A:$L,11,FALSE)</f>
        <v>-48</v>
      </c>
      <c r="S1473">
        <f>VLOOKUP(A1473,Mobility!$A:$L,12,FALSE)</f>
        <v>18</v>
      </c>
      <c r="T1473">
        <f>VLOOKUP(D1473,'Pop and Pop Den'!A:C,2,FALSE)</f>
        <v>11747694</v>
      </c>
      <c r="U1473">
        <f>VLOOKUP(D1473,'Pop and Pop Den'!A:C,3,FALSE)</f>
        <v>287.50380000000001</v>
      </c>
      <c r="V1473">
        <f>VLOOKUP(D1473,Unemployment!A:B,2,FALSE)</f>
        <v>4.0999999999999996</v>
      </c>
      <c r="W1473">
        <f>VLOOKUP(D1473,Unemployment!H:J,2,FALSE)</f>
        <v>4.0999999999999996</v>
      </c>
      <c r="X1473">
        <f>VLOOKUP(D1473,Unemployment!H:J,3,FALSE)</f>
        <v>5.5</v>
      </c>
      <c r="Y1473">
        <f t="shared" si="455"/>
        <v>1.4000000000000004</v>
      </c>
      <c r="Z1473">
        <f t="shared" si="456"/>
        <v>1.4000000000000004</v>
      </c>
      <c r="AA1473">
        <f>VLOOKUP(D1473,MedianAge!A:B,2,FALSE)</f>
        <v>39.299999999999997</v>
      </c>
      <c r="AB1473" s="6">
        <f>VLOOKUP(D1473,StateActions!F:G,2,FALSE)</f>
        <v>43913</v>
      </c>
      <c r="AC1473" s="6">
        <f>VLOOKUP(D1473,StateActions!L:M,2,FALSE)</f>
        <v>43912</v>
      </c>
      <c r="AD1473" s="6">
        <f>VLOOKUP(D1473,StateActions!A:B,2,FALSE)</f>
        <v>43902</v>
      </c>
      <c r="AE1473">
        <f t="shared" si="457"/>
        <v>14</v>
      </c>
      <c r="AF1473">
        <f t="shared" si="458"/>
        <v>15</v>
      </c>
      <c r="AG1473">
        <f t="shared" si="459"/>
        <v>25</v>
      </c>
      <c r="AH1473" s="18">
        <f t="shared" si="460"/>
        <v>9.1983959651081068E-2</v>
      </c>
      <c r="AI1473" s="18">
        <f t="shared" si="461"/>
        <v>0.90801604034891892</v>
      </c>
      <c r="AJ1473" s="20">
        <f t="shared" si="462"/>
        <v>2.9352184877423624E-3</v>
      </c>
      <c r="AK1473" t="str">
        <f t="shared" si="463"/>
        <v>Include</v>
      </c>
      <c r="AL1473" t="str">
        <f t="shared" si="464"/>
        <v>10 or more deaths</v>
      </c>
      <c r="AM1473" s="6">
        <f>IFERROR(VLOOKUP(D1473,DatesEachStateReach10Deaths!A:B,2,FALSE),AK1473)</f>
        <v>43915</v>
      </c>
      <c r="AN1473">
        <f t="shared" si="465"/>
        <v>12</v>
      </c>
    </row>
    <row r="1474" spans="1:40" x14ac:dyDescent="0.25">
      <c r="A1474" t="str">
        <f t="shared" si="470"/>
        <v>43928Ohio</v>
      </c>
      <c r="B1474" t="str">
        <f t="shared" ref="B1474:B1537" si="471">C1474&amp;E1474</f>
        <v>43928OH</v>
      </c>
      <c r="C1474" s="6">
        <v>43928</v>
      </c>
      <c r="D1474" t="s">
        <v>98</v>
      </c>
      <c r="E1474" t="s">
        <v>43</v>
      </c>
      <c r="F1474">
        <f>IFERROR(VLOOKUP(B1474,CovidTracking!B:G,4,FALSE),0)</f>
        <v>4782</v>
      </c>
      <c r="G1474">
        <f>IFERROR(VLOOKUP(B1474,CovidTracking!B:G,5,FALSE),0)</f>
        <v>46056</v>
      </c>
      <c r="H1474">
        <f t="shared" ref="H1474:H1537" si="472">F1474+G1474</f>
        <v>50838</v>
      </c>
      <c r="I1474">
        <f>IFERROR(VLOOKUP(B1474,CovidTracking!B:G,6,FALSE),0)</f>
        <v>167</v>
      </c>
      <c r="J1474">
        <f t="shared" si="466"/>
        <v>332</v>
      </c>
      <c r="K1474">
        <f t="shared" si="467"/>
        <v>2128</v>
      </c>
      <c r="L1474">
        <f t="shared" si="468"/>
        <v>2460</v>
      </c>
      <c r="M1474">
        <f t="shared" si="469"/>
        <v>25</v>
      </c>
      <c r="N1474">
        <f>VLOOKUP(A1474,Mobility!$A:$L,7,FALSE)</f>
        <v>-41</v>
      </c>
      <c r="O1474">
        <f>VLOOKUP(A1474,Mobility!$A:$L,8,FALSE)</f>
        <v>-14</v>
      </c>
      <c r="P1474">
        <f>VLOOKUP(A1474,Mobility!$A:$L,9,FALSE)</f>
        <v>68</v>
      </c>
      <c r="Q1474">
        <f>VLOOKUP(A1474,Mobility!$A:$L,10,FALSE)</f>
        <v>-28</v>
      </c>
      <c r="R1474">
        <f>VLOOKUP(A1474,Mobility!$A:$L,11,FALSE)</f>
        <v>-50</v>
      </c>
      <c r="S1474">
        <f>VLOOKUP(A1474,Mobility!$A:$L,12,FALSE)</f>
        <v>19</v>
      </c>
      <c r="T1474">
        <f>VLOOKUP(D1474,'Pop and Pop Den'!A:C,2,FALSE)</f>
        <v>11747694</v>
      </c>
      <c r="U1474">
        <f>VLOOKUP(D1474,'Pop and Pop Den'!A:C,3,FALSE)</f>
        <v>287.50380000000001</v>
      </c>
      <c r="V1474">
        <f>VLOOKUP(D1474,Unemployment!A:B,2,FALSE)</f>
        <v>4.0999999999999996</v>
      </c>
      <c r="W1474">
        <f>VLOOKUP(D1474,Unemployment!H:J,2,FALSE)</f>
        <v>4.0999999999999996</v>
      </c>
      <c r="X1474">
        <f>VLOOKUP(D1474,Unemployment!H:J,3,FALSE)</f>
        <v>5.5</v>
      </c>
      <c r="Y1474">
        <f t="shared" si="455"/>
        <v>1.4000000000000004</v>
      </c>
      <c r="Z1474">
        <f t="shared" si="456"/>
        <v>1.4000000000000004</v>
      </c>
      <c r="AA1474">
        <f>VLOOKUP(D1474,MedianAge!A:B,2,FALSE)</f>
        <v>39.299999999999997</v>
      </c>
      <c r="AB1474" s="6">
        <f>VLOOKUP(D1474,StateActions!F:G,2,FALSE)</f>
        <v>43913</v>
      </c>
      <c r="AC1474" s="6">
        <f>VLOOKUP(D1474,StateActions!L:M,2,FALSE)</f>
        <v>43912</v>
      </c>
      <c r="AD1474" s="6">
        <f>VLOOKUP(D1474,StateActions!A:B,2,FALSE)</f>
        <v>43902</v>
      </c>
      <c r="AE1474">
        <f t="shared" si="457"/>
        <v>15</v>
      </c>
      <c r="AF1474">
        <f t="shared" si="458"/>
        <v>16</v>
      </c>
      <c r="AG1474">
        <f t="shared" si="459"/>
        <v>26</v>
      </c>
      <c r="AH1474" s="18">
        <f t="shared" si="460"/>
        <v>9.4063495810220707E-2</v>
      </c>
      <c r="AI1474" s="18">
        <f t="shared" si="461"/>
        <v>0.90593650418977933</v>
      </c>
      <c r="AJ1474" s="20">
        <f t="shared" si="462"/>
        <v>3.2849443329792676E-3</v>
      </c>
      <c r="AK1474" t="str">
        <f t="shared" si="463"/>
        <v>Include</v>
      </c>
      <c r="AL1474" t="str">
        <f t="shared" si="464"/>
        <v>10 or more deaths</v>
      </c>
      <c r="AM1474" s="6">
        <f>IFERROR(VLOOKUP(D1474,DatesEachStateReach10Deaths!A:B,2,FALSE),AK1474)</f>
        <v>43915</v>
      </c>
      <c r="AN1474">
        <f t="shared" si="465"/>
        <v>13</v>
      </c>
    </row>
    <row r="1475" spans="1:40" x14ac:dyDescent="0.25">
      <c r="A1475" t="str">
        <f t="shared" si="470"/>
        <v>43929Ohio</v>
      </c>
      <c r="B1475" t="str">
        <f t="shared" si="471"/>
        <v>43929OH</v>
      </c>
      <c r="C1475" s="6">
        <v>43929</v>
      </c>
      <c r="D1475" t="s">
        <v>98</v>
      </c>
      <c r="E1475" t="s">
        <v>43</v>
      </c>
      <c r="F1475">
        <f>IFERROR(VLOOKUP(B1475,CovidTracking!B:G,4,FALSE),0)</f>
        <v>5148</v>
      </c>
      <c r="G1475">
        <f>IFERROR(VLOOKUP(B1475,CovidTracking!B:G,5,FALSE),0)</f>
        <v>48193</v>
      </c>
      <c r="H1475">
        <f t="shared" si="472"/>
        <v>53341</v>
      </c>
      <c r="I1475">
        <f>IFERROR(VLOOKUP(B1475,CovidTracking!B:G,6,FALSE),0)</f>
        <v>193</v>
      </c>
      <c r="J1475">
        <f t="shared" si="466"/>
        <v>366</v>
      </c>
      <c r="K1475">
        <f t="shared" si="467"/>
        <v>2137</v>
      </c>
      <c r="L1475">
        <f t="shared" si="468"/>
        <v>2503</v>
      </c>
      <c r="M1475">
        <f t="shared" si="469"/>
        <v>26</v>
      </c>
      <c r="N1475">
        <f>VLOOKUP(A1475,Mobility!$A:$L,7,FALSE)</f>
        <v>-36</v>
      </c>
      <c r="O1475">
        <f>VLOOKUP(A1475,Mobility!$A:$L,8,FALSE)</f>
        <v>-9</v>
      </c>
      <c r="P1475">
        <f>VLOOKUP(A1475,Mobility!$A:$L,9,FALSE)</f>
        <v>106</v>
      </c>
      <c r="Q1475">
        <f>VLOOKUP(A1475,Mobility!$A:$L,10,FALSE)</f>
        <v>-26</v>
      </c>
      <c r="R1475">
        <f>VLOOKUP(A1475,Mobility!$A:$L,11,FALSE)</f>
        <v>-50</v>
      </c>
      <c r="S1475">
        <f>VLOOKUP(A1475,Mobility!$A:$L,12,FALSE)</f>
        <v>18</v>
      </c>
      <c r="T1475">
        <f>VLOOKUP(D1475,'Pop and Pop Den'!A:C,2,FALSE)</f>
        <v>11747694</v>
      </c>
      <c r="U1475">
        <f>VLOOKUP(D1475,'Pop and Pop Den'!A:C,3,FALSE)</f>
        <v>287.50380000000001</v>
      </c>
      <c r="V1475">
        <f>VLOOKUP(D1475,Unemployment!A:B,2,FALSE)</f>
        <v>4.0999999999999996</v>
      </c>
      <c r="W1475">
        <f>VLOOKUP(D1475,Unemployment!H:J,2,FALSE)</f>
        <v>4.0999999999999996</v>
      </c>
      <c r="X1475">
        <f>VLOOKUP(D1475,Unemployment!H:J,3,FALSE)</f>
        <v>5.5</v>
      </c>
      <c r="Y1475">
        <f t="shared" ref="Y1475:Y1538" si="473">X1475-V1475</f>
        <v>1.4000000000000004</v>
      </c>
      <c r="Z1475">
        <f t="shared" ref="Z1475:Z1538" si="474">X1475-W1475</f>
        <v>1.4000000000000004</v>
      </c>
      <c r="AA1475">
        <f>VLOOKUP(D1475,MedianAge!A:B,2,FALSE)</f>
        <v>39.299999999999997</v>
      </c>
      <c r="AB1475" s="6">
        <f>VLOOKUP(D1475,StateActions!F:G,2,FALSE)</f>
        <v>43913</v>
      </c>
      <c r="AC1475" s="6">
        <f>VLOOKUP(D1475,StateActions!L:M,2,FALSE)</f>
        <v>43912</v>
      </c>
      <c r="AD1475" s="6">
        <f>VLOOKUP(D1475,StateActions!A:B,2,FALSE)</f>
        <v>43902</v>
      </c>
      <c r="AE1475">
        <f t="shared" ref="AE1475:AE1538" si="475">C1475-AB1475</f>
        <v>16</v>
      </c>
      <c r="AF1475">
        <f t="shared" ref="AF1475:AF1538" si="476">C1475-AC1475</f>
        <v>17</v>
      </c>
      <c r="AG1475">
        <f t="shared" ref="AG1475:AG1538" si="477">C1475-AD1475</f>
        <v>27</v>
      </c>
      <c r="AH1475" s="18">
        <f t="shared" ref="AH1475:AH1538" si="478">IFERROR(F1475/H1475,0)</f>
        <v>9.6511126525561944E-2</v>
      </c>
      <c r="AI1475" s="18">
        <f t="shared" ref="AI1475:AI1538" si="479">IFERROR(G1475/H1475,0)</f>
        <v>0.90348887347443807</v>
      </c>
      <c r="AJ1475" s="20">
        <f t="shared" ref="AJ1475:AJ1538" si="480">IFERROR(I1475/H1475,0)</f>
        <v>3.6182298794548286E-3</v>
      </c>
      <c r="AK1475" t="str">
        <f t="shared" ref="AK1475:AK1538" si="481">IF(SUMIFS(M:M,D:D,D1475)&lt;10,"Exclude less than 10 Deaths","Include")</f>
        <v>Include</v>
      </c>
      <c r="AL1475" t="str">
        <f t="shared" ref="AL1475:AL1538" si="482">IF(I1475&gt;9,"10 or more deaths","Less than 10 deaths")</f>
        <v>10 or more deaths</v>
      </c>
      <c r="AM1475" s="6">
        <f>IFERROR(VLOOKUP(D1475,DatesEachStateReach10Deaths!A:B,2,FALSE),AK1475)</f>
        <v>43915</v>
      </c>
      <c r="AN1475">
        <f t="shared" ref="AN1475:AN1538" si="483">IFERROR(C1475-AM1475,AK1475)</f>
        <v>14</v>
      </c>
    </row>
    <row r="1476" spans="1:40" x14ac:dyDescent="0.25">
      <c r="A1476" t="str">
        <f t="shared" si="470"/>
        <v>43930Ohio</v>
      </c>
      <c r="B1476" t="str">
        <f t="shared" si="471"/>
        <v>43930OH</v>
      </c>
      <c r="C1476" s="6">
        <v>43930</v>
      </c>
      <c r="D1476" t="s">
        <v>98</v>
      </c>
      <c r="E1476" t="s">
        <v>43</v>
      </c>
      <c r="F1476">
        <f>IFERROR(VLOOKUP(B1476,CovidTracking!B:G,4,FALSE),0)</f>
        <v>5512</v>
      </c>
      <c r="G1476">
        <f>IFERROR(VLOOKUP(B1476,CovidTracking!B:G,5,FALSE),0)</f>
        <v>50473</v>
      </c>
      <c r="H1476">
        <f t="shared" si="472"/>
        <v>55985</v>
      </c>
      <c r="I1476">
        <f>IFERROR(VLOOKUP(B1476,CovidTracking!B:G,6,FALSE),0)</f>
        <v>213</v>
      </c>
      <c r="J1476">
        <f t="shared" si="466"/>
        <v>364</v>
      </c>
      <c r="K1476">
        <f t="shared" si="467"/>
        <v>2280</v>
      </c>
      <c r="L1476">
        <f t="shared" si="468"/>
        <v>2644</v>
      </c>
      <c r="M1476">
        <f t="shared" si="469"/>
        <v>20</v>
      </c>
      <c r="N1476">
        <f>VLOOKUP(A1476,Mobility!$A:$L,7,FALSE)</f>
        <v>-39</v>
      </c>
      <c r="O1476">
        <f>VLOOKUP(A1476,Mobility!$A:$L,8,FALSE)</f>
        <v>-9</v>
      </c>
      <c r="P1476">
        <f>VLOOKUP(A1476,Mobility!$A:$L,9,FALSE)</f>
        <v>11</v>
      </c>
      <c r="Q1476">
        <f>VLOOKUP(A1476,Mobility!$A:$L,10,FALSE)</f>
        <v>-33</v>
      </c>
      <c r="R1476">
        <f>VLOOKUP(A1476,Mobility!$A:$L,11,FALSE)</f>
        <v>-51</v>
      </c>
      <c r="S1476">
        <f>VLOOKUP(A1476,Mobility!$A:$L,12,FALSE)</f>
        <v>21</v>
      </c>
      <c r="T1476">
        <f>VLOOKUP(D1476,'Pop and Pop Den'!A:C,2,FALSE)</f>
        <v>11747694</v>
      </c>
      <c r="U1476">
        <f>VLOOKUP(D1476,'Pop and Pop Den'!A:C,3,FALSE)</f>
        <v>287.50380000000001</v>
      </c>
      <c r="V1476">
        <f>VLOOKUP(D1476,Unemployment!A:B,2,FALSE)</f>
        <v>4.0999999999999996</v>
      </c>
      <c r="W1476">
        <f>VLOOKUP(D1476,Unemployment!H:J,2,FALSE)</f>
        <v>4.0999999999999996</v>
      </c>
      <c r="X1476">
        <f>VLOOKUP(D1476,Unemployment!H:J,3,FALSE)</f>
        <v>5.5</v>
      </c>
      <c r="Y1476">
        <f t="shared" si="473"/>
        <v>1.4000000000000004</v>
      </c>
      <c r="Z1476">
        <f t="shared" si="474"/>
        <v>1.4000000000000004</v>
      </c>
      <c r="AA1476">
        <f>VLOOKUP(D1476,MedianAge!A:B,2,FALSE)</f>
        <v>39.299999999999997</v>
      </c>
      <c r="AB1476" s="6">
        <f>VLOOKUP(D1476,StateActions!F:G,2,FALSE)</f>
        <v>43913</v>
      </c>
      <c r="AC1476" s="6">
        <f>VLOOKUP(D1476,StateActions!L:M,2,FALSE)</f>
        <v>43912</v>
      </c>
      <c r="AD1476" s="6">
        <f>VLOOKUP(D1476,StateActions!A:B,2,FALSE)</f>
        <v>43902</v>
      </c>
      <c r="AE1476">
        <f t="shared" si="475"/>
        <v>17</v>
      </c>
      <c r="AF1476">
        <f t="shared" si="476"/>
        <v>18</v>
      </c>
      <c r="AG1476">
        <f t="shared" si="477"/>
        <v>28</v>
      </c>
      <c r="AH1476" s="18">
        <f t="shared" si="478"/>
        <v>9.8454943288380822E-2</v>
      </c>
      <c r="AI1476" s="18">
        <f t="shared" si="479"/>
        <v>0.90154505671161922</v>
      </c>
      <c r="AJ1476" s="20">
        <f t="shared" si="480"/>
        <v>3.8045905153166028E-3</v>
      </c>
      <c r="AK1476" t="str">
        <f t="shared" si="481"/>
        <v>Include</v>
      </c>
      <c r="AL1476" t="str">
        <f t="shared" si="482"/>
        <v>10 or more deaths</v>
      </c>
      <c r="AM1476" s="6">
        <f>IFERROR(VLOOKUP(D1476,DatesEachStateReach10Deaths!A:B,2,FALSE),AK1476)</f>
        <v>43915</v>
      </c>
      <c r="AN1476">
        <f t="shared" si="483"/>
        <v>15</v>
      </c>
    </row>
    <row r="1477" spans="1:40" x14ac:dyDescent="0.25">
      <c r="A1477" t="str">
        <f t="shared" si="470"/>
        <v>43931Ohio</v>
      </c>
      <c r="B1477" t="str">
        <f t="shared" si="471"/>
        <v>43931OH</v>
      </c>
      <c r="C1477" s="6">
        <v>43931</v>
      </c>
      <c r="D1477" t="s">
        <v>98</v>
      </c>
      <c r="E1477" t="s">
        <v>43</v>
      </c>
      <c r="F1477">
        <f>IFERROR(VLOOKUP(B1477,CovidTracking!B:G,4,FALSE),0)</f>
        <v>5836</v>
      </c>
      <c r="G1477">
        <f>IFERROR(VLOOKUP(B1477,CovidTracking!B:G,5,FALSE),0)</f>
        <v>52695</v>
      </c>
      <c r="H1477">
        <f t="shared" si="472"/>
        <v>58531</v>
      </c>
      <c r="I1477">
        <f>IFERROR(VLOOKUP(B1477,CovidTracking!B:G,6,FALSE),0)</f>
        <v>231</v>
      </c>
      <c r="J1477">
        <f t="shared" si="466"/>
        <v>324</v>
      </c>
      <c r="K1477">
        <f t="shared" si="467"/>
        <v>2222</v>
      </c>
      <c r="L1477">
        <f t="shared" si="468"/>
        <v>2546</v>
      </c>
      <c r="M1477">
        <f t="shared" si="469"/>
        <v>18</v>
      </c>
      <c r="N1477">
        <f>VLOOKUP(A1477,Mobility!$A:$L,7,FALSE)</f>
        <v>-41</v>
      </c>
      <c r="O1477">
        <f>VLOOKUP(A1477,Mobility!$A:$L,8,FALSE)</f>
        <v>-10</v>
      </c>
      <c r="P1477">
        <f>VLOOKUP(A1477,Mobility!$A:$L,9,FALSE)</f>
        <v>14</v>
      </c>
      <c r="Q1477">
        <f>VLOOKUP(A1477,Mobility!$A:$L,10,FALSE)</f>
        <v>-36</v>
      </c>
      <c r="R1477">
        <f>VLOOKUP(A1477,Mobility!$A:$L,11,FALSE)</f>
        <v>-56</v>
      </c>
      <c r="S1477">
        <f>VLOOKUP(A1477,Mobility!$A:$L,12,FALSE)</f>
        <v>24</v>
      </c>
      <c r="T1477">
        <f>VLOOKUP(D1477,'Pop and Pop Den'!A:C,2,FALSE)</f>
        <v>11747694</v>
      </c>
      <c r="U1477">
        <f>VLOOKUP(D1477,'Pop and Pop Den'!A:C,3,FALSE)</f>
        <v>287.50380000000001</v>
      </c>
      <c r="V1477">
        <f>VLOOKUP(D1477,Unemployment!A:B,2,FALSE)</f>
        <v>4.0999999999999996</v>
      </c>
      <c r="W1477">
        <f>VLOOKUP(D1477,Unemployment!H:J,2,FALSE)</f>
        <v>4.0999999999999996</v>
      </c>
      <c r="X1477">
        <f>VLOOKUP(D1477,Unemployment!H:J,3,FALSE)</f>
        <v>5.5</v>
      </c>
      <c r="Y1477">
        <f t="shared" si="473"/>
        <v>1.4000000000000004</v>
      </c>
      <c r="Z1477">
        <f t="shared" si="474"/>
        <v>1.4000000000000004</v>
      </c>
      <c r="AA1477">
        <f>VLOOKUP(D1477,MedianAge!A:B,2,FALSE)</f>
        <v>39.299999999999997</v>
      </c>
      <c r="AB1477" s="6">
        <f>VLOOKUP(D1477,StateActions!F:G,2,FALSE)</f>
        <v>43913</v>
      </c>
      <c r="AC1477" s="6">
        <f>VLOOKUP(D1477,StateActions!L:M,2,FALSE)</f>
        <v>43912</v>
      </c>
      <c r="AD1477" s="6">
        <f>VLOOKUP(D1477,StateActions!A:B,2,FALSE)</f>
        <v>43902</v>
      </c>
      <c r="AE1477">
        <f t="shared" si="475"/>
        <v>18</v>
      </c>
      <c r="AF1477">
        <f t="shared" si="476"/>
        <v>19</v>
      </c>
      <c r="AG1477">
        <f t="shared" si="477"/>
        <v>29</v>
      </c>
      <c r="AH1477" s="18">
        <f t="shared" si="478"/>
        <v>9.970784712374639E-2</v>
      </c>
      <c r="AI1477" s="18">
        <f t="shared" si="479"/>
        <v>0.90029215287625364</v>
      </c>
      <c r="AJ1477" s="20">
        <f t="shared" si="480"/>
        <v>3.946626573952265E-3</v>
      </c>
      <c r="AK1477" t="str">
        <f t="shared" si="481"/>
        <v>Include</v>
      </c>
      <c r="AL1477" t="str">
        <f t="shared" si="482"/>
        <v>10 or more deaths</v>
      </c>
      <c r="AM1477" s="6">
        <f>IFERROR(VLOOKUP(D1477,DatesEachStateReach10Deaths!A:B,2,FALSE),AK1477)</f>
        <v>43915</v>
      </c>
      <c r="AN1477">
        <f t="shared" si="483"/>
        <v>16</v>
      </c>
    </row>
    <row r="1478" spans="1:40" x14ac:dyDescent="0.25">
      <c r="A1478" t="str">
        <f t="shared" si="470"/>
        <v>43891Oklahoma</v>
      </c>
      <c r="B1478" t="str">
        <f t="shared" si="471"/>
        <v>43891OK</v>
      </c>
      <c r="C1478" s="6">
        <v>43891</v>
      </c>
      <c r="D1478" t="s">
        <v>99</v>
      </c>
      <c r="E1478" t="s">
        <v>44</v>
      </c>
      <c r="F1478">
        <f>IFERROR(VLOOKUP(B1478,CovidTracking!B:G,4,FALSE),0)</f>
        <v>0</v>
      </c>
      <c r="G1478">
        <f>IFERROR(VLOOKUP(B1478,CovidTracking!B:G,5,FALSE),0)</f>
        <v>0</v>
      </c>
      <c r="H1478">
        <f t="shared" si="472"/>
        <v>0</v>
      </c>
      <c r="I1478">
        <f>IFERROR(VLOOKUP(B1478,CovidTracking!B:G,6,FALSE),0)</f>
        <v>0</v>
      </c>
      <c r="J1478">
        <f>F1478</f>
        <v>0</v>
      </c>
      <c r="K1478">
        <f>G1478</f>
        <v>0</v>
      </c>
      <c r="L1478">
        <f>H1478</f>
        <v>0</v>
      </c>
      <c r="M1478">
        <f>I1478</f>
        <v>0</v>
      </c>
      <c r="N1478">
        <f>VLOOKUP(A1478,Mobility!$A:$L,7,FALSE)</f>
        <v>19</v>
      </c>
      <c r="O1478">
        <f>VLOOKUP(A1478,Mobility!$A:$L,8,FALSE)</f>
        <v>17</v>
      </c>
      <c r="P1478">
        <f>VLOOKUP(A1478,Mobility!$A:$L,9,FALSE)</f>
        <v>68</v>
      </c>
      <c r="Q1478">
        <f>VLOOKUP(A1478,Mobility!$A:$L,10,FALSE)</f>
        <v>14</v>
      </c>
      <c r="R1478">
        <f>VLOOKUP(A1478,Mobility!$A:$L,11,FALSE)</f>
        <v>3</v>
      </c>
      <c r="S1478">
        <f>VLOOKUP(A1478,Mobility!$A:$L,12,FALSE)</f>
        <v>-3</v>
      </c>
      <c r="T1478">
        <f>VLOOKUP(D1478,'Pop and Pop Den'!A:C,2,FALSE)</f>
        <v>3954821</v>
      </c>
      <c r="U1478">
        <f>VLOOKUP(D1478,'Pop and Pop Den'!A:C,3,FALSE)</f>
        <v>57.654699999999998</v>
      </c>
      <c r="V1478">
        <f>VLOOKUP(D1478,Unemployment!A:B,2,FALSE)</f>
        <v>3.3</v>
      </c>
      <c r="W1478">
        <f>VLOOKUP(D1478,Unemployment!H:J,2,FALSE)</f>
        <v>3.2</v>
      </c>
      <c r="X1478">
        <f>VLOOKUP(D1478,Unemployment!H:J,3,FALSE)</f>
        <v>3.1</v>
      </c>
      <c r="Y1478">
        <f t="shared" si="473"/>
        <v>-0.19999999999999973</v>
      </c>
      <c r="Z1478">
        <f t="shared" si="474"/>
        <v>-0.10000000000000009</v>
      </c>
      <c r="AA1478">
        <f>VLOOKUP(D1478,MedianAge!A:B,2,FALSE)</f>
        <v>36.4</v>
      </c>
      <c r="AB1478" s="6">
        <f>VLOOKUP(D1478,StateActions!F:G,2,FALSE)</f>
        <v>43914</v>
      </c>
      <c r="AC1478" s="6">
        <f>VLOOKUP(D1478,StateActions!L:M,2,FALSE)</f>
        <v>43914</v>
      </c>
      <c r="AD1478" s="6">
        <f>VLOOKUP(D1478,StateActions!A:B,2,FALSE)</f>
        <v>43906</v>
      </c>
      <c r="AE1478">
        <f t="shared" si="475"/>
        <v>-23</v>
      </c>
      <c r="AF1478">
        <f t="shared" si="476"/>
        <v>-23</v>
      </c>
      <c r="AG1478">
        <f t="shared" si="477"/>
        <v>-15</v>
      </c>
      <c r="AH1478" s="18">
        <f t="shared" si="478"/>
        <v>0</v>
      </c>
      <c r="AI1478" s="18">
        <f t="shared" si="479"/>
        <v>0</v>
      </c>
      <c r="AJ1478" s="20">
        <f t="shared" si="480"/>
        <v>0</v>
      </c>
      <c r="AK1478" t="str">
        <f t="shared" si="481"/>
        <v>Include</v>
      </c>
      <c r="AL1478" t="str">
        <f t="shared" si="482"/>
        <v>Less than 10 deaths</v>
      </c>
      <c r="AM1478" s="6">
        <f>IFERROR(VLOOKUP(D1478,DatesEachStateReach10Deaths!A:B,2,FALSE),AK1478)</f>
        <v>43918</v>
      </c>
      <c r="AN1478">
        <f t="shared" si="483"/>
        <v>-27</v>
      </c>
    </row>
    <row r="1479" spans="1:40" x14ac:dyDescent="0.25">
      <c r="A1479" t="str">
        <f t="shared" si="470"/>
        <v>43892Oklahoma</v>
      </c>
      <c r="B1479" t="str">
        <f t="shared" si="471"/>
        <v>43892OK</v>
      </c>
      <c r="C1479" s="6">
        <v>43892</v>
      </c>
      <c r="D1479" t="s">
        <v>99</v>
      </c>
      <c r="E1479" t="s">
        <v>44</v>
      </c>
      <c r="F1479">
        <f>IFERROR(VLOOKUP(B1479,CovidTracking!B:G,4,FALSE),0)</f>
        <v>0</v>
      </c>
      <c r="G1479">
        <f>IFERROR(VLOOKUP(B1479,CovidTracking!B:G,5,FALSE),0)</f>
        <v>0</v>
      </c>
      <c r="H1479">
        <f t="shared" si="472"/>
        <v>0</v>
      </c>
      <c r="I1479">
        <f>IFERROR(VLOOKUP(B1479,CovidTracking!B:G,6,FALSE),0)</f>
        <v>0</v>
      </c>
      <c r="J1479">
        <f t="shared" ref="J1479:J1518" si="484">F1479-F1478</f>
        <v>0</v>
      </c>
      <c r="K1479">
        <f t="shared" ref="K1479:K1518" si="485">G1479-G1478</f>
        <v>0</v>
      </c>
      <c r="L1479">
        <f t="shared" ref="L1479:L1518" si="486">H1479-H1478</f>
        <v>0</v>
      </c>
      <c r="M1479">
        <f t="shared" ref="M1479:M1518" si="487">I1479-I1478</f>
        <v>0</v>
      </c>
      <c r="N1479">
        <f>VLOOKUP(A1479,Mobility!$A:$L,7,FALSE)</f>
        <v>10</v>
      </c>
      <c r="O1479">
        <f>VLOOKUP(A1479,Mobility!$A:$L,8,FALSE)</f>
        <v>7</v>
      </c>
      <c r="P1479">
        <f>VLOOKUP(A1479,Mobility!$A:$L,9,FALSE)</f>
        <v>10</v>
      </c>
      <c r="Q1479">
        <f>VLOOKUP(A1479,Mobility!$A:$L,10,FALSE)</f>
        <v>6</v>
      </c>
      <c r="R1479">
        <f>VLOOKUP(A1479,Mobility!$A:$L,11,FALSE)</f>
        <v>3</v>
      </c>
      <c r="S1479">
        <f>VLOOKUP(A1479,Mobility!$A:$L,12,FALSE)</f>
        <v>-1</v>
      </c>
      <c r="T1479">
        <f>VLOOKUP(D1479,'Pop and Pop Den'!A:C,2,FALSE)</f>
        <v>3954821</v>
      </c>
      <c r="U1479">
        <f>VLOOKUP(D1479,'Pop and Pop Den'!A:C,3,FALSE)</f>
        <v>57.654699999999998</v>
      </c>
      <c r="V1479">
        <f>VLOOKUP(D1479,Unemployment!A:B,2,FALSE)</f>
        <v>3.3</v>
      </c>
      <c r="W1479">
        <f>VLOOKUP(D1479,Unemployment!H:J,2,FALSE)</f>
        <v>3.2</v>
      </c>
      <c r="X1479">
        <f>VLOOKUP(D1479,Unemployment!H:J,3,FALSE)</f>
        <v>3.1</v>
      </c>
      <c r="Y1479">
        <f t="shared" si="473"/>
        <v>-0.19999999999999973</v>
      </c>
      <c r="Z1479">
        <f t="shared" si="474"/>
        <v>-0.10000000000000009</v>
      </c>
      <c r="AA1479">
        <f>VLOOKUP(D1479,MedianAge!A:B,2,FALSE)</f>
        <v>36.4</v>
      </c>
      <c r="AB1479" s="6">
        <f>VLOOKUP(D1479,StateActions!F:G,2,FALSE)</f>
        <v>43914</v>
      </c>
      <c r="AC1479" s="6">
        <f>VLOOKUP(D1479,StateActions!L:M,2,FALSE)</f>
        <v>43914</v>
      </c>
      <c r="AD1479" s="6">
        <f>VLOOKUP(D1479,StateActions!A:B,2,FALSE)</f>
        <v>43906</v>
      </c>
      <c r="AE1479">
        <f t="shared" si="475"/>
        <v>-22</v>
      </c>
      <c r="AF1479">
        <f t="shared" si="476"/>
        <v>-22</v>
      </c>
      <c r="AG1479">
        <f t="shared" si="477"/>
        <v>-14</v>
      </c>
      <c r="AH1479" s="18">
        <f t="shared" si="478"/>
        <v>0</v>
      </c>
      <c r="AI1479" s="18">
        <f t="shared" si="479"/>
        <v>0</v>
      </c>
      <c r="AJ1479" s="20">
        <f t="shared" si="480"/>
        <v>0</v>
      </c>
      <c r="AK1479" t="str">
        <f t="shared" si="481"/>
        <v>Include</v>
      </c>
      <c r="AL1479" t="str">
        <f t="shared" si="482"/>
        <v>Less than 10 deaths</v>
      </c>
      <c r="AM1479" s="6">
        <f>IFERROR(VLOOKUP(D1479,DatesEachStateReach10Deaths!A:B,2,FALSE),AK1479)</f>
        <v>43918</v>
      </c>
      <c r="AN1479">
        <f t="shared" si="483"/>
        <v>-26</v>
      </c>
    </row>
    <row r="1480" spans="1:40" x14ac:dyDescent="0.25">
      <c r="A1480" t="str">
        <f t="shared" si="470"/>
        <v>43893Oklahoma</v>
      </c>
      <c r="B1480" t="str">
        <f t="shared" si="471"/>
        <v>43893OK</v>
      </c>
      <c r="C1480" s="6">
        <v>43893</v>
      </c>
      <c r="D1480" t="s">
        <v>99</v>
      </c>
      <c r="E1480" t="s">
        <v>44</v>
      </c>
      <c r="F1480">
        <f>IFERROR(VLOOKUP(B1480,CovidTracking!B:G,4,FALSE),0)</f>
        <v>0</v>
      </c>
      <c r="G1480">
        <f>IFERROR(VLOOKUP(B1480,CovidTracking!B:G,5,FALSE),0)</f>
        <v>0</v>
      </c>
      <c r="H1480">
        <f t="shared" si="472"/>
        <v>0</v>
      </c>
      <c r="I1480">
        <f>IFERROR(VLOOKUP(B1480,CovidTracking!B:G,6,FALSE),0)</f>
        <v>0</v>
      </c>
      <c r="J1480">
        <f t="shared" si="484"/>
        <v>0</v>
      </c>
      <c r="K1480">
        <f t="shared" si="485"/>
        <v>0</v>
      </c>
      <c r="L1480">
        <f t="shared" si="486"/>
        <v>0</v>
      </c>
      <c r="M1480">
        <f t="shared" si="487"/>
        <v>0</v>
      </c>
      <c r="N1480">
        <f>VLOOKUP(A1480,Mobility!$A:$L,7,FALSE)</f>
        <v>17</v>
      </c>
      <c r="O1480">
        <f>VLOOKUP(A1480,Mobility!$A:$L,8,FALSE)</f>
        <v>14</v>
      </c>
      <c r="P1480">
        <f>VLOOKUP(A1480,Mobility!$A:$L,9,FALSE)</f>
        <v>46</v>
      </c>
      <c r="Q1480">
        <f>VLOOKUP(A1480,Mobility!$A:$L,10,FALSE)</f>
        <v>7</v>
      </c>
      <c r="R1480">
        <f>VLOOKUP(A1480,Mobility!$A:$L,11,FALSE)</f>
        <v>2</v>
      </c>
      <c r="S1480">
        <f>VLOOKUP(A1480,Mobility!$A:$L,12,FALSE)</f>
        <v>-2</v>
      </c>
      <c r="T1480">
        <f>VLOOKUP(D1480,'Pop and Pop Den'!A:C,2,FALSE)</f>
        <v>3954821</v>
      </c>
      <c r="U1480">
        <f>VLOOKUP(D1480,'Pop and Pop Den'!A:C,3,FALSE)</f>
        <v>57.654699999999998</v>
      </c>
      <c r="V1480">
        <f>VLOOKUP(D1480,Unemployment!A:B,2,FALSE)</f>
        <v>3.3</v>
      </c>
      <c r="W1480">
        <f>VLOOKUP(D1480,Unemployment!H:J,2,FALSE)</f>
        <v>3.2</v>
      </c>
      <c r="X1480">
        <f>VLOOKUP(D1480,Unemployment!H:J,3,FALSE)</f>
        <v>3.1</v>
      </c>
      <c r="Y1480">
        <f t="shared" si="473"/>
        <v>-0.19999999999999973</v>
      </c>
      <c r="Z1480">
        <f t="shared" si="474"/>
        <v>-0.10000000000000009</v>
      </c>
      <c r="AA1480">
        <f>VLOOKUP(D1480,MedianAge!A:B,2,FALSE)</f>
        <v>36.4</v>
      </c>
      <c r="AB1480" s="6">
        <f>VLOOKUP(D1480,StateActions!F:G,2,FALSE)</f>
        <v>43914</v>
      </c>
      <c r="AC1480" s="6">
        <f>VLOOKUP(D1480,StateActions!L:M,2,FALSE)</f>
        <v>43914</v>
      </c>
      <c r="AD1480" s="6">
        <f>VLOOKUP(D1480,StateActions!A:B,2,FALSE)</f>
        <v>43906</v>
      </c>
      <c r="AE1480">
        <f t="shared" si="475"/>
        <v>-21</v>
      </c>
      <c r="AF1480">
        <f t="shared" si="476"/>
        <v>-21</v>
      </c>
      <c r="AG1480">
        <f t="shared" si="477"/>
        <v>-13</v>
      </c>
      <c r="AH1480" s="18">
        <f t="shared" si="478"/>
        <v>0</v>
      </c>
      <c r="AI1480" s="18">
        <f t="shared" si="479"/>
        <v>0</v>
      </c>
      <c r="AJ1480" s="20">
        <f t="shared" si="480"/>
        <v>0</v>
      </c>
      <c r="AK1480" t="str">
        <f t="shared" si="481"/>
        <v>Include</v>
      </c>
      <c r="AL1480" t="str">
        <f t="shared" si="482"/>
        <v>Less than 10 deaths</v>
      </c>
      <c r="AM1480" s="6">
        <f>IFERROR(VLOOKUP(D1480,DatesEachStateReach10Deaths!A:B,2,FALSE),AK1480)</f>
        <v>43918</v>
      </c>
      <c r="AN1480">
        <f t="shared" si="483"/>
        <v>-25</v>
      </c>
    </row>
    <row r="1481" spans="1:40" x14ac:dyDescent="0.25">
      <c r="A1481" t="str">
        <f t="shared" si="470"/>
        <v>43894Oklahoma</v>
      </c>
      <c r="B1481" t="str">
        <f t="shared" si="471"/>
        <v>43894OK</v>
      </c>
      <c r="C1481" s="6">
        <v>43894</v>
      </c>
      <c r="D1481" t="s">
        <v>99</v>
      </c>
      <c r="E1481" t="s">
        <v>44</v>
      </c>
      <c r="F1481">
        <f>IFERROR(VLOOKUP(B1481,CovidTracking!B:G,4,FALSE),0)</f>
        <v>0</v>
      </c>
      <c r="G1481">
        <f>IFERROR(VLOOKUP(B1481,CovidTracking!B:G,5,FALSE),0)</f>
        <v>0</v>
      </c>
      <c r="H1481">
        <f t="shared" si="472"/>
        <v>0</v>
      </c>
      <c r="I1481">
        <f>IFERROR(VLOOKUP(B1481,CovidTracking!B:G,6,FALSE),0)</f>
        <v>0</v>
      </c>
      <c r="J1481">
        <f t="shared" si="484"/>
        <v>0</v>
      </c>
      <c r="K1481">
        <f t="shared" si="485"/>
        <v>0</v>
      </c>
      <c r="L1481">
        <f t="shared" si="486"/>
        <v>0</v>
      </c>
      <c r="M1481">
        <f t="shared" si="487"/>
        <v>0</v>
      </c>
      <c r="N1481">
        <f>VLOOKUP(A1481,Mobility!$A:$L,7,FALSE)</f>
        <v>14</v>
      </c>
      <c r="O1481">
        <f>VLOOKUP(A1481,Mobility!$A:$L,8,FALSE)</f>
        <v>10</v>
      </c>
      <c r="P1481">
        <f>VLOOKUP(A1481,Mobility!$A:$L,9,FALSE)</f>
        <v>26</v>
      </c>
      <c r="Q1481">
        <f>VLOOKUP(A1481,Mobility!$A:$L,10,FALSE)</f>
        <v>10</v>
      </c>
      <c r="R1481">
        <f>VLOOKUP(A1481,Mobility!$A:$L,11,FALSE)</f>
        <v>4</v>
      </c>
      <c r="S1481">
        <f>VLOOKUP(A1481,Mobility!$A:$L,12,FALSE)</f>
        <v>-2</v>
      </c>
      <c r="T1481">
        <f>VLOOKUP(D1481,'Pop and Pop Den'!A:C,2,FALSE)</f>
        <v>3954821</v>
      </c>
      <c r="U1481">
        <f>VLOOKUP(D1481,'Pop and Pop Den'!A:C,3,FALSE)</f>
        <v>57.654699999999998</v>
      </c>
      <c r="V1481">
        <f>VLOOKUP(D1481,Unemployment!A:B,2,FALSE)</f>
        <v>3.3</v>
      </c>
      <c r="W1481">
        <f>VLOOKUP(D1481,Unemployment!H:J,2,FALSE)</f>
        <v>3.2</v>
      </c>
      <c r="X1481">
        <f>VLOOKUP(D1481,Unemployment!H:J,3,FALSE)</f>
        <v>3.1</v>
      </c>
      <c r="Y1481">
        <f t="shared" si="473"/>
        <v>-0.19999999999999973</v>
      </c>
      <c r="Z1481">
        <f t="shared" si="474"/>
        <v>-0.10000000000000009</v>
      </c>
      <c r="AA1481">
        <f>VLOOKUP(D1481,MedianAge!A:B,2,FALSE)</f>
        <v>36.4</v>
      </c>
      <c r="AB1481" s="6">
        <f>VLOOKUP(D1481,StateActions!F:G,2,FALSE)</f>
        <v>43914</v>
      </c>
      <c r="AC1481" s="6">
        <f>VLOOKUP(D1481,StateActions!L:M,2,FALSE)</f>
        <v>43914</v>
      </c>
      <c r="AD1481" s="6">
        <f>VLOOKUP(D1481,StateActions!A:B,2,FALSE)</f>
        <v>43906</v>
      </c>
      <c r="AE1481">
        <f t="shared" si="475"/>
        <v>-20</v>
      </c>
      <c r="AF1481">
        <f t="shared" si="476"/>
        <v>-20</v>
      </c>
      <c r="AG1481">
        <f t="shared" si="477"/>
        <v>-12</v>
      </c>
      <c r="AH1481" s="18">
        <f t="shared" si="478"/>
        <v>0</v>
      </c>
      <c r="AI1481" s="18">
        <f t="shared" si="479"/>
        <v>0</v>
      </c>
      <c r="AJ1481" s="20">
        <f t="shared" si="480"/>
        <v>0</v>
      </c>
      <c r="AK1481" t="str">
        <f t="shared" si="481"/>
        <v>Include</v>
      </c>
      <c r="AL1481" t="str">
        <f t="shared" si="482"/>
        <v>Less than 10 deaths</v>
      </c>
      <c r="AM1481" s="6">
        <f>IFERROR(VLOOKUP(D1481,DatesEachStateReach10Deaths!A:B,2,FALSE),AK1481)</f>
        <v>43918</v>
      </c>
      <c r="AN1481">
        <f t="shared" si="483"/>
        <v>-24</v>
      </c>
    </row>
    <row r="1482" spans="1:40" x14ac:dyDescent="0.25">
      <c r="A1482" t="str">
        <f t="shared" si="470"/>
        <v>43895Oklahoma</v>
      </c>
      <c r="B1482" t="str">
        <f t="shared" si="471"/>
        <v>43895OK</v>
      </c>
      <c r="C1482" s="6">
        <v>43895</v>
      </c>
      <c r="D1482" t="s">
        <v>99</v>
      </c>
      <c r="E1482" t="s">
        <v>44</v>
      </c>
      <c r="F1482">
        <f>IFERROR(VLOOKUP(B1482,CovidTracking!B:G,4,FALSE),0)</f>
        <v>0</v>
      </c>
      <c r="G1482">
        <f>IFERROR(VLOOKUP(B1482,CovidTracking!B:G,5,FALSE),0)</f>
        <v>0</v>
      </c>
      <c r="H1482">
        <f t="shared" si="472"/>
        <v>0</v>
      </c>
      <c r="I1482">
        <f>IFERROR(VLOOKUP(B1482,CovidTracking!B:G,6,FALSE),0)</f>
        <v>0</v>
      </c>
      <c r="J1482">
        <f t="shared" si="484"/>
        <v>0</v>
      </c>
      <c r="K1482">
        <f t="shared" si="485"/>
        <v>0</v>
      </c>
      <c r="L1482">
        <f t="shared" si="486"/>
        <v>0</v>
      </c>
      <c r="M1482">
        <f t="shared" si="487"/>
        <v>0</v>
      </c>
      <c r="N1482">
        <f>VLOOKUP(A1482,Mobility!$A:$L,7,FALSE)</f>
        <v>14</v>
      </c>
      <c r="O1482">
        <f>VLOOKUP(A1482,Mobility!$A:$L,8,FALSE)</f>
        <v>13</v>
      </c>
      <c r="P1482">
        <f>VLOOKUP(A1482,Mobility!$A:$L,9,FALSE)</f>
        <v>46</v>
      </c>
      <c r="Q1482">
        <f>VLOOKUP(A1482,Mobility!$A:$L,10,FALSE)</f>
        <v>10</v>
      </c>
      <c r="R1482">
        <f>VLOOKUP(A1482,Mobility!$A:$L,11,FALSE)</f>
        <v>3</v>
      </c>
      <c r="S1482">
        <f>VLOOKUP(A1482,Mobility!$A:$L,12,FALSE)</f>
        <v>-2</v>
      </c>
      <c r="T1482">
        <f>VLOOKUP(D1482,'Pop and Pop Den'!A:C,2,FALSE)</f>
        <v>3954821</v>
      </c>
      <c r="U1482">
        <f>VLOOKUP(D1482,'Pop and Pop Den'!A:C,3,FALSE)</f>
        <v>57.654699999999998</v>
      </c>
      <c r="V1482">
        <f>VLOOKUP(D1482,Unemployment!A:B,2,FALSE)</f>
        <v>3.3</v>
      </c>
      <c r="W1482">
        <f>VLOOKUP(D1482,Unemployment!H:J,2,FALSE)</f>
        <v>3.2</v>
      </c>
      <c r="X1482">
        <f>VLOOKUP(D1482,Unemployment!H:J,3,FALSE)</f>
        <v>3.1</v>
      </c>
      <c r="Y1482">
        <f t="shared" si="473"/>
        <v>-0.19999999999999973</v>
      </c>
      <c r="Z1482">
        <f t="shared" si="474"/>
        <v>-0.10000000000000009</v>
      </c>
      <c r="AA1482">
        <f>VLOOKUP(D1482,MedianAge!A:B,2,FALSE)</f>
        <v>36.4</v>
      </c>
      <c r="AB1482" s="6">
        <f>VLOOKUP(D1482,StateActions!F:G,2,FALSE)</f>
        <v>43914</v>
      </c>
      <c r="AC1482" s="6">
        <f>VLOOKUP(D1482,StateActions!L:M,2,FALSE)</f>
        <v>43914</v>
      </c>
      <c r="AD1482" s="6">
        <f>VLOOKUP(D1482,StateActions!A:B,2,FALSE)</f>
        <v>43906</v>
      </c>
      <c r="AE1482">
        <f t="shared" si="475"/>
        <v>-19</v>
      </c>
      <c r="AF1482">
        <f t="shared" si="476"/>
        <v>-19</v>
      </c>
      <c r="AG1482">
        <f t="shared" si="477"/>
        <v>-11</v>
      </c>
      <c r="AH1482" s="18">
        <f t="shared" si="478"/>
        <v>0</v>
      </c>
      <c r="AI1482" s="18">
        <f t="shared" si="479"/>
        <v>0</v>
      </c>
      <c r="AJ1482" s="20">
        <f t="shared" si="480"/>
        <v>0</v>
      </c>
      <c r="AK1482" t="str">
        <f t="shared" si="481"/>
        <v>Include</v>
      </c>
      <c r="AL1482" t="str">
        <f t="shared" si="482"/>
        <v>Less than 10 deaths</v>
      </c>
      <c r="AM1482" s="6">
        <f>IFERROR(VLOOKUP(D1482,DatesEachStateReach10Deaths!A:B,2,FALSE),AK1482)</f>
        <v>43918</v>
      </c>
      <c r="AN1482">
        <f t="shared" si="483"/>
        <v>-23</v>
      </c>
    </row>
    <row r="1483" spans="1:40" x14ac:dyDescent="0.25">
      <c r="A1483" t="str">
        <f t="shared" si="470"/>
        <v>43896Oklahoma</v>
      </c>
      <c r="B1483" t="str">
        <f t="shared" si="471"/>
        <v>43896OK</v>
      </c>
      <c r="C1483" s="6">
        <v>43896</v>
      </c>
      <c r="D1483" t="s">
        <v>99</v>
      </c>
      <c r="E1483" t="s">
        <v>44</v>
      </c>
      <c r="F1483">
        <f>IFERROR(VLOOKUP(B1483,CovidTracking!B:G,4,FALSE),0)</f>
        <v>0</v>
      </c>
      <c r="G1483">
        <f>IFERROR(VLOOKUP(B1483,CovidTracking!B:G,5,FALSE),0)</f>
        <v>0</v>
      </c>
      <c r="H1483">
        <f t="shared" si="472"/>
        <v>0</v>
      </c>
      <c r="I1483">
        <f>IFERROR(VLOOKUP(B1483,CovidTracking!B:G,6,FALSE),0)</f>
        <v>0</v>
      </c>
      <c r="J1483">
        <f t="shared" si="484"/>
        <v>0</v>
      </c>
      <c r="K1483">
        <f t="shared" si="485"/>
        <v>0</v>
      </c>
      <c r="L1483">
        <f t="shared" si="486"/>
        <v>0</v>
      </c>
      <c r="M1483">
        <f t="shared" si="487"/>
        <v>0</v>
      </c>
      <c r="N1483">
        <f>VLOOKUP(A1483,Mobility!$A:$L,7,FALSE)</f>
        <v>9</v>
      </c>
      <c r="O1483">
        <f>VLOOKUP(A1483,Mobility!$A:$L,8,FALSE)</f>
        <v>4</v>
      </c>
      <c r="P1483">
        <f>VLOOKUP(A1483,Mobility!$A:$L,9,FALSE)</f>
        <v>46</v>
      </c>
      <c r="Q1483">
        <f>VLOOKUP(A1483,Mobility!$A:$L,10,FALSE)</f>
        <v>10</v>
      </c>
      <c r="R1483">
        <f>VLOOKUP(A1483,Mobility!$A:$L,11,FALSE)</f>
        <v>3</v>
      </c>
      <c r="S1483">
        <f>VLOOKUP(A1483,Mobility!$A:$L,12,FALSE)</f>
        <v>-2</v>
      </c>
      <c r="T1483">
        <f>VLOOKUP(D1483,'Pop and Pop Den'!A:C,2,FALSE)</f>
        <v>3954821</v>
      </c>
      <c r="U1483">
        <f>VLOOKUP(D1483,'Pop and Pop Den'!A:C,3,FALSE)</f>
        <v>57.654699999999998</v>
      </c>
      <c r="V1483">
        <f>VLOOKUP(D1483,Unemployment!A:B,2,FALSE)</f>
        <v>3.3</v>
      </c>
      <c r="W1483">
        <f>VLOOKUP(D1483,Unemployment!H:J,2,FALSE)</f>
        <v>3.2</v>
      </c>
      <c r="X1483">
        <f>VLOOKUP(D1483,Unemployment!H:J,3,FALSE)</f>
        <v>3.1</v>
      </c>
      <c r="Y1483">
        <f t="shared" si="473"/>
        <v>-0.19999999999999973</v>
      </c>
      <c r="Z1483">
        <f t="shared" si="474"/>
        <v>-0.10000000000000009</v>
      </c>
      <c r="AA1483">
        <f>VLOOKUP(D1483,MedianAge!A:B,2,FALSE)</f>
        <v>36.4</v>
      </c>
      <c r="AB1483" s="6">
        <f>VLOOKUP(D1483,StateActions!F:G,2,FALSE)</f>
        <v>43914</v>
      </c>
      <c r="AC1483" s="6">
        <f>VLOOKUP(D1483,StateActions!L:M,2,FALSE)</f>
        <v>43914</v>
      </c>
      <c r="AD1483" s="6">
        <f>VLOOKUP(D1483,StateActions!A:B,2,FALSE)</f>
        <v>43906</v>
      </c>
      <c r="AE1483">
        <f t="shared" si="475"/>
        <v>-18</v>
      </c>
      <c r="AF1483">
        <f t="shared" si="476"/>
        <v>-18</v>
      </c>
      <c r="AG1483">
        <f t="shared" si="477"/>
        <v>-10</v>
      </c>
      <c r="AH1483" s="18">
        <f t="shared" si="478"/>
        <v>0</v>
      </c>
      <c r="AI1483" s="18">
        <f t="shared" si="479"/>
        <v>0</v>
      </c>
      <c r="AJ1483" s="20">
        <f t="shared" si="480"/>
        <v>0</v>
      </c>
      <c r="AK1483" t="str">
        <f t="shared" si="481"/>
        <v>Include</v>
      </c>
      <c r="AL1483" t="str">
        <f t="shared" si="482"/>
        <v>Less than 10 deaths</v>
      </c>
      <c r="AM1483" s="6">
        <f>IFERROR(VLOOKUP(D1483,DatesEachStateReach10Deaths!A:B,2,FALSE),AK1483)</f>
        <v>43918</v>
      </c>
      <c r="AN1483">
        <f t="shared" si="483"/>
        <v>-22</v>
      </c>
    </row>
    <row r="1484" spans="1:40" x14ac:dyDescent="0.25">
      <c r="A1484" t="str">
        <f t="shared" si="470"/>
        <v>43897Oklahoma</v>
      </c>
      <c r="B1484" t="str">
        <f t="shared" si="471"/>
        <v>43897OK</v>
      </c>
      <c r="C1484" s="6">
        <v>43897</v>
      </c>
      <c r="D1484" t="s">
        <v>99</v>
      </c>
      <c r="E1484" t="s">
        <v>44</v>
      </c>
      <c r="F1484">
        <f>IFERROR(VLOOKUP(B1484,CovidTracking!B:G,4,FALSE),0)</f>
        <v>1</v>
      </c>
      <c r="G1484">
        <f>IFERROR(VLOOKUP(B1484,CovidTracking!B:G,5,FALSE),0)</f>
        <v>0</v>
      </c>
      <c r="H1484">
        <f t="shared" si="472"/>
        <v>1</v>
      </c>
      <c r="I1484">
        <f>IFERROR(VLOOKUP(B1484,CovidTracking!B:G,6,FALSE),0)</f>
        <v>0</v>
      </c>
      <c r="J1484">
        <f t="shared" si="484"/>
        <v>1</v>
      </c>
      <c r="K1484">
        <f t="shared" si="485"/>
        <v>0</v>
      </c>
      <c r="L1484">
        <f t="shared" si="486"/>
        <v>1</v>
      </c>
      <c r="M1484">
        <f t="shared" si="487"/>
        <v>0</v>
      </c>
      <c r="N1484">
        <f>VLOOKUP(A1484,Mobility!$A:$L,7,FALSE)</f>
        <v>10</v>
      </c>
      <c r="O1484">
        <f>VLOOKUP(A1484,Mobility!$A:$L,8,FALSE)</f>
        <v>11</v>
      </c>
      <c r="P1484">
        <f>VLOOKUP(A1484,Mobility!$A:$L,9,FALSE)</f>
        <v>61</v>
      </c>
      <c r="Q1484">
        <f>VLOOKUP(A1484,Mobility!$A:$L,10,FALSE)</f>
        <v>15</v>
      </c>
      <c r="R1484">
        <f>VLOOKUP(A1484,Mobility!$A:$L,11,FALSE)</f>
        <v>4</v>
      </c>
      <c r="S1484">
        <f>VLOOKUP(A1484,Mobility!$A:$L,12,FALSE)</f>
        <v>-2</v>
      </c>
      <c r="T1484">
        <f>VLOOKUP(D1484,'Pop and Pop Den'!A:C,2,FALSE)</f>
        <v>3954821</v>
      </c>
      <c r="U1484">
        <f>VLOOKUP(D1484,'Pop and Pop Den'!A:C,3,FALSE)</f>
        <v>57.654699999999998</v>
      </c>
      <c r="V1484">
        <f>VLOOKUP(D1484,Unemployment!A:B,2,FALSE)</f>
        <v>3.3</v>
      </c>
      <c r="W1484">
        <f>VLOOKUP(D1484,Unemployment!H:J,2,FALSE)</f>
        <v>3.2</v>
      </c>
      <c r="X1484">
        <f>VLOOKUP(D1484,Unemployment!H:J,3,FALSE)</f>
        <v>3.1</v>
      </c>
      <c r="Y1484">
        <f t="shared" si="473"/>
        <v>-0.19999999999999973</v>
      </c>
      <c r="Z1484">
        <f t="shared" si="474"/>
        <v>-0.10000000000000009</v>
      </c>
      <c r="AA1484">
        <f>VLOOKUP(D1484,MedianAge!A:B,2,FALSE)</f>
        <v>36.4</v>
      </c>
      <c r="AB1484" s="6">
        <f>VLOOKUP(D1484,StateActions!F:G,2,FALSE)</f>
        <v>43914</v>
      </c>
      <c r="AC1484" s="6">
        <f>VLOOKUP(D1484,StateActions!L:M,2,FALSE)</f>
        <v>43914</v>
      </c>
      <c r="AD1484" s="6">
        <f>VLOOKUP(D1484,StateActions!A:B,2,FALSE)</f>
        <v>43906</v>
      </c>
      <c r="AE1484">
        <f t="shared" si="475"/>
        <v>-17</v>
      </c>
      <c r="AF1484">
        <f t="shared" si="476"/>
        <v>-17</v>
      </c>
      <c r="AG1484">
        <f t="shared" si="477"/>
        <v>-9</v>
      </c>
      <c r="AH1484" s="18">
        <f t="shared" si="478"/>
        <v>1</v>
      </c>
      <c r="AI1484" s="18">
        <f t="shared" si="479"/>
        <v>0</v>
      </c>
      <c r="AJ1484" s="20">
        <f t="shared" si="480"/>
        <v>0</v>
      </c>
      <c r="AK1484" t="str">
        <f t="shared" si="481"/>
        <v>Include</v>
      </c>
      <c r="AL1484" t="str">
        <f t="shared" si="482"/>
        <v>Less than 10 deaths</v>
      </c>
      <c r="AM1484" s="6">
        <f>IFERROR(VLOOKUP(D1484,DatesEachStateReach10Deaths!A:B,2,FALSE),AK1484)</f>
        <v>43918</v>
      </c>
      <c r="AN1484">
        <f t="shared" si="483"/>
        <v>-21</v>
      </c>
    </row>
    <row r="1485" spans="1:40" x14ac:dyDescent="0.25">
      <c r="A1485" t="str">
        <f t="shared" si="470"/>
        <v>43898Oklahoma</v>
      </c>
      <c r="B1485" t="str">
        <f t="shared" si="471"/>
        <v>43898OK</v>
      </c>
      <c r="C1485" s="6">
        <v>43898</v>
      </c>
      <c r="D1485" t="s">
        <v>99</v>
      </c>
      <c r="E1485" t="s">
        <v>44</v>
      </c>
      <c r="F1485">
        <f>IFERROR(VLOOKUP(B1485,CovidTracking!B:G,4,FALSE),0)</f>
        <v>1</v>
      </c>
      <c r="G1485">
        <f>IFERROR(VLOOKUP(B1485,CovidTracking!B:G,5,FALSE),0)</f>
        <v>8</v>
      </c>
      <c r="H1485">
        <f t="shared" si="472"/>
        <v>9</v>
      </c>
      <c r="I1485">
        <f>IFERROR(VLOOKUP(B1485,CovidTracking!B:G,6,FALSE),0)</f>
        <v>0</v>
      </c>
      <c r="J1485">
        <f t="shared" si="484"/>
        <v>0</v>
      </c>
      <c r="K1485">
        <f t="shared" si="485"/>
        <v>8</v>
      </c>
      <c r="L1485">
        <f t="shared" si="486"/>
        <v>8</v>
      </c>
      <c r="M1485">
        <f t="shared" si="487"/>
        <v>0</v>
      </c>
      <c r="N1485">
        <f>VLOOKUP(A1485,Mobility!$A:$L,7,FALSE)</f>
        <v>7</v>
      </c>
      <c r="O1485">
        <f>VLOOKUP(A1485,Mobility!$A:$L,8,FALSE)</f>
        <v>5</v>
      </c>
      <c r="P1485">
        <f>VLOOKUP(A1485,Mobility!$A:$L,9,FALSE)</f>
        <v>4</v>
      </c>
      <c r="Q1485">
        <f>VLOOKUP(A1485,Mobility!$A:$L,10,FALSE)</f>
        <v>11</v>
      </c>
      <c r="R1485">
        <f>VLOOKUP(A1485,Mobility!$A:$L,11,FALSE)</f>
        <v>2</v>
      </c>
      <c r="S1485">
        <f>VLOOKUP(A1485,Mobility!$A:$L,12,FALSE)</f>
        <v>0</v>
      </c>
      <c r="T1485">
        <f>VLOOKUP(D1485,'Pop and Pop Den'!A:C,2,FALSE)</f>
        <v>3954821</v>
      </c>
      <c r="U1485">
        <f>VLOOKUP(D1485,'Pop and Pop Den'!A:C,3,FALSE)</f>
        <v>57.654699999999998</v>
      </c>
      <c r="V1485">
        <f>VLOOKUP(D1485,Unemployment!A:B,2,FALSE)</f>
        <v>3.3</v>
      </c>
      <c r="W1485">
        <f>VLOOKUP(D1485,Unemployment!H:J,2,FALSE)</f>
        <v>3.2</v>
      </c>
      <c r="X1485">
        <f>VLOOKUP(D1485,Unemployment!H:J,3,FALSE)</f>
        <v>3.1</v>
      </c>
      <c r="Y1485">
        <f t="shared" si="473"/>
        <v>-0.19999999999999973</v>
      </c>
      <c r="Z1485">
        <f t="shared" si="474"/>
        <v>-0.10000000000000009</v>
      </c>
      <c r="AA1485">
        <f>VLOOKUP(D1485,MedianAge!A:B,2,FALSE)</f>
        <v>36.4</v>
      </c>
      <c r="AB1485" s="6">
        <f>VLOOKUP(D1485,StateActions!F:G,2,FALSE)</f>
        <v>43914</v>
      </c>
      <c r="AC1485" s="6">
        <f>VLOOKUP(D1485,StateActions!L:M,2,FALSE)</f>
        <v>43914</v>
      </c>
      <c r="AD1485" s="6">
        <f>VLOOKUP(D1485,StateActions!A:B,2,FALSE)</f>
        <v>43906</v>
      </c>
      <c r="AE1485">
        <f t="shared" si="475"/>
        <v>-16</v>
      </c>
      <c r="AF1485">
        <f t="shared" si="476"/>
        <v>-16</v>
      </c>
      <c r="AG1485">
        <f t="shared" si="477"/>
        <v>-8</v>
      </c>
      <c r="AH1485" s="18">
        <f t="shared" si="478"/>
        <v>0.1111111111111111</v>
      </c>
      <c r="AI1485" s="18">
        <f t="shared" si="479"/>
        <v>0.88888888888888884</v>
      </c>
      <c r="AJ1485" s="20">
        <f t="shared" si="480"/>
        <v>0</v>
      </c>
      <c r="AK1485" t="str">
        <f t="shared" si="481"/>
        <v>Include</v>
      </c>
      <c r="AL1485" t="str">
        <f t="shared" si="482"/>
        <v>Less than 10 deaths</v>
      </c>
      <c r="AM1485" s="6">
        <f>IFERROR(VLOOKUP(D1485,DatesEachStateReach10Deaths!A:B,2,FALSE),AK1485)</f>
        <v>43918</v>
      </c>
      <c r="AN1485">
        <f t="shared" si="483"/>
        <v>-20</v>
      </c>
    </row>
    <row r="1486" spans="1:40" x14ac:dyDescent="0.25">
      <c r="A1486" t="str">
        <f t="shared" si="470"/>
        <v>43899Oklahoma</v>
      </c>
      <c r="B1486" t="str">
        <f t="shared" si="471"/>
        <v>43899OK</v>
      </c>
      <c r="C1486" s="6">
        <v>43899</v>
      </c>
      <c r="D1486" t="s">
        <v>99</v>
      </c>
      <c r="E1486" t="s">
        <v>44</v>
      </c>
      <c r="F1486">
        <f>IFERROR(VLOOKUP(B1486,CovidTracking!B:G,4,FALSE),0)</f>
        <v>1</v>
      </c>
      <c r="G1486">
        <f>IFERROR(VLOOKUP(B1486,CovidTracking!B:G,5,FALSE),0)</f>
        <v>8</v>
      </c>
      <c r="H1486">
        <f t="shared" si="472"/>
        <v>9</v>
      </c>
      <c r="I1486">
        <f>IFERROR(VLOOKUP(B1486,CovidTracking!B:G,6,FALSE),0)</f>
        <v>0</v>
      </c>
      <c r="J1486">
        <f t="shared" si="484"/>
        <v>0</v>
      </c>
      <c r="K1486">
        <f t="shared" si="485"/>
        <v>0</v>
      </c>
      <c r="L1486">
        <f t="shared" si="486"/>
        <v>0</v>
      </c>
      <c r="M1486">
        <f t="shared" si="487"/>
        <v>0</v>
      </c>
      <c r="N1486">
        <f>VLOOKUP(A1486,Mobility!$A:$L,7,FALSE)</f>
        <v>7</v>
      </c>
      <c r="O1486">
        <f>VLOOKUP(A1486,Mobility!$A:$L,8,FALSE)</f>
        <v>7</v>
      </c>
      <c r="P1486">
        <f>VLOOKUP(A1486,Mobility!$A:$L,9,FALSE)</f>
        <v>14</v>
      </c>
      <c r="Q1486">
        <f>VLOOKUP(A1486,Mobility!$A:$L,10,FALSE)</f>
        <v>5</v>
      </c>
      <c r="R1486">
        <f>VLOOKUP(A1486,Mobility!$A:$L,11,FALSE)</f>
        <v>2</v>
      </c>
      <c r="S1486">
        <f>VLOOKUP(A1486,Mobility!$A:$L,12,FALSE)</f>
        <v>1</v>
      </c>
      <c r="T1486">
        <f>VLOOKUP(D1486,'Pop and Pop Den'!A:C,2,FALSE)</f>
        <v>3954821</v>
      </c>
      <c r="U1486">
        <f>VLOOKUP(D1486,'Pop and Pop Den'!A:C,3,FALSE)</f>
        <v>57.654699999999998</v>
      </c>
      <c r="V1486">
        <f>VLOOKUP(D1486,Unemployment!A:B,2,FALSE)</f>
        <v>3.3</v>
      </c>
      <c r="W1486">
        <f>VLOOKUP(D1486,Unemployment!H:J,2,FALSE)</f>
        <v>3.2</v>
      </c>
      <c r="X1486">
        <f>VLOOKUP(D1486,Unemployment!H:J,3,FALSE)</f>
        <v>3.1</v>
      </c>
      <c r="Y1486">
        <f t="shared" si="473"/>
        <v>-0.19999999999999973</v>
      </c>
      <c r="Z1486">
        <f t="shared" si="474"/>
        <v>-0.10000000000000009</v>
      </c>
      <c r="AA1486">
        <f>VLOOKUP(D1486,MedianAge!A:B,2,FALSE)</f>
        <v>36.4</v>
      </c>
      <c r="AB1486" s="6">
        <f>VLOOKUP(D1486,StateActions!F:G,2,FALSE)</f>
        <v>43914</v>
      </c>
      <c r="AC1486" s="6">
        <f>VLOOKUP(D1486,StateActions!L:M,2,FALSE)</f>
        <v>43914</v>
      </c>
      <c r="AD1486" s="6">
        <f>VLOOKUP(D1486,StateActions!A:B,2,FALSE)</f>
        <v>43906</v>
      </c>
      <c r="AE1486">
        <f t="shared" si="475"/>
        <v>-15</v>
      </c>
      <c r="AF1486">
        <f t="shared" si="476"/>
        <v>-15</v>
      </c>
      <c r="AG1486">
        <f t="shared" si="477"/>
        <v>-7</v>
      </c>
      <c r="AH1486" s="18">
        <f t="shared" si="478"/>
        <v>0.1111111111111111</v>
      </c>
      <c r="AI1486" s="18">
        <f t="shared" si="479"/>
        <v>0.88888888888888884</v>
      </c>
      <c r="AJ1486" s="20">
        <f t="shared" si="480"/>
        <v>0</v>
      </c>
      <c r="AK1486" t="str">
        <f t="shared" si="481"/>
        <v>Include</v>
      </c>
      <c r="AL1486" t="str">
        <f t="shared" si="482"/>
        <v>Less than 10 deaths</v>
      </c>
      <c r="AM1486" s="6">
        <f>IFERROR(VLOOKUP(D1486,DatesEachStateReach10Deaths!A:B,2,FALSE),AK1486)</f>
        <v>43918</v>
      </c>
      <c r="AN1486">
        <f t="shared" si="483"/>
        <v>-19</v>
      </c>
    </row>
    <row r="1487" spans="1:40" x14ac:dyDescent="0.25">
      <c r="A1487" t="str">
        <f t="shared" si="470"/>
        <v>43900Oklahoma</v>
      </c>
      <c r="B1487" t="str">
        <f t="shared" si="471"/>
        <v>43900OK</v>
      </c>
      <c r="C1487" s="6">
        <v>43900</v>
      </c>
      <c r="D1487" t="s">
        <v>99</v>
      </c>
      <c r="E1487" t="s">
        <v>44</v>
      </c>
      <c r="F1487">
        <f>IFERROR(VLOOKUP(B1487,CovidTracking!B:G,4,FALSE),0)</f>
        <v>2</v>
      </c>
      <c r="G1487">
        <f>IFERROR(VLOOKUP(B1487,CovidTracking!B:G,5,FALSE),0)</f>
        <v>15</v>
      </c>
      <c r="H1487">
        <f t="shared" si="472"/>
        <v>17</v>
      </c>
      <c r="I1487">
        <f>IFERROR(VLOOKUP(B1487,CovidTracking!B:G,6,FALSE),0)</f>
        <v>0</v>
      </c>
      <c r="J1487">
        <f t="shared" si="484"/>
        <v>1</v>
      </c>
      <c r="K1487">
        <f t="shared" si="485"/>
        <v>7</v>
      </c>
      <c r="L1487">
        <f t="shared" si="486"/>
        <v>8</v>
      </c>
      <c r="M1487">
        <f t="shared" si="487"/>
        <v>0</v>
      </c>
      <c r="N1487">
        <f>VLOOKUP(A1487,Mobility!$A:$L,7,FALSE)</f>
        <v>10</v>
      </c>
      <c r="O1487">
        <f>VLOOKUP(A1487,Mobility!$A:$L,8,FALSE)</f>
        <v>12</v>
      </c>
      <c r="P1487">
        <f>VLOOKUP(A1487,Mobility!$A:$L,9,FALSE)</f>
        <v>64</v>
      </c>
      <c r="Q1487">
        <f>VLOOKUP(A1487,Mobility!$A:$L,10,FALSE)</f>
        <v>9</v>
      </c>
      <c r="R1487">
        <f>VLOOKUP(A1487,Mobility!$A:$L,11,FALSE)</f>
        <v>2</v>
      </c>
      <c r="S1487">
        <f>VLOOKUP(A1487,Mobility!$A:$L,12,FALSE)</f>
        <v>-1</v>
      </c>
      <c r="T1487">
        <f>VLOOKUP(D1487,'Pop and Pop Den'!A:C,2,FALSE)</f>
        <v>3954821</v>
      </c>
      <c r="U1487">
        <f>VLOOKUP(D1487,'Pop and Pop Den'!A:C,3,FALSE)</f>
        <v>57.654699999999998</v>
      </c>
      <c r="V1487">
        <f>VLOOKUP(D1487,Unemployment!A:B,2,FALSE)</f>
        <v>3.3</v>
      </c>
      <c r="W1487">
        <f>VLOOKUP(D1487,Unemployment!H:J,2,FALSE)</f>
        <v>3.2</v>
      </c>
      <c r="X1487">
        <f>VLOOKUP(D1487,Unemployment!H:J,3,FALSE)</f>
        <v>3.1</v>
      </c>
      <c r="Y1487">
        <f t="shared" si="473"/>
        <v>-0.19999999999999973</v>
      </c>
      <c r="Z1487">
        <f t="shared" si="474"/>
        <v>-0.10000000000000009</v>
      </c>
      <c r="AA1487">
        <f>VLOOKUP(D1487,MedianAge!A:B,2,FALSE)</f>
        <v>36.4</v>
      </c>
      <c r="AB1487" s="6">
        <f>VLOOKUP(D1487,StateActions!F:G,2,FALSE)</f>
        <v>43914</v>
      </c>
      <c r="AC1487" s="6">
        <f>VLOOKUP(D1487,StateActions!L:M,2,FALSE)</f>
        <v>43914</v>
      </c>
      <c r="AD1487" s="6">
        <f>VLOOKUP(D1487,StateActions!A:B,2,FALSE)</f>
        <v>43906</v>
      </c>
      <c r="AE1487">
        <f t="shared" si="475"/>
        <v>-14</v>
      </c>
      <c r="AF1487">
        <f t="shared" si="476"/>
        <v>-14</v>
      </c>
      <c r="AG1487">
        <f t="shared" si="477"/>
        <v>-6</v>
      </c>
      <c r="AH1487" s="18">
        <f t="shared" si="478"/>
        <v>0.11764705882352941</v>
      </c>
      <c r="AI1487" s="18">
        <f t="shared" si="479"/>
        <v>0.88235294117647056</v>
      </c>
      <c r="AJ1487" s="20">
        <f t="shared" si="480"/>
        <v>0</v>
      </c>
      <c r="AK1487" t="str">
        <f t="shared" si="481"/>
        <v>Include</v>
      </c>
      <c r="AL1487" t="str">
        <f t="shared" si="482"/>
        <v>Less than 10 deaths</v>
      </c>
      <c r="AM1487" s="6">
        <f>IFERROR(VLOOKUP(D1487,DatesEachStateReach10Deaths!A:B,2,FALSE),AK1487)</f>
        <v>43918</v>
      </c>
      <c r="AN1487">
        <f t="shared" si="483"/>
        <v>-18</v>
      </c>
    </row>
    <row r="1488" spans="1:40" x14ac:dyDescent="0.25">
      <c r="A1488" t="str">
        <f t="shared" si="470"/>
        <v>43901Oklahoma</v>
      </c>
      <c r="B1488" t="str">
        <f t="shared" si="471"/>
        <v>43901OK</v>
      </c>
      <c r="C1488" s="6">
        <v>43901</v>
      </c>
      <c r="D1488" t="s">
        <v>99</v>
      </c>
      <c r="E1488" t="s">
        <v>44</v>
      </c>
      <c r="F1488">
        <f>IFERROR(VLOOKUP(B1488,CovidTracking!B:G,4,FALSE),0)</f>
        <v>2</v>
      </c>
      <c r="G1488">
        <f>IFERROR(VLOOKUP(B1488,CovidTracking!B:G,5,FALSE),0)</f>
        <v>15</v>
      </c>
      <c r="H1488">
        <f t="shared" si="472"/>
        <v>17</v>
      </c>
      <c r="I1488">
        <f>IFERROR(VLOOKUP(B1488,CovidTracking!B:G,6,FALSE),0)</f>
        <v>0</v>
      </c>
      <c r="J1488">
        <f t="shared" si="484"/>
        <v>0</v>
      </c>
      <c r="K1488">
        <f t="shared" si="485"/>
        <v>0</v>
      </c>
      <c r="L1488">
        <f t="shared" si="486"/>
        <v>0</v>
      </c>
      <c r="M1488">
        <f t="shared" si="487"/>
        <v>0</v>
      </c>
      <c r="N1488">
        <f>VLOOKUP(A1488,Mobility!$A:$L,7,FALSE)</f>
        <v>15</v>
      </c>
      <c r="O1488">
        <f>VLOOKUP(A1488,Mobility!$A:$L,8,FALSE)</f>
        <v>15</v>
      </c>
      <c r="P1488">
        <f>VLOOKUP(A1488,Mobility!$A:$L,9,FALSE)</f>
        <v>73</v>
      </c>
      <c r="Q1488">
        <f>VLOOKUP(A1488,Mobility!$A:$L,10,FALSE)</f>
        <v>15</v>
      </c>
      <c r="R1488">
        <f>VLOOKUP(A1488,Mobility!$A:$L,11,FALSE)</f>
        <v>4</v>
      </c>
      <c r="S1488">
        <f>VLOOKUP(A1488,Mobility!$A:$L,12,FALSE)</f>
        <v>-2</v>
      </c>
      <c r="T1488">
        <f>VLOOKUP(D1488,'Pop and Pop Den'!A:C,2,FALSE)</f>
        <v>3954821</v>
      </c>
      <c r="U1488">
        <f>VLOOKUP(D1488,'Pop and Pop Den'!A:C,3,FALSE)</f>
        <v>57.654699999999998</v>
      </c>
      <c r="V1488">
        <f>VLOOKUP(D1488,Unemployment!A:B,2,FALSE)</f>
        <v>3.3</v>
      </c>
      <c r="W1488">
        <f>VLOOKUP(D1488,Unemployment!H:J,2,FALSE)</f>
        <v>3.2</v>
      </c>
      <c r="X1488">
        <f>VLOOKUP(D1488,Unemployment!H:J,3,FALSE)</f>
        <v>3.1</v>
      </c>
      <c r="Y1488">
        <f t="shared" si="473"/>
        <v>-0.19999999999999973</v>
      </c>
      <c r="Z1488">
        <f t="shared" si="474"/>
        <v>-0.10000000000000009</v>
      </c>
      <c r="AA1488">
        <f>VLOOKUP(D1488,MedianAge!A:B,2,FALSE)</f>
        <v>36.4</v>
      </c>
      <c r="AB1488" s="6">
        <f>VLOOKUP(D1488,StateActions!F:G,2,FALSE)</f>
        <v>43914</v>
      </c>
      <c r="AC1488" s="6">
        <f>VLOOKUP(D1488,StateActions!L:M,2,FALSE)</f>
        <v>43914</v>
      </c>
      <c r="AD1488" s="6">
        <f>VLOOKUP(D1488,StateActions!A:B,2,FALSE)</f>
        <v>43906</v>
      </c>
      <c r="AE1488">
        <f t="shared" si="475"/>
        <v>-13</v>
      </c>
      <c r="AF1488">
        <f t="shared" si="476"/>
        <v>-13</v>
      </c>
      <c r="AG1488">
        <f t="shared" si="477"/>
        <v>-5</v>
      </c>
      <c r="AH1488" s="18">
        <f t="shared" si="478"/>
        <v>0.11764705882352941</v>
      </c>
      <c r="AI1488" s="18">
        <f t="shared" si="479"/>
        <v>0.88235294117647056</v>
      </c>
      <c r="AJ1488" s="20">
        <f t="shared" si="480"/>
        <v>0</v>
      </c>
      <c r="AK1488" t="str">
        <f t="shared" si="481"/>
        <v>Include</v>
      </c>
      <c r="AL1488" t="str">
        <f t="shared" si="482"/>
        <v>Less than 10 deaths</v>
      </c>
      <c r="AM1488" s="6">
        <f>IFERROR(VLOOKUP(D1488,DatesEachStateReach10Deaths!A:B,2,FALSE),AK1488)</f>
        <v>43918</v>
      </c>
      <c r="AN1488">
        <f t="shared" si="483"/>
        <v>-17</v>
      </c>
    </row>
    <row r="1489" spans="1:40" x14ac:dyDescent="0.25">
      <c r="A1489" t="str">
        <f t="shared" si="470"/>
        <v>43902Oklahoma</v>
      </c>
      <c r="B1489" t="str">
        <f t="shared" si="471"/>
        <v>43902OK</v>
      </c>
      <c r="C1489" s="6">
        <v>43902</v>
      </c>
      <c r="D1489" t="s">
        <v>99</v>
      </c>
      <c r="E1489" t="s">
        <v>44</v>
      </c>
      <c r="F1489">
        <f>IFERROR(VLOOKUP(B1489,CovidTracking!B:G,4,FALSE),0)</f>
        <v>3</v>
      </c>
      <c r="G1489">
        <f>IFERROR(VLOOKUP(B1489,CovidTracking!B:G,5,FALSE),0)</f>
        <v>36</v>
      </c>
      <c r="H1489">
        <f t="shared" si="472"/>
        <v>39</v>
      </c>
      <c r="I1489">
        <f>IFERROR(VLOOKUP(B1489,CovidTracking!B:G,6,FALSE),0)</f>
        <v>0</v>
      </c>
      <c r="J1489">
        <f t="shared" si="484"/>
        <v>1</v>
      </c>
      <c r="K1489">
        <f t="shared" si="485"/>
        <v>21</v>
      </c>
      <c r="L1489">
        <f t="shared" si="486"/>
        <v>22</v>
      </c>
      <c r="M1489">
        <f t="shared" si="487"/>
        <v>0</v>
      </c>
      <c r="N1489">
        <f>VLOOKUP(A1489,Mobility!$A:$L,7,FALSE)</f>
        <v>15</v>
      </c>
      <c r="O1489">
        <f>VLOOKUP(A1489,Mobility!$A:$L,8,FALSE)</f>
        <v>27</v>
      </c>
      <c r="P1489">
        <f>VLOOKUP(A1489,Mobility!$A:$L,9,FALSE)</f>
        <v>74</v>
      </c>
      <c r="Q1489">
        <f>VLOOKUP(A1489,Mobility!$A:$L,10,FALSE)</f>
        <v>14</v>
      </c>
      <c r="R1489">
        <f>VLOOKUP(A1489,Mobility!$A:$L,11,FALSE)</f>
        <v>1</v>
      </c>
      <c r="S1489">
        <f>VLOOKUP(A1489,Mobility!$A:$L,12,FALSE)</f>
        <v>-2</v>
      </c>
      <c r="T1489">
        <f>VLOOKUP(D1489,'Pop and Pop Den'!A:C,2,FALSE)</f>
        <v>3954821</v>
      </c>
      <c r="U1489">
        <f>VLOOKUP(D1489,'Pop and Pop Den'!A:C,3,FALSE)</f>
        <v>57.654699999999998</v>
      </c>
      <c r="V1489">
        <f>VLOOKUP(D1489,Unemployment!A:B,2,FALSE)</f>
        <v>3.3</v>
      </c>
      <c r="W1489">
        <f>VLOOKUP(D1489,Unemployment!H:J,2,FALSE)</f>
        <v>3.2</v>
      </c>
      <c r="X1489">
        <f>VLOOKUP(D1489,Unemployment!H:J,3,FALSE)</f>
        <v>3.1</v>
      </c>
      <c r="Y1489">
        <f t="shared" si="473"/>
        <v>-0.19999999999999973</v>
      </c>
      <c r="Z1489">
        <f t="shared" si="474"/>
        <v>-0.10000000000000009</v>
      </c>
      <c r="AA1489">
        <f>VLOOKUP(D1489,MedianAge!A:B,2,FALSE)</f>
        <v>36.4</v>
      </c>
      <c r="AB1489" s="6">
        <f>VLOOKUP(D1489,StateActions!F:G,2,FALSE)</f>
        <v>43914</v>
      </c>
      <c r="AC1489" s="6">
        <f>VLOOKUP(D1489,StateActions!L:M,2,FALSE)</f>
        <v>43914</v>
      </c>
      <c r="AD1489" s="6">
        <f>VLOOKUP(D1489,StateActions!A:B,2,FALSE)</f>
        <v>43906</v>
      </c>
      <c r="AE1489">
        <f t="shared" si="475"/>
        <v>-12</v>
      </c>
      <c r="AF1489">
        <f t="shared" si="476"/>
        <v>-12</v>
      </c>
      <c r="AG1489">
        <f t="shared" si="477"/>
        <v>-4</v>
      </c>
      <c r="AH1489" s="18">
        <f t="shared" si="478"/>
        <v>7.6923076923076927E-2</v>
      </c>
      <c r="AI1489" s="18">
        <f t="shared" si="479"/>
        <v>0.92307692307692313</v>
      </c>
      <c r="AJ1489" s="20">
        <f t="shared" si="480"/>
        <v>0</v>
      </c>
      <c r="AK1489" t="str">
        <f t="shared" si="481"/>
        <v>Include</v>
      </c>
      <c r="AL1489" t="str">
        <f t="shared" si="482"/>
        <v>Less than 10 deaths</v>
      </c>
      <c r="AM1489" s="6">
        <f>IFERROR(VLOOKUP(D1489,DatesEachStateReach10Deaths!A:B,2,FALSE),AK1489)</f>
        <v>43918</v>
      </c>
      <c r="AN1489">
        <f t="shared" si="483"/>
        <v>-16</v>
      </c>
    </row>
    <row r="1490" spans="1:40" x14ac:dyDescent="0.25">
      <c r="A1490" t="str">
        <f t="shared" si="470"/>
        <v>43903Oklahoma</v>
      </c>
      <c r="B1490" t="str">
        <f t="shared" si="471"/>
        <v>43903OK</v>
      </c>
      <c r="C1490" s="6">
        <v>43903</v>
      </c>
      <c r="D1490" t="s">
        <v>99</v>
      </c>
      <c r="E1490" t="s">
        <v>44</v>
      </c>
      <c r="F1490">
        <f>IFERROR(VLOOKUP(B1490,CovidTracking!B:G,4,FALSE),0)</f>
        <v>3</v>
      </c>
      <c r="G1490">
        <f>IFERROR(VLOOKUP(B1490,CovidTracking!B:G,5,FALSE),0)</f>
        <v>36</v>
      </c>
      <c r="H1490">
        <f t="shared" si="472"/>
        <v>39</v>
      </c>
      <c r="I1490">
        <f>IFERROR(VLOOKUP(B1490,CovidTracking!B:G,6,FALSE),0)</f>
        <v>0</v>
      </c>
      <c r="J1490">
        <f t="shared" si="484"/>
        <v>0</v>
      </c>
      <c r="K1490">
        <f t="shared" si="485"/>
        <v>0</v>
      </c>
      <c r="L1490">
        <f t="shared" si="486"/>
        <v>0</v>
      </c>
      <c r="M1490">
        <f t="shared" si="487"/>
        <v>0</v>
      </c>
      <c r="N1490">
        <f>VLOOKUP(A1490,Mobility!$A:$L,7,FALSE)</f>
        <v>3</v>
      </c>
      <c r="O1490">
        <f>VLOOKUP(A1490,Mobility!$A:$L,8,FALSE)</f>
        <v>14</v>
      </c>
      <c r="P1490">
        <f>VLOOKUP(A1490,Mobility!$A:$L,9,FALSE)</f>
        <v>-14</v>
      </c>
      <c r="Q1490">
        <f>VLOOKUP(A1490,Mobility!$A:$L,10,FALSE)</f>
        <v>8</v>
      </c>
      <c r="R1490">
        <f>VLOOKUP(A1490,Mobility!$A:$L,11,FALSE)</f>
        <v>-7</v>
      </c>
      <c r="S1490">
        <f>VLOOKUP(A1490,Mobility!$A:$L,12,FALSE)</f>
        <v>3</v>
      </c>
      <c r="T1490">
        <f>VLOOKUP(D1490,'Pop and Pop Den'!A:C,2,FALSE)</f>
        <v>3954821</v>
      </c>
      <c r="U1490">
        <f>VLOOKUP(D1490,'Pop and Pop Den'!A:C,3,FALSE)</f>
        <v>57.654699999999998</v>
      </c>
      <c r="V1490">
        <f>VLOOKUP(D1490,Unemployment!A:B,2,FALSE)</f>
        <v>3.3</v>
      </c>
      <c r="W1490">
        <f>VLOOKUP(D1490,Unemployment!H:J,2,FALSE)</f>
        <v>3.2</v>
      </c>
      <c r="X1490">
        <f>VLOOKUP(D1490,Unemployment!H:J,3,FALSE)</f>
        <v>3.1</v>
      </c>
      <c r="Y1490">
        <f t="shared" si="473"/>
        <v>-0.19999999999999973</v>
      </c>
      <c r="Z1490">
        <f t="shared" si="474"/>
        <v>-0.10000000000000009</v>
      </c>
      <c r="AA1490">
        <f>VLOOKUP(D1490,MedianAge!A:B,2,FALSE)</f>
        <v>36.4</v>
      </c>
      <c r="AB1490" s="6">
        <f>VLOOKUP(D1490,StateActions!F:G,2,FALSE)</f>
        <v>43914</v>
      </c>
      <c r="AC1490" s="6">
        <f>VLOOKUP(D1490,StateActions!L:M,2,FALSE)</f>
        <v>43914</v>
      </c>
      <c r="AD1490" s="6">
        <f>VLOOKUP(D1490,StateActions!A:B,2,FALSE)</f>
        <v>43906</v>
      </c>
      <c r="AE1490">
        <f t="shared" si="475"/>
        <v>-11</v>
      </c>
      <c r="AF1490">
        <f t="shared" si="476"/>
        <v>-11</v>
      </c>
      <c r="AG1490">
        <f t="shared" si="477"/>
        <v>-3</v>
      </c>
      <c r="AH1490" s="18">
        <f t="shared" si="478"/>
        <v>7.6923076923076927E-2</v>
      </c>
      <c r="AI1490" s="18">
        <f t="shared" si="479"/>
        <v>0.92307692307692313</v>
      </c>
      <c r="AJ1490" s="20">
        <f t="shared" si="480"/>
        <v>0</v>
      </c>
      <c r="AK1490" t="str">
        <f t="shared" si="481"/>
        <v>Include</v>
      </c>
      <c r="AL1490" t="str">
        <f t="shared" si="482"/>
        <v>Less than 10 deaths</v>
      </c>
      <c r="AM1490" s="6">
        <f>IFERROR(VLOOKUP(D1490,DatesEachStateReach10Deaths!A:B,2,FALSE),AK1490)</f>
        <v>43918</v>
      </c>
      <c r="AN1490">
        <f t="shared" si="483"/>
        <v>-15</v>
      </c>
    </row>
    <row r="1491" spans="1:40" x14ac:dyDescent="0.25">
      <c r="A1491" t="str">
        <f t="shared" si="470"/>
        <v>43904Oklahoma</v>
      </c>
      <c r="B1491" t="str">
        <f t="shared" si="471"/>
        <v>43904OK</v>
      </c>
      <c r="C1491" s="6">
        <v>43904</v>
      </c>
      <c r="D1491" t="s">
        <v>99</v>
      </c>
      <c r="E1491" t="s">
        <v>44</v>
      </c>
      <c r="F1491">
        <f>IFERROR(VLOOKUP(B1491,CovidTracking!B:G,4,FALSE),0)</f>
        <v>4</v>
      </c>
      <c r="G1491">
        <f>IFERROR(VLOOKUP(B1491,CovidTracking!B:G,5,FALSE),0)</f>
        <v>36</v>
      </c>
      <c r="H1491">
        <f t="shared" si="472"/>
        <v>40</v>
      </c>
      <c r="I1491">
        <f>IFERROR(VLOOKUP(B1491,CovidTracking!B:G,6,FALSE),0)</f>
        <v>0</v>
      </c>
      <c r="J1491">
        <f t="shared" si="484"/>
        <v>1</v>
      </c>
      <c r="K1491">
        <f t="shared" si="485"/>
        <v>0</v>
      </c>
      <c r="L1491">
        <f t="shared" si="486"/>
        <v>1</v>
      </c>
      <c r="M1491">
        <f t="shared" si="487"/>
        <v>0</v>
      </c>
      <c r="N1491">
        <f>VLOOKUP(A1491,Mobility!$A:$L,7,FALSE)</f>
        <v>-5</v>
      </c>
      <c r="O1491">
        <f>VLOOKUP(A1491,Mobility!$A:$L,8,FALSE)</f>
        <v>13</v>
      </c>
      <c r="P1491">
        <f>VLOOKUP(A1491,Mobility!$A:$L,9,FALSE)</f>
        <v>-24</v>
      </c>
      <c r="Q1491">
        <f>VLOOKUP(A1491,Mobility!$A:$L,10,FALSE)</f>
        <v>7</v>
      </c>
      <c r="R1491">
        <f>VLOOKUP(A1491,Mobility!$A:$L,11,FALSE)</f>
        <v>-3</v>
      </c>
      <c r="S1491">
        <f>VLOOKUP(A1491,Mobility!$A:$L,12,FALSE)</f>
        <v>3</v>
      </c>
      <c r="T1491">
        <f>VLOOKUP(D1491,'Pop and Pop Den'!A:C,2,FALSE)</f>
        <v>3954821</v>
      </c>
      <c r="U1491">
        <f>VLOOKUP(D1491,'Pop and Pop Den'!A:C,3,FALSE)</f>
        <v>57.654699999999998</v>
      </c>
      <c r="V1491">
        <f>VLOOKUP(D1491,Unemployment!A:B,2,FALSE)</f>
        <v>3.3</v>
      </c>
      <c r="W1491">
        <f>VLOOKUP(D1491,Unemployment!H:J,2,FALSE)</f>
        <v>3.2</v>
      </c>
      <c r="X1491">
        <f>VLOOKUP(D1491,Unemployment!H:J,3,FALSE)</f>
        <v>3.1</v>
      </c>
      <c r="Y1491">
        <f t="shared" si="473"/>
        <v>-0.19999999999999973</v>
      </c>
      <c r="Z1491">
        <f t="shared" si="474"/>
        <v>-0.10000000000000009</v>
      </c>
      <c r="AA1491">
        <f>VLOOKUP(D1491,MedianAge!A:B,2,FALSE)</f>
        <v>36.4</v>
      </c>
      <c r="AB1491" s="6">
        <f>VLOOKUP(D1491,StateActions!F:G,2,FALSE)</f>
        <v>43914</v>
      </c>
      <c r="AC1491" s="6">
        <f>VLOOKUP(D1491,StateActions!L:M,2,FALSE)</f>
        <v>43914</v>
      </c>
      <c r="AD1491" s="6">
        <f>VLOOKUP(D1491,StateActions!A:B,2,FALSE)</f>
        <v>43906</v>
      </c>
      <c r="AE1491">
        <f t="shared" si="475"/>
        <v>-10</v>
      </c>
      <c r="AF1491">
        <f t="shared" si="476"/>
        <v>-10</v>
      </c>
      <c r="AG1491">
        <f t="shared" si="477"/>
        <v>-2</v>
      </c>
      <c r="AH1491" s="18">
        <f t="shared" si="478"/>
        <v>0.1</v>
      </c>
      <c r="AI1491" s="18">
        <f t="shared" si="479"/>
        <v>0.9</v>
      </c>
      <c r="AJ1491" s="20">
        <f t="shared" si="480"/>
        <v>0</v>
      </c>
      <c r="AK1491" t="str">
        <f t="shared" si="481"/>
        <v>Include</v>
      </c>
      <c r="AL1491" t="str">
        <f t="shared" si="482"/>
        <v>Less than 10 deaths</v>
      </c>
      <c r="AM1491" s="6">
        <f>IFERROR(VLOOKUP(D1491,DatesEachStateReach10Deaths!A:B,2,FALSE),AK1491)</f>
        <v>43918</v>
      </c>
      <c r="AN1491">
        <f t="shared" si="483"/>
        <v>-14</v>
      </c>
    </row>
    <row r="1492" spans="1:40" x14ac:dyDescent="0.25">
      <c r="A1492" t="str">
        <f t="shared" si="470"/>
        <v>43905Oklahoma</v>
      </c>
      <c r="B1492" t="str">
        <f t="shared" si="471"/>
        <v>43905OK</v>
      </c>
      <c r="C1492" s="6">
        <v>43905</v>
      </c>
      <c r="D1492" t="s">
        <v>99</v>
      </c>
      <c r="E1492" t="s">
        <v>44</v>
      </c>
      <c r="F1492">
        <f>IFERROR(VLOOKUP(B1492,CovidTracking!B:G,4,FALSE),0)</f>
        <v>9</v>
      </c>
      <c r="G1492">
        <f>IFERROR(VLOOKUP(B1492,CovidTracking!B:G,5,FALSE),0)</f>
        <v>118</v>
      </c>
      <c r="H1492">
        <f t="shared" si="472"/>
        <v>127</v>
      </c>
      <c r="I1492">
        <f>IFERROR(VLOOKUP(B1492,CovidTracking!B:G,6,FALSE),0)</f>
        <v>0</v>
      </c>
      <c r="J1492">
        <f t="shared" si="484"/>
        <v>5</v>
      </c>
      <c r="K1492">
        <f t="shared" si="485"/>
        <v>82</v>
      </c>
      <c r="L1492">
        <f t="shared" si="486"/>
        <v>87</v>
      </c>
      <c r="M1492">
        <f t="shared" si="487"/>
        <v>0</v>
      </c>
      <c r="N1492">
        <f>VLOOKUP(A1492,Mobility!$A:$L,7,FALSE)</f>
        <v>-5</v>
      </c>
      <c r="O1492">
        <f>VLOOKUP(A1492,Mobility!$A:$L,8,FALSE)</f>
        <v>9</v>
      </c>
      <c r="P1492">
        <f>VLOOKUP(A1492,Mobility!$A:$L,9,FALSE)</f>
        <v>-21</v>
      </c>
      <c r="Q1492">
        <f>VLOOKUP(A1492,Mobility!$A:$L,10,FALSE)</f>
        <v>4</v>
      </c>
      <c r="R1492">
        <f>VLOOKUP(A1492,Mobility!$A:$L,11,FALSE)</f>
        <v>-4</v>
      </c>
      <c r="S1492">
        <f>VLOOKUP(A1492,Mobility!$A:$L,12,FALSE)</f>
        <v>2</v>
      </c>
      <c r="T1492">
        <f>VLOOKUP(D1492,'Pop and Pop Den'!A:C,2,FALSE)</f>
        <v>3954821</v>
      </c>
      <c r="U1492">
        <f>VLOOKUP(D1492,'Pop and Pop Den'!A:C,3,FALSE)</f>
        <v>57.654699999999998</v>
      </c>
      <c r="V1492">
        <f>VLOOKUP(D1492,Unemployment!A:B,2,FALSE)</f>
        <v>3.3</v>
      </c>
      <c r="W1492">
        <f>VLOOKUP(D1492,Unemployment!H:J,2,FALSE)</f>
        <v>3.2</v>
      </c>
      <c r="X1492">
        <f>VLOOKUP(D1492,Unemployment!H:J,3,FALSE)</f>
        <v>3.1</v>
      </c>
      <c r="Y1492">
        <f t="shared" si="473"/>
        <v>-0.19999999999999973</v>
      </c>
      <c r="Z1492">
        <f t="shared" si="474"/>
        <v>-0.10000000000000009</v>
      </c>
      <c r="AA1492">
        <f>VLOOKUP(D1492,MedianAge!A:B,2,FALSE)</f>
        <v>36.4</v>
      </c>
      <c r="AB1492" s="6">
        <f>VLOOKUP(D1492,StateActions!F:G,2,FALSE)</f>
        <v>43914</v>
      </c>
      <c r="AC1492" s="6">
        <f>VLOOKUP(D1492,StateActions!L:M,2,FALSE)</f>
        <v>43914</v>
      </c>
      <c r="AD1492" s="6">
        <f>VLOOKUP(D1492,StateActions!A:B,2,FALSE)</f>
        <v>43906</v>
      </c>
      <c r="AE1492">
        <f t="shared" si="475"/>
        <v>-9</v>
      </c>
      <c r="AF1492">
        <f t="shared" si="476"/>
        <v>-9</v>
      </c>
      <c r="AG1492">
        <f t="shared" si="477"/>
        <v>-1</v>
      </c>
      <c r="AH1492" s="18">
        <f t="shared" si="478"/>
        <v>7.0866141732283464E-2</v>
      </c>
      <c r="AI1492" s="18">
        <f t="shared" si="479"/>
        <v>0.92913385826771655</v>
      </c>
      <c r="AJ1492" s="20">
        <f t="shared" si="480"/>
        <v>0</v>
      </c>
      <c r="AK1492" t="str">
        <f t="shared" si="481"/>
        <v>Include</v>
      </c>
      <c r="AL1492" t="str">
        <f t="shared" si="482"/>
        <v>Less than 10 deaths</v>
      </c>
      <c r="AM1492" s="6">
        <f>IFERROR(VLOOKUP(D1492,DatesEachStateReach10Deaths!A:B,2,FALSE),AK1492)</f>
        <v>43918</v>
      </c>
      <c r="AN1492">
        <f t="shared" si="483"/>
        <v>-13</v>
      </c>
    </row>
    <row r="1493" spans="1:40" x14ac:dyDescent="0.25">
      <c r="A1493" t="str">
        <f t="shared" si="470"/>
        <v>43906Oklahoma</v>
      </c>
      <c r="B1493" t="str">
        <f t="shared" si="471"/>
        <v>43906OK</v>
      </c>
      <c r="C1493" s="6">
        <v>43906</v>
      </c>
      <c r="D1493" t="s">
        <v>99</v>
      </c>
      <c r="E1493" t="s">
        <v>44</v>
      </c>
      <c r="F1493">
        <f>IFERROR(VLOOKUP(B1493,CovidTracking!B:G,4,FALSE),0)</f>
        <v>10</v>
      </c>
      <c r="G1493">
        <f>IFERROR(VLOOKUP(B1493,CovidTracking!B:G,5,FALSE),0)</f>
        <v>174</v>
      </c>
      <c r="H1493">
        <f t="shared" si="472"/>
        <v>184</v>
      </c>
      <c r="I1493">
        <f>IFERROR(VLOOKUP(B1493,CovidTracking!B:G,6,FALSE),0)</f>
        <v>0</v>
      </c>
      <c r="J1493">
        <f t="shared" si="484"/>
        <v>1</v>
      </c>
      <c r="K1493">
        <f t="shared" si="485"/>
        <v>56</v>
      </c>
      <c r="L1493">
        <f t="shared" si="486"/>
        <v>57</v>
      </c>
      <c r="M1493">
        <f t="shared" si="487"/>
        <v>0</v>
      </c>
      <c r="N1493">
        <f>VLOOKUP(A1493,Mobility!$A:$L,7,FALSE)</f>
        <v>-2</v>
      </c>
      <c r="O1493">
        <f>VLOOKUP(A1493,Mobility!$A:$L,8,FALSE)</f>
        <v>21</v>
      </c>
      <c r="P1493">
        <f>VLOOKUP(A1493,Mobility!$A:$L,9,FALSE)</f>
        <v>-17</v>
      </c>
      <c r="Q1493">
        <f>VLOOKUP(A1493,Mobility!$A:$L,10,FALSE)</f>
        <v>-2</v>
      </c>
      <c r="R1493">
        <f>VLOOKUP(A1493,Mobility!$A:$L,11,FALSE)</f>
        <v>-19</v>
      </c>
      <c r="S1493">
        <f>VLOOKUP(A1493,Mobility!$A:$L,12,FALSE)</f>
        <v>6</v>
      </c>
      <c r="T1493">
        <f>VLOOKUP(D1493,'Pop and Pop Den'!A:C,2,FALSE)</f>
        <v>3954821</v>
      </c>
      <c r="U1493">
        <f>VLOOKUP(D1493,'Pop and Pop Den'!A:C,3,FALSE)</f>
        <v>57.654699999999998</v>
      </c>
      <c r="V1493">
        <f>VLOOKUP(D1493,Unemployment!A:B,2,FALSE)</f>
        <v>3.3</v>
      </c>
      <c r="W1493">
        <f>VLOOKUP(D1493,Unemployment!H:J,2,FALSE)</f>
        <v>3.2</v>
      </c>
      <c r="X1493">
        <f>VLOOKUP(D1493,Unemployment!H:J,3,FALSE)</f>
        <v>3.1</v>
      </c>
      <c r="Y1493">
        <f t="shared" si="473"/>
        <v>-0.19999999999999973</v>
      </c>
      <c r="Z1493">
        <f t="shared" si="474"/>
        <v>-0.10000000000000009</v>
      </c>
      <c r="AA1493">
        <f>VLOOKUP(D1493,MedianAge!A:B,2,FALSE)</f>
        <v>36.4</v>
      </c>
      <c r="AB1493" s="6">
        <f>VLOOKUP(D1493,StateActions!F:G,2,FALSE)</f>
        <v>43914</v>
      </c>
      <c r="AC1493" s="6">
        <f>VLOOKUP(D1493,StateActions!L:M,2,FALSE)</f>
        <v>43914</v>
      </c>
      <c r="AD1493" s="6">
        <f>VLOOKUP(D1493,StateActions!A:B,2,FALSE)</f>
        <v>43906</v>
      </c>
      <c r="AE1493">
        <f t="shared" si="475"/>
        <v>-8</v>
      </c>
      <c r="AF1493">
        <f t="shared" si="476"/>
        <v>-8</v>
      </c>
      <c r="AG1493">
        <f t="shared" si="477"/>
        <v>0</v>
      </c>
      <c r="AH1493" s="18">
        <f t="shared" si="478"/>
        <v>5.434782608695652E-2</v>
      </c>
      <c r="AI1493" s="18">
        <f t="shared" si="479"/>
        <v>0.94565217391304346</v>
      </c>
      <c r="AJ1493" s="20">
        <f t="shared" si="480"/>
        <v>0</v>
      </c>
      <c r="AK1493" t="str">
        <f t="shared" si="481"/>
        <v>Include</v>
      </c>
      <c r="AL1493" t="str">
        <f t="shared" si="482"/>
        <v>Less than 10 deaths</v>
      </c>
      <c r="AM1493" s="6">
        <f>IFERROR(VLOOKUP(D1493,DatesEachStateReach10Deaths!A:B,2,FALSE),AK1493)</f>
        <v>43918</v>
      </c>
      <c r="AN1493">
        <f t="shared" si="483"/>
        <v>-12</v>
      </c>
    </row>
    <row r="1494" spans="1:40" x14ac:dyDescent="0.25">
      <c r="A1494" t="str">
        <f t="shared" si="470"/>
        <v>43907Oklahoma</v>
      </c>
      <c r="B1494" t="str">
        <f t="shared" si="471"/>
        <v>43907OK</v>
      </c>
      <c r="C1494" s="6">
        <v>43907</v>
      </c>
      <c r="D1494" t="s">
        <v>99</v>
      </c>
      <c r="E1494" t="s">
        <v>44</v>
      </c>
      <c r="F1494">
        <f>IFERROR(VLOOKUP(B1494,CovidTracking!B:G,4,FALSE),0)</f>
        <v>17</v>
      </c>
      <c r="G1494">
        <f>IFERROR(VLOOKUP(B1494,CovidTracking!B:G,5,FALSE),0)</f>
        <v>247</v>
      </c>
      <c r="H1494">
        <f t="shared" si="472"/>
        <v>264</v>
      </c>
      <c r="I1494">
        <f>IFERROR(VLOOKUP(B1494,CovidTracking!B:G,6,FALSE),0)</f>
        <v>0</v>
      </c>
      <c r="J1494">
        <f t="shared" si="484"/>
        <v>7</v>
      </c>
      <c r="K1494">
        <f t="shared" si="485"/>
        <v>73</v>
      </c>
      <c r="L1494">
        <f t="shared" si="486"/>
        <v>80</v>
      </c>
      <c r="M1494">
        <f t="shared" si="487"/>
        <v>0</v>
      </c>
      <c r="N1494">
        <f>VLOOKUP(A1494,Mobility!$A:$L,7,FALSE)</f>
        <v>-10</v>
      </c>
      <c r="O1494">
        <f>VLOOKUP(A1494,Mobility!$A:$L,8,FALSE)</f>
        <v>18</v>
      </c>
      <c r="P1494">
        <f>VLOOKUP(A1494,Mobility!$A:$L,9,FALSE)</f>
        <v>0</v>
      </c>
      <c r="Q1494">
        <f>VLOOKUP(A1494,Mobility!$A:$L,10,FALSE)</f>
        <v>-3</v>
      </c>
      <c r="R1494">
        <f>VLOOKUP(A1494,Mobility!$A:$L,11,FALSE)</f>
        <v>-22</v>
      </c>
      <c r="S1494">
        <f>VLOOKUP(A1494,Mobility!$A:$L,12,FALSE)</f>
        <v>8</v>
      </c>
      <c r="T1494">
        <f>VLOOKUP(D1494,'Pop and Pop Den'!A:C,2,FALSE)</f>
        <v>3954821</v>
      </c>
      <c r="U1494">
        <f>VLOOKUP(D1494,'Pop and Pop Den'!A:C,3,FALSE)</f>
        <v>57.654699999999998</v>
      </c>
      <c r="V1494">
        <f>VLOOKUP(D1494,Unemployment!A:B,2,FALSE)</f>
        <v>3.3</v>
      </c>
      <c r="W1494">
        <f>VLOOKUP(D1494,Unemployment!H:J,2,FALSE)</f>
        <v>3.2</v>
      </c>
      <c r="X1494">
        <f>VLOOKUP(D1494,Unemployment!H:J,3,FALSE)</f>
        <v>3.1</v>
      </c>
      <c r="Y1494">
        <f t="shared" si="473"/>
        <v>-0.19999999999999973</v>
      </c>
      <c r="Z1494">
        <f t="shared" si="474"/>
        <v>-0.10000000000000009</v>
      </c>
      <c r="AA1494">
        <f>VLOOKUP(D1494,MedianAge!A:B,2,FALSE)</f>
        <v>36.4</v>
      </c>
      <c r="AB1494" s="6">
        <f>VLOOKUP(D1494,StateActions!F:G,2,FALSE)</f>
        <v>43914</v>
      </c>
      <c r="AC1494" s="6">
        <f>VLOOKUP(D1494,StateActions!L:M,2,FALSE)</f>
        <v>43914</v>
      </c>
      <c r="AD1494" s="6">
        <f>VLOOKUP(D1494,StateActions!A:B,2,FALSE)</f>
        <v>43906</v>
      </c>
      <c r="AE1494">
        <f t="shared" si="475"/>
        <v>-7</v>
      </c>
      <c r="AF1494">
        <f t="shared" si="476"/>
        <v>-7</v>
      </c>
      <c r="AG1494">
        <f t="shared" si="477"/>
        <v>1</v>
      </c>
      <c r="AH1494" s="18">
        <f t="shared" si="478"/>
        <v>6.4393939393939392E-2</v>
      </c>
      <c r="AI1494" s="18">
        <f t="shared" si="479"/>
        <v>0.93560606060606055</v>
      </c>
      <c r="AJ1494" s="20">
        <f t="shared" si="480"/>
        <v>0</v>
      </c>
      <c r="AK1494" t="str">
        <f t="shared" si="481"/>
        <v>Include</v>
      </c>
      <c r="AL1494" t="str">
        <f t="shared" si="482"/>
        <v>Less than 10 deaths</v>
      </c>
      <c r="AM1494" s="6">
        <f>IFERROR(VLOOKUP(D1494,DatesEachStateReach10Deaths!A:B,2,FALSE),AK1494)</f>
        <v>43918</v>
      </c>
      <c r="AN1494">
        <f t="shared" si="483"/>
        <v>-11</v>
      </c>
    </row>
    <row r="1495" spans="1:40" x14ac:dyDescent="0.25">
      <c r="A1495" t="str">
        <f t="shared" si="470"/>
        <v>43908Oklahoma</v>
      </c>
      <c r="B1495" t="str">
        <f t="shared" si="471"/>
        <v>43908OK</v>
      </c>
      <c r="C1495" s="6">
        <v>43908</v>
      </c>
      <c r="D1495" t="s">
        <v>99</v>
      </c>
      <c r="E1495" t="s">
        <v>44</v>
      </c>
      <c r="F1495">
        <f>IFERROR(VLOOKUP(B1495,CovidTracking!B:G,4,FALSE),0)</f>
        <v>29</v>
      </c>
      <c r="G1495">
        <f>IFERROR(VLOOKUP(B1495,CovidTracking!B:G,5,FALSE),0)</f>
        <v>378</v>
      </c>
      <c r="H1495">
        <f t="shared" si="472"/>
        <v>407</v>
      </c>
      <c r="I1495">
        <f>IFERROR(VLOOKUP(B1495,CovidTracking!B:G,6,FALSE),0)</f>
        <v>0</v>
      </c>
      <c r="J1495">
        <f t="shared" si="484"/>
        <v>12</v>
      </c>
      <c r="K1495">
        <f t="shared" si="485"/>
        <v>131</v>
      </c>
      <c r="L1495">
        <f t="shared" si="486"/>
        <v>143</v>
      </c>
      <c r="M1495">
        <f t="shared" si="487"/>
        <v>0</v>
      </c>
      <c r="N1495">
        <f>VLOOKUP(A1495,Mobility!$A:$L,7,FALSE)</f>
        <v>-12</v>
      </c>
      <c r="O1495">
        <f>VLOOKUP(A1495,Mobility!$A:$L,8,FALSE)</f>
        <v>18</v>
      </c>
      <c r="P1495">
        <f>VLOOKUP(A1495,Mobility!$A:$L,9,FALSE)</f>
        <v>48</v>
      </c>
      <c r="Q1495">
        <f>VLOOKUP(A1495,Mobility!$A:$L,10,FALSE)</f>
        <v>2</v>
      </c>
      <c r="R1495">
        <f>VLOOKUP(A1495,Mobility!$A:$L,11,FALSE)</f>
        <v>-25</v>
      </c>
      <c r="S1495">
        <f>VLOOKUP(A1495,Mobility!$A:$L,12,FALSE)</f>
        <v>8</v>
      </c>
      <c r="T1495">
        <f>VLOOKUP(D1495,'Pop and Pop Den'!A:C,2,FALSE)</f>
        <v>3954821</v>
      </c>
      <c r="U1495">
        <f>VLOOKUP(D1495,'Pop and Pop Den'!A:C,3,FALSE)</f>
        <v>57.654699999999998</v>
      </c>
      <c r="V1495">
        <f>VLOOKUP(D1495,Unemployment!A:B,2,FALSE)</f>
        <v>3.3</v>
      </c>
      <c r="W1495">
        <f>VLOOKUP(D1495,Unemployment!H:J,2,FALSE)</f>
        <v>3.2</v>
      </c>
      <c r="X1495">
        <f>VLOOKUP(D1495,Unemployment!H:J,3,FALSE)</f>
        <v>3.1</v>
      </c>
      <c r="Y1495">
        <f t="shared" si="473"/>
        <v>-0.19999999999999973</v>
      </c>
      <c r="Z1495">
        <f t="shared" si="474"/>
        <v>-0.10000000000000009</v>
      </c>
      <c r="AA1495">
        <f>VLOOKUP(D1495,MedianAge!A:B,2,FALSE)</f>
        <v>36.4</v>
      </c>
      <c r="AB1495" s="6">
        <f>VLOOKUP(D1495,StateActions!F:G,2,FALSE)</f>
        <v>43914</v>
      </c>
      <c r="AC1495" s="6">
        <f>VLOOKUP(D1495,StateActions!L:M,2,FALSE)</f>
        <v>43914</v>
      </c>
      <c r="AD1495" s="6">
        <f>VLOOKUP(D1495,StateActions!A:B,2,FALSE)</f>
        <v>43906</v>
      </c>
      <c r="AE1495">
        <f t="shared" si="475"/>
        <v>-6</v>
      </c>
      <c r="AF1495">
        <f t="shared" si="476"/>
        <v>-6</v>
      </c>
      <c r="AG1495">
        <f t="shared" si="477"/>
        <v>2</v>
      </c>
      <c r="AH1495" s="18">
        <f t="shared" si="478"/>
        <v>7.125307125307126E-2</v>
      </c>
      <c r="AI1495" s="18">
        <f t="shared" si="479"/>
        <v>0.92874692874692877</v>
      </c>
      <c r="AJ1495" s="20">
        <f t="shared" si="480"/>
        <v>0</v>
      </c>
      <c r="AK1495" t="str">
        <f t="shared" si="481"/>
        <v>Include</v>
      </c>
      <c r="AL1495" t="str">
        <f t="shared" si="482"/>
        <v>Less than 10 deaths</v>
      </c>
      <c r="AM1495" s="6">
        <f>IFERROR(VLOOKUP(D1495,DatesEachStateReach10Deaths!A:B,2,FALSE),AK1495)</f>
        <v>43918</v>
      </c>
      <c r="AN1495">
        <f t="shared" si="483"/>
        <v>-10</v>
      </c>
    </row>
    <row r="1496" spans="1:40" x14ac:dyDescent="0.25">
      <c r="A1496" t="str">
        <f t="shared" si="470"/>
        <v>43909Oklahoma</v>
      </c>
      <c r="B1496" t="str">
        <f t="shared" si="471"/>
        <v>43909OK</v>
      </c>
      <c r="C1496" s="6">
        <v>43909</v>
      </c>
      <c r="D1496" t="s">
        <v>99</v>
      </c>
      <c r="E1496" t="s">
        <v>44</v>
      </c>
      <c r="F1496">
        <f>IFERROR(VLOOKUP(B1496,CovidTracking!B:G,4,FALSE),0)</f>
        <v>44</v>
      </c>
      <c r="G1496">
        <f>IFERROR(VLOOKUP(B1496,CovidTracking!B:G,5,FALSE),0)</f>
        <v>466</v>
      </c>
      <c r="H1496">
        <f t="shared" si="472"/>
        <v>510</v>
      </c>
      <c r="I1496">
        <f>IFERROR(VLOOKUP(B1496,CovidTracking!B:G,6,FALSE),0)</f>
        <v>1</v>
      </c>
      <c r="J1496">
        <f t="shared" si="484"/>
        <v>15</v>
      </c>
      <c r="K1496">
        <f t="shared" si="485"/>
        <v>88</v>
      </c>
      <c r="L1496">
        <f t="shared" si="486"/>
        <v>103</v>
      </c>
      <c r="M1496">
        <f t="shared" si="487"/>
        <v>1</v>
      </c>
      <c r="N1496">
        <f>VLOOKUP(A1496,Mobility!$A:$L,7,FALSE)</f>
        <v>-20</v>
      </c>
      <c r="O1496">
        <f>VLOOKUP(A1496,Mobility!$A:$L,8,FALSE)</f>
        <v>10</v>
      </c>
      <c r="P1496">
        <f>VLOOKUP(A1496,Mobility!$A:$L,9,FALSE)</f>
        <v>25</v>
      </c>
      <c r="Q1496">
        <f>VLOOKUP(A1496,Mobility!$A:$L,10,FALSE)</f>
        <v>-6</v>
      </c>
      <c r="R1496">
        <f>VLOOKUP(A1496,Mobility!$A:$L,11,FALSE)</f>
        <v>-29</v>
      </c>
      <c r="S1496">
        <f>VLOOKUP(A1496,Mobility!$A:$L,12,FALSE)</f>
        <v>11</v>
      </c>
      <c r="T1496">
        <f>VLOOKUP(D1496,'Pop and Pop Den'!A:C,2,FALSE)</f>
        <v>3954821</v>
      </c>
      <c r="U1496">
        <f>VLOOKUP(D1496,'Pop and Pop Den'!A:C,3,FALSE)</f>
        <v>57.654699999999998</v>
      </c>
      <c r="V1496">
        <f>VLOOKUP(D1496,Unemployment!A:B,2,FALSE)</f>
        <v>3.3</v>
      </c>
      <c r="W1496">
        <f>VLOOKUP(D1496,Unemployment!H:J,2,FALSE)</f>
        <v>3.2</v>
      </c>
      <c r="X1496">
        <f>VLOOKUP(D1496,Unemployment!H:J,3,FALSE)</f>
        <v>3.1</v>
      </c>
      <c r="Y1496">
        <f t="shared" si="473"/>
        <v>-0.19999999999999973</v>
      </c>
      <c r="Z1496">
        <f t="shared" si="474"/>
        <v>-0.10000000000000009</v>
      </c>
      <c r="AA1496">
        <f>VLOOKUP(D1496,MedianAge!A:B,2,FALSE)</f>
        <v>36.4</v>
      </c>
      <c r="AB1496" s="6">
        <f>VLOOKUP(D1496,StateActions!F:G,2,FALSE)</f>
        <v>43914</v>
      </c>
      <c r="AC1496" s="6">
        <f>VLOOKUP(D1496,StateActions!L:M,2,FALSE)</f>
        <v>43914</v>
      </c>
      <c r="AD1496" s="6">
        <f>VLOOKUP(D1496,StateActions!A:B,2,FALSE)</f>
        <v>43906</v>
      </c>
      <c r="AE1496">
        <f t="shared" si="475"/>
        <v>-5</v>
      </c>
      <c r="AF1496">
        <f t="shared" si="476"/>
        <v>-5</v>
      </c>
      <c r="AG1496">
        <f t="shared" si="477"/>
        <v>3</v>
      </c>
      <c r="AH1496" s="18">
        <f t="shared" si="478"/>
        <v>8.6274509803921567E-2</v>
      </c>
      <c r="AI1496" s="18">
        <f t="shared" si="479"/>
        <v>0.9137254901960784</v>
      </c>
      <c r="AJ1496" s="20">
        <f t="shared" si="480"/>
        <v>1.9607843137254902E-3</v>
      </c>
      <c r="AK1496" t="str">
        <f t="shared" si="481"/>
        <v>Include</v>
      </c>
      <c r="AL1496" t="str">
        <f t="shared" si="482"/>
        <v>Less than 10 deaths</v>
      </c>
      <c r="AM1496" s="6">
        <f>IFERROR(VLOOKUP(D1496,DatesEachStateReach10Deaths!A:B,2,FALSE),AK1496)</f>
        <v>43918</v>
      </c>
      <c r="AN1496">
        <f t="shared" si="483"/>
        <v>-9</v>
      </c>
    </row>
    <row r="1497" spans="1:40" x14ac:dyDescent="0.25">
      <c r="A1497" t="str">
        <f t="shared" si="470"/>
        <v>43910Oklahoma</v>
      </c>
      <c r="B1497" t="str">
        <f t="shared" si="471"/>
        <v>43910OK</v>
      </c>
      <c r="C1497" s="6">
        <v>43910</v>
      </c>
      <c r="D1497" t="s">
        <v>99</v>
      </c>
      <c r="E1497" t="s">
        <v>44</v>
      </c>
      <c r="F1497">
        <f>IFERROR(VLOOKUP(B1497,CovidTracking!B:G,4,FALSE),0)</f>
        <v>49</v>
      </c>
      <c r="G1497">
        <f>IFERROR(VLOOKUP(B1497,CovidTracking!B:G,5,FALSE),0)</f>
        <v>538</v>
      </c>
      <c r="H1497">
        <f t="shared" si="472"/>
        <v>587</v>
      </c>
      <c r="I1497">
        <f>IFERROR(VLOOKUP(B1497,CovidTracking!B:G,6,FALSE),0)</f>
        <v>1</v>
      </c>
      <c r="J1497">
        <f t="shared" si="484"/>
        <v>5</v>
      </c>
      <c r="K1497">
        <f t="shared" si="485"/>
        <v>72</v>
      </c>
      <c r="L1497">
        <f t="shared" si="486"/>
        <v>77</v>
      </c>
      <c r="M1497">
        <f t="shared" si="487"/>
        <v>0</v>
      </c>
      <c r="N1497">
        <f>VLOOKUP(A1497,Mobility!$A:$L,7,FALSE)</f>
        <v>-26</v>
      </c>
      <c r="O1497">
        <f>VLOOKUP(A1497,Mobility!$A:$L,8,FALSE)</f>
        <v>6</v>
      </c>
      <c r="P1497">
        <f>VLOOKUP(A1497,Mobility!$A:$L,9,FALSE)</f>
        <v>-11</v>
      </c>
      <c r="Q1497">
        <f>VLOOKUP(A1497,Mobility!$A:$L,10,FALSE)</f>
        <v>-11</v>
      </c>
      <c r="R1497">
        <f>VLOOKUP(A1497,Mobility!$A:$L,11,FALSE)</f>
        <v>-30</v>
      </c>
      <c r="S1497">
        <f>VLOOKUP(A1497,Mobility!$A:$L,12,FALSE)</f>
        <v>13</v>
      </c>
      <c r="T1497">
        <f>VLOOKUP(D1497,'Pop and Pop Den'!A:C,2,FALSE)</f>
        <v>3954821</v>
      </c>
      <c r="U1497">
        <f>VLOOKUP(D1497,'Pop and Pop Den'!A:C,3,FALSE)</f>
        <v>57.654699999999998</v>
      </c>
      <c r="V1497">
        <f>VLOOKUP(D1497,Unemployment!A:B,2,FALSE)</f>
        <v>3.3</v>
      </c>
      <c r="W1497">
        <f>VLOOKUP(D1497,Unemployment!H:J,2,FALSE)</f>
        <v>3.2</v>
      </c>
      <c r="X1497">
        <f>VLOOKUP(D1497,Unemployment!H:J,3,FALSE)</f>
        <v>3.1</v>
      </c>
      <c r="Y1497">
        <f t="shared" si="473"/>
        <v>-0.19999999999999973</v>
      </c>
      <c r="Z1497">
        <f t="shared" si="474"/>
        <v>-0.10000000000000009</v>
      </c>
      <c r="AA1497">
        <f>VLOOKUP(D1497,MedianAge!A:B,2,FALSE)</f>
        <v>36.4</v>
      </c>
      <c r="AB1497" s="6">
        <f>VLOOKUP(D1497,StateActions!F:G,2,FALSE)</f>
        <v>43914</v>
      </c>
      <c r="AC1497" s="6">
        <f>VLOOKUP(D1497,StateActions!L:M,2,FALSE)</f>
        <v>43914</v>
      </c>
      <c r="AD1497" s="6">
        <f>VLOOKUP(D1497,StateActions!A:B,2,FALSE)</f>
        <v>43906</v>
      </c>
      <c r="AE1497">
        <f t="shared" si="475"/>
        <v>-4</v>
      </c>
      <c r="AF1497">
        <f t="shared" si="476"/>
        <v>-4</v>
      </c>
      <c r="AG1497">
        <f t="shared" si="477"/>
        <v>4</v>
      </c>
      <c r="AH1497" s="18">
        <f t="shared" si="478"/>
        <v>8.3475298126064731E-2</v>
      </c>
      <c r="AI1497" s="18">
        <f t="shared" si="479"/>
        <v>0.91652470187393531</v>
      </c>
      <c r="AJ1497" s="20">
        <f t="shared" si="480"/>
        <v>1.7035775127768314E-3</v>
      </c>
      <c r="AK1497" t="str">
        <f t="shared" si="481"/>
        <v>Include</v>
      </c>
      <c r="AL1497" t="str">
        <f t="shared" si="482"/>
        <v>Less than 10 deaths</v>
      </c>
      <c r="AM1497" s="6">
        <f>IFERROR(VLOOKUP(D1497,DatesEachStateReach10Deaths!A:B,2,FALSE),AK1497)</f>
        <v>43918</v>
      </c>
      <c r="AN1497">
        <f t="shared" si="483"/>
        <v>-8</v>
      </c>
    </row>
    <row r="1498" spans="1:40" x14ac:dyDescent="0.25">
      <c r="A1498" t="str">
        <f t="shared" si="470"/>
        <v>43911Oklahoma</v>
      </c>
      <c r="B1498" t="str">
        <f t="shared" si="471"/>
        <v>43911OK</v>
      </c>
      <c r="C1498" s="6">
        <v>43911</v>
      </c>
      <c r="D1498" t="s">
        <v>99</v>
      </c>
      <c r="E1498" t="s">
        <v>44</v>
      </c>
      <c r="F1498">
        <f>IFERROR(VLOOKUP(B1498,CovidTracking!B:G,4,FALSE),0)</f>
        <v>53</v>
      </c>
      <c r="G1498">
        <f>IFERROR(VLOOKUP(B1498,CovidTracking!B:G,5,FALSE),0)</f>
        <v>560</v>
      </c>
      <c r="H1498">
        <f t="shared" si="472"/>
        <v>613</v>
      </c>
      <c r="I1498">
        <f>IFERROR(VLOOKUP(B1498,CovidTracking!B:G,6,FALSE),0)</f>
        <v>1</v>
      </c>
      <c r="J1498">
        <f t="shared" si="484"/>
        <v>4</v>
      </c>
      <c r="K1498">
        <f t="shared" si="485"/>
        <v>22</v>
      </c>
      <c r="L1498">
        <f t="shared" si="486"/>
        <v>26</v>
      </c>
      <c r="M1498">
        <f t="shared" si="487"/>
        <v>0</v>
      </c>
      <c r="N1498">
        <f>VLOOKUP(A1498,Mobility!$A:$L,7,FALSE)</f>
        <v>-35</v>
      </c>
      <c r="O1498">
        <f>VLOOKUP(A1498,Mobility!$A:$L,8,FALSE)</f>
        <v>2</v>
      </c>
      <c r="P1498">
        <f>VLOOKUP(A1498,Mobility!$A:$L,9,FALSE)</f>
        <v>-9</v>
      </c>
      <c r="Q1498">
        <f>VLOOKUP(A1498,Mobility!$A:$L,10,FALSE)</f>
        <v>-9</v>
      </c>
      <c r="R1498">
        <f>VLOOKUP(A1498,Mobility!$A:$L,11,FALSE)</f>
        <v>-18</v>
      </c>
      <c r="S1498">
        <f>VLOOKUP(A1498,Mobility!$A:$L,12,FALSE)</f>
        <v>9</v>
      </c>
      <c r="T1498">
        <f>VLOOKUP(D1498,'Pop and Pop Den'!A:C,2,FALSE)</f>
        <v>3954821</v>
      </c>
      <c r="U1498">
        <f>VLOOKUP(D1498,'Pop and Pop Den'!A:C,3,FALSE)</f>
        <v>57.654699999999998</v>
      </c>
      <c r="V1498">
        <f>VLOOKUP(D1498,Unemployment!A:B,2,FALSE)</f>
        <v>3.3</v>
      </c>
      <c r="W1498">
        <f>VLOOKUP(D1498,Unemployment!H:J,2,FALSE)</f>
        <v>3.2</v>
      </c>
      <c r="X1498">
        <f>VLOOKUP(D1498,Unemployment!H:J,3,FALSE)</f>
        <v>3.1</v>
      </c>
      <c r="Y1498">
        <f t="shared" si="473"/>
        <v>-0.19999999999999973</v>
      </c>
      <c r="Z1498">
        <f t="shared" si="474"/>
        <v>-0.10000000000000009</v>
      </c>
      <c r="AA1498">
        <f>VLOOKUP(D1498,MedianAge!A:B,2,FALSE)</f>
        <v>36.4</v>
      </c>
      <c r="AB1498" s="6">
        <f>VLOOKUP(D1498,StateActions!F:G,2,FALSE)</f>
        <v>43914</v>
      </c>
      <c r="AC1498" s="6">
        <f>VLOOKUP(D1498,StateActions!L:M,2,FALSE)</f>
        <v>43914</v>
      </c>
      <c r="AD1498" s="6">
        <f>VLOOKUP(D1498,StateActions!A:B,2,FALSE)</f>
        <v>43906</v>
      </c>
      <c r="AE1498">
        <f t="shared" si="475"/>
        <v>-3</v>
      </c>
      <c r="AF1498">
        <f t="shared" si="476"/>
        <v>-3</v>
      </c>
      <c r="AG1498">
        <f t="shared" si="477"/>
        <v>5</v>
      </c>
      <c r="AH1498" s="18">
        <f t="shared" si="478"/>
        <v>8.6460032626427402E-2</v>
      </c>
      <c r="AI1498" s="18">
        <f t="shared" si="479"/>
        <v>0.91353996737357257</v>
      </c>
      <c r="AJ1498" s="20">
        <f t="shared" si="480"/>
        <v>1.6313213703099511E-3</v>
      </c>
      <c r="AK1498" t="str">
        <f t="shared" si="481"/>
        <v>Include</v>
      </c>
      <c r="AL1498" t="str">
        <f t="shared" si="482"/>
        <v>Less than 10 deaths</v>
      </c>
      <c r="AM1498" s="6">
        <f>IFERROR(VLOOKUP(D1498,DatesEachStateReach10Deaths!A:B,2,FALSE),AK1498)</f>
        <v>43918</v>
      </c>
      <c r="AN1498">
        <f t="shared" si="483"/>
        <v>-7</v>
      </c>
    </row>
    <row r="1499" spans="1:40" x14ac:dyDescent="0.25">
      <c r="A1499" t="str">
        <f t="shared" si="470"/>
        <v>43912Oklahoma</v>
      </c>
      <c r="B1499" t="str">
        <f t="shared" si="471"/>
        <v>43912OK</v>
      </c>
      <c r="C1499" s="6">
        <v>43912</v>
      </c>
      <c r="D1499" t="s">
        <v>99</v>
      </c>
      <c r="E1499" t="s">
        <v>44</v>
      </c>
      <c r="F1499">
        <f>IFERROR(VLOOKUP(B1499,CovidTracking!B:G,4,FALSE),0)</f>
        <v>67</v>
      </c>
      <c r="G1499">
        <f>IFERROR(VLOOKUP(B1499,CovidTracking!B:G,5,FALSE),0)</f>
        <v>669</v>
      </c>
      <c r="H1499">
        <f t="shared" si="472"/>
        <v>736</v>
      </c>
      <c r="I1499">
        <f>IFERROR(VLOOKUP(B1499,CovidTracking!B:G,6,FALSE),0)</f>
        <v>2</v>
      </c>
      <c r="J1499">
        <f t="shared" si="484"/>
        <v>14</v>
      </c>
      <c r="K1499">
        <f t="shared" si="485"/>
        <v>109</v>
      </c>
      <c r="L1499">
        <f t="shared" si="486"/>
        <v>123</v>
      </c>
      <c r="M1499">
        <f t="shared" si="487"/>
        <v>1</v>
      </c>
      <c r="N1499">
        <f>VLOOKUP(A1499,Mobility!$A:$L,7,FALSE)</f>
        <v>-38</v>
      </c>
      <c r="O1499">
        <f>VLOOKUP(A1499,Mobility!$A:$L,8,FALSE)</f>
        <v>-8</v>
      </c>
      <c r="P1499">
        <f>VLOOKUP(A1499,Mobility!$A:$L,9,FALSE)</f>
        <v>-26</v>
      </c>
      <c r="Q1499">
        <f>VLOOKUP(A1499,Mobility!$A:$L,10,FALSE)</f>
        <v>-17</v>
      </c>
      <c r="R1499">
        <f>VLOOKUP(A1499,Mobility!$A:$L,11,FALSE)</f>
        <v>-26</v>
      </c>
      <c r="S1499">
        <f>VLOOKUP(A1499,Mobility!$A:$L,12,FALSE)</f>
        <v>9</v>
      </c>
      <c r="T1499">
        <f>VLOOKUP(D1499,'Pop and Pop Den'!A:C,2,FALSE)</f>
        <v>3954821</v>
      </c>
      <c r="U1499">
        <f>VLOOKUP(D1499,'Pop and Pop Den'!A:C,3,FALSE)</f>
        <v>57.654699999999998</v>
      </c>
      <c r="V1499">
        <f>VLOOKUP(D1499,Unemployment!A:B,2,FALSE)</f>
        <v>3.3</v>
      </c>
      <c r="W1499">
        <f>VLOOKUP(D1499,Unemployment!H:J,2,FALSE)</f>
        <v>3.2</v>
      </c>
      <c r="X1499">
        <f>VLOOKUP(D1499,Unemployment!H:J,3,FALSE)</f>
        <v>3.1</v>
      </c>
      <c r="Y1499">
        <f t="shared" si="473"/>
        <v>-0.19999999999999973</v>
      </c>
      <c r="Z1499">
        <f t="shared" si="474"/>
        <v>-0.10000000000000009</v>
      </c>
      <c r="AA1499">
        <f>VLOOKUP(D1499,MedianAge!A:B,2,FALSE)</f>
        <v>36.4</v>
      </c>
      <c r="AB1499" s="6">
        <f>VLOOKUP(D1499,StateActions!F:G,2,FALSE)</f>
        <v>43914</v>
      </c>
      <c r="AC1499" s="6">
        <f>VLOOKUP(D1499,StateActions!L:M,2,FALSE)</f>
        <v>43914</v>
      </c>
      <c r="AD1499" s="6">
        <f>VLOOKUP(D1499,StateActions!A:B,2,FALSE)</f>
        <v>43906</v>
      </c>
      <c r="AE1499">
        <f t="shared" si="475"/>
        <v>-2</v>
      </c>
      <c r="AF1499">
        <f t="shared" si="476"/>
        <v>-2</v>
      </c>
      <c r="AG1499">
        <f t="shared" si="477"/>
        <v>6</v>
      </c>
      <c r="AH1499" s="18">
        <f t="shared" si="478"/>
        <v>9.1032608695652176E-2</v>
      </c>
      <c r="AI1499" s="18">
        <f t="shared" si="479"/>
        <v>0.90896739130434778</v>
      </c>
      <c r="AJ1499" s="20">
        <f t="shared" si="480"/>
        <v>2.717391304347826E-3</v>
      </c>
      <c r="AK1499" t="str">
        <f t="shared" si="481"/>
        <v>Include</v>
      </c>
      <c r="AL1499" t="str">
        <f t="shared" si="482"/>
        <v>Less than 10 deaths</v>
      </c>
      <c r="AM1499" s="6">
        <f>IFERROR(VLOOKUP(D1499,DatesEachStateReach10Deaths!A:B,2,FALSE),AK1499)</f>
        <v>43918</v>
      </c>
      <c r="AN1499">
        <f t="shared" si="483"/>
        <v>-6</v>
      </c>
    </row>
    <row r="1500" spans="1:40" x14ac:dyDescent="0.25">
      <c r="A1500" t="str">
        <f t="shared" si="470"/>
        <v>43913Oklahoma</v>
      </c>
      <c r="B1500" t="str">
        <f t="shared" si="471"/>
        <v>43913OK</v>
      </c>
      <c r="C1500" s="6">
        <v>43913</v>
      </c>
      <c r="D1500" t="s">
        <v>99</v>
      </c>
      <c r="E1500" t="s">
        <v>44</v>
      </c>
      <c r="F1500">
        <f>IFERROR(VLOOKUP(B1500,CovidTracking!B:G,4,FALSE),0)</f>
        <v>81</v>
      </c>
      <c r="G1500">
        <f>IFERROR(VLOOKUP(B1500,CovidTracking!B:G,5,FALSE),0)</f>
        <v>694</v>
      </c>
      <c r="H1500">
        <f t="shared" si="472"/>
        <v>775</v>
      </c>
      <c r="I1500">
        <f>IFERROR(VLOOKUP(B1500,CovidTracking!B:G,6,FALSE),0)</f>
        <v>2</v>
      </c>
      <c r="J1500">
        <f t="shared" si="484"/>
        <v>14</v>
      </c>
      <c r="K1500">
        <f t="shared" si="485"/>
        <v>25</v>
      </c>
      <c r="L1500">
        <f t="shared" si="486"/>
        <v>39</v>
      </c>
      <c r="M1500">
        <f t="shared" si="487"/>
        <v>0</v>
      </c>
      <c r="N1500">
        <f>VLOOKUP(A1500,Mobility!$A:$L,7,FALSE)</f>
        <v>-28</v>
      </c>
      <c r="O1500">
        <f>VLOOKUP(A1500,Mobility!$A:$L,8,FALSE)</f>
        <v>-4</v>
      </c>
      <c r="P1500">
        <f>VLOOKUP(A1500,Mobility!$A:$L,9,FALSE)</f>
        <v>-1</v>
      </c>
      <c r="Q1500">
        <f>VLOOKUP(A1500,Mobility!$A:$L,10,FALSE)</f>
        <v>-17</v>
      </c>
      <c r="R1500">
        <f>VLOOKUP(A1500,Mobility!$A:$L,11,FALSE)</f>
        <v>-31</v>
      </c>
      <c r="S1500">
        <f>VLOOKUP(A1500,Mobility!$A:$L,12,FALSE)</f>
        <v>13</v>
      </c>
      <c r="T1500">
        <f>VLOOKUP(D1500,'Pop and Pop Den'!A:C,2,FALSE)</f>
        <v>3954821</v>
      </c>
      <c r="U1500">
        <f>VLOOKUP(D1500,'Pop and Pop Den'!A:C,3,FALSE)</f>
        <v>57.654699999999998</v>
      </c>
      <c r="V1500">
        <f>VLOOKUP(D1500,Unemployment!A:B,2,FALSE)</f>
        <v>3.3</v>
      </c>
      <c r="W1500">
        <f>VLOOKUP(D1500,Unemployment!H:J,2,FALSE)</f>
        <v>3.2</v>
      </c>
      <c r="X1500">
        <f>VLOOKUP(D1500,Unemployment!H:J,3,FALSE)</f>
        <v>3.1</v>
      </c>
      <c r="Y1500">
        <f t="shared" si="473"/>
        <v>-0.19999999999999973</v>
      </c>
      <c r="Z1500">
        <f t="shared" si="474"/>
        <v>-0.10000000000000009</v>
      </c>
      <c r="AA1500">
        <f>VLOOKUP(D1500,MedianAge!A:B,2,FALSE)</f>
        <v>36.4</v>
      </c>
      <c r="AB1500" s="6">
        <f>VLOOKUP(D1500,StateActions!F:G,2,FALSE)</f>
        <v>43914</v>
      </c>
      <c r="AC1500" s="6">
        <f>VLOOKUP(D1500,StateActions!L:M,2,FALSE)</f>
        <v>43914</v>
      </c>
      <c r="AD1500" s="6">
        <f>VLOOKUP(D1500,StateActions!A:B,2,FALSE)</f>
        <v>43906</v>
      </c>
      <c r="AE1500">
        <f t="shared" si="475"/>
        <v>-1</v>
      </c>
      <c r="AF1500">
        <f t="shared" si="476"/>
        <v>-1</v>
      </c>
      <c r="AG1500">
        <f t="shared" si="477"/>
        <v>7</v>
      </c>
      <c r="AH1500" s="18">
        <f t="shared" si="478"/>
        <v>0.10451612903225807</v>
      </c>
      <c r="AI1500" s="18">
        <f t="shared" si="479"/>
        <v>0.89548387096774196</v>
      </c>
      <c r="AJ1500" s="20">
        <f t="shared" si="480"/>
        <v>2.5806451612903226E-3</v>
      </c>
      <c r="AK1500" t="str">
        <f t="shared" si="481"/>
        <v>Include</v>
      </c>
      <c r="AL1500" t="str">
        <f t="shared" si="482"/>
        <v>Less than 10 deaths</v>
      </c>
      <c r="AM1500" s="6">
        <f>IFERROR(VLOOKUP(D1500,DatesEachStateReach10Deaths!A:B,2,FALSE),AK1500)</f>
        <v>43918</v>
      </c>
      <c r="AN1500">
        <f t="shared" si="483"/>
        <v>-5</v>
      </c>
    </row>
    <row r="1501" spans="1:40" x14ac:dyDescent="0.25">
      <c r="A1501" t="str">
        <f t="shared" si="470"/>
        <v>43914Oklahoma</v>
      </c>
      <c r="B1501" t="str">
        <f t="shared" si="471"/>
        <v>43914OK</v>
      </c>
      <c r="C1501" s="6">
        <v>43914</v>
      </c>
      <c r="D1501" t="s">
        <v>99</v>
      </c>
      <c r="E1501" t="s">
        <v>44</v>
      </c>
      <c r="F1501">
        <f>IFERROR(VLOOKUP(B1501,CovidTracking!B:G,4,FALSE),0)</f>
        <v>106</v>
      </c>
      <c r="G1501">
        <f>IFERROR(VLOOKUP(B1501,CovidTracking!B:G,5,FALSE),0)</f>
        <v>735</v>
      </c>
      <c r="H1501">
        <f t="shared" si="472"/>
        <v>841</v>
      </c>
      <c r="I1501">
        <f>IFERROR(VLOOKUP(B1501,CovidTracking!B:G,6,FALSE),0)</f>
        <v>3</v>
      </c>
      <c r="J1501">
        <f t="shared" si="484"/>
        <v>25</v>
      </c>
      <c r="K1501">
        <f t="shared" si="485"/>
        <v>41</v>
      </c>
      <c r="L1501">
        <f t="shared" si="486"/>
        <v>66</v>
      </c>
      <c r="M1501">
        <f t="shared" si="487"/>
        <v>1</v>
      </c>
      <c r="N1501">
        <f>VLOOKUP(A1501,Mobility!$A:$L,7,FALSE)</f>
        <v>-25</v>
      </c>
      <c r="O1501">
        <f>VLOOKUP(A1501,Mobility!$A:$L,8,FALSE)</f>
        <v>2</v>
      </c>
      <c r="P1501">
        <f>VLOOKUP(A1501,Mobility!$A:$L,9,FALSE)</f>
        <v>51</v>
      </c>
      <c r="Q1501">
        <f>VLOOKUP(A1501,Mobility!$A:$L,10,FALSE)</f>
        <v>-14</v>
      </c>
      <c r="R1501">
        <f>VLOOKUP(A1501,Mobility!$A:$L,11,FALSE)</f>
        <v>-34</v>
      </c>
      <c r="S1501">
        <f>VLOOKUP(A1501,Mobility!$A:$L,12,FALSE)</f>
        <v>13</v>
      </c>
      <c r="T1501">
        <f>VLOOKUP(D1501,'Pop and Pop Den'!A:C,2,FALSE)</f>
        <v>3954821</v>
      </c>
      <c r="U1501">
        <f>VLOOKUP(D1501,'Pop and Pop Den'!A:C,3,FALSE)</f>
        <v>57.654699999999998</v>
      </c>
      <c r="V1501">
        <f>VLOOKUP(D1501,Unemployment!A:B,2,FALSE)</f>
        <v>3.3</v>
      </c>
      <c r="W1501">
        <f>VLOOKUP(D1501,Unemployment!H:J,2,FALSE)</f>
        <v>3.2</v>
      </c>
      <c r="X1501">
        <f>VLOOKUP(D1501,Unemployment!H:J,3,FALSE)</f>
        <v>3.1</v>
      </c>
      <c r="Y1501">
        <f t="shared" si="473"/>
        <v>-0.19999999999999973</v>
      </c>
      <c r="Z1501">
        <f t="shared" si="474"/>
        <v>-0.10000000000000009</v>
      </c>
      <c r="AA1501">
        <f>VLOOKUP(D1501,MedianAge!A:B,2,FALSE)</f>
        <v>36.4</v>
      </c>
      <c r="AB1501" s="6">
        <f>VLOOKUP(D1501,StateActions!F:G,2,FALSE)</f>
        <v>43914</v>
      </c>
      <c r="AC1501" s="6">
        <f>VLOOKUP(D1501,StateActions!L:M,2,FALSE)</f>
        <v>43914</v>
      </c>
      <c r="AD1501" s="6">
        <f>VLOOKUP(D1501,StateActions!A:B,2,FALSE)</f>
        <v>43906</v>
      </c>
      <c r="AE1501">
        <f t="shared" si="475"/>
        <v>0</v>
      </c>
      <c r="AF1501">
        <f t="shared" si="476"/>
        <v>0</v>
      </c>
      <c r="AG1501">
        <f t="shared" si="477"/>
        <v>8</v>
      </c>
      <c r="AH1501" s="18">
        <f t="shared" si="478"/>
        <v>0.12604042806183116</v>
      </c>
      <c r="AI1501" s="18">
        <f t="shared" si="479"/>
        <v>0.87395957193816887</v>
      </c>
      <c r="AJ1501" s="20">
        <f t="shared" si="480"/>
        <v>3.5671819262782403E-3</v>
      </c>
      <c r="AK1501" t="str">
        <f t="shared" si="481"/>
        <v>Include</v>
      </c>
      <c r="AL1501" t="str">
        <f t="shared" si="482"/>
        <v>Less than 10 deaths</v>
      </c>
      <c r="AM1501" s="6">
        <f>IFERROR(VLOOKUP(D1501,DatesEachStateReach10Deaths!A:B,2,FALSE),AK1501)</f>
        <v>43918</v>
      </c>
      <c r="AN1501">
        <f t="shared" si="483"/>
        <v>-4</v>
      </c>
    </row>
    <row r="1502" spans="1:40" x14ac:dyDescent="0.25">
      <c r="A1502" t="str">
        <f t="shared" si="470"/>
        <v>43915Oklahoma</v>
      </c>
      <c r="B1502" t="str">
        <f t="shared" si="471"/>
        <v>43915OK</v>
      </c>
      <c r="C1502" s="6">
        <v>43915</v>
      </c>
      <c r="D1502" t="s">
        <v>99</v>
      </c>
      <c r="E1502" t="s">
        <v>44</v>
      </c>
      <c r="F1502">
        <f>IFERROR(VLOOKUP(B1502,CovidTracking!B:G,4,FALSE),0)</f>
        <v>164</v>
      </c>
      <c r="G1502">
        <f>IFERROR(VLOOKUP(B1502,CovidTracking!B:G,5,FALSE),0)</f>
        <v>805</v>
      </c>
      <c r="H1502">
        <f t="shared" si="472"/>
        <v>969</v>
      </c>
      <c r="I1502">
        <f>IFERROR(VLOOKUP(B1502,CovidTracking!B:G,6,FALSE),0)</f>
        <v>5</v>
      </c>
      <c r="J1502">
        <f t="shared" si="484"/>
        <v>58</v>
      </c>
      <c r="K1502">
        <f t="shared" si="485"/>
        <v>70</v>
      </c>
      <c r="L1502">
        <f t="shared" si="486"/>
        <v>128</v>
      </c>
      <c r="M1502">
        <f t="shared" si="487"/>
        <v>2</v>
      </c>
      <c r="N1502">
        <f>VLOOKUP(A1502,Mobility!$A:$L,7,FALSE)</f>
        <v>-21</v>
      </c>
      <c r="O1502">
        <f>VLOOKUP(A1502,Mobility!$A:$L,8,FALSE)</f>
        <v>4</v>
      </c>
      <c r="P1502">
        <f>VLOOKUP(A1502,Mobility!$A:$L,9,FALSE)</f>
        <v>73</v>
      </c>
      <c r="Q1502">
        <f>VLOOKUP(A1502,Mobility!$A:$L,10,FALSE)</f>
        <v>-9</v>
      </c>
      <c r="R1502">
        <f>VLOOKUP(A1502,Mobility!$A:$L,11,FALSE)</f>
        <v>-34</v>
      </c>
      <c r="S1502">
        <f>VLOOKUP(A1502,Mobility!$A:$L,12,FALSE)</f>
        <v>12</v>
      </c>
      <c r="T1502">
        <f>VLOOKUP(D1502,'Pop and Pop Den'!A:C,2,FALSE)</f>
        <v>3954821</v>
      </c>
      <c r="U1502">
        <f>VLOOKUP(D1502,'Pop and Pop Den'!A:C,3,FALSE)</f>
        <v>57.654699999999998</v>
      </c>
      <c r="V1502">
        <f>VLOOKUP(D1502,Unemployment!A:B,2,FALSE)</f>
        <v>3.3</v>
      </c>
      <c r="W1502">
        <f>VLOOKUP(D1502,Unemployment!H:J,2,FALSE)</f>
        <v>3.2</v>
      </c>
      <c r="X1502">
        <f>VLOOKUP(D1502,Unemployment!H:J,3,FALSE)</f>
        <v>3.1</v>
      </c>
      <c r="Y1502">
        <f t="shared" si="473"/>
        <v>-0.19999999999999973</v>
      </c>
      <c r="Z1502">
        <f t="shared" si="474"/>
        <v>-0.10000000000000009</v>
      </c>
      <c r="AA1502">
        <f>VLOOKUP(D1502,MedianAge!A:B,2,FALSE)</f>
        <v>36.4</v>
      </c>
      <c r="AB1502" s="6">
        <f>VLOOKUP(D1502,StateActions!F:G,2,FALSE)</f>
        <v>43914</v>
      </c>
      <c r="AC1502" s="6">
        <f>VLOOKUP(D1502,StateActions!L:M,2,FALSE)</f>
        <v>43914</v>
      </c>
      <c r="AD1502" s="6">
        <f>VLOOKUP(D1502,StateActions!A:B,2,FALSE)</f>
        <v>43906</v>
      </c>
      <c r="AE1502">
        <f t="shared" si="475"/>
        <v>1</v>
      </c>
      <c r="AF1502">
        <f t="shared" si="476"/>
        <v>1</v>
      </c>
      <c r="AG1502">
        <f t="shared" si="477"/>
        <v>9</v>
      </c>
      <c r="AH1502" s="18">
        <f t="shared" si="478"/>
        <v>0.16924664602683179</v>
      </c>
      <c r="AI1502" s="18">
        <f t="shared" si="479"/>
        <v>0.83075335397316818</v>
      </c>
      <c r="AJ1502" s="20">
        <f t="shared" si="480"/>
        <v>5.1599587203302374E-3</v>
      </c>
      <c r="AK1502" t="str">
        <f t="shared" si="481"/>
        <v>Include</v>
      </c>
      <c r="AL1502" t="str">
        <f t="shared" si="482"/>
        <v>Less than 10 deaths</v>
      </c>
      <c r="AM1502" s="6">
        <f>IFERROR(VLOOKUP(D1502,DatesEachStateReach10Deaths!A:B,2,FALSE),AK1502)</f>
        <v>43918</v>
      </c>
      <c r="AN1502">
        <f t="shared" si="483"/>
        <v>-3</v>
      </c>
    </row>
    <row r="1503" spans="1:40" x14ac:dyDescent="0.25">
      <c r="A1503" t="str">
        <f t="shared" si="470"/>
        <v>43916Oklahoma</v>
      </c>
      <c r="B1503" t="str">
        <f t="shared" si="471"/>
        <v>43916OK</v>
      </c>
      <c r="C1503" s="6">
        <v>43916</v>
      </c>
      <c r="D1503" t="s">
        <v>99</v>
      </c>
      <c r="E1503" t="s">
        <v>44</v>
      </c>
      <c r="F1503">
        <f>IFERROR(VLOOKUP(B1503,CovidTracking!B:G,4,FALSE),0)</f>
        <v>248</v>
      </c>
      <c r="G1503">
        <f>IFERROR(VLOOKUP(B1503,CovidTracking!B:G,5,FALSE),0)</f>
        <v>958</v>
      </c>
      <c r="H1503">
        <f t="shared" si="472"/>
        <v>1206</v>
      </c>
      <c r="I1503">
        <f>IFERROR(VLOOKUP(B1503,CovidTracking!B:G,6,FALSE),0)</f>
        <v>7</v>
      </c>
      <c r="J1503">
        <f t="shared" si="484"/>
        <v>84</v>
      </c>
      <c r="K1503">
        <f t="shared" si="485"/>
        <v>153</v>
      </c>
      <c r="L1503">
        <f t="shared" si="486"/>
        <v>237</v>
      </c>
      <c r="M1503">
        <f t="shared" si="487"/>
        <v>2</v>
      </c>
      <c r="N1503">
        <f>VLOOKUP(A1503,Mobility!$A:$L,7,FALSE)</f>
        <v>-29</v>
      </c>
      <c r="O1503">
        <f>VLOOKUP(A1503,Mobility!$A:$L,8,FALSE)</f>
        <v>-3</v>
      </c>
      <c r="P1503">
        <f>VLOOKUP(A1503,Mobility!$A:$L,9,FALSE)</f>
        <v>57</v>
      </c>
      <c r="Q1503">
        <f>VLOOKUP(A1503,Mobility!$A:$L,10,FALSE)</f>
        <v>-16</v>
      </c>
      <c r="R1503">
        <f>VLOOKUP(A1503,Mobility!$A:$L,11,FALSE)</f>
        <v>-38</v>
      </c>
      <c r="S1503">
        <f>VLOOKUP(A1503,Mobility!$A:$L,12,FALSE)</f>
        <v>14</v>
      </c>
      <c r="T1503">
        <f>VLOOKUP(D1503,'Pop and Pop Den'!A:C,2,FALSE)</f>
        <v>3954821</v>
      </c>
      <c r="U1503">
        <f>VLOOKUP(D1503,'Pop and Pop Den'!A:C,3,FALSE)</f>
        <v>57.654699999999998</v>
      </c>
      <c r="V1503">
        <f>VLOOKUP(D1503,Unemployment!A:B,2,FALSE)</f>
        <v>3.3</v>
      </c>
      <c r="W1503">
        <f>VLOOKUP(D1503,Unemployment!H:J,2,FALSE)</f>
        <v>3.2</v>
      </c>
      <c r="X1503">
        <f>VLOOKUP(D1503,Unemployment!H:J,3,FALSE)</f>
        <v>3.1</v>
      </c>
      <c r="Y1503">
        <f t="shared" si="473"/>
        <v>-0.19999999999999973</v>
      </c>
      <c r="Z1503">
        <f t="shared" si="474"/>
        <v>-0.10000000000000009</v>
      </c>
      <c r="AA1503">
        <f>VLOOKUP(D1503,MedianAge!A:B,2,FALSE)</f>
        <v>36.4</v>
      </c>
      <c r="AB1503" s="6">
        <f>VLOOKUP(D1503,StateActions!F:G,2,FALSE)</f>
        <v>43914</v>
      </c>
      <c r="AC1503" s="6">
        <f>VLOOKUP(D1503,StateActions!L:M,2,FALSE)</f>
        <v>43914</v>
      </c>
      <c r="AD1503" s="6">
        <f>VLOOKUP(D1503,StateActions!A:B,2,FALSE)</f>
        <v>43906</v>
      </c>
      <c r="AE1503">
        <f t="shared" si="475"/>
        <v>2</v>
      </c>
      <c r="AF1503">
        <f t="shared" si="476"/>
        <v>2</v>
      </c>
      <c r="AG1503">
        <f t="shared" si="477"/>
        <v>10</v>
      </c>
      <c r="AH1503" s="18">
        <f t="shared" si="478"/>
        <v>0.20563847429519072</v>
      </c>
      <c r="AI1503" s="18">
        <f t="shared" si="479"/>
        <v>0.79436152570480933</v>
      </c>
      <c r="AJ1503" s="20">
        <f t="shared" si="480"/>
        <v>5.8043117744610278E-3</v>
      </c>
      <c r="AK1503" t="str">
        <f t="shared" si="481"/>
        <v>Include</v>
      </c>
      <c r="AL1503" t="str">
        <f t="shared" si="482"/>
        <v>Less than 10 deaths</v>
      </c>
      <c r="AM1503" s="6">
        <f>IFERROR(VLOOKUP(D1503,DatesEachStateReach10Deaths!A:B,2,FALSE),AK1503)</f>
        <v>43918</v>
      </c>
      <c r="AN1503">
        <f t="shared" si="483"/>
        <v>-2</v>
      </c>
    </row>
    <row r="1504" spans="1:40" x14ac:dyDescent="0.25">
      <c r="A1504" t="str">
        <f t="shared" si="470"/>
        <v>43917Oklahoma</v>
      </c>
      <c r="B1504" t="str">
        <f t="shared" si="471"/>
        <v>43917OK</v>
      </c>
      <c r="C1504" s="6">
        <v>43917</v>
      </c>
      <c r="D1504" t="s">
        <v>99</v>
      </c>
      <c r="E1504" t="s">
        <v>44</v>
      </c>
      <c r="F1504">
        <f>IFERROR(VLOOKUP(B1504,CovidTracking!B:G,4,FALSE),0)</f>
        <v>322</v>
      </c>
      <c r="G1504">
        <f>IFERROR(VLOOKUP(B1504,CovidTracking!B:G,5,FALSE),0)</f>
        <v>1084</v>
      </c>
      <c r="H1504">
        <f t="shared" si="472"/>
        <v>1406</v>
      </c>
      <c r="I1504">
        <f>IFERROR(VLOOKUP(B1504,CovidTracking!B:G,6,FALSE),0)</f>
        <v>8</v>
      </c>
      <c r="J1504">
        <f t="shared" si="484"/>
        <v>74</v>
      </c>
      <c r="K1504">
        <f t="shared" si="485"/>
        <v>126</v>
      </c>
      <c r="L1504">
        <f t="shared" si="486"/>
        <v>200</v>
      </c>
      <c r="M1504">
        <f t="shared" si="487"/>
        <v>1</v>
      </c>
      <c r="N1504">
        <f>VLOOKUP(A1504,Mobility!$A:$L,7,FALSE)</f>
        <v>-34</v>
      </c>
      <c r="O1504">
        <f>VLOOKUP(A1504,Mobility!$A:$L,8,FALSE)</f>
        <v>-10</v>
      </c>
      <c r="P1504">
        <f>VLOOKUP(A1504,Mobility!$A:$L,9,FALSE)</f>
        <v>24</v>
      </c>
      <c r="Q1504">
        <f>VLOOKUP(A1504,Mobility!$A:$L,10,FALSE)</f>
        <v>-22</v>
      </c>
      <c r="R1504">
        <f>VLOOKUP(A1504,Mobility!$A:$L,11,FALSE)</f>
        <v>-38</v>
      </c>
      <c r="S1504">
        <f>VLOOKUP(A1504,Mobility!$A:$L,12,FALSE)</f>
        <v>16</v>
      </c>
      <c r="T1504">
        <f>VLOOKUP(D1504,'Pop and Pop Den'!A:C,2,FALSE)</f>
        <v>3954821</v>
      </c>
      <c r="U1504">
        <f>VLOOKUP(D1504,'Pop and Pop Den'!A:C,3,FALSE)</f>
        <v>57.654699999999998</v>
      </c>
      <c r="V1504">
        <f>VLOOKUP(D1504,Unemployment!A:B,2,FALSE)</f>
        <v>3.3</v>
      </c>
      <c r="W1504">
        <f>VLOOKUP(D1504,Unemployment!H:J,2,FALSE)</f>
        <v>3.2</v>
      </c>
      <c r="X1504">
        <f>VLOOKUP(D1504,Unemployment!H:J,3,FALSE)</f>
        <v>3.1</v>
      </c>
      <c r="Y1504">
        <f t="shared" si="473"/>
        <v>-0.19999999999999973</v>
      </c>
      <c r="Z1504">
        <f t="shared" si="474"/>
        <v>-0.10000000000000009</v>
      </c>
      <c r="AA1504">
        <f>VLOOKUP(D1504,MedianAge!A:B,2,FALSE)</f>
        <v>36.4</v>
      </c>
      <c r="AB1504" s="6">
        <f>VLOOKUP(D1504,StateActions!F:G,2,FALSE)</f>
        <v>43914</v>
      </c>
      <c r="AC1504" s="6">
        <f>VLOOKUP(D1504,StateActions!L:M,2,FALSE)</f>
        <v>43914</v>
      </c>
      <c r="AD1504" s="6">
        <f>VLOOKUP(D1504,StateActions!A:B,2,FALSE)</f>
        <v>43906</v>
      </c>
      <c r="AE1504">
        <f t="shared" si="475"/>
        <v>3</v>
      </c>
      <c r="AF1504">
        <f t="shared" si="476"/>
        <v>3</v>
      </c>
      <c r="AG1504">
        <f t="shared" si="477"/>
        <v>11</v>
      </c>
      <c r="AH1504" s="18">
        <f t="shared" si="478"/>
        <v>0.22901849217638692</v>
      </c>
      <c r="AI1504" s="18">
        <f t="shared" si="479"/>
        <v>0.77098150782361308</v>
      </c>
      <c r="AJ1504" s="20">
        <f t="shared" si="480"/>
        <v>5.6899004267425323E-3</v>
      </c>
      <c r="AK1504" t="str">
        <f t="shared" si="481"/>
        <v>Include</v>
      </c>
      <c r="AL1504" t="str">
        <f t="shared" si="482"/>
        <v>Less than 10 deaths</v>
      </c>
      <c r="AM1504" s="6">
        <f>IFERROR(VLOOKUP(D1504,DatesEachStateReach10Deaths!A:B,2,FALSE),AK1504)</f>
        <v>43918</v>
      </c>
      <c r="AN1504">
        <f t="shared" si="483"/>
        <v>-1</v>
      </c>
    </row>
    <row r="1505" spans="1:40" x14ac:dyDescent="0.25">
      <c r="A1505" t="str">
        <f t="shared" si="470"/>
        <v>43918Oklahoma</v>
      </c>
      <c r="B1505" t="str">
        <f t="shared" si="471"/>
        <v>43918OK</v>
      </c>
      <c r="C1505" s="6">
        <v>43918</v>
      </c>
      <c r="D1505" t="s">
        <v>99</v>
      </c>
      <c r="E1505" t="s">
        <v>44</v>
      </c>
      <c r="F1505">
        <f>IFERROR(VLOOKUP(B1505,CovidTracking!B:G,4,FALSE),0)</f>
        <v>377</v>
      </c>
      <c r="G1505">
        <f>IFERROR(VLOOKUP(B1505,CovidTracking!B:G,5,FALSE),0)</f>
        <v>1180</v>
      </c>
      <c r="H1505">
        <f t="shared" si="472"/>
        <v>1557</v>
      </c>
      <c r="I1505">
        <f>IFERROR(VLOOKUP(B1505,CovidTracking!B:G,6,FALSE),0)</f>
        <v>15</v>
      </c>
      <c r="J1505">
        <f t="shared" si="484"/>
        <v>55</v>
      </c>
      <c r="K1505">
        <f t="shared" si="485"/>
        <v>96</v>
      </c>
      <c r="L1505">
        <f t="shared" si="486"/>
        <v>151</v>
      </c>
      <c r="M1505">
        <f t="shared" si="487"/>
        <v>7</v>
      </c>
      <c r="N1505">
        <f>VLOOKUP(A1505,Mobility!$A:$L,7,FALSE)</f>
        <v>-37</v>
      </c>
      <c r="O1505">
        <f>VLOOKUP(A1505,Mobility!$A:$L,8,FALSE)</f>
        <v>-6</v>
      </c>
      <c r="P1505">
        <f>VLOOKUP(A1505,Mobility!$A:$L,9,FALSE)</f>
        <v>13</v>
      </c>
      <c r="Q1505">
        <f>VLOOKUP(A1505,Mobility!$A:$L,10,FALSE)</f>
        <v>-20</v>
      </c>
      <c r="R1505">
        <f>VLOOKUP(A1505,Mobility!$A:$L,11,FALSE)</f>
        <v>-27</v>
      </c>
      <c r="S1505">
        <f>VLOOKUP(A1505,Mobility!$A:$L,12,FALSE)</f>
        <v>11</v>
      </c>
      <c r="T1505">
        <f>VLOOKUP(D1505,'Pop and Pop Den'!A:C,2,FALSE)</f>
        <v>3954821</v>
      </c>
      <c r="U1505">
        <f>VLOOKUP(D1505,'Pop and Pop Den'!A:C,3,FALSE)</f>
        <v>57.654699999999998</v>
      </c>
      <c r="V1505">
        <f>VLOOKUP(D1505,Unemployment!A:B,2,FALSE)</f>
        <v>3.3</v>
      </c>
      <c r="W1505">
        <f>VLOOKUP(D1505,Unemployment!H:J,2,FALSE)</f>
        <v>3.2</v>
      </c>
      <c r="X1505">
        <f>VLOOKUP(D1505,Unemployment!H:J,3,FALSE)</f>
        <v>3.1</v>
      </c>
      <c r="Y1505">
        <f t="shared" si="473"/>
        <v>-0.19999999999999973</v>
      </c>
      <c r="Z1505">
        <f t="shared" si="474"/>
        <v>-0.10000000000000009</v>
      </c>
      <c r="AA1505">
        <f>VLOOKUP(D1505,MedianAge!A:B,2,FALSE)</f>
        <v>36.4</v>
      </c>
      <c r="AB1505" s="6">
        <f>VLOOKUP(D1505,StateActions!F:G,2,FALSE)</f>
        <v>43914</v>
      </c>
      <c r="AC1505" s="6">
        <f>VLOOKUP(D1505,StateActions!L:M,2,FALSE)</f>
        <v>43914</v>
      </c>
      <c r="AD1505" s="6">
        <f>VLOOKUP(D1505,StateActions!A:B,2,FALSE)</f>
        <v>43906</v>
      </c>
      <c r="AE1505">
        <f t="shared" si="475"/>
        <v>4</v>
      </c>
      <c r="AF1505">
        <f t="shared" si="476"/>
        <v>4</v>
      </c>
      <c r="AG1505">
        <f t="shared" si="477"/>
        <v>12</v>
      </c>
      <c r="AH1505" s="18">
        <f t="shared" si="478"/>
        <v>0.24213230571612074</v>
      </c>
      <c r="AI1505" s="18">
        <f t="shared" si="479"/>
        <v>0.75786769428387923</v>
      </c>
      <c r="AJ1505" s="20">
        <f t="shared" si="480"/>
        <v>9.6339113680154135E-3</v>
      </c>
      <c r="AK1505" t="str">
        <f t="shared" si="481"/>
        <v>Include</v>
      </c>
      <c r="AL1505" t="str">
        <f t="shared" si="482"/>
        <v>10 or more deaths</v>
      </c>
      <c r="AM1505" s="6">
        <f>IFERROR(VLOOKUP(D1505,DatesEachStateReach10Deaths!A:B,2,FALSE),AK1505)</f>
        <v>43918</v>
      </c>
      <c r="AN1505">
        <f t="shared" si="483"/>
        <v>0</v>
      </c>
    </row>
    <row r="1506" spans="1:40" x14ac:dyDescent="0.25">
      <c r="A1506" t="str">
        <f t="shared" si="470"/>
        <v>43919Oklahoma</v>
      </c>
      <c r="B1506" t="str">
        <f t="shared" si="471"/>
        <v>43919OK</v>
      </c>
      <c r="C1506" s="6">
        <v>43919</v>
      </c>
      <c r="D1506" t="s">
        <v>99</v>
      </c>
      <c r="E1506" t="s">
        <v>44</v>
      </c>
      <c r="F1506">
        <f>IFERROR(VLOOKUP(B1506,CovidTracking!B:G,4,FALSE),0)</f>
        <v>429</v>
      </c>
      <c r="G1506">
        <f>IFERROR(VLOOKUP(B1506,CovidTracking!B:G,5,FALSE),0)</f>
        <v>1205</v>
      </c>
      <c r="H1506">
        <f t="shared" si="472"/>
        <v>1634</v>
      </c>
      <c r="I1506">
        <f>IFERROR(VLOOKUP(B1506,CovidTracking!B:G,6,FALSE),0)</f>
        <v>16</v>
      </c>
      <c r="J1506">
        <f t="shared" si="484"/>
        <v>52</v>
      </c>
      <c r="K1506">
        <f t="shared" si="485"/>
        <v>25</v>
      </c>
      <c r="L1506">
        <f t="shared" si="486"/>
        <v>77</v>
      </c>
      <c r="M1506">
        <f t="shared" si="487"/>
        <v>1</v>
      </c>
      <c r="N1506">
        <f>VLOOKUP(A1506,Mobility!$A:$L,7,FALSE)</f>
        <v>-36</v>
      </c>
      <c r="O1506">
        <f>VLOOKUP(A1506,Mobility!$A:$L,8,FALSE)</f>
        <v>-12</v>
      </c>
      <c r="P1506">
        <f>VLOOKUP(A1506,Mobility!$A:$L,9,FALSE)</f>
        <v>29</v>
      </c>
      <c r="Q1506">
        <f>VLOOKUP(A1506,Mobility!$A:$L,10,FALSE)</f>
        <v>-23</v>
      </c>
      <c r="R1506">
        <f>VLOOKUP(A1506,Mobility!$A:$L,11,FALSE)</f>
        <v>-32</v>
      </c>
      <c r="S1506">
        <f>VLOOKUP(A1506,Mobility!$A:$L,12,FALSE)</f>
        <v>9</v>
      </c>
      <c r="T1506">
        <f>VLOOKUP(D1506,'Pop and Pop Den'!A:C,2,FALSE)</f>
        <v>3954821</v>
      </c>
      <c r="U1506">
        <f>VLOOKUP(D1506,'Pop and Pop Den'!A:C,3,FALSE)</f>
        <v>57.654699999999998</v>
      </c>
      <c r="V1506">
        <f>VLOOKUP(D1506,Unemployment!A:B,2,FALSE)</f>
        <v>3.3</v>
      </c>
      <c r="W1506">
        <f>VLOOKUP(D1506,Unemployment!H:J,2,FALSE)</f>
        <v>3.2</v>
      </c>
      <c r="X1506">
        <f>VLOOKUP(D1506,Unemployment!H:J,3,FALSE)</f>
        <v>3.1</v>
      </c>
      <c r="Y1506">
        <f t="shared" si="473"/>
        <v>-0.19999999999999973</v>
      </c>
      <c r="Z1506">
        <f t="shared" si="474"/>
        <v>-0.10000000000000009</v>
      </c>
      <c r="AA1506">
        <f>VLOOKUP(D1506,MedianAge!A:B,2,FALSE)</f>
        <v>36.4</v>
      </c>
      <c r="AB1506" s="6">
        <f>VLOOKUP(D1506,StateActions!F:G,2,FALSE)</f>
        <v>43914</v>
      </c>
      <c r="AC1506" s="6">
        <f>VLOOKUP(D1506,StateActions!L:M,2,FALSE)</f>
        <v>43914</v>
      </c>
      <c r="AD1506" s="6">
        <f>VLOOKUP(D1506,StateActions!A:B,2,FALSE)</f>
        <v>43906</v>
      </c>
      <c r="AE1506">
        <f t="shared" si="475"/>
        <v>5</v>
      </c>
      <c r="AF1506">
        <f t="shared" si="476"/>
        <v>5</v>
      </c>
      <c r="AG1506">
        <f t="shared" si="477"/>
        <v>13</v>
      </c>
      <c r="AH1506" s="18">
        <f t="shared" si="478"/>
        <v>0.26254589963280295</v>
      </c>
      <c r="AI1506" s="18">
        <f t="shared" si="479"/>
        <v>0.73745410036719705</v>
      </c>
      <c r="AJ1506" s="20">
        <f t="shared" si="480"/>
        <v>9.7919216646266821E-3</v>
      </c>
      <c r="AK1506" t="str">
        <f t="shared" si="481"/>
        <v>Include</v>
      </c>
      <c r="AL1506" t="str">
        <f t="shared" si="482"/>
        <v>10 or more deaths</v>
      </c>
      <c r="AM1506" s="6">
        <f>IFERROR(VLOOKUP(D1506,DatesEachStateReach10Deaths!A:B,2,FALSE),AK1506)</f>
        <v>43918</v>
      </c>
      <c r="AN1506">
        <f t="shared" si="483"/>
        <v>1</v>
      </c>
    </row>
    <row r="1507" spans="1:40" x14ac:dyDescent="0.25">
      <c r="A1507" t="str">
        <f t="shared" si="470"/>
        <v>43920Oklahoma</v>
      </c>
      <c r="B1507" t="str">
        <f t="shared" si="471"/>
        <v>43920OK</v>
      </c>
      <c r="C1507" s="6">
        <v>43920</v>
      </c>
      <c r="D1507" t="s">
        <v>99</v>
      </c>
      <c r="E1507" t="s">
        <v>44</v>
      </c>
      <c r="F1507">
        <f>IFERROR(VLOOKUP(B1507,CovidTracking!B:G,4,FALSE),0)</f>
        <v>481</v>
      </c>
      <c r="G1507">
        <f>IFERROR(VLOOKUP(B1507,CovidTracking!B:G,5,FALSE),0)</f>
        <v>1207</v>
      </c>
      <c r="H1507">
        <f t="shared" si="472"/>
        <v>1688</v>
      </c>
      <c r="I1507">
        <f>IFERROR(VLOOKUP(B1507,CovidTracking!B:G,6,FALSE),0)</f>
        <v>17</v>
      </c>
      <c r="J1507">
        <f t="shared" si="484"/>
        <v>52</v>
      </c>
      <c r="K1507">
        <f t="shared" si="485"/>
        <v>2</v>
      </c>
      <c r="L1507">
        <f t="shared" si="486"/>
        <v>54</v>
      </c>
      <c r="M1507">
        <f t="shared" si="487"/>
        <v>1</v>
      </c>
      <c r="N1507">
        <f>VLOOKUP(A1507,Mobility!$A:$L,7,FALSE)</f>
        <v>-37</v>
      </c>
      <c r="O1507">
        <f>VLOOKUP(A1507,Mobility!$A:$L,8,FALSE)</f>
        <v>-18</v>
      </c>
      <c r="P1507">
        <f>VLOOKUP(A1507,Mobility!$A:$L,9,FALSE)</f>
        <v>-29</v>
      </c>
      <c r="Q1507">
        <f>VLOOKUP(A1507,Mobility!$A:$L,10,FALSE)</f>
        <v>-28</v>
      </c>
      <c r="R1507">
        <f>VLOOKUP(A1507,Mobility!$A:$L,11,FALSE)</f>
        <v>-40</v>
      </c>
      <c r="S1507">
        <f>VLOOKUP(A1507,Mobility!$A:$L,12,FALSE)</f>
        <v>17</v>
      </c>
      <c r="T1507">
        <f>VLOOKUP(D1507,'Pop and Pop Den'!A:C,2,FALSE)</f>
        <v>3954821</v>
      </c>
      <c r="U1507">
        <f>VLOOKUP(D1507,'Pop and Pop Den'!A:C,3,FALSE)</f>
        <v>57.654699999999998</v>
      </c>
      <c r="V1507">
        <f>VLOOKUP(D1507,Unemployment!A:B,2,FALSE)</f>
        <v>3.3</v>
      </c>
      <c r="W1507">
        <f>VLOOKUP(D1507,Unemployment!H:J,2,FALSE)</f>
        <v>3.2</v>
      </c>
      <c r="X1507">
        <f>VLOOKUP(D1507,Unemployment!H:J,3,FALSE)</f>
        <v>3.1</v>
      </c>
      <c r="Y1507">
        <f t="shared" si="473"/>
        <v>-0.19999999999999973</v>
      </c>
      <c r="Z1507">
        <f t="shared" si="474"/>
        <v>-0.10000000000000009</v>
      </c>
      <c r="AA1507">
        <f>VLOOKUP(D1507,MedianAge!A:B,2,FALSE)</f>
        <v>36.4</v>
      </c>
      <c r="AB1507" s="6">
        <f>VLOOKUP(D1507,StateActions!F:G,2,FALSE)</f>
        <v>43914</v>
      </c>
      <c r="AC1507" s="6">
        <f>VLOOKUP(D1507,StateActions!L:M,2,FALSE)</f>
        <v>43914</v>
      </c>
      <c r="AD1507" s="6">
        <f>VLOOKUP(D1507,StateActions!A:B,2,FALSE)</f>
        <v>43906</v>
      </c>
      <c r="AE1507">
        <f t="shared" si="475"/>
        <v>6</v>
      </c>
      <c r="AF1507">
        <f t="shared" si="476"/>
        <v>6</v>
      </c>
      <c r="AG1507">
        <f t="shared" si="477"/>
        <v>14</v>
      </c>
      <c r="AH1507" s="18">
        <f t="shared" si="478"/>
        <v>0.2849526066350711</v>
      </c>
      <c r="AI1507" s="18">
        <f t="shared" si="479"/>
        <v>0.71504739336492895</v>
      </c>
      <c r="AJ1507" s="20">
        <f t="shared" si="480"/>
        <v>1.0071090047393365E-2</v>
      </c>
      <c r="AK1507" t="str">
        <f t="shared" si="481"/>
        <v>Include</v>
      </c>
      <c r="AL1507" t="str">
        <f t="shared" si="482"/>
        <v>10 or more deaths</v>
      </c>
      <c r="AM1507" s="6">
        <f>IFERROR(VLOOKUP(D1507,DatesEachStateReach10Deaths!A:B,2,FALSE),AK1507)</f>
        <v>43918</v>
      </c>
      <c r="AN1507">
        <f t="shared" si="483"/>
        <v>2</v>
      </c>
    </row>
    <row r="1508" spans="1:40" x14ac:dyDescent="0.25">
      <c r="A1508" t="str">
        <f t="shared" si="470"/>
        <v>43921Oklahoma</v>
      </c>
      <c r="B1508" t="str">
        <f t="shared" si="471"/>
        <v>43921OK</v>
      </c>
      <c r="C1508" s="6">
        <v>43921</v>
      </c>
      <c r="D1508" t="s">
        <v>99</v>
      </c>
      <c r="E1508" t="s">
        <v>44</v>
      </c>
      <c r="F1508">
        <f>IFERROR(VLOOKUP(B1508,CovidTracking!B:G,4,FALSE),0)</f>
        <v>565</v>
      </c>
      <c r="G1508">
        <f>IFERROR(VLOOKUP(B1508,CovidTracking!B:G,5,FALSE),0)</f>
        <v>1229</v>
      </c>
      <c r="H1508">
        <f t="shared" si="472"/>
        <v>1794</v>
      </c>
      <c r="I1508">
        <f>IFERROR(VLOOKUP(B1508,CovidTracking!B:G,6,FALSE),0)</f>
        <v>23</v>
      </c>
      <c r="J1508">
        <f t="shared" si="484"/>
        <v>84</v>
      </c>
      <c r="K1508">
        <f t="shared" si="485"/>
        <v>22</v>
      </c>
      <c r="L1508">
        <f t="shared" si="486"/>
        <v>106</v>
      </c>
      <c r="M1508">
        <f t="shared" si="487"/>
        <v>6</v>
      </c>
      <c r="N1508">
        <f>VLOOKUP(A1508,Mobility!$A:$L,7,FALSE)</f>
        <v>-29</v>
      </c>
      <c r="O1508">
        <f>VLOOKUP(A1508,Mobility!$A:$L,8,FALSE)</f>
        <v>-5</v>
      </c>
      <c r="P1508">
        <f>VLOOKUP(A1508,Mobility!$A:$L,9,FALSE)</f>
        <v>31</v>
      </c>
      <c r="Q1508">
        <f>VLOOKUP(A1508,Mobility!$A:$L,10,FALSE)</f>
        <v>-20</v>
      </c>
      <c r="R1508">
        <f>VLOOKUP(A1508,Mobility!$A:$L,11,FALSE)</f>
        <v>-41</v>
      </c>
      <c r="S1508">
        <f>VLOOKUP(A1508,Mobility!$A:$L,12,FALSE)</f>
        <v>15</v>
      </c>
      <c r="T1508">
        <f>VLOOKUP(D1508,'Pop and Pop Den'!A:C,2,FALSE)</f>
        <v>3954821</v>
      </c>
      <c r="U1508">
        <f>VLOOKUP(D1508,'Pop and Pop Den'!A:C,3,FALSE)</f>
        <v>57.654699999999998</v>
      </c>
      <c r="V1508">
        <f>VLOOKUP(D1508,Unemployment!A:B,2,FALSE)</f>
        <v>3.3</v>
      </c>
      <c r="W1508">
        <f>VLOOKUP(D1508,Unemployment!H:J,2,FALSE)</f>
        <v>3.2</v>
      </c>
      <c r="X1508">
        <f>VLOOKUP(D1508,Unemployment!H:J,3,FALSE)</f>
        <v>3.1</v>
      </c>
      <c r="Y1508">
        <f t="shared" si="473"/>
        <v>-0.19999999999999973</v>
      </c>
      <c r="Z1508">
        <f t="shared" si="474"/>
        <v>-0.10000000000000009</v>
      </c>
      <c r="AA1508">
        <f>VLOOKUP(D1508,MedianAge!A:B,2,FALSE)</f>
        <v>36.4</v>
      </c>
      <c r="AB1508" s="6">
        <f>VLOOKUP(D1508,StateActions!F:G,2,FALSE)</f>
        <v>43914</v>
      </c>
      <c r="AC1508" s="6">
        <f>VLOOKUP(D1508,StateActions!L:M,2,FALSE)</f>
        <v>43914</v>
      </c>
      <c r="AD1508" s="6">
        <f>VLOOKUP(D1508,StateActions!A:B,2,FALSE)</f>
        <v>43906</v>
      </c>
      <c r="AE1508">
        <f t="shared" si="475"/>
        <v>7</v>
      </c>
      <c r="AF1508">
        <f t="shared" si="476"/>
        <v>7</v>
      </c>
      <c r="AG1508">
        <f t="shared" si="477"/>
        <v>15</v>
      </c>
      <c r="AH1508" s="18">
        <f t="shared" si="478"/>
        <v>0.31493868450390189</v>
      </c>
      <c r="AI1508" s="18">
        <f t="shared" si="479"/>
        <v>0.68506131549609806</v>
      </c>
      <c r="AJ1508" s="20">
        <f t="shared" si="480"/>
        <v>1.282051282051282E-2</v>
      </c>
      <c r="AK1508" t="str">
        <f t="shared" si="481"/>
        <v>Include</v>
      </c>
      <c r="AL1508" t="str">
        <f t="shared" si="482"/>
        <v>10 or more deaths</v>
      </c>
      <c r="AM1508" s="6">
        <f>IFERROR(VLOOKUP(D1508,DatesEachStateReach10Deaths!A:B,2,FALSE),AK1508)</f>
        <v>43918</v>
      </c>
      <c r="AN1508">
        <f t="shared" si="483"/>
        <v>3</v>
      </c>
    </row>
    <row r="1509" spans="1:40" x14ac:dyDescent="0.25">
      <c r="A1509" t="str">
        <f t="shared" si="470"/>
        <v>43922Oklahoma</v>
      </c>
      <c r="B1509" t="str">
        <f t="shared" si="471"/>
        <v>43922OK</v>
      </c>
      <c r="C1509" s="6">
        <v>43922</v>
      </c>
      <c r="D1509" t="s">
        <v>99</v>
      </c>
      <c r="E1509" t="s">
        <v>44</v>
      </c>
      <c r="F1509">
        <f>IFERROR(VLOOKUP(B1509,CovidTracking!B:G,4,FALSE),0)</f>
        <v>719</v>
      </c>
      <c r="G1509">
        <f>IFERROR(VLOOKUP(B1509,CovidTracking!B:G,5,FALSE),0)</f>
        <v>1248</v>
      </c>
      <c r="H1509">
        <f t="shared" si="472"/>
        <v>1967</v>
      </c>
      <c r="I1509">
        <f>IFERROR(VLOOKUP(B1509,CovidTracking!B:G,6,FALSE),0)</f>
        <v>30</v>
      </c>
      <c r="J1509">
        <f t="shared" si="484"/>
        <v>154</v>
      </c>
      <c r="K1509">
        <f t="shared" si="485"/>
        <v>19</v>
      </c>
      <c r="L1509">
        <f t="shared" si="486"/>
        <v>173</v>
      </c>
      <c r="M1509">
        <f t="shared" si="487"/>
        <v>7</v>
      </c>
      <c r="N1509">
        <f>VLOOKUP(A1509,Mobility!$A:$L,7,FALSE)</f>
        <v>-22</v>
      </c>
      <c r="O1509">
        <f>VLOOKUP(A1509,Mobility!$A:$L,8,FALSE)</f>
        <v>6</v>
      </c>
      <c r="P1509">
        <f>VLOOKUP(A1509,Mobility!$A:$L,9,FALSE)</f>
        <v>35</v>
      </c>
      <c r="Q1509">
        <f>VLOOKUP(A1509,Mobility!$A:$L,10,FALSE)</f>
        <v>-13</v>
      </c>
      <c r="R1509">
        <f>VLOOKUP(A1509,Mobility!$A:$L,11,FALSE)</f>
        <v>-40</v>
      </c>
      <c r="S1509">
        <f>VLOOKUP(A1509,Mobility!$A:$L,12,FALSE)</f>
        <v>14</v>
      </c>
      <c r="T1509">
        <f>VLOOKUP(D1509,'Pop and Pop Den'!A:C,2,FALSE)</f>
        <v>3954821</v>
      </c>
      <c r="U1509">
        <f>VLOOKUP(D1509,'Pop and Pop Den'!A:C,3,FALSE)</f>
        <v>57.654699999999998</v>
      </c>
      <c r="V1509">
        <f>VLOOKUP(D1509,Unemployment!A:B,2,FALSE)</f>
        <v>3.3</v>
      </c>
      <c r="W1509">
        <f>VLOOKUP(D1509,Unemployment!H:J,2,FALSE)</f>
        <v>3.2</v>
      </c>
      <c r="X1509">
        <f>VLOOKUP(D1509,Unemployment!H:J,3,FALSE)</f>
        <v>3.1</v>
      </c>
      <c r="Y1509">
        <f t="shared" si="473"/>
        <v>-0.19999999999999973</v>
      </c>
      <c r="Z1509">
        <f t="shared" si="474"/>
        <v>-0.10000000000000009</v>
      </c>
      <c r="AA1509">
        <f>VLOOKUP(D1509,MedianAge!A:B,2,FALSE)</f>
        <v>36.4</v>
      </c>
      <c r="AB1509" s="6">
        <f>VLOOKUP(D1509,StateActions!F:G,2,FALSE)</f>
        <v>43914</v>
      </c>
      <c r="AC1509" s="6">
        <f>VLOOKUP(D1509,StateActions!L:M,2,FALSE)</f>
        <v>43914</v>
      </c>
      <c r="AD1509" s="6">
        <f>VLOOKUP(D1509,StateActions!A:B,2,FALSE)</f>
        <v>43906</v>
      </c>
      <c r="AE1509">
        <f t="shared" si="475"/>
        <v>8</v>
      </c>
      <c r="AF1509">
        <f t="shared" si="476"/>
        <v>8</v>
      </c>
      <c r="AG1509">
        <f t="shared" si="477"/>
        <v>16</v>
      </c>
      <c r="AH1509" s="18">
        <f t="shared" si="478"/>
        <v>0.36553126588713775</v>
      </c>
      <c r="AI1509" s="18">
        <f t="shared" si="479"/>
        <v>0.6344687341128622</v>
      </c>
      <c r="AJ1509" s="20">
        <f t="shared" si="480"/>
        <v>1.5251652262328419E-2</v>
      </c>
      <c r="AK1509" t="str">
        <f t="shared" si="481"/>
        <v>Include</v>
      </c>
      <c r="AL1509" t="str">
        <f t="shared" si="482"/>
        <v>10 or more deaths</v>
      </c>
      <c r="AM1509" s="6">
        <f>IFERROR(VLOOKUP(D1509,DatesEachStateReach10Deaths!A:B,2,FALSE),AK1509)</f>
        <v>43918</v>
      </c>
      <c r="AN1509">
        <f t="shared" si="483"/>
        <v>4</v>
      </c>
    </row>
    <row r="1510" spans="1:40" x14ac:dyDescent="0.25">
      <c r="A1510" t="str">
        <f t="shared" si="470"/>
        <v>43923Oklahoma</v>
      </c>
      <c r="B1510" t="str">
        <f t="shared" si="471"/>
        <v>43923OK</v>
      </c>
      <c r="C1510" s="6">
        <v>43923</v>
      </c>
      <c r="D1510" t="s">
        <v>99</v>
      </c>
      <c r="E1510" t="s">
        <v>44</v>
      </c>
      <c r="F1510">
        <f>IFERROR(VLOOKUP(B1510,CovidTracking!B:G,4,FALSE),0)</f>
        <v>879</v>
      </c>
      <c r="G1510">
        <f>IFERROR(VLOOKUP(B1510,CovidTracking!B:G,5,FALSE),0)</f>
        <v>1265</v>
      </c>
      <c r="H1510">
        <f t="shared" si="472"/>
        <v>2144</v>
      </c>
      <c r="I1510">
        <f>IFERROR(VLOOKUP(B1510,CovidTracking!B:G,6,FALSE),0)</f>
        <v>34</v>
      </c>
      <c r="J1510">
        <f t="shared" si="484"/>
        <v>160</v>
      </c>
      <c r="K1510">
        <f t="shared" si="485"/>
        <v>17</v>
      </c>
      <c r="L1510">
        <f t="shared" si="486"/>
        <v>177</v>
      </c>
      <c r="M1510">
        <f t="shared" si="487"/>
        <v>4</v>
      </c>
      <c r="N1510">
        <f>VLOOKUP(A1510,Mobility!$A:$L,7,FALSE)</f>
        <v>-30</v>
      </c>
      <c r="O1510">
        <f>VLOOKUP(A1510,Mobility!$A:$L,8,FALSE)</f>
        <v>-1</v>
      </c>
      <c r="P1510">
        <f>VLOOKUP(A1510,Mobility!$A:$L,9,FALSE)</f>
        <v>16</v>
      </c>
      <c r="Q1510">
        <f>VLOOKUP(A1510,Mobility!$A:$L,10,FALSE)</f>
        <v>-20</v>
      </c>
      <c r="R1510">
        <f>VLOOKUP(A1510,Mobility!$A:$L,11,FALSE)</f>
        <v>-42</v>
      </c>
      <c r="S1510">
        <f>VLOOKUP(A1510,Mobility!$A:$L,12,FALSE)</f>
        <v>16</v>
      </c>
      <c r="T1510">
        <f>VLOOKUP(D1510,'Pop and Pop Den'!A:C,2,FALSE)</f>
        <v>3954821</v>
      </c>
      <c r="U1510">
        <f>VLOOKUP(D1510,'Pop and Pop Den'!A:C,3,FALSE)</f>
        <v>57.654699999999998</v>
      </c>
      <c r="V1510">
        <f>VLOOKUP(D1510,Unemployment!A:B,2,FALSE)</f>
        <v>3.3</v>
      </c>
      <c r="W1510">
        <f>VLOOKUP(D1510,Unemployment!H:J,2,FALSE)</f>
        <v>3.2</v>
      </c>
      <c r="X1510">
        <f>VLOOKUP(D1510,Unemployment!H:J,3,FALSE)</f>
        <v>3.1</v>
      </c>
      <c r="Y1510">
        <f t="shared" si="473"/>
        <v>-0.19999999999999973</v>
      </c>
      <c r="Z1510">
        <f t="shared" si="474"/>
        <v>-0.10000000000000009</v>
      </c>
      <c r="AA1510">
        <f>VLOOKUP(D1510,MedianAge!A:B,2,FALSE)</f>
        <v>36.4</v>
      </c>
      <c r="AB1510" s="6">
        <f>VLOOKUP(D1510,StateActions!F:G,2,FALSE)</f>
        <v>43914</v>
      </c>
      <c r="AC1510" s="6">
        <f>VLOOKUP(D1510,StateActions!L:M,2,FALSE)</f>
        <v>43914</v>
      </c>
      <c r="AD1510" s="6">
        <f>VLOOKUP(D1510,StateActions!A:B,2,FALSE)</f>
        <v>43906</v>
      </c>
      <c r="AE1510">
        <f t="shared" si="475"/>
        <v>9</v>
      </c>
      <c r="AF1510">
        <f t="shared" si="476"/>
        <v>9</v>
      </c>
      <c r="AG1510">
        <f t="shared" si="477"/>
        <v>17</v>
      </c>
      <c r="AH1510" s="18">
        <f t="shared" si="478"/>
        <v>0.4099813432835821</v>
      </c>
      <c r="AI1510" s="18">
        <f t="shared" si="479"/>
        <v>0.59001865671641796</v>
      </c>
      <c r="AJ1510" s="20">
        <f t="shared" si="480"/>
        <v>1.5858208955223881E-2</v>
      </c>
      <c r="AK1510" t="str">
        <f t="shared" si="481"/>
        <v>Include</v>
      </c>
      <c r="AL1510" t="str">
        <f t="shared" si="482"/>
        <v>10 or more deaths</v>
      </c>
      <c r="AM1510" s="6">
        <f>IFERROR(VLOOKUP(D1510,DatesEachStateReach10Deaths!A:B,2,FALSE),AK1510)</f>
        <v>43918</v>
      </c>
      <c r="AN1510">
        <f t="shared" si="483"/>
        <v>5</v>
      </c>
    </row>
    <row r="1511" spans="1:40" x14ac:dyDescent="0.25">
      <c r="A1511" t="str">
        <f t="shared" si="470"/>
        <v>43924Oklahoma</v>
      </c>
      <c r="B1511" t="str">
        <f t="shared" si="471"/>
        <v>43924OK</v>
      </c>
      <c r="C1511" s="6">
        <v>43924</v>
      </c>
      <c r="D1511" t="s">
        <v>99</v>
      </c>
      <c r="E1511" t="s">
        <v>44</v>
      </c>
      <c r="F1511">
        <f>IFERROR(VLOOKUP(B1511,CovidTracking!B:G,4,FALSE),0)</f>
        <v>988</v>
      </c>
      <c r="G1511">
        <f>IFERROR(VLOOKUP(B1511,CovidTracking!B:G,5,FALSE),0)</f>
        <v>1315</v>
      </c>
      <c r="H1511">
        <f t="shared" si="472"/>
        <v>2303</v>
      </c>
      <c r="I1511">
        <f>IFERROR(VLOOKUP(B1511,CovidTracking!B:G,6,FALSE),0)</f>
        <v>38</v>
      </c>
      <c r="J1511">
        <f t="shared" si="484"/>
        <v>109</v>
      </c>
      <c r="K1511">
        <f t="shared" si="485"/>
        <v>50</v>
      </c>
      <c r="L1511">
        <f t="shared" si="486"/>
        <v>159</v>
      </c>
      <c r="M1511">
        <f t="shared" si="487"/>
        <v>4</v>
      </c>
      <c r="N1511">
        <f>VLOOKUP(A1511,Mobility!$A:$L,7,FALSE)</f>
        <v>-37</v>
      </c>
      <c r="O1511">
        <f>VLOOKUP(A1511,Mobility!$A:$L,8,FALSE)</f>
        <v>-9</v>
      </c>
      <c r="P1511">
        <f>VLOOKUP(A1511,Mobility!$A:$L,9,FALSE)</f>
        <v>-37</v>
      </c>
      <c r="Q1511">
        <f>VLOOKUP(A1511,Mobility!$A:$L,10,FALSE)</f>
        <v>-28</v>
      </c>
      <c r="R1511">
        <f>VLOOKUP(A1511,Mobility!$A:$L,11,FALSE)</f>
        <v>-43</v>
      </c>
      <c r="S1511">
        <f>VLOOKUP(A1511,Mobility!$A:$L,12,FALSE)</f>
        <v>20</v>
      </c>
      <c r="T1511">
        <f>VLOOKUP(D1511,'Pop and Pop Den'!A:C,2,FALSE)</f>
        <v>3954821</v>
      </c>
      <c r="U1511">
        <f>VLOOKUP(D1511,'Pop and Pop Den'!A:C,3,FALSE)</f>
        <v>57.654699999999998</v>
      </c>
      <c r="V1511">
        <f>VLOOKUP(D1511,Unemployment!A:B,2,FALSE)</f>
        <v>3.3</v>
      </c>
      <c r="W1511">
        <f>VLOOKUP(D1511,Unemployment!H:J,2,FALSE)</f>
        <v>3.2</v>
      </c>
      <c r="X1511">
        <f>VLOOKUP(D1511,Unemployment!H:J,3,FALSE)</f>
        <v>3.1</v>
      </c>
      <c r="Y1511">
        <f t="shared" si="473"/>
        <v>-0.19999999999999973</v>
      </c>
      <c r="Z1511">
        <f t="shared" si="474"/>
        <v>-0.10000000000000009</v>
      </c>
      <c r="AA1511">
        <f>VLOOKUP(D1511,MedianAge!A:B,2,FALSE)</f>
        <v>36.4</v>
      </c>
      <c r="AB1511" s="6">
        <f>VLOOKUP(D1511,StateActions!F:G,2,FALSE)</f>
        <v>43914</v>
      </c>
      <c r="AC1511" s="6">
        <f>VLOOKUP(D1511,StateActions!L:M,2,FALSE)</f>
        <v>43914</v>
      </c>
      <c r="AD1511" s="6">
        <f>VLOOKUP(D1511,StateActions!A:B,2,FALSE)</f>
        <v>43906</v>
      </c>
      <c r="AE1511">
        <f t="shared" si="475"/>
        <v>10</v>
      </c>
      <c r="AF1511">
        <f t="shared" si="476"/>
        <v>10</v>
      </c>
      <c r="AG1511">
        <f t="shared" si="477"/>
        <v>18</v>
      </c>
      <c r="AH1511" s="18">
        <f t="shared" si="478"/>
        <v>0.42900564481111592</v>
      </c>
      <c r="AI1511" s="18">
        <f t="shared" si="479"/>
        <v>0.57099435518888408</v>
      </c>
      <c r="AJ1511" s="20">
        <f t="shared" si="480"/>
        <v>1.6500217108119844E-2</v>
      </c>
      <c r="AK1511" t="str">
        <f t="shared" si="481"/>
        <v>Include</v>
      </c>
      <c r="AL1511" t="str">
        <f t="shared" si="482"/>
        <v>10 or more deaths</v>
      </c>
      <c r="AM1511" s="6">
        <f>IFERROR(VLOOKUP(D1511,DatesEachStateReach10Deaths!A:B,2,FALSE),AK1511)</f>
        <v>43918</v>
      </c>
      <c r="AN1511">
        <f t="shared" si="483"/>
        <v>6</v>
      </c>
    </row>
    <row r="1512" spans="1:40" x14ac:dyDescent="0.25">
      <c r="A1512" t="str">
        <f t="shared" si="470"/>
        <v>43925Oklahoma</v>
      </c>
      <c r="B1512" t="str">
        <f t="shared" si="471"/>
        <v>43925OK</v>
      </c>
      <c r="C1512" s="6">
        <v>43925</v>
      </c>
      <c r="D1512" t="s">
        <v>99</v>
      </c>
      <c r="E1512" t="s">
        <v>44</v>
      </c>
      <c r="F1512">
        <f>IFERROR(VLOOKUP(B1512,CovidTracking!B:G,4,FALSE),0)</f>
        <v>1159</v>
      </c>
      <c r="G1512">
        <f>IFERROR(VLOOKUP(B1512,CovidTracking!B:G,5,FALSE),0)</f>
        <v>1362</v>
      </c>
      <c r="H1512">
        <f t="shared" si="472"/>
        <v>2521</v>
      </c>
      <c r="I1512">
        <f>IFERROR(VLOOKUP(B1512,CovidTracking!B:G,6,FALSE),0)</f>
        <v>42</v>
      </c>
      <c r="J1512">
        <f t="shared" si="484"/>
        <v>171</v>
      </c>
      <c r="K1512">
        <f t="shared" si="485"/>
        <v>47</v>
      </c>
      <c r="L1512">
        <f t="shared" si="486"/>
        <v>218</v>
      </c>
      <c r="M1512">
        <f t="shared" si="487"/>
        <v>4</v>
      </c>
      <c r="N1512">
        <f>VLOOKUP(A1512,Mobility!$A:$L,7,FALSE)</f>
        <v>-46</v>
      </c>
      <c r="O1512">
        <f>VLOOKUP(A1512,Mobility!$A:$L,8,FALSE)</f>
        <v>-10</v>
      </c>
      <c r="P1512">
        <f>VLOOKUP(A1512,Mobility!$A:$L,9,FALSE)</f>
        <v>-42</v>
      </c>
      <c r="Q1512">
        <f>VLOOKUP(A1512,Mobility!$A:$L,10,FALSE)</f>
        <v>-29</v>
      </c>
      <c r="R1512">
        <f>VLOOKUP(A1512,Mobility!$A:$L,11,FALSE)</f>
        <v>-32</v>
      </c>
      <c r="S1512">
        <f>VLOOKUP(A1512,Mobility!$A:$L,12,FALSE)</f>
        <v>14</v>
      </c>
      <c r="T1512">
        <f>VLOOKUP(D1512,'Pop and Pop Den'!A:C,2,FALSE)</f>
        <v>3954821</v>
      </c>
      <c r="U1512">
        <f>VLOOKUP(D1512,'Pop and Pop Den'!A:C,3,FALSE)</f>
        <v>57.654699999999998</v>
      </c>
      <c r="V1512">
        <f>VLOOKUP(D1512,Unemployment!A:B,2,FALSE)</f>
        <v>3.3</v>
      </c>
      <c r="W1512">
        <f>VLOOKUP(D1512,Unemployment!H:J,2,FALSE)</f>
        <v>3.2</v>
      </c>
      <c r="X1512">
        <f>VLOOKUP(D1512,Unemployment!H:J,3,FALSE)</f>
        <v>3.1</v>
      </c>
      <c r="Y1512">
        <f t="shared" si="473"/>
        <v>-0.19999999999999973</v>
      </c>
      <c r="Z1512">
        <f t="shared" si="474"/>
        <v>-0.10000000000000009</v>
      </c>
      <c r="AA1512">
        <f>VLOOKUP(D1512,MedianAge!A:B,2,FALSE)</f>
        <v>36.4</v>
      </c>
      <c r="AB1512" s="6">
        <f>VLOOKUP(D1512,StateActions!F:G,2,FALSE)</f>
        <v>43914</v>
      </c>
      <c r="AC1512" s="6">
        <f>VLOOKUP(D1512,StateActions!L:M,2,FALSE)</f>
        <v>43914</v>
      </c>
      <c r="AD1512" s="6">
        <f>VLOOKUP(D1512,StateActions!A:B,2,FALSE)</f>
        <v>43906</v>
      </c>
      <c r="AE1512">
        <f t="shared" si="475"/>
        <v>11</v>
      </c>
      <c r="AF1512">
        <f t="shared" si="476"/>
        <v>11</v>
      </c>
      <c r="AG1512">
        <f t="shared" si="477"/>
        <v>19</v>
      </c>
      <c r="AH1512" s="18">
        <f t="shared" si="478"/>
        <v>0.45973819912733044</v>
      </c>
      <c r="AI1512" s="18">
        <f t="shared" si="479"/>
        <v>0.54026180087266962</v>
      </c>
      <c r="AJ1512" s="20">
        <f t="shared" si="480"/>
        <v>1.6660055533518445E-2</v>
      </c>
      <c r="AK1512" t="str">
        <f t="shared" si="481"/>
        <v>Include</v>
      </c>
      <c r="AL1512" t="str">
        <f t="shared" si="482"/>
        <v>10 or more deaths</v>
      </c>
      <c r="AM1512" s="6">
        <f>IFERROR(VLOOKUP(D1512,DatesEachStateReach10Deaths!A:B,2,FALSE),AK1512)</f>
        <v>43918</v>
      </c>
      <c r="AN1512">
        <f t="shared" si="483"/>
        <v>7</v>
      </c>
    </row>
    <row r="1513" spans="1:40" x14ac:dyDescent="0.25">
      <c r="A1513" t="str">
        <f t="shared" si="470"/>
        <v>43926Oklahoma</v>
      </c>
      <c r="B1513" t="str">
        <f t="shared" si="471"/>
        <v>43926OK</v>
      </c>
      <c r="C1513" s="6">
        <v>43926</v>
      </c>
      <c r="D1513" t="s">
        <v>99</v>
      </c>
      <c r="E1513" t="s">
        <v>44</v>
      </c>
      <c r="F1513">
        <f>IFERROR(VLOOKUP(B1513,CovidTracking!B:G,4,FALSE),0)</f>
        <v>1252</v>
      </c>
      <c r="G1513">
        <f>IFERROR(VLOOKUP(B1513,CovidTracking!B:G,5,FALSE),0)</f>
        <v>1401</v>
      </c>
      <c r="H1513">
        <f t="shared" si="472"/>
        <v>2653</v>
      </c>
      <c r="I1513">
        <f>IFERROR(VLOOKUP(B1513,CovidTracking!B:G,6,FALSE),0)</f>
        <v>46</v>
      </c>
      <c r="J1513">
        <f t="shared" si="484"/>
        <v>93</v>
      </c>
      <c r="K1513">
        <f t="shared" si="485"/>
        <v>39</v>
      </c>
      <c r="L1513">
        <f t="shared" si="486"/>
        <v>132</v>
      </c>
      <c r="M1513">
        <f t="shared" si="487"/>
        <v>4</v>
      </c>
      <c r="N1513">
        <f>VLOOKUP(A1513,Mobility!$A:$L,7,FALSE)</f>
        <v>-41</v>
      </c>
      <c r="O1513">
        <f>VLOOKUP(A1513,Mobility!$A:$L,8,FALSE)</f>
        <v>-8</v>
      </c>
      <c r="P1513">
        <f>VLOOKUP(A1513,Mobility!$A:$L,9,FALSE)</f>
        <v>-3</v>
      </c>
      <c r="Q1513">
        <f>VLOOKUP(A1513,Mobility!$A:$L,10,FALSE)</f>
        <v>-30</v>
      </c>
      <c r="R1513">
        <f>VLOOKUP(A1513,Mobility!$A:$L,11,FALSE)</f>
        <v>-35</v>
      </c>
      <c r="S1513">
        <f>VLOOKUP(A1513,Mobility!$A:$L,12,FALSE)</f>
        <v>10</v>
      </c>
      <c r="T1513">
        <f>VLOOKUP(D1513,'Pop and Pop Den'!A:C,2,FALSE)</f>
        <v>3954821</v>
      </c>
      <c r="U1513">
        <f>VLOOKUP(D1513,'Pop and Pop Den'!A:C,3,FALSE)</f>
        <v>57.654699999999998</v>
      </c>
      <c r="V1513">
        <f>VLOOKUP(D1513,Unemployment!A:B,2,FALSE)</f>
        <v>3.3</v>
      </c>
      <c r="W1513">
        <f>VLOOKUP(D1513,Unemployment!H:J,2,FALSE)</f>
        <v>3.2</v>
      </c>
      <c r="X1513">
        <f>VLOOKUP(D1513,Unemployment!H:J,3,FALSE)</f>
        <v>3.1</v>
      </c>
      <c r="Y1513">
        <f t="shared" si="473"/>
        <v>-0.19999999999999973</v>
      </c>
      <c r="Z1513">
        <f t="shared" si="474"/>
        <v>-0.10000000000000009</v>
      </c>
      <c r="AA1513">
        <f>VLOOKUP(D1513,MedianAge!A:B,2,FALSE)</f>
        <v>36.4</v>
      </c>
      <c r="AB1513" s="6">
        <f>VLOOKUP(D1513,StateActions!F:G,2,FALSE)</f>
        <v>43914</v>
      </c>
      <c r="AC1513" s="6">
        <f>VLOOKUP(D1513,StateActions!L:M,2,FALSE)</f>
        <v>43914</v>
      </c>
      <c r="AD1513" s="6">
        <f>VLOOKUP(D1513,StateActions!A:B,2,FALSE)</f>
        <v>43906</v>
      </c>
      <c r="AE1513">
        <f t="shared" si="475"/>
        <v>12</v>
      </c>
      <c r="AF1513">
        <f t="shared" si="476"/>
        <v>12</v>
      </c>
      <c r="AG1513">
        <f t="shared" si="477"/>
        <v>20</v>
      </c>
      <c r="AH1513" s="18">
        <f t="shared" si="478"/>
        <v>0.47191858273652471</v>
      </c>
      <c r="AI1513" s="18">
        <f t="shared" si="479"/>
        <v>0.52808141726347535</v>
      </c>
      <c r="AJ1513" s="20">
        <f t="shared" si="480"/>
        <v>1.7338861666038447E-2</v>
      </c>
      <c r="AK1513" t="str">
        <f t="shared" si="481"/>
        <v>Include</v>
      </c>
      <c r="AL1513" t="str">
        <f t="shared" si="482"/>
        <v>10 or more deaths</v>
      </c>
      <c r="AM1513" s="6">
        <f>IFERROR(VLOOKUP(D1513,DatesEachStateReach10Deaths!A:B,2,FALSE),AK1513)</f>
        <v>43918</v>
      </c>
      <c r="AN1513">
        <f t="shared" si="483"/>
        <v>8</v>
      </c>
    </row>
    <row r="1514" spans="1:40" x14ac:dyDescent="0.25">
      <c r="A1514" t="str">
        <f t="shared" si="470"/>
        <v>43927Oklahoma</v>
      </c>
      <c r="B1514" t="str">
        <f t="shared" si="471"/>
        <v>43927OK</v>
      </c>
      <c r="C1514" s="6">
        <v>43927</v>
      </c>
      <c r="D1514" t="s">
        <v>99</v>
      </c>
      <c r="E1514" t="s">
        <v>44</v>
      </c>
      <c r="F1514">
        <f>IFERROR(VLOOKUP(B1514,CovidTracking!B:G,4,FALSE),0)</f>
        <v>1327</v>
      </c>
      <c r="G1514">
        <f>IFERROR(VLOOKUP(B1514,CovidTracking!B:G,5,FALSE),0)</f>
        <v>1422</v>
      </c>
      <c r="H1514">
        <f t="shared" si="472"/>
        <v>2749</v>
      </c>
      <c r="I1514">
        <f>IFERROR(VLOOKUP(B1514,CovidTracking!B:G,6,FALSE),0)</f>
        <v>51</v>
      </c>
      <c r="J1514">
        <f t="shared" si="484"/>
        <v>75</v>
      </c>
      <c r="K1514">
        <f t="shared" si="485"/>
        <v>21</v>
      </c>
      <c r="L1514">
        <f t="shared" si="486"/>
        <v>96</v>
      </c>
      <c r="M1514">
        <f t="shared" si="487"/>
        <v>5</v>
      </c>
      <c r="N1514">
        <f>VLOOKUP(A1514,Mobility!$A:$L,7,FALSE)</f>
        <v>-33</v>
      </c>
      <c r="O1514">
        <f>VLOOKUP(A1514,Mobility!$A:$L,8,FALSE)</f>
        <v>-8</v>
      </c>
      <c r="P1514">
        <f>VLOOKUP(A1514,Mobility!$A:$L,9,FALSE)</f>
        <v>2</v>
      </c>
      <c r="Q1514">
        <f>VLOOKUP(A1514,Mobility!$A:$L,10,FALSE)</f>
        <v>-25</v>
      </c>
      <c r="R1514">
        <f>VLOOKUP(A1514,Mobility!$A:$L,11,FALSE)</f>
        <v>-42</v>
      </c>
      <c r="S1514">
        <f>VLOOKUP(A1514,Mobility!$A:$L,12,FALSE)</f>
        <v>16</v>
      </c>
      <c r="T1514">
        <f>VLOOKUP(D1514,'Pop and Pop Den'!A:C,2,FALSE)</f>
        <v>3954821</v>
      </c>
      <c r="U1514">
        <f>VLOOKUP(D1514,'Pop and Pop Den'!A:C,3,FALSE)</f>
        <v>57.654699999999998</v>
      </c>
      <c r="V1514">
        <f>VLOOKUP(D1514,Unemployment!A:B,2,FALSE)</f>
        <v>3.3</v>
      </c>
      <c r="W1514">
        <f>VLOOKUP(D1514,Unemployment!H:J,2,FALSE)</f>
        <v>3.2</v>
      </c>
      <c r="X1514">
        <f>VLOOKUP(D1514,Unemployment!H:J,3,FALSE)</f>
        <v>3.1</v>
      </c>
      <c r="Y1514">
        <f t="shared" si="473"/>
        <v>-0.19999999999999973</v>
      </c>
      <c r="Z1514">
        <f t="shared" si="474"/>
        <v>-0.10000000000000009</v>
      </c>
      <c r="AA1514">
        <f>VLOOKUP(D1514,MedianAge!A:B,2,FALSE)</f>
        <v>36.4</v>
      </c>
      <c r="AB1514" s="6">
        <f>VLOOKUP(D1514,StateActions!F:G,2,FALSE)</f>
        <v>43914</v>
      </c>
      <c r="AC1514" s="6">
        <f>VLOOKUP(D1514,StateActions!L:M,2,FALSE)</f>
        <v>43914</v>
      </c>
      <c r="AD1514" s="6">
        <f>VLOOKUP(D1514,StateActions!A:B,2,FALSE)</f>
        <v>43906</v>
      </c>
      <c r="AE1514">
        <f t="shared" si="475"/>
        <v>13</v>
      </c>
      <c r="AF1514">
        <f t="shared" si="476"/>
        <v>13</v>
      </c>
      <c r="AG1514">
        <f t="shared" si="477"/>
        <v>21</v>
      </c>
      <c r="AH1514" s="18">
        <f t="shared" si="478"/>
        <v>0.48272098945070935</v>
      </c>
      <c r="AI1514" s="18">
        <f t="shared" si="479"/>
        <v>0.5172790105492906</v>
      </c>
      <c r="AJ1514" s="20">
        <f t="shared" si="480"/>
        <v>1.8552200800291015E-2</v>
      </c>
      <c r="AK1514" t="str">
        <f t="shared" si="481"/>
        <v>Include</v>
      </c>
      <c r="AL1514" t="str">
        <f t="shared" si="482"/>
        <v>10 or more deaths</v>
      </c>
      <c r="AM1514" s="6">
        <f>IFERROR(VLOOKUP(D1514,DatesEachStateReach10Deaths!A:B,2,FALSE),AK1514)</f>
        <v>43918</v>
      </c>
      <c r="AN1514">
        <f t="shared" si="483"/>
        <v>9</v>
      </c>
    </row>
    <row r="1515" spans="1:40" x14ac:dyDescent="0.25">
      <c r="A1515" t="str">
        <f t="shared" si="470"/>
        <v>43928Oklahoma</v>
      </c>
      <c r="B1515" t="str">
        <f t="shared" si="471"/>
        <v>43928OK</v>
      </c>
      <c r="C1515" s="6">
        <v>43928</v>
      </c>
      <c r="D1515" t="s">
        <v>99</v>
      </c>
      <c r="E1515" t="s">
        <v>44</v>
      </c>
      <c r="F1515">
        <f>IFERROR(VLOOKUP(B1515,CovidTracking!B:G,4,FALSE),0)</f>
        <v>1472</v>
      </c>
      <c r="G1515">
        <f>IFERROR(VLOOKUP(B1515,CovidTracking!B:G,5,FALSE),0)</f>
        <v>11821</v>
      </c>
      <c r="H1515">
        <f t="shared" si="472"/>
        <v>13293</v>
      </c>
      <c r="I1515">
        <f>IFERROR(VLOOKUP(B1515,CovidTracking!B:G,6,FALSE),0)</f>
        <v>67</v>
      </c>
      <c r="J1515">
        <f t="shared" si="484"/>
        <v>145</v>
      </c>
      <c r="K1515">
        <f t="shared" si="485"/>
        <v>10399</v>
      </c>
      <c r="L1515">
        <f t="shared" si="486"/>
        <v>10544</v>
      </c>
      <c r="M1515">
        <f t="shared" si="487"/>
        <v>16</v>
      </c>
      <c r="N1515">
        <f>VLOOKUP(A1515,Mobility!$A:$L,7,FALSE)</f>
        <v>-31</v>
      </c>
      <c r="O1515">
        <f>VLOOKUP(A1515,Mobility!$A:$L,8,FALSE)</f>
        <v>-5</v>
      </c>
      <c r="P1515">
        <f>VLOOKUP(A1515,Mobility!$A:$L,9,FALSE)</f>
        <v>50</v>
      </c>
      <c r="Q1515">
        <f>VLOOKUP(A1515,Mobility!$A:$L,10,FALSE)</f>
        <v>-19</v>
      </c>
      <c r="R1515">
        <f>VLOOKUP(A1515,Mobility!$A:$L,11,FALSE)</f>
        <v>-43</v>
      </c>
      <c r="S1515">
        <f>VLOOKUP(A1515,Mobility!$A:$L,12,FALSE)</f>
        <v>16</v>
      </c>
      <c r="T1515">
        <f>VLOOKUP(D1515,'Pop and Pop Den'!A:C,2,FALSE)</f>
        <v>3954821</v>
      </c>
      <c r="U1515">
        <f>VLOOKUP(D1515,'Pop and Pop Den'!A:C,3,FALSE)</f>
        <v>57.654699999999998</v>
      </c>
      <c r="V1515">
        <f>VLOOKUP(D1515,Unemployment!A:B,2,FALSE)</f>
        <v>3.3</v>
      </c>
      <c r="W1515">
        <f>VLOOKUP(D1515,Unemployment!H:J,2,FALSE)</f>
        <v>3.2</v>
      </c>
      <c r="X1515">
        <f>VLOOKUP(D1515,Unemployment!H:J,3,FALSE)</f>
        <v>3.1</v>
      </c>
      <c r="Y1515">
        <f t="shared" si="473"/>
        <v>-0.19999999999999973</v>
      </c>
      <c r="Z1515">
        <f t="shared" si="474"/>
        <v>-0.10000000000000009</v>
      </c>
      <c r="AA1515">
        <f>VLOOKUP(D1515,MedianAge!A:B,2,FALSE)</f>
        <v>36.4</v>
      </c>
      <c r="AB1515" s="6">
        <f>VLOOKUP(D1515,StateActions!F:G,2,FALSE)</f>
        <v>43914</v>
      </c>
      <c r="AC1515" s="6">
        <f>VLOOKUP(D1515,StateActions!L:M,2,FALSE)</f>
        <v>43914</v>
      </c>
      <c r="AD1515" s="6">
        <f>VLOOKUP(D1515,StateActions!A:B,2,FALSE)</f>
        <v>43906</v>
      </c>
      <c r="AE1515">
        <f t="shared" si="475"/>
        <v>14</v>
      </c>
      <c r="AF1515">
        <f t="shared" si="476"/>
        <v>14</v>
      </c>
      <c r="AG1515">
        <f t="shared" si="477"/>
        <v>22</v>
      </c>
      <c r="AH1515" s="18">
        <f t="shared" si="478"/>
        <v>0.110734973294215</v>
      </c>
      <c r="AI1515" s="18">
        <f t="shared" si="479"/>
        <v>0.889265026705785</v>
      </c>
      <c r="AJ1515" s="20">
        <f t="shared" si="480"/>
        <v>5.0402467464078842E-3</v>
      </c>
      <c r="AK1515" t="str">
        <f t="shared" si="481"/>
        <v>Include</v>
      </c>
      <c r="AL1515" t="str">
        <f t="shared" si="482"/>
        <v>10 or more deaths</v>
      </c>
      <c r="AM1515" s="6">
        <f>IFERROR(VLOOKUP(D1515,DatesEachStateReach10Deaths!A:B,2,FALSE),AK1515)</f>
        <v>43918</v>
      </c>
      <c r="AN1515">
        <f t="shared" si="483"/>
        <v>10</v>
      </c>
    </row>
    <row r="1516" spans="1:40" x14ac:dyDescent="0.25">
      <c r="A1516" t="str">
        <f t="shared" si="470"/>
        <v>43929Oklahoma</v>
      </c>
      <c r="B1516" t="str">
        <f t="shared" si="471"/>
        <v>43929OK</v>
      </c>
      <c r="C1516" s="6">
        <v>43929</v>
      </c>
      <c r="D1516" t="s">
        <v>99</v>
      </c>
      <c r="E1516" t="s">
        <v>44</v>
      </c>
      <c r="F1516">
        <f>IFERROR(VLOOKUP(B1516,CovidTracking!B:G,4,FALSE),0)</f>
        <v>1524</v>
      </c>
      <c r="G1516">
        <f>IFERROR(VLOOKUP(B1516,CovidTracking!B:G,5,FALSE),0)</f>
        <v>11821</v>
      </c>
      <c r="H1516">
        <f t="shared" si="472"/>
        <v>13345</v>
      </c>
      <c r="I1516">
        <f>IFERROR(VLOOKUP(B1516,CovidTracking!B:G,6,FALSE),0)</f>
        <v>79</v>
      </c>
      <c r="J1516">
        <f t="shared" si="484"/>
        <v>52</v>
      </c>
      <c r="K1516">
        <f t="shared" si="485"/>
        <v>0</v>
      </c>
      <c r="L1516">
        <f t="shared" si="486"/>
        <v>52</v>
      </c>
      <c r="M1516">
        <f t="shared" si="487"/>
        <v>12</v>
      </c>
      <c r="N1516">
        <f>VLOOKUP(A1516,Mobility!$A:$L,7,FALSE)</f>
        <v>-27</v>
      </c>
      <c r="O1516">
        <f>VLOOKUP(A1516,Mobility!$A:$L,8,FALSE)</f>
        <v>0</v>
      </c>
      <c r="P1516">
        <f>VLOOKUP(A1516,Mobility!$A:$L,9,FALSE)</f>
        <v>59</v>
      </c>
      <c r="Q1516">
        <f>VLOOKUP(A1516,Mobility!$A:$L,10,FALSE)</f>
        <v>-14</v>
      </c>
      <c r="R1516">
        <f>VLOOKUP(A1516,Mobility!$A:$L,11,FALSE)</f>
        <v>-43</v>
      </c>
      <c r="S1516">
        <f>VLOOKUP(A1516,Mobility!$A:$L,12,FALSE)</f>
        <v>14</v>
      </c>
      <c r="T1516">
        <f>VLOOKUP(D1516,'Pop and Pop Den'!A:C,2,FALSE)</f>
        <v>3954821</v>
      </c>
      <c r="U1516">
        <f>VLOOKUP(D1516,'Pop and Pop Den'!A:C,3,FALSE)</f>
        <v>57.654699999999998</v>
      </c>
      <c r="V1516">
        <f>VLOOKUP(D1516,Unemployment!A:B,2,FALSE)</f>
        <v>3.3</v>
      </c>
      <c r="W1516">
        <f>VLOOKUP(D1516,Unemployment!H:J,2,FALSE)</f>
        <v>3.2</v>
      </c>
      <c r="X1516">
        <f>VLOOKUP(D1516,Unemployment!H:J,3,FALSE)</f>
        <v>3.1</v>
      </c>
      <c r="Y1516">
        <f t="shared" si="473"/>
        <v>-0.19999999999999973</v>
      </c>
      <c r="Z1516">
        <f t="shared" si="474"/>
        <v>-0.10000000000000009</v>
      </c>
      <c r="AA1516">
        <f>VLOOKUP(D1516,MedianAge!A:B,2,FALSE)</f>
        <v>36.4</v>
      </c>
      <c r="AB1516" s="6">
        <f>VLOOKUP(D1516,StateActions!F:G,2,FALSE)</f>
        <v>43914</v>
      </c>
      <c r="AC1516" s="6">
        <f>VLOOKUP(D1516,StateActions!L:M,2,FALSE)</f>
        <v>43914</v>
      </c>
      <c r="AD1516" s="6">
        <f>VLOOKUP(D1516,StateActions!A:B,2,FALSE)</f>
        <v>43906</v>
      </c>
      <c r="AE1516">
        <f t="shared" si="475"/>
        <v>15</v>
      </c>
      <c r="AF1516">
        <f t="shared" si="476"/>
        <v>15</v>
      </c>
      <c r="AG1516">
        <f t="shared" si="477"/>
        <v>23</v>
      </c>
      <c r="AH1516" s="18">
        <f t="shared" si="478"/>
        <v>0.11420007493443238</v>
      </c>
      <c r="AI1516" s="18">
        <f t="shared" si="479"/>
        <v>0.88579992506556759</v>
      </c>
      <c r="AJ1516" s="20">
        <f t="shared" si="480"/>
        <v>5.9198201573623082E-3</v>
      </c>
      <c r="AK1516" t="str">
        <f t="shared" si="481"/>
        <v>Include</v>
      </c>
      <c r="AL1516" t="str">
        <f t="shared" si="482"/>
        <v>10 or more deaths</v>
      </c>
      <c r="AM1516" s="6">
        <f>IFERROR(VLOOKUP(D1516,DatesEachStateReach10Deaths!A:B,2,FALSE),AK1516)</f>
        <v>43918</v>
      </c>
      <c r="AN1516">
        <f t="shared" si="483"/>
        <v>11</v>
      </c>
    </row>
    <row r="1517" spans="1:40" x14ac:dyDescent="0.25">
      <c r="A1517" t="str">
        <f t="shared" si="470"/>
        <v>43930Oklahoma</v>
      </c>
      <c r="B1517" t="str">
        <f t="shared" si="471"/>
        <v>43930OK</v>
      </c>
      <c r="C1517" s="6">
        <v>43930</v>
      </c>
      <c r="D1517" t="s">
        <v>99</v>
      </c>
      <c r="E1517" t="s">
        <v>44</v>
      </c>
      <c r="F1517">
        <f>IFERROR(VLOOKUP(B1517,CovidTracking!B:G,4,FALSE),0)</f>
        <v>1684</v>
      </c>
      <c r="G1517">
        <f>IFERROR(VLOOKUP(B1517,CovidTracking!B:G,5,FALSE),0)</f>
        <v>18595</v>
      </c>
      <c r="H1517">
        <f t="shared" si="472"/>
        <v>20279</v>
      </c>
      <c r="I1517">
        <f>IFERROR(VLOOKUP(B1517,CovidTracking!B:G,6,FALSE),0)</f>
        <v>80</v>
      </c>
      <c r="J1517">
        <f t="shared" si="484"/>
        <v>160</v>
      </c>
      <c r="K1517">
        <f t="shared" si="485"/>
        <v>6774</v>
      </c>
      <c r="L1517">
        <f t="shared" si="486"/>
        <v>6934</v>
      </c>
      <c r="M1517">
        <f t="shared" si="487"/>
        <v>1</v>
      </c>
      <c r="N1517">
        <f>VLOOKUP(A1517,Mobility!$A:$L,7,FALSE)</f>
        <v>-29</v>
      </c>
      <c r="O1517">
        <f>VLOOKUP(A1517,Mobility!$A:$L,8,FALSE)</f>
        <v>-2</v>
      </c>
      <c r="P1517">
        <f>VLOOKUP(A1517,Mobility!$A:$L,9,FALSE)</f>
        <v>29</v>
      </c>
      <c r="Q1517">
        <f>VLOOKUP(A1517,Mobility!$A:$L,10,FALSE)</f>
        <v>-20</v>
      </c>
      <c r="R1517">
        <f>VLOOKUP(A1517,Mobility!$A:$L,11,FALSE)</f>
        <v>-44</v>
      </c>
      <c r="S1517">
        <f>VLOOKUP(A1517,Mobility!$A:$L,12,FALSE)</f>
        <v>16</v>
      </c>
      <c r="T1517">
        <f>VLOOKUP(D1517,'Pop and Pop Den'!A:C,2,FALSE)</f>
        <v>3954821</v>
      </c>
      <c r="U1517">
        <f>VLOOKUP(D1517,'Pop and Pop Den'!A:C,3,FALSE)</f>
        <v>57.654699999999998</v>
      </c>
      <c r="V1517">
        <f>VLOOKUP(D1517,Unemployment!A:B,2,FALSE)</f>
        <v>3.3</v>
      </c>
      <c r="W1517">
        <f>VLOOKUP(D1517,Unemployment!H:J,2,FALSE)</f>
        <v>3.2</v>
      </c>
      <c r="X1517">
        <f>VLOOKUP(D1517,Unemployment!H:J,3,FALSE)</f>
        <v>3.1</v>
      </c>
      <c r="Y1517">
        <f t="shared" si="473"/>
        <v>-0.19999999999999973</v>
      </c>
      <c r="Z1517">
        <f t="shared" si="474"/>
        <v>-0.10000000000000009</v>
      </c>
      <c r="AA1517">
        <f>VLOOKUP(D1517,MedianAge!A:B,2,FALSE)</f>
        <v>36.4</v>
      </c>
      <c r="AB1517" s="6">
        <f>VLOOKUP(D1517,StateActions!F:G,2,FALSE)</f>
        <v>43914</v>
      </c>
      <c r="AC1517" s="6">
        <f>VLOOKUP(D1517,StateActions!L:M,2,FALSE)</f>
        <v>43914</v>
      </c>
      <c r="AD1517" s="6">
        <f>VLOOKUP(D1517,StateActions!A:B,2,FALSE)</f>
        <v>43906</v>
      </c>
      <c r="AE1517">
        <f t="shared" si="475"/>
        <v>16</v>
      </c>
      <c r="AF1517">
        <f t="shared" si="476"/>
        <v>16</v>
      </c>
      <c r="AG1517">
        <f t="shared" si="477"/>
        <v>24</v>
      </c>
      <c r="AH1517" s="18">
        <f t="shared" si="478"/>
        <v>8.3041570097144829E-2</v>
      </c>
      <c r="AI1517" s="18">
        <f t="shared" si="479"/>
        <v>0.91695842990285514</v>
      </c>
      <c r="AJ1517" s="20">
        <f t="shared" si="480"/>
        <v>3.9449677005769512E-3</v>
      </c>
      <c r="AK1517" t="str">
        <f t="shared" si="481"/>
        <v>Include</v>
      </c>
      <c r="AL1517" t="str">
        <f t="shared" si="482"/>
        <v>10 or more deaths</v>
      </c>
      <c r="AM1517" s="6">
        <f>IFERROR(VLOOKUP(D1517,DatesEachStateReach10Deaths!A:B,2,FALSE),AK1517)</f>
        <v>43918</v>
      </c>
      <c r="AN1517">
        <f t="shared" si="483"/>
        <v>12</v>
      </c>
    </row>
    <row r="1518" spans="1:40" x14ac:dyDescent="0.25">
      <c r="A1518" t="str">
        <f t="shared" si="470"/>
        <v>43931Oklahoma</v>
      </c>
      <c r="B1518" t="str">
        <f t="shared" si="471"/>
        <v>43931OK</v>
      </c>
      <c r="C1518" s="6">
        <v>43931</v>
      </c>
      <c r="D1518" t="s">
        <v>99</v>
      </c>
      <c r="E1518" t="s">
        <v>44</v>
      </c>
      <c r="F1518">
        <f>IFERROR(VLOOKUP(B1518,CovidTracking!B:G,4,FALSE),0)</f>
        <v>1794</v>
      </c>
      <c r="G1518">
        <f>IFERROR(VLOOKUP(B1518,CovidTracking!B:G,5,FALSE),0)</f>
        <v>20370</v>
      </c>
      <c r="H1518">
        <f t="shared" si="472"/>
        <v>22164</v>
      </c>
      <c r="I1518">
        <f>IFERROR(VLOOKUP(B1518,CovidTracking!B:G,6,FALSE),0)</f>
        <v>88</v>
      </c>
      <c r="J1518">
        <f t="shared" si="484"/>
        <v>110</v>
      </c>
      <c r="K1518">
        <f t="shared" si="485"/>
        <v>1775</v>
      </c>
      <c r="L1518">
        <f t="shared" si="486"/>
        <v>1885</v>
      </c>
      <c r="M1518">
        <f t="shared" si="487"/>
        <v>8</v>
      </c>
      <c r="N1518">
        <f>VLOOKUP(A1518,Mobility!$A:$L,7,FALSE)</f>
        <v>-30</v>
      </c>
      <c r="O1518">
        <f>VLOOKUP(A1518,Mobility!$A:$L,8,FALSE)</f>
        <v>-2</v>
      </c>
      <c r="P1518">
        <f>VLOOKUP(A1518,Mobility!$A:$L,9,FALSE)</f>
        <v>33</v>
      </c>
      <c r="Q1518">
        <f>VLOOKUP(A1518,Mobility!$A:$L,10,FALSE)</f>
        <v>-24</v>
      </c>
      <c r="R1518">
        <f>VLOOKUP(A1518,Mobility!$A:$L,11,FALSE)</f>
        <v>-47</v>
      </c>
      <c r="S1518">
        <f>VLOOKUP(A1518,Mobility!$A:$L,12,FALSE)</f>
        <v>18</v>
      </c>
      <c r="T1518">
        <f>VLOOKUP(D1518,'Pop and Pop Den'!A:C,2,FALSE)</f>
        <v>3954821</v>
      </c>
      <c r="U1518">
        <f>VLOOKUP(D1518,'Pop and Pop Den'!A:C,3,FALSE)</f>
        <v>57.654699999999998</v>
      </c>
      <c r="V1518">
        <f>VLOOKUP(D1518,Unemployment!A:B,2,FALSE)</f>
        <v>3.3</v>
      </c>
      <c r="W1518">
        <f>VLOOKUP(D1518,Unemployment!H:J,2,FALSE)</f>
        <v>3.2</v>
      </c>
      <c r="X1518">
        <f>VLOOKUP(D1518,Unemployment!H:J,3,FALSE)</f>
        <v>3.1</v>
      </c>
      <c r="Y1518">
        <f t="shared" si="473"/>
        <v>-0.19999999999999973</v>
      </c>
      <c r="Z1518">
        <f t="shared" si="474"/>
        <v>-0.10000000000000009</v>
      </c>
      <c r="AA1518">
        <f>VLOOKUP(D1518,MedianAge!A:B,2,FALSE)</f>
        <v>36.4</v>
      </c>
      <c r="AB1518" s="6">
        <f>VLOOKUP(D1518,StateActions!F:G,2,FALSE)</f>
        <v>43914</v>
      </c>
      <c r="AC1518" s="6">
        <f>VLOOKUP(D1518,StateActions!L:M,2,FALSE)</f>
        <v>43914</v>
      </c>
      <c r="AD1518" s="6">
        <f>VLOOKUP(D1518,StateActions!A:B,2,FALSE)</f>
        <v>43906</v>
      </c>
      <c r="AE1518">
        <f t="shared" si="475"/>
        <v>17</v>
      </c>
      <c r="AF1518">
        <f t="shared" si="476"/>
        <v>17</v>
      </c>
      <c r="AG1518">
        <f t="shared" si="477"/>
        <v>25</v>
      </c>
      <c r="AH1518" s="18">
        <f t="shared" si="478"/>
        <v>8.0942068218733079E-2</v>
      </c>
      <c r="AI1518" s="18">
        <f t="shared" si="479"/>
        <v>0.91905793178126693</v>
      </c>
      <c r="AJ1518" s="20">
        <f t="shared" si="480"/>
        <v>3.9704024544306082E-3</v>
      </c>
      <c r="AK1518" t="str">
        <f t="shared" si="481"/>
        <v>Include</v>
      </c>
      <c r="AL1518" t="str">
        <f t="shared" si="482"/>
        <v>10 or more deaths</v>
      </c>
      <c r="AM1518" s="6">
        <f>IFERROR(VLOOKUP(D1518,DatesEachStateReach10Deaths!A:B,2,FALSE),AK1518)</f>
        <v>43918</v>
      </c>
      <c r="AN1518">
        <f t="shared" si="483"/>
        <v>13</v>
      </c>
    </row>
    <row r="1519" spans="1:40" x14ac:dyDescent="0.25">
      <c r="A1519" t="str">
        <f t="shared" si="470"/>
        <v>43891Oregon</v>
      </c>
      <c r="B1519" t="str">
        <f t="shared" si="471"/>
        <v>43891OR</v>
      </c>
      <c r="C1519" s="6">
        <v>43891</v>
      </c>
      <c r="D1519" t="s">
        <v>100</v>
      </c>
      <c r="E1519" t="s">
        <v>45</v>
      </c>
      <c r="F1519">
        <f>IFERROR(VLOOKUP(B1519,CovidTracking!B:G,4,FALSE),0)</f>
        <v>0</v>
      </c>
      <c r="G1519">
        <f>IFERROR(VLOOKUP(B1519,CovidTracking!B:G,5,FALSE),0)</f>
        <v>0</v>
      </c>
      <c r="H1519">
        <f t="shared" si="472"/>
        <v>0</v>
      </c>
      <c r="I1519">
        <f>IFERROR(VLOOKUP(B1519,CovidTracking!B:G,6,FALSE),0)</f>
        <v>0</v>
      </c>
      <c r="J1519">
        <f>F1519</f>
        <v>0</v>
      </c>
      <c r="K1519">
        <f>G1519</f>
        <v>0</v>
      </c>
      <c r="L1519">
        <f>H1519</f>
        <v>0</v>
      </c>
      <c r="M1519">
        <f>I1519</f>
        <v>0</v>
      </c>
      <c r="N1519">
        <f>VLOOKUP(A1519,Mobility!$A:$L,7,FALSE)</f>
        <v>17</v>
      </c>
      <c r="O1519">
        <f>VLOOKUP(A1519,Mobility!$A:$L,8,FALSE)</f>
        <v>9</v>
      </c>
      <c r="P1519">
        <f>VLOOKUP(A1519,Mobility!$A:$L,9,FALSE)</f>
        <v>23</v>
      </c>
      <c r="Q1519">
        <f>VLOOKUP(A1519,Mobility!$A:$L,10,FALSE)</f>
        <v>9</v>
      </c>
      <c r="R1519">
        <f>VLOOKUP(A1519,Mobility!$A:$L,11,FALSE)</f>
        <v>3</v>
      </c>
      <c r="S1519">
        <f>VLOOKUP(A1519,Mobility!$A:$L,12,FALSE)</f>
        <v>-1</v>
      </c>
      <c r="T1519">
        <f>VLOOKUP(D1519,'Pop and Pop Den'!A:C,2,FALSE)</f>
        <v>4301089</v>
      </c>
      <c r="U1519">
        <f>VLOOKUP(D1519,'Pop and Pop Den'!A:C,3,FALSE)</f>
        <v>44.808599999999998</v>
      </c>
      <c r="V1519">
        <f>VLOOKUP(D1519,Unemployment!A:B,2,FALSE)</f>
        <v>3.7</v>
      </c>
      <c r="W1519">
        <f>VLOOKUP(D1519,Unemployment!H:J,2,FALSE)</f>
        <v>3.3</v>
      </c>
      <c r="X1519">
        <f>VLOOKUP(D1519,Unemployment!H:J,3,FALSE)</f>
        <v>3.3</v>
      </c>
      <c r="Y1519">
        <f t="shared" si="473"/>
        <v>-0.40000000000000036</v>
      </c>
      <c r="Z1519">
        <f t="shared" si="474"/>
        <v>0</v>
      </c>
      <c r="AA1519">
        <f>VLOOKUP(D1519,MedianAge!A:B,2,FALSE)</f>
        <v>39.200000000000003</v>
      </c>
      <c r="AB1519" s="6">
        <f>VLOOKUP(D1519,StateActions!F:G,2,FALSE)</f>
        <v>43913</v>
      </c>
      <c r="AC1519" s="6">
        <f>VLOOKUP(D1519,StateActions!L:M,2,FALSE)</f>
        <v>43913</v>
      </c>
      <c r="AD1519" s="6">
        <f>VLOOKUP(D1519,StateActions!A:B,2,FALSE)</f>
        <v>43907</v>
      </c>
      <c r="AE1519">
        <f t="shared" si="475"/>
        <v>-22</v>
      </c>
      <c r="AF1519">
        <f t="shared" si="476"/>
        <v>-22</v>
      </c>
      <c r="AG1519">
        <f t="shared" si="477"/>
        <v>-16</v>
      </c>
      <c r="AH1519" s="18">
        <f t="shared" si="478"/>
        <v>0</v>
      </c>
      <c r="AI1519" s="18">
        <f t="shared" si="479"/>
        <v>0</v>
      </c>
      <c r="AJ1519" s="20">
        <f t="shared" si="480"/>
        <v>0</v>
      </c>
      <c r="AK1519" t="str">
        <f t="shared" si="481"/>
        <v>Include</v>
      </c>
      <c r="AL1519" t="str">
        <f t="shared" si="482"/>
        <v>Less than 10 deaths</v>
      </c>
      <c r="AM1519" s="6">
        <f>IFERROR(VLOOKUP(D1519,DatesEachStateReach10Deaths!A:B,2,FALSE),AK1519)</f>
        <v>43916</v>
      </c>
      <c r="AN1519">
        <f t="shared" si="483"/>
        <v>-25</v>
      </c>
    </row>
    <row r="1520" spans="1:40" x14ac:dyDescent="0.25">
      <c r="A1520" t="str">
        <f t="shared" si="470"/>
        <v>43892Oregon</v>
      </c>
      <c r="B1520" t="str">
        <f t="shared" si="471"/>
        <v>43892OR</v>
      </c>
      <c r="C1520" s="6">
        <v>43892</v>
      </c>
      <c r="D1520" t="s">
        <v>100</v>
      </c>
      <c r="E1520" t="s">
        <v>45</v>
      </c>
      <c r="F1520">
        <f>IFERROR(VLOOKUP(B1520,CovidTracking!B:G,4,FALSE),0)</f>
        <v>0</v>
      </c>
      <c r="G1520">
        <f>IFERROR(VLOOKUP(B1520,CovidTracking!B:G,5,FALSE),0)</f>
        <v>0</v>
      </c>
      <c r="H1520">
        <f t="shared" si="472"/>
        <v>0</v>
      </c>
      <c r="I1520">
        <f>IFERROR(VLOOKUP(B1520,CovidTracking!B:G,6,FALSE),0)</f>
        <v>0</v>
      </c>
      <c r="J1520">
        <f t="shared" ref="J1520:J1559" si="488">F1520-F1519</f>
        <v>0</v>
      </c>
      <c r="K1520">
        <f t="shared" ref="K1520:K1559" si="489">G1520-G1519</f>
        <v>0</v>
      </c>
      <c r="L1520">
        <f t="shared" ref="L1520:L1559" si="490">H1520-H1519</f>
        <v>0</v>
      </c>
      <c r="M1520">
        <f t="shared" ref="M1520:M1559" si="491">I1520-I1519</f>
        <v>0</v>
      </c>
      <c r="N1520">
        <f>VLOOKUP(A1520,Mobility!$A:$L,7,FALSE)</f>
        <v>8</v>
      </c>
      <c r="O1520">
        <f>VLOOKUP(A1520,Mobility!$A:$L,8,FALSE)</f>
        <v>7</v>
      </c>
      <c r="P1520">
        <f>VLOOKUP(A1520,Mobility!$A:$L,9,FALSE)</f>
        <v>14</v>
      </c>
      <c r="Q1520">
        <f>VLOOKUP(A1520,Mobility!$A:$L,10,FALSE)</f>
        <v>2</v>
      </c>
      <c r="R1520">
        <f>VLOOKUP(A1520,Mobility!$A:$L,11,FALSE)</f>
        <v>3</v>
      </c>
      <c r="S1520">
        <f>VLOOKUP(A1520,Mobility!$A:$L,12,FALSE)</f>
        <v>0</v>
      </c>
      <c r="T1520">
        <f>VLOOKUP(D1520,'Pop and Pop Den'!A:C,2,FALSE)</f>
        <v>4301089</v>
      </c>
      <c r="U1520">
        <f>VLOOKUP(D1520,'Pop and Pop Den'!A:C,3,FALSE)</f>
        <v>44.808599999999998</v>
      </c>
      <c r="V1520">
        <f>VLOOKUP(D1520,Unemployment!A:B,2,FALSE)</f>
        <v>3.7</v>
      </c>
      <c r="W1520">
        <f>VLOOKUP(D1520,Unemployment!H:J,2,FALSE)</f>
        <v>3.3</v>
      </c>
      <c r="X1520">
        <f>VLOOKUP(D1520,Unemployment!H:J,3,FALSE)</f>
        <v>3.3</v>
      </c>
      <c r="Y1520">
        <f t="shared" si="473"/>
        <v>-0.40000000000000036</v>
      </c>
      <c r="Z1520">
        <f t="shared" si="474"/>
        <v>0</v>
      </c>
      <c r="AA1520">
        <f>VLOOKUP(D1520,MedianAge!A:B,2,FALSE)</f>
        <v>39.200000000000003</v>
      </c>
      <c r="AB1520" s="6">
        <f>VLOOKUP(D1520,StateActions!F:G,2,FALSE)</f>
        <v>43913</v>
      </c>
      <c r="AC1520" s="6">
        <f>VLOOKUP(D1520,StateActions!L:M,2,FALSE)</f>
        <v>43913</v>
      </c>
      <c r="AD1520" s="6">
        <f>VLOOKUP(D1520,StateActions!A:B,2,FALSE)</f>
        <v>43907</v>
      </c>
      <c r="AE1520">
        <f t="shared" si="475"/>
        <v>-21</v>
      </c>
      <c r="AF1520">
        <f t="shared" si="476"/>
        <v>-21</v>
      </c>
      <c r="AG1520">
        <f t="shared" si="477"/>
        <v>-15</v>
      </c>
      <c r="AH1520" s="18">
        <f t="shared" si="478"/>
        <v>0</v>
      </c>
      <c r="AI1520" s="18">
        <f t="shared" si="479"/>
        <v>0</v>
      </c>
      <c r="AJ1520" s="20">
        <f t="shared" si="480"/>
        <v>0</v>
      </c>
      <c r="AK1520" t="str">
        <f t="shared" si="481"/>
        <v>Include</v>
      </c>
      <c r="AL1520" t="str">
        <f t="shared" si="482"/>
        <v>Less than 10 deaths</v>
      </c>
      <c r="AM1520" s="6">
        <f>IFERROR(VLOOKUP(D1520,DatesEachStateReach10Deaths!A:B,2,FALSE),AK1520)</f>
        <v>43916</v>
      </c>
      <c r="AN1520">
        <f t="shared" si="483"/>
        <v>-24</v>
      </c>
    </row>
    <row r="1521" spans="1:40" x14ac:dyDescent="0.25">
      <c r="A1521" t="str">
        <f t="shared" si="470"/>
        <v>43893Oregon</v>
      </c>
      <c r="B1521" t="str">
        <f t="shared" si="471"/>
        <v>43893OR</v>
      </c>
      <c r="C1521" s="6">
        <v>43893</v>
      </c>
      <c r="D1521" t="s">
        <v>100</v>
      </c>
      <c r="E1521" t="s">
        <v>45</v>
      </c>
      <c r="F1521">
        <f>IFERROR(VLOOKUP(B1521,CovidTracking!B:G,4,FALSE),0)</f>
        <v>0</v>
      </c>
      <c r="G1521">
        <f>IFERROR(VLOOKUP(B1521,CovidTracking!B:G,5,FALSE),0)</f>
        <v>0</v>
      </c>
      <c r="H1521">
        <f t="shared" si="472"/>
        <v>0</v>
      </c>
      <c r="I1521">
        <f>IFERROR(VLOOKUP(B1521,CovidTracking!B:G,6,FALSE),0)</f>
        <v>0</v>
      </c>
      <c r="J1521">
        <f t="shared" si="488"/>
        <v>0</v>
      </c>
      <c r="K1521">
        <f t="shared" si="489"/>
        <v>0</v>
      </c>
      <c r="L1521">
        <f t="shared" si="490"/>
        <v>0</v>
      </c>
      <c r="M1521">
        <f t="shared" si="491"/>
        <v>0</v>
      </c>
      <c r="N1521">
        <f>VLOOKUP(A1521,Mobility!$A:$L,7,FALSE)</f>
        <v>10</v>
      </c>
      <c r="O1521">
        <f>VLOOKUP(A1521,Mobility!$A:$L,8,FALSE)</f>
        <v>12</v>
      </c>
      <c r="P1521">
        <f>VLOOKUP(A1521,Mobility!$A:$L,9,FALSE)</f>
        <v>40</v>
      </c>
      <c r="Q1521">
        <f>VLOOKUP(A1521,Mobility!$A:$L,10,FALSE)</f>
        <v>2</v>
      </c>
      <c r="R1521">
        <f>VLOOKUP(A1521,Mobility!$A:$L,11,FALSE)</f>
        <v>1</v>
      </c>
      <c r="S1521">
        <f>VLOOKUP(A1521,Mobility!$A:$L,12,FALSE)</f>
        <v>-1</v>
      </c>
      <c r="T1521">
        <f>VLOOKUP(D1521,'Pop and Pop Den'!A:C,2,FALSE)</f>
        <v>4301089</v>
      </c>
      <c r="U1521">
        <f>VLOOKUP(D1521,'Pop and Pop Den'!A:C,3,FALSE)</f>
        <v>44.808599999999998</v>
      </c>
      <c r="V1521">
        <f>VLOOKUP(D1521,Unemployment!A:B,2,FALSE)</f>
        <v>3.7</v>
      </c>
      <c r="W1521">
        <f>VLOOKUP(D1521,Unemployment!H:J,2,FALSE)</f>
        <v>3.3</v>
      </c>
      <c r="X1521">
        <f>VLOOKUP(D1521,Unemployment!H:J,3,FALSE)</f>
        <v>3.3</v>
      </c>
      <c r="Y1521">
        <f t="shared" si="473"/>
        <v>-0.40000000000000036</v>
      </c>
      <c r="Z1521">
        <f t="shared" si="474"/>
        <v>0</v>
      </c>
      <c r="AA1521">
        <f>VLOOKUP(D1521,MedianAge!A:B,2,FALSE)</f>
        <v>39.200000000000003</v>
      </c>
      <c r="AB1521" s="6">
        <f>VLOOKUP(D1521,StateActions!F:G,2,FALSE)</f>
        <v>43913</v>
      </c>
      <c r="AC1521" s="6">
        <f>VLOOKUP(D1521,StateActions!L:M,2,FALSE)</f>
        <v>43913</v>
      </c>
      <c r="AD1521" s="6">
        <f>VLOOKUP(D1521,StateActions!A:B,2,FALSE)</f>
        <v>43907</v>
      </c>
      <c r="AE1521">
        <f t="shared" si="475"/>
        <v>-20</v>
      </c>
      <c r="AF1521">
        <f t="shared" si="476"/>
        <v>-20</v>
      </c>
      <c r="AG1521">
        <f t="shared" si="477"/>
        <v>-14</v>
      </c>
      <c r="AH1521" s="18">
        <f t="shared" si="478"/>
        <v>0</v>
      </c>
      <c r="AI1521" s="18">
        <f t="shared" si="479"/>
        <v>0</v>
      </c>
      <c r="AJ1521" s="20">
        <f t="shared" si="480"/>
        <v>0</v>
      </c>
      <c r="AK1521" t="str">
        <f t="shared" si="481"/>
        <v>Include</v>
      </c>
      <c r="AL1521" t="str">
        <f t="shared" si="482"/>
        <v>Less than 10 deaths</v>
      </c>
      <c r="AM1521" s="6">
        <f>IFERROR(VLOOKUP(D1521,DatesEachStateReach10Deaths!A:B,2,FALSE),AK1521)</f>
        <v>43916</v>
      </c>
      <c r="AN1521">
        <f t="shared" si="483"/>
        <v>-23</v>
      </c>
    </row>
    <row r="1522" spans="1:40" x14ac:dyDescent="0.25">
      <c r="A1522" t="str">
        <f t="shared" si="470"/>
        <v>43894Oregon</v>
      </c>
      <c r="B1522" t="str">
        <f t="shared" si="471"/>
        <v>43894OR</v>
      </c>
      <c r="C1522" s="6">
        <v>43894</v>
      </c>
      <c r="D1522" t="s">
        <v>100</v>
      </c>
      <c r="E1522" t="s">
        <v>45</v>
      </c>
      <c r="F1522">
        <f>IFERROR(VLOOKUP(B1522,CovidTracking!B:G,4,FALSE),0)</f>
        <v>3</v>
      </c>
      <c r="G1522">
        <f>IFERROR(VLOOKUP(B1522,CovidTracking!B:G,5,FALSE),0)</f>
        <v>29</v>
      </c>
      <c r="H1522">
        <f t="shared" si="472"/>
        <v>32</v>
      </c>
      <c r="I1522">
        <f>IFERROR(VLOOKUP(B1522,CovidTracking!B:G,6,FALSE),0)</f>
        <v>0</v>
      </c>
      <c r="J1522">
        <f t="shared" si="488"/>
        <v>3</v>
      </c>
      <c r="K1522">
        <f t="shared" si="489"/>
        <v>29</v>
      </c>
      <c r="L1522">
        <f t="shared" si="490"/>
        <v>32</v>
      </c>
      <c r="M1522">
        <f t="shared" si="491"/>
        <v>0</v>
      </c>
      <c r="N1522">
        <f>VLOOKUP(A1522,Mobility!$A:$L,7,FALSE)</f>
        <v>10</v>
      </c>
      <c r="O1522">
        <f>VLOOKUP(A1522,Mobility!$A:$L,8,FALSE)</f>
        <v>9</v>
      </c>
      <c r="P1522">
        <f>VLOOKUP(A1522,Mobility!$A:$L,9,FALSE)</f>
        <v>57</v>
      </c>
      <c r="Q1522">
        <f>VLOOKUP(A1522,Mobility!$A:$L,10,FALSE)</f>
        <v>6</v>
      </c>
      <c r="R1522">
        <f>VLOOKUP(A1522,Mobility!$A:$L,11,FALSE)</f>
        <v>1</v>
      </c>
      <c r="S1522">
        <f>VLOOKUP(A1522,Mobility!$A:$L,12,FALSE)</f>
        <v>-1</v>
      </c>
      <c r="T1522">
        <f>VLOOKUP(D1522,'Pop and Pop Den'!A:C,2,FALSE)</f>
        <v>4301089</v>
      </c>
      <c r="U1522">
        <f>VLOOKUP(D1522,'Pop and Pop Den'!A:C,3,FALSE)</f>
        <v>44.808599999999998</v>
      </c>
      <c r="V1522">
        <f>VLOOKUP(D1522,Unemployment!A:B,2,FALSE)</f>
        <v>3.7</v>
      </c>
      <c r="W1522">
        <f>VLOOKUP(D1522,Unemployment!H:J,2,FALSE)</f>
        <v>3.3</v>
      </c>
      <c r="X1522">
        <f>VLOOKUP(D1522,Unemployment!H:J,3,FALSE)</f>
        <v>3.3</v>
      </c>
      <c r="Y1522">
        <f t="shared" si="473"/>
        <v>-0.40000000000000036</v>
      </c>
      <c r="Z1522">
        <f t="shared" si="474"/>
        <v>0</v>
      </c>
      <c r="AA1522">
        <f>VLOOKUP(D1522,MedianAge!A:B,2,FALSE)</f>
        <v>39.200000000000003</v>
      </c>
      <c r="AB1522" s="6">
        <f>VLOOKUP(D1522,StateActions!F:G,2,FALSE)</f>
        <v>43913</v>
      </c>
      <c r="AC1522" s="6">
        <f>VLOOKUP(D1522,StateActions!L:M,2,FALSE)</f>
        <v>43913</v>
      </c>
      <c r="AD1522" s="6">
        <f>VLOOKUP(D1522,StateActions!A:B,2,FALSE)</f>
        <v>43907</v>
      </c>
      <c r="AE1522">
        <f t="shared" si="475"/>
        <v>-19</v>
      </c>
      <c r="AF1522">
        <f t="shared" si="476"/>
        <v>-19</v>
      </c>
      <c r="AG1522">
        <f t="shared" si="477"/>
        <v>-13</v>
      </c>
      <c r="AH1522" s="18">
        <f t="shared" si="478"/>
        <v>9.375E-2</v>
      </c>
      <c r="AI1522" s="18">
        <f t="shared" si="479"/>
        <v>0.90625</v>
      </c>
      <c r="AJ1522" s="20">
        <f t="shared" si="480"/>
        <v>0</v>
      </c>
      <c r="AK1522" t="str">
        <f t="shared" si="481"/>
        <v>Include</v>
      </c>
      <c r="AL1522" t="str">
        <f t="shared" si="482"/>
        <v>Less than 10 deaths</v>
      </c>
      <c r="AM1522" s="6">
        <f>IFERROR(VLOOKUP(D1522,DatesEachStateReach10Deaths!A:B,2,FALSE),AK1522)</f>
        <v>43916</v>
      </c>
      <c r="AN1522">
        <f t="shared" si="483"/>
        <v>-22</v>
      </c>
    </row>
    <row r="1523" spans="1:40" x14ac:dyDescent="0.25">
      <c r="A1523" t="str">
        <f t="shared" si="470"/>
        <v>43895Oregon</v>
      </c>
      <c r="B1523" t="str">
        <f t="shared" si="471"/>
        <v>43895OR</v>
      </c>
      <c r="C1523" s="6">
        <v>43895</v>
      </c>
      <c r="D1523" t="s">
        <v>100</v>
      </c>
      <c r="E1523" t="s">
        <v>45</v>
      </c>
      <c r="F1523">
        <f>IFERROR(VLOOKUP(B1523,CovidTracking!B:G,4,FALSE),0)</f>
        <v>3</v>
      </c>
      <c r="G1523">
        <f>IFERROR(VLOOKUP(B1523,CovidTracking!B:G,5,FALSE),0)</f>
        <v>45</v>
      </c>
      <c r="H1523">
        <f t="shared" si="472"/>
        <v>48</v>
      </c>
      <c r="I1523">
        <f>IFERROR(VLOOKUP(B1523,CovidTracking!B:G,6,FALSE),0)</f>
        <v>0</v>
      </c>
      <c r="J1523">
        <f t="shared" si="488"/>
        <v>0</v>
      </c>
      <c r="K1523">
        <f t="shared" si="489"/>
        <v>16</v>
      </c>
      <c r="L1523">
        <f t="shared" si="490"/>
        <v>16</v>
      </c>
      <c r="M1523">
        <f t="shared" si="491"/>
        <v>0</v>
      </c>
      <c r="N1523">
        <f>VLOOKUP(A1523,Mobility!$A:$L,7,FALSE)</f>
        <v>7</v>
      </c>
      <c r="O1523">
        <f>VLOOKUP(A1523,Mobility!$A:$L,8,FALSE)</f>
        <v>8</v>
      </c>
      <c r="P1523">
        <f>VLOOKUP(A1523,Mobility!$A:$L,9,FALSE)</f>
        <v>38</v>
      </c>
      <c r="Q1523">
        <f>VLOOKUP(A1523,Mobility!$A:$L,10,FALSE)</f>
        <v>4</v>
      </c>
      <c r="R1523">
        <f>VLOOKUP(A1523,Mobility!$A:$L,11,FALSE)</f>
        <v>1</v>
      </c>
      <c r="S1523">
        <f>VLOOKUP(A1523,Mobility!$A:$L,12,FALSE)</f>
        <v>-1</v>
      </c>
      <c r="T1523">
        <f>VLOOKUP(D1523,'Pop and Pop Den'!A:C,2,FALSE)</f>
        <v>4301089</v>
      </c>
      <c r="U1523">
        <f>VLOOKUP(D1523,'Pop and Pop Den'!A:C,3,FALSE)</f>
        <v>44.808599999999998</v>
      </c>
      <c r="V1523">
        <f>VLOOKUP(D1523,Unemployment!A:B,2,FALSE)</f>
        <v>3.7</v>
      </c>
      <c r="W1523">
        <f>VLOOKUP(D1523,Unemployment!H:J,2,FALSE)</f>
        <v>3.3</v>
      </c>
      <c r="X1523">
        <f>VLOOKUP(D1523,Unemployment!H:J,3,FALSE)</f>
        <v>3.3</v>
      </c>
      <c r="Y1523">
        <f t="shared" si="473"/>
        <v>-0.40000000000000036</v>
      </c>
      <c r="Z1523">
        <f t="shared" si="474"/>
        <v>0</v>
      </c>
      <c r="AA1523">
        <f>VLOOKUP(D1523,MedianAge!A:B,2,FALSE)</f>
        <v>39.200000000000003</v>
      </c>
      <c r="AB1523" s="6">
        <f>VLOOKUP(D1523,StateActions!F:G,2,FALSE)</f>
        <v>43913</v>
      </c>
      <c r="AC1523" s="6">
        <f>VLOOKUP(D1523,StateActions!L:M,2,FALSE)</f>
        <v>43913</v>
      </c>
      <c r="AD1523" s="6">
        <f>VLOOKUP(D1523,StateActions!A:B,2,FALSE)</f>
        <v>43907</v>
      </c>
      <c r="AE1523">
        <f t="shared" si="475"/>
        <v>-18</v>
      </c>
      <c r="AF1523">
        <f t="shared" si="476"/>
        <v>-18</v>
      </c>
      <c r="AG1523">
        <f t="shared" si="477"/>
        <v>-12</v>
      </c>
      <c r="AH1523" s="18">
        <f t="shared" si="478"/>
        <v>6.25E-2</v>
      </c>
      <c r="AI1523" s="18">
        <f t="shared" si="479"/>
        <v>0.9375</v>
      </c>
      <c r="AJ1523" s="20">
        <f t="shared" si="480"/>
        <v>0</v>
      </c>
      <c r="AK1523" t="str">
        <f t="shared" si="481"/>
        <v>Include</v>
      </c>
      <c r="AL1523" t="str">
        <f t="shared" si="482"/>
        <v>Less than 10 deaths</v>
      </c>
      <c r="AM1523" s="6">
        <f>IFERROR(VLOOKUP(D1523,DatesEachStateReach10Deaths!A:B,2,FALSE),AK1523)</f>
        <v>43916</v>
      </c>
      <c r="AN1523">
        <f t="shared" si="483"/>
        <v>-21</v>
      </c>
    </row>
    <row r="1524" spans="1:40" x14ac:dyDescent="0.25">
      <c r="A1524" t="str">
        <f t="shared" si="470"/>
        <v>43896Oregon</v>
      </c>
      <c r="B1524" t="str">
        <f t="shared" si="471"/>
        <v>43896OR</v>
      </c>
      <c r="C1524" s="6">
        <v>43896</v>
      </c>
      <c r="D1524" t="s">
        <v>100</v>
      </c>
      <c r="E1524" t="s">
        <v>45</v>
      </c>
      <c r="F1524">
        <f>IFERROR(VLOOKUP(B1524,CovidTracking!B:G,4,FALSE),0)</f>
        <v>3</v>
      </c>
      <c r="G1524">
        <f>IFERROR(VLOOKUP(B1524,CovidTracking!B:G,5,FALSE),0)</f>
        <v>64</v>
      </c>
      <c r="H1524">
        <f t="shared" si="472"/>
        <v>67</v>
      </c>
      <c r="I1524">
        <f>IFERROR(VLOOKUP(B1524,CovidTracking!B:G,6,FALSE),0)</f>
        <v>0</v>
      </c>
      <c r="J1524">
        <f t="shared" si="488"/>
        <v>0</v>
      </c>
      <c r="K1524">
        <f t="shared" si="489"/>
        <v>19</v>
      </c>
      <c r="L1524">
        <f t="shared" si="490"/>
        <v>19</v>
      </c>
      <c r="M1524">
        <f t="shared" si="491"/>
        <v>0</v>
      </c>
      <c r="N1524">
        <f>VLOOKUP(A1524,Mobility!$A:$L,7,FALSE)</f>
        <v>1</v>
      </c>
      <c r="O1524">
        <f>VLOOKUP(A1524,Mobility!$A:$L,8,FALSE)</f>
        <v>2</v>
      </c>
      <c r="P1524">
        <f>VLOOKUP(A1524,Mobility!$A:$L,9,FALSE)</f>
        <v>-3</v>
      </c>
      <c r="Q1524">
        <f>VLOOKUP(A1524,Mobility!$A:$L,10,FALSE)</f>
        <v>-1</v>
      </c>
      <c r="R1524">
        <f>VLOOKUP(A1524,Mobility!$A:$L,11,FALSE)</f>
        <v>1</v>
      </c>
      <c r="S1524">
        <f>VLOOKUP(A1524,Mobility!$A:$L,12,FALSE)</f>
        <v>1</v>
      </c>
      <c r="T1524">
        <f>VLOOKUP(D1524,'Pop and Pop Den'!A:C,2,FALSE)</f>
        <v>4301089</v>
      </c>
      <c r="U1524">
        <f>VLOOKUP(D1524,'Pop and Pop Den'!A:C,3,FALSE)</f>
        <v>44.808599999999998</v>
      </c>
      <c r="V1524">
        <f>VLOOKUP(D1524,Unemployment!A:B,2,FALSE)</f>
        <v>3.7</v>
      </c>
      <c r="W1524">
        <f>VLOOKUP(D1524,Unemployment!H:J,2,FALSE)</f>
        <v>3.3</v>
      </c>
      <c r="X1524">
        <f>VLOOKUP(D1524,Unemployment!H:J,3,FALSE)</f>
        <v>3.3</v>
      </c>
      <c r="Y1524">
        <f t="shared" si="473"/>
        <v>-0.40000000000000036</v>
      </c>
      <c r="Z1524">
        <f t="shared" si="474"/>
        <v>0</v>
      </c>
      <c r="AA1524">
        <f>VLOOKUP(D1524,MedianAge!A:B,2,FALSE)</f>
        <v>39.200000000000003</v>
      </c>
      <c r="AB1524" s="6">
        <f>VLOOKUP(D1524,StateActions!F:G,2,FALSE)</f>
        <v>43913</v>
      </c>
      <c r="AC1524" s="6">
        <f>VLOOKUP(D1524,StateActions!L:M,2,FALSE)</f>
        <v>43913</v>
      </c>
      <c r="AD1524" s="6">
        <f>VLOOKUP(D1524,StateActions!A:B,2,FALSE)</f>
        <v>43907</v>
      </c>
      <c r="AE1524">
        <f t="shared" si="475"/>
        <v>-17</v>
      </c>
      <c r="AF1524">
        <f t="shared" si="476"/>
        <v>-17</v>
      </c>
      <c r="AG1524">
        <f t="shared" si="477"/>
        <v>-11</v>
      </c>
      <c r="AH1524" s="18">
        <f t="shared" si="478"/>
        <v>4.4776119402985072E-2</v>
      </c>
      <c r="AI1524" s="18">
        <f t="shared" si="479"/>
        <v>0.95522388059701491</v>
      </c>
      <c r="AJ1524" s="20">
        <f t="shared" si="480"/>
        <v>0</v>
      </c>
      <c r="AK1524" t="str">
        <f t="shared" si="481"/>
        <v>Include</v>
      </c>
      <c r="AL1524" t="str">
        <f t="shared" si="482"/>
        <v>Less than 10 deaths</v>
      </c>
      <c r="AM1524" s="6">
        <f>IFERROR(VLOOKUP(D1524,DatesEachStateReach10Deaths!A:B,2,FALSE),AK1524)</f>
        <v>43916</v>
      </c>
      <c r="AN1524">
        <f t="shared" si="483"/>
        <v>-20</v>
      </c>
    </row>
    <row r="1525" spans="1:40" x14ac:dyDescent="0.25">
      <c r="A1525" t="str">
        <f t="shared" si="470"/>
        <v>43897Oregon</v>
      </c>
      <c r="B1525" t="str">
        <f t="shared" si="471"/>
        <v>43897OR</v>
      </c>
      <c r="C1525" s="6">
        <v>43897</v>
      </c>
      <c r="D1525" t="s">
        <v>100</v>
      </c>
      <c r="E1525" t="s">
        <v>45</v>
      </c>
      <c r="F1525">
        <f>IFERROR(VLOOKUP(B1525,CovidTracking!B:G,4,FALSE),0)</f>
        <v>7</v>
      </c>
      <c r="G1525">
        <f>IFERROR(VLOOKUP(B1525,CovidTracking!B:G,5,FALSE),0)</f>
        <v>77</v>
      </c>
      <c r="H1525">
        <f t="shared" si="472"/>
        <v>84</v>
      </c>
      <c r="I1525">
        <f>IFERROR(VLOOKUP(B1525,CovidTracking!B:G,6,FALSE),0)</f>
        <v>0</v>
      </c>
      <c r="J1525">
        <f t="shared" si="488"/>
        <v>4</v>
      </c>
      <c r="K1525">
        <f t="shared" si="489"/>
        <v>13</v>
      </c>
      <c r="L1525">
        <f t="shared" si="490"/>
        <v>17</v>
      </c>
      <c r="M1525">
        <f t="shared" si="491"/>
        <v>0</v>
      </c>
      <c r="N1525">
        <f>VLOOKUP(A1525,Mobility!$A:$L,7,FALSE)</f>
        <v>5</v>
      </c>
      <c r="O1525">
        <f>VLOOKUP(A1525,Mobility!$A:$L,8,FALSE)</f>
        <v>3</v>
      </c>
      <c r="P1525">
        <f>VLOOKUP(A1525,Mobility!$A:$L,9,FALSE)</f>
        <v>16</v>
      </c>
      <c r="Q1525">
        <f>VLOOKUP(A1525,Mobility!$A:$L,10,FALSE)</f>
        <v>4</v>
      </c>
      <c r="R1525">
        <f>VLOOKUP(A1525,Mobility!$A:$L,11,FALSE)</f>
        <v>3</v>
      </c>
      <c r="S1525">
        <f>VLOOKUP(A1525,Mobility!$A:$L,12,FALSE)</f>
        <v>0</v>
      </c>
      <c r="T1525">
        <f>VLOOKUP(D1525,'Pop and Pop Den'!A:C,2,FALSE)</f>
        <v>4301089</v>
      </c>
      <c r="U1525">
        <f>VLOOKUP(D1525,'Pop and Pop Den'!A:C,3,FALSE)</f>
        <v>44.808599999999998</v>
      </c>
      <c r="V1525">
        <f>VLOOKUP(D1525,Unemployment!A:B,2,FALSE)</f>
        <v>3.7</v>
      </c>
      <c r="W1525">
        <f>VLOOKUP(D1525,Unemployment!H:J,2,FALSE)</f>
        <v>3.3</v>
      </c>
      <c r="X1525">
        <f>VLOOKUP(D1525,Unemployment!H:J,3,FALSE)</f>
        <v>3.3</v>
      </c>
      <c r="Y1525">
        <f t="shared" si="473"/>
        <v>-0.40000000000000036</v>
      </c>
      <c r="Z1525">
        <f t="shared" si="474"/>
        <v>0</v>
      </c>
      <c r="AA1525">
        <f>VLOOKUP(D1525,MedianAge!A:B,2,FALSE)</f>
        <v>39.200000000000003</v>
      </c>
      <c r="AB1525" s="6">
        <f>VLOOKUP(D1525,StateActions!F:G,2,FALSE)</f>
        <v>43913</v>
      </c>
      <c r="AC1525" s="6">
        <f>VLOOKUP(D1525,StateActions!L:M,2,FALSE)</f>
        <v>43913</v>
      </c>
      <c r="AD1525" s="6">
        <f>VLOOKUP(D1525,StateActions!A:B,2,FALSE)</f>
        <v>43907</v>
      </c>
      <c r="AE1525">
        <f t="shared" si="475"/>
        <v>-16</v>
      </c>
      <c r="AF1525">
        <f t="shared" si="476"/>
        <v>-16</v>
      </c>
      <c r="AG1525">
        <f t="shared" si="477"/>
        <v>-10</v>
      </c>
      <c r="AH1525" s="18">
        <f t="shared" si="478"/>
        <v>8.3333333333333329E-2</v>
      </c>
      <c r="AI1525" s="18">
        <f t="shared" si="479"/>
        <v>0.91666666666666663</v>
      </c>
      <c r="AJ1525" s="20">
        <f t="shared" si="480"/>
        <v>0</v>
      </c>
      <c r="AK1525" t="str">
        <f t="shared" si="481"/>
        <v>Include</v>
      </c>
      <c r="AL1525" t="str">
        <f t="shared" si="482"/>
        <v>Less than 10 deaths</v>
      </c>
      <c r="AM1525" s="6">
        <f>IFERROR(VLOOKUP(D1525,DatesEachStateReach10Deaths!A:B,2,FALSE),AK1525)</f>
        <v>43916</v>
      </c>
      <c r="AN1525">
        <f t="shared" si="483"/>
        <v>-19</v>
      </c>
    </row>
    <row r="1526" spans="1:40" x14ac:dyDescent="0.25">
      <c r="A1526" t="str">
        <f t="shared" ref="A1526:A1589" si="492">C1526&amp;D1526</f>
        <v>43898Oregon</v>
      </c>
      <c r="B1526" t="str">
        <f t="shared" si="471"/>
        <v>43898OR</v>
      </c>
      <c r="C1526" s="6">
        <v>43898</v>
      </c>
      <c r="D1526" t="s">
        <v>100</v>
      </c>
      <c r="E1526" t="s">
        <v>45</v>
      </c>
      <c r="F1526">
        <f>IFERROR(VLOOKUP(B1526,CovidTracking!B:G,4,FALSE),0)</f>
        <v>14</v>
      </c>
      <c r="G1526">
        <f>IFERROR(VLOOKUP(B1526,CovidTracking!B:G,5,FALSE),0)</f>
        <v>100</v>
      </c>
      <c r="H1526">
        <f t="shared" si="472"/>
        <v>114</v>
      </c>
      <c r="I1526">
        <f>IFERROR(VLOOKUP(B1526,CovidTracking!B:G,6,FALSE),0)</f>
        <v>0</v>
      </c>
      <c r="J1526">
        <f t="shared" si="488"/>
        <v>7</v>
      </c>
      <c r="K1526">
        <f t="shared" si="489"/>
        <v>23</v>
      </c>
      <c r="L1526">
        <f t="shared" si="490"/>
        <v>30</v>
      </c>
      <c r="M1526">
        <f t="shared" si="491"/>
        <v>0</v>
      </c>
      <c r="N1526">
        <f>VLOOKUP(A1526,Mobility!$A:$L,7,FALSE)</f>
        <v>10</v>
      </c>
      <c r="O1526">
        <f>VLOOKUP(A1526,Mobility!$A:$L,8,FALSE)</f>
        <v>5</v>
      </c>
      <c r="P1526">
        <f>VLOOKUP(A1526,Mobility!$A:$L,9,FALSE)</f>
        <v>24</v>
      </c>
      <c r="Q1526">
        <f>VLOOKUP(A1526,Mobility!$A:$L,10,FALSE)</f>
        <v>5</v>
      </c>
      <c r="R1526">
        <f>VLOOKUP(A1526,Mobility!$A:$L,11,FALSE)</f>
        <v>1</v>
      </c>
      <c r="S1526">
        <f>VLOOKUP(A1526,Mobility!$A:$L,12,FALSE)</f>
        <v>0</v>
      </c>
      <c r="T1526">
        <f>VLOOKUP(D1526,'Pop and Pop Den'!A:C,2,FALSE)</f>
        <v>4301089</v>
      </c>
      <c r="U1526">
        <f>VLOOKUP(D1526,'Pop and Pop Den'!A:C,3,FALSE)</f>
        <v>44.808599999999998</v>
      </c>
      <c r="V1526">
        <f>VLOOKUP(D1526,Unemployment!A:B,2,FALSE)</f>
        <v>3.7</v>
      </c>
      <c r="W1526">
        <f>VLOOKUP(D1526,Unemployment!H:J,2,FALSE)</f>
        <v>3.3</v>
      </c>
      <c r="X1526">
        <f>VLOOKUP(D1526,Unemployment!H:J,3,FALSE)</f>
        <v>3.3</v>
      </c>
      <c r="Y1526">
        <f t="shared" si="473"/>
        <v>-0.40000000000000036</v>
      </c>
      <c r="Z1526">
        <f t="shared" si="474"/>
        <v>0</v>
      </c>
      <c r="AA1526">
        <f>VLOOKUP(D1526,MedianAge!A:B,2,FALSE)</f>
        <v>39.200000000000003</v>
      </c>
      <c r="AB1526" s="6">
        <f>VLOOKUP(D1526,StateActions!F:G,2,FALSE)</f>
        <v>43913</v>
      </c>
      <c r="AC1526" s="6">
        <f>VLOOKUP(D1526,StateActions!L:M,2,FALSE)</f>
        <v>43913</v>
      </c>
      <c r="AD1526" s="6">
        <f>VLOOKUP(D1526,StateActions!A:B,2,FALSE)</f>
        <v>43907</v>
      </c>
      <c r="AE1526">
        <f t="shared" si="475"/>
        <v>-15</v>
      </c>
      <c r="AF1526">
        <f t="shared" si="476"/>
        <v>-15</v>
      </c>
      <c r="AG1526">
        <f t="shared" si="477"/>
        <v>-9</v>
      </c>
      <c r="AH1526" s="18">
        <f t="shared" si="478"/>
        <v>0.12280701754385964</v>
      </c>
      <c r="AI1526" s="18">
        <f t="shared" si="479"/>
        <v>0.8771929824561403</v>
      </c>
      <c r="AJ1526" s="20">
        <f t="shared" si="480"/>
        <v>0</v>
      </c>
      <c r="AK1526" t="str">
        <f t="shared" si="481"/>
        <v>Include</v>
      </c>
      <c r="AL1526" t="str">
        <f t="shared" si="482"/>
        <v>Less than 10 deaths</v>
      </c>
      <c r="AM1526" s="6">
        <f>IFERROR(VLOOKUP(D1526,DatesEachStateReach10Deaths!A:B,2,FALSE),AK1526)</f>
        <v>43916</v>
      </c>
      <c r="AN1526">
        <f t="shared" si="483"/>
        <v>-18</v>
      </c>
    </row>
    <row r="1527" spans="1:40" x14ac:dyDescent="0.25">
      <c r="A1527" t="str">
        <f t="shared" si="492"/>
        <v>43899Oregon</v>
      </c>
      <c r="B1527" t="str">
        <f t="shared" si="471"/>
        <v>43899OR</v>
      </c>
      <c r="C1527" s="6">
        <v>43899</v>
      </c>
      <c r="D1527" t="s">
        <v>100</v>
      </c>
      <c r="E1527" t="s">
        <v>45</v>
      </c>
      <c r="F1527">
        <f>IFERROR(VLOOKUP(B1527,CovidTracking!B:G,4,FALSE),0)</f>
        <v>14</v>
      </c>
      <c r="G1527">
        <f>IFERROR(VLOOKUP(B1527,CovidTracking!B:G,5,FALSE),0)</f>
        <v>165</v>
      </c>
      <c r="H1527">
        <f t="shared" si="472"/>
        <v>179</v>
      </c>
      <c r="I1527">
        <f>IFERROR(VLOOKUP(B1527,CovidTracking!B:G,6,FALSE),0)</f>
        <v>0</v>
      </c>
      <c r="J1527">
        <f t="shared" si="488"/>
        <v>0</v>
      </c>
      <c r="K1527">
        <f t="shared" si="489"/>
        <v>65</v>
      </c>
      <c r="L1527">
        <f t="shared" si="490"/>
        <v>65</v>
      </c>
      <c r="M1527">
        <f t="shared" si="491"/>
        <v>0</v>
      </c>
      <c r="N1527">
        <f>VLOOKUP(A1527,Mobility!$A:$L,7,FALSE)</f>
        <v>6</v>
      </c>
      <c r="O1527">
        <f>VLOOKUP(A1527,Mobility!$A:$L,8,FALSE)</f>
        <v>6</v>
      </c>
      <c r="P1527">
        <f>VLOOKUP(A1527,Mobility!$A:$L,9,FALSE)</f>
        <v>60</v>
      </c>
      <c r="Q1527">
        <f>VLOOKUP(A1527,Mobility!$A:$L,10,FALSE)</f>
        <v>1</v>
      </c>
      <c r="R1527">
        <f>VLOOKUP(A1527,Mobility!$A:$L,11,FALSE)</f>
        <v>2</v>
      </c>
      <c r="S1527">
        <f>VLOOKUP(A1527,Mobility!$A:$L,12,FALSE)</f>
        <v>0</v>
      </c>
      <c r="T1527">
        <f>VLOOKUP(D1527,'Pop and Pop Den'!A:C,2,FALSE)</f>
        <v>4301089</v>
      </c>
      <c r="U1527">
        <f>VLOOKUP(D1527,'Pop and Pop Den'!A:C,3,FALSE)</f>
        <v>44.808599999999998</v>
      </c>
      <c r="V1527">
        <f>VLOOKUP(D1527,Unemployment!A:B,2,FALSE)</f>
        <v>3.7</v>
      </c>
      <c r="W1527">
        <f>VLOOKUP(D1527,Unemployment!H:J,2,FALSE)</f>
        <v>3.3</v>
      </c>
      <c r="X1527">
        <f>VLOOKUP(D1527,Unemployment!H:J,3,FALSE)</f>
        <v>3.3</v>
      </c>
      <c r="Y1527">
        <f t="shared" si="473"/>
        <v>-0.40000000000000036</v>
      </c>
      <c r="Z1527">
        <f t="shared" si="474"/>
        <v>0</v>
      </c>
      <c r="AA1527">
        <f>VLOOKUP(D1527,MedianAge!A:B,2,FALSE)</f>
        <v>39.200000000000003</v>
      </c>
      <c r="AB1527" s="6">
        <f>VLOOKUP(D1527,StateActions!F:G,2,FALSE)</f>
        <v>43913</v>
      </c>
      <c r="AC1527" s="6">
        <f>VLOOKUP(D1527,StateActions!L:M,2,FALSE)</f>
        <v>43913</v>
      </c>
      <c r="AD1527" s="6">
        <f>VLOOKUP(D1527,StateActions!A:B,2,FALSE)</f>
        <v>43907</v>
      </c>
      <c r="AE1527">
        <f t="shared" si="475"/>
        <v>-14</v>
      </c>
      <c r="AF1527">
        <f t="shared" si="476"/>
        <v>-14</v>
      </c>
      <c r="AG1527">
        <f t="shared" si="477"/>
        <v>-8</v>
      </c>
      <c r="AH1527" s="18">
        <f t="shared" si="478"/>
        <v>7.8212290502793297E-2</v>
      </c>
      <c r="AI1527" s="18">
        <f t="shared" si="479"/>
        <v>0.92178770949720668</v>
      </c>
      <c r="AJ1527" s="20">
        <f t="shared" si="480"/>
        <v>0</v>
      </c>
      <c r="AK1527" t="str">
        <f t="shared" si="481"/>
        <v>Include</v>
      </c>
      <c r="AL1527" t="str">
        <f t="shared" si="482"/>
        <v>Less than 10 deaths</v>
      </c>
      <c r="AM1527" s="6">
        <f>IFERROR(VLOOKUP(D1527,DatesEachStateReach10Deaths!A:B,2,FALSE),AK1527)</f>
        <v>43916</v>
      </c>
      <c r="AN1527">
        <f t="shared" si="483"/>
        <v>-17</v>
      </c>
    </row>
    <row r="1528" spans="1:40" x14ac:dyDescent="0.25">
      <c r="A1528" t="str">
        <f t="shared" si="492"/>
        <v>43900Oregon</v>
      </c>
      <c r="B1528" t="str">
        <f t="shared" si="471"/>
        <v>43900OR</v>
      </c>
      <c r="C1528" s="6">
        <v>43900</v>
      </c>
      <c r="D1528" t="s">
        <v>100</v>
      </c>
      <c r="E1528" t="s">
        <v>45</v>
      </c>
      <c r="F1528">
        <f>IFERROR(VLOOKUP(B1528,CovidTracking!B:G,4,FALSE),0)</f>
        <v>15</v>
      </c>
      <c r="G1528">
        <f>IFERROR(VLOOKUP(B1528,CovidTracking!B:G,5,FALSE),0)</f>
        <v>213</v>
      </c>
      <c r="H1528">
        <f t="shared" si="472"/>
        <v>228</v>
      </c>
      <c r="I1528">
        <f>IFERROR(VLOOKUP(B1528,CovidTracking!B:G,6,FALSE),0)</f>
        <v>0</v>
      </c>
      <c r="J1528">
        <f t="shared" si="488"/>
        <v>1</v>
      </c>
      <c r="K1528">
        <f t="shared" si="489"/>
        <v>48</v>
      </c>
      <c r="L1528">
        <f t="shared" si="490"/>
        <v>49</v>
      </c>
      <c r="M1528">
        <f t="shared" si="491"/>
        <v>0</v>
      </c>
      <c r="N1528">
        <f>VLOOKUP(A1528,Mobility!$A:$L,7,FALSE)</f>
        <v>8</v>
      </c>
      <c r="O1528">
        <f>VLOOKUP(A1528,Mobility!$A:$L,8,FALSE)</f>
        <v>8</v>
      </c>
      <c r="P1528">
        <f>VLOOKUP(A1528,Mobility!$A:$L,9,FALSE)</f>
        <v>71</v>
      </c>
      <c r="Q1528">
        <f>VLOOKUP(A1528,Mobility!$A:$L,10,FALSE)</f>
        <v>3</v>
      </c>
      <c r="R1528">
        <f>VLOOKUP(A1528,Mobility!$A:$L,11,FALSE)</f>
        <v>0</v>
      </c>
      <c r="S1528">
        <f>VLOOKUP(A1528,Mobility!$A:$L,12,FALSE)</f>
        <v>0</v>
      </c>
      <c r="T1528">
        <f>VLOOKUP(D1528,'Pop and Pop Den'!A:C,2,FALSE)</f>
        <v>4301089</v>
      </c>
      <c r="U1528">
        <f>VLOOKUP(D1528,'Pop and Pop Den'!A:C,3,FALSE)</f>
        <v>44.808599999999998</v>
      </c>
      <c r="V1528">
        <f>VLOOKUP(D1528,Unemployment!A:B,2,FALSE)</f>
        <v>3.7</v>
      </c>
      <c r="W1528">
        <f>VLOOKUP(D1528,Unemployment!H:J,2,FALSE)</f>
        <v>3.3</v>
      </c>
      <c r="X1528">
        <f>VLOOKUP(D1528,Unemployment!H:J,3,FALSE)</f>
        <v>3.3</v>
      </c>
      <c r="Y1528">
        <f t="shared" si="473"/>
        <v>-0.40000000000000036</v>
      </c>
      <c r="Z1528">
        <f t="shared" si="474"/>
        <v>0</v>
      </c>
      <c r="AA1528">
        <f>VLOOKUP(D1528,MedianAge!A:B,2,FALSE)</f>
        <v>39.200000000000003</v>
      </c>
      <c r="AB1528" s="6">
        <f>VLOOKUP(D1528,StateActions!F:G,2,FALSE)</f>
        <v>43913</v>
      </c>
      <c r="AC1528" s="6">
        <f>VLOOKUP(D1528,StateActions!L:M,2,FALSE)</f>
        <v>43913</v>
      </c>
      <c r="AD1528" s="6">
        <f>VLOOKUP(D1528,StateActions!A:B,2,FALSE)</f>
        <v>43907</v>
      </c>
      <c r="AE1528">
        <f t="shared" si="475"/>
        <v>-13</v>
      </c>
      <c r="AF1528">
        <f t="shared" si="476"/>
        <v>-13</v>
      </c>
      <c r="AG1528">
        <f t="shared" si="477"/>
        <v>-7</v>
      </c>
      <c r="AH1528" s="18">
        <f t="shared" si="478"/>
        <v>6.5789473684210523E-2</v>
      </c>
      <c r="AI1528" s="18">
        <f t="shared" si="479"/>
        <v>0.93421052631578949</v>
      </c>
      <c r="AJ1528" s="20">
        <f t="shared" si="480"/>
        <v>0</v>
      </c>
      <c r="AK1528" t="str">
        <f t="shared" si="481"/>
        <v>Include</v>
      </c>
      <c r="AL1528" t="str">
        <f t="shared" si="482"/>
        <v>Less than 10 deaths</v>
      </c>
      <c r="AM1528" s="6">
        <f>IFERROR(VLOOKUP(D1528,DatesEachStateReach10Deaths!A:B,2,FALSE),AK1528)</f>
        <v>43916</v>
      </c>
      <c r="AN1528">
        <f t="shared" si="483"/>
        <v>-16</v>
      </c>
    </row>
    <row r="1529" spans="1:40" x14ac:dyDescent="0.25">
      <c r="A1529" t="str">
        <f t="shared" si="492"/>
        <v>43901Oregon</v>
      </c>
      <c r="B1529" t="str">
        <f t="shared" si="471"/>
        <v>43901OR</v>
      </c>
      <c r="C1529" s="6">
        <v>43901</v>
      </c>
      <c r="D1529" t="s">
        <v>100</v>
      </c>
      <c r="E1529" t="s">
        <v>45</v>
      </c>
      <c r="F1529">
        <f>IFERROR(VLOOKUP(B1529,CovidTracking!B:G,4,FALSE),0)</f>
        <v>19</v>
      </c>
      <c r="G1529">
        <f>IFERROR(VLOOKUP(B1529,CovidTracking!B:G,5,FALSE),0)</f>
        <v>286</v>
      </c>
      <c r="H1529">
        <f t="shared" si="472"/>
        <v>305</v>
      </c>
      <c r="I1529">
        <f>IFERROR(VLOOKUP(B1529,CovidTracking!B:G,6,FALSE),0)</f>
        <v>0</v>
      </c>
      <c r="J1529">
        <f t="shared" si="488"/>
        <v>4</v>
      </c>
      <c r="K1529">
        <f t="shared" si="489"/>
        <v>73</v>
      </c>
      <c r="L1529">
        <f t="shared" si="490"/>
        <v>77</v>
      </c>
      <c r="M1529">
        <f t="shared" si="491"/>
        <v>0</v>
      </c>
      <c r="N1529">
        <f>VLOOKUP(A1529,Mobility!$A:$L,7,FALSE)</f>
        <v>8</v>
      </c>
      <c r="O1529">
        <f>VLOOKUP(A1529,Mobility!$A:$L,8,FALSE)</f>
        <v>9</v>
      </c>
      <c r="P1529">
        <f>VLOOKUP(A1529,Mobility!$A:$L,9,FALSE)</f>
        <v>57</v>
      </c>
      <c r="Q1529">
        <f>VLOOKUP(A1529,Mobility!$A:$L,10,FALSE)</f>
        <v>1</v>
      </c>
      <c r="R1529">
        <f>VLOOKUP(A1529,Mobility!$A:$L,11,FALSE)</f>
        <v>0</v>
      </c>
      <c r="S1529">
        <f>VLOOKUP(A1529,Mobility!$A:$L,12,FALSE)</f>
        <v>0</v>
      </c>
      <c r="T1529">
        <f>VLOOKUP(D1529,'Pop and Pop Den'!A:C,2,FALSE)</f>
        <v>4301089</v>
      </c>
      <c r="U1529">
        <f>VLOOKUP(D1529,'Pop and Pop Den'!A:C,3,FALSE)</f>
        <v>44.808599999999998</v>
      </c>
      <c r="V1529">
        <f>VLOOKUP(D1529,Unemployment!A:B,2,FALSE)</f>
        <v>3.7</v>
      </c>
      <c r="W1529">
        <f>VLOOKUP(D1529,Unemployment!H:J,2,FALSE)</f>
        <v>3.3</v>
      </c>
      <c r="X1529">
        <f>VLOOKUP(D1529,Unemployment!H:J,3,FALSE)</f>
        <v>3.3</v>
      </c>
      <c r="Y1529">
        <f t="shared" si="473"/>
        <v>-0.40000000000000036</v>
      </c>
      <c r="Z1529">
        <f t="shared" si="474"/>
        <v>0</v>
      </c>
      <c r="AA1529">
        <f>VLOOKUP(D1529,MedianAge!A:B,2,FALSE)</f>
        <v>39.200000000000003</v>
      </c>
      <c r="AB1529" s="6">
        <f>VLOOKUP(D1529,StateActions!F:G,2,FALSE)</f>
        <v>43913</v>
      </c>
      <c r="AC1529" s="6">
        <f>VLOOKUP(D1529,StateActions!L:M,2,FALSE)</f>
        <v>43913</v>
      </c>
      <c r="AD1529" s="6">
        <f>VLOOKUP(D1529,StateActions!A:B,2,FALSE)</f>
        <v>43907</v>
      </c>
      <c r="AE1529">
        <f t="shared" si="475"/>
        <v>-12</v>
      </c>
      <c r="AF1529">
        <f t="shared" si="476"/>
        <v>-12</v>
      </c>
      <c r="AG1529">
        <f t="shared" si="477"/>
        <v>-6</v>
      </c>
      <c r="AH1529" s="18">
        <f t="shared" si="478"/>
        <v>6.2295081967213117E-2</v>
      </c>
      <c r="AI1529" s="18">
        <f t="shared" si="479"/>
        <v>0.93770491803278688</v>
      </c>
      <c r="AJ1529" s="20">
        <f t="shared" si="480"/>
        <v>0</v>
      </c>
      <c r="AK1529" t="str">
        <f t="shared" si="481"/>
        <v>Include</v>
      </c>
      <c r="AL1529" t="str">
        <f t="shared" si="482"/>
        <v>Less than 10 deaths</v>
      </c>
      <c r="AM1529" s="6">
        <f>IFERROR(VLOOKUP(D1529,DatesEachStateReach10Deaths!A:B,2,FALSE),AK1529)</f>
        <v>43916</v>
      </c>
      <c r="AN1529">
        <f t="shared" si="483"/>
        <v>-15</v>
      </c>
    </row>
    <row r="1530" spans="1:40" x14ac:dyDescent="0.25">
      <c r="A1530" t="str">
        <f t="shared" si="492"/>
        <v>43902Oregon</v>
      </c>
      <c r="B1530" t="str">
        <f t="shared" si="471"/>
        <v>43902OR</v>
      </c>
      <c r="C1530" s="6">
        <v>43902</v>
      </c>
      <c r="D1530" t="s">
        <v>100</v>
      </c>
      <c r="E1530" t="s">
        <v>45</v>
      </c>
      <c r="F1530">
        <f>IFERROR(VLOOKUP(B1530,CovidTracking!B:G,4,FALSE),0)</f>
        <v>19</v>
      </c>
      <c r="G1530">
        <f>IFERROR(VLOOKUP(B1530,CovidTracking!B:G,5,FALSE),0)</f>
        <v>286</v>
      </c>
      <c r="H1530">
        <f t="shared" si="472"/>
        <v>305</v>
      </c>
      <c r="I1530">
        <f>IFERROR(VLOOKUP(B1530,CovidTracking!B:G,6,FALSE),0)</f>
        <v>0</v>
      </c>
      <c r="J1530">
        <f t="shared" si="488"/>
        <v>0</v>
      </c>
      <c r="K1530">
        <f t="shared" si="489"/>
        <v>0</v>
      </c>
      <c r="L1530">
        <f t="shared" si="490"/>
        <v>0</v>
      </c>
      <c r="M1530">
        <f t="shared" si="491"/>
        <v>0</v>
      </c>
      <c r="N1530">
        <f>VLOOKUP(A1530,Mobility!$A:$L,7,FALSE)</f>
        <v>4</v>
      </c>
      <c r="O1530">
        <f>VLOOKUP(A1530,Mobility!$A:$L,8,FALSE)</f>
        <v>17</v>
      </c>
      <c r="P1530">
        <f>VLOOKUP(A1530,Mobility!$A:$L,9,FALSE)</f>
        <v>43</v>
      </c>
      <c r="Q1530">
        <f>VLOOKUP(A1530,Mobility!$A:$L,10,FALSE)</f>
        <v>-3</v>
      </c>
      <c r="R1530">
        <f>VLOOKUP(A1530,Mobility!$A:$L,11,FALSE)</f>
        <v>-3</v>
      </c>
      <c r="S1530">
        <f>VLOOKUP(A1530,Mobility!$A:$L,12,FALSE)</f>
        <v>1</v>
      </c>
      <c r="T1530">
        <f>VLOOKUP(D1530,'Pop and Pop Den'!A:C,2,FALSE)</f>
        <v>4301089</v>
      </c>
      <c r="U1530">
        <f>VLOOKUP(D1530,'Pop and Pop Den'!A:C,3,FALSE)</f>
        <v>44.808599999999998</v>
      </c>
      <c r="V1530">
        <f>VLOOKUP(D1530,Unemployment!A:B,2,FALSE)</f>
        <v>3.7</v>
      </c>
      <c r="W1530">
        <f>VLOOKUP(D1530,Unemployment!H:J,2,FALSE)</f>
        <v>3.3</v>
      </c>
      <c r="X1530">
        <f>VLOOKUP(D1530,Unemployment!H:J,3,FALSE)</f>
        <v>3.3</v>
      </c>
      <c r="Y1530">
        <f t="shared" si="473"/>
        <v>-0.40000000000000036</v>
      </c>
      <c r="Z1530">
        <f t="shared" si="474"/>
        <v>0</v>
      </c>
      <c r="AA1530">
        <f>VLOOKUP(D1530,MedianAge!A:B,2,FALSE)</f>
        <v>39.200000000000003</v>
      </c>
      <c r="AB1530" s="6">
        <f>VLOOKUP(D1530,StateActions!F:G,2,FALSE)</f>
        <v>43913</v>
      </c>
      <c r="AC1530" s="6">
        <f>VLOOKUP(D1530,StateActions!L:M,2,FALSE)</f>
        <v>43913</v>
      </c>
      <c r="AD1530" s="6">
        <f>VLOOKUP(D1530,StateActions!A:B,2,FALSE)</f>
        <v>43907</v>
      </c>
      <c r="AE1530">
        <f t="shared" si="475"/>
        <v>-11</v>
      </c>
      <c r="AF1530">
        <f t="shared" si="476"/>
        <v>-11</v>
      </c>
      <c r="AG1530">
        <f t="shared" si="477"/>
        <v>-5</v>
      </c>
      <c r="AH1530" s="18">
        <f t="shared" si="478"/>
        <v>6.2295081967213117E-2</v>
      </c>
      <c r="AI1530" s="18">
        <f t="shared" si="479"/>
        <v>0.93770491803278688</v>
      </c>
      <c r="AJ1530" s="20">
        <f t="shared" si="480"/>
        <v>0</v>
      </c>
      <c r="AK1530" t="str">
        <f t="shared" si="481"/>
        <v>Include</v>
      </c>
      <c r="AL1530" t="str">
        <f t="shared" si="482"/>
        <v>Less than 10 deaths</v>
      </c>
      <c r="AM1530" s="6">
        <f>IFERROR(VLOOKUP(D1530,DatesEachStateReach10Deaths!A:B,2,FALSE),AK1530)</f>
        <v>43916</v>
      </c>
      <c r="AN1530">
        <f t="shared" si="483"/>
        <v>-14</v>
      </c>
    </row>
    <row r="1531" spans="1:40" x14ac:dyDescent="0.25">
      <c r="A1531" t="str">
        <f t="shared" si="492"/>
        <v>43903Oregon</v>
      </c>
      <c r="B1531" t="str">
        <f t="shared" si="471"/>
        <v>43903OR</v>
      </c>
      <c r="C1531" s="6">
        <v>43903</v>
      </c>
      <c r="D1531" t="s">
        <v>100</v>
      </c>
      <c r="E1531" t="s">
        <v>45</v>
      </c>
      <c r="F1531">
        <f>IFERROR(VLOOKUP(B1531,CovidTracking!B:G,4,FALSE),0)</f>
        <v>30</v>
      </c>
      <c r="G1531">
        <f>IFERROR(VLOOKUP(B1531,CovidTracking!B:G,5,FALSE),0)</f>
        <v>337</v>
      </c>
      <c r="H1531">
        <f t="shared" si="472"/>
        <v>367</v>
      </c>
      <c r="I1531">
        <f>IFERROR(VLOOKUP(B1531,CovidTracking!B:G,6,FALSE),0)</f>
        <v>0</v>
      </c>
      <c r="J1531">
        <f t="shared" si="488"/>
        <v>11</v>
      </c>
      <c r="K1531">
        <f t="shared" si="489"/>
        <v>51</v>
      </c>
      <c r="L1531">
        <f t="shared" si="490"/>
        <v>62</v>
      </c>
      <c r="M1531">
        <f t="shared" si="491"/>
        <v>0</v>
      </c>
      <c r="N1531">
        <f>VLOOKUP(A1531,Mobility!$A:$L,7,FALSE)</f>
        <v>-4</v>
      </c>
      <c r="O1531">
        <f>VLOOKUP(A1531,Mobility!$A:$L,8,FALSE)</f>
        <v>20</v>
      </c>
      <c r="P1531">
        <f>VLOOKUP(A1531,Mobility!$A:$L,9,FALSE)</f>
        <v>-7</v>
      </c>
      <c r="Q1531">
        <f>VLOOKUP(A1531,Mobility!$A:$L,10,FALSE)</f>
        <v>-11</v>
      </c>
      <c r="R1531">
        <f>VLOOKUP(A1531,Mobility!$A:$L,11,FALSE)</f>
        <v>-6</v>
      </c>
      <c r="S1531">
        <f>VLOOKUP(A1531,Mobility!$A:$L,12,FALSE)</f>
        <v>4</v>
      </c>
      <c r="T1531">
        <f>VLOOKUP(D1531,'Pop and Pop Den'!A:C,2,FALSE)</f>
        <v>4301089</v>
      </c>
      <c r="U1531">
        <f>VLOOKUP(D1531,'Pop and Pop Den'!A:C,3,FALSE)</f>
        <v>44.808599999999998</v>
      </c>
      <c r="V1531">
        <f>VLOOKUP(D1531,Unemployment!A:B,2,FALSE)</f>
        <v>3.7</v>
      </c>
      <c r="W1531">
        <f>VLOOKUP(D1531,Unemployment!H:J,2,FALSE)</f>
        <v>3.3</v>
      </c>
      <c r="X1531">
        <f>VLOOKUP(D1531,Unemployment!H:J,3,FALSE)</f>
        <v>3.3</v>
      </c>
      <c r="Y1531">
        <f t="shared" si="473"/>
        <v>-0.40000000000000036</v>
      </c>
      <c r="Z1531">
        <f t="shared" si="474"/>
        <v>0</v>
      </c>
      <c r="AA1531">
        <f>VLOOKUP(D1531,MedianAge!A:B,2,FALSE)</f>
        <v>39.200000000000003</v>
      </c>
      <c r="AB1531" s="6">
        <f>VLOOKUP(D1531,StateActions!F:G,2,FALSE)</f>
        <v>43913</v>
      </c>
      <c r="AC1531" s="6">
        <f>VLOOKUP(D1531,StateActions!L:M,2,FALSE)</f>
        <v>43913</v>
      </c>
      <c r="AD1531" s="6">
        <f>VLOOKUP(D1531,StateActions!A:B,2,FALSE)</f>
        <v>43907</v>
      </c>
      <c r="AE1531">
        <f t="shared" si="475"/>
        <v>-10</v>
      </c>
      <c r="AF1531">
        <f t="shared" si="476"/>
        <v>-10</v>
      </c>
      <c r="AG1531">
        <f t="shared" si="477"/>
        <v>-4</v>
      </c>
      <c r="AH1531" s="18">
        <f t="shared" si="478"/>
        <v>8.1743869209809264E-2</v>
      </c>
      <c r="AI1531" s="18">
        <f t="shared" si="479"/>
        <v>0.91825613079019075</v>
      </c>
      <c r="AJ1531" s="20">
        <f t="shared" si="480"/>
        <v>0</v>
      </c>
      <c r="AK1531" t="str">
        <f t="shared" si="481"/>
        <v>Include</v>
      </c>
      <c r="AL1531" t="str">
        <f t="shared" si="482"/>
        <v>Less than 10 deaths</v>
      </c>
      <c r="AM1531" s="6">
        <f>IFERROR(VLOOKUP(D1531,DatesEachStateReach10Deaths!A:B,2,FALSE),AK1531)</f>
        <v>43916</v>
      </c>
      <c r="AN1531">
        <f t="shared" si="483"/>
        <v>-13</v>
      </c>
    </row>
    <row r="1532" spans="1:40" x14ac:dyDescent="0.25">
      <c r="A1532" t="str">
        <f t="shared" si="492"/>
        <v>43904Oregon</v>
      </c>
      <c r="B1532" t="str">
        <f t="shared" si="471"/>
        <v>43904OR</v>
      </c>
      <c r="C1532" s="6">
        <v>43904</v>
      </c>
      <c r="D1532" t="s">
        <v>100</v>
      </c>
      <c r="E1532" t="s">
        <v>45</v>
      </c>
      <c r="F1532">
        <f>IFERROR(VLOOKUP(B1532,CovidTracking!B:G,4,FALSE),0)</f>
        <v>30</v>
      </c>
      <c r="G1532">
        <f>IFERROR(VLOOKUP(B1532,CovidTracking!B:G,5,FALSE),0)</f>
        <v>337</v>
      </c>
      <c r="H1532">
        <f t="shared" si="472"/>
        <v>367</v>
      </c>
      <c r="I1532">
        <f>IFERROR(VLOOKUP(B1532,CovidTracking!B:G,6,FALSE),0)</f>
        <v>0</v>
      </c>
      <c r="J1532">
        <f t="shared" si="488"/>
        <v>0</v>
      </c>
      <c r="K1532">
        <f t="shared" si="489"/>
        <v>0</v>
      </c>
      <c r="L1532">
        <f t="shared" si="490"/>
        <v>0</v>
      </c>
      <c r="M1532">
        <f t="shared" si="491"/>
        <v>0</v>
      </c>
      <c r="N1532">
        <f>VLOOKUP(A1532,Mobility!$A:$L,7,FALSE)</f>
        <v>-18</v>
      </c>
      <c r="O1532">
        <f>VLOOKUP(A1532,Mobility!$A:$L,8,FALSE)</f>
        <v>7</v>
      </c>
      <c r="P1532">
        <f>VLOOKUP(A1532,Mobility!$A:$L,9,FALSE)</f>
        <v>-12</v>
      </c>
      <c r="Q1532">
        <f>VLOOKUP(A1532,Mobility!$A:$L,10,FALSE)</f>
        <v>-16</v>
      </c>
      <c r="R1532">
        <f>VLOOKUP(A1532,Mobility!$A:$L,11,FALSE)</f>
        <v>-6</v>
      </c>
      <c r="S1532">
        <f>VLOOKUP(A1532,Mobility!$A:$L,12,FALSE)</f>
        <v>6</v>
      </c>
      <c r="T1532">
        <f>VLOOKUP(D1532,'Pop and Pop Den'!A:C,2,FALSE)</f>
        <v>4301089</v>
      </c>
      <c r="U1532">
        <f>VLOOKUP(D1532,'Pop and Pop Den'!A:C,3,FALSE)</f>
        <v>44.808599999999998</v>
      </c>
      <c r="V1532">
        <f>VLOOKUP(D1532,Unemployment!A:B,2,FALSE)</f>
        <v>3.7</v>
      </c>
      <c r="W1532">
        <f>VLOOKUP(D1532,Unemployment!H:J,2,FALSE)</f>
        <v>3.3</v>
      </c>
      <c r="X1532">
        <f>VLOOKUP(D1532,Unemployment!H:J,3,FALSE)</f>
        <v>3.3</v>
      </c>
      <c r="Y1532">
        <f t="shared" si="473"/>
        <v>-0.40000000000000036</v>
      </c>
      <c r="Z1532">
        <f t="shared" si="474"/>
        <v>0</v>
      </c>
      <c r="AA1532">
        <f>VLOOKUP(D1532,MedianAge!A:B,2,FALSE)</f>
        <v>39.200000000000003</v>
      </c>
      <c r="AB1532" s="6">
        <f>VLOOKUP(D1532,StateActions!F:G,2,FALSE)</f>
        <v>43913</v>
      </c>
      <c r="AC1532" s="6">
        <f>VLOOKUP(D1532,StateActions!L:M,2,FALSE)</f>
        <v>43913</v>
      </c>
      <c r="AD1532" s="6">
        <f>VLOOKUP(D1532,StateActions!A:B,2,FALSE)</f>
        <v>43907</v>
      </c>
      <c r="AE1532">
        <f t="shared" si="475"/>
        <v>-9</v>
      </c>
      <c r="AF1532">
        <f t="shared" si="476"/>
        <v>-9</v>
      </c>
      <c r="AG1532">
        <f t="shared" si="477"/>
        <v>-3</v>
      </c>
      <c r="AH1532" s="18">
        <f t="shared" si="478"/>
        <v>8.1743869209809264E-2</v>
      </c>
      <c r="AI1532" s="18">
        <f t="shared" si="479"/>
        <v>0.91825613079019075</v>
      </c>
      <c r="AJ1532" s="20">
        <f t="shared" si="480"/>
        <v>0</v>
      </c>
      <c r="AK1532" t="str">
        <f t="shared" si="481"/>
        <v>Include</v>
      </c>
      <c r="AL1532" t="str">
        <f t="shared" si="482"/>
        <v>Less than 10 deaths</v>
      </c>
      <c r="AM1532" s="6">
        <f>IFERROR(VLOOKUP(D1532,DatesEachStateReach10Deaths!A:B,2,FALSE),AK1532)</f>
        <v>43916</v>
      </c>
      <c r="AN1532">
        <f t="shared" si="483"/>
        <v>-12</v>
      </c>
    </row>
    <row r="1533" spans="1:40" x14ac:dyDescent="0.25">
      <c r="A1533" t="str">
        <f t="shared" si="492"/>
        <v>43905Oregon</v>
      </c>
      <c r="B1533" t="str">
        <f t="shared" si="471"/>
        <v>43905OR</v>
      </c>
      <c r="C1533" s="6">
        <v>43905</v>
      </c>
      <c r="D1533" t="s">
        <v>100</v>
      </c>
      <c r="E1533" t="s">
        <v>45</v>
      </c>
      <c r="F1533">
        <f>IFERROR(VLOOKUP(B1533,CovidTracking!B:G,4,FALSE),0)</f>
        <v>36</v>
      </c>
      <c r="G1533">
        <f>IFERROR(VLOOKUP(B1533,CovidTracking!B:G,5,FALSE),0)</f>
        <v>420</v>
      </c>
      <c r="H1533">
        <f t="shared" si="472"/>
        <v>456</v>
      </c>
      <c r="I1533">
        <f>IFERROR(VLOOKUP(B1533,CovidTracking!B:G,6,FALSE),0)</f>
        <v>0</v>
      </c>
      <c r="J1533">
        <f t="shared" si="488"/>
        <v>6</v>
      </c>
      <c r="K1533">
        <f t="shared" si="489"/>
        <v>83</v>
      </c>
      <c r="L1533">
        <f t="shared" si="490"/>
        <v>89</v>
      </c>
      <c r="M1533">
        <f t="shared" si="491"/>
        <v>0</v>
      </c>
      <c r="N1533">
        <f>VLOOKUP(A1533,Mobility!$A:$L,7,FALSE)</f>
        <v>-11</v>
      </c>
      <c r="O1533">
        <f>VLOOKUP(A1533,Mobility!$A:$L,8,FALSE)</f>
        <v>4</v>
      </c>
      <c r="P1533">
        <f>VLOOKUP(A1533,Mobility!$A:$L,9,FALSE)</f>
        <v>16</v>
      </c>
      <c r="Q1533">
        <f>VLOOKUP(A1533,Mobility!$A:$L,10,FALSE)</f>
        <v>-14</v>
      </c>
      <c r="R1533">
        <f>VLOOKUP(A1533,Mobility!$A:$L,11,FALSE)</f>
        <v>-9</v>
      </c>
      <c r="S1533">
        <f>VLOOKUP(A1533,Mobility!$A:$L,12,FALSE)</f>
        <v>4</v>
      </c>
      <c r="T1533">
        <f>VLOOKUP(D1533,'Pop and Pop Den'!A:C,2,FALSE)</f>
        <v>4301089</v>
      </c>
      <c r="U1533">
        <f>VLOOKUP(D1533,'Pop and Pop Den'!A:C,3,FALSE)</f>
        <v>44.808599999999998</v>
      </c>
      <c r="V1533">
        <f>VLOOKUP(D1533,Unemployment!A:B,2,FALSE)</f>
        <v>3.7</v>
      </c>
      <c r="W1533">
        <f>VLOOKUP(D1533,Unemployment!H:J,2,FALSE)</f>
        <v>3.3</v>
      </c>
      <c r="X1533">
        <f>VLOOKUP(D1533,Unemployment!H:J,3,FALSE)</f>
        <v>3.3</v>
      </c>
      <c r="Y1533">
        <f t="shared" si="473"/>
        <v>-0.40000000000000036</v>
      </c>
      <c r="Z1533">
        <f t="shared" si="474"/>
        <v>0</v>
      </c>
      <c r="AA1533">
        <f>VLOOKUP(D1533,MedianAge!A:B,2,FALSE)</f>
        <v>39.200000000000003</v>
      </c>
      <c r="AB1533" s="6">
        <f>VLOOKUP(D1533,StateActions!F:G,2,FALSE)</f>
        <v>43913</v>
      </c>
      <c r="AC1533" s="6">
        <f>VLOOKUP(D1533,StateActions!L:M,2,FALSE)</f>
        <v>43913</v>
      </c>
      <c r="AD1533" s="6">
        <f>VLOOKUP(D1533,StateActions!A:B,2,FALSE)</f>
        <v>43907</v>
      </c>
      <c r="AE1533">
        <f t="shared" si="475"/>
        <v>-8</v>
      </c>
      <c r="AF1533">
        <f t="shared" si="476"/>
        <v>-8</v>
      </c>
      <c r="AG1533">
        <f t="shared" si="477"/>
        <v>-2</v>
      </c>
      <c r="AH1533" s="18">
        <f t="shared" si="478"/>
        <v>7.8947368421052627E-2</v>
      </c>
      <c r="AI1533" s="18">
        <f t="shared" si="479"/>
        <v>0.92105263157894735</v>
      </c>
      <c r="AJ1533" s="20">
        <f t="shared" si="480"/>
        <v>0</v>
      </c>
      <c r="AK1533" t="str">
        <f t="shared" si="481"/>
        <v>Include</v>
      </c>
      <c r="AL1533" t="str">
        <f t="shared" si="482"/>
        <v>Less than 10 deaths</v>
      </c>
      <c r="AM1533" s="6">
        <f>IFERROR(VLOOKUP(D1533,DatesEachStateReach10Deaths!A:B,2,FALSE),AK1533)</f>
        <v>43916</v>
      </c>
      <c r="AN1533">
        <f t="shared" si="483"/>
        <v>-11</v>
      </c>
    </row>
    <row r="1534" spans="1:40" x14ac:dyDescent="0.25">
      <c r="A1534" t="str">
        <f t="shared" si="492"/>
        <v>43906Oregon</v>
      </c>
      <c r="B1534" t="str">
        <f t="shared" si="471"/>
        <v>43906OR</v>
      </c>
      <c r="C1534" s="6">
        <v>43906</v>
      </c>
      <c r="D1534" t="s">
        <v>100</v>
      </c>
      <c r="E1534" t="s">
        <v>45</v>
      </c>
      <c r="F1534">
        <f>IFERROR(VLOOKUP(B1534,CovidTracking!B:G,4,FALSE),0)</f>
        <v>39</v>
      </c>
      <c r="G1534">
        <f>IFERROR(VLOOKUP(B1534,CovidTracking!B:G,5,FALSE),0)</f>
        <v>579</v>
      </c>
      <c r="H1534">
        <f t="shared" si="472"/>
        <v>618</v>
      </c>
      <c r="I1534">
        <f>IFERROR(VLOOKUP(B1534,CovidTracking!B:G,6,FALSE),0)</f>
        <v>0</v>
      </c>
      <c r="J1534">
        <f t="shared" si="488"/>
        <v>3</v>
      </c>
      <c r="K1534">
        <f t="shared" si="489"/>
        <v>159</v>
      </c>
      <c r="L1534">
        <f t="shared" si="490"/>
        <v>162</v>
      </c>
      <c r="M1534">
        <f t="shared" si="491"/>
        <v>0</v>
      </c>
      <c r="N1534">
        <f>VLOOKUP(A1534,Mobility!$A:$L,7,FALSE)</f>
        <v>-5</v>
      </c>
      <c r="O1534">
        <f>VLOOKUP(A1534,Mobility!$A:$L,8,FALSE)</f>
        <v>17</v>
      </c>
      <c r="P1534">
        <f>VLOOKUP(A1534,Mobility!$A:$L,9,FALSE)</f>
        <v>53</v>
      </c>
      <c r="Q1534">
        <f>VLOOKUP(A1534,Mobility!$A:$L,10,FALSE)</f>
        <v>-16</v>
      </c>
      <c r="R1534">
        <f>VLOOKUP(A1534,Mobility!$A:$L,11,FALSE)</f>
        <v>-22</v>
      </c>
      <c r="S1534">
        <f>VLOOKUP(A1534,Mobility!$A:$L,12,FALSE)</f>
        <v>7</v>
      </c>
      <c r="T1534">
        <f>VLOOKUP(D1534,'Pop and Pop Den'!A:C,2,FALSE)</f>
        <v>4301089</v>
      </c>
      <c r="U1534">
        <f>VLOOKUP(D1534,'Pop and Pop Den'!A:C,3,FALSE)</f>
        <v>44.808599999999998</v>
      </c>
      <c r="V1534">
        <f>VLOOKUP(D1534,Unemployment!A:B,2,FALSE)</f>
        <v>3.7</v>
      </c>
      <c r="W1534">
        <f>VLOOKUP(D1534,Unemployment!H:J,2,FALSE)</f>
        <v>3.3</v>
      </c>
      <c r="X1534">
        <f>VLOOKUP(D1534,Unemployment!H:J,3,FALSE)</f>
        <v>3.3</v>
      </c>
      <c r="Y1534">
        <f t="shared" si="473"/>
        <v>-0.40000000000000036</v>
      </c>
      <c r="Z1534">
        <f t="shared" si="474"/>
        <v>0</v>
      </c>
      <c r="AA1534">
        <f>VLOOKUP(D1534,MedianAge!A:B,2,FALSE)</f>
        <v>39.200000000000003</v>
      </c>
      <c r="AB1534" s="6">
        <f>VLOOKUP(D1534,StateActions!F:G,2,FALSE)</f>
        <v>43913</v>
      </c>
      <c r="AC1534" s="6">
        <f>VLOOKUP(D1534,StateActions!L:M,2,FALSE)</f>
        <v>43913</v>
      </c>
      <c r="AD1534" s="6">
        <f>VLOOKUP(D1534,StateActions!A:B,2,FALSE)</f>
        <v>43907</v>
      </c>
      <c r="AE1534">
        <f t="shared" si="475"/>
        <v>-7</v>
      </c>
      <c r="AF1534">
        <f t="shared" si="476"/>
        <v>-7</v>
      </c>
      <c r="AG1534">
        <f t="shared" si="477"/>
        <v>-1</v>
      </c>
      <c r="AH1534" s="18">
        <f t="shared" si="478"/>
        <v>6.3106796116504854E-2</v>
      </c>
      <c r="AI1534" s="18">
        <f t="shared" si="479"/>
        <v>0.93689320388349517</v>
      </c>
      <c r="AJ1534" s="20">
        <f t="shared" si="480"/>
        <v>0</v>
      </c>
      <c r="AK1534" t="str">
        <f t="shared" si="481"/>
        <v>Include</v>
      </c>
      <c r="AL1534" t="str">
        <f t="shared" si="482"/>
        <v>Less than 10 deaths</v>
      </c>
      <c r="AM1534" s="6">
        <f>IFERROR(VLOOKUP(D1534,DatesEachStateReach10Deaths!A:B,2,FALSE),AK1534)</f>
        <v>43916</v>
      </c>
      <c r="AN1534">
        <f t="shared" si="483"/>
        <v>-10</v>
      </c>
    </row>
    <row r="1535" spans="1:40" x14ac:dyDescent="0.25">
      <c r="A1535" t="str">
        <f t="shared" si="492"/>
        <v>43907Oregon</v>
      </c>
      <c r="B1535" t="str">
        <f t="shared" si="471"/>
        <v>43907OR</v>
      </c>
      <c r="C1535" s="6">
        <v>43907</v>
      </c>
      <c r="D1535" t="s">
        <v>100</v>
      </c>
      <c r="E1535" t="s">
        <v>45</v>
      </c>
      <c r="F1535">
        <f>IFERROR(VLOOKUP(B1535,CovidTracking!B:G,4,FALSE),0)</f>
        <v>47</v>
      </c>
      <c r="G1535">
        <f>IFERROR(VLOOKUP(B1535,CovidTracking!B:G,5,FALSE),0)</f>
        <v>689</v>
      </c>
      <c r="H1535">
        <f t="shared" si="472"/>
        <v>736</v>
      </c>
      <c r="I1535">
        <f>IFERROR(VLOOKUP(B1535,CovidTracking!B:G,6,FALSE),0)</f>
        <v>0</v>
      </c>
      <c r="J1535">
        <f t="shared" si="488"/>
        <v>8</v>
      </c>
      <c r="K1535">
        <f t="shared" si="489"/>
        <v>110</v>
      </c>
      <c r="L1535">
        <f t="shared" si="490"/>
        <v>118</v>
      </c>
      <c r="M1535">
        <f t="shared" si="491"/>
        <v>0</v>
      </c>
      <c r="N1535">
        <f>VLOOKUP(A1535,Mobility!$A:$L,7,FALSE)</f>
        <v>-22</v>
      </c>
      <c r="O1535">
        <f>VLOOKUP(A1535,Mobility!$A:$L,8,FALSE)</f>
        <v>12</v>
      </c>
      <c r="P1535">
        <f>VLOOKUP(A1535,Mobility!$A:$L,9,FALSE)</f>
        <v>63</v>
      </c>
      <c r="Q1535">
        <f>VLOOKUP(A1535,Mobility!$A:$L,10,FALSE)</f>
        <v>-20</v>
      </c>
      <c r="R1535">
        <f>VLOOKUP(A1535,Mobility!$A:$L,11,FALSE)</f>
        <v>-29</v>
      </c>
      <c r="S1535">
        <f>VLOOKUP(A1535,Mobility!$A:$L,12,FALSE)</f>
        <v>10</v>
      </c>
      <c r="T1535">
        <f>VLOOKUP(D1535,'Pop and Pop Den'!A:C,2,FALSE)</f>
        <v>4301089</v>
      </c>
      <c r="U1535">
        <f>VLOOKUP(D1535,'Pop and Pop Den'!A:C,3,FALSE)</f>
        <v>44.808599999999998</v>
      </c>
      <c r="V1535">
        <f>VLOOKUP(D1535,Unemployment!A:B,2,FALSE)</f>
        <v>3.7</v>
      </c>
      <c r="W1535">
        <f>VLOOKUP(D1535,Unemployment!H:J,2,FALSE)</f>
        <v>3.3</v>
      </c>
      <c r="X1535">
        <f>VLOOKUP(D1535,Unemployment!H:J,3,FALSE)</f>
        <v>3.3</v>
      </c>
      <c r="Y1535">
        <f t="shared" si="473"/>
        <v>-0.40000000000000036</v>
      </c>
      <c r="Z1535">
        <f t="shared" si="474"/>
        <v>0</v>
      </c>
      <c r="AA1535">
        <f>VLOOKUP(D1535,MedianAge!A:B,2,FALSE)</f>
        <v>39.200000000000003</v>
      </c>
      <c r="AB1535" s="6">
        <f>VLOOKUP(D1535,StateActions!F:G,2,FALSE)</f>
        <v>43913</v>
      </c>
      <c r="AC1535" s="6">
        <f>VLOOKUP(D1535,StateActions!L:M,2,FALSE)</f>
        <v>43913</v>
      </c>
      <c r="AD1535" s="6">
        <f>VLOOKUP(D1535,StateActions!A:B,2,FALSE)</f>
        <v>43907</v>
      </c>
      <c r="AE1535">
        <f t="shared" si="475"/>
        <v>-6</v>
      </c>
      <c r="AF1535">
        <f t="shared" si="476"/>
        <v>-6</v>
      </c>
      <c r="AG1535">
        <f t="shared" si="477"/>
        <v>0</v>
      </c>
      <c r="AH1535" s="18">
        <f t="shared" si="478"/>
        <v>6.3858695652173919E-2</v>
      </c>
      <c r="AI1535" s="18">
        <f t="shared" si="479"/>
        <v>0.93614130434782605</v>
      </c>
      <c r="AJ1535" s="20">
        <f t="shared" si="480"/>
        <v>0</v>
      </c>
      <c r="AK1535" t="str">
        <f t="shared" si="481"/>
        <v>Include</v>
      </c>
      <c r="AL1535" t="str">
        <f t="shared" si="482"/>
        <v>Less than 10 deaths</v>
      </c>
      <c r="AM1535" s="6">
        <f>IFERROR(VLOOKUP(D1535,DatesEachStateReach10Deaths!A:B,2,FALSE),AK1535)</f>
        <v>43916</v>
      </c>
      <c r="AN1535">
        <f t="shared" si="483"/>
        <v>-9</v>
      </c>
    </row>
    <row r="1536" spans="1:40" x14ac:dyDescent="0.25">
      <c r="A1536" t="str">
        <f t="shared" si="492"/>
        <v>43908Oregon</v>
      </c>
      <c r="B1536" t="str">
        <f t="shared" si="471"/>
        <v>43908OR</v>
      </c>
      <c r="C1536" s="6">
        <v>43908</v>
      </c>
      <c r="D1536" t="s">
        <v>100</v>
      </c>
      <c r="E1536" t="s">
        <v>45</v>
      </c>
      <c r="F1536">
        <f>IFERROR(VLOOKUP(B1536,CovidTracking!B:G,4,FALSE),0)</f>
        <v>75</v>
      </c>
      <c r="G1536">
        <f>IFERROR(VLOOKUP(B1536,CovidTracking!B:G,5,FALSE),0)</f>
        <v>1118</v>
      </c>
      <c r="H1536">
        <f t="shared" si="472"/>
        <v>1193</v>
      </c>
      <c r="I1536">
        <f>IFERROR(VLOOKUP(B1536,CovidTracking!B:G,6,FALSE),0)</f>
        <v>3</v>
      </c>
      <c r="J1536">
        <f t="shared" si="488"/>
        <v>28</v>
      </c>
      <c r="K1536">
        <f t="shared" si="489"/>
        <v>429</v>
      </c>
      <c r="L1536">
        <f t="shared" si="490"/>
        <v>457</v>
      </c>
      <c r="M1536">
        <f t="shared" si="491"/>
        <v>3</v>
      </c>
      <c r="N1536">
        <f>VLOOKUP(A1536,Mobility!$A:$L,7,FALSE)</f>
        <v>-25</v>
      </c>
      <c r="O1536">
        <f>VLOOKUP(A1536,Mobility!$A:$L,8,FALSE)</f>
        <v>8</v>
      </c>
      <c r="P1536">
        <f>VLOOKUP(A1536,Mobility!$A:$L,9,FALSE)</f>
        <v>76</v>
      </c>
      <c r="Q1536">
        <f>VLOOKUP(A1536,Mobility!$A:$L,10,FALSE)</f>
        <v>-24</v>
      </c>
      <c r="R1536">
        <f>VLOOKUP(A1536,Mobility!$A:$L,11,FALSE)</f>
        <v>-33</v>
      </c>
      <c r="S1536">
        <f>VLOOKUP(A1536,Mobility!$A:$L,12,FALSE)</f>
        <v>11</v>
      </c>
      <c r="T1536">
        <f>VLOOKUP(D1536,'Pop and Pop Den'!A:C,2,FALSE)</f>
        <v>4301089</v>
      </c>
      <c r="U1536">
        <f>VLOOKUP(D1536,'Pop and Pop Den'!A:C,3,FALSE)</f>
        <v>44.808599999999998</v>
      </c>
      <c r="V1536">
        <f>VLOOKUP(D1536,Unemployment!A:B,2,FALSE)</f>
        <v>3.7</v>
      </c>
      <c r="W1536">
        <f>VLOOKUP(D1536,Unemployment!H:J,2,FALSE)</f>
        <v>3.3</v>
      </c>
      <c r="X1536">
        <f>VLOOKUP(D1536,Unemployment!H:J,3,FALSE)</f>
        <v>3.3</v>
      </c>
      <c r="Y1536">
        <f t="shared" si="473"/>
        <v>-0.40000000000000036</v>
      </c>
      <c r="Z1536">
        <f t="shared" si="474"/>
        <v>0</v>
      </c>
      <c r="AA1536">
        <f>VLOOKUP(D1536,MedianAge!A:B,2,FALSE)</f>
        <v>39.200000000000003</v>
      </c>
      <c r="AB1536" s="6">
        <f>VLOOKUP(D1536,StateActions!F:G,2,FALSE)</f>
        <v>43913</v>
      </c>
      <c r="AC1536" s="6">
        <f>VLOOKUP(D1536,StateActions!L:M,2,FALSE)</f>
        <v>43913</v>
      </c>
      <c r="AD1536" s="6">
        <f>VLOOKUP(D1536,StateActions!A:B,2,FALSE)</f>
        <v>43907</v>
      </c>
      <c r="AE1536">
        <f t="shared" si="475"/>
        <v>-5</v>
      </c>
      <c r="AF1536">
        <f t="shared" si="476"/>
        <v>-5</v>
      </c>
      <c r="AG1536">
        <f t="shared" si="477"/>
        <v>1</v>
      </c>
      <c r="AH1536" s="18">
        <f t="shared" si="478"/>
        <v>6.286672254819782E-2</v>
      </c>
      <c r="AI1536" s="18">
        <f t="shared" si="479"/>
        <v>0.93713327745180219</v>
      </c>
      <c r="AJ1536" s="20">
        <f t="shared" si="480"/>
        <v>2.5146689019279128E-3</v>
      </c>
      <c r="AK1536" t="str">
        <f t="shared" si="481"/>
        <v>Include</v>
      </c>
      <c r="AL1536" t="str">
        <f t="shared" si="482"/>
        <v>Less than 10 deaths</v>
      </c>
      <c r="AM1536" s="6">
        <f>IFERROR(VLOOKUP(D1536,DatesEachStateReach10Deaths!A:B,2,FALSE),AK1536)</f>
        <v>43916</v>
      </c>
      <c r="AN1536">
        <f t="shared" si="483"/>
        <v>-8</v>
      </c>
    </row>
    <row r="1537" spans="1:40" x14ac:dyDescent="0.25">
      <c r="A1537" t="str">
        <f t="shared" si="492"/>
        <v>43909Oregon</v>
      </c>
      <c r="B1537" t="str">
        <f t="shared" si="471"/>
        <v>43909OR</v>
      </c>
      <c r="C1537" s="6">
        <v>43909</v>
      </c>
      <c r="D1537" t="s">
        <v>100</v>
      </c>
      <c r="E1537" t="s">
        <v>45</v>
      </c>
      <c r="F1537">
        <f>IFERROR(VLOOKUP(B1537,CovidTracking!B:G,4,FALSE),0)</f>
        <v>88</v>
      </c>
      <c r="G1537">
        <f>IFERROR(VLOOKUP(B1537,CovidTracking!B:G,5,FALSE),0)</f>
        <v>1329</v>
      </c>
      <c r="H1537">
        <f t="shared" si="472"/>
        <v>1417</v>
      </c>
      <c r="I1537">
        <f>IFERROR(VLOOKUP(B1537,CovidTracking!B:G,6,FALSE),0)</f>
        <v>3</v>
      </c>
      <c r="J1537">
        <f t="shared" si="488"/>
        <v>13</v>
      </c>
      <c r="K1537">
        <f t="shared" si="489"/>
        <v>211</v>
      </c>
      <c r="L1537">
        <f t="shared" si="490"/>
        <v>224</v>
      </c>
      <c r="M1537">
        <f t="shared" si="491"/>
        <v>0</v>
      </c>
      <c r="N1537">
        <f>VLOOKUP(A1537,Mobility!$A:$L,7,FALSE)</f>
        <v>-28</v>
      </c>
      <c r="O1537">
        <f>VLOOKUP(A1537,Mobility!$A:$L,8,FALSE)</f>
        <v>6</v>
      </c>
      <c r="P1537">
        <f>VLOOKUP(A1537,Mobility!$A:$L,9,FALSE)</f>
        <v>76</v>
      </c>
      <c r="Q1537">
        <f>VLOOKUP(A1537,Mobility!$A:$L,10,FALSE)</f>
        <v>-28</v>
      </c>
      <c r="R1537">
        <f>VLOOKUP(A1537,Mobility!$A:$L,11,FALSE)</f>
        <v>-35</v>
      </c>
      <c r="S1537">
        <f>VLOOKUP(A1537,Mobility!$A:$L,12,FALSE)</f>
        <v>12</v>
      </c>
      <c r="T1537">
        <f>VLOOKUP(D1537,'Pop and Pop Den'!A:C,2,FALSE)</f>
        <v>4301089</v>
      </c>
      <c r="U1537">
        <f>VLOOKUP(D1537,'Pop and Pop Den'!A:C,3,FALSE)</f>
        <v>44.808599999999998</v>
      </c>
      <c r="V1537">
        <f>VLOOKUP(D1537,Unemployment!A:B,2,FALSE)</f>
        <v>3.7</v>
      </c>
      <c r="W1537">
        <f>VLOOKUP(D1537,Unemployment!H:J,2,FALSE)</f>
        <v>3.3</v>
      </c>
      <c r="X1537">
        <f>VLOOKUP(D1537,Unemployment!H:J,3,FALSE)</f>
        <v>3.3</v>
      </c>
      <c r="Y1537">
        <f t="shared" si="473"/>
        <v>-0.40000000000000036</v>
      </c>
      <c r="Z1537">
        <f t="shared" si="474"/>
        <v>0</v>
      </c>
      <c r="AA1537">
        <f>VLOOKUP(D1537,MedianAge!A:B,2,FALSE)</f>
        <v>39.200000000000003</v>
      </c>
      <c r="AB1537" s="6">
        <f>VLOOKUP(D1537,StateActions!F:G,2,FALSE)</f>
        <v>43913</v>
      </c>
      <c r="AC1537" s="6">
        <f>VLOOKUP(D1537,StateActions!L:M,2,FALSE)</f>
        <v>43913</v>
      </c>
      <c r="AD1537" s="6">
        <f>VLOOKUP(D1537,StateActions!A:B,2,FALSE)</f>
        <v>43907</v>
      </c>
      <c r="AE1537">
        <f t="shared" si="475"/>
        <v>-4</v>
      </c>
      <c r="AF1537">
        <f t="shared" si="476"/>
        <v>-4</v>
      </c>
      <c r="AG1537">
        <f t="shared" si="477"/>
        <v>2</v>
      </c>
      <c r="AH1537" s="18">
        <f t="shared" si="478"/>
        <v>6.2103034580098804E-2</v>
      </c>
      <c r="AI1537" s="18">
        <f t="shared" si="479"/>
        <v>0.9378969654199012</v>
      </c>
      <c r="AJ1537" s="20">
        <f t="shared" si="480"/>
        <v>2.1171489061397319E-3</v>
      </c>
      <c r="AK1537" t="str">
        <f t="shared" si="481"/>
        <v>Include</v>
      </c>
      <c r="AL1537" t="str">
        <f t="shared" si="482"/>
        <v>Less than 10 deaths</v>
      </c>
      <c r="AM1537" s="6">
        <f>IFERROR(VLOOKUP(D1537,DatesEachStateReach10Deaths!A:B,2,FALSE),AK1537)</f>
        <v>43916</v>
      </c>
      <c r="AN1537">
        <f t="shared" si="483"/>
        <v>-7</v>
      </c>
    </row>
    <row r="1538" spans="1:40" x14ac:dyDescent="0.25">
      <c r="A1538" t="str">
        <f t="shared" si="492"/>
        <v>43910Oregon</v>
      </c>
      <c r="B1538" t="str">
        <f t="shared" ref="B1538:B1601" si="493">C1538&amp;E1538</f>
        <v>43910OR</v>
      </c>
      <c r="C1538" s="6">
        <v>43910</v>
      </c>
      <c r="D1538" t="s">
        <v>100</v>
      </c>
      <c r="E1538" t="s">
        <v>45</v>
      </c>
      <c r="F1538">
        <f>IFERROR(VLOOKUP(B1538,CovidTracking!B:G,4,FALSE),0)</f>
        <v>114</v>
      </c>
      <c r="G1538">
        <f>IFERROR(VLOOKUP(B1538,CovidTracking!B:G,5,FALSE),0)</f>
        <v>2003</v>
      </c>
      <c r="H1538">
        <f t="shared" ref="H1538:H1601" si="494">F1538+G1538</f>
        <v>2117</v>
      </c>
      <c r="I1538">
        <f>IFERROR(VLOOKUP(B1538,CovidTracking!B:G,6,FALSE),0)</f>
        <v>3</v>
      </c>
      <c r="J1538">
        <f t="shared" si="488"/>
        <v>26</v>
      </c>
      <c r="K1538">
        <f t="shared" si="489"/>
        <v>674</v>
      </c>
      <c r="L1538">
        <f t="shared" si="490"/>
        <v>700</v>
      </c>
      <c r="M1538">
        <f t="shared" si="491"/>
        <v>0</v>
      </c>
      <c r="N1538">
        <f>VLOOKUP(A1538,Mobility!$A:$L,7,FALSE)</f>
        <v>-32</v>
      </c>
      <c r="O1538">
        <f>VLOOKUP(A1538,Mobility!$A:$L,8,FALSE)</f>
        <v>4</v>
      </c>
      <c r="P1538">
        <f>VLOOKUP(A1538,Mobility!$A:$L,9,FALSE)</f>
        <v>66</v>
      </c>
      <c r="Q1538">
        <f>VLOOKUP(A1538,Mobility!$A:$L,10,FALSE)</f>
        <v>-31</v>
      </c>
      <c r="R1538">
        <f>VLOOKUP(A1538,Mobility!$A:$L,11,FALSE)</f>
        <v>-35</v>
      </c>
      <c r="S1538">
        <f>VLOOKUP(A1538,Mobility!$A:$L,12,FALSE)</f>
        <v>13</v>
      </c>
      <c r="T1538">
        <f>VLOOKUP(D1538,'Pop and Pop Den'!A:C,2,FALSE)</f>
        <v>4301089</v>
      </c>
      <c r="U1538">
        <f>VLOOKUP(D1538,'Pop and Pop Den'!A:C,3,FALSE)</f>
        <v>44.808599999999998</v>
      </c>
      <c r="V1538">
        <f>VLOOKUP(D1538,Unemployment!A:B,2,FALSE)</f>
        <v>3.7</v>
      </c>
      <c r="W1538">
        <f>VLOOKUP(D1538,Unemployment!H:J,2,FALSE)</f>
        <v>3.3</v>
      </c>
      <c r="X1538">
        <f>VLOOKUP(D1538,Unemployment!H:J,3,FALSE)</f>
        <v>3.3</v>
      </c>
      <c r="Y1538">
        <f t="shared" si="473"/>
        <v>-0.40000000000000036</v>
      </c>
      <c r="Z1538">
        <f t="shared" si="474"/>
        <v>0</v>
      </c>
      <c r="AA1538">
        <f>VLOOKUP(D1538,MedianAge!A:B,2,FALSE)</f>
        <v>39.200000000000003</v>
      </c>
      <c r="AB1538" s="6">
        <f>VLOOKUP(D1538,StateActions!F:G,2,FALSE)</f>
        <v>43913</v>
      </c>
      <c r="AC1538" s="6">
        <f>VLOOKUP(D1538,StateActions!L:M,2,FALSE)</f>
        <v>43913</v>
      </c>
      <c r="AD1538" s="6">
        <f>VLOOKUP(D1538,StateActions!A:B,2,FALSE)</f>
        <v>43907</v>
      </c>
      <c r="AE1538">
        <f t="shared" si="475"/>
        <v>-3</v>
      </c>
      <c r="AF1538">
        <f t="shared" si="476"/>
        <v>-3</v>
      </c>
      <c r="AG1538">
        <f t="shared" si="477"/>
        <v>3</v>
      </c>
      <c r="AH1538" s="18">
        <f t="shared" si="478"/>
        <v>5.3849787435049597E-2</v>
      </c>
      <c r="AI1538" s="18">
        <f t="shared" si="479"/>
        <v>0.94615021256495035</v>
      </c>
      <c r="AJ1538" s="20">
        <f t="shared" si="480"/>
        <v>1.4170996693434106E-3</v>
      </c>
      <c r="AK1538" t="str">
        <f t="shared" si="481"/>
        <v>Include</v>
      </c>
      <c r="AL1538" t="str">
        <f t="shared" si="482"/>
        <v>Less than 10 deaths</v>
      </c>
      <c r="AM1538" s="6">
        <f>IFERROR(VLOOKUP(D1538,DatesEachStateReach10Deaths!A:B,2,FALSE),AK1538)</f>
        <v>43916</v>
      </c>
      <c r="AN1538">
        <f t="shared" si="483"/>
        <v>-6</v>
      </c>
    </row>
    <row r="1539" spans="1:40" x14ac:dyDescent="0.25">
      <c r="A1539" t="str">
        <f t="shared" si="492"/>
        <v>43911Oregon</v>
      </c>
      <c r="B1539" t="str">
        <f t="shared" si="493"/>
        <v>43911OR</v>
      </c>
      <c r="C1539" s="6">
        <v>43911</v>
      </c>
      <c r="D1539" t="s">
        <v>100</v>
      </c>
      <c r="E1539" t="s">
        <v>45</v>
      </c>
      <c r="F1539">
        <f>IFERROR(VLOOKUP(B1539,CovidTracking!B:G,4,FALSE),0)</f>
        <v>114</v>
      </c>
      <c r="G1539">
        <f>IFERROR(VLOOKUP(B1539,CovidTracking!B:G,5,FALSE),0)</f>
        <v>2003</v>
      </c>
      <c r="H1539">
        <f t="shared" si="494"/>
        <v>2117</v>
      </c>
      <c r="I1539">
        <f>IFERROR(VLOOKUP(B1539,CovidTracking!B:G,6,FALSE),0)</f>
        <v>3</v>
      </c>
      <c r="J1539">
        <f t="shared" si="488"/>
        <v>0</v>
      </c>
      <c r="K1539">
        <f t="shared" si="489"/>
        <v>0</v>
      </c>
      <c r="L1539">
        <f t="shared" si="490"/>
        <v>0</v>
      </c>
      <c r="M1539">
        <f t="shared" si="491"/>
        <v>0</v>
      </c>
      <c r="N1539">
        <f>VLOOKUP(A1539,Mobility!$A:$L,7,FALSE)</f>
        <v>-40</v>
      </c>
      <c r="O1539">
        <f>VLOOKUP(A1539,Mobility!$A:$L,8,FALSE)</f>
        <v>-4</v>
      </c>
      <c r="P1539">
        <f>VLOOKUP(A1539,Mobility!$A:$L,9,FALSE)</f>
        <v>81</v>
      </c>
      <c r="Q1539">
        <f>VLOOKUP(A1539,Mobility!$A:$L,10,FALSE)</f>
        <v>-26</v>
      </c>
      <c r="R1539">
        <f>VLOOKUP(A1539,Mobility!$A:$L,11,FALSE)</f>
        <v>-25</v>
      </c>
      <c r="S1539">
        <f>VLOOKUP(A1539,Mobility!$A:$L,12,FALSE)</f>
        <v>8</v>
      </c>
      <c r="T1539">
        <f>VLOOKUP(D1539,'Pop and Pop Den'!A:C,2,FALSE)</f>
        <v>4301089</v>
      </c>
      <c r="U1539">
        <f>VLOOKUP(D1539,'Pop and Pop Den'!A:C,3,FALSE)</f>
        <v>44.808599999999998</v>
      </c>
      <c r="V1539">
        <f>VLOOKUP(D1539,Unemployment!A:B,2,FALSE)</f>
        <v>3.7</v>
      </c>
      <c r="W1539">
        <f>VLOOKUP(D1539,Unemployment!H:J,2,FALSE)</f>
        <v>3.3</v>
      </c>
      <c r="X1539">
        <f>VLOOKUP(D1539,Unemployment!H:J,3,FALSE)</f>
        <v>3.3</v>
      </c>
      <c r="Y1539">
        <f t="shared" ref="Y1539:Y1602" si="495">X1539-V1539</f>
        <v>-0.40000000000000036</v>
      </c>
      <c r="Z1539">
        <f t="shared" ref="Z1539:Z1602" si="496">X1539-W1539</f>
        <v>0</v>
      </c>
      <c r="AA1539">
        <f>VLOOKUP(D1539,MedianAge!A:B,2,FALSE)</f>
        <v>39.200000000000003</v>
      </c>
      <c r="AB1539" s="6">
        <f>VLOOKUP(D1539,StateActions!F:G,2,FALSE)</f>
        <v>43913</v>
      </c>
      <c r="AC1539" s="6">
        <f>VLOOKUP(D1539,StateActions!L:M,2,FALSE)</f>
        <v>43913</v>
      </c>
      <c r="AD1539" s="6">
        <f>VLOOKUP(D1539,StateActions!A:B,2,FALSE)</f>
        <v>43907</v>
      </c>
      <c r="AE1539">
        <f t="shared" ref="AE1539:AE1602" si="497">C1539-AB1539</f>
        <v>-2</v>
      </c>
      <c r="AF1539">
        <f t="shared" ref="AF1539:AF1602" si="498">C1539-AC1539</f>
        <v>-2</v>
      </c>
      <c r="AG1539">
        <f t="shared" ref="AG1539:AG1602" si="499">C1539-AD1539</f>
        <v>4</v>
      </c>
      <c r="AH1539" s="18">
        <f t="shared" ref="AH1539:AH1602" si="500">IFERROR(F1539/H1539,0)</f>
        <v>5.3849787435049597E-2</v>
      </c>
      <c r="AI1539" s="18">
        <f t="shared" ref="AI1539:AI1602" si="501">IFERROR(G1539/H1539,0)</f>
        <v>0.94615021256495035</v>
      </c>
      <c r="AJ1539" s="20">
        <f t="shared" ref="AJ1539:AJ1602" si="502">IFERROR(I1539/H1539,0)</f>
        <v>1.4170996693434106E-3</v>
      </c>
      <c r="AK1539" t="str">
        <f t="shared" ref="AK1539:AK1602" si="503">IF(SUMIFS(M:M,D:D,D1539)&lt;10,"Exclude less than 10 Deaths","Include")</f>
        <v>Include</v>
      </c>
      <c r="AL1539" t="str">
        <f t="shared" ref="AL1539:AL1602" si="504">IF(I1539&gt;9,"10 or more deaths","Less than 10 deaths")</f>
        <v>Less than 10 deaths</v>
      </c>
      <c r="AM1539" s="6">
        <f>IFERROR(VLOOKUP(D1539,DatesEachStateReach10Deaths!A:B,2,FALSE),AK1539)</f>
        <v>43916</v>
      </c>
      <c r="AN1539">
        <f t="shared" ref="AN1539:AN1602" si="505">IFERROR(C1539-AM1539,AK1539)</f>
        <v>-5</v>
      </c>
    </row>
    <row r="1540" spans="1:40" x14ac:dyDescent="0.25">
      <c r="A1540" t="str">
        <f t="shared" si="492"/>
        <v>43912Oregon</v>
      </c>
      <c r="B1540" t="str">
        <f t="shared" si="493"/>
        <v>43912OR</v>
      </c>
      <c r="C1540" s="6">
        <v>43912</v>
      </c>
      <c r="D1540" t="s">
        <v>100</v>
      </c>
      <c r="E1540" t="s">
        <v>45</v>
      </c>
      <c r="F1540">
        <f>IFERROR(VLOOKUP(B1540,CovidTracking!B:G,4,FALSE),0)</f>
        <v>161</v>
      </c>
      <c r="G1540">
        <f>IFERROR(VLOOKUP(B1540,CovidTracking!B:G,5,FALSE),0)</f>
        <v>2864</v>
      </c>
      <c r="H1540">
        <f t="shared" si="494"/>
        <v>3025</v>
      </c>
      <c r="I1540">
        <f>IFERROR(VLOOKUP(B1540,CovidTracking!B:G,6,FALSE),0)</f>
        <v>4</v>
      </c>
      <c r="J1540">
        <f t="shared" si="488"/>
        <v>47</v>
      </c>
      <c r="K1540">
        <f t="shared" si="489"/>
        <v>861</v>
      </c>
      <c r="L1540">
        <f t="shared" si="490"/>
        <v>908</v>
      </c>
      <c r="M1540">
        <f t="shared" si="491"/>
        <v>1</v>
      </c>
      <c r="N1540">
        <f>VLOOKUP(A1540,Mobility!$A:$L,7,FALSE)</f>
        <v>-37</v>
      </c>
      <c r="O1540">
        <f>VLOOKUP(A1540,Mobility!$A:$L,8,FALSE)</f>
        <v>-9</v>
      </c>
      <c r="P1540">
        <f>VLOOKUP(A1540,Mobility!$A:$L,9,FALSE)</f>
        <v>48</v>
      </c>
      <c r="Q1540">
        <f>VLOOKUP(A1540,Mobility!$A:$L,10,FALSE)</f>
        <v>-31</v>
      </c>
      <c r="R1540">
        <f>VLOOKUP(A1540,Mobility!$A:$L,11,FALSE)</f>
        <v>-30</v>
      </c>
      <c r="S1540">
        <f>VLOOKUP(A1540,Mobility!$A:$L,12,FALSE)</f>
        <v>8</v>
      </c>
      <c r="T1540">
        <f>VLOOKUP(D1540,'Pop and Pop Den'!A:C,2,FALSE)</f>
        <v>4301089</v>
      </c>
      <c r="U1540">
        <f>VLOOKUP(D1540,'Pop and Pop Den'!A:C,3,FALSE)</f>
        <v>44.808599999999998</v>
      </c>
      <c r="V1540">
        <f>VLOOKUP(D1540,Unemployment!A:B,2,FALSE)</f>
        <v>3.7</v>
      </c>
      <c r="W1540">
        <f>VLOOKUP(D1540,Unemployment!H:J,2,FALSE)</f>
        <v>3.3</v>
      </c>
      <c r="X1540">
        <f>VLOOKUP(D1540,Unemployment!H:J,3,FALSE)</f>
        <v>3.3</v>
      </c>
      <c r="Y1540">
        <f t="shared" si="495"/>
        <v>-0.40000000000000036</v>
      </c>
      <c r="Z1540">
        <f t="shared" si="496"/>
        <v>0</v>
      </c>
      <c r="AA1540">
        <f>VLOOKUP(D1540,MedianAge!A:B,2,FALSE)</f>
        <v>39.200000000000003</v>
      </c>
      <c r="AB1540" s="6">
        <f>VLOOKUP(D1540,StateActions!F:G,2,FALSE)</f>
        <v>43913</v>
      </c>
      <c r="AC1540" s="6">
        <f>VLOOKUP(D1540,StateActions!L:M,2,FALSE)</f>
        <v>43913</v>
      </c>
      <c r="AD1540" s="6">
        <f>VLOOKUP(D1540,StateActions!A:B,2,FALSE)</f>
        <v>43907</v>
      </c>
      <c r="AE1540">
        <f t="shared" si="497"/>
        <v>-1</v>
      </c>
      <c r="AF1540">
        <f t="shared" si="498"/>
        <v>-1</v>
      </c>
      <c r="AG1540">
        <f t="shared" si="499"/>
        <v>5</v>
      </c>
      <c r="AH1540" s="18">
        <f t="shared" si="500"/>
        <v>5.3223140495867766E-2</v>
      </c>
      <c r="AI1540" s="18">
        <f t="shared" si="501"/>
        <v>0.94677685950413226</v>
      </c>
      <c r="AJ1540" s="20">
        <f t="shared" si="502"/>
        <v>1.322314049586777E-3</v>
      </c>
      <c r="AK1540" t="str">
        <f t="shared" si="503"/>
        <v>Include</v>
      </c>
      <c r="AL1540" t="str">
        <f t="shared" si="504"/>
        <v>Less than 10 deaths</v>
      </c>
      <c r="AM1540" s="6">
        <f>IFERROR(VLOOKUP(D1540,DatesEachStateReach10Deaths!A:B,2,FALSE),AK1540)</f>
        <v>43916</v>
      </c>
      <c r="AN1540">
        <f t="shared" si="505"/>
        <v>-4</v>
      </c>
    </row>
    <row r="1541" spans="1:40" x14ac:dyDescent="0.25">
      <c r="A1541" t="str">
        <f t="shared" si="492"/>
        <v>43913Oregon</v>
      </c>
      <c r="B1541" t="str">
        <f t="shared" si="493"/>
        <v>43913OR</v>
      </c>
      <c r="C1541" s="6">
        <v>43913</v>
      </c>
      <c r="D1541" t="s">
        <v>100</v>
      </c>
      <c r="E1541" t="s">
        <v>45</v>
      </c>
      <c r="F1541">
        <f>IFERROR(VLOOKUP(B1541,CovidTracking!B:G,4,FALSE),0)</f>
        <v>191</v>
      </c>
      <c r="G1541">
        <f>IFERROR(VLOOKUP(B1541,CovidTracking!B:G,5,FALSE),0)</f>
        <v>3649</v>
      </c>
      <c r="H1541">
        <f t="shared" si="494"/>
        <v>3840</v>
      </c>
      <c r="I1541">
        <f>IFERROR(VLOOKUP(B1541,CovidTracking!B:G,6,FALSE),0)</f>
        <v>5</v>
      </c>
      <c r="J1541">
        <f t="shared" si="488"/>
        <v>30</v>
      </c>
      <c r="K1541">
        <f t="shared" si="489"/>
        <v>785</v>
      </c>
      <c r="L1541">
        <f t="shared" si="490"/>
        <v>815</v>
      </c>
      <c r="M1541">
        <f t="shared" si="491"/>
        <v>1</v>
      </c>
      <c r="N1541">
        <f>VLOOKUP(A1541,Mobility!$A:$L,7,FALSE)</f>
        <v>-38</v>
      </c>
      <c r="O1541">
        <f>VLOOKUP(A1541,Mobility!$A:$L,8,FALSE)</f>
        <v>-11</v>
      </c>
      <c r="P1541">
        <f>VLOOKUP(A1541,Mobility!$A:$L,9,FALSE)</f>
        <v>-5</v>
      </c>
      <c r="Q1541">
        <f>VLOOKUP(A1541,Mobility!$A:$L,10,FALSE)</f>
        <v>-40</v>
      </c>
      <c r="R1541">
        <f>VLOOKUP(A1541,Mobility!$A:$L,11,FALSE)</f>
        <v>-41</v>
      </c>
      <c r="S1541">
        <f>VLOOKUP(A1541,Mobility!$A:$L,12,FALSE)</f>
        <v>15</v>
      </c>
      <c r="T1541">
        <f>VLOOKUP(D1541,'Pop and Pop Den'!A:C,2,FALSE)</f>
        <v>4301089</v>
      </c>
      <c r="U1541">
        <f>VLOOKUP(D1541,'Pop and Pop Den'!A:C,3,FALSE)</f>
        <v>44.808599999999998</v>
      </c>
      <c r="V1541">
        <f>VLOOKUP(D1541,Unemployment!A:B,2,FALSE)</f>
        <v>3.7</v>
      </c>
      <c r="W1541">
        <f>VLOOKUP(D1541,Unemployment!H:J,2,FALSE)</f>
        <v>3.3</v>
      </c>
      <c r="X1541">
        <f>VLOOKUP(D1541,Unemployment!H:J,3,FALSE)</f>
        <v>3.3</v>
      </c>
      <c r="Y1541">
        <f t="shared" si="495"/>
        <v>-0.40000000000000036</v>
      </c>
      <c r="Z1541">
        <f t="shared" si="496"/>
        <v>0</v>
      </c>
      <c r="AA1541">
        <f>VLOOKUP(D1541,MedianAge!A:B,2,FALSE)</f>
        <v>39.200000000000003</v>
      </c>
      <c r="AB1541" s="6">
        <f>VLOOKUP(D1541,StateActions!F:G,2,FALSE)</f>
        <v>43913</v>
      </c>
      <c r="AC1541" s="6">
        <f>VLOOKUP(D1541,StateActions!L:M,2,FALSE)</f>
        <v>43913</v>
      </c>
      <c r="AD1541" s="6">
        <f>VLOOKUP(D1541,StateActions!A:B,2,FALSE)</f>
        <v>43907</v>
      </c>
      <c r="AE1541">
        <f t="shared" si="497"/>
        <v>0</v>
      </c>
      <c r="AF1541">
        <f t="shared" si="498"/>
        <v>0</v>
      </c>
      <c r="AG1541">
        <f t="shared" si="499"/>
        <v>6</v>
      </c>
      <c r="AH1541" s="18">
        <f t="shared" si="500"/>
        <v>4.973958333333333E-2</v>
      </c>
      <c r="AI1541" s="18">
        <f t="shared" si="501"/>
        <v>0.95026041666666672</v>
      </c>
      <c r="AJ1541" s="20">
        <f t="shared" si="502"/>
        <v>1.3020833333333333E-3</v>
      </c>
      <c r="AK1541" t="str">
        <f t="shared" si="503"/>
        <v>Include</v>
      </c>
      <c r="AL1541" t="str">
        <f t="shared" si="504"/>
        <v>Less than 10 deaths</v>
      </c>
      <c r="AM1541" s="6">
        <f>IFERROR(VLOOKUP(D1541,DatesEachStateReach10Deaths!A:B,2,FALSE),AK1541)</f>
        <v>43916</v>
      </c>
      <c r="AN1541">
        <f t="shared" si="505"/>
        <v>-3</v>
      </c>
    </row>
    <row r="1542" spans="1:40" x14ac:dyDescent="0.25">
      <c r="A1542" t="str">
        <f t="shared" si="492"/>
        <v>43914Oregon</v>
      </c>
      <c r="B1542" t="str">
        <f t="shared" si="493"/>
        <v>43914OR</v>
      </c>
      <c r="C1542" s="6">
        <v>43914</v>
      </c>
      <c r="D1542" t="s">
        <v>100</v>
      </c>
      <c r="E1542" t="s">
        <v>45</v>
      </c>
      <c r="F1542">
        <f>IFERROR(VLOOKUP(B1542,CovidTracking!B:G,4,FALSE),0)</f>
        <v>209</v>
      </c>
      <c r="G1542">
        <f>IFERROR(VLOOKUP(B1542,CovidTracking!B:G,5,FALSE),0)</f>
        <v>4350</v>
      </c>
      <c r="H1542">
        <f t="shared" si="494"/>
        <v>4559</v>
      </c>
      <c r="I1542">
        <f>IFERROR(VLOOKUP(B1542,CovidTracking!B:G,6,FALSE),0)</f>
        <v>8</v>
      </c>
      <c r="J1542">
        <f t="shared" si="488"/>
        <v>18</v>
      </c>
      <c r="K1542">
        <f t="shared" si="489"/>
        <v>701</v>
      </c>
      <c r="L1542">
        <f t="shared" si="490"/>
        <v>719</v>
      </c>
      <c r="M1542">
        <f t="shared" si="491"/>
        <v>3</v>
      </c>
      <c r="N1542">
        <f>VLOOKUP(A1542,Mobility!$A:$L,7,FALSE)</f>
        <v>-47</v>
      </c>
      <c r="O1542">
        <f>VLOOKUP(A1542,Mobility!$A:$L,8,FALSE)</f>
        <v>-19</v>
      </c>
      <c r="P1542">
        <f>VLOOKUP(A1542,Mobility!$A:$L,9,FALSE)</f>
        <v>-17</v>
      </c>
      <c r="Q1542">
        <f>VLOOKUP(A1542,Mobility!$A:$L,10,FALSE)</f>
        <v>-44</v>
      </c>
      <c r="R1542">
        <f>VLOOKUP(A1542,Mobility!$A:$L,11,FALSE)</f>
        <v>-47</v>
      </c>
      <c r="S1542">
        <f>VLOOKUP(A1542,Mobility!$A:$L,12,FALSE)</f>
        <v>18</v>
      </c>
      <c r="T1542">
        <f>VLOOKUP(D1542,'Pop and Pop Den'!A:C,2,FALSE)</f>
        <v>4301089</v>
      </c>
      <c r="U1542">
        <f>VLOOKUP(D1542,'Pop and Pop Den'!A:C,3,FALSE)</f>
        <v>44.808599999999998</v>
      </c>
      <c r="V1542">
        <f>VLOOKUP(D1542,Unemployment!A:B,2,FALSE)</f>
        <v>3.7</v>
      </c>
      <c r="W1542">
        <f>VLOOKUP(D1542,Unemployment!H:J,2,FALSE)</f>
        <v>3.3</v>
      </c>
      <c r="X1542">
        <f>VLOOKUP(D1542,Unemployment!H:J,3,FALSE)</f>
        <v>3.3</v>
      </c>
      <c r="Y1542">
        <f t="shared" si="495"/>
        <v>-0.40000000000000036</v>
      </c>
      <c r="Z1542">
        <f t="shared" si="496"/>
        <v>0</v>
      </c>
      <c r="AA1542">
        <f>VLOOKUP(D1542,MedianAge!A:B,2,FALSE)</f>
        <v>39.200000000000003</v>
      </c>
      <c r="AB1542" s="6">
        <f>VLOOKUP(D1542,StateActions!F:G,2,FALSE)</f>
        <v>43913</v>
      </c>
      <c r="AC1542" s="6">
        <f>VLOOKUP(D1542,StateActions!L:M,2,FALSE)</f>
        <v>43913</v>
      </c>
      <c r="AD1542" s="6">
        <f>VLOOKUP(D1542,StateActions!A:B,2,FALSE)</f>
        <v>43907</v>
      </c>
      <c r="AE1542">
        <f t="shared" si="497"/>
        <v>1</v>
      </c>
      <c r="AF1542">
        <f t="shared" si="498"/>
        <v>1</v>
      </c>
      <c r="AG1542">
        <f t="shared" si="499"/>
        <v>7</v>
      </c>
      <c r="AH1542" s="18">
        <f t="shared" si="500"/>
        <v>4.5843386707611317E-2</v>
      </c>
      <c r="AI1542" s="18">
        <f t="shared" si="501"/>
        <v>0.95415661329238866</v>
      </c>
      <c r="AJ1542" s="20">
        <f t="shared" si="502"/>
        <v>1.754770783066462E-3</v>
      </c>
      <c r="AK1542" t="str">
        <f t="shared" si="503"/>
        <v>Include</v>
      </c>
      <c r="AL1542" t="str">
        <f t="shared" si="504"/>
        <v>Less than 10 deaths</v>
      </c>
      <c r="AM1542" s="6">
        <f>IFERROR(VLOOKUP(D1542,DatesEachStateReach10Deaths!A:B,2,FALSE),AK1542)</f>
        <v>43916</v>
      </c>
      <c r="AN1542">
        <f t="shared" si="505"/>
        <v>-2</v>
      </c>
    </row>
    <row r="1543" spans="1:40" x14ac:dyDescent="0.25">
      <c r="A1543" t="str">
        <f t="shared" si="492"/>
        <v>43915Oregon</v>
      </c>
      <c r="B1543" t="str">
        <f t="shared" si="493"/>
        <v>43915OR</v>
      </c>
      <c r="C1543" s="6">
        <v>43915</v>
      </c>
      <c r="D1543" t="s">
        <v>100</v>
      </c>
      <c r="E1543" t="s">
        <v>45</v>
      </c>
      <c r="F1543">
        <f>IFERROR(VLOOKUP(B1543,CovidTracking!B:G,4,FALSE),0)</f>
        <v>209</v>
      </c>
      <c r="G1543">
        <f>IFERROR(VLOOKUP(B1543,CovidTracking!B:G,5,FALSE),0)</f>
        <v>4350</v>
      </c>
      <c r="H1543">
        <f t="shared" si="494"/>
        <v>4559</v>
      </c>
      <c r="I1543">
        <f>IFERROR(VLOOKUP(B1543,CovidTracking!B:G,6,FALSE),0)</f>
        <v>8</v>
      </c>
      <c r="J1543">
        <f t="shared" si="488"/>
        <v>0</v>
      </c>
      <c r="K1543">
        <f t="shared" si="489"/>
        <v>0</v>
      </c>
      <c r="L1543">
        <f t="shared" si="490"/>
        <v>0</v>
      </c>
      <c r="M1543">
        <f t="shared" si="491"/>
        <v>0</v>
      </c>
      <c r="N1543">
        <f>VLOOKUP(A1543,Mobility!$A:$L,7,FALSE)</f>
        <v>-45</v>
      </c>
      <c r="O1543">
        <f>VLOOKUP(A1543,Mobility!$A:$L,8,FALSE)</f>
        <v>-17</v>
      </c>
      <c r="P1543">
        <f>VLOOKUP(A1543,Mobility!$A:$L,9,FALSE)</f>
        <v>3</v>
      </c>
      <c r="Q1543">
        <f>VLOOKUP(A1543,Mobility!$A:$L,10,FALSE)</f>
        <v>-43</v>
      </c>
      <c r="R1543">
        <f>VLOOKUP(A1543,Mobility!$A:$L,11,FALSE)</f>
        <v>-48</v>
      </c>
      <c r="S1543">
        <f>VLOOKUP(A1543,Mobility!$A:$L,12,FALSE)</f>
        <v>18</v>
      </c>
      <c r="T1543">
        <f>VLOOKUP(D1543,'Pop and Pop Den'!A:C,2,FALSE)</f>
        <v>4301089</v>
      </c>
      <c r="U1543">
        <f>VLOOKUP(D1543,'Pop and Pop Den'!A:C,3,FALSE)</f>
        <v>44.808599999999998</v>
      </c>
      <c r="V1543">
        <f>VLOOKUP(D1543,Unemployment!A:B,2,FALSE)</f>
        <v>3.7</v>
      </c>
      <c r="W1543">
        <f>VLOOKUP(D1543,Unemployment!H:J,2,FALSE)</f>
        <v>3.3</v>
      </c>
      <c r="X1543">
        <f>VLOOKUP(D1543,Unemployment!H:J,3,FALSE)</f>
        <v>3.3</v>
      </c>
      <c r="Y1543">
        <f t="shared" si="495"/>
        <v>-0.40000000000000036</v>
      </c>
      <c r="Z1543">
        <f t="shared" si="496"/>
        <v>0</v>
      </c>
      <c r="AA1543">
        <f>VLOOKUP(D1543,MedianAge!A:B,2,FALSE)</f>
        <v>39.200000000000003</v>
      </c>
      <c r="AB1543" s="6">
        <f>VLOOKUP(D1543,StateActions!F:G,2,FALSE)</f>
        <v>43913</v>
      </c>
      <c r="AC1543" s="6">
        <f>VLOOKUP(D1543,StateActions!L:M,2,FALSE)</f>
        <v>43913</v>
      </c>
      <c r="AD1543" s="6">
        <f>VLOOKUP(D1543,StateActions!A:B,2,FALSE)</f>
        <v>43907</v>
      </c>
      <c r="AE1543">
        <f t="shared" si="497"/>
        <v>2</v>
      </c>
      <c r="AF1543">
        <f t="shared" si="498"/>
        <v>2</v>
      </c>
      <c r="AG1543">
        <f t="shared" si="499"/>
        <v>8</v>
      </c>
      <c r="AH1543" s="18">
        <f t="shared" si="500"/>
        <v>4.5843386707611317E-2</v>
      </c>
      <c r="AI1543" s="18">
        <f t="shared" si="501"/>
        <v>0.95415661329238866</v>
      </c>
      <c r="AJ1543" s="20">
        <f t="shared" si="502"/>
        <v>1.754770783066462E-3</v>
      </c>
      <c r="AK1543" t="str">
        <f t="shared" si="503"/>
        <v>Include</v>
      </c>
      <c r="AL1543" t="str">
        <f t="shared" si="504"/>
        <v>Less than 10 deaths</v>
      </c>
      <c r="AM1543" s="6">
        <f>IFERROR(VLOOKUP(D1543,DatesEachStateReach10Deaths!A:B,2,FALSE),AK1543)</f>
        <v>43916</v>
      </c>
      <c r="AN1543">
        <f t="shared" si="505"/>
        <v>-1</v>
      </c>
    </row>
    <row r="1544" spans="1:40" x14ac:dyDescent="0.25">
      <c r="A1544" t="str">
        <f t="shared" si="492"/>
        <v>43916Oregon</v>
      </c>
      <c r="B1544" t="str">
        <f t="shared" si="493"/>
        <v>43916OR</v>
      </c>
      <c r="C1544" s="6">
        <v>43916</v>
      </c>
      <c r="D1544" t="s">
        <v>100</v>
      </c>
      <c r="E1544" t="s">
        <v>45</v>
      </c>
      <c r="F1544">
        <f>IFERROR(VLOOKUP(B1544,CovidTracking!B:G,4,FALSE),0)</f>
        <v>327</v>
      </c>
      <c r="G1544">
        <f>IFERROR(VLOOKUP(B1544,CovidTracking!B:G,5,FALSE),0)</f>
        <v>6953</v>
      </c>
      <c r="H1544">
        <f t="shared" si="494"/>
        <v>7280</v>
      </c>
      <c r="I1544">
        <f>IFERROR(VLOOKUP(B1544,CovidTracking!B:G,6,FALSE),0)</f>
        <v>11</v>
      </c>
      <c r="J1544">
        <f t="shared" si="488"/>
        <v>118</v>
      </c>
      <c r="K1544">
        <f t="shared" si="489"/>
        <v>2603</v>
      </c>
      <c r="L1544">
        <f t="shared" si="490"/>
        <v>2721</v>
      </c>
      <c r="M1544">
        <f t="shared" si="491"/>
        <v>3</v>
      </c>
      <c r="N1544">
        <f>VLOOKUP(A1544,Mobility!$A:$L,7,FALSE)</f>
        <v>-46</v>
      </c>
      <c r="O1544">
        <f>VLOOKUP(A1544,Mobility!$A:$L,8,FALSE)</f>
        <v>-17</v>
      </c>
      <c r="P1544">
        <f>VLOOKUP(A1544,Mobility!$A:$L,9,FALSE)</f>
        <v>-1</v>
      </c>
      <c r="Q1544">
        <f>VLOOKUP(A1544,Mobility!$A:$L,10,FALSE)</f>
        <v>-46</v>
      </c>
      <c r="R1544">
        <f>VLOOKUP(A1544,Mobility!$A:$L,11,FALSE)</f>
        <v>-48</v>
      </c>
      <c r="S1544">
        <f>VLOOKUP(A1544,Mobility!$A:$L,12,FALSE)</f>
        <v>19</v>
      </c>
      <c r="T1544">
        <f>VLOOKUP(D1544,'Pop and Pop Den'!A:C,2,FALSE)</f>
        <v>4301089</v>
      </c>
      <c r="U1544">
        <f>VLOOKUP(D1544,'Pop and Pop Den'!A:C,3,FALSE)</f>
        <v>44.808599999999998</v>
      </c>
      <c r="V1544">
        <f>VLOOKUP(D1544,Unemployment!A:B,2,FALSE)</f>
        <v>3.7</v>
      </c>
      <c r="W1544">
        <f>VLOOKUP(D1544,Unemployment!H:J,2,FALSE)</f>
        <v>3.3</v>
      </c>
      <c r="X1544">
        <f>VLOOKUP(D1544,Unemployment!H:J,3,FALSE)</f>
        <v>3.3</v>
      </c>
      <c r="Y1544">
        <f t="shared" si="495"/>
        <v>-0.40000000000000036</v>
      </c>
      <c r="Z1544">
        <f t="shared" si="496"/>
        <v>0</v>
      </c>
      <c r="AA1544">
        <f>VLOOKUP(D1544,MedianAge!A:B,2,FALSE)</f>
        <v>39.200000000000003</v>
      </c>
      <c r="AB1544" s="6">
        <f>VLOOKUP(D1544,StateActions!F:G,2,FALSE)</f>
        <v>43913</v>
      </c>
      <c r="AC1544" s="6">
        <f>VLOOKUP(D1544,StateActions!L:M,2,FALSE)</f>
        <v>43913</v>
      </c>
      <c r="AD1544" s="6">
        <f>VLOOKUP(D1544,StateActions!A:B,2,FALSE)</f>
        <v>43907</v>
      </c>
      <c r="AE1544">
        <f t="shared" si="497"/>
        <v>3</v>
      </c>
      <c r="AF1544">
        <f t="shared" si="498"/>
        <v>3</v>
      </c>
      <c r="AG1544">
        <f t="shared" si="499"/>
        <v>9</v>
      </c>
      <c r="AH1544" s="18">
        <f t="shared" si="500"/>
        <v>4.4917582417582418E-2</v>
      </c>
      <c r="AI1544" s="18">
        <f t="shared" si="501"/>
        <v>0.95508241758241763</v>
      </c>
      <c r="AJ1544" s="20">
        <f t="shared" si="502"/>
        <v>1.510989010989011E-3</v>
      </c>
      <c r="AK1544" t="str">
        <f t="shared" si="503"/>
        <v>Include</v>
      </c>
      <c r="AL1544" t="str">
        <f t="shared" si="504"/>
        <v>10 or more deaths</v>
      </c>
      <c r="AM1544" s="6">
        <f>IFERROR(VLOOKUP(D1544,DatesEachStateReach10Deaths!A:B,2,FALSE),AK1544)</f>
        <v>43916</v>
      </c>
      <c r="AN1544">
        <f t="shared" si="505"/>
        <v>0</v>
      </c>
    </row>
    <row r="1545" spans="1:40" x14ac:dyDescent="0.25">
      <c r="A1545" t="str">
        <f t="shared" si="492"/>
        <v>43917Oregon</v>
      </c>
      <c r="B1545" t="str">
        <f t="shared" si="493"/>
        <v>43917OR</v>
      </c>
      <c r="C1545" s="6">
        <v>43917</v>
      </c>
      <c r="D1545" t="s">
        <v>100</v>
      </c>
      <c r="E1545" t="s">
        <v>45</v>
      </c>
      <c r="F1545">
        <f>IFERROR(VLOOKUP(B1545,CovidTracking!B:G,4,FALSE),0)</f>
        <v>414</v>
      </c>
      <c r="G1545">
        <f>IFERROR(VLOOKUP(B1545,CovidTracking!B:G,5,FALSE),0)</f>
        <v>8510</v>
      </c>
      <c r="H1545">
        <f t="shared" si="494"/>
        <v>8924</v>
      </c>
      <c r="I1545">
        <f>IFERROR(VLOOKUP(B1545,CovidTracking!B:G,6,FALSE),0)</f>
        <v>12</v>
      </c>
      <c r="J1545">
        <f t="shared" si="488"/>
        <v>87</v>
      </c>
      <c r="K1545">
        <f t="shared" si="489"/>
        <v>1557</v>
      </c>
      <c r="L1545">
        <f t="shared" si="490"/>
        <v>1644</v>
      </c>
      <c r="M1545">
        <f t="shared" si="491"/>
        <v>1</v>
      </c>
      <c r="N1545">
        <f>VLOOKUP(A1545,Mobility!$A:$L,7,FALSE)</f>
        <v>-50</v>
      </c>
      <c r="O1545">
        <f>VLOOKUP(A1545,Mobility!$A:$L,8,FALSE)</f>
        <v>-21</v>
      </c>
      <c r="P1545">
        <f>VLOOKUP(A1545,Mobility!$A:$L,9,FALSE)</f>
        <v>-28</v>
      </c>
      <c r="Q1545">
        <f>VLOOKUP(A1545,Mobility!$A:$L,10,FALSE)</f>
        <v>-49</v>
      </c>
      <c r="R1545">
        <f>VLOOKUP(A1545,Mobility!$A:$L,11,FALSE)</f>
        <v>-47</v>
      </c>
      <c r="S1545">
        <f>VLOOKUP(A1545,Mobility!$A:$L,12,FALSE)</f>
        <v>20</v>
      </c>
      <c r="T1545">
        <f>VLOOKUP(D1545,'Pop and Pop Den'!A:C,2,FALSE)</f>
        <v>4301089</v>
      </c>
      <c r="U1545">
        <f>VLOOKUP(D1545,'Pop and Pop Den'!A:C,3,FALSE)</f>
        <v>44.808599999999998</v>
      </c>
      <c r="V1545">
        <f>VLOOKUP(D1545,Unemployment!A:B,2,FALSE)</f>
        <v>3.7</v>
      </c>
      <c r="W1545">
        <f>VLOOKUP(D1545,Unemployment!H:J,2,FALSE)</f>
        <v>3.3</v>
      </c>
      <c r="X1545">
        <f>VLOOKUP(D1545,Unemployment!H:J,3,FALSE)</f>
        <v>3.3</v>
      </c>
      <c r="Y1545">
        <f t="shared" si="495"/>
        <v>-0.40000000000000036</v>
      </c>
      <c r="Z1545">
        <f t="shared" si="496"/>
        <v>0</v>
      </c>
      <c r="AA1545">
        <f>VLOOKUP(D1545,MedianAge!A:B,2,FALSE)</f>
        <v>39.200000000000003</v>
      </c>
      <c r="AB1545" s="6">
        <f>VLOOKUP(D1545,StateActions!F:G,2,FALSE)</f>
        <v>43913</v>
      </c>
      <c r="AC1545" s="6">
        <f>VLOOKUP(D1545,StateActions!L:M,2,FALSE)</f>
        <v>43913</v>
      </c>
      <c r="AD1545" s="6">
        <f>VLOOKUP(D1545,StateActions!A:B,2,FALSE)</f>
        <v>43907</v>
      </c>
      <c r="AE1545">
        <f t="shared" si="497"/>
        <v>4</v>
      </c>
      <c r="AF1545">
        <f t="shared" si="498"/>
        <v>4</v>
      </c>
      <c r="AG1545">
        <f t="shared" si="499"/>
        <v>10</v>
      </c>
      <c r="AH1545" s="18">
        <f t="shared" si="500"/>
        <v>4.6391752577319589E-2</v>
      </c>
      <c r="AI1545" s="18">
        <f t="shared" si="501"/>
        <v>0.95360824742268047</v>
      </c>
      <c r="AJ1545" s="20">
        <f t="shared" si="502"/>
        <v>1.344688480502017E-3</v>
      </c>
      <c r="AK1545" t="str">
        <f t="shared" si="503"/>
        <v>Include</v>
      </c>
      <c r="AL1545" t="str">
        <f t="shared" si="504"/>
        <v>10 or more deaths</v>
      </c>
      <c r="AM1545" s="6">
        <f>IFERROR(VLOOKUP(D1545,DatesEachStateReach10Deaths!A:B,2,FALSE),AK1545)</f>
        <v>43916</v>
      </c>
      <c r="AN1545">
        <f t="shared" si="505"/>
        <v>1</v>
      </c>
    </row>
    <row r="1546" spans="1:40" x14ac:dyDescent="0.25">
      <c r="A1546" t="str">
        <f t="shared" si="492"/>
        <v>43918Oregon</v>
      </c>
      <c r="B1546" t="str">
        <f t="shared" si="493"/>
        <v>43918OR</v>
      </c>
      <c r="C1546" s="6">
        <v>43918</v>
      </c>
      <c r="D1546" t="s">
        <v>100</v>
      </c>
      <c r="E1546" t="s">
        <v>45</v>
      </c>
      <c r="F1546">
        <f>IFERROR(VLOOKUP(B1546,CovidTracking!B:G,4,FALSE),0)</f>
        <v>479</v>
      </c>
      <c r="G1546">
        <f>IFERROR(VLOOKUP(B1546,CovidTracking!B:G,5,FALSE),0)</f>
        <v>9693</v>
      </c>
      <c r="H1546">
        <f t="shared" si="494"/>
        <v>10172</v>
      </c>
      <c r="I1546">
        <f>IFERROR(VLOOKUP(B1546,CovidTracking!B:G,6,FALSE),0)</f>
        <v>13</v>
      </c>
      <c r="J1546">
        <f t="shared" si="488"/>
        <v>65</v>
      </c>
      <c r="K1546">
        <f t="shared" si="489"/>
        <v>1183</v>
      </c>
      <c r="L1546">
        <f t="shared" si="490"/>
        <v>1248</v>
      </c>
      <c r="M1546">
        <f t="shared" si="491"/>
        <v>1</v>
      </c>
      <c r="N1546">
        <f>VLOOKUP(A1546,Mobility!$A:$L,7,FALSE)</f>
        <v>-55</v>
      </c>
      <c r="O1546">
        <f>VLOOKUP(A1546,Mobility!$A:$L,8,FALSE)</f>
        <v>-24</v>
      </c>
      <c r="P1546">
        <f>VLOOKUP(A1546,Mobility!$A:$L,9,FALSE)</f>
        <v>-25</v>
      </c>
      <c r="Q1546">
        <f>VLOOKUP(A1546,Mobility!$A:$L,10,FALSE)</f>
        <v>-45</v>
      </c>
      <c r="R1546">
        <f>VLOOKUP(A1546,Mobility!$A:$L,11,FALSE)</f>
        <v>-36</v>
      </c>
      <c r="S1546">
        <f>VLOOKUP(A1546,Mobility!$A:$L,12,FALSE)</f>
        <v>14</v>
      </c>
      <c r="T1546">
        <f>VLOOKUP(D1546,'Pop and Pop Den'!A:C,2,FALSE)</f>
        <v>4301089</v>
      </c>
      <c r="U1546">
        <f>VLOOKUP(D1546,'Pop and Pop Den'!A:C,3,FALSE)</f>
        <v>44.808599999999998</v>
      </c>
      <c r="V1546">
        <f>VLOOKUP(D1546,Unemployment!A:B,2,FALSE)</f>
        <v>3.7</v>
      </c>
      <c r="W1546">
        <f>VLOOKUP(D1546,Unemployment!H:J,2,FALSE)</f>
        <v>3.3</v>
      </c>
      <c r="X1546">
        <f>VLOOKUP(D1546,Unemployment!H:J,3,FALSE)</f>
        <v>3.3</v>
      </c>
      <c r="Y1546">
        <f t="shared" si="495"/>
        <v>-0.40000000000000036</v>
      </c>
      <c r="Z1546">
        <f t="shared" si="496"/>
        <v>0</v>
      </c>
      <c r="AA1546">
        <f>VLOOKUP(D1546,MedianAge!A:B,2,FALSE)</f>
        <v>39.200000000000003</v>
      </c>
      <c r="AB1546" s="6">
        <f>VLOOKUP(D1546,StateActions!F:G,2,FALSE)</f>
        <v>43913</v>
      </c>
      <c r="AC1546" s="6">
        <f>VLOOKUP(D1546,StateActions!L:M,2,FALSE)</f>
        <v>43913</v>
      </c>
      <c r="AD1546" s="6">
        <f>VLOOKUP(D1546,StateActions!A:B,2,FALSE)</f>
        <v>43907</v>
      </c>
      <c r="AE1546">
        <f t="shared" si="497"/>
        <v>5</v>
      </c>
      <c r="AF1546">
        <f t="shared" si="498"/>
        <v>5</v>
      </c>
      <c r="AG1546">
        <f t="shared" si="499"/>
        <v>11</v>
      </c>
      <c r="AH1546" s="18">
        <f t="shared" si="500"/>
        <v>4.7090051120723557E-2</v>
      </c>
      <c r="AI1546" s="18">
        <f t="shared" si="501"/>
        <v>0.95290994887927649</v>
      </c>
      <c r="AJ1546" s="20">
        <f t="shared" si="502"/>
        <v>1.2780180888714117E-3</v>
      </c>
      <c r="AK1546" t="str">
        <f t="shared" si="503"/>
        <v>Include</v>
      </c>
      <c r="AL1546" t="str">
        <f t="shared" si="504"/>
        <v>10 or more deaths</v>
      </c>
      <c r="AM1546" s="6">
        <f>IFERROR(VLOOKUP(D1546,DatesEachStateReach10Deaths!A:B,2,FALSE),AK1546)</f>
        <v>43916</v>
      </c>
      <c r="AN1546">
        <f t="shared" si="505"/>
        <v>2</v>
      </c>
    </row>
    <row r="1547" spans="1:40" x14ac:dyDescent="0.25">
      <c r="A1547" t="str">
        <f t="shared" si="492"/>
        <v>43919Oregon</v>
      </c>
      <c r="B1547" t="str">
        <f t="shared" si="493"/>
        <v>43919OR</v>
      </c>
      <c r="C1547" s="6">
        <v>43919</v>
      </c>
      <c r="D1547" t="s">
        <v>100</v>
      </c>
      <c r="E1547" t="s">
        <v>45</v>
      </c>
      <c r="F1547">
        <f>IFERROR(VLOOKUP(B1547,CovidTracking!B:G,4,FALSE),0)</f>
        <v>548</v>
      </c>
      <c r="G1547">
        <f>IFERROR(VLOOKUP(B1547,CovidTracking!B:G,5,FALSE),0)</f>
        <v>10878</v>
      </c>
      <c r="H1547">
        <f t="shared" si="494"/>
        <v>11426</v>
      </c>
      <c r="I1547">
        <f>IFERROR(VLOOKUP(B1547,CovidTracking!B:G,6,FALSE),0)</f>
        <v>13</v>
      </c>
      <c r="J1547">
        <f t="shared" si="488"/>
        <v>69</v>
      </c>
      <c r="K1547">
        <f t="shared" si="489"/>
        <v>1185</v>
      </c>
      <c r="L1547">
        <f t="shared" si="490"/>
        <v>1254</v>
      </c>
      <c r="M1547">
        <f t="shared" si="491"/>
        <v>0</v>
      </c>
      <c r="N1547">
        <f>VLOOKUP(A1547,Mobility!$A:$L,7,FALSE)</f>
        <v>-51</v>
      </c>
      <c r="O1547">
        <f>VLOOKUP(A1547,Mobility!$A:$L,8,FALSE)</f>
        <v>-25</v>
      </c>
      <c r="P1547">
        <f>VLOOKUP(A1547,Mobility!$A:$L,9,FALSE)</f>
        <v>-22</v>
      </c>
      <c r="Q1547">
        <f>VLOOKUP(A1547,Mobility!$A:$L,10,FALSE)</f>
        <v>-47</v>
      </c>
      <c r="R1547">
        <f>VLOOKUP(A1547,Mobility!$A:$L,11,FALSE)</f>
        <v>-38</v>
      </c>
      <c r="S1547">
        <f>VLOOKUP(A1547,Mobility!$A:$L,12,FALSE)</f>
        <v>12</v>
      </c>
      <c r="T1547">
        <f>VLOOKUP(D1547,'Pop and Pop Den'!A:C,2,FALSE)</f>
        <v>4301089</v>
      </c>
      <c r="U1547">
        <f>VLOOKUP(D1547,'Pop and Pop Den'!A:C,3,FALSE)</f>
        <v>44.808599999999998</v>
      </c>
      <c r="V1547">
        <f>VLOOKUP(D1547,Unemployment!A:B,2,FALSE)</f>
        <v>3.7</v>
      </c>
      <c r="W1547">
        <f>VLOOKUP(D1547,Unemployment!H:J,2,FALSE)</f>
        <v>3.3</v>
      </c>
      <c r="X1547">
        <f>VLOOKUP(D1547,Unemployment!H:J,3,FALSE)</f>
        <v>3.3</v>
      </c>
      <c r="Y1547">
        <f t="shared" si="495"/>
        <v>-0.40000000000000036</v>
      </c>
      <c r="Z1547">
        <f t="shared" si="496"/>
        <v>0</v>
      </c>
      <c r="AA1547">
        <f>VLOOKUP(D1547,MedianAge!A:B,2,FALSE)</f>
        <v>39.200000000000003</v>
      </c>
      <c r="AB1547" s="6">
        <f>VLOOKUP(D1547,StateActions!F:G,2,FALSE)</f>
        <v>43913</v>
      </c>
      <c r="AC1547" s="6">
        <f>VLOOKUP(D1547,StateActions!L:M,2,FALSE)</f>
        <v>43913</v>
      </c>
      <c r="AD1547" s="6">
        <f>VLOOKUP(D1547,StateActions!A:B,2,FALSE)</f>
        <v>43907</v>
      </c>
      <c r="AE1547">
        <f t="shared" si="497"/>
        <v>6</v>
      </c>
      <c r="AF1547">
        <f t="shared" si="498"/>
        <v>6</v>
      </c>
      <c r="AG1547">
        <f t="shared" si="499"/>
        <v>12</v>
      </c>
      <c r="AH1547" s="18">
        <f t="shared" si="500"/>
        <v>4.7960791178015057E-2</v>
      </c>
      <c r="AI1547" s="18">
        <f t="shared" si="501"/>
        <v>0.95203920882198489</v>
      </c>
      <c r="AJ1547" s="20">
        <f t="shared" si="502"/>
        <v>1.1377559950988972E-3</v>
      </c>
      <c r="AK1547" t="str">
        <f t="shared" si="503"/>
        <v>Include</v>
      </c>
      <c r="AL1547" t="str">
        <f t="shared" si="504"/>
        <v>10 or more deaths</v>
      </c>
      <c r="AM1547" s="6">
        <f>IFERROR(VLOOKUP(D1547,DatesEachStateReach10Deaths!A:B,2,FALSE),AK1547)</f>
        <v>43916</v>
      </c>
      <c r="AN1547">
        <f t="shared" si="505"/>
        <v>3</v>
      </c>
    </row>
    <row r="1548" spans="1:40" x14ac:dyDescent="0.25">
      <c r="A1548" t="str">
        <f t="shared" si="492"/>
        <v>43920Oregon</v>
      </c>
      <c r="B1548" t="str">
        <f t="shared" si="493"/>
        <v>43920OR</v>
      </c>
      <c r="C1548" s="6">
        <v>43920</v>
      </c>
      <c r="D1548" t="s">
        <v>100</v>
      </c>
      <c r="E1548" t="s">
        <v>45</v>
      </c>
      <c r="F1548">
        <f>IFERROR(VLOOKUP(B1548,CovidTracking!B:G,4,FALSE),0)</f>
        <v>606</v>
      </c>
      <c r="G1548">
        <f>IFERROR(VLOOKUP(B1548,CovidTracking!B:G,5,FALSE),0)</f>
        <v>12277</v>
      </c>
      <c r="H1548">
        <f t="shared" si="494"/>
        <v>12883</v>
      </c>
      <c r="I1548">
        <f>IFERROR(VLOOKUP(B1548,CovidTracking!B:G,6,FALSE),0)</f>
        <v>16</v>
      </c>
      <c r="J1548">
        <f t="shared" si="488"/>
        <v>58</v>
      </c>
      <c r="K1548">
        <f t="shared" si="489"/>
        <v>1399</v>
      </c>
      <c r="L1548">
        <f t="shared" si="490"/>
        <v>1457</v>
      </c>
      <c r="M1548">
        <f t="shared" si="491"/>
        <v>3</v>
      </c>
      <c r="N1548">
        <f>VLOOKUP(A1548,Mobility!$A:$L,7,FALSE)</f>
        <v>-44</v>
      </c>
      <c r="O1548">
        <f>VLOOKUP(A1548,Mobility!$A:$L,8,FALSE)</f>
        <v>-22</v>
      </c>
      <c r="P1548">
        <f>VLOOKUP(A1548,Mobility!$A:$L,9,FALSE)</f>
        <v>-20</v>
      </c>
      <c r="Q1548">
        <f>VLOOKUP(A1548,Mobility!$A:$L,10,FALSE)</f>
        <v>-48</v>
      </c>
      <c r="R1548">
        <f>VLOOKUP(A1548,Mobility!$A:$L,11,FALSE)</f>
        <v>-47</v>
      </c>
      <c r="S1548">
        <f>VLOOKUP(A1548,Mobility!$A:$L,12,FALSE)</f>
        <v>17</v>
      </c>
      <c r="T1548">
        <f>VLOOKUP(D1548,'Pop and Pop Den'!A:C,2,FALSE)</f>
        <v>4301089</v>
      </c>
      <c r="U1548">
        <f>VLOOKUP(D1548,'Pop and Pop Den'!A:C,3,FALSE)</f>
        <v>44.808599999999998</v>
      </c>
      <c r="V1548">
        <f>VLOOKUP(D1548,Unemployment!A:B,2,FALSE)</f>
        <v>3.7</v>
      </c>
      <c r="W1548">
        <f>VLOOKUP(D1548,Unemployment!H:J,2,FALSE)</f>
        <v>3.3</v>
      </c>
      <c r="X1548">
        <f>VLOOKUP(D1548,Unemployment!H:J,3,FALSE)</f>
        <v>3.3</v>
      </c>
      <c r="Y1548">
        <f t="shared" si="495"/>
        <v>-0.40000000000000036</v>
      </c>
      <c r="Z1548">
        <f t="shared" si="496"/>
        <v>0</v>
      </c>
      <c r="AA1548">
        <f>VLOOKUP(D1548,MedianAge!A:B,2,FALSE)</f>
        <v>39.200000000000003</v>
      </c>
      <c r="AB1548" s="6">
        <f>VLOOKUP(D1548,StateActions!F:G,2,FALSE)</f>
        <v>43913</v>
      </c>
      <c r="AC1548" s="6">
        <f>VLOOKUP(D1548,StateActions!L:M,2,FALSE)</f>
        <v>43913</v>
      </c>
      <c r="AD1548" s="6">
        <f>VLOOKUP(D1548,StateActions!A:B,2,FALSE)</f>
        <v>43907</v>
      </c>
      <c r="AE1548">
        <f t="shared" si="497"/>
        <v>7</v>
      </c>
      <c r="AF1548">
        <f t="shared" si="498"/>
        <v>7</v>
      </c>
      <c r="AG1548">
        <f t="shared" si="499"/>
        <v>13</v>
      </c>
      <c r="AH1548" s="18">
        <f t="shared" si="500"/>
        <v>4.7038733214313434E-2</v>
      </c>
      <c r="AI1548" s="18">
        <f t="shared" si="501"/>
        <v>0.9529612667856866</v>
      </c>
      <c r="AJ1548" s="20">
        <f t="shared" si="502"/>
        <v>1.2419467515330279E-3</v>
      </c>
      <c r="AK1548" t="str">
        <f t="shared" si="503"/>
        <v>Include</v>
      </c>
      <c r="AL1548" t="str">
        <f t="shared" si="504"/>
        <v>10 or more deaths</v>
      </c>
      <c r="AM1548" s="6">
        <f>IFERROR(VLOOKUP(D1548,DatesEachStateReach10Deaths!A:B,2,FALSE),AK1548)</f>
        <v>43916</v>
      </c>
      <c r="AN1548">
        <f t="shared" si="505"/>
        <v>4</v>
      </c>
    </row>
    <row r="1549" spans="1:40" x14ac:dyDescent="0.25">
      <c r="A1549" t="str">
        <f t="shared" si="492"/>
        <v>43921Oregon</v>
      </c>
      <c r="B1549" t="str">
        <f t="shared" si="493"/>
        <v>43921OR</v>
      </c>
      <c r="C1549" s="6">
        <v>43921</v>
      </c>
      <c r="D1549" t="s">
        <v>100</v>
      </c>
      <c r="E1549" t="s">
        <v>45</v>
      </c>
      <c r="F1549">
        <f>IFERROR(VLOOKUP(B1549,CovidTracking!B:G,4,FALSE),0)</f>
        <v>690</v>
      </c>
      <c r="G1549">
        <f>IFERROR(VLOOKUP(B1549,CovidTracking!B:G,5,FALSE),0)</f>
        <v>13136</v>
      </c>
      <c r="H1549">
        <f t="shared" si="494"/>
        <v>13826</v>
      </c>
      <c r="I1549">
        <f>IFERROR(VLOOKUP(B1549,CovidTracking!B:G,6,FALSE),0)</f>
        <v>18</v>
      </c>
      <c r="J1549">
        <f t="shared" si="488"/>
        <v>84</v>
      </c>
      <c r="K1549">
        <f t="shared" si="489"/>
        <v>859</v>
      </c>
      <c r="L1549">
        <f t="shared" si="490"/>
        <v>943</v>
      </c>
      <c r="M1549">
        <f t="shared" si="491"/>
        <v>2</v>
      </c>
      <c r="N1549">
        <f>VLOOKUP(A1549,Mobility!$A:$L,7,FALSE)</f>
        <v>-41</v>
      </c>
      <c r="O1549">
        <f>VLOOKUP(A1549,Mobility!$A:$L,8,FALSE)</f>
        <v>-15</v>
      </c>
      <c r="P1549">
        <f>VLOOKUP(A1549,Mobility!$A:$L,9,FALSE)</f>
        <v>4</v>
      </c>
      <c r="Q1549">
        <f>VLOOKUP(A1549,Mobility!$A:$L,10,FALSE)</f>
        <v>-44</v>
      </c>
      <c r="R1549">
        <f>VLOOKUP(A1549,Mobility!$A:$L,11,FALSE)</f>
        <v>-49</v>
      </c>
      <c r="S1549">
        <f>VLOOKUP(A1549,Mobility!$A:$L,12,FALSE)</f>
        <v>18</v>
      </c>
      <c r="T1549">
        <f>VLOOKUP(D1549,'Pop and Pop Den'!A:C,2,FALSE)</f>
        <v>4301089</v>
      </c>
      <c r="U1549">
        <f>VLOOKUP(D1549,'Pop and Pop Den'!A:C,3,FALSE)</f>
        <v>44.808599999999998</v>
      </c>
      <c r="V1549">
        <f>VLOOKUP(D1549,Unemployment!A:B,2,FALSE)</f>
        <v>3.7</v>
      </c>
      <c r="W1549">
        <f>VLOOKUP(D1549,Unemployment!H:J,2,FALSE)</f>
        <v>3.3</v>
      </c>
      <c r="X1549">
        <f>VLOOKUP(D1549,Unemployment!H:J,3,FALSE)</f>
        <v>3.3</v>
      </c>
      <c r="Y1549">
        <f t="shared" si="495"/>
        <v>-0.40000000000000036</v>
      </c>
      <c r="Z1549">
        <f t="shared" si="496"/>
        <v>0</v>
      </c>
      <c r="AA1549">
        <f>VLOOKUP(D1549,MedianAge!A:B,2,FALSE)</f>
        <v>39.200000000000003</v>
      </c>
      <c r="AB1549" s="6">
        <f>VLOOKUP(D1549,StateActions!F:G,2,FALSE)</f>
        <v>43913</v>
      </c>
      <c r="AC1549" s="6">
        <f>VLOOKUP(D1549,StateActions!L:M,2,FALSE)</f>
        <v>43913</v>
      </c>
      <c r="AD1549" s="6">
        <f>VLOOKUP(D1549,StateActions!A:B,2,FALSE)</f>
        <v>43907</v>
      </c>
      <c r="AE1549">
        <f t="shared" si="497"/>
        <v>8</v>
      </c>
      <c r="AF1549">
        <f t="shared" si="498"/>
        <v>8</v>
      </c>
      <c r="AG1549">
        <f t="shared" si="499"/>
        <v>14</v>
      </c>
      <c r="AH1549" s="18">
        <f t="shared" si="500"/>
        <v>4.9905974251410384E-2</v>
      </c>
      <c r="AI1549" s="18">
        <f t="shared" si="501"/>
        <v>0.95009402574858959</v>
      </c>
      <c r="AJ1549" s="20">
        <f t="shared" si="502"/>
        <v>1.3018949804715753E-3</v>
      </c>
      <c r="AK1549" t="str">
        <f t="shared" si="503"/>
        <v>Include</v>
      </c>
      <c r="AL1549" t="str">
        <f t="shared" si="504"/>
        <v>10 or more deaths</v>
      </c>
      <c r="AM1549" s="6">
        <f>IFERROR(VLOOKUP(D1549,DatesEachStateReach10Deaths!A:B,2,FALSE),AK1549)</f>
        <v>43916</v>
      </c>
      <c r="AN1549">
        <f t="shared" si="505"/>
        <v>5</v>
      </c>
    </row>
    <row r="1550" spans="1:40" x14ac:dyDescent="0.25">
      <c r="A1550" t="str">
        <f t="shared" si="492"/>
        <v>43922Oregon</v>
      </c>
      <c r="B1550" t="str">
        <f t="shared" si="493"/>
        <v>43922OR</v>
      </c>
      <c r="C1550" s="6">
        <v>43922</v>
      </c>
      <c r="D1550" t="s">
        <v>100</v>
      </c>
      <c r="E1550" t="s">
        <v>45</v>
      </c>
      <c r="F1550">
        <f>IFERROR(VLOOKUP(B1550,CovidTracking!B:G,4,FALSE),0)</f>
        <v>736</v>
      </c>
      <c r="G1550">
        <f>IFERROR(VLOOKUP(B1550,CovidTracking!B:G,5,FALSE),0)</f>
        <v>13136</v>
      </c>
      <c r="H1550">
        <f t="shared" si="494"/>
        <v>13872</v>
      </c>
      <c r="I1550">
        <f>IFERROR(VLOOKUP(B1550,CovidTracking!B:G,6,FALSE),0)</f>
        <v>18</v>
      </c>
      <c r="J1550">
        <f t="shared" si="488"/>
        <v>46</v>
      </c>
      <c r="K1550">
        <f t="shared" si="489"/>
        <v>0</v>
      </c>
      <c r="L1550">
        <f t="shared" si="490"/>
        <v>46</v>
      </c>
      <c r="M1550">
        <f t="shared" si="491"/>
        <v>0</v>
      </c>
      <c r="N1550">
        <f>VLOOKUP(A1550,Mobility!$A:$L,7,FALSE)</f>
        <v>-39</v>
      </c>
      <c r="O1550">
        <f>VLOOKUP(A1550,Mobility!$A:$L,8,FALSE)</f>
        <v>-11</v>
      </c>
      <c r="P1550">
        <f>VLOOKUP(A1550,Mobility!$A:$L,9,FALSE)</f>
        <v>1</v>
      </c>
      <c r="Q1550">
        <f>VLOOKUP(A1550,Mobility!$A:$L,10,FALSE)</f>
        <v>-42</v>
      </c>
      <c r="R1550">
        <f>VLOOKUP(A1550,Mobility!$A:$L,11,FALSE)</f>
        <v>-49</v>
      </c>
      <c r="S1550">
        <f>VLOOKUP(A1550,Mobility!$A:$L,12,FALSE)</f>
        <v>18</v>
      </c>
      <c r="T1550">
        <f>VLOOKUP(D1550,'Pop and Pop Den'!A:C,2,FALSE)</f>
        <v>4301089</v>
      </c>
      <c r="U1550">
        <f>VLOOKUP(D1550,'Pop and Pop Den'!A:C,3,FALSE)</f>
        <v>44.808599999999998</v>
      </c>
      <c r="V1550">
        <f>VLOOKUP(D1550,Unemployment!A:B,2,FALSE)</f>
        <v>3.7</v>
      </c>
      <c r="W1550">
        <f>VLOOKUP(D1550,Unemployment!H:J,2,FALSE)</f>
        <v>3.3</v>
      </c>
      <c r="X1550">
        <f>VLOOKUP(D1550,Unemployment!H:J,3,FALSE)</f>
        <v>3.3</v>
      </c>
      <c r="Y1550">
        <f t="shared" si="495"/>
        <v>-0.40000000000000036</v>
      </c>
      <c r="Z1550">
        <f t="shared" si="496"/>
        <v>0</v>
      </c>
      <c r="AA1550">
        <f>VLOOKUP(D1550,MedianAge!A:B,2,FALSE)</f>
        <v>39.200000000000003</v>
      </c>
      <c r="AB1550" s="6">
        <f>VLOOKUP(D1550,StateActions!F:G,2,FALSE)</f>
        <v>43913</v>
      </c>
      <c r="AC1550" s="6">
        <f>VLOOKUP(D1550,StateActions!L:M,2,FALSE)</f>
        <v>43913</v>
      </c>
      <c r="AD1550" s="6">
        <f>VLOOKUP(D1550,StateActions!A:B,2,FALSE)</f>
        <v>43907</v>
      </c>
      <c r="AE1550">
        <f t="shared" si="497"/>
        <v>9</v>
      </c>
      <c r="AF1550">
        <f t="shared" si="498"/>
        <v>9</v>
      </c>
      <c r="AG1550">
        <f t="shared" si="499"/>
        <v>15</v>
      </c>
      <c r="AH1550" s="18">
        <f t="shared" si="500"/>
        <v>5.3056516724336797E-2</v>
      </c>
      <c r="AI1550" s="18">
        <f t="shared" si="501"/>
        <v>0.94694348327566324</v>
      </c>
      <c r="AJ1550" s="20">
        <f t="shared" si="502"/>
        <v>1.2975778546712802E-3</v>
      </c>
      <c r="AK1550" t="str">
        <f t="shared" si="503"/>
        <v>Include</v>
      </c>
      <c r="AL1550" t="str">
        <f t="shared" si="504"/>
        <v>10 or more deaths</v>
      </c>
      <c r="AM1550" s="6">
        <f>IFERROR(VLOOKUP(D1550,DatesEachStateReach10Deaths!A:B,2,FALSE),AK1550)</f>
        <v>43916</v>
      </c>
      <c r="AN1550">
        <f t="shared" si="505"/>
        <v>6</v>
      </c>
    </row>
    <row r="1551" spans="1:40" x14ac:dyDescent="0.25">
      <c r="A1551" t="str">
        <f t="shared" si="492"/>
        <v>43923Oregon</v>
      </c>
      <c r="B1551" t="str">
        <f t="shared" si="493"/>
        <v>43923OR</v>
      </c>
      <c r="C1551" s="6">
        <v>43923</v>
      </c>
      <c r="D1551" t="s">
        <v>100</v>
      </c>
      <c r="E1551" t="s">
        <v>45</v>
      </c>
      <c r="F1551">
        <f>IFERROR(VLOOKUP(B1551,CovidTracking!B:G,4,FALSE),0)</f>
        <v>826</v>
      </c>
      <c r="G1551">
        <f>IFERROR(VLOOKUP(B1551,CovidTracking!B:G,5,FALSE),0)</f>
        <v>15259</v>
      </c>
      <c r="H1551">
        <f t="shared" si="494"/>
        <v>16085</v>
      </c>
      <c r="I1551">
        <f>IFERROR(VLOOKUP(B1551,CovidTracking!B:G,6,FALSE),0)</f>
        <v>21</v>
      </c>
      <c r="J1551">
        <f t="shared" si="488"/>
        <v>90</v>
      </c>
      <c r="K1551">
        <f t="shared" si="489"/>
        <v>2123</v>
      </c>
      <c r="L1551">
        <f t="shared" si="490"/>
        <v>2213</v>
      </c>
      <c r="M1551">
        <f t="shared" si="491"/>
        <v>3</v>
      </c>
      <c r="N1551">
        <f>VLOOKUP(A1551,Mobility!$A:$L,7,FALSE)</f>
        <v>-42</v>
      </c>
      <c r="O1551">
        <f>VLOOKUP(A1551,Mobility!$A:$L,8,FALSE)</f>
        <v>-12</v>
      </c>
      <c r="P1551">
        <f>VLOOKUP(A1551,Mobility!$A:$L,9,FALSE)</f>
        <v>-3</v>
      </c>
      <c r="Q1551">
        <f>VLOOKUP(A1551,Mobility!$A:$L,10,FALSE)</f>
        <v>-46</v>
      </c>
      <c r="R1551">
        <f>VLOOKUP(A1551,Mobility!$A:$L,11,FALSE)</f>
        <v>-50</v>
      </c>
      <c r="S1551">
        <f>VLOOKUP(A1551,Mobility!$A:$L,12,FALSE)</f>
        <v>19</v>
      </c>
      <c r="T1551">
        <f>VLOOKUP(D1551,'Pop and Pop Den'!A:C,2,FALSE)</f>
        <v>4301089</v>
      </c>
      <c r="U1551">
        <f>VLOOKUP(D1551,'Pop and Pop Den'!A:C,3,FALSE)</f>
        <v>44.808599999999998</v>
      </c>
      <c r="V1551">
        <f>VLOOKUP(D1551,Unemployment!A:B,2,FALSE)</f>
        <v>3.7</v>
      </c>
      <c r="W1551">
        <f>VLOOKUP(D1551,Unemployment!H:J,2,FALSE)</f>
        <v>3.3</v>
      </c>
      <c r="X1551">
        <f>VLOOKUP(D1551,Unemployment!H:J,3,FALSE)</f>
        <v>3.3</v>
      </c>
      <c r="Y1551">
        <f t="shared" si="495"/>
        <v>-0.40000000000000036</v>
      </c>
      <c r="Z1551">
        <f t="shared" si="496"/>
        <v>0</v>
      </c>
      <c r="AA1551">
        <f>VLOOKUP(D1551,MedianAge!A:B,2,FALSE)</f>
        <v>39.200000000000003</v>
      </c>
      <c r="AB1551" s="6">
        <f>VLOOKUP(D1551,StateActions!F:G,2,FALSE)</f>
        <v>43913</v>
      </c>
      <c r="AC1551" s="6">
        <f>VLOOKUP(D1551,StateActions!L:M,2,FALSE)</f>
        <v>43913</v>
      </c>
      <c r="AD1551" s="6">
        <f>VLOOKUP(D1551,StateActions!A:B,2,FALSE)</f>
        <v>43907</v>
      </c>
      <c r="AE1551">
        <f t="shared" si="497"/>
        <v>10</v>
      </c>
      <c r="AF1551">
        <f t="shared" si="498"/>
        <v>10</v>
      </c>
      <c r="AG1551">
        <f t="shared" si="499"/>
        <v>16</v>
      </c>
      <c r="AH1551" s="18">
        <f t="shared" si="500"/>
        <v>5.1352191482747903E-2</v>
      </c>
      <c r="AI1551" s="18">
        <f t="shared" si="501"/>
        <v>0.94864780851725206</v>
      </c>
      <c r="AJ1551" s="20">
        <f t="shared" si="502"/>
        <v>1.3055641902393535E-3</v>
      </c>
      <c r="AK1551" t="str">
        <f t="shared" si="503"/>
        <v>Include</v>
      </c>
      <c r="AL1551" t="str">
        <f t="shared" si="504"/>
        <v>10 or more deaths</v>
      </c>
      <c r="AM1551" s="6">
        <f>IFERROR(VLOOKUP(D1551,DatesEachStateReach10Deaths!A:B,2,FALSE),AK1551)</f>
        <v>43916</v>
      </c>
      <c r="AN1551">
        <f t="shared" si="505"/>
        <v>7</v>
      </c>
    </row>
    <row r="1552" spans="1:40" x14ac:dyDescent="0.25">
      <c r="A1552" t="str">
        <f t="shared" si="492"/>
        <v>43924Oregon</v>
      </c>
      <c r="B1552" t="str">
        <f t="shared" si="493"/>
        <v>43924OR</v>
      </c>
      <c r="C1552" s="6">
        <v>43924</v>
      </c>
      <c r="D1552" t="s">
        <v>100</v>
      </c>
      <c r="E1552" t="s">
        <v>45</v>
      </c>
      <c r="F1552">
        <f>IFERROR(VLOOKUP(B1552,CovidTracking!B:G,4,FALSE),0)</f>
        <v>899</v>
      </c>
      <c r="G1552">
        <f>IFERROR(VLOOKUP(B1552,CovidTracking!B:G,5,FALSE),0)</f>
        <v>16535</v>
      </c>
      <c r="H1552">
        <f t="shared" si="494"/>
        <v>17434</v>
      </c>
      <c r="I1552">
        <f>IFERROR(VLOOKUP(B1552,CovidTracking!B:G,6,FALSE),0)</f>
        <v>22</v>
      </c>
      <c r="J1552">
        <f t="shared" si="488"/>
        <v>73</v>
      </c>
      <c r="K1552">
        <f t="shared" si="489"/>
        <v>1276</v>
      </c>
      <c r="L1552">
        <f t="shared" si="490"/>
        <v>1349</v>
      </c>
      <c r="M1552">
        <f t="shared" si="491"/>
        <v>1</v>
      </c>
      <c r="N1552">
        <f>VLOOKUP(A1552,Mobility!$A:$L,7,FALSE)</f>
        <v>-44</v>
      </c>
      <c r="O1552">
        <f>VLOOKUP(A1552,Mobility!$A:$L,8,FALSE)</f>
        <v>-12</v>
      </c>
      <c r="P1552">
        <f>VLOOKUP(A1552,Mobility!$A:$L,9,FALSE)</f>
        <v>-10</v>
      </c>
      <c r="Q1552">
        <f>VLOOKUP(A1552,Mobility!$A:$L,10,FALSE)</f>
        <v>-46</v>
      </c>
      <c r="R1552">
        <f>VLOOKUP(A1552,Mobility!$A:$L,11,FALSE)</f>
        <v>-48</v>
      </c>
      <c r="S1552">
        <f>VLOOKUP(A1552,Mobility!$A:$L,12,FALSE)</f>
        <v>19</v>
      </c>
      <c r="T1552">
        <f>VLOOKUP(D1552,'Pop and Pop Den'!A:C,2,FALSE)</f>
        <v>4301089</v>
      </c>
      <c r="U1552">
        <f>VLOOKUP(D1552,'Pop and Pop Den'!A:C,3,FALSE)</f>
        <v>44.808599999999998</v>
      </c>
      <c r="V1552">
        <f>VLOOKUP(D1552,Unemployment!A:B,2,FALSE)</f>
        <v>3.7</v>
      </c>
      <c r="W1552">
        <f>VLOOKUP(D1552,Unemployment!H:J,2,FALSE)</f>
        <v>3.3</v>
      </c>
      <c r="X1552">
        <f>VLOOKUP(D1552,Unemployment!H:J,3,FALSE)</f>
        <v>3.3</v>
      </c>
      <c r="Y1552">
        <f t="shared" si="495"/>
        <v>-0.40000000000000036</v>
      </c>
      <c r="Z1552">
        <f t="shared" si="496"/>
        <v>0</v>
      </c>
      <c r="AA1552">
        <f>VLOOKUP(D1552,MedianAge!A:B,2,FALSE)</f>
        <v>39.200000000000003</v>
      </c>
      <c r="AB1552" s="6">
        <f>VLOOKUP(D1552,StateActions!F:G,2,FALSE)</f>
        <v>43913</v>
      </c>
      <c r="AC1552" s="6">
        <f>VLOOKUP(D1552,StateActions!L:M,2,FALSE)</f>
        <v>43913</v>
      </c>
      <c r="AD1552" s="6">
        <f>VLOOKUP(D1552,StateActions!A:B,2,FALSE)</f>
        <v>43907</v>
      </c>
      <c r="AE1552">
        <f t="shared" si="497"/>
        <v>11</v>
      </c>
      <c r="AF1552">
        <f t="shared" si="498"/>
        <v>11</v>
      </c>
      <c r="AG1552">
        <f t="shared" si="499"/>
        <v>17</v>
      </c>
      <c r="AH1552" s="18">
        <f t="shared" si="500"/>
        <v>5.1565905701502809E-2</v>
      </c>
      <c r="AI1552" s="18">
        <f t="shared" si="501"/>
        <v>0.94843409429849723</v>
      </c>
      <c r="AJ1552" s="20">
        <f t="shared" si="502"/>
        <v>1.2619020305150855E-3</v>
      </c>
      <c r="AK1552" t="str">
        <f t="shared" si="503"/>
        <v>Include</v>
      </c>
      <c r="AL1552" t="str">
        <f t="shared" si="504"/>
        <v>10 or more deaths</v>
      </c>
      <c r="AM1552" s="6">
        <f>IFERROR(VLOOKUP(D1552,DatesEachStateReach10Deaths!A:B,2,FALSE),AK1552)</f>
        <v>43916</v>
      </c>
      <c r="AN1552">
        <f t="shared" si="505"/>
        <v>8</v>
      </c>
    </row>
    <row r="1553" spans="1:40" x14ac:dyDescent="0.25">
      <c r="A1553" t="str">
        <f t="shared" si="492"/>
        <v>43925Oregon</v>
      </c>
      <c r="B1553" t="str">
        <f t="shared" si="493"/>
        <v>43925OR</v>
      </c>
      <c r="C1553" s="6">
        <v>43925</v>
      </c>
      <c r="D1553" t="s">
        <v>100</v>
      </c>
      <c r="E1553" t="s">
        <v>45</v>
      </c>
      <c r="F1553">
        <f>IFERROR(VLOOKUP(B1553,CovidTracking!B:G,4,FALSE),0)</f>
        <v>999</v>
      </c>
      <c r="G1553">
        <f>IFERROR(VLOOKUP(B1553,CovidTracking!B:G,5,FALSE),0)</f>
        <v>16535</v>
      </c>
      <c r="H1553">
        <f t="shared" si="494"/>
        <v>17534</v>
      </c>
      <c r="I1553">
        <f>IFERROR(VLOOKUP(B1553,CovidTracking!B:G,6,FALSE),0)</f>
        <v>26</v>
      </c>
      <c r="J1553">
        <f t="shared" si="488"/>
        <v>100</v>
      </c>
      <c r="K1553">
        <f t="shared" si="489"/>
        <v>0</v>
      </c>
      <c r="L1553">
        <f t="shared" si="490"/>
        <v>100</v>
      </c>
      <c r="M1553">
        <f t="shared" si="491"/>
        <v>4</v>
      </c>
      <c r="N1553">
        <f>VLOOKUP(A1553,Mobility!$A:$L,7,FALSE)</f>
        <v>-51</v>
      </c>
      <c r="O1553">
        <f>VLOOKUP(A1553,Mobility!$A:$L,8,FALSE)</f>
        <v>-18</v>
      </c>
      <c r="P1553">
        <f>VLOOKUP(A1553,Mobility!$A:$L,9,FALSE)</f>
        <v>-20</v>
      </c>
      <c r="Q1553">
        <f>VLOOKUP(A1553,Mobility!$A:$L,10,FALSE)</f>
        <v>-45</v>
      </c>
      <c r="R1553">
        <f>VLOOKUP(A1553,Mobility!$A:$L,11,FALSE)</f>
        <v>-37</v>
      </c>
      <c r="S1553">
        <f>VLOOKUP(A1553,Mobility!$A:$L,12,FALSE)</f>
        <v>14</v>
      </c>
      <c r="T1553">
        <f>VLOOKUP(D1553,'Pop and Pop Den'!A:C,2,FALSE)</f>
        <v>4301089</v>
      </c>
      <c r="U1553">
        <f>VLOOKUP(D1553,'Pop and Pop Den'!A:C,3,FALSE)</f>
        <v>44.808599999999998</v>
      </c>
      <c r="V1553">
        <f>VLOOKUP(D1553,Unemployment!A:B,2,FALSE)</f>
        <v>3.7</v>
      </c>
      <c r="W1553">
        <f>VLOOKUP(D1553,Unemployment!H:J,2,FALSE)</f>
        <v>3.3</v>
      </c>
      <c r="X1553">
        <f>VLOOKUP(D1553,Unemployment!H:J,3,FALSE)</f>
        <v>3.3</v>
      </c>
      <c r="Y1553">
        <f t="shared" si="495"/>
        <v>-0.40000000000000036</v>
      </c>
      <c r="Z1553">
        <f t="shared" si="496"/>
        <v>0</v>
      </c>
      <c r="AA1553">
        <f>VLOOKUP(D1553,MedianAge!A:B,2,FALSE)</f>
        <v>39.200000000000003</v>
      </c>
      <c r="AB1553" s="6">
        <f>VLOOKUP(D1553,StateActions!F:G,2,FALSE)</f>
        <v>43913</v>
      </c>
      <c r="AC1553" s="6">
        <f>VLOOKUP(D1553,StateActions!L:M,2,FALSE)</f>
        <v>43913</v>
      </c>
      <c r="AD1553" s="6">
        <f>VLOOKUP(D1553,StateActions!A:B,2,FALSE)</f>
        <v>43907</v>
      </c>
      <c r="AE1553">
        <f t="shared" si="497"/>
        <v>12</v>
      </c>
      <c r="AF1553">
        <f t="shared" si="498"/>
        <v>12</v>
      </c>
      <c r="AG1553">
        <f t="shared" si="499"/>
        <v>18</v>
      </c>
      <c r="AH1553" s="18">
        <f t="shared" si="500"/>
        <v>5.6975019961218204E-2</v>
      </c>
      <c r="AI1553" s="18">
        <f t="shared" si="501"/>
        <v>0.94302498003878177</v>
      </c>
      <c r="AJ1553" s="20">
        <f t="shared" si="502"/>
        <v>1.4828333523440173E-3</v>
      </c>
      <c r="AK1553" t="str">
        <f t="shared" si="503"/>
        <v>Include</v>
      </c>
      <c r="AL1553" t="str">
        <f t="shared" si="504"/>
        <v>10 or more deaths</v>
      </c>
      <c r="AM1553" s="6">
        <f>IFERROR(VLOOKUP(D1553,DatesEachStateReach10Deaths!A:B,2,FALSE),AK1553)</f>
        <v>43916</v>
      </c>
      <c r="AN1553">
        <f t="shared" si="505"/>
        <v>9</v>
      </c>
    </row>
    <row r="1554" spans="1:40" x14ac:dyDescent="0.25">
      <c r="A1554" t="str">
        <f t="shared" si="492"/>
        <v>43926Oregon</v>
      </c>
      <c r="B1554" t="str">
        <f t="shared" si="493"/>
        <v>43926OR</v>
      </c>
      <c r="C1554" s="6">
        <v>43926</v>
      </c>
      <c r="D1554" t="s">
        <v>100</v>
      </c>
      <c r="E1554" t="s">
        <v>45</v>
      </c>
      <c r="F1554">
        <f>IFERROR(VLOOKUP(B1554,CovidTracking!B:G,4,FALSE),0)</f>
        <v>1068</v>
      </c>
      <c r="G1554">
        <f>IFERROR(VLOOKUP(B1554,CovidTracking!B:G,5,FALSE),0)</f>
        <v>19556</v>
      </c>
      <c r="H1554">
        <f t="shared" si="494"/>
        <v>20624</v>
      </c>
      <c r="I1554">
        <f>IFERROR(VLOOKUP(B1554,CovidTracking!B:G,6,FALSE),0)</f>
        <v>27</v>
      </c>
      <c r="J1554">
        <f t="shared" si="488"/>
        <v>69</v>
      </c>
      <c r="K1554">
        <f t="shared" si="489"/>
        <v>3021</v>
      </c>
      <c r="L1554">
        <f t="shared" si="490"/>
        <v>3090</v>
      </c>
      <c r="M1554">
        <f t="shared" si="491"/>
        <v>1</v>
      </c>
      <c r="N1554">
        <f>VLOOKUP(A1554,Mobility!$A:$L,7,FALSE)</f>
        <v>-46</v>
      </c>
      <c r="O1554">
        <f>VLOOKUP(A1554,Mobility!$A:$L,8,FALSE)</f>
        <v>-18</v>
      </c>
      <c r="P1554">
        <f>VLOOKUP(A1554,Mobility!$A:$L,9,FALSE)</f>
        <v>-1</v>
      </c>
      <c r="Q1554">
        <f>VLOOKUP(A1554,Mobility!$A:$L,10,FALSE)</f>
        <v>-44</v>
      </c>
      <c r="R1554">
        <f>VLOOKUP(A1554,Mobility!$A:$L,11,FALSE)</f>
        <v>-39</v>
      </c>
      <c r="S1554">
        <f>VLOOKUP(A1554,Mobility!$A:$L,12,FALSE)</f>
        <v>11</v>
      </c>
      <c r="T1554">
        <f>VLOOKUP(D1554,'Pop and Pop Den'!A:C,2,FALSE)</f>
        <v>4301089</v>
      </c>
      <c r="U1554">
        <f>VLOOKUP(D1554,'Pop and Pop Den'!A:C,3,FALSE)</f>
        <v>44.808599999999998</v>
      </c>
      <c r="V1554">
        <f>VLOOKUP(D1554,Unemployment!A:B,2,FALSE)</f>
        <v>3.7</v>
      </c>
      <c r="W1554">
        <f>VLOOKUP(D1554,Unemployment!H:J,2,FALSE)</f>
        <v>3.3</v>
      </c>
      <c r="X1554">
        <f>VLOOKUP(D1554,Unemployment!H:J,3,FALSE)</f>
        <v>3.3</v>
      </c>
      <c r="Y1554">
        <f t="shared" si="495"/>
        <v>-0.40000000000000036</v>
      </c>
      <c r="Z1554">
        <f t="shared" si="496"/>
        <v>0</v>
      </c>
      <c r="AA1554">
        <f>VLOOKUP(D1554,MedianAge!A:B,2,FALSE)</f>
        <v>39.200000000000003</v>
      </c>
      <c r="AB1554" s="6">
        <f>VLOOKUP(D1554,StateActions!F:G,2,FALSE)</f>
        <v>43913</v>
      </c>
      <c r="AC1554" s="6">
        <f>VLOOKUP(D1554,StateActions!L:M,2,FALSE)</f>
        <v>43913</v>
      </c>
      <c r="AD1554" s="6">
        <f>VLOOKUP(D1554,StateActions!A:B,2,FALSE)</f>
        <v>43907</v>
      </c>
      <c r="AE1554">
        <f t="shared" si="497"/>
        <v>13</v>
      </c>
      <c r="AF1554">
        <f t="shared" si="498"/>
        <v>13</v>
      </c>
      <c r="AG1554">
        <f t="shared" si="499"/>
        <v>19</v>
      </c>
      <c r="AH1554" s="18">
        <f t="shared" si="500"/>
        <v>5.178432893716059E-2</v>
      </c>
      <c r="AI1554" s="18">
        <f t="shared" si="501"/>
        <v>0.94821567106283944</v>
      </c>
      <c r="AJ1554" s="20">
        <f t="shared" si="502"/>
        <v>1.3091543832428239E-3</v>
      </c>
      <c r="AK1554" t="str">
        <f t="shared" si="503"/>
        <v>Include</v>
      </c>
      <c r="AL1554" t="str">
        <f t="shared" si="504"/>
        <v>10 or more deaths</v>
      </c>
      <c r="AM1554" s="6">
        <f>IFERROR(VLOOKUP(D1554,DatesEachStateReach10Deaths!A:B,2,FALSE),AK1554)</f>
        <v>43916</v>
      </c>
      <c r="AN1554">
        <f t="shared" si="505"/>
        <v>10</v>
      </c>
    </row>
    <row r="1555" spans="1:40" x14ac:dyDescent="0.25">
      <c r="A1555" t="str">
        <f t="shared" si="492"/>
        <v>43927Oregon</v>
      </c>
      <c r="B1555" t="str">
        <f t="shared" si="493"/>
        <v>43927OR</v>
      </c>
      <c r="C1555" s="6">
        <v>43927</v>
      </c>
      <c r="D1555" t="s">
        <v>100</v>
      </c>
      <c r="E1555" t="s">
        <v>45</v>
      </c>
      <c r="F1555">
        <f>IFERROR(VLOOKUP(B1555,CovidTracking!B:G,4,FALSE),0)</f>
        <v>1132</v>
      </c>
      <c r="G1555">
        <f>IFERROR(VLOOKUP(B1555,CovidTracking!B:G,5,FALSE),0)</f>
        <v>20669</v>
      </c>
      <c r="H1555">
        <f t="shared" si="494"/>
        <v>21801</v>
      </c>
      <c r="I1555">
        <f>IFERROR(VLOOKUP(B1555,CovidTracking!B:G,6,FALSE),0)</f>
        <v>27</v>
      </c>
      <c r="J1555">
        <f t="shared" si="488"/>
        <v>64</v>
      </c>
      <c r="K1555">
        <f t="shared" si="489"/>
        <v>1113</v>
      </c>
      <c r="L1555">
        <f t="shared" si="490"/>
        <v>1177</v>
      </c>
      <c r="M1555">
        <f t="shared" si="491"/>
        <v>0</v>
      </c>
      <c r="N1555">
        <f>VLOOKUP(A1555,Mobility!$A:$L,7,FALSE)</f>
        <v>-40</v>
      </c>
      <c r="O1555">
        <f>VLOOKUP(A1555,Mobility!$A:$L,8,FALSE)</f>
        <v>-15</v>
      </c>
      <c r="P1555">
        <f>VLOOKUP(A1555,Mobility!$A:$L,9,FALSE)</f>
        <v>19</v>
      </c>
      <c r="Q1555">
        <f>VLOOKUP(A1555,Mobility!$A:$L,10,FALSE)</f>
        <v>-44</v>
      </c>
      <c r="R1555">
        <f>VLOOKUP(A1555,Mobility!$A:$L,11,FALSE)</f>
        <v>-48</v>
      </c>
      <c r="S1555">
        <f>VLOOKUP(A1555,Mobility!$A:$L,12,FALSE)</f>
        <v>17</v>
      </c>
      <c r="T1555">
        <f>VLOOKUP(D1555,'Pop and Pop Den'!A:C,2,FALSE)</f>
        <v>4301089</v>
      </c>
      <c r="U1555">
        <f>VLOOKUP(D1555,'Pop and Pop Den'!A:C,3,FALSE)</f>
        <v>44.808599999999998</v>
      </c>
      <c r="V1555">
        <f>VLOOKUP(D1555,Unemployment!A:B,2,FALSE)</f>
        <v>3.7</v>
      </c>
      <c r="W1555">
        <f>VLOOKUP(D1555,Unemployment!H:J,2,FALSE)</f>
        <v>3.3</v>
      </c>
      <c r="X1555">
        <f>VLOOKUP(D1555,Unemployment!H:J,3,FALSE)</f>
        <v>3.3</v>
      </c>
      <c r="Y1555">
        <f t="shared" si="495"/>
        <v>-0.40000000000000036</v>
      </c>
      <c r="Z1555">
        <f t="shared" si="496"/>
        <v>0</v>
      </c>
      <c r="AA1555">
        <f>VLOOKUP(D1555,MedianAge!A:B,2,FALSE)</f>
        <v>39.200000000000003</v>
      </c>
      <c r="AB1555" s="6">
        <f>VLOOKUP(D1555,StateActions!F:G,2,FALSE)</f>
        <v>43913</v>
      </c>
      <c r="AC1555" s="6">
        <f>VLOOKUP(D1555,StateActions!L:M,2,FALSE)</f>
        <v>43913</v>
      </c>
      <c r="AD1555" s="6">
        <f>VLOOKUP(D1555,StateActions!A:B,2,FALSE)</f>
        <v>43907</v>
      </c>
      <c r="AE1555">
        <f t="shared" si="497"/>
        <v>14</v>
      </c>
      <c r="AF1555">
        <f t="shared" si="498"/>
        <v>14</v>
      </c>
      <c r="AG1555">
        <f t="shared" si="499"/>
        <v>20</v>
      </c>
      <c r="AH1555" s="18">
        <f t="shared" si="500"/>
        <v>5.1924223659465162E-2</v>
      </c>
      <c r="AI1555" s="18">
        <f t="shared" si="501"/>
        <v>0.94807577634053486</v>
      </c>
      <c r="AJ1555" s="20">
        <f t="shared" si="502"/>
        <v>1.2384752992981973E-3</v>
      </c>
      <c r="AK1555" t="str">
        <f t="shared" si="503"/>
        <v>Include</v>
      </c>
      <c r="AL1555" t="str">
        <f t="shared" si="504"/>
        <v>10 or more deaths</v>
      </c>
      <c r="AM1555" s="6">
        <f>IFERROR(VLOOKUP(D1555,DatesEachStateReach10Deaths!A:B,2,FALSE),AK1555)</f>
        <v>43916</v>
      </c>
      <c r="AN1555">
        <f t="shared" si="505"/>
        <v>11</v>
      </c>
    </row>
    <row r="1556" spans="1:40" x14ac:dyDescent="0.25">
      <c r="A1556" t="str">
        <f t="shared" si="492"/>
        <v>43928Oregon</v>
      </c>
      <c r="B1556" t="str">
        <f t="shared" si="493"/>
        <v>43928OR</v>
      </c>
      <c r="C1556" s="6">
        <v>43928</v>
      </c>
      <c r="D1556" t="s">
        <v>100</v>
      </c>
      <c r="E1556" t="s">
        <v>45</v>
      </c>
      <c r="F1556">
        <f>IFERROR(VLOOKUP(B1556,CovidTracking!B:G,4,FALSE),0)</f>
        <v>1181</v>
      </c>
      <c r="G1556">
        <f>IFERROR(VLOOKUP(B1556,CovidTracking!B:G,5,FALSE),0)</f>
        <v>21826</v>
      </c>
      <c r="H1556">
        <f t="shared" si="494"/>
        <v>23007</v>
      </c>
      <c r="I1556">
        <f>IFERROR(VLOOKUP(B1556,CovidTracking!B:G,6,FALSE),0)</f>
        <v>33</v>
      </c>
      <c r="J1556">
        <f t="shared" si="488"/>
        <v>49</v>
      </c>
      <c r="K1556">
        <f t="shared" si="489"/>
        <v>1157</v>
      </c>
      <c r="L1556">
        <f t="shared" si="490"/>
        <v>1206</v>
      </c>
      <c r="M1556">
        <f t="shared" si="491"/>
        <v>6</v>
      </c>
      <c r="N1556">
        <f>VLOOKUP(A1556,Mobility!$A:$L,7,FALSE)</f>
        <v>-39</v>
      </c>
      <c r="O1556">
        <f>VLOOKUP(A1556,Mobility!$A:$L,8,FALSE)</f>
        <v>-11</v>
      </c>
      <c r="P1556">
        <f>VLOOKUP(A1556,Mobility!$A:$L,9,FALSE)</f>
        <v>39</v>
      </c>
      <c r="Q1556">
        <f>VLOOKUP(A1556,Mobility!$A:$L,10,FALSE)</f>
        <v>-42</v>
      </c>
      <c r="R1556">
        <f>VLOOKUP(A1556,Mobility!$A:$L,11,FALSE)</f>
        <v>-49</v>
      </c>
      <c r="S1556">
        <f>VLOOKUP(A1556,Mobility!$A:$L,12,FALSE)</f>
        <v>17</v>
      </c>
      <c r="T1556">
        <f>VLOOKUP(D1556,'Pop and Pop Den'!A:C,2,FALSE)</f>
        <v>4301089</v>
      </c>
      <c r="U1556">
        <f>VLOOKUP(D1556,'Pop and Pop Den'!A:C,3,FALSE)</f>
        <v>44.808599999999998</v>
      </c>
      <c r="V1556">
        <f>VLOOKUP(D1556,Unemployment!A:B,2,FALSE)</f>
        <v>3.7</v>
      </c>
      <c r="W1556">
        <f>VLOOKUP(D1556,Unemployment!H:J,2,FALSE)</f>
        <v>3.3</v>
      </c>
      <c r="X1556">
        <f>VLOOKUP(D1556,Unemployment!H:J,3,FALSE)</f>
        <v>3.3</v>
      </c>
      <c r="Y1556">
        <f t="shared" si="495"/>
        <v>-0.40000000000000036</v>
      </c>
      <c r="Z1556">
        <f t="shared" si="496"/>
        <v>0</v>
      </c>
      <c r="AA1556">
        <f>VLOOKUP(D1556,MedianAge!A:B,2,FALSE)</f>
        <v>39.200000000000003</v>
      </c>
      <c r="AB1556" s="6">
        <f>VLOOKUP(D1556,StateActions!F:G,2,FALSE)</f>
        <v>43913</v>
      </c>
      <c r="AC1556" s="6">
        <f>VLOOKUP(D1556,StateActions!L:M,2,FALSE)</f>
        <v>43913</v>
      </c>
      <c r="AD1556" s="6">
        <f>VLOOKUP(D1556,StateActions!A:B,2,FALSE)</f>
        <v>43907</v>
      </c>
      <c r="AE1556">
        <f t="shared" si="497"/>
        <v>15</v>
      </c>
      <c r="AF1556">
        <f t="shared" si="498"/>
        <v>15</v>
      </c>
      <c r="AG1556">
        <f t="shared" si="499"/>
        <v>21</v>
      </c>
      <c r="AH1556" s="18">
        <f t="shared" si="500"/>
        <v>5.1332203242491416E-2</v>
      </c>
      <c r="AI1556" s="18">
        <f t="shared" si="501"/>
        <v>0.94866779675750856</v>
      </c>
      <c r="AJ1556" s="20">
        <f t="shared" si="502"/>
        <v>1.4343460685878212E-3</v>
      </c>
      <c r="AK1556" t="str">
        <f t="shared" si="503"/>
        <v>Include</v>
      </c>
      <c r="AL1556" t="str">
        <f t="shared" si="504"/>
        <v>10 or more deaths</v>
      </c>
      <c r="AM1556" s="6">
        <f>IFERROR(VLOOKUP(D1556,DatesEachStateReach10Deaths!A:B,2,FALSE),AK1556)</f>
        <v>43916</v>
      </c>
      <c r="AN1556">
        <f t="shared" si="505"/>
        <v>12</v>
      </c>
    </row>
    <row r="1557" spans="1:40" x14ac:dyDescent="0.25">
      <c r="A1557" t="str">
        <f t="shared" si="492"/>
        <v>43929Oregon</v>
      </c>
      <c r="B1557" t="str">
        <f t="shared" si="493"/>
        <v>43929OR</v>
      </c>
      <c r="C1557" s="6">
        <v>43929</v>
      </c>
      <c r="D1557" t="s">
        <v>100</v>
      </c>
      <c r="E1557" t="s">
        <v>45</v>
      </c>
      <c r="F1557">
        <f>IFERROR(VLOOKUP(B1557,CovidTracking!B:G,4,FALSE),0)</f>
        <v>1239</v>
      </c>
      <c r="G1557">
        <f>IFERROR(VLOOKUP(B1557,CovidTracking!B:G,5,FALSE),0)</f>
        <v>23325</v>
      </c>
      <c r="H1557">
        <f t="shared" si="494"/>
        <v>24564</v>
      </c>
      <c r="I1557">
        <f>IFERROR(VLOOKUP(B1557,CovidTracking!B:G,6,FALSE),0)</f>
        <v>33</v>
      </c>
      <c r="J1557">
        <f t="shared" si="488"/>
        <v>58</v>
      </c>
      <c r="K1557">
        <f t="shared" si="489"/>
        <v>1499</v>
      </c>
      <c r="L1557">
        <f t="shared" si="490"/>
        <v>1557</v>
      </c>
      <c r="M1557">
        <f t="shared" si="491"/>
        <v>0</v>
      </c>
      <c r="N1557">
        <f>VLOOKUP(A1557,Mobility!$A:$L,7,FALSE)</f>
        <v>-38</v>
      </c>
      <c r="O1557">
        <f>VLOOKUP(A1557,Mobility!$A:$L,8,FALSE)</f>
        <v>-10</v>
      </c>
      <c r="P1557">
        <f>VLOOKUP(A1557,Mobility!$A:$L,9,FALSE)</f>
        <v>53</v>
      </c>
      <c r="Q1557">
        <f>VLOOKUP(A1557,Mobility!$A:$L,10,FALSE)</f>
        <v>-41</v>
      </c>
      <c r="R1557">
        <f>VLOOKUP(A1557,Mobility!$A:$L,11,FALSE)</f>
        <v>-49</v>
      </c>
      <c r="S1557">
        <f>VLOOKUP(A1557,Mobility!$A:$L,12,FALSE)</f>
        <v>17</v>
      </c>
      <c r="T1557">
        <f>VLOOKUP(D1557,'Pop and Pop Den'!A:C,2,FALSE)</f>
        <v>4301089</v>
      </c>
      <c r="U1557">
        <f>VLOOKUP(D1557,'Pop and Pop Den'!A:C,3,FALSE)</f>
        <v>44.808599999999998</v>
      </c>
      <c r="V1557">
        <f>VLOOKUP(D1557,Unemployment!A:B,2,FALSE)</f>
        <v>3.7</v>
      </c>
      <c r="W1557">
        <f>VLOOKUP(D1557,Unemployment!H:J,2,FALSE)</f>
        <v>3.3</v>
      </c>
      <c r="X1557">
        <f>VLOOKUP(D1557,Unemployment!H:J,3,FALSE)</f>
        <v>3.3</v>
      </c>
      <c r="Y1557">
        <f t="shared" si="495"/>
        <v>-0.40000000000000036</v>
      </c>
      <c r="Z1557">
        <f t="shared" si="496"/>
        <v>0</v>
      </c>
      <c r="AA1557">
        <f>VLOOKUP(D1557,MedianAge!A:B,2,FALSE)</f>
        <v>39.200000000000003</v>
      </c>
      <c r="AB1557" s="6">
        <f>VLOOKUP(D1557,StateActions!F:G,2,FALSE)</f>
        <v>43913</v>
      </c>
      <c r="AC1557" s="6">
        <f>VLOOKUP(D1557,StateActions!L:M,2,FALSE)</f>
        <v>43913</v>
      </c>
      <c r="AD1557" s="6">
        <f>VLOOKUP(D1557,StateActions!A:B,2,FALSE)</f>
        <v>43907</v>
      </c>
      <c r="AE1557">
        <f t="shared" si="497"/>
        <v>16</v>
      </c>
      <c r="AF1557">
        <f t="shared" si="498"/>
        <v>16</v>
      </c>
      <c r="AG1557">
        <f t="shared" si="499"/>
        <v>22</v>
      </c>
      <c r="AH1557" s="18">
        <f t="shared" si="500"/>
        <v>5.0439667806546164E-2</v>
      </c>
      <c r="AI1557" s="18">
        <f t="shared" si="501"/>
        <v>0.94956033219345382</v>
      </c>
      <c r="AJ1557" s="20">
        <f t="shared" si="502"/>
        <v>1.3434294088910601E-3</v>
      </c>
      <c r="AK1557" t="str">
        <f t="shared" si="503"/>
        <v>Include</v>
      </c>
      <c r="AL1557" t="str">
        <f t="shared" si="504"/>
        <v>10 or more deaths</v>
      </c>
      <c r="AM1557" s="6">
        <f>IFERROR(VLOOKUP(D1557,DatesEachStateReach10Deaths!A:B,2,FALSE),AK1557)</f>
        <v>43916</v>
      </c>
      <c r="AN1557">
        <f t="shared" si="505"/>
        <v>13</v>
      </c>
    </row>
    <row r="1558" spans="1:40" x14ac:dyDescent="0.25">
      <c r="A1558" t="str">
        <f t="shared" si="492"/>
        <v>43930Oregon</v>
      </c>
      <c r="B1558" t="str">
        <f t="shared" si="493"/>
        <v>43930OR</v>
      </c>
      <c r="C1558" s="6">
        <v>43930</v>
      </c>
      <c r="D1558" t="s">
        <v>100</v>
      </c>
      <c r="E1558" t="s">
        <v>45</v>
      </c>
      <c r="F1558">
        <f>IFERROR(VLOOKUP(B1558,CovidTracking!B:G,4,FALSE),0)</f>
        <v>1321</v>
      </c>
      <c r="G1558">
        <f>IFERROR(VLOOKUP(B1558,CovidTracking!B:G,5,FALSE),0)</f>
        <v>24306</v>
      </c>
      <c r="H1558">
        <f t="shared" si="494"/>
        <v>25627</v>
      </c>
      <c r="I1558">
        <f>IFERROR(VLOOKUP(B1558,CovidTracking!B:G,6,FALSE),0)</f>
        <v>44</v>
      </c>
      <c r="J1558">
        <f t="shared" si="488"/>
        <v>82</v>
      </c>
      <c r="K1558">
        <f t="shared" si="489"/>
        <v>981</v>
      </c>
      <c r="L1558">
        <f t="shared" si="490"/>
        <v>1063</v>
      </c>
      <c r="M1558">
        <f t="shared" si="491"/>
        <v>11</v>
      </c>
      <c r="N1558">
        <f>VLOOKUP(A1558,Mobility!$A:$L,7,FALSE)</f>
        <v>-39</v>
      </c>
      <c r="O1558">
        <f>VLOOKUP(A1558,Mobility!$A:$L,8,FALSE)</f>
        <v>-8</v>
      </c>
      <c r="P1558">
        <f>VLOOKUP(A1558,Mobility!$A:$L,9,FALSE)</f>
        <v>41</v>
      </c>
      <c r="Q1558">
        <f>VLOOKUP(A1558,Mobility!$A:$L,10,FALSE)</f>
        <v>-43</v>
      </c>
      <c r="R1558">
        <f>VLOOKUP(A1558,Mobility!$A:$L,11,FALSE)</f>
        <v>-50</v>
      </c>
      <c r="S1558">
        <f>VLOOKUP(A1558,Mobility!$A:$L,12,FALSE)</f>
        <v>17</v>
      </c>
      <c r="T1558">
        <f>VLOOKUP(D1558,'Pop and Pop Den'!A:C,2,FALSE)</f>
        <v>4301089</v>
      </c>
      <c r="U1558">
        <f>VLOOKUP(D1558,'Pop and Pop Den'!A:C,3,FALSE)</f>
        <v>44.808599999999998</v>
      </c>
      <c r="V1558">
        <f>VLOOKUP(D1558,Unemployment!A:B,2,FALSE)</f>
        <v>3.7</v>
      </c>
      <c r="W1558">
        <f>VLOOKUP(D1558,Unemployment!H:J,2,FALSE)</f>
        <v>3.3</v>
      </c>
      <c r="X1558">
        <f>VLOOKUP(D1558,Unemployment!H:J,3,FALSE)</f>
        <v>3.3</v>
      </c>
      <c r="Y1558">
        <f t="shared" si="495"/>
        <v>-0.40000000000000036</v>
      </c>
      <c r="Z1558">
        <f t="shared" si="496"/>
        <v>0</v>
      </c>
      <c r="AA1558">
        <f>VLOOKUP(D1558,MedianAge!A:B,2,FALSE)</f>
        <v>39.200000000000003</v>
      </c>
      <c r="AB1558" s="6">
        <f>VLOOKUP(D1558,StateActions!F:G,2,FALSE)</f>
        <v>43913</v>
      </c>
      <c r="AC1558" s="6">
        <f>VLOOKUP(D1558,StateActions!L:M,2,FALSE)</f>
        <v>43913</v>
      </c>
      <c r="AD1558" s="6">
        <f>VLOOKUP(D1558,StateActions!A:B,2,FALSE)</f>
        <v>43907</v>
      </c>
      <c r="AE1558">
        <f t="shared" si="497"/>
        <v>17</v>
      </c>
      <c r="AF1558">
        <f t="shared" si="498"/>
        <v>17</v>
      </c>
      <c r="AG1558">
        <f t="shared" si="499"/>
        <v>23</v>
      </c>
      <c r="AH1558" s="18">
        <f t="shared" si="500"/>
        <v>5.154719631638506E-2</v>
      </c>
      <c r="AI1558" s="18">
        <f t="shared" si="501"/>
        <v>0.94845280368361495</v>
      </c>
      <c r="AJ1558" s="20">
        <f t="shared" si="502"/>
        <v>1.7169391657236507E-3</v>
      </c>
      <c r="AK1558" t="str">
        <f t="shared" si="503"/>
        <v>Include</v>
      </c>
      <c r="AL1558" t="str">
        <f t="shared" si="504"/>
        <v>10 or more deaths</v>
      </c>
      <c r="AM1558" s="6">
        <f>IFERROR(VLOOKUP(D1558,DatesEachStateReach10Deaths!A:B,2,FALSE),AK1558)</f>
        <v>43916</v>
      </c>
      <c r="AN1558">
        <f t="shared" si="505"/>
        <v>14</v>
      </c>
    </row>
    <row r="1559" spans="1:40" x14ac:dyDescent="0.25">
      <c r="A1559" t="str">
        <f t="shared" si="492"/>
        <v>43931Oregon</v>
      </c>
      <c r="B1559" t="str">
        <f t="shared" si="493"/>
        <v>43931OR</v>
      </c>
      <c r="C1559" s="6">
        <v>43931</v>
      </c>
      <c r="D1559" t="s">
        <v>100</v>
      </c>
      <c r="E1559" t="s">
        <v>45</v>
      </c>
      <c r="F1559">
        <f>IFERROR(VLOOKUP(B1559,CovidTracking!B:G,4,FALSE),0)</f>
        <v>1321</v>
      </c>
      <c r="G1559">
        <f>IFERROR(VLOOKUP(B1559,CovidTracking!B:G,5,FALSE),0)</f>
        <v>24306</v>
      </c>
      <c r="H1559">
        <f t="shared" si="494"/>
        <v>25627</v>
      </c>
      <c r="I1559">
        <f>IFERROR(VLOOKUP(B1559,CovidTracking!B:G,6,FALSE),0)</f>
        <v>44</v>
      </c>
      <c r="J1559">
        <f t="shared" si="488"/>
        <v>0</v>
      </c>
      <c r="K1559">
        <f t="shared" si="489"/>
        <v>0</v>
      </c>
      <c r="L1559">
        <f t="shared" si="490"/>
        <v>0</v>
      </c>
      <c r="M1559">
        <f t="shared" si="491"/>
        <v>0</v>
      </c>
      <c r="N1559">
        <f>VLOOKUP(A1559,Mobility!$A:$L,7,FALSE)</f>
        <v>-41</v>
      </c>
      <c r="O1559">
        <f>VLOOKUP(A1559,Mobility!$A:$L,8,FALSE)</f>
        <v>-10</v>
      </c>
      <c r="P1559">
        <f>VLOOKUP(A1559,Mobility!$A:$L,9,FALSE)</f>
        <v>22</v>
      </c>
      <c r="Q1559">
        <f>VLOOKUP(A1559,Mobility!$A:$L,10,FALSE)</f>
        <v>-44</v>
      </c>
      <c r="R1559">
        <f>VLOOKUP(A1559,Mobility!$A:$L,11,FALSE)</f>
        <v>-49</v>
      </c>
      <c r="S1559">
        <f>VLOOKUP(A1559,Mobility!$A:$L,12,FALSE)</f>
        <v>18</v>
      </c>
      <c r="T1559">
        <f>VLOOKUP(D1559,'Pop and Pop Den'!A:C,2,FALSE)</f>
        <v>4301089</v>
      </c>
      <c r="U1559">
        <f>VLOOKUP(D1559,'Pop and Pop Den'!A:C,3,FALSE)</f>
        <v>44.808599999999998</v>
      </c>
      <c r="V1559">
        <f>VLOOKUP(D1559,Unemployment!A:B,2,FALSE)</f>
        <v>3.7</v>
      </c>
      <c r="W1559">
        <f>VLOOKUP(D1559,Unemployment!H:J,2,FALSE)</f>
        <v>3.3</v>
      </c>
      <c r="X1559">
        <f>VLOOKUP(D1559,Unemployment!H:J,3,FALSE)</f>
        <v>3.3</v>
      </c>
      <c r="Y1559">
        <f t="shared" si="495"/>
        <v>-0.40000000000000036</v>
      </c>
      <c r="Z1559">
        <f t="shared" si="496"/>
        <v>0</v>
      </c>
      <c r="AA1559">
        <f>VLOOKUP(D1559,MedianAge!A:B,2,FALSE)</f>
        <v>39.200000000000003</v>
      </c>
      <c r="AB1559" s="6">
        <f>VLOOKUP(D1559,StateActions!F:G,2,FALSE)</f>
        <v>43913</v>
      </c>
      <c r="AC1559" s="6">
        <f>VLOOKUP(D1559,StateActions!L:M,2,FALSE)</f>
        <v>43913</v>
      </c>
      <c r="AD1559" s="6">
        <f>VLOOKUP(D1559,StateActions!A:B,2,FALSE)</f>
        <v>43907</v>
      </c>
      <c r="AE1559">
        <f t="shared" si="497"/>
        <v>18</v>
      </c>
      <c r="AF1559">
        <f t="shared" si="498"/>
        <v>18</v>
      </c>
      <c r="AG1559">
        <f t="shared" si="499"/>
        <v>24</v>
      </c>
      <c r="AH1559" s="18">
        <f t="shared" si="500"/>
        <v>5.154719631638506E-2</v>
      </c>
      <c r="AI1559" s="18">
        <f t="shared" si="501"/>
        <v>0.94845280368361495</v>
      </c>
      <c r="AJ1559" s="20">
        <f t="shared" si="502"/>
        <v>1.7169391657236507E-3</v>
      </c>
      <c r="AK1559" t="str">
        <f t="shared" si="503"/>
        <v>Include</v>
      </c>
      <c r="AL1559" t="str">
        <f t="shared" si="504"/>
        <v>10 or more deaths</v>
      </c>
      <c r="AM1559" s="6">
        <f>IFERROR(VLOOKUP(D1559,DatesEachStateReach10Deaths!A:B,2,FALSE),AK1559)</f>
        <v>43916</v>
      </c>
      <c r="AN1559">
        <f t="shared" si="505"/>
        <v>15</v>
      </c>
    </row>
    <row r="1560" spans="1:40" x14ac:dyDescent="0.25">
      <c r="A1560" t="str">
        <f t="shared" si="492"/>
        <v>43891Pennsylvania</v>
      </c>
      <c r="B1560" t="str">
        <f t="shared" si="493"/>
        <v>43891PA</v>
      </c>
      <c r="C1560" s="6">
        <v>43891</v>
      </c>
      <c r="D1560" t="s">
        <v>101</v>
      </c>
      <c r="E1560" t="s">
        <v>46</v>
      </c>
      <c r="F1560">
        <f>IFERROR(VLOOKUP(B1560,CovidTracking!B:G,4,FALSE),0)</f>
        <v>0</v>
      </c>
      <c r="G1560">
        <f>IFERROR(VLOOKUP(B1560,CovidTracking!B:G,5,FALSE),0)</f>
        <v>0</v>
      </c>
      <c r="H1560">
        <f t="shared" si="494"/>
        <v>0</v>
      </c>
      <c r="I1560">
        <f>IFERROR(VLOOKUP(B1560,CovidTracking!B:G,6,FALSE),0)</f>
        <v>0</v>
      </c>
      <c r="J1560">
        <f>F1560</f>
        <v>0</v>
      </c>
      <c r="K1560">
        <f>G1560</f>
        <v>0</v>
      </c>
      <c r="L1560">
        <f>H1560</f>
        <v>0</v>
      </c>
      <c r="M1560">
        <f>I1560</f>
        <v>0</v>
      </c>
      <c r="N1560">
        <f>VLOOKUP(A1560,Mobility!$A:$L,7,FALSE)</f>
        <v>16</v>
      </c>
      <c r="O1560">
        <f>VLOOKUP(A1560,Mobility!$A:$L,8,FALSE)</f>
        <v>8</v>
      </c>
      <c r="P1560">
        <f>VLOOKUP(A1560,Mobility!$A:$L,9,FALSE)</f>
        <v>39</v>
      </c>
      <c r="Q1560">
        <f>VLOOKUP(A1560,Mobility!$A:$L,10,FALSE)</f>
        <v>6</v>
      </c>
      <c r="R1560">
        <f>VLOOKUP(A1560,Mobility!$A:$L,11,FALSE)</f>
        <v>3</v>
      </c>
      <c r="S1560">
        <f>VLOOKUP(A1560,Mobility!$A:$L,12,FALSE)</f>
        <v>-1</v>
      </c>
      <c r="T1560">
        <f>VLOOKUP(D1560,'Pop and Pop Den'!A:C,2,FALSE)</f>
        <v>12820878</v>
      </c>
      <c r="U1560">
        <f>VLOOKUP(D1560,'Pop and Pop Den'!A:C,3,FALSE)</f>
        <v>286.54489999999998</v>
      </c>
      <c r="V1560">
        <f>VLOOKUP(D1560,Unemployment!A:B,2,FALSE)</f>
        <v>4.4000000000000004</v>
      </c>
      <c r="W1560">
        <f>VLOOKUP(D1560,Unemployment!H:J,2,FALSE)</f>
        <v>4.7</v>
      </c>
      <c r="X1560">
        <f>VLOOKUP(D1560,Unemployment!H:J,3,FALSE)</f>
        <v>6</v>
      </c>
      <c r="Y1560">
        <f t="shared" si="495"/>
        <v>1.5999999999999996</v>
      </c>
      <c r="Z1560">
        <f t="shared" si="496"/>
        <v>1.2999999999999998</v>
      </c>
      <c r="AA1560">
        <f>VLOOKUP(D1560,MedianAge!A:B,2,FALSE)</f>
        <v>40.700000000000003</v>
      </c>
      <c r="AB1560" s="6">
        <f>VLOOKUP(D1560,StateActions!F:G,2,FALSE)</f>
        <v>43922</v>
      </c>
      <c r="AC1560" s="6">
        <f>VLOOKUP(D1560,StateActions!L:M,2,FALSE)</f>
        <v>43909</v>
      </c>
      <c r="AD1560" s="6">
        <f>VLOOKUP(D1560,StateActions!A:B,2,FALSE)</f>
        <v>43903</v>
      </c>
      <c r="AE1560">
        <f t="shared" si="497"/>
        <v>-31</v>
      </c>
      <c r="AF1560">
        <f t="shared" si="498"/>
        <v>-18</v>
      </c>
      <c r="AG1560">
        <f t="shared" si="499"/>
        <v>-12</v>
      </c>
      <c r="AH1560" s="18">
        <f t="shared" si="500"/>
        <v>0</v>
      </c>
      <c r="AI1560" s="18">
        <f t="shared" si="501"/>
        <v>0</v>
      </c>
      <c r="AJ1560" s="20">
        <f t="shared" si="502"/>
        <v>0</v>
      </c>
      <c r="AK1560" t="str">
        <f t="shared" si="503"/>
        <v>Include</v>
      </c>
      <c r="AL1560" t="str">
        <f t="shared" si="504"/>
        <v>Less than 10 deaths</v>
      </c>
      <c r="AM1560" s="6">
        <f>IFERROR(VLOOKUP(D1560,DatesEachStateReach10Deaths!A:B,2,FALSE),AK1560)</f>
        <v>43915</v>
      </c>
      <c r="AN1560">
        <f t="shared" si="505"/>
        <v>-24</v>
      </c>
    </row>
    <row r="1561" spans="1:40" x14ac:dyDescent="0.25">
      <c r="A1561" t="str">
        <f t="shared" si="492"/>
        <v>43892Pennsylvania</v>
      </c>
      <c r="B1561" t="str">
        <f t="shared" si="493"/>
        <v>43892PA</v>
      </c>
      <c r="C1561" s="6">
        <v>43892</v>
      </c>
      <c r="D1561" t="s">
        <v>101</v>
      </c>
      <c r="E1561" t="s">
        <v>46</v>
      </c>
      <c r="F1561">
        <f>IFERROR(VLOOKUP(B1561,CovidTracking!B:G,4,FALSE),0)</f>
        <v>0</v>
      </c>
      <c r="G1561">
        <f>IFERROR(VLOOKUP(B1561,CovidTracking!B:G,5,FALSE),0)</f>
        <v>0</v>
      </c>
      <c r="H1561">
        <f t="shared" si="494"/>
        <v>0</v>
      </c>
      <c r="I1561">
        <f>IFERROR(VLOOKUP(B1561,CovidTracking!B:G,6,FALSE),0)</f>
        <v>0</v>
      </c>
      <c r="J1561">
        <f t="shared" ref="J1561:J1600" si="506">F1561-F1560</f>
        <v>0</v>
      </c>
      <c r="K1561">
        <f t="shared" ref="K1561:K1600" si="507">G1561-G1560</f>
        <v>0</v>
      </c>
      <c r="L1561">
        <f t="shared" ref="L1561:L1600" si="508">H1561-H1560</f>
        <v>0</v>
      </c>
      <c r="M1561">
        <f t="shared" ref="M1561:M1600" si="509">I1561-I1560</f>
        <v>0</v>
      </c>
      <c r="N1561">
        <f>VLOOKUP(A1561,Mobility!$A:$L,7,FALSE)</f>
        <v>8</v>
      </c>
      <c r="O1561">
        <f>VLOOKUP(A1561,Mobility!$A:$L,8,FALSE)</f>
        <v>4</v>
      </c>
      <c r="P1561">
        <f>VLOOKUP(A1561,Mobility!$A:$L,9,FALSE)</f>
        <v>31</v>
      </c>
      <c r="Q1561">
        <f>VLOOKUP(A1561,Mobility!$A:$L,10,FALSE)</f>
        <v>2</v>
      </c>
      <c r="R1561">
        <f>VLOOKUP(A1561,Mobility!$A:$L,11,FALSE)</f>
        <v>2</v>
      </c>
      <c r="S1561">
        <f>VLOOKUP(A1561,Mobility!$A:$L,12,FALSE)</f>
        <v>0</v>
      </c>
      <c r="T1561">
        <f>VLOOKUP(D1561,'Pop and Pop Den'!A:C,2,FALSE)</f>
        <v>12820878</v>
      </c>
      <c r="U1561">
        <f>VLOOKUP(D1561,'Pop and Pop Den'!A:C,3,FALSE)</f>
        <v>286.54489999999998</v>
      </c>
      <c r="V1561">
        <f>VLOOKUP(D1561,Unemployment!A:B,2,FALSE)</f>
        <v>4.4000000000000004</v>
      </c>
      <c r="W1561">
        <f>VLOOKUP(D1561,Unemployment!H:J,2,FALSE)</f>
        <v>4.7</v>
      </c>
      <c r="X1561">
        <f>VLOOKUP(D1561,Unemployment!H:J,3,FALSE)</f>
        <v>6</v>
      </c>
      <c r="Y1561">
        <f t="shared" si="495"/>
        <v>1.5999999999999996</v>
      </c>
      <c r="Z1561">
        <f t="shared" si="496"/>
        <v>1.2999999999999998</v>
      </c>
      <c r="AA1561">
        <f>VLOOKUP(D1561,MedianAge!A:B,2,FALSE)</f>
        <v>40.700000000000003</v>
      </c>
      <c r="AB1561" s="6">
        <f>VLOOKUP(D1561,StateActions!F:G,2,FALSE)</f>
        <v>43922</v>
      </c>
      <c r="AC1561" s="6">
        <f>VLOOKUP(D1561,StateActions!L:M,2,FALSE)</f>
        <v>43909</v>
      </c>
      <c r="AD1561" s="6">
        <f>VLOOKUP(D1561,StateActions!A:B,2,FALSE)</f>
        <v>43903</v>
      </c>
      <c r="AE1561">
        <f t="shared" si="497"/>
        <v>-30</v>
      </c>
      <c r="AF1561">
        <f t="shared" si="498"/>
        <v>-17</v>
      </c>
      <c r="AG1561">
        <f t="shared" si="499"/>
        <v>-11</v>
      </c>
      <c r="AH1561" s="18">
        <f t="shared" si="500"/>
        <v>0</v>
      </c>
      <c r="AI1561" s="18">
        <f t="shared" si="501"/>
        <v>0</v>
      </c>
      <c r="AJ1561" s="20">
        <f t="shared" si="502"/>
        <v>0</v>
      </c>
      <c r="AK1561" t="str">
        <f t="shared" si="503"/>
        <v>Include</v>
      </c>
      <c r="AL1561" t="str">
        <f t="shared" si="504"/>
        <v>Less than 10 deaths</v>
      </c>
      <c r="AM1561" s="6">
        <f>IFERROR(VLOOKUP(D1561,DatesEachStateReach10Deaths!A:B,2,FALSE),AK1561)</f>
        <v>43915</v>
      </c>
      <c r="AN1561">
        <f t="shared" si="505"/>
        <v>-23</v>
      </c>
    </row>
    <row r="1562" spans="1:40" x14ac:dyDescent="0.25">
      <c r="A1562" t="str">
        <f t="shared" si="492"/>
        <v>43893Pennsylvania</v>
      </c>
      <c r="B1562" t="str">
        <f t="shared" si="493"/>
        <v>43893PA</v>
      </c>
      <c r="C1562" s="6">
        <v>43893</v>
      </c>
      <c r="D1562" t="s">
        <v>101</v>
      </c>
      <c r="E1562" t="s">
        <v>46</v>
      </c>
      <c r="F1562">
        <f>IFERROR(VLOOKUP(B1562,CovidTracking!B:G,4,FALSE),0)</f>
        <v>0</v>
      </c>
      <c r="G1562">
        <f>IFERROR(VLOOKUP(B1562,CovidTracking!B:G,5,FALSE),0)</f>
        <v>0</v>
      </c>
      <c r="H1562">
        <f t="shared" si="494"/>
        <v>0</v>
      </c>
      <c r="I1562">
        <f>IFERROR(VLOOKUP(B1562,CovidTracking!B:G,6,FALSE),0)</f>
        <v>0</v>
      </c>
      <c r="J1562">
        <f t="shared" si="506"/>
        <v>0</v>
      </c>
      <c r="K1562">
        <f t="shared" si="507"/>
        <v>0</v>
      </c>
      <c r="L1562">
        <f t="shared" si="508"/>
        <v>0</v>
      </c>
      <c r="M1562">
        <f t="shared" si="509"/>
        <v>0</v>
      </c>
      <c r="N1562">
        <f>VLOOKUP(A1562,Mobility!$A:$L,7,FALSE)</f>
        <v>9</v>
      </c>
      <c r="O1562">
        <f>VLOOKUP(A1562,Mobility!$A:$L,8,FALSE)</f>
        <v>5</v>
      </c>
      <c r="P1562">
        <f>VLOOKUP(A1562,Mobility!$A:$L,9,FALSE)</f>
        <v>4</v>
      </c>
      <c r="Q1562">
        <f>VLOOKUP(A1562,Mobility!$A:$L,10,FALSE)</f>
        <v>3</v>
      </c>
      <c r="R1562">
        <f>VLOOKUP(A1562,Mobility!$A:$L,11,FALSE)</f>
        <v>2</v>
      </c>
      <c r="S1562">
        <f>VLOOKUP(A1562,Mobility!$A:$L,12,FALSE)</f>
        <v>0</v>
      </c>
      <c r="T1562">
        <f>VLOOKUP(D1562,'Pop and Pop Den'!A:C,2,FALSE)</f>
        <v>12820878</v>
      </c>
      <c r="U1562">
        <f>VLOOKUP(D1562,'Pop and Pop Den'!A:C,3,FALSE)</f>
        <v>286.54489999999998</v>
      </c>
      <c r="V1562">
        <f>VLOOKUP(D1562,Unemployment!A:B,2,FALSE)</f>
        <v>4.4000000000000004</v>
      </c>
      <c r="W1562">
        <f>VLOOKUP(D1562,Unemployment!H:J,2,FALSE)</f>
        <v>4.7</v>
      </c>
      <c r="X1562">
        <f>VLOOKUP(D1562,Unemployment!H:J,3,FALSE)</f>
        <v>6</v>
      </c>
      <c r="Y1562">
        <f t="shared" si="495"/>
        <v>1.5999999999999996</v>
      </c>
      <c r="Z1562">
        <f t="shared" si="496"/>
        <v>1.2999999999999998</v>
      </c>
      <c r="AA1562">
        <f>VLOOKUP(D1562,MedianAge!A:B,2,FALSE)</f>
        <v>40.700000000000003</v>
      </c>
      <c r="AB1562" s="6">
        <f>VLOOKUP(D1562,StateActions!F:G,2,FALSE)</f>
        <v>43922</v>
      </c>
      <c r="AC1562" s="6">
        <f>VLOOKUP(D1562,StateActions!L:M,2,FALSE)</f>
        <v>43909</v>
      </c>
      <c r="AD1562" s="6">
        <f>VLOOKUP(D1562,StateActions!A:B,2,FALSE)</f>
        <v>43903</v>
      </c>
      <c r="AE1562">
        <f t="shared" si="497"/>
        <v>-29</v>
      </c>
      <c r="AF1562">
        <f t="shared" si="498"/>
        <v>-16</v>
      </c>
      <c r="AG1562">
        <f t="shared" si="499"/>
        <v>-10</v>
      </c>
      <c r="AH1562" s="18">
        <f t="shared" si="500"/>
        <v>0</v>
      </c>
      <c r="AI1562" s="18">
        <f t="shared" si="501"/>
        <v>0</v>
      </c>
      <c r="AJ1562" s="20">
        <f t="shared" si="502"/>
        <v>0</v>
      </c>
      <c r="AK1562" t="str">
        <f t="shared" si="503"/>
        <v>Include</v>
      </c>
      <c r="AL1562" t="str">
        <f t="shared" si="504"/>
        <v>Less than 10 deaths</v>
      </c>
      <c r="AM1562" s="6">
        <f>IFERROR(VLOOKUP(D1562,DatesEachStateReach10Deaths!A:B,2,FALSE),AK1562)</f>
        <v>43915</v>
      </c>
      <c r="AN1562">
        <f t="shared" si="505"/>
        <v>-22</v>
      </c>
    </row>
    <row r="1563" spans="1:40" x14ac:dyDescent="0.25">
      <c r="A1563" t="str">
        <f t="shared" si="492"/>
        <v>43894Pennsylvania</v>
      </c>
      <c r="B1563" t="str">
        <f t="shared" si="493"/>
        <v>43894PA</v>
      </c>
      <c r="C1563" s="6">
        <v>43894</v>
      </c>
      <c r="D1563" t="s">
        <v>101</v>
      </c>
      <c r="E1563" t="s">
        <v>46</v>
      </c>
      <c r="F1563">
        <f>IFERROR(VLOOKUP(B1563,CovidTracking!B:G,4,FALSE),0)</f>
        <v>0</v>
      </c>
      <c r="G1563">
        <f>IFERROR(VLOOKUP(B1563,CovidTracking!B:G,5,FALSE),0)</f>
        <v>0</v>
      </c>
      <c r="H1563">
        <f t="shared" si="494"/>
        <v>0</v>
      </c>
      <c r="I1563">
        <f>IFERROR(VLOOKUP(B1563,CovidTracking!B:G,6,FALSE),0)</f>
        <v>0</v>
      </c>
      <c r="J1563">
        <f t="shared" si="506"/>
        <v>0</v>
      </c>
      <c r="K1563">
        <f t="shared" si="507"/>
        <v>0</v>
      </c>
      <c r="L1563">
        <f t="shared" si="508"/>
        <v>0</v>
      </c>
      <c r="M1563">
        <f t="shared" si="509"/>
        <v>0</v>
      </c>
      <c r="N1563">
        <f>VLOOKUP(A1563,Mobility!$A:$L,7,FALSE)</f>
        <v>9</v>
      </c>
      <c r="O1563">
        <f>VLOOKUP(A1563,Mobility!$A:$L,8,FALSE)</f>
        <v>7</v>
      </c>
      <c r="P1563">
        <f>VLOOKUP(A1563,Mobility!$A:$L,9,FALSE)</f>
        <v>27</v>
      </c>
      <c r="Q1563">
        <f>VLOOKUP(A1563,Mobility!$A:$L,10,FALSE)</f>
        <v>4</v>
      </c>
      <c r="R1563">
        <f>VLOOKUP(A1563,Mobility!$A:$L,11,FALSE)</f>
        <v>1</v>
      </c>
      <c r="S1563">
        <f>VLOOKUP(A1563,Mobility!$A:$L,12,FALSE)</f>
        <v>-1</v>
      </c>
      <c r="T1563">
        <f>VLOOKUP(D1563,'Pop and Pop Den'!A:C,2,FALSE)</f>
        <v>12820878</v>
      </c>
      <c r="U1563">
        <f>VLOOKUP(D1563,'Pop and Pop Den'!A:C,3,FALSE)</f>
        <v>286.54489999999998</v>
      </c>
      <c r="V1563">
        <f>VLOOKUP(D1563,Unemployment!A:B,2,FALSE)</f>
        <v>4.4000000000000004</v>
      </c>
      <c r="W1563">
        <f>VLOOKUP(D1563,Unemployment!H:J,2,FALSE)</f>
        <v>4.7</v>
      </c>
      <c r="X1563">
        <f>VLOOKUP(D1563,Unemployment!H:J,3,FALSE)</f>
        <v>6</v>
      </c>
      <c r="Y1563">
        <f t="shared" si="495"/>
        <v>1.5999999999999996</v>
      </c>
      <c r="Z1563">
        <f t="shared" si="496"/>
        <v>1.2999999999999998</v>
      </c>
      <c r="AA1563">
        <f>VLOOKUP(D1563,MedianAge!A:B,2,FALSE)</f>
        <v>40.700000000000003</v>
      </c>
      <c r="AB1563" s="6">
        <f>VLOOKUP(D1563,StateActions!F:G,2,FALSE)</f>
        <v>43922</v>
      </c>
      <c r="AC1563" s="6">
        <f>VLOOKUP(D1563,StateActions!L:M,2,FALSE)</f>
        <v>43909</v>
      </c>
      <c r="AD1563" s="6">
        <f>VLOOKUP(D1563,StateActions!A:B,2,FALSE)</f>
        <v>43903</v>
      </c>
      <c r="AE1563">
        <f t="shared" si="497"/>
        <v>-28</v>
      </c>
      <c r="AF1563">
        <f t="shared" si="498"/>
        <v>-15</v>
      </c>
      <c r="AG1563">
        <f t="shared" si="499"/>
        <v>-9</v>
      </c>
      <c r="AH1563" s="18">
        <f t="shared" si="500"/>
        <v>0</v>
      </c>
      <c r="AI1563" s="18">
        <f t="shared" si="501"/>
        <v>0</v>
      </c>
      <c r="AJ1563" s="20">
        <f t="shared" si="502"/>
        <v>0</v>
      </c>
      <c r="AK1563" t="str">
        <f t="shared" si="503"/>
        <v>Include</v>
      </c>
      <c r="AL1563" t="str">
        <f t="shared" si="504"/>
        <v>Less than 10 deaths</v>
      </c>
      <c r="AM1563" s="6">
        <f>IFERROR(VLOOKUP(D1563,DatesEachStateReach10Deaths!A:B,2,FALSE),AK1563)</f>
        <v>43915</v>
      </c>
      <c r="AN1563">
        <f t="shared" si="505"/>
        <v>-21</v>
      </c>
    </row>
    <row r="1564" spans="1:40" x14ac:dyDescent="0.25">
      <c r="A1564" t="str">
        <f t="shared" si="492"/>
        <v>43895Pennsylvania</v>
      </c>
      <c r="B1564" t="str">
        <f t="shared" si="493"/>
        <v>43895PA</v>
      </c>
      <c r="C1564" s="6">
        <v>43895</v>
      </c>
      <c r="D1564" t="s">
        <v>101</v>
      </c>
      <c r="E1564" t="s">
        <v>46</v>
      </c>
      <c r="F1564">
        <f>IFERROR(VLOOKUP(B1564,CovidTracking!B:G,4,FALSE),0)</f>
        <v>0</v>
      </c>
      <c r="G1564">
        <f>IFERROR(VLOOKUP(B1564,CovidTracking!B:G,5,FALSE),0)</f>
        <v>0</v>
      </c>
      <c r="H1564">
        <f t="shared" si="494"/>
        <v>0</v>
      </c>
      <c r="I1564">
        <f>IFERROR(VLOOKUP(B1564,CovidTracking!B:G,6,FALSE),0)</f>
        <v>0</v>
      </c>
      <c r="J1564">
        <f t="shared" si="506"/>
        <v>0</v>
      </c>
      <c r="K1564">
        <f t="shared" si="507"/>
        <v>0</v>
      </c>
      <c r="L1564">
        <f t="shared" si="508"/>
        <v>0</v>
      </c>
      <c r="M1564">
        <f t="shared" si="509"/>
        <v>0</v>
      </c>
      <c r="N1564">
        <f>VLOOKUP(A1564,Mobility!$A:$L,7,FALSE)</f>
        <v>9</v>
      </c>
      <c r="O1564">
        <f>VLOOKUP(A1564,Mobility!$A:$L,8,FALSE)</f>
        <v>7</v>
      </c>
      <c r="P1564">
        <f>VLOOKUP(A1564,Mobility!$A:$L,9,FALSE)</f>
        <v>37</v>
      </c>
      <c r="Q1564">
        <f>VLOOKUP(A1564,Mobility!$A:$L,10,FALSE)</f>
        <v>5</v>
      </c>
      <c r="R1564">
        <f>VLOOKUP(A1564,Mobility!$A:$L,11,FALSE)</f>
        <v>1</v>
      </c>
      <c r="S1564">
        <f>VLOOKUP(A1564,Mobility!$A:$L,12,FALSE)</f>
        <v>-1</v>
      </c>
      <c r="T1564">
        <f>VLOOKUP(D1564,'Pop and Pop Den'!A:C,2,FALSE)</f>
        <v>12820878</v>
      </c>
      <c r="U1564">
        <f>VLOOKUP(D1564,'Pop and Pop Den'!A:C,3,FALSE)</f>
        <v>286.54489999999998</v>
      </c>
      <c r="V1564">
        <f>VLOOKUP(D1564,Unemployment!A:B,2,FALSE)</f>
        <v>4.4000000000000004</v>
      </c>
      <c r="W1564">
        <f>VLOOKUP(D1564,Unemployment!H:J,2,FALSE)</f>
        <v>4.7</v>
      </c>
      <c r="X1564">
        <f>VLOOKUP(D1564,Unemployment!H:J,3,FALSE)</f>
        <v>6</v>
      </c>
      <c r="Y1564">
        <f t="shared" si="495"/>
        <v>1.5999999999999996</v>
      </c>
      <c r="Z1564">
        <f t="shared" si="496"/>
        <v>1.2999999999999998</v>
      </c>
      <c r="AA1564">
        <f>VLOOKUP(D1564,MedianAge!A:B,2,FALSE)</f>
        <v>40.700000000000003</v>
      </c>
      <c r="AB1564" s="6">
        <f>VLOOKUP(D1564,StateActions!F:G,2,FALSE)</f>
        <v>43922</v>
      </c>
      <c r="AC1564" s="6">
        <f>VLOOKUP(D1564,StateActions!L:M,2,FALSE)</f>
        <v>43909</v>
      </c>
      <c r="AD1564" s="6">
        <f>VLOOKUP(D1564,StateActions!A:B,2,FALSE)</f>
        <v>43903</v>
      </c>
      <c r="AE1564">
        <f t="shared" si="497"/>
        <v>-27</v>
      </c>
      <c r="AF1564">
        <f t="shared" si="498"/>
        <v>-14</v>
      </c>
      <c r="AG1564">
        <f t="shared" si="499"/>
        <v>-8</v>
      </c>
      <c r="AH1564" s="18">
        <f t="shared" si="500"/>
        <v>0</v>
      </c>
      <c r="AI1564" s="18">
        <f t="shared" si="501"/>
        <v>0</v>
      </c>
      <c r="AJ1564" s="20">
        <f t="shared" si="502"/>
        <v>0</v>
      </c>
      <c r="AK1564" t="str">
        <f t="shared" si="503"/>
        <v>Include</v>
      </c>
      <c r="AL1564" t="str">
        <f t="shared" si="504"/>
        <v>Less than 10 deaths</v>
      </c>
      <c r="AM1564" s="6">
        <f>IFERROR(VLOOKUP(D1564,DatesEachStateReach10Deaths!A:B,2,FALSE),AK1564)</f>
        <v>43915</v>
      </c>
      <c r="AN1564">
        <f t="shared" si="505"/>
        <v>-20</v>
      </c>
    </row>
    <row r="1565" spans="1:40" x14ac:dyDescent="0.25">
      <c r="A1565" t="str">
        <f t="shared" si="492"/>
        <v>43896Pennsylvania</v>
      </c>
      <c r="B1565" t="str">
        <f t="shared" si="493"/>
        <v>43896PA</v>
      </c>
      <c r="C1565" s="6">
        <v>43896</v>
      </c>
      <c r="D1565" t="s">
        <v>101</v>
      </c>
      <c r="E1565" t="s">
        <v>46</v>
      </c>
      <c r="F1565">
        <f>IFERROR(VLOOKUP(B1565,CovidTracking!B:G,4,FALSE),0)</f>
        <v>2</v>
      </c>
      <c r="G1565">
        <f>IFERROR(VLOOKUP(B1565,CovidTracking!B:G,5,FALSE),0)</f>
        <v>0</v>
      </c>
      <c r="H1565">
        <f t="shared" si="494"/>
        <v>2</v>
      </c>
      <c r="I1565">
        <f>IFERROR(VLOOKUP(B1565,CovidTracking!B:G,6,FALSE),0)</f>
        <v>0</v>
      </c>
      <c r="J1565">
        <f t="shared" si="506"/>
        <v>2</v>
      </c>
      <c r="K1565">
        <f t="shared" si="507"/>
        <v>0</v>
      </c>
      <c r="L1565">
        <f t="shared" si="508"/>
        <v>2</v>
      </c>
      <c r="M1565">
        <f t="shared" si="509"/>
        <v>0</v>
      </c>
      <c r="N1565">
        <f>VLOOKUP(A1565,Mobility!$A:$L,7,FALSE)</f>
        <v>1</v>
      </c>
      <c r="O1565">
        <f>VLOOKUP(A1565,Mobility!$A:$L,8,FALSE)</f>
        <v>0</v>
      </c>
      <c r="P1565">
        <f>VLOOKUP(A1565,Mobility!$A:$L,9,FALSE)</f>
        <v>-7</v>
      </c>
      <c r="Q1565">
        <f>VLOOKUP(A1565,Mobility!$A:$L,10,FALSE)</f>
        <v>-1</v>
      </c>
      <c r="R1565">
        <f>VLOOKUP(A1565,Mobility!$A:$L,11,FALSE)</f>
        <v>1</v>
      </c>
      <c r="S1565">
        <f>VLOOKUP(A1565,Mobility!$A:$L,12,FALSE)</f>
        <v>1</v>
      </c>
      <c r="T1565">
        <f>VLOOKUP(D1565,'Pop and Pop Den'!A:C,2,FALSE)</f>
        <v>12820878</v>
      </c>
      <c r="U1565">
        <f>VLOOKUP(D1565,'Pop and Pop Den'!A:C,3,FALSE)</f>
        <v>286.54489999999998</v>
      </c>
      <c r="V1565">
        <f>VLOOKUP(D1565,Unemployment!A:B,2,FALSE)</f>
        <v>4.4000000000000004</v>
      </c>
      <c r="W1565">
        <f>VLOOKUP(D1565,Unemployment!H:J,2,FALSE)</f>
        <v>4.7</v>
      </c>
      <c r="X1565">
        <f>VLOOKUP(D1565,Unemployment!H:J,3,FALSE)</f>
        <v>6</v>
      </c>
      <c r="Y1565">
        <f t="shared" si="495"/>
        <v>1.5999999999999996</v>
      </c>
      <c r="Z1565">
        <f t="shared" si="496"/>
        <v>1.2999999999999998</v>
      </c>
      <c r="AA1565">
        <f>VLOOKUP(D1565,MedianAge!A:B,2,FALSE)</f>
        <v>40.700000000000003</v>
      </c>
      <c r="AB1565" s="6">
        <f>VLOOKUP(D1565,StateActions!F:G,2,FALSE)</f>
        <v>43922</v>
      </c>
      <c r="AC1565" s="6">
        <f>VLOOKUP(D1565,StateActions!L:M,2,FALSE)</f>
        <v>43909</v>
      </c>
      <c r="AD1565" s="6">
        <f>VLOOKUP(D1565,StateActions!A:B,2,FALSE)</f>
        <v>43903</v>
      </c>
      <c r="AE1565">
        <f t="shared" si="497"/>
        <v>-26</v>
      </c>
      <c r="AF1565">
        <f t="shared" si="498"/>
        <v>-13</v>
      </c>
      <c r="AG1565">
        <f t="shared" si="499"/>
        <v>-7</v>
      </c>
      <c r="AH1565" s="18">
        <f t="shared" si="500"/>
        <v>1</v>
      </c>
      <c r="AI1565" s="18">
        <f t="shared" si="501"/>
        <v>0</v>
      </c>
      <c r="AJ1565" s="20">
        <f t="shared" si="502"/>
        <v>0</v>
      </c>
      <c r="AK1565" t="str">
        <f t="shared" si="503"/>
        <v>Include</v>
      </c>
      <c r="AL1565" t="str">
        <f t="shared" si="504"/>
        <v>Less than 10 deaths</v>
      </c>
      <c r="AM1565" s="6">
        <f>IFERROR(VLOOKUP(D1565,DatesEachStateReach10Deaths!A:B,2,FALSE),AK1565)</f>
        <v>43915</v>
      </c>
      <c r="AN1565">
        <f t="shared" si="505"/>
        <v>-19</v>
      </c>
    </row>
    <row r="1566" spans="1:40" x14ac:dyDescent="0.25">
      <c r="A1566" t="str">
        <f t="shared" si="492"/>
        <v>43897Pennsylvania</v>
      </c>
      <c r="B1566" t="str">
        <f t="shared" si="493"/>
        <v>43897PA</v>
      </c>
      <c r="C1566" s="6">
        <v>43897</v>
      </c>
      <c r="D1566" t="s">
        <v>101</v>
      </c>
      <c r="E1566" t="s">
        <v>46</v>
      </c>
      <c r="F1566">
        <f>IFERROR(VLOOKUP(B1566,CovidTracking!B:G,4,FALSE),0)</f>
        <v>4</v>
      </c>
      <c r="G1566">
        <f>IFERROR(VLOOKUP(B1566,CovidTracking!B:G,5,FALSE),0)</f>
        <v>0</v>
      </c>
      <c r="H1566">
        <f t="shared" si="494"/>
        <v>4</v>
      </c>
      <c r="I1566">
        <f>IFERROR(VLOOKUP(B1566,CovidTracking!B:G,6,FALSE),0)</f>
        <v>0</v>
      </c>
      <c r="J1566">
        <f t="shared" si="506"/>
        <v>2</v>
      </c>
      <c r="K1566">
        <f t="shared" si="507"/>
        <v>0</v>
      </c>
      <c r="L1566">
        <f t="shared" si="508"/>
        <v>2</v>
      </c>
      <c r="M1566">
        <f t="shared" si="509"/>
        <v>0</v>
      </c>
      <c r="N1566">
        <f>VLOOKUP(A1566,Mobility!$A:$L,7,FALSE)</f>
        <v>10</v>
      </c>
      <c r="O1566">
        <f>VLOOKUP(A1566,Mobility!$A:$L,8,FALSE)</f>
        <v>6</v>
      </c>
      <c r="P1566">
        <f>VLOOKUP(A1566,Mobility!$A:$L,9,FALSE)</f>
        <v>26</v>
      </c>
      <c r="Q1566">
        <f>VLOOKUP(A1566,Mobility!$A:$L,10,FALSE)</f>
        <v>7</v>
      </c>
      <c r="R1566">
        <f>VLOOKUP(A1566,Mobility!$A:$L,11,FALSE)</f>
        <v>3</v>
      </c>
      <c r="S1566">
        <f>VLOOKUP(A1566,Mobility!$A:$L,12,FALSE)</f>
        <v>-1</v>
      </c>
      <c r="T1566">
        <f>VLOOKUP(D1566,'Pop and Pop Den'!A:C,2,FALSE)</f>
        <v>12820878</v>
      </c>
      <c r="U1566">
        <f>VLOOKUP(D1566,'Pop and Pop Den'!A:C,3,FALSE)</f>
        <v>286.54489999999998</v>
      </c>
      <c r="V1566">
        <f>VLOOKUP(D1566,Unemployment!A:B,2,FALSE)</f>
        <v>4.4000000000000004</v>
      </c>
      <c r="W1566">
        <f>VLOOKUP(D1566,Unemployment!H:J,2,FALSE)</f>
        <v>4.7</v>
      </c>
      <c r="X1566">
        <f>VLOOKUP(D1566,Unemployment!H:J,3,FALSE)</f>
        <v>6</v>
      </c>
      <c r="Y1566">
        <f t="shared" si="495"/>
        <v>1.5999999999999996</v>
      </c>
      <c r="Z1566">
        <f t="shared" si="496"/>
        <v>1.2999999999999998</v>
      </c>
      <c r="AA1566">
        <f>VLOOKUP(D1566,MedianAge!A:B,2,FALSE)</f>
        <v>40.700000000000003</v>
      </c>
      <c r="AB1566" s="6">
        <f>VLOOKUP(D1566,StateActions!F:G,2,FALSE)</f>
        <v>43922</v>
      </c>
      <c r="AC1566" s="6">
        <f>VLOOKUP(D1566,StateActions!L:M,2,FALSE)</f>
        <v>43909</v>
      </c>
      <c r="AD1566" s="6">
        <f>VLOOKUP(D1566,StateActions!A:B,2,FALSE)</f>
        <v>43903</v>
      </c>
      <c r="AE1566">
        <f t="shared" si="497"/>
        <v>-25</v>
      </c>
      <c r="AF1566">
        <f t="shared" si="498"/>
        <v>-12</v>
      </c>
      <c r="AG1566">
        <f t="shared" si="499"/>
        <v>-6</v>
      </c>
      <c r="AH1566" s="18">
        <f t="shared" si="500"/>
        <v>1</v>
      </c>
      <c r="AI1566" s="18">
        <f t="shared" si="501"/>
        <v>0</v>
      </c>
      <c r="AJ1566" s="20">
        <f t="shared" si="502"/>
        <v>0</v>
      </c>
      <c r="AK1566" t="str">
        <f t="shared" si="503"/>
        <v>Include</v>
      </c>
      <c r="AL1566" t="str">
        <f t="shared" si="504"/>
        <v>Less than 10 deaths</v>
      </c>
      <c r="AM1566" s="6">
        <f>IFERROR(VLOOKUP(D1566,DatesEachStateReach10Deaths!A:B,2,FALSE),AK1566)</f>
        <v>43915</v>
      </c>
      <c r="AN1566">
        <f t="shared" si="505"/>
        <v>-18</v>
      </c>
    </row>
    <row r="1567" spans="1:40" x14ac:dyDescent="0.25">
      <c r="A1567" t="str">
        <f t="shared" si="492"/>
        <v>43898Pennsylvania</v>
      </c>
      <c r="B1567" t="str">
        <f t="shared" si="493"/>
        <v>43898PA</v>
      </c>
      <c r="C1567" s="6">
        <v>43898</v>
      </c>
      <c r="D1567" t="s">
        <v>101</v>
      </c>
      <c r="E1567" t="s">
        <v>46</v>
      </c>
      <c r="F1567">
        <f>IFERROR(VLOOKUP(B1567,CovidTracking!B:G,4,FALSE),0)</f>
        <v>6</v>
      </c>
      <c r="G1567">
        <f>IFERROR(VLOOKUP(B1567,CovidTracking!B:G,5,FALSE),0)</f>
        <v>0</v>
      </c>
      <c r="H1567">
        <f t="shared" si="494"/>
        <v>6</v>
      </c>
      <c r="I1567">
        <f>IFERROR(VLOOKUP(B1567,CovidTracking!B:G,6,FALSE),0)</f>
        <v>0</v>
      </c>
      <c r="J1567">
        <f t="shared" si="506"/>
        <v>2</v>
      </c>
      <c r="K1567">
        <f t="shared" si="507"/>
        <v>0</v>
      </c>
      <c r="L1567">
        <f t="shared" si="508"/>
        <v>2</v>
      </c>
      <c r="M1567">
        <f t="shared" si="509"/>
        <v>0</v>
      </c>
      <c r="N1567">
        <f>VLOOKUP(A1567,Mobility!$A:$L,7,FALSE)</f>
        <v>15</v>
      </c>
      <c r="O1567">
        <f>VLOOKUP(A1567,Mobility!$A:$L,8,FALSE)</f>
        <v>9</v>
      </c>
      <c r="P1567">
        <f>VLOOKUP(A1567,Mobility!$A:$L,9,FALSE)</f>
        <v>127</v>
      </c>
      <c r="Q1567">
        <f>VLOOKUP(A1567,Mobility!$A:$L,10,FALSE)</f>
        <v>8</v>
      </c>
      <c r="R1567">
        <f>VLOOKUP(A1567,Mobility!$A:$L,11,FALSE)</f>
        <v>1</v>
      </c>
      <c r="S1567">
        <f>VLOOKUP(A1567,Mobility!$A:$L,12,FALSE)</f>
        <v>-2</v>
      </c>
      <c r="T1567">
        <f>VLOOKUP(D1567,'Pop and Pop Den'!A:C,2,FALSE)</f>
        <v>12820878</v>
      </c>
      <c r="U1567">
        <f>VLOOKUP(D1567,'Pop and Pop Den'!A:C,3,FALSE)</f>
        <v>286.54489999999998</v>
      </c>
      <c r="V1567">
        <f>VLOOKUP(D1567,Unemployment!A:B,2,FALSE)</f>
        <v>4.4000000000000004</v>
      </c>
      <c r="W1567">
        <f>VLOOKUP(D1567,Unemployment!H:J,2,FALSE)</f>
        <v>4.7</v>
      </c>
      <c r="X1567">
        <f>VLOOKUP(D1567,Unemployment!H:J,3,FALSE)</f>
        <v>6</v>
      </c>
      <c r="Y1567">
        <f t="shared" si="495"/>
        <v>1.5999999999999996</v>
      </c>
      <c r="Z1567">
        <f t="shared" si="496"/>
        <v>1.2999999999999998</v>
      </c>
      <c r="AA1567">
        <f>VLOOKUP(D1567,MedianAge!A:B,2,FALSE)</f>
        <v>40.700000000000003</v>
      </c>
      <c r="AB1567" s="6">
        <f>VLOOKUP(D1567,StateActions!F:G,2,FALSE)</f>
        <v>43922</v>
      </c>
      <c r="AC1567" s="6">
        <f>VLOOKUP(D1567,StateActions!L:M,2,FALSE)</f>
        <v>43909</v>
      </c>
      <c r="AD1567" s="6">
        <f>VLOOKUP(D1567,StateActions!A:B,2,FALSE)</f>
        <v>43903</v>
      </c>
      <c r="AE1567">
        <f t="shared" si="497"/>
        <v>-24</v>
      </c>
      <c r="AF1567">
        <f t="shared" si="498"/>
        <v>-11</v>
      </c>
      <c r="AG1567">
        <f t="shared" si="499"/>
        <v>-5</v>
      </c>
      <c r="AH1567" s="18">
        <f t="shared" si="500"/>
        <v>1</v>
      </c>
      <c r="AI1567" s="18">
        <f t="shared" si="501"/>
        <v>0</v>
      </c>
      <c r="AJ1567" s="20">
        <f t="shared" si="502"/>
        <v>0</v>
      </c>
      <c r="AK1567" t="str">
        <f t="shared" si="503"/>
        <v>Include</v>
      </c>
      <c r="AL1567" t="str">
        <f t="shared" si="504"/>
        <v>Less than 10 deaths</v>
      </c>
      <c r="AM1567" s="6">
        <f>IFERROR(VLOOKUP(D1567,DatesEachStateReach10Deaths!A:B,2,FALSE),AK1567)</f>
        <v>43915</v>
      </c>
      <c r="AN1567">
        <f t="shared" si="505"/>
        <v>-17</v>
      </c>
    </row>
    <row r="1568" spans="1:40" x14ac:dyDescent="0.25">
      <c r="A1568" t="str">
        <f t="shared" si="492"/>
        <v>43899Pennsylvania</v>
      </c>
      <c r="B1568" t="str">
        <f t="shared" si="493"/>
        <v>43899PA</v>
      </c>
      <c r="C1568" s="6">
        <v>43899</v>
      </c>
      <c r="D1568" t="s">
        <v>101</v>
      </c>
      <c r="E1568" t="s">
        <v>46</v>
      </c>
      <c r="F1568">
        <f>IFERROR(VLOOKUP(B1568,CovidTracking!B:G,4,FALSE),0)</f>
        <v>10</v>
      </c>
      <c r="G1568">
        <f>IFERROR(VLOOKUP(B1568,CovidTracking!B:G,5,FALSE),0)</f>
        <v>0</v>
      </c>
      <c r="H1568">
        <f t="shared" si="494"/>
        <v>10</v>
      </c>
      <c r="I1568">
        <f>IFERROR(VLOOKUP(B1568,CovidTracking!B:G,6,FALSE),0)</f>
        <v>0</v>
      </c>
      <c r="J1568">
        <f t="shared" si="506"/>
        <v>4</v>
      </c>
      <c r="K1568">
        <f t="shared" si="507"/>
        <v>0</v>
      </c>
      <c r="L1568">
        <f t="shared" si="508"/>
        <v>4</v>
      </c>
      <c r="M1568">
        <f t="shared" si="509"/>
        <v>0</v>
      </c>
      <c r="N1568">
        <f>VLOOKUP(A1568,Mobility!$A:$L,7,FALSE)</f>
        <v>9</v>
      </c>
      <c r="O1568">
        <f>VLOOKUP(A1568,Mobility!$A:$L,8,FALSE)</f>
        <v>7</v>
      </c>
      <c r="P1568">
        <f>VLOOKUP(A1568,Mobility!$A:$L,9,FALSE)</f>
        <v>104</v>
      </c>
      <c r="Q1568">
        <f>VLOOKUP(A1568,Mobility!$A:$L,10,FALSE)</f>
        <v>1</v>
      </c>
      <c r="R1568">
        <f>VLOOKUP(A1568,Mobility!$A:$L,11,FALSE)</f>
        <v>0</v>
      </c>
      <c r="S1568">
        <f>VLOOKUP(A1568,Mobility!$A:$L,12,FALSE)</f>
        <v>0</v>
      </c>
      <c r="T1568">
        <f>VLOOKUP(D1568,'Pop and Pop Den'!A:C,2,FALSE)</f>
        <v>12820878</v>
      </c>
      <c r="U1568">
        <f>VLOOKUP(D1568,'Pop and Pop Den'!A:C,3,FALSE)</f>
        <v>286.54489999999998</v>
      </c>
      <c r="V1568">
        <f>VLOOKUP(D1568,Unemployment!A:B,2,FALSE)</f>
        <v>4.4000000000000004</v>
      </c>
      <c r="W1568">
        <f>VLOOKUP(D1568,Unemployment!H:J,2,FALSE)</f>
        <v>4.7</v>
      </c>
      <c r="X1568">
        <f>VLOOKUP(D1568,Unemployment!H:J,3,FALSE)</f>
        <v>6</v>
      </c>
      <c r="Y1568">
        <f t="shared" si="495"/>
        <v>1.5999999999999996</v>
      </c>
      <c r="Z1568">
        <f t="shared" si="496"/>
        <v>1.2999999999999998</v>
      </c>
      <c r="AA1568">
        <f>VLOOKUP(D1568,MedianAge!A:B,2,FALSE)</f>
        <v>40.700000000000003</v>
      </c>
      <c r="AB1568" s="6">
        <f>VLOOKUP(D1568,StateActions!F:G,2,FALSE)</f>
        <v>43922</v>
      </c>
      <c r="AC1568" s="6">
        <f>VLOOKUP(D1568,StateActions!L:M,2,FALSE)</f>
        <v>43909</v>
      </c>
      <c r="AD1568" s="6">
        <f>VLOOKUP(D1568,StateActions!A:B,2,FALSE)</f>
        <v>43903</v>
      </c>
      <c r="AE1568">
        <f t="shared" si="497"/>
        <v>-23</v>
      </c>
      <c r="AF1568">
        <f t="shared" si="498"/>
        <v>-10</v>
      </c>
      <c r="AG1568">
        <f t="shared" si="499"/>
        <v>-4</v>
      </c>
      <c r="AH1568" s="18">
        <f t="shared" si="500"/>
        <v>1</v>
      </c>
      <c r="AI1568" s="18">
        <f t="shared" si="501"/>
        <v>0</v>
      </c>
      <c r="AJ1568" s="20">
        <f t="shared" si="502"/>
        <v>0</v>
      </c>
      <c r="AK1568" t="str">
        <f t="shared" si="503"/>
        <v>Include</v>
      </c>
      <c r="AL1568" t="str">
        <f t="shared" si="504"/>
        <v>Less than 10 deaths</v>
      </c>
      <c r="AM1568" s="6">
        <f>IFERROR(VLOOKUP(D1568,DatesEachStateReach10Deaths!A:B,2,FALSE),AK1568)</f>
        <v>43915</v>
      </c>
      <c r="AN1568">
        <f t="shared" si="505"/>
        <v>-16</v>
      </c>
    </row>
    <row r="1569" spans="1:40" x14ac:dyDescent="0.25">
      <c r="A1569" t="str">
        <f t="shared" si="492"/>
        <v>43900Pennsylvania</v>
      </c>
      <c r="B1569" t="str">
        <f t="shared" si="493"/>
        <v>43900PA</v>
      </c>
      <c r="C1569" s="6">
        <v>43900</v>
      </c>
      <c r="D1569" t="s">
        <v>101</v>
      </c>
      <c r="E1569" t="s">
        <v>46</v>
      </c>
      <c r="F1569">
        <f>IFERROR(VLOOKUP(B1569,CovidTracking!B:G,4,FALSE),0)</f>
        <v>12</v>
      </c>
      <c r="G1569">
        <f>IFERROR(VLOOKUP(B1569,CovidTracking!B:G,5,FALSE),0)</f>
        <v>0</v>
      </c>
      <c r="H1569">
        <f t="shared" si="494"/>
        <v>12</v>
      </c>
      <c r="I1569">
        <f>IFERROR(VLOOKUP(B1569,CovidTracking!B:G,6,FALSE),0)</f>
        <v>0</v>
      </c>
      <c r="J1569">
        <f t="shared" si="506"/>
        <v>2</v>
      </c>
      <c r="K1569">
        <f t="shared" si="507"/>
        <v>0</v>
      </c>
      <c r="L1569">
        <f t="shared" si="508"/>
        <v>2</v>
      </c>
      <c r="M1569">
        <f t="shared" si="509"/>
        <v>0</v>
      </c>
      <c r="N1569">
        <f>VLOOKUP(A1569,Mobility!$A:$L,7,FALSE)</f>
        <v>6</v>
      </c>
      <c r="O1569">
        <f>VLOOKUP(A1569,Mobility!$A:$L,8,FALSE)</f>
        <v>5</v>
      </c>
      <c r="P1569">
        <f>VLOOKUP(A1569,Mobility!$A:$L,9,FALSE)</f>
        <v>17</v>
      </c>
      <c r="Q1569">
        <f>VLOOKUP(A1569,Mobility!$A:$L,10,FALSE)</f>
        <v>-2</v>
      </c>
      <c r="R1569">
        <f>VLOOKUP(A1569,Mobility!$A:$L,11,FALSE)</f>
        <v>0</v>
      </c>
      <c r="S1569">
        <f>VLOOKUP(A1569,Mobility!$A:$L,12,FALSE)</f>
        <v>1</v>
      </c>
      <c r="T1569">
        <f>VLOOKUP(D1569,'Pop and Pop Den'!A:C,2,FALSE)</f>
        <v>12820878</v>
      </c>
      <c r="U1569">
        <f>VLOOKUP(D1569,'Pop and Pop Den'!A:C,3,FALSE)</f>
        <v>286.54489999999998</v>
      </c>
      <c r="V1569">
        <f>VLOOKUP(D1569,Unemployment!A:B,2,FALSE)</f>
        <v>4.4000000000000004</v>
      </c>
      <c r="W1569">
        <f>VLOOKUP(D1569,Unemployment!H:J,2,FALSE)</f>
        <v>4.7</v>
      </c>
      <c r="X1569">
        <f>VLOOKUP(D1569,Unemployment!H:J,3,FALSE)</f>
        <v>6</v>
      </c>
      <c r="Y1569">
        <f t="shared" si="495"/>
        <v>1.5999999999999996</v>
      </c>
      <c r="Z1569">
        <f t="shared" si="496"/>
        <v>1.2999999999999998</v>
      </c>
      <c r="AA1569">
        <f>VLOOKUP(D1569,MedianAge!A:B,2,FALSE)</f>
        <v>40.700000000000003</v>
      </c>
      <c r="AB1569" s="6">
        <f>VLOOKUP(D1569,StateActions!F:G,2,FALSE)</f>
        <v>43922</v>
      </c>
      <c r="AC1569" s="6">
        <f>VLOOKUP(D1569,StateActions!L:M,2,FALSE)</f>
        <v>43909</v>
      </c>
      <c r="AD1569" s="6">
        <f>VLOOKUP(D1569,StateActions!A:B,2,FALSE)</f>
        <v>43903</v>
      </c>
      <c r="AE1569">
        <f t="shared" si="497"/>
        <v>-22</v>
      </c>
      <c r="AF1569">
        <f t="shared" si="498"/>
        <v>-9</v>
      </c>
      <c r="AG1569">
        <f t="shared" si="499"/>
        <v>-3</v>
      </c>
      <c r="AH1569" s="18">
        <f t="shared" si="500"/>
        <v>1</v>
      </c>
      <c r="AI1569" s="18">
        <f t="shared" si="501"/>
        <v>0</v>
      </c>
      <c r="AJ1569" s="20">
        <f t="shared" si="502"/>
        <v>0</v>
      </c>
      <c r="AK1569" t="str">
        <f t="shared" si="503"/>
        <v>Include</v>
      </c>
      <c r="AL1569" t="str">
        <f t="shared" si="504"/>
        <v>Less than 10 deaths</v>
      </c>
      <c r="AM1569" s="6">
        <f>IFERROR(VLOOKUP(D1569,DatesEachStateReach10Deaths!A:B,2,FALSE),AK1569)</f>
        <v>43915</v>
      </c>
      <c r="AN1569">
        <f t="shared" si="505"/>
        <v>-15</v>
      </c>
    </row>
    <row r="1570" spans="1:40" x14ac:dyDescent="0.25">
      <c r="A1570" t="str">
        <f t="shared" si="492"/>
        <v>43901Pennsylvania</v>
      </c>
      <c r="B1570" t="str">
        <f t="shared" si="493"/>
        <v>43901PA</v>
      </c>
      <c r="C1570" s="6">
        <v>43901</v>
      </c>
      <c r="D1570" t="s">
        <v>101</v>
      </c>
      <c r="E1570" t="s">
        <v>46</v>
      </c>
      <c r="F1570">
        <f>IFERROR(VLOOKUP(B1570,CovidTracking!B:G,4,FALSE),0)</f>
        <v>16</v>
      </c>
      <c r="G1570">
        <f>IFERROR(VLOOKUP(B1570,CovidTracking!B:G,5,FALSE),0)</f>
        <v>88</v>
      </c>
      <c r="H1570">
        <f t="shared" si="494"/>
        <v>104</v>
      </c>
      <c r="I1570">
        <f>IFERROR(VLOOKUP(B1570,CovidTracking!B:G,6,FALSE),0)</f>
        <v>0</v>
      </c>
      <c r="J1570">
        <f t="shared" si="506"/>
        <v>4</v>
      </c>
      <c r="K1570">
        <f t="shared" si="507"/>
        <v>88</v>
      </c>
      <c r="L1570">
        <f t="shared" si="508"/>
        <v>92</v>
      </c>
      <c r="M1570">
        <f t="shared" si="509"/>
        <v>0</v>
      </c>
      <c r="N1570">
        <f>VLOOKUP(A1570,Mobility!$A:$L,7,FALSE)</f>
        <v>7</v>
      </c>
      <c r="O1570">
        <f>VLOOKUP(A1570,Mobility!$A:$L,8,FALSE)</f>
        <v>10</v>
      </c>
      <c r="P1570">
        <f>VLOOKUP(A1570,Mobility!$A:$L,9,FALSE)</f>
        <v>29</v>
      </c>
      <c r="Q1570">
        <f>VLOOKUP(A1570,Mobility!$A:$L,10,FALSE)</f>
        <v>0</v>
      </c>
      <c r="R1570">
        <f>VLOOKUP(A1570,Mobility!$A:$L,11,FALSE)</f>
        <v>-1</v>
      </c>
      <c r="S1570">
        <f>VLOOKUP(A1570,Mobility!$A:$L,12,FALSE)</f>
        <v>0</v>
      </c>
      <c r="T1570">
        <f>VLOOKUP(D1570,'Pop and Pop Den'!A:C,2,FALSE)</f>
        <v>12820878</v>
      </c>
      <c r="U1570">
        <f>VLOOKUP(D1570,'Pop and Pop Den'!A:C,3,FALSE)</f>
        <v>286.54489999999998</v>
      </c>
      <c r="V1570">
        <f>VLOOKUP(D1570,Unemployment!A:B,2,FALSE)</f>
        <v>4.4000000000000004</v>
      </c>
      <c r="W1570">
        <f>VLOOKUP(D1570,Unemployment!H:J,2,FALSE)</f>
        <v>4.7</v>
      </c>
      <c r="X1570">
        <f>VLOOKUP(D1570,Unemployment!H:J,3,FALSE)</f>
        <v>6</v>
      </c>
      <c r="Y1570">
        <f t="shared" si="495"/>
        <v>1.5999999999999996</v>
      </c>
      <c r="Z1570">
        <f t="shared" si="496"/>
        <v>1.2999999999999998</v>
      </c>
      <c r="AA1570">
        <f>VLOOKUP(D1570,MedianAge!A:B,2,FALSE)</f>
        <v>40.700000000000003</v>
      </c>
      <c r="AB1570" s="6">
        <f>VLOOKUP(D1570,StateActions!F:G,2,FALSE)</f>
        <v>43922</v>
      </c>
      <c r="AC1570" s="6">
        <f>VLOOKUP(D1570,StateActions!L:M,2,FALSE)</f>
        <v>43909</v>
      </c>
      <c r="AD1570" s="6">
        <f>VLOOKUP(D1570,StateActions!A:B,2,FALSE)</f>
        <v>43903</v>
      </c>
      <c r="AE1570">
        <f t="shared" si="497"/>
        <v>-21</v>
      </c>
      <c r="AF1570">
        <f t="shared" si="498"/>
        <v>-8</v>
      </c>
      <c r="AG1570">
        <f t="shared" si="499"/>
        <v>-2</v>
      </c>
      <c r="AH1570" s="18">
        <f t="shared" si="500"/>
        <v>0.15384615384615385</v>
      </c>
      <c r="AI1570" s="18">
        <f t="shared" si="501"/>
        <v>0.84615384615384615</v>
      </c>
      <c r="AJ1570" s="20">
        <f t="shared" si="502"/>
        <v>0</v>
      </c>
      <c r="AK1570" t="str">
        <f t="shared" si="503"/>
        <v>Include</v>
      </c>
      <c r="AL1570" t="str">
        <f t="shared" si="504"/>
        <v>Less than 10 deaths</v>
      </c>
      <c r="AM1570" s="6">
        <f>IFERROR(VLOOKUP(D1570,DatesEachStateReach10Deaths!A:B,2,FALSE),AK1570)</f>
        <v>43915</v>
      </c>
      <c r="AN1570">
        <f t="shared" si="505"/>
        <v>-14</v>
      </c>
    </row>
    <row r="1571" spans="1:40" x14ac:dyDescent="0.25">
      <c r="A1571" t="str">
        <f t="shared" si="492"/>
        <v>43902Pennsylvania</v>
      </c>
      <c r="B1571" t="str">
        <f t="shared" si="493"/>
        <v>43902PA</v>
      </c>
      <c r="C1571" s="6">
        <v>43902</v>
      </c>
      <c r="D1571" t="s">
        <v>101</v>
      </c>
      <c r="E1571" t="s">
        <v>46</v>
      </c>
      <c r="F1571">
        <f>IFERROR(VLOOKUP(B1571,CovidTracking!B:G,4,FALSE),0)</f>
        <v>22</v>
      </c>
      <c r="G1571">
        <f>IFERROR(VLOOKUP(B1571,CovidTracking!B:G,5,FALSE),0)</f>
        <v>116</v>
      </c>
      <c r="H1571">
        <f t="shared" si="494"/>
        <v>138</v>
      </c>
      <c r="I1571">
        <f>IFERROR(VLOOKUP(B1571,CovidTracking!B:G,6,FALSE),0)</f>
        <v>0</v>
      </c>
      <c r="J1571">
        <f t="shared" si="506"/>
        <v>6</v>
      </c>
      <c r="K1571">
        <f t="shared" si="507"/>
        <v>28</v>
      </c>
      <c r="L1571">
        <f t="shared" si="508"/>
        <v>34</v>
      </c>
      <c r="M1571">
        <f t="shared" si="509"/>
        <v>0</v>
      </c>
      <c r="N1571">
        <f>VLOOKUP(A1571,Mobility!$A:$L,7,FALSE)</f>
        <v>8</v>
      </c>
      <c r="O1571">
        <f>VLOOKUP(A1571,Mobility!$A:$L,8,FALSE)</f>
        <v>21</v>
      </c>
      <c r="P1571">
        <f>VLOOKUP(A1571,Mobility!$A:$L,9,FALSE)</f>
        <v>39</v>
      </c>
      <c r="Q1571">
        <f>VLOOKUP(A1571,Mobility!$A:$L,10,FALSE)</f>
        <v>-4</v>
      </c>
      <c r="R1571">
        <f>VLOOKUP(A1571,Mobility!$A:$L,11,FALSE)</f>
        <v>-2</v>
      </c>
      <c r="S1571">
        <f>VLOOKUP(A1571,Mobility!$A:$L,12,FALSE)</f>
        <v>1</v>
      </c>
      <c r="T1571">
        <f>VLOOKUP(D1571,'Pop and Pop Den'!A:C,2,FALSE)</f>
        <v>12820878</v>
      </c>
      <c r="U1571">
        <f>VLOOKUP(D1571,'Pop and Pop Den'!A:C,3,FALSE)</f>
        <v>286.54489999999998</v>
      </c>
      <c r="V1571">
        <f>VLOOKUP(D1571,Unemployment!A:B,2,FALSE)</f>
        <v>4.4000000000000004</v>
      </c>
      <c r="W1571">
        <f>VLOOKUP(D1571,Unemployment!H:J,2,FALSE)</f>
        <v>4.7</v>
      </c>
      <c r="X1571">
        <f>VLOOKUP(D1571,Unemployment!H:J,3,FALSE)</f>
        <v>6</v>
      </c>
      <c r="Y1571">
        <f t="shared" si="495"/>
        <v>1.5999999999999996</v>
      </c>
      <c r="Z1571">
        <f t="shared" si="496"/>
        <v>1.2999999999999998</v>
      </c>
      <c r="AA1571">
        <f>VLOOKUP(D1571,MedianAge!A:B,2,FALSE)</f>
        <v>40.700000000000003</v>
      </c>
      <c r="AB1571" s="6">
        <f>VLOOKUP(D1571,StateActions!F:G,2,FALSE)</f>
        <v>43922</v>
      </c>
      <c r="AC1571" s="6">
        <f>VLOOKUP(D1571,StateActions!L:M,2,FALSE)</f>
        <v>43909</v>
      </c>
      <c r="AD1571" s="6">
        <f>VLOOKUP(D1571,StateActions!A:B,2,FALSE)</f>
        <v>43903</v>
      </c>
      <c r="AE1571">
        <f t="shared" si="497"/>
        <v>-20</v>
      </c>
      <c r="AF1571">
        <f t="shared" si="498"/>
        <v>-7</v>
      </c>
      <c r="AG1571">
        <f t="shared" si="499"/>
        <v>-1</v>
      </c>
      <c r="AH1571" s="18">
        <f t="shared" si="500"/>
        <v>0.15942028985507245</v>
      </c>
      <c r="AI1571" s="18">
        <f t="shared" si="501"/>
        <v>0.84057971014492749</v>
      </c>
      <c r="AJ1571" s="20">
        <f t="shared" si="502"/>
        <v>0</v>
      </c>
      <c r="AK1571" t="str">
        <f t="shared" si="503"/>
        <v>Include</v>
      </c>
      <c r="AL1571" t="str">
        <f t="shared" si="504"/>
        <v>Less than 10 deaths</v>
      </c>
      <c r="AM1571" s="6">
        <f>IFERROR(VLOOKUP(D1571,DatesEachStateReach10Deaths!A:B,2,FALSE),AK1571)</f>
        <v>43915</v>
      </c>
      <c r="AN1571">
        <f t="shared" si="505"/>
        <v>-13</v>
      </c>
    </row>
    <row r="1572" spans="1:40" x14ac:dyDescent="0.25">
      <c r="A1572" t="str">
        <f t="shared" si="492"/>
        <v>43903Pennsylvania</v>
      </c>
      <c r="B1572" t="str">
        <f t="shared" si="493"/>
        <v>43903PA</v>
      </c>
      <c r="C1572" s="6">
        <v>43903</v>
      </c>
      <c r="D1572" t="s">
        <v>101</v>
      </c>
      <c r="E1572" t="s">
        <v>46</v>
      </c>
      <c r="F1572">
        <f>IFERROR(VLOOKUP(B1572,CovidTracking!B:G,4,FALSE),0)</f>
        <v>41</v>
      </c>
      <c r="G1572">
        <f>IFERROR(VLOOKUP(B1572,CovidTracking!B:G,5,FALSE),0)</f>
        <v>140</v>
      </c>
      <c r="H1572">
        <f t="shared" si="494"/>
        <v>181</v>
      </c>
      <c r="I1572">
        <f>IFERROR(VLOOKUP(B1572,CovidTracking!B:G,6,FALSE),0)</f>
        <v>0</v>
      </c>
      <c r="J1572">
        <f t="shared" si="506"/>
        <v>19</v>
      </c>
      <c r="K1572">
        <f t="shared" si="507"/>
        <v>24</v>
      </c>
      <c r="L1572">
        <f t="shared" si="508"/>
        <v>43</v>
      </c>
      <c r="M1572">
        <f t="shared" si="509"/>
        <v>0</v>
      </c>
      <c r="N1572">
        <f>VLOOKUP(A1572,Mobility!$A:$L,7,FALSE)</f>
        <v>1</v>
      </c>
      <c r="O1572">
        <f>VLOOKUP(A1572,Mobility!$A:$L,8,FALSE)</f>
        <v>22</v>
      </c>
      <c r="P1572">
        <f>VLOOKUP(A1572,Mobility!$A:$L,9,FALSE)</f>
        <v>33</v>
      </c>
      <c r="Q1572">
        <f>VLOOKUP(A1572,Mobility!$A:$L,10,FALSE)</f>
        <v>-11</v>
      </c>
      <c r="R1572">
        <f>VLOOKUP(A1572,Mobility!$A:$L,11,FALSE)</f>
        <v>-7</v>
      </c>
      <c r="S1572">
        <f>VLOOKUP(A1572,Mobility!$A:$L,12,FALSE)</f>
        <v>3</v>
      </c>
      <c r="T1572">
        <f>VLOOKUP(D1572,'Pop and Pop Den'!A:C,2,FALSE)</f>
        <v>12820878</v>
      </c>
      <c r="U1572">
        <f>VLOOKUP(D1572,'Pop and Pop Den'!A:C,3,FALSE)</f>
        <v>286.54489999999998</v>
      </c>
      <c r="V1572">
        <f>VLOOKUP(D1572,Unemployment!A:B,2,FALSE)</f>
        <v>4.4000000000000004</v>
      </c>
      <c r="W1572">
        <f>VLOOKUP(D1572,Unemployment!H:J,2,FALSE)</f>
        <v>4.7</v>
      </c>
      <c r="X1572">
        <f>VLOOKUP(D1572,Unemployment!H:J,3,FALSE)</f>
        <v>6</v>
      </c>
      <c r="Y1572">
        <f t="shared" si="495"/>
        <v>1.5999999999999996</v>
      </c>
      <c r="Z1572">
        <f t="shared" si="496"/>
        <v>1.2999999999999998</v>
      </c>
      <c r="AA1572">
        <f>VLOOKUP(D1572,MedianAge!A:B,2,FALSE)</f>
        <v>40.700000000000003</v>
      </c>
      <c r="AB1572" s="6">
        <f>VLOOKUP(D1572,StateActions!F:G,2,FALSE)</f>
        <v>43922</v>
      </c>
      <c r="AC1572" s="6">
        <f>VLOOKUP(D1572,StateActions!L:M,2,FALSE)</f>
        <v>43909</v>
      </c>
      <c r="AD1572" s="6">
        <f>VLOOKUP(D1572,StateActions!A:B,2,FALSE)</f>
        <v>43903</v>
      </c>
      <c r="AE1572">
        <f t="shared" si="497"/>
        <v>-19</v>
      </c>
      <c r="AF1572">
        <f t="shared" si="498"/>
        <v>-6</v>
      </c>
      <c r="AG1572">
        <f t="shared" si="499"/>
        <v>0</v>
      </c>
      <c r="AH1572" s="18">
        <f t="shared" si="500"/>
        <v>0.22651933701657459</v>
      </c>
      <c r="AI1572" s="18">
        <f t="shared" si="501"/>
        <v>0.77348066298342544</v>
      </c>
      <c r="AJ1572" s="20">
        <f t="shared" si="502"/>
        <v>0</v>
      </c>
      <c r="AK1572" t="str">
        <f t="shared" si="503"/>
        <v>Include</v>
      </c>
      <c r="AL1572" t="str">
        <f t="shared" si="504"/>
        <v>Less than 10 deaths</v>
      </c>
      <c r="AM1572" s="6">
        <f>IFERROR(VLOOKUP(D1572,DatesEachStateReach10Deaths!A:B,2,FALSE),AK1572)</f>
        <v>43915</v>
      </c>
      <c r="AN1572">
        <f t="shared" si="505"/>
        <v>-12</v>
      </c>
    </row>
    <row r="1573" spans="1:40" x14ac:dyDescent="0.25">
      <c r="A1573" t="str">
        <f t="shared" si="492"/>
        <v>43904Pennsylvania</v>
      </c>
      <c r="B1573" t="str">
        <f t="shared" si="493"/>
        <v>43904PA</v>
      </c>
      <c r="C1573" s="6">
        <v>43904</v>
      </c>
      <c r="D1573" t="s">
        <v>101</v>
      </c>
      <c r="E1573" t="s">
        <v>46</v>
      </c>
      <c r="F1573">
        <f>IFERROR(VLOOKUP(B1573,CovidTracking!B:G,4,FALSE),0)</f>
        <v>47</v>
      </c>
      <c r="G1573">
        <f>IFERROR(VLOOKUP(B1573,CovidTracking!B:G,5,FALSE),0)</f>
        <v>205</v>
      </c>
      <c r="H1573">
        <f t="shared" si="494"/>
        <v>252</v>
      </c>
      <c r="I1573">
        <f>IFERROR(VLOOKUP(B1573,CovidTracking!B:G,6,FALSE),0)</f>
        <v>0</v>
      </c>
      <c r="J1573">
        <f t="shared" si="506"/>
        <v>6</v>
      </c>
      <c r="K1573">
        <f t="shared" si="507"/>
        <v>65</v>
      </c>
      <c r="L1573">
        <f t="shared" si="508"/>
        <v>71</v>
      </c>
      <c r="M1573">
        <f t="shared" si="509"/>
        <v>0</v>
      </c>
      <c r="N1573">
        <f>VLOOKUP(A1573,Mobility!$A:$L,7,FALSE)</f>
        <v>-7</v>
      </c>
      <c r="O1573">
        <f>VLOOKUP(A1573,Mobility!$A:$L,8,FALSE)</f>
        <v>13</v>
      </c>
      <c r="P1573">
        <f>VLOOKUP(A1573,Mobility!$A:$L,9,FALSE)</f>
        <v>40</v>
      </c>
      <c r="Q1573">
        <f>VLOOKUP(A1573,Mobility!$A:$L,10,FALSE)</f>
        <v>-8</v>
      </c>
      <c r="R1573">
        <f>VLOOKUP(A1573,Mobility!$A:$L,11,FALSE)</f>
        <v>-2</v>
      </c>
      <c r="S1573">
        <f>VLOOKUP(A1573,Mobility!$A:$L,12,FALSE)</f>
        <v>3</v>
      </c>
      <c r="T1573">
        <f>VLOOKUP(D1573,'Pop and Pop Den'!A:C,2,FALSE)</f>
        <v>12820878</v>
      </c>
      <c r="U1573">
        <f>VLOOKUP(D1573,'Pop and Pop Den'!A:C,3,FALSE)</f>
        <v>286.54489999999998</v>
      </c>
      <c r="V1573">
        <f>VLOOKUP(D1573,Unemployment!A:B,2,FALSE)</f>
        <v>4.4000000000000004</v>
      </c>
      <c r="W1573">
        <f>VLOOKUP(D1573,Unemployment!H:J,2,FALSE)</f>
        <v>4.7</v>
      </c>
      <c r="X1573">
        <f>VLOOKUP(D1573,Unemployment!H:J,3,FALSE)</f>
        <v>6</v>
      </c>
      <c r="Y1573">
        <f t="shared" si="495"/>
        <v>1.5999999999999996</v>
      </c>
      <c r="Z1573">
        <f t="shared" si="496"/>
        <v>1.2999999999999998</v>
      </c>
      <c r="AA1573">
        <f>VLOOKUP(D1573,MedianAge!A:B,2,FALSE)</f>
        <v>40.700000000000003</v>
      </c>
      <c r="AB1573" s="6">
        <f>VLOOKUP(D1573,StateActions!F:G,2,FALSE)</f>
        <v>43922</v>
      </c>
      <c r="AC1573" s="6">
        <f>VLOOKUP(D1573,StateActions!L:M,2,FALSE)</f>
        <v>43909</v>
      </c>
      <c r="AD1573" s="6">
        <f>VLOOKUP(D1573,StateActions!A:B,2,FALSE)</f>
        <v>43903</v>
      </c>
      <c r="AE1573">
        <f t="shared" si="497"/>
        <v>-18</v>
      </c>
      <c r="AF1573">
        <f t="shared" si="498"/>
        <v>-5</v>
      </c>
      <c r="AG1573">
        <f t="shared" si="499"/>
        <v>1</v>
      </c>
      <c r="AH1573" s="18">
        <f t="shared" si="500"/>
        <v>0.18650793650793651</v>
      </c>
      <c r="AI1573" s="18">
        <f t="shared" si="501"/>
        <v>0.81349206349206349</v>
      </c>
      <c r="AJ1573" s="20">
        <f t="shared" si="502"/>
        <v>0</v>
      </c>
      <c r="AK1573" t="str">
        <f t="shared" si="503"/>
        <v>Include</v>
      </c>
      <c r="AL1573" t="str">
        <f t="shared" si="504"/>
        <v>Less than 10 deaths</v>
      </c>
      <c r="AM1573" s="6">
        <f>IFERROR(VLOOKUP(D1573,DatesEachStateReach10Deaths!A:B,2,FALSE),AK1573)</f>
        <v>43915</v>
      </c>
      <c r="AN1573">
        <f t="shared" si="505"/>
        <v>-11</v>
      </c>
    </row>
    <row r="1574" spans="1:40" x14ac:dyDescent="0.25">
      <c r="A1574" t="str">
        <f t="shared" si="492"/>
        <v>43905Pennsylvania</v>
      </c>
      <c r="B1574" t="str">
        <f t="shared" si="493"/>
        <v>43905PA</v>
      </c>
      <c r="C1574" s="6">
        <v>43905</v>
      </c>
      <c r="D1574" t="s">
        <v>101</v>
      </c>
      <c r="E1574" t="s">
        <v>46</v>
      </c>
      <c r="F1574">
        <f>IFERROR(VLOOKUP(B1574,CovidTracking!B:G,4,FALSE),0)</f>
        <v>63</v>
      </c>
      <c r="G1574">
        <f>IFERROR(VLOOKUP(B1574,CovidTracking!B:G,5,FALSE),0)</f>
        <v>205</v>
      </c>
      <c r="H1574">
        <f t="shared" si="494"/>
        <v>268</v>
      </c>
      <c r="I1574">
        <f>IFERROR(VLOOKUP(B1574,CovidTracking!B:G,6,FALSE),0)</f>
        <v>0</v>
      </c>
      <c r="J1574">
        <f t="shared" si="506"/>
        <v>16</v>
      </c>
      <c r="K1574">
        <f t="shared" si="507"/>
        <v>0</v>
      </c>
      <c r="L1574">
        <f t="shared" si="508"/>
        <v>16</v>
      </c>
      <c r="M1574">
        <f t="shared" si="509"/>
        <v>0</v>
      </c>
      <c r="N1574">
        <f>VLOOKUP(A1574,Mobility!$A:$L,7,FALSE)</f>
        <v>-8</v>
      </c>
      <c r="O1574">
        <f>VLOOKUP(A1574,Mobility!$A:$L,8,FALSE)</f>
        <v>8</v>
      </c>
      <c r="P1574">
        <f>VLOOKUP(A1574,Mobility!$A:$L,9,FALSE)</f>
        <v>63</v>
      </c>
      <c r="Q1574">
        <f>VLOOKUP(A1574,Mobility!$A:$L,10,FALSE)</f>
        <v>-15</v>
      </c>
      <c r="R1574">
        <f>VLOOKUP(A1574,Mobility!$A:$L,11,FALSE)</f>
        <v>-7</v>
      </c>
      <c r="S1574">
        <f>VLOOKUP(A1574,Mobility!$A:$L,12,FALSE)</f>
        <v>3</v>
      </c>
      <c r="T1574">
        <f>VLOOKUP(D1574,'Pop and Pop Den'!A:C,2,FALSE)</f>
        <v>12820878</v>
      </c>
      <c r="U1574">
        <f>VLOOKUP(D1574,'Pop and Pop Den'!A:C,3,FALSE)</f>
        <v>286.54489999999998</v>
      </c>
      <c r="V1574">
        <f>VLOOKUP(D1574,Unemployment!A:B,2,FALSE)</f>
        <v>4.4000000000000004</v>
      </c>
      <c r="W1574">
        <f>VLOOKUP(D1574,Unemployment!H:J,2,FALSE)</f>
        <v>4.7</v>
      </c>
      <c r="X1574">
        <f>VLOOKUP(D1574,Unemployment!H:J,3,FALSE)</f>
        <v>6</v>
      </c>
      <c r="Y1574">
        <f t="shared" si="495"/>
        <v>1.5999999999999996</v>
      </c>
      <c r="Z1574">
        <f t="shared" si="496"/>
        <v>1.2999999999999998</v>
      </c>
      <c r="AA1574">
        <f>VLOOKUP(D1574,MedianAge!A:B,2,FALSE)</f>
        <v>40.700000000000003</v>
      </c>
      <c r="AB1574" s="6">
        <f>VLOOKUP(D1574,StateActions!F:G,2,FALSE)</f>
        <v>43922</v>
      </c>
      <c r="AC1574" s="6">
        <f>VLOOKUP(D1574,StateActions!L:M,2,FALSE)</f>
        <v>43909</v>
      </c>
      <c r="AD1574" s="6">
        <f>VLOOKUP(D1574,StateActions!A:B,2,FALSE)</f>
        <v>43903</v>
      </c>
      <c r="AE1574">
        <f t="shared" si="497"/>
        <v>-17</v>
      </c>
      <c r="AF1574">
        <f t="shared" si="498"/>
        <v>-4</v>
      </c>
      <c r="AG1574">
        <f t="shared" si="499"/>
        <v>2</v>
      </c>
      <c r="AH1574" s="18">
        <f t="shared" si="500"/>
        <v>0.23507462686567165</v>
      </c>
      <c r="AI1574" s="18">
        <f t="shared" si="501"/>
        <v>0.7649253731343284</v>
      </c>
      <c r="AJ1574" s="20">
        <f t="shared" si="502"/>
        <v>0</v>
      </c>
      <c r="AK1574" t="str">
        <f t="shared" si="503"/>
        <v>Include</v>
      </c>
      <c r="AL1574" t="str">
        <f t="shared" si="504"/>
        <v>Less than 10 deaths</v>
      </c>
      <c r="AM1574" s="6">
        <f>IFERROR(VLOOKUP(D1574,DatesEachStateReach10Deaths!A:B,2,FALSE),AK1574)</f>
        <v>43915</v>
      </c>
      <c r="AN1574">
        <f t="shared" si="505"/>
        <v>-10</v>
      </c>
    </row>
    <row r="1575" spans="1:40" x14ac:dyDescent="0.25">
      <c r="A1575" t="str">
        <f t="shared" si="492"/>
        <v>43906Pennsylvania</v>
      </c>
      <c r="B1575" t="str">
        <f t="shared" si="493"/>
        <v>43906PA</v>
      </c>
      <c r="C1575" s="6">
        <v>43906</v>
      </c>
      <c r="D1575" t="s">
        <v>101</v>
      </c>
      <c r="E1575" t="s">
        <v>46</v>
      </c>
      <c r="F1575">
        <f>IFERROR(VLOOKUP(B1575,CovidTracking!B:G,4,FALSE),0)</f>
        <v>76</v>
      </c>
      <c r="G1575">
        <f>IFERROR(VLOOKUP(B1575,CovidTracking!B:G,5,FALSE),0)</f>
        <v>670</v>
      </c>
      <c r="H1575">
        <f t="shared" si="494"/>
        <v>746</v>
      </c>
      <c r="I1575">
        <f>IFERROR(VLOOKUP(B1575,CovidTracking!B:G,6,FALSE),0)</f>
        <v>0</v>
      </c>
      <c r="J1575">
        <f t="shared" si="506"/>
        <v>13</v>
      </c>
      <c r="K1575">
        <f t="shared" si="507"/>
        <v>465</v>
      </c>
      <c r="L1575">
        <f t="shared" si="508"/>
        <v>478</v>
      </c>
      <c r="M1575">
        <f t="shared" si="509"/>
        <v>0</v>
      </c>
      <c r="N1575">
        <f>VLOOKUP(A1575,Mobility!$A:$L,7,FALSE)</f>
        <v>-6</v>
      </c>
      <c r="O1575">
        <f>VLOOKUP(A1575,Mobility!$A:$L,8,FALSE)</f>
        <v>18</v>
      </c>
      <c r="P1575">
        <f>VLOOKUP(A1575,Mobility!$A:$L,9,FALSE)</f>
        <v>10</v>
      </c>
      <c r="Q1575">
        <f>VLOOKUP(A1575,Mobility!$A:$L,10,FALSE)</f>
        <v>-26</v>
      </c>
      <c r="R1575">
        <f>VLOOKUP(A1575,Mobility!$A:$L,11,FALSE)</f>
        <v>-22</v>
      </c>
      <c r="S1575">
        <f>VLOOKUP(A1575,Mobility!$A:$L,12,FALSE)</f>
        <v>8</v>
      </c>
      <c r="T1575">
        <f>VLOOKUP(D1575,'Pop and Pop Den'!A:C,2,FALSE)</f>
        <v>12820878</v>
      </c>
      <c r="U1575">
        <f>VLOOKUP(D1575,'Pop and Pop Den'!A:C,3,FALSE)</f>
        <v>286.54489999999998</v>
      </c>
      <c r="V1575">
        <f>VLOOKUP(D1575,Unemployment!A:B,2,FALSE)</f>
        <v>4.4000000000000004</v>
      </c>
      <c r="W1575">
        <f>VLOOKUP(D1575,Unemployment!H:J,2,FALSE)</f>
        <v>4.7</v>
      </c>
      <c r="X1575">
        <f>VLOOKUP(D1575,Unemployment!H:J,3,FALSE)</f>
        <v>6</v>
      </c>
      <c r="Y1575">
        <f t="shared" si="495"/>
        <v>1.5999999999999996</v>
      </c>
      <c r="Z1575">
        <f t="shared" si="496"/>
        <v>1.2999999999999998</v>
      </c>
      <c r="AA1575">
        <f>VLOOKUP(D1575,MedianAge!A:B,2,FALSE)</f>
        <v>40.700000000000003</v>
      </c>
      <c r="AB1575" s="6">
        <f>VLOOKUP(D1575,StateActions!F:G,2,FALSE)</f>
        <v>43922</v>
      </c>
      <c r="AC1575" s="6">
        <f>VLOOKUP(D1575,StateActions!L:M,2,FALSE)</f>
        <v>43909</v>
      </c>
      <c r="AD1575" s="6">
        <f>VLOOKUP(D1575,StateActions!A:B,2,FALSE)</f>
        <v>43903</v>
      </c>
      <c r="AE1575">
        <f t="shared" si="497"/>
        <v>-16</v>
      </c>
      <c r="AF1575">
        <f t="shared" si="498"/>
        <v>-3</v>
      </c>
      <c r="AG1575">
        <f t="shared" si="499"/>
        <v>3</v>
      </c>
      <c r="AH1575" s="18">
        <f t="shared" si="500"/>
        <v>0.10187667560321716</v>
      </c>
      <c r="AI1575" s="18">
        <f t="shared" si="501"/>
        <v>0.89812332439678288</v>
      </c>
      <c r="AJ1575" s="20">
        <f t="shared" si="502"/>
        <v>0</v>
      </c>
      <c r="AK1575" t="str">
        <f t="shared" si="503"/>
        <v>Include</v>
      </c>
      <c r="AL1575" t="str">
        <f t="shared" si="504"/>
        <v>Less than 10 deaths</v>
      </c>
      <c r="AM1575" s="6">
        <f>IFERROR(VLOOKUP(D1575,DatesEachStateReach10Deaths!A:B,2,FALSE),AK1575)</f>
        <v>43915</v>
      </c>
      <c r="AN1575">
        <f t="shared" si="505"/>
        <v>-9</v>
      </c>
    </row>
    <row r="1576" spans="1:40" x14ac:dyDescent="0.25">
      <c r="A1576" t="str">
        <f t="shared" si="492"/>
        <v>43907Pennsylvania</v>
      </c>
      <c r="B1576" t="str">
        <f t="shared" si="493"/>
        <v>43907PA</v>
      </c>
      <c r="C1576" s="6">
        <v>43907</v>
      </c>
      <c r="D1576" t="s">
        <v>101</v>
      </c>
      <c r="E1576" t="s">
        <v>46</v>
      </c>
      <c r="F1576">
        <f>IFERROR(VLOOKUP(B1576,CovidTracking!B:G,4,FALSE),0)</f>
        <v>96</v>
      </c>
      <c r="G1576">
        <f>IFERROR(VLOOKUP(B1576,CovidTracking!B:G,5,FALSE),0)</f>
        <v>879</v>
      </c>
      <c r="H1576">
        <f t="shared" si="494"/>
        <v>975</v>
      </c>
      <c r="I1576">
        <f>IFERROR(VLOOKUP(B1576,CovidTracking!B:G,6,FALSE),0)</f>
        <v>0</v>
      </c>
      <c r="J1576">
        <f t="shared" si="506"/>
        <v>20</v>
      </c>
      <c r="K1576">
        <f t="shared" si="507"/>
        <v>209</v>
      </c>
      <c r="L1576">
        <f t="shared" si="508"/>
        <v>229</v>
      </c>
      <c r="M1576">
        <f t="shared" si="509"/>
        <v>0</v>
      </c>
      <c r="N1576">
        <f>VLOOKUP(A1576,Mobility!$A:$L,7,FALSE)</f>
        <v>-28</v>
      </c>
      <c r="O1576">
        <f>VLOOKUP(A1576,Mobility!$A:$L,8,FALSE)</f>
        <v>2</v>
      </c>
      <c r="P1576">
        <f>VLOOKUP(A1576,Mobility!$A:$L,9,FALSE)</f>
        <v>-4</v>
      </c>
      <c r="Q1576">
        <f>VLOOKUP(A1576,Mobility!$A:$L,10,FALSE)</f>
        <v>-34</v>
      </c>
      <c r="R1576">
        <f>VLOOKUP(A1576,Mobility!$A:$L,11,FALSE)</f>
        <v>-31</v>
      </c>
      <c r="S1576">
        <f>VLOOKUP(A1576,Mobility!$A:$L,12,FALSE)</f>
        <v>13</v>
      </c>
      <c r="T1576">
        <f>VLOOKUP(D1576,'Pop and Pop Den'!A:C,2,FALSE)</f>
        <v>12820878</v>
      </c>
      <c r="U1576">
        <f>VLOOKUP(D1576,'Pop and Pop Den'!A:C,3,FALSE)</f>
        <v>286.54489999999998</v>
      </c>
      <c r="V1576">
        <f>VLOOKUP(D1576,Unemployment!A:B,2,FALSE)</f>
        <v>4.4000000000000004</v>
      </c>
      <c r="W1576">
        <f>VLOOKUP(D1576,Unemployment!H:J,2,FALSE)</f>
        <v>4.7</v>
      </c>
      <c r="X1576">
        <f>VLOOKUP(D1576,Unemployment!H:J,3,FALSE)</f>
        <v>6</v>
      </c>
      <c r="Y1576">
        <f t="shared" si="495"/>
        <v>1.5999999999999996</v>
      </c>
      <c r="Z1576">
        <f t="shared" si="496"/>
        <v>1.2999999999999998</v>
      </c>
      <c r="AA1576">
        <f>VLOOKUP(D1576,MedianAge!A:B,2,FALSE)</f>
        <v>40.700000000000003</v>
      </c>
      <c r="AB1576" s="6">
        <f>VLOOKUP(D1576,StateActions!F:G,2,FALSE)</f>
        <v>43922</v>
      </c>
      <c r="AC1576" s="6">
        <f>VLOOKUP(D1576,StateActions!L:M,2,FALSE)</f>
        <v>43909</v>
      </c>
      <c r="AD1576" s="6">
        <f>VLOOKUP(D1576,StateActions!A:B,2,FALSE)</f>
        <v>43903</v>
      </c>
      <c r="AE1576">
        <f t="shared" si="497"/>
        <v>-15</v>
      </c>
      <c r="AF1576">
        <f t="shared" si="498"/>
        <v>-2</v>
      </c>
      <c r="AG1576">
        <f t="shared" si="499"/>
        <v>4</v>
      </c>
      <c r="AH1576" s="18">
        <f t="shared" si="500"/>
        <v>9.8461538461538461E-2</v>
      </c>
      <c r="AI1576" s="18">
        <f t="shared" si="501"/>
        <v>0.90153846153846151</v>
      </c>
      <c r="AJ1576" s="20">
        <f t="shared" si="502"/>
        <v>0</v>
      </c>
      <c r="AK1576" t="str">
        <f t="shared" si="503"/>
        <v>Include</v>
      </c>
      <c r="AL1576" t="str">
        <f t="shared" si="504"/>
        <v>Less than 10 deaths</v>
      </c>
      <c r="AM1576" s="6">
        <f>IFERROR(VLOOKUP(D1576,DatesEachStateReach10Deaths!A:B,2,FALSE),AK1576)</f>
        <v>43915</v>
      </c>
      <c r="AN1576">
        <f t="shared" si="505"/>
        <v>-8</v>
      </c>
    </row>
    <row r="1577" spans="1:40" x14ac:dyDescent="0.25">
      <c r="A1577" t="str">
        <f t="shared" si="492"/>
        <v>43908Pennsylvania</v>
      </c>
      <c r="B1577" t="str">
        <f t="shared" si="493"/>
        <v>43908PA</v>
      </c>
      <c r="C1577" s="6">
        <v>43908</v>
      </c>
      <c r="D1577" t="s">
        <v>101</v>
      </c>
      <c r="E1577" t="s">
        <v>46</v>
      </c>
      <c r="F1577">
        <f>IFERROR(VLOOKUP(B1577,CovidTracking!B:G,4,FALSE),0)</f>
        <v>133</v>
      </c>
      <c r="G1577">
        <f>IFERROR(VLOOKUP(B1577,CovidTracking!B:G,5,FALSE),0)</f>
        <v>1187</v>
      </c>
      <c r="H1577">
        <f t="shared" si="494"/>
        <v>1320</v>
      </c>
      <c r="I1577">
        <f>IFERROR(VLOOKUP(B1577,CovidTracking!B:G,6,FALSE),0)</f>
        <v>1</v>
      </c>
      <c r="J1577">
        <f t="shared" si="506"/>
        <v>37</v>
      </c>
      <c r="K1577">
        <f t="shared" si="507"/>
        <v>308</v>
      </c>
      <c r="L1577">
        <f t="shared" si="508"/>
        <v>345</v>
      </c>
      <c r="M1577">
        <f t="shared" si="509"/>
        <v>1</v>
      </c>
      <c r="N1577">
        <f>VLOOKUP(A1577,Mobility!$A:$L,7,FALSE)</f>
        <v>-33</v>
      </c>
      <c r="O1577">
        <f>VLOOKUP(A1577,Mobility!$A:$L,8,FALSE)</f>
        <v>-2</v>
      </c>
      <c r="P1577">
        <f>VLOOKUP(A1577,Mobility!$A:$L,9,FALSE)</f>
        <v>31</v>
      </c>
      <c r="Q1577">
        <f>VLOOKUP(A1577,Mobility!$A:$L,10,FALSE)</f>
        <v>-37</v>
      </c>
      <c r="R1577">
        <f>VLOOKUP(A1577,Mobility!$A:$L,11,FALSE)</f>
        <v>-35</v>
      </c>
      <c r="S1577">
        <f>VLOOKUP(A1577,Mobility!$A:$L,12,FALSE)</f>
        <v>14</v>
      </c>
      <c r="T1577">
        <f>VLOOKUP(D1577,'Pop and Pop Den'!A:C,2,FALSE)</f>
        <v>12820878</v>
      </c>
      <c r="U1577">
        <f>VLOOKUP(D1577,'Pop and Pop Den'!A:C,3,FALSE)</f>
        <v>286.54489999999998</v>
      </c>
      <c r="V1577">
        <f>VLOOKUP(D1577,Unemployment!A:B,2,FALSE)</f>
        <v>4.4000000000000004</v>
      </c>
      <c r="W1577">
        <f>VLOOKUP(D1577,Unemployment!H:J,2,FALSE)</f>
        <v>4.7</v>
      </c>
      <c r="X1577">
        <f>VLOOKUP(D1577,Unemployment!H:J,3,FALSE)</f>
        <v>6</v>
      </c>
      <c r="Y1577">
        <f t="shared" si="495"/>
        <v>1.5999999999999996</v>
      </c>
      <c r="Z1577">
        <f t="shared" si="496"/>
        <v>1.2999999999999998</v>
      </c>
      <c r="AA1577">
        <f>VLOOKUP(D1577,MedianAge!A:B,2,FALSE)</f>
        <v>40.700000000000003</v>
      </c>
      <c r="AB1577" s="6">
        <f>VLOOKUP(D1577,StateActions!F:G,2,FALSE)</f>
        <v>43922</v>
      </c>
      <c r="AC1577" s="6">
        <f>VLOOKUP(D1577,StateActions!L:M,2,FALSE)</f>
        <v>43909</v>
      </c>
      <c r="AD1577" s="6">
        <f>VLOOKUP(D1577,StateActions!A:B,2,FALSE)</f>
        <v>43903</v>
      </c>
      <c r="AE1577">
        <f t="shared" si="497"/>
        <v>-14</v>
      </c>
      <c r="AF1577">
        <f t="shared" si="498"/>
        <v>-1</v>
      </c>
      <c r="AG1577">
        <f t="shared" si="499"/>
        <v>5</v>
      </c>
      <c r="AH1577" s="18">
        <f t="shared" si="500"/>
        <v>0.10075757575757575</v>
      </c>
      <c r="AI1577" s="18">
        <f t="shared" si="501"/>
        <v>0.89924242424242429</v>
      </c>
      <c r="AJ1577" s="20">
        <f t="shared" si="502"/>
        <v>7.5757575757575758E-4</v>
      </c>
      <c r="AK1577" t="str">
        <f t="shared" si="503"/>
        <v>Include</v>
      </c>
      <c r="AL1577" t="str">
        <f t="shared" si="504"/>
        <v>Less than 10 deaths</v>
      </c>
      <c r="AM1577" s="6">
        <f>IFERROR(VLOOKUP(D1577,DatesEachStateReach10Deaths!A:B,2,FALSE),AK1577)</f>
        <v>43915</v>
      </c>
      <c r="AN1577">
        <f t="shared" si="505"/>
        <v>-7</v>
      </c>
    </row>
    <row r="1578" spans="1:40" x14ac:dyDescent="0.25">
      <c r="A1578" t="str">
        <f t="shared" si="492"/>
        <v>43909Pennsylvania</v>
      </c>
      <c r="B1578" t="str">
        <f t="shared" si="493"/>
        <v>43909PA</v>
      </c>
      <c r="C1578" s="6">
        <v>43909</v>
      </c>
      <c r="D1578" t="s">
        <v>101</v>
      </c>
      <c r="E1578" t="s">
        <v>46</v>
      </c>
      <c r="F1578">
        <f>IFERROR(VLOOKUP(B1578,CovidTracking!B:G,4,FALSE),0)</f>
        <v>185</v>
      </c>
      <c r="G1578">
        <f>IFERROR(VLOOKUP(B1578,CovidTracking!B:G,5,FALSE),0)</f>
        <v>1608</v>
      </c>
      <c r="H1578">
        <f t="shared" si="494"/>
        <v>1793</v>
      </c>
      <c r="I1578">
        <f>IFERROR(VLOOKUP(B1578,CovidTracking!B:G,6,FALSE),0)</f>
        <v>1</v>
      </c>
      <c r="J1578">
        <f t="shared" si="506"/>
        <v>52</v>
      </c>
      <c r="K1578">
        <f t="shared" si="507"/>
        <v>421</v>
      </c>
      <c r="L1578">
        <f t="shared" si="508"/>
        <v>473</v>
      </c>
      <c r="M1578">
        <f t="shared" si="509"/>
        <v>0</v>
      </c>
      <c r="N1578">
        <f>VLOOKUP(A1578,Mobility!$A:$L,7,FALSE)</f>
        <v>-35</v>
      </c>
      <c r="O1578">
        <f>VLOOKUP(A1578,Mobility!$A:$L,8,FALSE)</f>
        <v>-1</v>
      </c>
      <c r="P1578">
        <f>VLOOKUP(A1578,Mobility!$A:$L,9,FALSE)</f>
        <v>0</v>
      </c>
      <c r="Q1578">
        <f>VLOOKUP(A1578,Mobility!$A:$L,10,FALSE)</f>
        <v>-42</v>
      </c>
      <c r="R1578">
        <f>VLOOKUP(A1578,Mobility!$A:$L,11,FALSE)</f>
        <v>-37</v>
      </c>
      <c r="S1578">
        <f>VLOOKUP(A1578,Mobility!$A:$L,12,FALSE)</f>
        <v>16</v>
      </c>
      <c r="T1578">
        <f>VLOOKUP(D1578,'Pop and Pop Den'!A:C,2,FALSE)</f>
        <v>12820878</v>
      </c>
      <c r="U1578">
        <f>VLOOKUP(D1578,'Pop and Pop Den'!A:C,3,FALSE)</f>
        <v>286.54489999999998</v>
      </c>
      <c r="V1578">
        <f>VLOOKUP(D1578,Unemployment!A:B,2,FALSE)</f>
        <v>4.4000000000000004</v>
      </c>
      <c r="W1578">
        <f>VLOOKUP(D1578,Unemployment!H:J,2,FALSE)</f>
        <v>4.7</v>
      </c>
      <c r="X1578">
        <f>VLOOKUP(D1578,Unemployment!H:J,3,FALSE)</f>
        <v>6</v>
      </c>
      <c r="Y1578">
        <f t="shared" si="495"/>
        <v>1.5999999999999996</v>
      </c>
      <c r="Z1578">
        <f t="shared" si="496"/>
        <v>1.2999999999999998</v>
      </c>
      <c r="AA1578">
        <f>VLOOKUP(D1578,MedianAge!A:B,2,FALSE)</f>
        <v>40.700000000000003</v>
      </c>
      <c r="AB1578" s="6">
        <f>VLOOKUP(D1578,StateActions!F:G,2,FALSE)</f>
        <v>43922</v>
      </c>
      <c r="AC1578" s="6">
        <f>VLOOKUP(D1578,StateActions!L:M,2,FALSE)</f>
        <v>43909</v>
      </c>
      <c r="AD1578" s="6">
        <f>VLOOKUP(D1578,StateActions!A:B,2,FALSE)</f>
        <v>43903</v>
      </c>
      <c r="AE1578">
        <f t="shared" si="497"/>
        <v>-13</v>
      </c>
      <c r="AF1578">
        <f t="shared" si="498"/>
        <v>0</v>
      </c>
      <c r="AG1578">
        <f t="shared" si="499"/>
        <v>6</v>
      </c>
      <c r="AH1578" s="18">
        <f t="shared" si="500"/>
        <v>0.10317902955939766</v>
      </c>
      <c r="AI1578" s="18">
        <f t="shared" si="501"/>
        <v>0.89682097044060238</v>
      </c>
      <c r="AJ1578" s="20">
        <f t="shared" si="502"/>
        <v>5.5772448410485224E-4</v>
      </c>
      <c r="AK1578" t="str">
        <f t="shared" si="503"/>
        <v>Include</v>
      </c>
      <c r="AL1578" t="str">
        <f t="shared" si="504"/>
        <v>Less than 10 deaths</v>
      </c>
      <c r="AM1578" s="6">
        <f>IFERROR(VLOOKUP(D1578,DatesEachStateReach10Deaths!A:B,2,FALSE),AK1578)</f>
        <v>43915</v>
      </c>
      <c r="AN1578">
        <f t="shared" si="505"/>
        <v>-6</v>
      </c>
    </row>
    <row r="1579" spans="1:40" x14ac:dyDescent="0.25">
      <c r="A1579" t="str">
        <f t="shared" si="492"/>
        <v>43910Pennsylvania</v>
      </c>
      <c r="B1579" t="str">
        <f t="shared" si="493"/>
        <v>43910PA</v>
      </c>
      <c r="C1579" s="6">
        <v>43910</v>
      </c>
      <c r="D1579" t="s">
        <v>101</v>
      </c>
      <c r="E1579" t="s">
        <v>46</v>
      </c>
      <c r="F1579">
        <f>IFERROR(VLOOKUP(B1579,CovidTracking!B:G,4,FALSE),0)</f>
        <v>268</v>
      </c>
      <c r="G1579">
        <f>IFERROR(VLOOKUP(B1579,CovidTracking!B:G,5,FALSE),0)</f>
        <v>2574</v>
      </c>
      <c r="H1579">
        <f t="shared" si="494"/>
        <v>2842</v>
      </c>
      <c r="I1579">
        <f>IFERROR(VLOOKUP(B1579,CovidTracking!B:G,6,FALSE),0)</f>
        <v>1</v>
      </c>
      <c r="J1579">
        <f t="shared" si="506"/>
        <v>83</v>
      </c>
      <c r="K1579">
        <f t="shared" si="507"/>
        <v>966</v>
      </c>
      <c r="L1579">
        <f t="shared" si="508"/>
        <v>1049</v>
      </c>
      <c r="M1579">
        <f t="shared" si="509"/>
        <v>0</v>
      </c>
      <c r="N1579">
        <f>VLOOKUP(A1579,Mobility!$A:$L,7,FALSE)</f>
        <v>-39</v>
      </c>
      <c r="O1579">
        <f>VLOOKUP(A1579,Mobility!$A:$L,8,FALSE)</f>
        <v>-1</v>
      </c>
      <c r="P1579">
        <f>VLOOKUP(A1579,Mobility!$A:$L,9,FALSE)</f>
        <v>15</v>
      </c>
      <c r="Q1579">
        <f>VLOOKUP(A1579,Mobility!$A:$L,10,FALSE)</f>
        <v>-43</v>
      </c>
      <c r="R1579">
        <f>VLOOKUP(A1579,Mobility!$A:$L,11,FALSE)</f>
        <v>-41</v>
      </c>
      <c r="S1579">
        <f>VLOOKUP(A1579,Mobility!$A:$L,12,FALSE)</f>
        <v>19</v>
      </c>
      <c r="T1579">
        <f>VLOOKUP(D1579,'Pop and Pop Den'!A:C,2,FALSE)</f>
        <v>12820878</v>
      </c>
      <c r="U1579">
        <f>VLOOKUP(D1579,'Pop and Pop Den'!A:C,3,FALSE)</f>
        <v>286.54489999999998</v>
      </c>
      <c r="V1579">
        <f>VLOOKUP(D1579,Unemployment!A:B,2,FALSE)</f>
        <v>4.4000000000000004</v>
      </c>
      <c r="W1579">
        <f>VLOOKUP(D1579,Unemployment!H:J,2,FALSE)</f>
        <v>4.7</v>
      </c>
      <c r="X1579">
        <f>VLOOKUP(D1579,Unemployment!H:J,3,FALSE)</f>
        <v>6</v>
      </c>
      <c r="Y1579">
        <f t="shared" si="495"/>
        <v>1.5999999999999996</v>
      </c>
      <c r="Z1579">
        <f t="shared" si="496"/>
        <v>1.2999999999999998</v>
      </c>
      <c r="AA1579">
        <f>VLOOKUP(D1579,MedianAge!A:B,2,FALSE)</f>
        <v>40.700000000000003</v>
      </c>
      <c r="AB1579" s="6">
        <f>VLOOKUP(D1579,StateActions!F:G,2,FALSE)</f>
        <v>43922</v>
      </c>
      <c r="AC1579" s="6">
        <f>VLOOKUP(D1579,StateActions!L:M,2,FALSE)</f>
        <v>43909</v>
      </c>
      <c r="AD1579" s="6">
        <f>VLOOKUP(D1579,StateActions!A:B,2,FALSE)</f>
        <v>43903</v>
      </c>
      <c r="AE1579">
        <f t="shared" si="497"/>
        <v>-12</v>
      </c>
      <c r="AF1579">
        <f t="shared" si="498"/>
        <v>1</v>
      </c>
      <c r="AG1579">
        <f t="shared" si="499"/>
        <v>7</v>
      </c>
      <c r="AH1579" s="18">
        <f t="shared" si="500"/>
        <v>9.4299788881069671E-2</v>
      </c>
      <c r="AI1579" s="18">
        <f t="shared" si="501"/>
        <v>0.90570021111893029</v>
      </c>
      <c r="AJ1579" s="20">
        <f t="shared" si="502"/>
        <v>3.5186488388458831E-4</v>
      </c>
      <c r="AK1579" t="str">
        <f t="shared" si="503"/>
        <v>Include</v>
      </c>
      <c r="AL1579" t="str">
        <f t="shared" si="504"/>
        <v>Less than 10 deaths</v>
      </c>
      <c r="AM1579" s="6">
        <f>IFERROR(VLOOKUP(D1579,DatesEachStateReach10Deaths!A:B,2,FALSE),AK1579)</f>
        <v>43915</v>
      </c>
      <c r="AN1579">
        <f t="shared" si="505"/>
        <v>-5</v>
      </c>
    </row>
    <row r="1580" spans="1:40" x14ac:dyDescent="0.25">
      <c r="A1580" t="str">
        <f t="shared" si="492"/>
        <v>43911Pennsylvania</v>
      </c>
      <c r="B1580" t="str">
        <f t="shared" si="493"/>
        <v>43911PA</v>
      </c>
      <c r="C1580" s="6">
        <v>43911</v>
      </c>
      <c r="D1580" t="s">
        <v>101</v>
      </c>
      <c r="E1580" t="s">
        <v>46</v>
      </c>
      <c r="F1580">
        <f>IFERROR(VLOOKUP(B1580,CovidTracking!B:G,4,FALSE),0)</f>
        <v>371</v>
      </c>
      <c r="G1580">
        <f>IFERROR(VLOOKUP(B1580,CovidTracking!B:G,5,FALSE),0)</f>
        <v>3766</v>
      </c>
      <c r="H1580">
        <f t="shared" si="494"/>
        <v>4137</v>
      </c>
      <c r="I1580">
        <f>IFERROR(VLOOKUP(B1580,CovidTracking!B:G,6,FALSE),0)</f>
        <v>2</v>
      </c>
      <c r="J1580">
        <f t="shared" si="506"/>
        <v>103</v>
      </c>
      <c r="K1580">
        <f t="shared" si="507"/>
        <v>1192</v>
      </c>
      <c r="L1580">
        <f t="shared" si="508"/>
        <v>1295</v>
      </c>
      <c r="M1580">
        <f t="shared" si="509"/>
        <v>1</v>
      </c>
      <c r="N1580">
        <f>VLOOKUP(A1580,Mobility!$A:$L,7,FALSE)</f>
        <v>-48</v>
      </c>
      <c r="O1580">
        <f>VLOOKUP(A1580,Mobility!$A:$L,8,FALSE)</f>
        <v>-11</v>
      </c>
      <c r="P1580">
        <f>VLOOKUP(A1580,Mobility!$A:$L,9,FALSE)</f>
        <v>20</v>
      </c>
      <c r="Q1580">
        <f>VLOOKUP(A1580,Mobility!$A:$L,10,FALSE)</f>
        <v>-40</v>
      </c>
      <c r="R1580">
        <f>VLOOKUP(A1580,Mobility!$A:$L,11,FALSE)</f>
        <v>-31</v>
      </c>
      <c r="S1580">
        <f>VLOOKUP(A1580,Mobility!$A:$L,12,FALSE)</f>
        <v>13</v>
      </c>
      <c r="T1580">
        <f>VLOOKUP(D1580,'Pop and Pop Den'!A:C,2,FALSE)</f>
        <v>12820878</v>
      </c>
      <c r="U1580">
        <f>VLOOKUP(D1580,'Pop and Pop Den'!A:C,3,FALSE)</f>
        <v>286.54489999999998</v>
      </c>
      <c r="V1580">
        <f>VLOOKUP(D1580,Unemployment!A:B,2,FALSE)</f>
        <v>4.4000000000000004</v>
      </c>
      <c r="W1580">
        <f>VLOOKUP(D1580,Unemployment!H:J,2,FALSE)</f>
        <v>4.7</v>
      </c>
      <c r="X1580">
        <f>VLOOKUP(D1580,Unemployment!H:J,3,FALSE)</f>
        <v>6</v>
      </c>
      <c r="Y1580">
        <f t="shared" si="495"/>
        <v>1.5999999999999996</v>
      </c>
      <c r="Z1580">
        <f t="shared" si="496"/>
        <v>1.2999999999999998</v>
      </c>
      <c r="AA1580">
        <f>VLOOKUP(D1580,MedianAge!A:B,2,FALSE)</f>
        <v>40.700000000000003</v>
      </c>
      <c r="AB1580" s="6">
        <f>VLOOKUP(D1580,StateActions!F:G,2,FALSE)</f>
        <v>43922</v>
      </c>
      <c r="AC1580" s="6">
        <f>VLOOKUP(D1580,StateActions!L:M,2,FALSE)</f>
        <v>43909</v>
      </c>
      <c r="AD1580" s="6">
        <f>VLOOKUP(D1580,StateActions!A:B,2,FALSE)</f>
        <v>43903</v>
      </c>
      <c r="AE1580">
        <f t="shared" si="497"/>
        <v>-11</v>
      </c>
      <c r="AF1580">
        <f t="shared" si="498"/>
        <v>2</v>
      </c>
      <c r="AG1580">
        <f t="shared" si="499"/>
        <v>8</v>
      </c>
      <c r="AH1580" s="18">
        <f t="shared" si="500"/>
        <v>8.9678510998307953E-2</v>
      </c>
      <c r="AI1580" s="18">
        <f t="shared" si="501"/>
        <v>0.91032148900169207</v>
      </c>
      <c r="AJ1580" s="20">
        <f t="shared" si="502"/>
        <v>4.8344210780759005E-4</v>
      </c>
      <c r="AK1580" t="str">
        <f t="shared" si="503"/>
        <v>Include</v>
      </c>
      <c r="AL1580" t="str">
        <f t="shared" si="504"/>
        <v>Less than 10 deaths</v>
      </c>
      <c r="AM1580" s="6">
        <f>IFERROR(VLOOKUP(D1580,DatesEachStateReach10Deaths!A:B,2,FALSE),AK1580)</f>
        <v>43915</v>
      </c>
      <c r="AN1580">
        <f t="shared" si="505"/>
        <v>-4</v>
      </c>
    </row>
    <row r="1581" spans="1:40" x14ac:dyDescent="0.25">
      <c r="A1581" t="str">
        <f t="shared" si="492"/>
        <v>43912Pennsylvania</v>
      </c>
      <c r="B1581" t="str">
        <f t="shared" si="493"/>
        <v>43912PA</v>
      </c>
      <c r="C1581" s="6">
        <v>43912</v>
      </c>
      <c r="D1581" t="s">
        <v>101</v>
      </c>
      <c r="E1581" t="s">
        <v>46</v>
      </c>
      <c r="F1581">
        <f>IFERROR(VLOOKUP(B1581,CovidTracking!B:G,4,FALSE),0)</f>
        <v>479</v>
      </c>
      <c r="G1581">
        <f>IFERROR(VLOOKUP(B1581,CovidTracking!B:G,5,FALSE),0)</f>
        <v>4964</v>
      </c>
      <c r="H1581">
        <f t="shared" si="494"/>
        <v>5443</v>
      </c>
      <c r="I1581">
        <f>IFERROR(VLOOKUP(B1581,CovidTracking!B:G,6,FALSE),0)</f>
        <v>2</v>
      </c>
      <c r="J1581">
        <f t="shared" si="506"/>
        <v>108</v>
      </c>
      <c r="K1581">
        <f t="shared" si="507"/>
        <v>1198</v>
      </c>
      <c r="L1581">
        <f t="shared" si="508"/>
        <v>1306</v>
      </c>
      <c r="M1581">
        <f t="shared" si="509"/>
        <v>0</v>
      </c>
      <c r="N1581">
        <f>VLOOKUP(A1581,Mobility!$A:$L,7,FALSE)</f>
        <v>-47</v>
      </c>
      <c r="O1581">
        <f>VLOOKUP(A1581,Mobility!$A:$L,8,FALSE)</f>
        <v>-18</v>
      </c>
      <c r="P1581">
        <f>VLOOKUP(A1581,Mobility!$A:$L,9,FALSE)</f>
        <v>38</v>
      </c>
      <c r="Q1581">
        <f>VLOOKUP(A1581,Mobility!$A:$L,10,FALSE)</f>
        <v>-46</v>
      </c>
      <c r="R1581">
        <f>VLOOKUP(A1581,Mobility!$A:$L,11,FALSE)</f>
        <v>-33</v>
      </c>
      <c r="S1581">
        <f>VLOOKUP(A1581,Mobility!$A:$L,12,FALSE)</f>
        <v>10</v>
      </c>
      <c r="T1581">
        <f>VLOOKUP(D1581,'Pop and Pop Den'!A:C,2,FALSE)</f>
        <v>12820878</v>
      </c>
      <c r="U1581">
        <f>VLOOKUP(D1581,'Pop and Pop Den'!A:C,3,FALSE)</f>
        <v>286.54489999999998</v>
      </c>
      <c r="V1581">
        <f>VLOOKUP(D1581,Unemployment!A:B,2,FALSE)</f>
        <v>4.4000000000000004</v>
      </c>
      <c r="W1581">
        <f>VLOOKUP(D1581,Unemployment!H:J,2,FALSE)</f>
        <v>4.7</v>
      </c>
      <c r="X1581">
        <f>VLOOKUP(D1581,Unemployment!H:J,3,FALSE)</f>
        <v>6</v>
      </c>
      <c r="Y1581">
        <f t="shared" si="495"/>
        <v>1.5999999999999996</v>
      </c>
      <c r="Z1581">
        <f t="shared" si="496"/>
        <v>1.2999999999999998</v>
      </c>
      <c r="AA1581">
        <f>VLOOKUP(D1581,MedianAge!A:B,2,FALSE)</f>
        <v>40.700000000000003</v>
      </c>
      <c r="AB1581" s="6">
        <f>VLOOKUP(D1581,StateActions!F:G,2,FALSE)</f>
        <v>43922</v>
      </c>
      <c r="AC1581" s="6">
        <f>VLOOKUP(D1581,StateActions!L:M,2,FALSE)</f>
        <v>43909</v>
      </c>
      <c r="AD1581" s="6">
        <f>VLOOKUP(D1581,StateActions!A:B,2,FALSE)</f>
        <v>43903</v>
      </c>
      <c r="AE1581">
        <f t="shared" si="497"/>
        <v>-10</v>
      </c>
      <c r="AF1581">
        <f t="shared" si="498"/>
        <v>3</v>
      </c>
      <c r="AG1581">
        <f t="shared" si="499"/>
        <v>9</v>
      </c>
      <c r="AH1581" s="18">
        <f t="shared" si="500"/>
        <v>8.8002939555392248E-2</v>
      </c>
      <c r="AI1581" s="18">
        <f t="shared" si="501"/>
        <v>0.91199706044460771</v>
      </c>
      <c r="AJ1581" s="20">
        <f t="shared" si="502"/>
        <v>3.6744442403086535E-4</v>
      </c>
      <c r="AK1581" t="str">
        <f t="shared" si="503"/>
        <v>Include</v>
      </c>
      <c r="AL1581" t="str">
        <f t="shared" si="504"/>
        <v>Less than 10 deaths</v>
      </c>
      <c r="AM1581" s="6">
        <f>IFERROR(VLOOKUP(D1581,DatesEachStateReach10Deaths!A:B,2,FALSE),AK1581)</f>
        <v>43915</v>
      </c>
      <c r="AN1581">
        <f t="shared" si="505"/>
        <v>-3</v>
      </c>
    </row>
    <row r="1582" spans="1:40" x14ac:dyDescent="0.25">
      <c r="A1582" t="str">
        <f t="shared" si="492"/>
        <v>43913Pennsylvania</v>
      </c>
      <c r="B1582" t="str">
        <f t="shared" si="493"/>
        <v>43913PA</v>
      </c>
      <c r="C1582" s="6">
        <v>43913</v>
      </c>
      <c r="D1582" t="s">
        <v>101</v>
      </c>
      <c r="E1582" t="s">
        <v>46</v>
      </c>
      <c r="F1582">
        <f>IFERROR(VLOOKUP(B1582,CovidTracking!B:G,4,FALSE),0)</f>
        <v>644</v>
      </c>
      <c r="G1582">
        <f>IFERROR(VLOOKUP(B1582,CovidTracking!B:G,5,FALSE),0)</f>
        <v>6595</v>
      </c>
      <c r="H1582">
        <f t="shared" si="494"/>
        <v>7239</v>
      </c>
      <c r="I1582">
        <f>IFERROR(VLOOKUP(B1582,CovidTracking!B:G,6,FALSE),0)</f>
        <v>6</v>
      </c>
      <c r="J1582">
        <f t="shared" si="506"/>
        <v>165</v>
      </c>
      <c r="K1582">
        <f t="shared" si="507"/>
        <v>1631</v>
      </c>
      <c r="L1582">
        <f t="shared" si="508"/>
        <v>1796</v>
      </c>
      <c r="M1582">
        <f t="shared" si="509"/>
        <v>4</v>
      </c>
      <c r="N1582">
        <f>VLOOKUP(A1582,Mobility!$A:$L,7,FALSE)</f>
        <v>-50</v>
      </c>
      <c r="O1582">
        <f>VLOOKUP(A1582,Mobility!$A:$L,8,FALSE)</f>
        <v>-25</v>
      </c>
      <c r="P1582">
        <f>VLOOKUP(A1582,Mobility!$A:$L,9,FALSE)</f>
        <v>-53</v>
      </c>
      <c r="Q1582">
        <f>VLOOKUP(A1582,Mobility!$A:$L,10,FALSE)</f>
        <v>-58</v>
      </c>
      <c r="R1582">
        <f>VLOOKUP(A1582,Mobility!$A:$L,11,FALSE)</f>
        <v>-50</v>
      </c>
      <c r="S1582">
        <f>VLOOKUP(A1582,Mobility!$A:$L,12,FALSE)</f>
        <v>21</v>
      </c>
      <c r="T1582">
        <f>VLOOKUP(D1582,'Pop and Pop Den'!A:C,2,FALSE)</f>
        <v>12820878</v>
      </c>
      <c r="U1582">
        <f>VLOOKUP(D1582,'Pop and Pop Den'!A:C,3,FALSE)</f>
        <v>286.54489999999998</v>
      </c>
      <c r="V1582">
        <f>VLOOKUP(D1582,Unemployment!A:B,2,FALSE)</f>
        <v>4.4000000000000004</v>
      </c>
      <c r="W1582">
        <f>VLOOKUP(D1582,Unemployment!H:J,2,FALSE)</f>
        <v>4.7</v>
      </c>
      <c r="X1582">
        <f>VLOOKUP(D1582,Unemployment!H:J,3,FALSE)</f>
        <v>6</v>
      </c>
      <c r="Y1582">
        <f t="shared" si="495"/>
        <v>1.5999999999999996</v>
      </c>
      <c r="Z1582">
        <f t="shared" si="496"/>
        <v>1.2999999999999998</v>
      </c>
      <c r="AA1582">
        <f>VLOOKUP(D1582,MedianAge!A:B,2,FALSE)</f>
        <v>40.700000000000003</v>
      </c>
      <c r="AB1582" s="6">
        <f>VLOOKUP(D1582,StateActions!F:G,2,FALSE)</f>
        <v>43922</v>
      </c>
      <c r="AC1582" s="6">
        <f>VLOOKUP(D1582,StateActions!L:M,2,FALSE)</f>
        <v>43909</v>
      </c>
      <c r="AD1582" s="6">
        <f>VLOOKUP(D1582,StateActions!A:B,2,FALSE)</f>
        <v>43903</v>
      </c>
      <c r="AE1582">
        <f t="shared" si="497"/>
        <v>-9</v>
      </c>
      <c r="AF1582">
        <f t="shared" si="498"/>
        <v>4</v>
      </c>
      <c r="AG1582">
        <f t="shared" si="499"/>
        <v>10</v>
      </c>
      <c r="AH1582" s="18">
        <f t="shared" si="500"/>
        <v>8.8962563890040064E-2</v>
      </c>
      <c r="AI1582" s="18">
        <f t="shared" si="501"/>
        <v>0.91103743610995991</v>
      </c>
      <c r="AJ1582" s="20">
        <f t="shared" si="502"/>
        <v>8.2884376295068376E-4</v>
      </c>
      <c r="AK1582" t="str">
        <f t="shared" si="503"/>
        <v>Include</v>
      </c>
      <c r="AL1582" t="str">
        <f t="shared" si="504"/>
        <v>Less than 10 deaths</v>
      </c>
      <c r="AM1582" s="6">
        <f>IFERROR(VLOOKUP(D1582,DatesEachStateReach10Deaths!A:B,2,FALSE),AK1582)</f>
        <v>43915</v>
      </c>
      <c r="AN1582">
        <f t="shared" si="505"/>
        <v>-2</v>
      </c>
    </row>
    <row r="1583" spans="1:40" x14ac:dyDescent="0.25">
      <c r="A1583" t="str">
        <f t="shared" si="492"/>
        <v>43914Pennsylvania</v>
      </c>
      <c r="B1583" t="str">
        <f t="shared" si="493"/>
        <v>43914PA</v>
      </c>
      <c r="C1583" s="6">
        <v>43914</v>
      </c>
      <c r="D1583" t="s">
        <v>101</v>
      </c>
      <c r="E1583" t="s">
        <v>46</v>
      </c>
      <c r="F1583">
        <f>IFERROR(VLOOKUP(B1583,CovidTracking!B:G,4,FALSE),0)</f>
        <v>851</v>
      </c>
      <c r="G1583">
        <f>IFERROR(VLOOKUP(B1583,CovidTracking!B:G,5,FALSE),0)</f>
        <v>8643</v>
      </c>
      <c r="H1583">
        <f t="shared" si="494"/>
        <v>9494</v>
      </c>
      <c r="I1583">
        <f>IFERROR(VLOOKUP(B1583,CovidTracking!B:G,6,FALSE),0)</f>
        <v>7</v>
      </c>
      <c r="J1583">
        <f t="shared" si="506"/>
        <v>207</v>
      </c>
      <c r="K1583">
        <f t="shared" si="507"/>
        <v>2048</v>
      </c>
      <c r="L1583">
        <f t="shared" si="508"/>
        <v>2255</v>
      </c>
      <c r="M1583">
        <f t="shared" si="509"/>
        <v>1</v>
      </c>
      <c r="N1583">
        <f>VLOOKUP(A1583,Mobility!$A:$L,7,FALSE)</f>
        <v>-45</v>
      </c>
      <c r="O1583">
        <f>VLOOKUP(A1583,Mobility!$A:$L,8,FALSE)</f>
        <v>-19</v>
      </c>
      <c r="P1583">
        <f>VLOOKUP(A1583,Mobility!$A:$L,9,FALSE)</f>
        <v>10</v>
      </c>
      <c r="Q1583">
        <f>VLOOKUP(A1583,Mobility!$A:$L,10,FALSE)</f>
        <v>-51</v>
      </c>
      <c r="R1583">
        <f>VLOOKUP(A1583,Mobility!$A:$L,11,FALSE)</f>
        <v>-51</v>
      </c>
      <c r="S1583">
        <f>VLOOKUP(A1583,Mobility!$A:$L,12,FALSE)</f>
        <v>21</v>
      </c>
      <c r="T1583">
        <f>VLOOKUP(D1583,'Pop and Pop Den'!A:C,2,FALSE)</f>
        <v>12820878</v>
      </c>
      <c r="U1583">
        <f>VLOOKUP(D1583,'Pop and Pop Den'!A:C,3,FALSE)</f>
        <v>286.54489999999998</v>
      </c>
      <c r="V1583">
        <f>VLOOKUP(D1583,Unemployment!A:B,2,FALSE)</f>
        <v>4.4000000000000004</v>
      </c>
      <c r="W1583">
        <f>VLOOKUP(D1583,Unemployment!H:J,2,FALSE)</f>
        <v>4.7</v>
      </c>
      <c r="X1583">
        <f>VLOOKUP(D1583,Unemployment!H:J,3,FALSE)</f>
        <v>6</v>
      </c>
      <c r="Y1583">
        <f t="shared" si="495"/>
        <v>1.5999999999999996</v>
      </c>
      <c r="Z1583">
        <f t="shared" si="496"/>
        <v>1.2999999999999998</v>
      </c>
      <c r="AA1583">
        <f>VLOOKUP(D1583,MedianAge!A:B,2,FALSE)</f>
        <v>40.700000000000003</v>
      </c>
      <c r="AB1583" s="6">
        <f>VLOOKUP(D1583,StateActions!F:G,2,FALSE)</f>
        <v>43922</v>
      </c>
      <c r="AC1583" s="6">
        <f>VLOOKUP(D1583,StateActions!L:M,2,FALSE)</f>
        <v>43909</v>
      </c>
      <c r="AD1583" s="6">
        <f>VLOOKUP(D1583,StateActions!A:B,2,FALSE)</f>
        <v>43903</v>
      </c>
      <c r="AE1583">
        <f t="shared" si="497"/>
        <v>-8</v>
      </c>
      <c r="AF1583">
        <f t="shared" si="498"/>
        <v>5</v>
      </c>
      <c r="AG1583">
        <f t="shared" si="499"/>
        <v>11</v>
      </c>
      <c r="AH1583" s="18">
        <f t="shared" si="500"/>
        <v>8.9635559300610915E-2</v>
      </c>
      <c r="AI1583" s="18">
        <f t="shared" si="501"/>
        <v>0.91036444069938904</v>
      </c>
      <c r="AJ1583" s="20">
        <f t="shared" si="502"/>
        <v>7.3730777333052449E-4</v>
      </c>
      <c r="AK1583" t="str">
        <f t="shared" si="503"/>
        <v>Include</v>
      </c>
      <c r="AL1583" t="str">
        <f t="shared" si="504"/>
        <v>Less than 10 deaths</v>
      </c>
      <c r="AM1583" s="6">
        <f>IFERROR(VLOOKUP(D1583,DatesEachStateReach10Deaths!A:B,2,FALSE),AK1583)</f>
        <v>43915</v>
      </c>
      <c r="AN1583">
        <f t="shared" si="505"/>
        <v>-1</v>
      </c>
    </row>
    <row r="1584" spans="1:40" x14ac:dyDescent="0.25">
      <c r="A1584" t="str">
        <f t="shared" si="492"/>
        <v>43915Pennsylvania</v>
      </c>
      <c r="B1584" t="str">
        <f t="shared" si="493"/>
        <v>43915PA</v>
      </c>
      <c r="C1584" s="6">
        <v>43915</v>
      </c>
      <c r="D1584" t="s">
        <v>101</v>
      </c>
      <c r="E1584" t="s">
        <v>46</v>
      </c>
      <c r="F1584">
        <f>IFERROR(VLOOKUP(B1584,CovidTracking!B:G,4,FALSE),0)</f>
        <v>1127</v>
      </c>
      <c r="G1584">
        <f>IFERROR(VLOOKUP(B1584,CovidTracking!B:G,5,FALSE),0)</f>
        <v>11193</v>
      </c>
      <c r="H1584">
        <f t="shared" si="494"/>
        <v>12320</v>
      </c>
      <c r="I1584">
        <f>IFERROR(VLOOKUP(B1584,CovidTracking!B:G,6,FALSE),0)</f>
        <v>11</v>
      </c>
      <c r="J1584">
        <f t="shared" si="506"/>
        <v>276</v>
      </c>
      <c r="K1584">
        <f t="shared" si="507"/>
        <v>2550</v>
      </c>
      <c r="L1584">
        <f t="shared" si="508"/>
        <v>2826</v>
      </c>
      <c r="M1584">
        <f t="shared" si="509"/>
        <v>4</v>
      </c>
      <c r="N1584">
        <f>VLOOKUP(A1584,Mobility!$A:$L,7,FALSE)</f>
        <v>-49</v>
      </c>
      <c r="O1584">
        <f>VLOOKUP(A1584,Mobility!$A:$L,8,FALSE)</f>
        <v>-23</v>
      </c>
      <c r="P1584">
        <f>VLOOKUP(A1584,Mobility!$A:$L,9,FALSE)</f>
        <v>-29</v>
      </c>
      <c r="Q1584">
        <f>VLOOKUP(A1584,Mobility!$A:$L,10,FALSE)</f>
        <v>-55</v>
      </c>
      <c r="R1584">
        <f>VLOOKUP(A1584,Mobility!$A:$L,11,FALSE)</f>
        <v>-52</v>
      </c>
      <c r="S1584">
        <f>VLOOKUP(A1584,Mobility!$A:$L,12,FALSE)</f>
        <v>22</v>
      </c>
      <c r="T1584">
        <f>VLOOKUP(D1584,'Pop and Pop Den'!A:C,2,FALSE)</f>
        <v>12820878</v>
      </c>
      <c r="U1584">
        <f>VLOOKUP(D1584,'Pop and Pop Den'!A:C,3,FALSE)</f>
        <v>286.54489999999998</v>
      </c>
      <c r="V1584">
        <f>VLOOKUP(D1584,Unemployment!A:B,2,FALSE)</f>
        <v>4.4000000000000004</v>
      </c>
      <c r="W1584">
        <f>VLOOKUP(D1584,Unemployment!H:J,2,FALSE)</f>
        <v>4.7</v>
      </c>
      <c r="X1584">
        <f>VLOOKUP(D1584,Unemployment!H:J,3,FALSE)</f>
        <v>6</v>
      </c>
      <c r="Y1584">
        <f t="shared" si="495"/>
        <v>1.5999999999999996</v>
      </c>
      <c r="Z1584">
        <f t="shared" si="496"/>
        <v>1.2999999999999998</v>
      </c>
      <c r="AA1584">
        <f>VLOOKUP(D1584,MedianAge!A:B,2,FALSE)</f>
        <v>40.700000000000003</v>
      </c>
      <c r="AB1584" s="6">
        <f>VLOOKUP(D1584,StateActions!F:G,2,FALSE)</f>
        <v>43922</v>
      </c>
      <c r="AC1584" s="6">
        <f>VLOOKUP(D1584,StateActions!L:M,2,FALSE)</f>
        <v>43909</v>
      </c>
      <c r="AD1584" s="6">
        <f>VLOOKUP(D1584,StateActions!A:B,2,FALSE)</f>
        <v>43903</v>
      </c>
      <c r="AE1584">
        <f t="shared" si="497"/>
        <v>-7</v>
      </c>
      <c r="AF1584">
        <f t="shared" si="498"/>
        <v>6</v>
      </c>
      <c r="AG1584">
        <f t="shared" si="499"/>
        <v>12</v>
      </c>
      <c r="AH1584" s="18">
        <f t="shared" si="500"/>
        <v>9.1477272727272727E-2</v>
      </c>
      <c r="AI1584" s="18">
        <f t="shared" si="501"/>
        <v>0.90852272727272732</v>
      </c>
      <c r="AJ1584" s="20">
        <f t="shared" si="502"/>
        <v>8.9285714285714283E-4</v>
      </c>
      <c r="AK1584" t="str">
        <f t="shared" si="503"/>
        <v>Include</v>
      </c>
      <c r="AL1584" t="str">
        <f t="shared" si="504"/>
        <v>10 or more deaths</v>
      </c>
      <c r="AM1584" s="6">
        <f>IFERROR(VLOOKUP(D1584,DatesEachStateReach10Deaths!A:B,2,FALSE),AK1584)</f>
        <v>43915</v>
      </c>
      <c r="AN1584">
        <f t="shared" si="505"/>
        <v>0</v>
      </c>
    </row>
    <row r="1585" spans="1:40" x14ac:dyDescent="0.25">
      <c r="A1585" t="str">
        <f t="shared" si="492"/>
        <v>43916Pennsylvania</v>
      </c>
      <c r="B1585" t="str">
        <f t="shared" si="493"/>
        <v>43916PA</v>
      </c>
      <c r="C1585" s="6">
        <v>43916</v>
      </c>
      <c r="D1585" t="s">
        <v>101</v>
      </c>
      <c r="E1585" t="s">
        <v>46</v>
      </c>
      <c r="F1585">
        <f>IFERROR(VLOOKUP(B1585,CovidTracking!B:G,4,FALSE),0)</f>
        <v>1687</v>
      </c>
      <c r="G1585">
        <f>IFERROR(VLOOKUP(B1585,CovidTracking!B:G,5,FALSE),0)</f>
        <v>16441</v>
      </c>
      <c r="H1585">
        <f t="shared" si="494"/>
        <v>18128</v>
      </c>
      <c r="I1585">
        <f>IFERROR(VLOOKUP(B1585,CovidTracking!B:G,6,FALSE),0)</f>
        <v>16</v>
      </c>
      <c r="J1585">
        <f t="shared" si="506"/>
        <v>560</v>
      </c>
      <c r="K1585">
        <f t="shared" si="507"/>
        <v>5248</v>
      </c>
      <c r="L1585">
        <f t="shared" si="508"/>
        <v>5808</v>
      </c>
      <c r="M1585">
        <f t="shared" si="509"/>
        <v>5</v>
      </c>
      <c r="N1585">
        <f>VLOOKUP(A1585,Mobility!$A:$L,7,FALSE)</f>
        <v>-44</v>
      </c>
      <c r="O1585">
        <f>VLOOKUP(A1585,Mobility!$A:$L,8,FALSE)</f>
        <v>-18</v>
      </c>
      <c r="P1585">
        <f>VLOOKUP(A1585,Mobility!$A:$L,9,FALSE)</f>
        <v>52</v>
      </c>
      <c r="Q1585">
        <f>VLOOKUP(A1585,Mobility!$A:$L,10,FALSE)</f>
        <v>-50</v>
      </c>
      <c r="R1585">
        <f>VLOOKUP(A1585,Mobility!$A:$L,11,FALSE)</f>
        <v>-51</v>
      </c>
      <c r="S1585">
        <f>VLOOKUP(A1585,Mobility!$A:$L,12,FALSE)</f>
        <v>21</v>
      </c>
      <c r="T1585">
        <f>VLOOKUP(D1585,'Pop and Pop Den'!A:C,2,FALSE)</f>
        <v>12820878</v>
      </c>
      <c r="U1585">
        <f>VLOOKUP(D1585,'Pop and Pop Den'!A:C,3,FALSE)</f>
        <v>286.54489999999998</v>
      </c>
      <c r="V1585">
        <f>VLOOKUP(D1585,Unemployment!A:B,2,FALSE)</f>
        <v>4.4000000000000004</v>
      </c>
      <c r="W1585">
        <f>VLOOKUP(D1585,Unemployment!H:J,2,FALSE)</f>
        <v>4.7</v>
      </c>
      <c r="X1585">
        <f>VLOOKUP(D1585,Unemployment!H:J,3,FALSE)</f>
        <v>6</v>
      </c>
      <c r="Y1585">
        <f t="shared" si="495"/>
        <v>1.5999999999999996</v>
      </c>
      <c r="Z1585">
        <f t="shared" si="496"/>
        <v>1.2999999999999998</v>
      </c>
      <c r="AA1585">
        <f>VLOOKUP(D1585,MedianAge!A:B,2,FALSE)</f>
        <v>40.700000000000003</v>
      </c>
      <c r="AB1585" s="6">
        <f>VLOOKUP(D1585,StateActions!F:G,2,FALSE)</f>
        <v>43922</v>
      </c>
      <c r="AC1585" s="6">
        <f>VLOOKUP(D1585,StateActions!L:M,2,FALSE)</f>
        <v>43909</v>
      </c>
      <c r="AD1585" s="6">
        <f>VLOOKUP(D1585,StateActions!A:B,2,FALSE)</f>
        <v>43903</v>
      </c>
      <c r="AE1585">
        <f t="shared" si="497"/>
        <v>-6</v>
      </c>
      <c r="AF1585">
        <f t="shared" si="498"/>
        <v>7</v>
      </c>
      <c r="AG1585">
        <f t="shared" si="499"/>
        <v>13</v>
      </c>
      <c r="AH1585" s="18">
        <f t="shared" si="500"/>
        <v>9.3060458958517209E-2</v>
      </c>
      <c r="AI1585" s="18">
        <f t="shared" si="501"/>
        <v>0.90693954104148278</v>
      </c>
      <c r="AJ1585" s="20">
        <f t="shared" si="502"/>
        <v>8.8261253309797002E-4</v>
      </c>
      <c r="AK1585" t="str">
        <f t="shared" si="503"/>
        <v>Include</v>
      </c>
      <c r="AL1585" t="str">
        <f t="shared" si="504"/>
        <v>10 or more deaths</v>
      </c>
      <c r="AM1585" s="6">
        <f>IFERROR(VLOOKUP(D1585,DatesEachStateReach10Deaths!A:B,2,FALSE),AK1585)</f>
        <v>43915</v>
      </c>
      <c r="AN1585">
        <f t="shared" si="505"/>
        <v>1</v>
      </c>
    </row>
    <row r="1586" spans="1:40" x14ac:dyDescent="0.25">
      <c r="A1586" t="str">
        <f t="shared" si="492"/>
        <v>43917Pennsylvania</v>
      </c>
      <c r="B1586" t="str">
        <f t="shared" si="493"/>
        <v>43917PA</v>
      </c>
      <c r="C1586" s="6">
        <v>43917</v>
      </c>
      <c r="D1586" t="s">
        <v>101</v>
      </c>
      <c r="E1586" t="s">
        <v>46</v>
      </c>
      <c r="F1586">
        <f>IFERROR(VLOOKUP(B1586,CovidTracking!B:G,4,FALSE),0)</f>
        <v>2218</v>
      </c>
      <c r="G1586">
        <f>IFERROR(VLOOKUP(B1586,CovidTracking!B:G,5,FALSE),0)</f>
        <v>21016</v>
      </c>
      <c r="H1586">
        <f t="shared" si="494"/>
        <v>23234</v>
      </c>
      <c r="I1586">
        <f>IFERROR(VLOOKUP(B1586,CovidTracking!B:G,6,FALSE),0)</f>
        <v>22</v>
      </c>
      <c r="J1586">
        <f t="shared" si="506"/>
        <v>531</v>
      </c>
      <c r="K1586">
        <f t="shared" si="507"/>
        <v>4575</v>
      </c>
      <c r="L1586">
        <f t="shared" si="508"/>
        <v>5106</v>
      </c>
      <c r="M1586">
        <f t="shared" si="509"/>
        <v>6</v>
      </c>
      <c r="N1586">
        <f>VLOOKUP(A1586,Mobility!$A:$L,7,FALSE)</f>
        <v>-46</v>
      </c>
      <c r="O1586">
        <f>VLOOKUP(A1586,Mobility!$A:$L,8,FALSE)</f>
        <v>-20</v>
      </c>
      <c r="P1586">
        <f>VLOOKUP(A1586,Mobility!$A:$L,9,FALSE)</f>
        <v>27</v>
      </c>
      <c r="Q1586">
        <f>VLOOKUP(A1586,Mobility!$A:$L,10,FALSE)</f>
        <v>-52</v>
      </c>
      <c r="R1586">
        <f>VLOOKUP(A1586,Mobility!$A:$L,11,FALSE)</f>
        <v>-50</v>
      </c>
      <c r="S1586">
        <f>VLOOKUP(A1586,Mobility!$A:$L,12,FALSE)</f>
        <v>23</v>
      </c>
      <c r="T1586">
        <f>VLOOKUP(D1586,'Pop and Pop Den'!A:C,2,FALSE)</f>
        <v>12820878</v>
      </c>
      <c r="U1586">
        <f>VLOOKUP(D1586,'Pop and Pop Den'!A:C,3,FALSE)</f>
        <v>286.54489999999998</v>
      </c>
      <c r="V1586">
        <f>VLOOKUP(D1586,Unemployment!A:B,2,FALSE)</f>
        <v>4.4000000000000004</v>
      </c>
      <c r="W1586">
        <f>VLOOKUP(D1586,Unemployment!H:J,2,FALSE)</f>
        <v>4.7</v>
      </c>
      <c r="X1586">
        <f>VLOOKUP(D1586,Unemployment!H:J,3,FALSE)</f>
        <v>6</v>
      </c>
      <c r="Y1586">
        <f t="shared" si="495"/>
        <v>1.5999999999999996</v>
      </c>
      <c r="Z1586">
        <f t="shared" si="496"/>
        <v>1.2999999999999998</v>
      </c>
      <c r="AA1586">
        <f>VLOOKUP(D1586,MedianAge!A:B,2,FALSE)</f>
        <v>40.700000000000003</v>
      </c>
      <c r="AB1586" s="6">
        <f>VLOOKUP(D1586,StateActions!F:G,2,FALSE)</f>
        <v>43922</v>
      </c>
      <c r="AC1586" s="6">
        <f>VLOOKUP(D1586,StateActions!L:M,2,FALSE)</f>
        <v>43909</v>
      </c>
      <c r="AD1586" s="6">
        <f>VLOOKUP(D1586,StateActions!A:B,2,FALSE)</f>
        <v>43903</v>
      </c>
      <c r="AE1586">
        <f t="shared" si="497"/>
        <v>-5</v>
      </c>
      <c r="AF1586">
        <f t="shared" si="498"/>
        <v>8</v>
      </c>
      <c r="AG1586">
        <f t="shared" si="499"/>
        <v>14</v>
      </c>
      <c r="AH1586" s="18">
        <f t="shared" si="500"/>
        <v>9.5463544805027112E-2</v>
      </c>
      <c r="AI1586" s="18">
        <f t="shared" si="501"/>
        <v>0.90453645519497283</v>
      </c>
      <c r="AJ1586" s="20">
        <f t="shared" si="502"/>
        <v>9.4688818111388485E-4</v>
      </c>
      <c r="AK1586" t="str">
        <f t="shared" si="503"/>
        <v>Include</v>
      </c>
      <c r="AL1586" t="str">
        <f t="shared" si="504"/>
        <v>10 or more deaths</v>
      </c>
      <c r="AM1586" s="6">
        <f>IFERROR(VLOOKUP(D1586,DatesEachStateReach10Deaths!A:B,2,FALSE),AK1586)</f>
        <v>43915</v>
      </c>
      <c r="AN1586">
        <f t="shared" si="505"/>
        <v>2</v>
      </c>
    </row>
    <row r="1587" spans="1:40" x14ac:dyDescent="0.25">
      <c r="A1587" t="str">
        <f t="shared" si="492"/>
        <v>43918Pennsylvania</v>
      </c>
      <c r="B1587" t="str">
        <f t="shared" si="493"/>
        <v>43918PA</v>
      </c>
      <c r="C1587" s="6">
        <v>43918</v>
      </c>
      <c r="D1587" t="s">
        <v>101</v>
      </c>
      <c r="E1587" t="s">
        <v>46</v>
      </c>
      <c r="F1587">
        <f>IFERROR(VLOOKUP(B1587,CovidTracking!B:G,4,FALSE),0)</f>
        <v>2751</v>
      </c>
      <c r="G1587">
        <f>IFERROR(VLOOKUP(B1587,CovidTracking!B:G,5,FALSE),0)</f>
        <v>25254</v>
      </c>
      <c r="H1587">
        <f t="shared" si="494"/>
        <v>28005</v>
      </c>
      <c r="I1587">
        <f>IFERROR(VLOOKUP(B1587,CovidTracking!B:G,6,FALSE),0)</f>
        <v>34</v>
      </c>
      <c r="J1587">
        <f t="shared" si="506"/>
        <v>533</v>
      </c>
      <c r="K1587">
        <f t="shared" si="507"/>
        <v>4238</v>
      </c>
      <c r="L1587">
        <f t="shared" si="508"/>
        <v>4771</v>
      </c>
      <c r="M1587">
        <f t="shared" si="509"/>
        <v>12</v>
      </c>
      <c r="N1587">
        <f>VLOOKUP(A1587,Mobility!$A:$L,7,FALSE)</f>
        <v>-58</v>
      </c>
      <c r="O1587">
        <f>VLOOKUP(A1587,Mobility!$A:$L,8,FALSE)</f>
        <v>-33</v>
      </c>
      <c r="P1587">
        <f>VLOOKUP(A1587,Mobility!$A:$L,9,FALSE)</f>
        <v>-53</v>
      </c>
      <c r="Q1587">
        <f>VLOOKUP(A1587,Mobility!$A:$L,10,FALSE)</f>
        <v>-55</v>
      </c>
      <c r="R1587">
        <f>VLOOKUP(A1587,Mobility!$A:$L,11,FALSE)</f>
        <v>-39</v>
      </c>
      <c r="S1587">
        <f>VLOOKUP(A1587,Mobility!$A:$L,12,FALSE)</f>
        <v>17</v>
      </c>
      <c r="T1587">
        <f>VLOOKUP(D1587,'Pop and Pop Den'!A:C,2,FALSE)</f>
        <v>12820878</v>
      </c>
      <c r="U1587">
        <f>VLOOKUP(D1587,'Pop and Pop Den'!A:C,3,FALSE)</f>
        <v>286.54489999999998</v>
      </c>
      <c r="V1587">
        <f>VLOOKUP(D1587,Unemployment!A:B,2,FALSE)</f>
        <v>4.4000000000000004</v>
      </c>
      <c r="W1587">
        <f>VLOOKUP(D1587,Unemployment!H:J,2,FALSE)</f>
        <v>4.7</v>
      </c>
      <c r="X1587">
        <f>VLOOKUP(D1587,Unemployment!H:J,3,FALSE)</f>
        <v>6</v>
      </c>
      <c r="Y1587">
        <f t="shared" si="495"/>
        <v>1.5999999999999996</v>
      </c>
      <c r="Z1587">
        <f t="shared" si="496"/>
        <v>1.2999999999999998</v>
      </c>
      <c r="AA1587">
        <f>VLOOKUP(D1587,MedianAge!A:B,2,FALSE)</f>
        <v>40.700000000000003</v>
      </c>
      <c r="AB1587" s="6">
        <f>VLOOKUP(D1587,StateActions!F:G,2,FALSE)</f>
        <v>43922</v>
      </c>
      <c r="AC1587" s="6">
        <f>VLOOKUP(D1587,StateActions!L:M,2,FALSE)</f>
        <v>43909</v>
      </c>
      <c r="AD1587" s="6">
        <f>VLOOKUP(D1587,StateActions!A:B,2,FALSE)</f>
        <v>43903</v>
      </c>
      <c r="AE1587">
        <f t="shared" si="497"/>
        <v>-4</v>
      </c>
      <c r="AF1587">
        <f t="shared" si="498"/>
        <v>9</v>
      </c>
      <c r="AG1587">
        <f t="shared" si="499"/>
        <v>15</v>
      </c>
      <c r="AH1587" s="18">
        <f t="shared" si="500"/>
        <v>9.8232458489555433E-2</v>
      </c>
      <c r="AI1587" s="18">
        <f t="shared" si="501"/>
        <v>0.90176754151044458</v>
      </c>
      <c r="AJ1587" s="20">
        <f t="shared" si="502"/>
        <v>1.2140689162649526E-3</v>
      </c>
      <c r="AK1587" t="str">
        <f t="shared" si="503"/>
        <v>Include</v>
      </c>
      <c r="AL1587" t="str">
        <f t="shared" si="504"/>
        <v>10 or more deaths</v>
      </c>
      <c r="AM1587" s="6">
        <f>IFERROR(VLOOKUP(D1587,DatesEachStateReach10Deaths!A:B,2,FALSE),AK1587)</f>
        <v>43915</v>
      </c>
      <c r="AN1587">
        <f t="shared" si="505"/>
        <v>3</v>
      </c>
    </row>
    <row r="1588" spans="1:40" x14ac:dyDescent="0.25">
      <c r="A1588" t="str">
        <f t="shared" si="492"/>
        <v>43919Pennsylvania</v>
      </c>
      <c r="B1588" t="str">
        <f t="shared" si="493"/>
        <v>43919PA</v>
      </c>
      <c r="C1588" s="6">
        <v>43919</v>
      </c>
      <c r="D1588" t="s">
        <v>101</v>
      </c>
      <c r="E1588" t="s">
        <v>46</v>
      </c>
      <c r="F1588">
        <f>IFERROR(VLOOKUP(B1588,CovidTracking!B:G,4,FALSE),0)</f>
        <v>3394</v>
      </c>
      <c r="G1588">
        <f>IFERROR(VLOOKUP(B1588,CovidTracking!B:G,5,FALSE),0)</f>
        <v>30061</v>
      </c>
      <c r="H1588">
        <f t="shared" si="494"/>
        <v>33455</v>
      </c>
      <c r="I1588">
        <f>IFERROR(VLOOKUP(B1588,CovidTracking!B:G,6,FALSE),0)</f>
        <v>38</v>
      </c>
      <c r="J1588">
        <f t="shared" si="506"/>
        <v>643</v>
      </c>
      <c r="K1588">
        <f t="shared" si="507"/>
        <v>4807</v>
      </c>
      <c r="L1588">
        <f t="shared" si="508"/>
        <v>5450</v>
      </c>
      <c r="M1588">
        <f t="shared" si="509"/>
        <v>4</v>
      </c>
      <c r="N1588">
        <f>VLOOKUP(A1588,Mobility!$A:$L,7,FALSE)</f>
        <v>-50</v>
      </c>
      <c r="O1588">
        <f>VLOOKUP(A1588,Mobility!$A:$L,8,FALSE)</f>
        <v>-27</v>
      </c>
      <c r="P1588">
        <f>VLOOKUP(A1588,Mobility!$A:$L,9,FALSE)</f>
        <v>7</v>
      </c>
      <c r="Q1588">
        <f>VLOOKUP(A1588,Mobility!$A:$L,10,FALSE)</f>
        <v>-52</v>
      </c>
      <c r="R1588">
        <f>VLOOKUP(A1588,Mobility!$A:$L,11,FALSE)</f>
        <v>-38</v>
      </c>
      <c r="S1588">
        <f>VLOOKUP(A1588,Mobility!$A:$L,12,FALSE)</f>
        <v>12</v>
      </c>
      <c r="T1588">
        <f>VLOOKUP(D1588,'Pop and Pop Den'!A:C,2,FALSE)</f>
        <v>12820878</v>
      </c>
      <c r="U1588">
        <f>VLOOKUP(D1588,'Pop and Pop Den'!A:C,3,FALSE)</f>
        <v>286.54489999999998</v>
      </c>
      <c r="V1588">
        <f>VLOOKUP(D1588,Unemployment!A:B,2,FALSE)</f>
        <v>4.4000000000000004</v>
      </c>
      <c r="W1588">
        <f>VLOOKUP(D1588,Unemployment!H:J,2,FALSE)</f>
        <v>4.7</v>
      </c>
      <c r="X1588">
        <f>VLOOKUP(D1588,Unemployment!H:J,3,FALSE)</f>
        <v>6</v>
      </c>
      <c r="Y1588">
        <f t="shared" si="495"/>
        <v>1.5999999999999996</v>
      </c>
      <c r="Z1588">
        <f t="shared" si="496"/>
        <v>1.2999999999999998</v>
      </c>
      <c r="AA1588">
        <f>VLOOKUP(D1588,MedianAge!A:B,2,FALSE)</f>
        <v>40.700000000000003</v>
      </c>
      <c r="AB1588" s="6">
        <f>VLOOKUP(D1588,StateActions!F:G,2,FALSE)</f>
        <v>43922</v>
      </c>
      <c r="AC1588" s="6">
        <f>VLOOKUP(D1588,StateActions!L:M,2,FALSE)</f>
        <v>43909</v>
      </c>
      <c r="AD1588" s="6">
        <f>VLOOKUP(D1588,StateActions!A:B,2,FALSE)</f>
        <v>43903</v>
      </c>
      <c r="AE1588">
        <f t="shared" si="497"/>
        <v>-3</v>
      </c>
      <c r="AF1588">
        <f t="shared" si="498"/>
        <v>10</v>
      </c>
      <c r="AG1588">
        <f t="shared" si="499"/>
        <v>16</v>
      </c>
      <c r="AH1588" s="18">
        <f t="shared" si="500"/>
        <v>0.10144970856374234</v>
      </c>
      <c r="AI1588" s="18">
        <f t="shared" si="501"/>
        <v>0.89855029143625764</v>
      </c>
      <c r="AJ1588" s="20">
        <f t="shared" si="502"/>
        <v>1.1358541324166791E-3</v>
      </c>
      <c r="AK1588" t="str">
        <f t="shared" si="503"/>
        <v>Include</v>
      </c>
      <c r="AL1588" t="str">
        <f t="shared" si="504"/>
        <v>10 or more deaths</v>
      </c>
      <c r="AM1588" s="6">
        <f>IFERROR(VLOOKUP(D1588,DatesEachStateReach10Deaths!A:B,2,FALSE),AK1588)</f>
        <v>43915</v>
      </c>
      <c r="AN1588">
        <f t="shared" si="505"/>
        <v>4</v>
      </c>
    </row>
    <row r="1589" spans="1:40" x14ac:dyDescent="0.25">
      <c r="A1589" t="str">
        <f t="shared" si="492"/>
        <v>43920Pennsylvania</v>
      </c>
      <c r="B1589" t="str">
        <f t="shared" si="493"/>
        <v>43920PA</v>
      </c>
      <c r="C1589" s="6">
        <v>43920</v>
      </c>
      <c r="D1589" t="s">
        <v>101</v>
      </c>
      <c r="E1589" t="s">
        <v>46</v>
      </c>
      <c r="F1589">
        <f>IFERROR(VLOOKUP(B1589,CovidTracking!B:G,4,FALSE),0)</f>
        <v>4087</v>
      </c>
      <c r="G1589">
        <f>IFERROR(VLOOKUP(B1589,CovidTracking!B:G,5,FALSE),0)</f>
        <v>33777</v>
      </c>
      <c r="H1589">
        <f t="shared" si="494"/>
        <v>37864</v>
      </c>
      <c r="I1589">
        <f>IFERROR(VLOOKUP(B1589,CovidTracking!B:G,6,FALSE),0)</f>
        <v>49</v>
      </c>
      <c r="J1589">
        <f t="shared" si="506"/>
        <v>693</v>
      </c>
      <c r="K1589">
        <f t="shared" si="507"/>
        <v>3716</v>
      </c>
      <c r="L1589">
        <f t="shared" si="508"/>
        <v>4409</v>
      </c>
      <c r="M1589">
        <f t="shared" si="509"/>
        <v>11</v>
      </c>
      <c r="N1589">
        <f>VLOOKUP(A1589,Mobility!$A:$L,7,FALSE)</f>
        <v>-45</v>
      </c>
      <c r="O1589">
        <f>VLOOKUP(A1589,Mobility!$A:$L,8,FALSE)</f>
        <v>-23</v>
      </c>
      <c r="P1589">
        <f>VLOOKUP(A1589,Mobility!$A:$L,9,FALSE)</f>
        <v>-15</v>
      </c>
      <c r="Q1589">
        <f>VLOOKUP(A1589,Mobility!$A:$L,10,FALSE)</f>
        <v>-55</v>
      </c>
      <c r="R1589">
        <f>VLOOKUP(A1589,Mobility!$A:$L,11,FALSE)</f>
        <v>-51</v>
      </c>
      <c r="S1589">
        <f>VLOOKUP(A1589,Mobility!$A:$L,12,FALSE)</f>
        <v>21</v>
      </c>
      <c r="T1589">
        <f>VLOOKUP(D1589,'Pop and Pop Den'!A:C,2,FALSE)</f>
        <v>12820878</v>
      </c>
      <c r="U1589">
        <f>VLOOKUP(D1589,'Pop and Pop Den'!A:C,3,FALSE)</f>
        <v>286.54489999999998</v>
      </c>
      <c r="V1589">
        <f>VLOOKUP(D1589,Unemployment!A:B,2,FALSE)</f>
        <v>4.4000000000000004</v>
      </c>
      <c r="W1589">
        <f>VLOOKUP(D1589,Unemployment!H:J,2,FALSE)</f>
        <v>4.7</v>
      </c>
      <c r="X1589">
        <f>VLOOKUP(D1589,Unemployment!H:J,3,FALSE)</f>
        <v>6</v>
      </c>
      <c r="Y1589">
        <f t="shared" si="495"/>
        <v>1.5999999999999996</v>
      </c>
      <c r="Z1589">
        <f t="shared" si="496"/>
        <v>1.2999999999999998</v>
      </c>
      <c r="AA1589">
        <f>VLOOKUP(D1589,MedianAge!A:B,2,FALSE)</f>
        <v>40.700000000000003</v>
      </c>
      <c r="AB1589" s="6">
        <f>VLOOKUP(D1589,StateActions!F:G,2,FALSE)</f>
        <v>43922</v>
      </c>
      <c r="AC1589" s="6">
        <f>VLOOKUP(D1589,StateActions!L:M,2,FALSE)</f>
        <v>43909</v>
      </c>
      <c r="AD1589" s="6">
        <f>VLOOKUP(D1589,StateActions!A:B,2,FALSE)</f>
        <v>43903</v>
      </c>
      <c r="AE1589">
        <f t="shared" si="497"/>
        <v>-2</v>
      </c>
      <c r="AF1589">
        <f t="shared" si="498"/>
        <v>11</v>
      </c>
      <c r="AG1589">
        <f t="shared" si="499"/>
        <v>17</v>
      </c>
      <c r="AH1589" s="18">
        <f t="shared" si="500"/>
        <v>0.1079389393619269</v>
      </c>
      <c r="AI1589" s="18">
        <f t="shared" si="501"/>
        <v>0.89206106063807311</v>
      </c>
      <c r="AJ1589" s="20">
        <f t="shared" si="502"/>
        <v>1.2941052186773716E-3</v>
      </c>
      <c r="AK1589" t="str">
        <f t="shared" si="503"/>
        <v>Include</v>
      </c>
      <c r="AL1589" t="str">
        <f t="shared" si="504"/>
        <v>10 or more deaths</v>
      </c>
      <c r="AM1589" s="6">
        <f>IFERROR(VLOOKUP(D1589,DatesEachStateReach10Deaths!A:B,2,FALSE),AK1589)</f>
        <v>43915</v>
      </c>
      <c r="AN1589">
        <f t="shared" si="505"/>
        <v>5</v>
      </c>
    </row>
    <row r="1590" spans="1:40" x14ac:dyDescent="0.25">
      <c r="A1590" t="str">
        <f t="shared" ref="A1590:A1600" si="510">C1590&amp;D1590</f>
        <v>43921Pennsylvania</v>
      </c>
      <c r="B1590" t="str">
        <f t="shared" si="493"/>
        <v>43921PA</v>
      </c>
      <c r="C1590" s="6">
        <v>43921</v>
      </c>
      <c r="D1590" t="s">
        <v>101</v>
      </c>
      <c r="E1590" t="s">
        <v>46</v>
      </c>
      <c r="F1590">
        <f>IFERROR(VLOOKUP(B1590,CovidTracking!B:G,4,FALSE),0)</f>
        <v>4843</v>
      </c>
      <c r="G1590">
        <f>IFERROR(VLOOKUP(B1590,CovidTracking!B:G,5,FALSE),0)</f>
        <v>37645</v>
      </c>
      <c r="H1590">
        <f t="shared" si="494"/>
        <v>42488</v>
      </c>
      <c r="I1590">
        <f>IFERROR(VLOOKUP(B1590,CovidTracking!B:G,6,FALSE),0)</f>
        <v>63</v>
      </c>
      <c r="J1590">
        <f t="shared" si="506"/>
        <v>756</v>
      </c>
      <c r="K1590">
        <f t="shared" si="507"/>
        <v>3868</v>
      </c>
      <c r="L1590">
        <f t="shared" si="508"/>
        <v>4624</v>
      </c>
      <c r="M1590">
        <f t="shared" si="509"/>
        <v>14</v>
      </c>
      <c r="N1590">
        <f>VLOOKUP(A1590,Mobility!$A:$L,7,FALSE)</f>
        <v>-45</v>
      </c>
      <c r="O1590">
        <f>VLOOKUP(A1590,Mobility!$A:$L,8,FALSE)</f>
        <v>-22</v>
      </c>
      <c r="P1590">
        <f>VLOOKUP(A1590,Mobility!$A:$L,9,FALSE)</f>
        <v>-26</v>
      </c>
      <c r="Q1590">
        <f>VLOOKUP(A1590,Mobility!$A:$L,10,FALSE)</f>
        <v>-54</v>
      </c>
      <c r="R1590">
        <f>VLOOKUP(A1590,Mobility!$A:$L,11,FALSE)</f>
        <v>-53</v>
      </c>
      <c r="S1590">
        <f>VLOOKUP(A1590,Mobility!$A:$L,12,FALSE)</f>
        <v>22</v>
      </c>
      <c r="T1590">
        <f>VLOOKUP(D1590,'Pop and Pop Den'!A:C,2,FALSE)</f>
        <v>12820878</v>
      </c>
      <c r="U1590">
        <f>VLOOKUP(D1590,'Pop and Pop Den'!A:C,3,FALSE)</f>
        <v>286.54489999999998</v>
      </c>
      <c r="V1590">
        <f>VLOOKUP(D1590,Unemployment!A:B,2,FALSE)</f>
        <v>4.4000000000000004</v>
      </c>
      <c r="W1590">
        <f>VLOOKUP(D1590,Unemployment!H:J,2,FALSE)</f>
        <v>4.7</v>
      </c>
      <c r="X1590">
        <f>VLOOKUP(D1590,Unemployment!H:J,3,FALSE)</f>
        <v>6</v>
      </c>
      <c r="Y1590">
        <f t="shared" si="495"/>
        <v>1.5999999999999996</v>
      </c>
      <c r="Z1590">
        <f t="shared" si="496"/>
        <v>1.2999999999999998</v>
      </c>
      <c r="AA1590">
        <f>VLOOKUP(D1590,MedianAge!A:B,2,FALSE)</f>
        <v>40.700000000000003</v>
      </c>
      <c r="AB1590" s="6">
        <f>VLOOKUP(D1590,StateActions!F:G,2,FALSE)</f>
        <v>43922</v>
      </c>
      <c r="AC1590" s="6">
        <f>VLOOKUP(D1590,StateActions!L:M,2,FALSE)</f>
        <v>43909</v>
      </c>
      <c r="AD1590" s="6">
        <f>VLOOKUP(D1590,StateActions!A:B,2,FALSE)</f>
        <v>43903</v>
      </c>
      <c r="AE1590">
        <f t="shared" si="497"/>
        <v>-1</v>
      </c>
      <c r="AF1590">
        <f t="shared" si="498"/>
        <v>12</v>
      </c>
      <c r="AG1590">
        <f t="shared" si="499"/>
        <v>18</v>
      </c>
      <c r="AH1590" s="18">
        <f t="shared" si="500"/>
        <v>0.11398512521182451</v>
      </c>
      <c r="AI1590" s="18">
        <f t="shared" si="501"/>
        <v>0.88601487478817553</v>
      </c>
      <c r="AJ1590" s="20">
        <f t="shared" si="502"/>
        <v>1.482771606100546E-3</v>
      </c>
      <c r="AK1590" t="str">
        <f t="shared" si="503"/>
        <v>Include</v>
      </c>
      <c r="AL1590" t="str">
        <f t="shared" si="504"/>
        <v>10 or more deaths</v>
      </c>
      <c r="AM1590" s="6">
        <f>IFERROR(VLOOKUP(D1590,DatesEachStateReach10Deaths!A:B,2,FALSE),AK1590)</f>
        <v>43915</v>
      </c>
      <c r="AN1590">
        <f t="shared" si="505"/>
        <v>6</v>
      </c>
    </row>
    <row r="1591" spans="1:40" x14ac:dyDescent="0.25">
      <c r="A1591" t="str">
        <f t="shared" si="510"/>
        <v>43922Pennsylvania</v>
      </c>
      <c r="B1591" t="str">
        <f t="shared" si="493"/>
        <v>43922PA</v>
      </c>
      <c r="C1591" s="6">
        <v>43922</v>
      </c>
      <c r="D1591" t="s">
        <v>101</v>
      </c>
      <c r="E1591" t="s">
        <v>46</v>
      </c>
      <c r="F1591">
        <f>IFERROR(VLOOKUP(B1591,CovidTracking!B:G,4,FALSE),0)</f>
        <v>5805</v>
      </c>
      <c r="G1591">
        <f>IFERROR(VLOOKUP(B1591,CovidTracking!B:G,5,FALSE),0)</f>
        <v>42427</v>
      </c>
      <c r="H1591">
        <f t="shared" si="494"/>
        <v>48232</v>
      </c>
      <c r="I1591">
        <f>IFERROR(VLOOKUP(B1591,CovidTracking!B:G,6,FALSE),0)</f>
        <v>74</v>
      </c>
      <c r="J1591">
        <f t="shared" si="506"/>
        <v>962</v>
      </c>
      <c r="K1591">
        <f t="shared" si="507"/>
        <v>4782</v>
      </c>
      <c r="L1591">
        <f t="shared" si="508"/>
        <v>5744</v>
      </c>
      <c r="M1591">
        <f t="shared" si="509"/>
        <v>11</v>
      </c>
      <c r="N1591">
        <f>VLOOKUP(A1591,Mobility!$A:$L,7,FALSE)</f>
        <v>-43</v>
      </c>
      <c r="O1591">
        <f>VLOOKUP(A1591,Mobility!$A:$L,8,FALSE)</f>
        <v>-16</v>
      </c>
      <c r="P1591">
        <f>VLOOKUP(A1591,Mobility!$A:$L,9,FALSE)</f>
        <v>-1</v>
      </c>
      <c r="Q1591">
        <f>VLOOKUP(A1591,Mobility!$A:$L,10,FALSE)</f>
        <v>-50</v>
      </c>
      <c r="R1591">
        <f>VLOOKUP(A1591,Mobility!$A:$L,11,FALSE)</f>
        <v>-53</v>
      </c>
      <c r="S1591">
        <f>VLOOKUP(A1591,Mobility!$A:$L,12,FALSE)</f>
        <v>21</v>
      </c>
      <c r="T1591">
        <f>VLOOKUP(D1591,'Pop and Pop Den'!A:C,2,FALSE)</f>
        <v>12820878</v>
      </c>
      <c r="U1591">
        <f>VLOOKUP(D1591,'Pop and Pop Den'!A:C,3,FALSE)</f>
        <v>286.54489999999998</v>
      </c>
      <c r="V1591">
        <f>VLOOKUP(D1591,Unemployment!A:B,2,FALSE)</f>
        <v>4.4000000000000004</v>
      </c>
      <c r="W1591">
        <f>VLOOKUP(D1591,Unemployment!H:J,2,FALSE)</f>
        <v>4.7</v>
      </c>
      <c r="X1591">
        <f>VLOOKUP(D1591,Unemployment!H:J,3,FALSE)</f>
        <v>6</v>
      </c>
      <c r="Y1591">
        <f t="shared" si="495"/>
        <v>1.5999999999999996</v>
      </c>
      <c r="Z1591">
        <f t="shared" si="496"/>
        <v>1.2999999999999998</v>
      </c>
      <c r="AA1591">
        <f>VLOOKUP(D1591,MedianAge!A:B,2,FALSE)</f>
        <v>40.700000000000003</v>
      </c>
      <c r="AB1591" s="6">
        <f>VLOOKUP(D1591,StateActions!F:G,2,FALSE)</f>
        <v>43922</v>
      </c>
      <c r="AC1591" s="6">
        <f>VLOOKUP(D1591,StateActions!L:M,2,FALSE)</f>
        <v>43909</v>
      </c>
      <c r="AD1591" s="6">
        <f>VLOOKUP(D1591,StateActions!A:B,2,FALSE)</f>
        <v>43903</v>
      </c>
      <c r="AE1591">
        <f t="shared" si="497"/>
        <v>0</v>
      </c>
      <c r="AF1591">
        <f t="shared" si="498"/>
        <v>13</v>
      </c>
      <c r="AG1591">
        <f t="shared" si="499"/>
        <v>19</v>
      </c>
      <c r="AH1591" s="18">
        <f t="shared" si="500"/>
        <v>0.12035578039475867</v>
      </c>
      <c r="AI1591" s="18">
        <f t="shared" si="501"/>
        <v>0.87964421960524131</v>
      </c>
      <c r="AJ1591" s="20">
        <f t="shared" si="502"/>
        <v>1.5342511195886549E-3</v>
      </c>
      <c r="AK1591" t="str">
        <f t="shared" si="503"/>
        <v>Include</v>
      </c>
      <c r="AL1591" t="str">
        <f t="shared" si="504"/>
        <v>10 or more deaths</v>
      </c>
      <c r="AM1591" s="6">
        <f>IFERROR(VLOOKUP(D1591,DatesEachStateReach10Deaths!A:B,2,FALSE),AK1591)</f>
        <v>43915</v>
      </c>
      <c r="AN1591">
        <f t="shared" si="505"/>
        <v>7</v>
      </c>
    </row>
    <row r="1592" spans="1:40" x14ac:dyDescent="0.25">
      <c r="A1592" t="str">
        <f t="shared" si="510"/>
        <v>43923Pennsylvania</v>
      </c>
      <c r="B1592" t="str">
        <f t="shared" si="493"/>
        <v>43923PA</v>
      </c>
      <c r="C1592" s="6">
        <v>43923</v>
      </c>
      <c r="D1592" t="s">
        <v>101</v>
      </c>
      <c r="E1592" t="s">
        <v>46</v>
      </c>
      <c r="F1592">
        <f>IFERROR(VLOOKUP(B1592,CovidTracking!B:G,4,FALSE),0)</f>
        <v>7016</v>
      </c>
      <c r="G1592">
        <f>IFERROR(VLOOKUP(B1592,CovidTracking!B:G,5,FALSE),0)</f>
        <v>47698</v>
      </c>
      <c r="H1592">
        <f t="shared" si="494"/>
        <v>54714</v>
      </c>
      <c r="I1592">
        <f>IFERROR(VLOOKUP(B1592,CovidTracking!B:G,6,FALSE),0)</f>
        <v>90</v>
      </c>
      <c r="J1592">
        <f t="shared" si="506"/>
        <v>1211</v>
      </c>
      <c r="K1592">
        <f t="shared" si="507"/>
        <v>5271</v>
      </c>
      <c r="L1592">
        <f t="shared" si="508"/>
        <v>6482</v>
      </c>
      <c r="M1592">
        <f t="shared" si="509"/>
        <v>16</v>
      </c>
      <c r="N1592">
        <f>VLOOKUP(A1592,Mobility!$A:$L,7,FALSE)</f>
        <v>-45</v>
      </c>
      <c r="O1592">
        <f>VLOOKUP(A1592,Mobility!$A:$L,8,FALSE)</f>
        <v>-18</v>
      </c>
      <c r="P1592">
        <f>VLOOKUP(A1592,Mobility!$A:$L,9,FALSE)</f>
        <v>7</v>
      </c>
      <c r="Q1592">
        <f>VLOOKUP(A1592,Mobility!$A:$L,10,FALSE)</f>
        <v>-53</v>
      </c>
      <c r="R1592">
        <f>VLOOKUP(A1592,Mobility!$A:$L,11,FALSE)</f>
        <v>-53</v>
      </c>
      <c r="S1592">
        <f>VLOOKUP(A1592,Mobility!$A:$L,12,FALSE)</f>
        <v>22</v>
      </c>
      <c r="T1592">
        <f>VLOOKUP(D1592,'Pop and Pop Den'!A:C,2,FALSE)</f>
        <v>12820878</v>
      </c>
      <c r="U1592">
        <f>VLOOKUP(D1592,'Pop and Pop Den'!A:C,3,FALSE)</f>
        <v>286.54489999999998</v>
      </c>
      <c r="V1592">
        <f>VLOOKUP(D1592,Unemployment!A:B,2,FALSE)</f>
        <v>4.4000000000000004</v>
      </c>
      <c r="W1592">
        <f>VLOOKUP(D1592,Unemployment!H:J,2,FALSE)</f>
        <v>4.7</v>
      </c>
      <c r="X1592">
        <f>VLOOKUP(D1592,Unemployment!H:J,3,FALSE)</f>
        <v>6</v>
      </c>
      <c r="Y1592">
        <f t="shared" si="495"/>
        <v>1.5999999999999996</v>
      </c>
      <c r="Z1592">
        <f t="shared" si="496"/>
        <v>1.2999999999999998</v>
      </c>
      <c r="AA1592">
        <f>VLOOKUP(D1592,MedianAge!A:B,2,FALSE)</f>
        <v>40.700000000000003</v>
      </c>
      <c r="AB1592" s="6">
        <f>VLOOKUP(D1592,StateActions!F:G,2,FALSE)</f>
        <v>43922</v>
      </c>
      <c r="AC1592" s="6">
        <f>VLOOKUP(D1592,StateActions!L:M,2,FALSE)</f>
        <v>43909</v>
      </c>
      <c r="AD1592" s="6">
        <f>VLOOKUP(D1592,StateActions!A:B,2,FALSE)</f>
        <v>43903</v>
      </c>
      <c r="AE1592">
        <f t="shared" si="497"/>
        <v>1</v>
      </c>
      <c r="AF1592">
        <f t="shared" si="498"/>
        <v>14</v>
      </c>
      <c r="AG1592">
        <f t="shared" si="499"/>
        <v>20</v>
      </c>
      <c r="AH1592" s="18">
        <f t="shared" si="500"/>
        <v>0.1282304346236795</v>
      </c>
      <c r="AI1592" s="18">
        <f t="shared" si="501"/>
        <v>0.87176956537632055</v>
      </c>
      <c r="AJ1592" s="20">
        <f t="shared" si="502"/>
        <v>1.644917205833973E-3</v>
      </c>
      <c r="AK1592" t="str">
        <f t="shared" si="503"/>
        <v>Include</v>
      </c>
      <c r="AL1592" t="str">
        <f t="shared" si="504"/>
        <v>10 or more deaths</v>
      </c>
      <c r="AM1592" s="6">
        <f>IFERROR(VLOOKUP(D1592,DatesEachStateReach10Deaths!A:B,2,FALSE),AK1592)</f>
        <v>43915</v>
      </c>
      <c r="AN1592">
        <f t="shared" si="505"/>
        <v>8</v>
      </c>
    </row>
    <row r="1593" spans="1:40" x14ac:dyDescent="0.25">
      <c r="A1593" t="str">
        <f t="shared" si="510"/>
        <v>43924Pennsylvania</v>
      </c>
      <c r="B1593" t="str">
        <f t="shared" si="493"/>
        <v>43924PA</v>
      </c>
      <c r="C1593" s="6">
        <v>43924</v>
      </c>
      <c r="D1593" t="s">
        <v>101</v>
      </c>
      <c r="E1593" t="s">
        <v>46</v>
      </c>
      <c r="F1593">
        <f>IFERROR(VLOOKUP(B1593,CovidTracking!B:G,4,FALSE),0)</f>
        <v>8420</v>
      </c>
      <c r="G1593">
        <f>IFERROR(VLOOKUP(B1593,CovidTracking!B:G,5,FALSE),0)</f>
        <v>53695</v>
      </c>
      <c r="H1593">
        <f t="shared" si="494"/>
        <v>62115</v>
      </c>
      <c r="I1593">
        <f>IFERROR(VLOOKUP(B1593,CovidTracking!B:G,6,FALSE),0)</f>
        <v>102</v>
      </c>
      <c r="J1593">
        <f t="shared" si="506"/>
        <v>1404</v>
      </c>
      <c r="K1593">
        <f t="shared" si="507"/>
        <v>5997</v>
      </c>
      <c r="L1593">
        <f t="shared" si="508"/>
        <v>7401</v>
      </c>
      <c r="M1593">
        <f t="shared" si="509"/>
        <v>12</v>
      </c>
      <c r="N1593">
        <f>VLOOKUP(A1593,Mobility!$A:$L,7,FALSE)</f>
        <v>-46</v>
      </c>
      <c r="O1593">
        <f>VLOOKUP(A1593,Mobility!$A:$L,8,FALSE)</f>
        <v>-18</v>
      </c>
      <c r="P1593">
        <f>VLOOKUP(A1593,Mobility!$A:$L,9,FALSE)</f>
        <v>-11</v>
      </c>
      <c r="Q1593">
        <f>VLOOKUP(A1593,Mobility!$A:$L,10,FALSE)</f>
        <v>-54</v>
      </c>
      <c r="R1593">
        <f>VLOOKUP(A1593,Mobility!$A:$L,11,FALSE)</f>
        <v>-52</v>
      </c>
      <c r="S1593">
        <f>VLOOKUP(A1593,Mobility!$A:$L,12,FALSE)</f>
        <v>24</v>
      </c>
      <c r="T1593">
        <f>VLOOKUP(D1593,'Pop and Pop Den'!A:C,2,FALSE)</f>
        <v>12820878</v>
      </c>
      <c r="U1593">
        <f>VLOOKUP(D1593,'Pop and Pop Den'!A:C,3,FALSE)</f>
        <v>286.54489999999998</v>
      </c>
      <c r="V1593">
        <f>VLOOKUP(D1593,Unemployment!A:B,2,FALSE)</f>
        <v>4.4000000000000004</v>
      </c>
      <c r="W1593">
        <f>VLOOKUP(D1593,Unemployment!H:J,2,FALSE)</f>
        <v>4.7</v>
      </c>
      <c r="X1593">
        <f>VLOOKUP(D1593,Unemployment!H:J,3,FALSE)</f>
        <v>6</v>
      </c>
      <c r="Y1593">
        <f t="shared" si="495"/>
        <v>1.5999999999999996</v>
      </c>
      <c r="Z1593">
        <f t="shared" si="496"/>
        <v>1.2999999999999998</v>
      </c>
      <c r="AA1593">
        <f>VLOOKUP(D1593,MedianAge!A:B,2,FALSE)</f>
        <v>40.700000000000003</v>
      </c>
      <c r="AB1593" s="6">
        <f>VLOOKUP(D1593,StateActions!F:G,2,FALSE)</f>
        <v>43922</v>
      </c>
      <c r="AC1593" s="6">
        <f>VLOOKUP(D1593,StateActions!L:M,2,FALSE)</f>
        <v>43909</v>
      </c>
      <c r="AD1593" s="6">
        <f>VLOOKUP(D1593,StateActions!A:B,2,FALSE)</f>
        <v>43903</v>
      </c>
      <c r="AE1593">
        <f t="shared" si="497"/>
        <v>2</v>
      </c>
      <c r="AF1593">
        <f t="shared" si="498"/>
        <v>15</v>
      </c>
      <c r="AG1593">
        <f t="shared" si="499"/>
        <v>21</v>
      </c>
      <c r="AH1593" s="18">
        <f t="shared" si="500"/>
        <v>0.1355550189165258</v>
      </c>
      <c r="AI1593" s="18">
        <f t="shared" si="501"/>
        <v>0.86444498108347423</v>
      </c>
      <c r="AJ1593" s="20">
        <f t="shared" si="502"/>
        <v>1.6421154310553006E-3</v>
      </c>
      <c r="AK1593" t="str">
        <f t="shared" si="503"/>
        <v>Include</v>
      </c>
      <c r="AL1593" t="str">
        <f t="shared" si="504"/>
        <v>10 or more deaths</v>
      </c>
      <c r="AM1593" s="6">
        <f>IFERROR(VLOOKUP(D1593,DatesEachStateReach10Deaths!A:B,2,FALSE),AK1593)</f>
        <v>43915</v>
      </c>
      <c r="AN1593">
        <f t="shared" si="505"/>
        <v>9</v>
      </c>
    </row>
    <row r="1594" spans="1:40" x14ac:dyDescent="0.25">
      <c r="A1594" t="str">
        <f t="shared" si="510"/>
        <v>43925Pennsylvania</v>
      </c>
      <c r="B1594" t="str">
        <f t="shared" si="493"/>
        <v>43925PA</v>
      </c>
      <c r="C1594" s="6">
        <v>43925</v>
      </c>
      <c r="D1594" t="s">
        <v>101</v>
      </c>
      <c r="E1594" t="s">
        <v>46</v>
      </c>
      <c r="F1594">
        <f>IFERROR(VLOOKUP(B1594,CovidTracking!B:G,4,FALSE),0)</f>
        <v>10017</v>
      </c>
      <c r="G1594">
        <f>IFERROR(VLOOKUP(B1594,CovidTracking!B:G,5,FALSE),0)</f>
        <v>60013</v>
      </c>
      <c r="H1594">
        <f t="shared" si="494"/>
        <v>70030</v>
      </c>
      <c r="I1594">
        <f>IFERROR(VLOOKUP(B1594,CovidTracking!B:G,6,FALSE),0)</f>
        <v>136</v>
      </c>
      <c r="J1594">
        <f t="shared" si="506"/>
        <v>1597</v>
      </c>
      <c r="K1594">
        <f t="shared" si="507"/>
        <v>6318</v>
      </c>
      <c r="L1594">
        <f t="shared" si="508"/>
        <v>7915</v>
      </c>
      <c r="M1594">
        <f t="shared" si="509"/>
        <v>34</v>
      </c>
      <c r="N1594">
        <f>VLOOKUP(A1594,Mobility!$A:$L,7,FALSE)</f>
        <v>-53</v>
      </c>
      <c r="O1594">
        <f>VLOOKUP(A1594,Mobility!$A:$L,8,FALSE)</f>
        <v>-22</v>
      </c>
      <c r="P1594">
        <f>VLOOKUP(A1594,Mobility!$A:$L,9,FALSE)</f>
        <v>14</v>
      </c>
      <c r="Q1594">
        <f>VLOOKUP(A1594,Mobility!$A:$L,10,FALSE)</f>
        <v>-49</v>
      </c>
      <c r="R1594">
        <f>VLOOKUP(A1594,Mobility!$A:$L,11,FALSE)</f>
        <v>-38</v>
      </c>
      <c r="S1594">
        <f>VLOOKUP(A1594,Mobility!$A:$L,12,FALSE)</f>
        <v>15</v>
      </c>
      <c r="T1594">
        <f>VLOOKUP(D1594,'Pop and Pop Den'!A:C,2,FALSE)</f>
        <v>12820878</v>
      </c>
      <c r="U1594">
        <f>VLOOKUP(D1594,'Pop and Pop Den'!A:C,3,FALSE)</f>
        <v>286.54489999999998</v>
      </c>
      <c r="V1594">
        <f>VLOOKUP(D1594,Unemployment!A:B,2,FALSE)</f>
        <v>4.4000000000000004</v>
      </c>
      <c r="W1594">
        <f>VLOOKUP(D1594,Unemployment!H:J,2,FALSE)</f>
        <v>4.7</v>
      </c>
      <c r="X1594">
        <f>VLOOKUP(D1594,Unemployment!H:J,3,FALSE)</f>
        <v>6</v>
      </c>
      <c r="Y1594">
        <f t="shared" si="495"/>
        <v>1.5999999999999996</v>
      </c>
      <c r="Z1594">
        <f t="shared" si="496"/>
        <v>1.2999999999999998</v>
      </c>
      <c r="AA1594">
        <f>VLOOKUP(D1594,MedianAge!A:B,2,FALSE)</f>
        <v>40.700000000000003</v>
      </c>
      <c r="AB1594" s="6">
        <f>VLOOKUP(D1594,StateActions!F:G,2,FALSE)</f>
        <v>43922</v>
      </c>
      <c r="AC1594" s="6">
        <f>VLOOKUP(D1594,StateActions!L:M,2,FALSE)</f>
        <v>43909</v>
      </c>
      <c r="AD1594" s="6">
        <f>VLOOKUP(D1594,StateActions!A:B,2,FALSE)</f>
        <v>43903</v>
      </c>
      <c r="AE1594">
        <f t="shared" si="497"/>
        <v>3</v>
      </c>
      <c r="AF1594">
        <f t="shared" si="498"/>
        <v>16</v>
      </c>
      <c r="AG1594">
        <f t="shared" si="499"/>
        <v>22</v>
      </c>
      <c r="AH1594" s="18">
        <f t="shared" si="500"/>
        <v>0.14303869770098529</v>
      </c>
      <c r="AI1594" s="18">
        <f t="shared" si="501"/>
        <v>0.85696130229901468</v>
      </c>
      <c r="AJ1594" s="20">
        <f t="shared" si="502"/>
        <v>1.9420248464943595E-3</v>
      </c>
      <c r="AK1594" t="str">
        <f t="shared" si="503"/>
        <v>Include</v>
      </c>
      <c r="AL1594" t="str">
        <f t="shared" si="504"/>
        <v>10 or more deaths</v>
      </c>
      <c r="AM1594" s="6">
        <f>IFERROR(VLOOKUP(D1594,DatesEachStateReach10Deaths!A:B,2,FALSE),AK1594)</f>
        <v>43915</v>
      </c>
      <c r="AN1594">
        <f t="shared" si="505"/>
        <v>10</v>
      </c>
    </row>
    <row r="1595" spans="1:40" x14ac:dyDescent="0.25">
      <c r="A1595" t="str">
        <f t="shared" si="510"/>
        <v>43926Pennsylvania</v>
      </c>
      <c r="B1595" t="str">
        <f t="shared" si="493"/>
        <v>43926PA</v>
      </c>
      <c r="C1595" s="6">
        <v>43926</v>
      </c>
      <c r="D1595" t="s">
        <v>101</v>
      </c>
      <c r="E1595" t="s">
        <v>46</v>
      </c>
      <c r="F1595">
        <f>IFERROR(VLOOKUP(B1595,CovidTracking!B:G,4,FALSE),0)</f>
        <v>11510</v>
      </c>
      <c r="G1595">
        <f>IFERROR(VLOOKUP(B1595,CovidTracking!B:G,5,FALSE),0)</f>
        <v>66261</v>
      </c>
      <c r="H1595">
        <f t="shared" si="494"/>
        <v>77771</v>
      </c>
      <c r="I1595">
        <f>IFERROR(VLOOKUP(B1595,CovidTracking!B:G,6,FALSE),0)</f>
        <v>150</v>
      </c>
      <c r="J1595">
        <f t="shared" si="506"/>
        <v>1493</v>
      </c>
      <c r="K1595">
        <f t="shared" si="507"/>
        <v>6248</v>
      </c>
      <c r="L1595">
        <f t="shared" si="508"/>
        <v>7741</v>
      </c>
      <c r="M1595">
        <f t="shared" si="509"/>
        <v>14</v>
      </c>
      <c r="N1595">
        <f>VLOOKUP(A1595,Mobility!$A:$L,7,FALSE)</f>
        <v>-50</v>
      </c>
      <c r="O1595">
        <f>VLOOKUP(A1595,Mobility!$A:$L,8,FALSE)</f>
        <v>-24</v>
      </c>
      <c r="P1595">
        <f>VLOOKUP(A1595,Mobility!$A:$L,9,FALSE)</f>
        <v>52</v>
      </c>
      <c r="Q1595">
        <f>VLOOKUP(A1595,Mobility!$A:$L,10,FALSE)</f>
        <v>-51</v>
      </c>
      <c r="R1595">
        <f>VLOOKUP(A1595,Mobility!$A:$L,11,FALSE)</f>
        <v>-39</v>
      </c>
      <c r="S1595">
        <f>VLOOKUP(A1595,Mobility!$A:$L,12,FALSE)</f>
        <v>12</v>
      </c>
      <c r="T1595">
        <f>VLOOKUP(D1595,'Pop and Pop Den'!A:C,2,FALSE)</f>
        <v>12820878</v>
      </c>
      <c r="U1595">
        <f>VLOOKUP(D1595,'Pop and Pop Den'!A:C,3,FALSE)</f>
        <v>286.54489999999998</v>
      </c>
      <c r="V1595">
        <f>VLOOKUP(D1595,Unemployment!A:B,2,FALSE)</f>
        <v>4.4000000000000004</v>
      </c>
      <c r="W1595">
        <f>VLOOKUP(D1595,Unemployment!H:J,2,FALSE)</f>
        <v>4.7</v>
      </c>
      <c r="X1595">
        <f>VLOOKUP(D1595,Unemployment!H:J,3,FALSE)</f>
        <v>6</v>
      </c>
      <c r="Y1595">
        <f t="shared" si="495"/>
        <v>1.5999999999999996</v>
      </c>
      <c r="Z1595">
        <f t="shared" si="496"/>
        <v>1.2999999999999998</v>
      </c>
      <c r="AA1595">
        <f>VLOOKUP(D1595,MedianAge!A:B,2,FALSE)</f>
        <v>40.700000000000003</v>
      </c>
      <c r="AB1595" s="6">
        <f>VLOOKUP(D1595,StateActions!F:G,2,FALSE)</f>
        <v>43922</v>
      </c>
      <c r="AC1595" s="6">
        <f>VLOOKUP(D1595,StateActions!L:M,2,FALSE)</f>
        <v>43909</v>
      </c>
      <c r="AD1595" s="6">
        <f>VLOOKUP(D1595,StateActions!A:B,2,FALSE)</f>
        <v>43903</v>
      </c>
      <c r="AE1595">
        <f t="shared" si="497"/>
        <v>4</v>
      </c>
      <c r="AF1595">
        <f t="shared" si="498"/>
        <v>17</v>
      </c>
      <c r="AG1595">
        <f t="shared" si="499"/>
        <v>23</v>
      </c>
      <c r="AH1595" s="18">
        <f t="shared" si="500"/>
        <v>0.14799861130755679</v>
      </c>
      <c r="AI1595" s="18">
        <f t="shared" si="501"/>
        <v>0.85200138869244324</v>
      </c>
      <c r="AJ1595" s="20">
        <f t="shared" si="502"/>
        <v>1.9287395044425299E-3</v>
      </c>
      <c r="AK1595" t="str">
        <f t="shared" si="503"/>
        <v>Include</v>
      </c>
      <c r="AL1595" t="str">
        <f t="shared" si="504"/>
        <v>10 or more deaths</v>
      </c>
      <c r="AM1595" s="6">
        <f>IFERROR(VLOOKUP(D1595,DatesEachStateReach10Deaths!A:B,2,FALSE),AK1595)</f>
        <v>43915</v>
      </c>
      <c r="AN1595">
        <f t="shared" si="505"/>
        <v>11</v>
      </c>
    </row>
    <row r="1596" spans="1:40" x14ac:dyDescent="0.25">
      <c r="A1596" t="str">
        <f t="shared" si="510"/>
        <v>43927Pennsylvania</v>
      </c>
      <c r="B1596" t="str">
        <f t="shared" si="493"/>
        <v>43927PA</v>
      </c>
      <c r="C1596" s="6">
        <v>43927</v>
      </c>
      <c r="D1596" t="s">
        <v>101</v>
      </c>
      <c r="E1596" t="s">
        <v>46</v>
      </c>
      <c r="F1596">
        <f>IFERROR(VLOOKUP(B1596,CovidTracking!B:G,4,FALSE),0)</f>
        <v>12980</v>
      </c>
      <c r="G1596">
        <f>IFERROR(VLOOKUP(B1596,CovidTracking!B:G,5,FALSE),0)</f>
        <v>70874</v>
      </c>
      <c r="H1596">
        <f t="shared" si="494"/>
        <v>83854</v>
      </c>
      <c r="I1596">
        <f>IFERROR(VLOOKUP(B1596,CovidTracking!B:G,6,FALSE),0)</f>
        <v>162</v>
      </c>
      <c r="J1596">
        <f t="shared" si="506"/>
        <v>1470</v>
      </c>
      <c r="K1596">
        <f t="shared" si="507"/>
        <v>4613</v>
      </c>
      <c r="L1596">
        <f t="shared" si="508"/>
        <v>6083</v>
      </c>
      <c r="M1596">
        <f t="shared" si="509"/>
        <v>12</v>
      </c>
      <c r="N1596">
        <f>VLOOKUP(A1596,Mobility!$A:$L,7,FALSE)</f>
        <v>-43</v>
      </c>
      <c r="O1596">
        <f>VLOOKUP(A1596,Mobility!$A:$L,8,FALSE)</f>
        <v>-19</v>
      </c>
      <c r="P1596">
        <f>VLOOKUP(A1596,Mobility!$A:$L,9,FALSE)</f>
        <v>33</v>
      </c>
      <c r="Q1596">
        <f>VLOOKUP(A1596,Mobility!$A:$L,10,FALSE)</f>
        <v>-53</v>
      </c>
      <c r="R1596">
        <f>VLOOKUP(A1596,Mobility!$A:$L,11,FALSE)</f>
        <v>-53</v>
      </c>
      <c r="S1596">
        <f>VLOOKUP(A1596,Mobility!$A:$L,12,FALSE)</f>
        <v>21</v>
      </c>
      <c r="T1596">
        <f>VLOOKUP(D1596,'Pop and Pop Den'!A:C,2,FALSE)</f>
        <v>12820878</v>
      </c>
      <c r="U1596">
        <f>VLOOKUP(D1596,'Pop and Pop Den'!A:C,3,FALSE)</f>
        <v>286.54489999999998</v>
      </c>
      <c r="V1596">
        <f>VLOOKUP(D1596,Unemployment!A:B,2,FALSE)</f>
        <v>4.4000000000000004</v>
      </c>
      <c r="W1596">
        <f>VLOOKUP(D1596,Unemployment!H:J,2,FALSE)</f>
        <v>4.7</v>
      </c>
      <c r="X1596">
        <f>VLOOKUP(D1596,Unemployment!H:J,3,FALSE)</f>
        <v>6</v>
      </c>
      <c r="Y1596">
        <f t="shared" si="495"/>
        <v>1.5999999999999996</v>
      </c>
      <c r="Z1596">
        <f t="shared" si="496"/>
        <v>1.2999999999999998</v>
      </c>
      <c r="AA1596">
        <f>VLOOKUP(D1596,MedianAge!A:B,2,FALSE)</f>
        <v>40.700000000000003</v>
      </c>
      <c r="AB1596" s="6">
        <f>VLOOKUP(D1596,StateActions!F:G,2,FALSE)</f>
        <v>43922</v>
      </c>
      <c r="AC1596" s="6">
        <f>VLOOKUP(D1596,StateActions!L:M,2,FALSE)</f>
        <v>43909</v>
      </c>
      <c r="AD1596" s="6">
        <f>VLOOKUP(D1596,StateActions!A:B,2,FALSE)</f>
        <v>43903</v>
      </c>
      <c r="AE1596">
        <f t="shared" si="497"/>
        <v>5</v>
      </c>
      <c r="AF1596">
        <f t="shared" si="498"/>
        <v>18</v>
      </c>
      <c r="AG1596">
        <f t="shared" si="499"/>
        <v>24</v>
      </c>
      <c r="AH1596" s="18">
        <f t="shared" si="500"/>
        <v>0.15479285424666683</v>
      </c>
      <c r="AI1596" s="18">
        <f t="shared" si="501"/>
        <v>0.84520714575333322</v>
      </c>
      <c r="AJ1596" s="20">
        <f t="shared" si="502"/>
        <v>1.9319293056979988E-3</v>
      </c>
      <c r="AK1596" t="str">
        <f t="shared" si="503"/>
        <v>Include</v>
      </c>
      <c r="AL1596" t="str">
        <f t="shared" si="504"/>
        <v>10 or more deaths</v>
      </c>
      <c r="AM1596" s="6">
        <f>IFERROR(VLOOKUP(D1596,DatesEachStateReach10Deaths!A:B,2,FALSE),AK1596)</f>
        <v>43915</v>
      </c>
      <c r="AN1596">
        <f t="shared" si="505"/>
        <v>12</v>
      </c>
    </row>
    <row r="1597" spans="1:40" x14ac:dyDescent="0.25">
      <c r="A1597" t="str">
        <f t="shared" si="510"/>
        <v>43928Pennsylvania</v>
      </c>
      <c r="B1597" t="str">
        <f t="shared" si="493"/>
        <v>43928PA</v>
      </c>
      <c r="C1597" s="6">
        <v>43928</v>
      </c>
      <c r="D1597" t="s">
        <v>101</v>
      </c>
      <c r="E1597" t="s">
        <v>46</v>
      </c>
      <c r="F1597">
        <f>IFERROR(VLOOKUP(B1597,CovidTracking!B:G,4,FALSE),0)</f>
        <v>14559</v>
      </c>
      <c r="G1597">
        <f>IFERROR(VLOOKUP(B1597,CovidTracking!B:G,5,FALSE),0)</f>
        <v>76719</v>
      </c>
      <c r="H1597">
        <f t="shared" si="494"/>
        <v>91278</v>
      </c>
      <c r="I1597">
        <f>IFERROR(VLOOKUP(B1597,CovidTracking!B:G,6,FALSE),0)</f>
        <v>240</v>
      </c>
      <c r="J1597">
        <f t="shared" si="506"/>
        <v>1579</v>
      </c>
      <c r="K1597">
        <f t="shared" si="507"/>
        <v>5845</v>
      </c>
      <c r="L1597">
        <f t="shared" si="508"/>
        <v>7424</v>
      </c>
      <c r="M1597">
        <f t="shared" si="509"/>
        <v>78</v>
      </c>
      <c r="N1597">
        <f>VLOOKUP(A1597,Mobility!$A:$L,7,FALSE)</f>
        <v>-44</v>
      </c>
      <c r="O1597">
        <f>VLOOKUP(A1597,Mobility!$A:$L,8,FALSE)</f>
        <v>-20</v>
      </c>
      <c r="P1597">
        <f>VLOOKUP(A1597,Mobility!$A:$L,9,FALSE)</f>
        <v>18</v>
      </c>
      <c r="Q1597">
        <f>VLOOKUP(A1597,Mobility!$A:$L,10,FALSE)</f>
        <v>-53</v>
      </c>
      <c r="R1597">
        <f>VLOOKUP(A1597,Mobility!$A:$L,11,FALSE)</f>
        <v>-54</v>
      </c>
      <c r="S1597">
        <f>VLOOKUP(A1597,Mobility!$A:$L,12,FALSE)</f>
        <v>21</v>
      </c>
      <c r="T1597">
        <f>VLOOKUP(D1597,'Pop and Pop Den'!A:C,2,FALSE)</f>
        <v>12820878</v>
      </c>
      <c r="U1597">
        <f>VLOOKUP(D1597,'Pop and Pop Den'!A:C,3,FALSE)</f>
        <v>286.54489999999998</v>
      </c>
      <c r="V1597">
        <f>VLOOKUP(D1597,Unemployment!A:B,2,FALSE)</f>
        <v>4.4000000000000004</v>
      </c>
      <c r="W1597">
        <f>VLOOKUP(D1597,Unemployment!H:J,2,FALSE)</f>
        <v>4.7</v>
      </c>
      <c r="X1597">
        <f>VLOOKUP(D1597,Unemployment!H:J,3,FALSE)</f>
        <v>6</v>
      </c>
      <c r="Y1597">
        <f t="shared" si="495"/>
        <v>1.5999999999999996</v>
      </c>
      <c r="Z1597">
        <f t="shared" si="496"/>
        <v>1.2999999999999998</v>
      </c>
      <c r="AA1597">
        <f>VLOOKUP(D1597,MedianAge!A:B,2,FALSE)</f>
        <v>40.700000000000003</v>
      </c>
      <c r="AB1597" s="6">
        <f>VLOOKUP(D1597,StateActions!F:G,2,FALSE)</f>
        <v>43922</v>
      </c>
      <c r="AC1597" s="6">
        <f>VLOOKUP(D1597,StateActions!L:M,2,FALSE)</f>
        <v>43909</v>
      </c>
      <c r="AD1597" s="6">
        <f>VLOOKUP(D1597,StateActions!A:B,2,FALSE)</f>
        <v>43903</v>
      </c>
      <c r="AE1597">
        <f t="shared" si="497"/>
        <v>6</v>
      </c>
      <c r="AF1597">
        <f t="shared" si="498"/>
        <v>19</v>
      </c>
      <c r="AG1597">
        <f t="shared" si="499"/>
        <v>25</v>
      </c>
      <c r="AH1597" s="18">
        <f t="shared" si="500"/>
        <v>0.15950174193124303</v>
      </c>
      <c r="AI1597" s="18">
        <f t="shared" si="501"/>
        <v>0.840498258068757</v>
      </c>
      <c r="AJ1597" s="20">
        <f t="shared" si="502"/>
        <v>2.6293301781371197E-3</v>
      </c>
      <c r="AK1597" t="str">
        <f t="shared" si="503"/>
        <v>Include</v>
      </c>
      <c r="AL1597" t="str">
        <f t="shared" si="504"/>
        <v>10 or more deaths</v>
      </c>
      <c r="AM1597" s="6">
        <f>IFERROR(VLOOKUP(D1597,DatesEachStateReach10Deaths!A:B,2,FALSE),AK1597)</f>
        <v>43915</v>
      </c>
      <c r="AN1597">
        <f t="shared" si="505"/>
        <v>13</v>
      </c>
    </row>
    <row r="1598" spans="1:40" x14ac:dyDescent="0.25">
      <c r="A1598" t="str">
        <f t="shared" si="510"/>
        <v>43929Pennsylvania</v>
      </c>
      <c r="B1598" t="str">
        <f t="shared" si="493"/>
        <v>43929PA</v>
      </c>
      <c r="C1598" s="6">
        <v>43929</v>
      </c>
      <c r="D1598" t="s">
        <v>101</v>
      </c>
      <c r="E1598" t="s">
        <v>46</v>
      </c>
      <c r="F1598">
        <f>IFERROR(VLOOKUP(B1598,CovidTracking!B:G,4,FALSE),0)</f>
        <v>16239</v>
      </c>
      <c r="G1598">
        <f>IFERROR(VLOOKUP(B1598,CovidTracking!B:G,5,FALSE),0)</f>
        <v>82299</v>
      </c>
      <c r="H1598">
        <f t="shared" si="494"/>
        <v>98538</v>
      </c>
      <c r="I1598">
        <f>IFERROR(VLOOKUP(B1598,CovidTracking!B:G,6,FALSE),0)</f>
        <v>309</v>
      </c>
      <c r="J1598">
        <f t="shared" si="506"/>
        <v>1680</v>
      </c>
      <c r="K1598">
        <f t="shared" si="507"/>
        <v>5580</v>
      </c>
      <c r="L1598">
        <f t="shared" si="508"/>
        <v>7260</v>
      </c>
      <c r="M1598">
        <f t="shared" si="509"/>
        <v>69</v>
      </c>
      <c r="N1598">
        <f>VLOOKUP(A1598,Mobility!$A:$L,7,FALSE)</f>
        <v>-44</v>
      </c>
      <c r="O1598">
        <f>VLOOKUP(A1598,Mobility!$A:$L,8,FALSE)</f>
        <v>-18</v>
      </c>
      <c r="P1598">
        <f>VLOOKUP(A1598,Mobility!$A:$L,9,FALSE)</f>
        <v>28</v>
      </c>
      <c r="Q1598">
        <f>VLOOKUP(A1598,Mobility!$A:$L,10,FALSE)</f>
        <v>-53</v>
      </c>
      <c r="R1598">
        <f>VLOOKUP(A1598,Mobility!$A:$L,11,FALSE)</f>
        <v>-54</v>
      </c>
      <c r="S1598">
        <f>VLOOKUP(A1598,Mobility!$A:$L,12,FALSE)</f>
        <v>21</v>
      </c>
      <c r="T1598">
        <f>VLOOKUP(D1598,'Pop and Pop Den'!A:C,2,FALSE)</f>
        <v>12820878</v>
      </c>
      <c r="U1598">
        <f>VLOOKUP(D1598,'Pop and Pop Den'!A:C,3,FALSE)</f>
        <v>286.54489999999998</v>
      </c>
      <c r="V1598">
        <f>VLOOKUP(D1598,Unemployment!A:B,2,FALSE)</f>
        <v>4.4000000000000004</v>
      </c>
      <c r="W1598">
        <f>VLOOKUP(D1598,Unemployment!H:J,2,FALSE)</f>
        <v>4.7</v>
      </c>
      <c r="X1598">
        <f>VLOOKUP(D1598,Unemployment!H:J,3,FALSE)</f>
        <v>6</v>
      </c>
      <c r="Y1598">
        <f t="shared" si="495"/>
        <v>1.5999999999999996</v>
      </c>
      <c r="Z1598">
        <f t="shared" si="496"/>
        <v>1.2999999999999998</v>
      </c>
      <c r="AA1598">
        <f>VLOOKUP(D1598,MedianAge!A:B,2,FALSE)</f>
        <v>40.700000000000003</v>
      </c>
      <c r="AB1598" s="6">
        <f>VLOOKUP(D1598,StateActions!F:G,2,FALSE)</f>
        <v>43922</v>
      </c>
      <c r="AC1598" s="6">
        <f>VLOOKUP(D1598,StateActions!L:M,2,FALSE)</f>
        <v>43909</v>
      </c>
      <c r="AD1598" s="6">
        <f>VLOOKUP(D1598,StateActions!A:B,2,FALSE)</f>
        <v>43903</v>
      </c>
      <c r="AE1598">
        <f t="shared" si="497"/>
        <v>7</v>
      </c>
      <c r="AF1598">
        <f t="shared" si="498"/>
        <v>20</v>
      </c>
      <c r="AG1598">
        <f t="shared" si="499"/>
        <v>26</v>
      </c>
      <c r="AH1598" s="18">
        <f t="shared" si="500"/>
        <v>0.1647993667417646</v>
      </c>
      <c r="AI1598" s="18">
        <f t="shared" si="501"/>
        <v>0.83520063325823535</v>
      </c>
      <c r="AJ1598" s="20">
        <f t="shared" si="502"/>
        <v>3.1358460695366254E-3</v>
      </c>
      <c r="AK1598" t="str">
        <f t="shared" si="503"/>
        <v>Include</v>
      </c>
      <c r="AL1598" t="str">
        <f t="shared" si="504"/>
        <v>10 or more deaths</v>
      </c>
      <c r="AM1598" s="6">
        <f>IFERROR(VLOOKUP(D1598,DatesEachStateReach10Deaths!A:B,2,FALSE),AK1598)</f>
        <v>43915</v>
      </c>
      <c r="AN1598">
        <f t="shared" si="505"/>
        <v>14</v>
      </c>
    </row>
    <row r="1599" spans="1:40" x14ac:dyDescent="0.25">
      <c r="A1599" t="str">
        <f t="shared" si="510"/>
        <v>43930Pennsylvania</v>
      </c>
      <c r="B1599" t="str">
        <f t="shared" si="493"/>
        <v>43930PA</v>
      </c>
      <c r="C1599" s="6">
        <v>43930</v>
      </c>
      <c r="D1599" t="s">
        <v>101</v>
      </c>
      <c r="E1599" t="s">
        <v>46</v>
      </c>
      <c r="F1599">
        <f>IFERROR(VLOOKUP(B1599,CovidTracking!B:G,4,FALSE),0)</f>
        <v>18228</v>
      </c>
      <c r="G1599">
        <f>IFERROR(VLOOKUP(B1599,CovidTracking!B:G,5,FALSE),0)</f>
        <v>87374</v>
      </c>
      <c r="H1599">
        <f t="shared" si="494"/>
        <v>105602</v>
      </c>
      <c r="I1599">
        <f>IFERROR(VLOOKUP(B1599,CovidTracking!B:G,6,FALSE),0)</f>
        <v>338</v>
      </c>
      <c r="J1599">
        <f t="shared" si="506"/>
        <v>1989</v>
      </c>
      <c r="K1599">
        <f t="shared" si="507"/>
        <v>5075</v>
      </c>
      <c r="L1599">
        <f t="shared" si="508"/>
        <v>7064</v>
      </c>
      <c r="M1599">
        <f t="shared" si="509"/>
        <v>29</v>
      </c>
      <c r="N1599">
        <f>VLOOKUP(A1599,Mobility!$A:$L,7,FALSE)</f>
        <v>-46</v>
      </c>
      <c r="O1599">
        <f>VLOOKUP(A1599,Mobility!$A:$L,8,FALSE)</f>
        <v>-19</v>
      </c>
      <c r="P1599">
        <f>VLOOKUP(A1599,Mobility!$A:$L,9,FALSE)</f>
        <v>-22</v>
      </c>
      <c r="Q1599">
        <f>VLOOKUP(A1599,Mobility!$A:$L,10,FALSE)</f>
        <v>-57</v>
      </c>
      <c r="R1599">
        <f>VLOOKUP(A1599,Mobility!$A:$L,11,FALSE)</f>
        <v>-55</v>
      </c>
      <c r="S1599">
        <f>VLOOKUP(A1599,Mobility!$A:$L,12,FALSE)</f>
        <v>23</v>
      </c>
      <c r="T1599">
        <f>VLOOKUP(D1599,'Pop and Pop Den'!A:C,2,FALSE)</f>
        <v>12820878</v>
      </c>
      <c r="U1599">
        <f>VLOOKUP(D1599,'Pop and Pop Den'!A:C,3,FALSE)</f>
        <v>286.54489999999998</v>
      </c>
      <c r="V1599">
        <f>VLOOKUP(D1599,Unemployment!A:B,2,FALSE)</f>
        <v>4.4000000000000004</v>
      </c>
      <c r="W1599">
        <f>VLOOKUP(D1599,Unemployment!H:J,2,FALSE)</f>
        <v>4.7</v>
      </c>
      <c r="X1599">
        <f>VLOOKUP(D1599,Unemployment!H:J,3,FALSE)</f>
        <v>6</v>
      </c>
      <c r="Y1599">
        <f t="shared" si="495"/>
        <v>1.5999999999999996</v>
      </c>
      <c r="Z1599">
        <f t="shared" si="496"/>
        <v>1.2999999999999998</v>
      </c>
      <c r="AA1599">
        <f>VLOOKUP(D1599,MedianAge!A:B,2,FALSE)</f>
        <v>40.700000000000003</v>
      </c>
      <c r="AB1599" s="6">
        <f>VLOOKUP(D1599,StateActions!F:G,2,FALSE)</f>
        <v>43922</v>
      </c>
      <c r="AC1599" s="6">
        <f>VLOOKUP(D1599,StateActions!L:M,2,FALSE)</f>
        <v>43909</v>
      </c>
      <c r="AD1599" s="6">
        <f>VLOOKUP(D1599,StateActions!A:B,2,FALSE)</f>
        <v>43903</v>
      </c>
      <c r="AE1599">
        <f t="shared" si="497"/>
        <v>8</v>
      </c>
      <c r="AF1599">
        <f t="shared" si="498"/>
        <v>21</v>
      </c>
      <c r="AG1599">
        <f t="shared" si="499"/>
        <v>27</v>
      </c>
      <c r="AH1599" s="18">
        <f t="shared" si="500"/>
        <v>0.17261036722789341</v>
      </c>
      <c r="AI1599" s="18">
        <f t="shared" si="501"/>
        <v>0.82738963277210664</v>
      </c>
      <c r="AJ1599" s="20">
        <f t="shared" si="502"/>
        <v>3.2006969564970359E-3</v>
      </c>
      <c r="AK1599" t="str">
        <f t="shared" si="503"/>
        <v>Include</v>
      </c>
      <c r="AL1599" t="str">
        <f t="shared" si="504"/>
        <v>10 or more deaths</v>
      </c>
      <c r="AM1599" s="6">
        <f>IFERROR(VLOOKUP(D1599,DatesEachStateReach10Deaths!A:B,2,FALSE),AK1599)</f>
        <v>43915</v>
      </c>
      <c r="AN1599">
        <f t="shared" si="505"/>
        <v>15</v>
      </c>
    </row>
    <row r="1600" spans="1:40" x14ac:dyDescent="0.25">
      <c r="A1600" t="str">
        <f t="shared" si="510"/>
        <v>43931Pennsylvania</v>
      </c>
      <c r="B1600" t="str">
        <f t="shared" si="493"/>
        <v>43931PA</v>
      </c>
      <c r="C1600" s="6">
        <v>43931</v>
      </c>
      <c r="D1600" t="s">
        <v>101</v>
      </c>
      <c r="E1600" t="s">
        <v>46</v>
      </c>
      <c r="F1600">
        <f>IFERROR(VLOOKUP(B1600,CovidTracking!B:G,4,FALSE),0)</f>
        <v>19979</v>
      </c>
      <c r="G1600">
        <f>IFERROR(VLOOKUP(B1600,CovidTracking!B:G,5,FALSE),0)</f>
        <v>93040</v>
      </c>
      <c r="H1600">
        <f t="shared" si="494"/>
        <v>113019</v>
      </c>
      <c r="I1600">
        <f>IFERROR(VLOOKUP(B1600,CovidTracking!B:G,6,FALSE),0)</f>
        <v>416</v>
      </c>
      <c r="J1600">
        <f t="shared" si="506"/>
        <v>1751</v>
      </c>
      <c r="K1600">
        <f t="shared" si="507"/>
        <v>5666</v>
      </c>
      <c r="L1600">
        <f t="shared" si="508"/>
        <v>7417</v>
      </c>
      <c r="M1600">
        <f t="shared" si="509"/>
        <v>78</v>
      </c>
      <c r="N1600">
        <f>VLOOKUP(A1600,Mobility!$A:$L,7,FALSE)</f>
        <v>-49</v>
      </c>
      <c r="O1600">
        <f>VLOOKUP(A1600,Mobility!$A:$L,8,FALSE)</f>
        <v>-20</v>
      </c>
      <c r="P1600">
        <f>VLOOKUP(A1600,Mobility!$A:$L,9,FALSE)</f>
        <v>-34</v>
      </c>
      <c r="Q1600">
        <f>VLOOKUP(A1600,Mobility!$A:$L,10,FALSE)</f>
        <v>-60</v>
      </c>
      <c r="R1600">
        <f>VLOOKUP(A1600,Mobility!$A:$L,11,FALSE)</f>
        <v>-61</v>
      </c>
      <c r="S1600">
        <f>VLOOKUP(A1600,Mobility!$A:$L,12,FALSE)</f>
        <v>27</v>
      </c>
      <c r="T1600">
        <f>VLOOKUP(D1600,'Pop and Pop Den'!A:C,2,FALSE)</f>
        <v>12820878</v>
      </c>
      <c r="U1600">
        <f>VLOOKUP(D1600,'Pop and Pop Den'!A:C,3,FALSE)</f>
        <v>286.54489999999998</v>
      </c>
      <c r="V1600">
        <f>VLOOKUP(D1600,Unemployment!A:B,2,FALSE)</f>
        <v>4.4000000000000004</v>
      </c>
      <c r="W1600">
        <f>VLOOKUP(D1600,Unemployment!H:J,2,FALSE)</f>
        <v>4.7</v>
      </c>
      <c r="X1600">
        <f>VLOOKUP(D1600,Unemployment!H:J,3,FALSE)</f>
        <v>6</v>
      </c>
      <c r="Y1600">
        <f t="shared" si="495"/>
        <v>1.5999999999999996</v>
      </c>
      <c r="Z1600">
        <f t="shared" si="496"/>
        <v>1.2999999999999998</v>
      </c>
      <c r="AA1600">
        <f>VLOOKUP(D1600,MedianAge!A:B,2,FALSE)</f>
        <v>40.700000000000003</v>
      </c>
      <c r="AB1600" s="6">
        <f>VLOOKUP(D1600,StateActions!F:G,2,FALSE)</f>
        <v>43922</v>
      </c>
      <c r="AC1600" s="6">
        <f>VLOOKUP(D1600,StateActions!L:M,2,FALSE)</f>
        <v>43909</v>
      </c>
      <c r="AD1600" s="6">
        <f>VLOOKUP(D1600,StateActions!A:B,2,FALSE)</f>
        <v>43903</v>
      </c>
      <c r="AE1600">
        <f t="shared" si="497"/>
        <v>9</v>
      </c>
      <c r="AF1600">
        <f t="shared" si="498"/>
        <v>22</v>
      </c>
      <c r="AG1600">
        <f t="shared" si="499"/>
        <v>28</v>
      </c>
      <c r="AH1600" s="18">
        <f t="shared" si="500"/>
        <v>0.17677558640582558</v>
      </c>
      <c r="AI1600" s="18">
        <f t="shared" si="501"/>
        <v>0.82322441359417442</v>
      </c>
      <c r="AJ1600" s="20">
        <f t="shared" si="502"/>
        <v>3.680797034127005E-3</v>
      </c>
      <c r="AK1600" t="str">
        <f t="shared" si="503"/>
        <v>Include</v>
      </c>
      <c r="AL1600" t="str">
        <f t="shared" si="504"/>
        <v>10 or more deaths</v>
      </c>
      <c r="AM1600" s="6">
        <f>IFERROR(VLOOKUP(D1600,DatesEachStateReach10Deaths!A:B,2,FALSE),AK1600)</f>
        <v>43915</v>
      </c>
      <c r="AN1600">
        <f t="shared" si="505"/>
        <v>16</v>
      </c>
    </row>
    <row r="1601" spans="1:40" x14ac:dyDescent="0.25">
      <c r="A1601" t="str">
        <f t="shared" ref="A1601:A1635" si="511">C1601&amp;D1601</f>
        <v>43891Rhode Island</v>
      </c>
      <c r="B1601" t="str">
        <f t="shared" si="493"/>
        <v>43891RI</v>
      </c>
      <c r="C1601" s="6">
        <v>43891</v>
      </c>
      <c r="D1601" t="s">
        <v>102</v>
      </c>
      <c r="E1601" t="s">
        <v>48</v>
      </c>
      <c r="F1601">
        <f>IFERROR(VLOOKUP(B1601,CovidTracking!B:G,4,FALSE),0)</f>
        <v>1</v>
      </c>
      <c r="G1601">
        <f>IFERROR(VLOOKUP(B1601,CovidTracking!B:G,5,FALSE),0)</f>
        <v>0</v>
      </c>
      <c r="H1601">
        <f t="shared" si="494"/>
        <v>1</v>
      </c>
      <c r="I1601">
        <f>IFERROR(VLOOKUP(B1601,CovidTracking!B:G,6,FALSE),0)</f>
        <v>0</v>
      </c>
      <c r="J1601">
        <f>F1601</f>
        <v>1</v>
      </c>
      <c r="K1601">
        <f>G1601</f>
        <v>0</v>
      </c>
      <c r="L1601">
        <f>H1601</f>
        <v>1</v>
      </c>
      <c r="M1601">
        <f>I1601</f>
        <v>0</v>
      </c>
      <c r="N1601">
        <f>VLOOKUP(A1601,Mobility!$A:$L,7,FALSE)</f>
        <v>13</v>
      </c>
      <c r="O1601">
        <f>VLOOKUP(A1601,Mobility!$A:$L,8,FALSE)</f>
        <v>7</v>
      </c>
      <c r="P1601">
        <f>VLOOKUP(A1601,Mobility!$A:$L,9,FALSE)</f>
        <v>-3</v>
      </c>
      <c r="Q1601">
        <f>VLOOKUP(A1601,Mobility!$A:$L,10,FALSE)</f>
        <v>9</v>
      </c>
      <c r="R1601">
        <f>VLOOKUP(A1601,Mobility!$A:$L,11,FALSE)</f>
        <v>5</v>
      </c>
      <c r="S1601">
        <f>VLOOKUP(A1601,Mobility!$A:$L,12,FALSE)</f>
        <v>-1</v>
      </c>
      <c r="T1601">
        <f>VLOOKUP(D1601,'Pop and Pop Den'!A:C,2,FALSE)</f>
        <v>1056161</v>
      </c>
      <c r="U1601">
        <f>VLOOKUP(D1601,'Pop and Pop Den'!A:C,3,FALSE)</f>
        <v>1021.4323000000001</v>
      </c>
      <c r="V1601">
        <f>VLOOKUP(D1601,Unemployment!A:B,2,FALSE)</f>
        <v>3.6</v>
      </c>
      <c r="W1601">
        <f>VLOOKUP(D1601,Unemployment!H:J,2,FALSE)</f>
        <v>3.4</v>
      </c>
      <c r="X1601">
        <f>VLOOKUP(D1601,Unemployment!H:J,3,FALSE)</f>
        <v>4.5999999999999996</v>
      </c>
      <c r="Y1601">
        <f t="shared" si="495"/>
        <v>0.99999999999999956</v>
      </c>
      <c r="Z1601">
        <f t="shared" si="496"/>
        <v>1.1999999999999997</v>
      </c>
      <c r="AA1601">
        <f>VLOOKUP(D1601,MedianAge!A:B,2,FALSE)</f>
        <v>39.9</v>
      </c>
      <c r="AB1601" s="6">
        <f>VLOOKUP(D1601,StateActions!F:G,2,FALSE)</f>
        <v>43918</v>
      </c>
      <c r="AC1601" s="6">
        <f>VLOOKUP(D1601,StateActions!L:M,2,FALSE)</f>
        <v>43920</v>
      </c>
      <c r="AD1601" s="6">
        <f>VLOOKUP(D1601,StateActions!A:B,2,FALSE)</f>
        <v>43908</v>
      </c>
      <c r="AE1601">
        <f t="shared" si="497"/>
        <v>-27</v>
      </c>
      <c r="AF1601">
        <f t="shared" si="498"/>
        <v>-29</v>
      </c>
      <c r="AG1601">
        <f t="shared" si="499"/>
        <v>-17</v>
      </c>
      <c r="AH1601" s="18">
        <f t="shared" si="500"/>
        <v>1</v>
      </c>
      <c r="AI1601" s="18">
        <f t="shared" si="501"/>
        <v>0</v>
      </c>
      <c r="AJ1601" s="20">
        <f t="shared" si="502"/>
        <v>0</v>
      </c>
      <c r="AK1601" t="str">
        <f t="shared" si="503"/>
        <v>Include</v>
      </c>
      <c r="AL1601" t="str">
        <f t="shared" si="504"/>
        <v>Less than 10 deaths</v>
      </c>
      <c r="AM1601" s="6">
        <f>IFERROR(VLOOKUP(D1601,DatesEachStateReach10Deaths!A:B,2,FALSE),AK1601)</f>
        <v>43922</v>
      </c>
      <c r="AN1601">
        <f t="shared" si="505"/>
        <v>-31</v>
      </c>
    </row>
    <row r="1602" spans="1:40" x14ac:dyDescent="0.25">
      <c r="A1602" t="str">
        <f t="shared" si="511"/>
        <v>43892Rhode Island</v>
      </c>
      <c r="B1602" t="str">
        <f t="shared" ref="B1602:B1665" si="512">C1602&amp;E1602</f>
        <v>43892RI</v>
      </c>
      <c r="C1602" s="6">
        <v>43892</v>
      </c>
      <c r="D1602" t="s">
        <v>102</v>
      </c>
      <c r="E1602" t="s">
        <v>48</v>
      </c>
      <c r="F1602">
        <f>IFERROR(VLOOKUP(B1602,CovidTracking!B:G,4,FALSE),0)</f>
        <v>1</v>
      </c>
      <c r="G1602">
        <f>IFERROR(VLOOKUP(B1602,CovidTracking!B:G,5,FALSE),0)</f>
        <v>0</v>
      </c>
      <c r="H1602">
        <f t="shared" ref="H1602:H1665" si="513">F1602+G1602</f>
        <v>1</v>
      </c>
      <c r="I1602">
        <f>IFERROR(VLOOKUP(B1602,CovidTracking!B:G,6,FALSE),0)</f>
        <v>0</v>
      </c>
      <c r="J1602">
        <f t="shared" ref="J1602:J1641" si="514">F1602-F1601</f>
        <v>0</v>
      </c>
      <c r="K1602">
        <f t="shared" ref="K1602:K1641" si="515">G1602-G1601</f>
        <v>0</v>
      </c>
      <c r="L1602">
        <f t="shared" ref="L1602:L1641" si="516">H1602-H1601</f>
        <v>0</v>
      </c>
      <c r="M1602">
        <f t="shared" ref="M1602:M1641" si="517">I1602-I1601</f>
        <v>0</v>
      </c>
      <c r="N1602">
        <f>VLOOKUP(A1602,Mobility!$A:$L,7,FALSE)</f>
        <v>9</v>
      </c>
      <c r="O1602">
        <f>VLOOKUP(A1602,Mobility!$A:$L,8,FALSE)</f>
        <v>7</v>
      </c>
      <c r="P1602">
        <f>VLOOKUP(A1602,Mobility!$A:$L,9,FALSE)</f>
        <v>34</v>
      </c>
      <c r="Q1602">
        <f>VLOOKUP(A1602,Mobility!$A:$L,10,FALSE)</f>
        <v>-1</v>
      </c>
      <c r="R1602">
        <f>VLOOKUP(A1602,Mobility!$A:$L,11,FALSE)</f>
        <v>3</v>
      </c>
      <c r="S1602">
        <f>VLOOKUP(A1602,Mobility!$A:$L,12,FALSE)</f>
        <v>-1</v>
      </c>
      <c r="T1602">
        <f>VLOOKUP(D1602,'Pop and Pop Den'!A:C,2,FALSE)</f>
        <v>1056161</v>
      </c>
      <c r="U1602">
        <f>VLOOKUP(D1602,'Pop and Pop Den'!A:C,3,FALSE)</f>
        <v>1021.4323000000001</v>
      </c>
      <c r="V1602">
        <f>VLOOKUP(D1602,Unemployment!A:B,2,FALSE)</f>
        <v>3.6</v>
      </c>
      <c r="W1602">
        <f>VLOOKUP(D1602,Unemployment!H:J,2,FALSE)</f>
        <v>3.4</v>
      </c>
      <c r="X1602">
        <f>VLOOKUP(D1602,Unemployment!H:J,3,FALSE)</f>
        <v>4.5999999999999996</v>
      </c>
      <c r="Y1602">
        <f t="shared" si="495"/>
        <v>0.99999999999999956</v>
      </c>
      <c r="Z1602">
        <f t="shared" si="496"/>
        <v>1.1999999999999997</v>
      </c>
      <c r="AA1602">
        <f>VLOOKUP(D1602,MedianAge!A:B,2,FALSE)</f>
        <v>39.9</v>
      </c>
      <c r="AB1602" s="6">
        <f>VLOOKUP(D1602,StateActions!F:G,2,FALSE)</f>
        <v>43918</v>
      </c>
      <c r="AC1602" s="6">
        <f>VLOOKUP(D1602,StateActions!L:M,2,FALSE)</f>
        <v>43920</v>
      </c>
      <c r="AD1602" s="6">
        <f>VLOOKUP(D1602,StateActions!A:B,2,FALSE)</f>
        <v>43908</v>
      </c>
      <c r="AE1602">
        <f t="shared" si="497"/>
        <v>-26</v>
      </c>
      <c r="AF1602">
        <f t="shared" si="498"/>
        <v>-28</v>
      </c>
      <c r="AG1602">
        <f t="shared" si="499"/>
        <v>-16</v>
      </c>
      <c r="AH1602" s="18">
        <f t="shared" si="500"/>
        <v>1</v>
      </c>
      <c r="AI1602" s="18">
        <f t="shared" si="501"/>
        <v>0</v>
      </c>
      <c r="AJ1602" s="20">
        <f t="shared" si="502"/>
        <v>0</v>
      </c>
      <c r="AK1602" t="str">
        <f t="shared" si="503"/>
        <v>Include</v>
      </c>
      <c r="AL1602" t="str">
        <f t="shared" si="504"/>
        <v>Less than 10 deaths</v>
      </c>
      <c r="AM1602" s="6">
        <f>IFERROR(VLOOKUP(D1602,DatesEachStateReach10Deaths!A:B,2,FALSE),AK1602)</f>
        <v>43922</v>
      </c>
      <c r="AN1602">
        <f t="shared" si="505"/>
        <v>-30</v>
      </c>
    </row>
    <row r="1603" spans="1:40" x14ac:dyDescent="0.25">
      <c r="A1603" t="str">
        <f t="shared" si="511"/>
        <v>43893Rhode Island</v>
      </c>
      <c r="B1603" t="str">
        <f t="shared" si="512"/>
        <v>43893RI</v>
      </c>
      <c r="C1603" s="6">
        <v>43893</v>
      </c>
      <c r="D1603" t="s">
        <v>102</v>
      </c>
      <c r="E1603" t="s">
        <v>48</v>
      </c>
      <c r="F1603">
        <f>IFERROR(VLOOKUP(B1603,CovidTracking!B:G,4,FALSE),0)</f>
        <v>2</v>
      </c>
      <c r="G1603">
        <f>IFERROR(VLOOKUP(B1603,CovidTracking!B:G,5,FALSE),0)</f>
        <v>6</v>
      </c>
      <c r="H1603">
        <f t="shared" si="513"/>
        <v>8</v>
      </c>
      <c r="I1603">
        <f>IFERROR(VLOOKUP(B1603,CovidTracking!B:G,6,FALSE),0)</f>
        <v>0</v>
      </c>
      <c r="J1603">
        <f t="shared" si="514"/>
        <v>1</v>
      </c>
      <c r="K1603">
        <f t="shared" si="515"/>
        <v>6</v>
      </c>
      <c r="L1603">
        <f t="shared" si="516"/>
        <v>7</v>
      </c>
      <c r="M1603">
        <f t="shared" si="517"/>
        <v>0</v>
      </c>
      <c r="N1603">
        <f>VLOOKUP(A1603,Mobility!$A:$L,7,FALSE)</f>
        <v>9</v>
      </c>
      <c r="O1603">
        <f>VLOOKUP(A1603,Mobility!$A:$L,8,FALSE)</f>
        <v>6</v>
      </c>
      <c r="P1603">
        <f>VLOOKUP(A1603,Mobility!$A:$L,9,FALSE)</f>
        <v>61</v>
      </c>
      <c r="Q1603">
        <f>VLOOKUP(A1603,Mobility!$A:$L,10,FALSE)</f>
        <v>2</v>
      </c>
      <c r="R1603">
        <f>VLOOKUP(A1603,Mobility!$A:$L,11,FALSE)</f>
        <v>2</v>
      </c>
      <c r="S1603">
        <f>VLOOKUP(A1603,Mobility!$A:$L,12,FALSE)</f>
        <v>-1</v>
      </c>
      <c r="T1603">
        <f>VLOOKUP(D1603,'Pop and Pop Den'!A:C,2,FALSE)</f>
        <v>1056161</v>
      </c>
      <c r="U1603">
        <f>VLOOKUP(D1603,'Pop and Pop Den'!A:C,3,FALSE)</f>
        <v>1021.4323000000001</v>
      </c>
      <c r="V1603">
        <f>VLOOKUP(D1603,Unemployment!A:B,2,FALSE)</f>
        <v>3.6</v>
      </c>
      <c r="W1603">
        <f>VLOOKUP(D1603,Unemployment!H:J,2,FALSE)</f>
        <v>3.4</v>
      </c>
      <c r="X1603">
        <f>VLOOKUP(D1603,Unemployment!H:J,3,FALSE)</f>
        <v>4.5999999999999996</v>
      </c>
      <c r="Y1603">
        <f t="shared" ref="Y1603:Y1666" si="518">X1603-V1603</f>
        <v>0.99999999999999956</v>
      </c>
      <c r="Z1603">
        <f t="shared" ref="Z1603:Z1666" si="519">X1603-W1603</f>
        <v>1.1999999999999997</v>
      </c>
      <c r="AA1603">
        <f>VLOOKUP(D1603,MedianAge!A:B,2,FALSE)</f>
        <v>39.9</v>
      </c>
      <c r="AB1603" s="6">
        <f>VLOOKUP(D1603,StateActions!F:G,2,FALSE)</f>
        <v>43918</v>
      </c>
      <c r="AC1603" s="6">
        <f>VLOOKUP(D1603,StateActions!L:M,2,FALSE)</f>
        <v>43920</v>
      </c>
      <c r="AD1603" s="6">
        <f>VLOOKUP(D1603,StateActions!A:B,2,FALSE)</f>
        <v>43908</v>
      </c>
      <c r="AE1603">
        <f t="shared" ref="AE1603:AE1666" si="520">C1603-AB1603</f>
        <v>-25</v>
      </c>
      <c r="AF1603">
        <f t="shared" ref="AF1603:AF1666" si="521">C1603-AC1603</f>
        <v>-27</v>
      </c>
      <c r="AG1603">
        <f t="shared" ref="AG1603:AG1666" si="522">C1603-AD1603</f>
        <v>-15</v>
      </c>
      <c r="AH1603" s="18">
        <f t="shared" ref="AH1603:AH1666" si="523">IFERROR(F1603/H1603,0)</f>
        <v>0.25</v>
      </c>
      <c r="AI1603" s="18">
        <f t="shared" ref="AI1603:AI1666" si="524">IFERROR(G1603/H1603,0)</f>
        <v>0.75</v>
      </c>
      <c r="AJ1603" s="20">
        <f t="shared" ref="AJ1603:AJ1666" si="525">IFERROR(I1603/H1603,0)</f>
        <v>0</v>
      </c>
      <c r="AK1603" t="str">
        <f t="shared" ref="AK1603:AK1666" si="526">IF(SUMIFS(M:M,D:D,D1603)&lt;10,"Exclude less than 10 Deaths","Include")</f>
        <v>Include</v>
      </c>
      <c r="AL1603" t="str">
        <f t="shared" ref="AL1603:AL1666" si="527">IF(I1603&gt;9,"10 or more deaths","Less than 10 deaths")</f>
        <v>Less than 10 deaths</v>
      </c>
      <c r="AM1603" s="6">
        <f>IFERROR(VLOOKUP(D1603,DatesEachStateReach10Deaths!A:B,2,FALSE),AK1603)</f>
        <v>43922</v>
      </c>
      <c r="AN1603">
        <f t="shared" ref="AN1603:AN1666" si="528">IFERROR(C1603-AM1603,AK1603)</f>
        <v>-29</v>
      </c>
    </row>
    <row r="1604" spans="1:40" x14ac:dyDescent="0.25">
      <c r="A1604" t="str">
        <f t="shared" si="511"/>
        <v>43894Rhode Island</v>
      </c>
      <c r="B1604" t="str">
        <f t="shared" si="512"/>
        <v>43894RI</v>
      </c>
      <c r="C1604" s="6">
        <v>43894</v>
      </c>
      <c r="D1604" t="s">
        <v>102</v>
      </c>
      <c r="E1604" t="s">
        <v>48</v>
      </c>
      <c r="F1604">
        <f>IFERROR(VLOOKUP(B1604,CovidTracking!B:G,4,FALSE),0)</f>
        <v>2</v>
      </c>
      <c r="G1604">
        <f>IFERROR(VLOOKUP(B1604,CovidTracking!B:G,5,FALSE),0)</f>
        <v>11</v>
      </c>
      <c r="H1604">
        <f t="shared" si="513"/>
        <v>13</v>
      </c>
      <c r="I1604">
        <f>IFERROR(VLOOKUP(B1604,CovidTracking!B:G,6,FALSE),0)</f>
        <v>0</v>
      </c>
      <c r="J1604">
        <f t="shared" si="514"/>
        <v>0</v>
      </c>
      <c r="K1604">
        <f t="shared" si="515"/>
        <v>5</v>
      </c>
      <c r="L1604">
        <f t="shared" si="516"/>
        <v>5</v>
      </c>
      <c r="M1604">
        <f t="shared" si="517"/>
        <v>0</v>
      </c>
      <c r="N1604">
        <f>VLOOKUP(A1604,Mobility!$A:$L,7,FALSE)</f>
        <v>9</v>
      </c>
      <c r="O1604">
        <f>VLOOKUP(A1604,Mobility!$A:$L,8,FALSE)</f>
        <v>3</v>
      </c>
      <c r="P1604">
        <f>VLOOKUP(A1604,Mobility!$A:$L,9,FALSE)</f>
        <v>21</v>
      </c>
      <c r="Q1604">
        <f>VLOOKUP(A1604,Mobility!$A:$L,10,FALSE)</f>
        <v>-1</v>
      </c>
      <c r="R1604">
        <f>VLOOKUP(A1604,Mobility!$A:$L,11,FALSE)</f>
        <v>1</v>
      </c>
      <c r="S1604">
        <f>VLOOKUP(A1604,Mobility!$A:$L,12,FALSE)</f>
        <v>-1</v>
      </c>
      <c r="T1604">
        <f>VLOOKUP(D1604,'Pop and Pop Den'!A:C,2,FALSE)</f>
        <v>1056161</v>
      </c>
      <c r="U1604">
        <f>VLOOKUP(D1604,'Pop and Pop Den'!A:C,3,FALSE)</f>
        <v>1021.4323000000001</v>
      </c>
      <c r="V1604">
        <f>VLOOKUP(D1604,Unemployment!A:B,2,FALSE)</f>
        <v>3.6</v>
      </c>
      <c r="W1604">
        <f>VLOOKUP(D1604,Unemployment!H:J,2,FALSE)</f>
        <v>3.4</v>
      </c>
      <c r="X1604">
        <f>VLOOKUP(D1604,Unemployment!H:J,3,FALSE)</f>
        <v>4.5999999999999996</v>
      </c>
      <c r="Y1604">
        <f t="shared" si="518"/>
        <v>0.99999999999999956</v>
      </c>
      <c r="Z1604">
        <f t="shared" si="519"/>
        <v>1.1999999999999997</v>
      </c>
      <c r="AA1604">
        <f>VLOOKUP(D1604,MedianAge!A:B,2,FALSE)</f>
        <v>39.9</v>
      </c>
      <c r="AB1604" s="6">
        <f>VLOOKUP(D1604,StateActions!F:G,2,FALSE)</f>
        <v>43918</v>
      </c>
      <c r="AC1604" s="6">
        <f>VLOOKUP(D1604,StateActions!L:M,2,FALSE)</f>
        <v>43920</v>
      </c>
      <c r="AD1604" s="6">
        <f>VLOOKUP(D1604,StateActions!A:B,2,FALSE)</f>
        <v>43908</v>
      </c>
      <c r="AE1604">
        <f t="shared" si="520"/>
        <v>-24</v>
      </c>
      <c r="AF1604">
        <f t="shared" si="521"/>
        <v>-26</v>
      </c>
      <c r="AG1604">
        <f t="shared" si="522"/>
        <v>-14</v>
      </c>
      <c r="AH1604" s="18">
        <f t="shared" si="523"/>
        <v>0.15384615384615385</v>
      </c>
      <c r="AI1604" s="18">
        <f t="shared" si="524"/>
        <v>0.84615384615384615</v>
      </c>
      <c r="AJ1604" s="20">
        <f t="shared" si="525"/>
        <v>0</v>
      </c>
      <c r="AK1604" t="str">
        <f t="shared" si="526"/>
        <v>Include</v>
      </c>
      <c r="AL1604" t="str">
        <f t="shared" si="527"/>
        <v>Less than 10 deaths</v>
      </c>
      <c r="AM1604" s="6">
        <f>IFERROR(VLOOKUP(D1604,DatesEachStateReach10Deaths!A:B,2,FALSE),AK1604)</f>
        <v>43922</v>
      </c>
      <c r="AN1604">
        <f t="shared" si="528"/>
        <v>-28</v>
      </c>
    </row>
    <row r="1605" spans="1:40" x14ac:dyDescent="0.25">
      <c r="A1605" t="str">
        <f t="shared" si="511"/>
        <v>43895Rhode Island</v>
      </c>
      <c r="B1605" t="str">
        <f t="shared" si="512"/>
        <v>43895RI</v>
      </c>
      <c r="C1605" s="6">
        <v>43895</v>
      </c>
      <c r="D1605" t="s">
        <v>102</v>
      </c>
      <c r="E1605" t="s">
        <v>48</v>
      </c>
      <c r="F1605">
        <f>IFERROR(VLOOKUP(B1605,CovidTracking!B:G,4,FALSE),0)</f>
        <v>2</v>
      </c>
      <c r="G1605">
        <f>IFERROR(VLOOKUP(B1605,CovidTracking!B:G,5,FALSE),0)</f>
        <v>17</v>
      </c>
      <c r="H1605">
        <f t="shared" si="513"/>
        <v>19</v>
      </c>
      <c r="I1605">
        <f>IFERROR(VLOOKUP(B1605,CovidTracking!B:G,6,FALSE),0)</f>
        <v>0</v>
      </c>
      <c r="J1605">
        <f t="shared" si="514"/>
        <v>0</v>
      </c>
      <c r="K1605">
        <f t="shared" si="515"/>
        <v>6</v>
      </c>
      <c r="L1605">
        <f t="shared" si="516"/>
        <v>6</v>
      </c>
      <c r="M1605">
        <f t="shared" si="517"/>
        <v>0</v>
      </c>
      <c r="N1605">
        <f>VLOOKUP(A1605,Mobility!$A:$L,7,FALSE)</f>
        <v>8</v>
      </c>
      <c r="O1605">
        <f>VLOOKUP(A1605,Mobility!$A:$L,8,FALSE)</f>
        <v>3</v>
      </c>
      <c r="P1605">
        <f>VLOOKUP(A1605,Mobility!$A:$L,9,FALSE)</f>
        <v>54</v>
      </c>
      <c r="Q1605">
        <f>VLOOKUP(A1605,Mobility!$A:$L,10,FALSE)</f>
        <v>4</v>
      </c>
      <c r="R1605">
        <f>VLOOKUP(A1605,Mobility!$A:$L,11,FALSE)</f>
        <v>2</v>
      </c>
      <c r="S1605">
        <f>VLOOKUP(A1605,Mobility!$A:$L,12,FALSE)</f>
        <v>-1</v>
      </c>
      <c r="T1605">
        <f>VLOOKUP(D1605,'Pop and Pop Den'!A:C,2,FALSE)</f>
        <v>1056161</v>
      </c>
      <c r="U1605">
        <f>VLOOKUP(D1605,'Pop and Pop Den'!A:C,3,FALSE)</f>
        <v>1021.4323000000001</v>
      </c>
      <c r="V1605">
        <f>VLOOKUP(D1605,Unemployment!A:B,2,FALSE)</f>
        <v>3.6</v>
      </c>
      <c r="W1605">
        <f>VLOOKUP(D1605,Unemployment!H:J,2,FALSE)</f>
        <v>3.4</v>
      </c>
      <c r="X1605">
        <f>VLOOKUP(D1605,Unemployment!H:J,3,FALSE)</f>
        <v>4.5999999999999996</v>
      </c>
      <c r="Y1605">
        <f t="shared" si="518"/>
        <v>0.99999999999999956</v>
      </c>
      <c r="Z1605">
        <f t="shared" si="519"/>
        <v>1.1999999999999997</v>
      </c>
      <c r="AA1605">
        <f>VLOOKUP(D1605,MedianAge!A:B,2,FALSE)</f>
        <v>39.9</v>
      </c>
      <c r="AB1605" s="6">
        <f>VLOOKUP(D1605,StateActions!F:G,2,FALSE)</f>
        <v>43918</v>
      </c>
      <c r="AC1605" s="6">
        <f>VLOOKUP(D1605,StateActions!L:M,2,FALSE)</f>
        <v>43920</v>
      </c>
      <c r="AD1605" s="6">
        <f>VLOOKUP(D1605,StateActions!A:B,2,FALSE)</f>
        <v>43908</v>
      </c>
      <c r="AE1605">
        <f t="shared" si="520"/>
        <v>-23</v>
      </c>
      <c r="AF1605">
        <f t="shared" si="521"/>
        <v>-25</v>
      </c>
      <c r="AG1605">
        <f t="shared" si="522"/>
        <v>-13</v>
      </c>
      <c r="AH1605" s="18">
        <f t="shared" si="523"/>
        <v>0.10526315789473684</v>
      </c>
      <c r="AI1605" s="18">
        <f t="shared" si="524"/>
        <v>0.89473684210526316</v>
      </c>
      <c r="AJ1605" s="20">
        <f t="shared" si="525"/>
        <v>0</v>
      </c>
      <c r="AK1605" t="str">
        <f t="shared" si="526"/>
        <v>Include</v>
      </c>
      <c r="AL1605" t="str">
        <f t="shared" si="527"/>
        <v>Less than 10 deaths</v>
      </c>
      <c r="AM1605" s="6">
        <f>IFERROR(VLOOKUP(D1605,DatesEachStateReach10Deaths!A:B,2,FALSE),AK1605)</f>
        <v>43922</v>
      </c>
      <c r="AN1605">
        <f t="shared" si="528"/>
        <v>-27</v>
      </c>
    </row>
    <row r="1606" spans="1:40" x14ac:dyDescent="0.25">
      <c r="A1606" t="str">
        <f t="shared" si="511"/>
        <v>43896Rhode Island</v>
      </c>
      <c r="B1606" t="str">
        <f t="shared" si="512"/>
        <v>43896RI</v>
      </c>
      <c r="C1606" s="6">
        <v>43896</v>
      </c>
      <c r="D1606" t="s">
        <v>102</v>
      </c>
      <c r="E1606" t="s">
        <v>48</v>
      </c>
      <c r="F1606">
        <f>IFERROR(VLOOKUP(B1606,CovidTracking!B:G,4,FALSE),0)</f>
        <v>3</v>
      </c>
      <c r="G1606">
        <f>IFERROR(VLOOKUP(B1606,CovidTracking!B:G,5,FALSE),0)</f>
        <v>17</v>
      </c>
      <c r="H1606">
        <f t="shared" si="513"/>
        <v>20</v>
      </c>
      <c r="I1606">
        <f>IFERROR(VLOOKUP(B1606,CovidTracking!B:G,6,FALSE),0)</f>
        <v>0</v>
      </c>
      <c r="J1606">
        <f t="shared" si="514"/>
        <v>1</v>
      </c>
      <c r="K1606">
        <f t="shared" si="515"/>
        <v>0</v>
      </c>
      <c r="L1606">
        <f t="shared" si="516"/>
        <v>1</v>
      </c>
      <c r="M1606">
        <f t="shared" si="517"/>
        <v>0</v>
      </c>
      <c r="N1606">
        <f>VLOOKUP(A1606,Mobility!$A:$L,7,FALSE)</f>
        <v>4</v>
      </c>
      <c r="O1606">
        <f>VLOOKUP(A1606,Mobility!$A:$L,8,FALSE)</f>
        <v>-3</v>
      </c>
      <c r="P1606">
        <f>VLOOKUP(A1606,Mobility!$A:$L,9,FALSE)</f>
        <v>8</v>
      </c>
      <c r="Q1606">
        <f>VLOOKUP(A1606,Mobility!$A:$L,10,FALSE)</f>
        <v>-1</v>
      </c>
      <c r="R1606">
        <f>VLOOKUP(A1606,Mobility!$A:$L,11,FALSE)</f>
        <v>3</v>
      </c>
      <c r="S1606">
        <f>VLOOKUP(A1606,Mobility!$A:$L,12,FALSE)</f>
        <v>1</v>
      </c>
      <c r="T1606">
        <f>VLOOKUP(D1606,'Pop and Pop Den'!A:C,2,FALSE)</f>
        <v>1056161</v>
      </c>
      <c r="U1606">
        <f>VLOOKUP(D1606,'Pop and Pop Den'!A:C,3,FALSE)</f>
        <v>1021.4323000000001</v>
      </c>
      <c r="V1606">
        <f>VLOOKUP(D1606,Unemployment!A:B,2,FALSE)</f>
        <v>3.6</v>
      </c>
      <c r="W1606">
        <f>VLOOKUP(D1606,Unemployment!H:J,2,FALSE)</f>
        <v>3.4</v>
      </c>
      <c r="X1606">
        <f>VLOOKUP(D1606,Unemployment!H:J,3,FALSE)</f>
        <v>4.5999999999999996</v>
      </c>
      <c r="Y1606">
        <f t="shared" si="518"/>
        <v>0.99999999999999956</v>
      </c>
      <c r="Z1606">
        <f t="shared" si="519"/>
        <v>1.1999999999999997</v>
      </c>
      <c r="AA1606">
        <f>VLOOKUP(D1606,MedianAge!A:B,2,FALSE)</f>
        <v>39.9</v>
      </c>
      <c r="AB1606" s="6">
        <f>VLOOKUP(D1606,StateActions!F:G,2,FALSE)</f>
        <v>43918</v>
      </c>
      <c r="AC1606" s="6">
        <f>VLOOKUP(D1606,StateActions!L:M,2,FALSE)</f>
        <v>43920</v>
      </c>
      <c r="AD1606" s="6">
        <f>VLOOKUP(D1606,StateActions!A:B,2,FALSE)</f>
        <v>43908</v>
      </c>
      <c r="AE1606">
        <f t="shared" si="520"/>
        <v>-22</v>
      </c>
      <c r="AF1606">
        <f t="shared" si="521"/>
        <v>-24</v>
      </c>
      <c r="AG1606">
        <f t="shared" si="522"/>
        <v>-12</v>
      </c>
      <c r="AH1606" s="18">
        <f t="shared" si="523"/>
        <v>0.15</v>
      </c>
      <c r="AI1606" s="18">
        <f t="shared" si="524"/>
        <v>0.85</v>
      </c>
      <c r="AJ1606" s="20">
        <f t="shared" si="525"/>
        <v>0</v>
      </c>
      <c r="AK1606" t="str">
        <f t="shared" si="526"/>
        <v>Include</v>
      </c>
      <c r="AL1606" t="str">
        <f t="shared" si="527"/>
        <v>Less than 10 deaths</v>
      </c>
      <c r="AM1606" s="6">
        <f>IFERROR(VLOOKUP(D1606,DatesEachStateReach10Deaths!A:B,2,FALSE),AK1606)</f>
        <v>43922</v>
      </c>
      <c r="AN1606">
        <f t="shared" si="528"/>
        <v>-26</v>
      </c>
    </row>
    <row r="1607" spans="1:40" x14ac:dyDescent="0.25">
      <c r="A1607" t="str">
        <f t="shared" si="511"/>
        <v>43897Rhode Island</v>
      </c>
      <c r="B1607" t="str">
        <f t="shared" si="512"/>
        <v>43897RI</v>
      </c>
      <c r="C1607" s="6">
        <v>43897</v>
      </c>
      <c r="D1607" t="s">
        <v>102</v>
      </c>
      <c r="E1607" t="s">
        <v>48</v>
      </c>
      <c r="F1607">
        <f>IFERROR(VLOOKUP(B1607,CovidTracking!B:G,4,FALSE),0)</f>
        <v>2</v>
      </c>
      <c r="G1607">
        <f>IFERROR(VLOOKUP(B1607,CovidTracking!B:G,5,FALSE),0)</f>
        <v>30</v>
      </c>
      <c r="H1607">
        <f t="shared" si="513"/>
        <v>32</v>
      </c>
      <c r="I1607">
        <f>IFERROR(VLOOKUP(B1607,CovidTracking!B:G,6,FALSE),0)</f>
        <v>0</v>
      </c>
      <c r="J1607">
        <f t="shared" si="514"/>
        <v>-1</v>
      </c>
      <c r="K1607">
        <f t="shared" si="515"/>
        <v>13</v>
      </c>
      <c r="L1607">
        <f t="shared" si="516"/>
        <v>12</v>
      </c>
      <c r="M1607">
        <f t="shared" si="517"/>
        <v>0</v>
      </c>
      <c r="N1607">
        <f>VLOOKUP(A1607,Mobility!$A:$L,7,FALSE)</f>
        <v>5</v>
      </c>
      <c r="O1607">
        <f>VLOOKUP(A1607,Mobility!$A:$L,8,FALSE)</f>
        <v>-1</v>
      </c>
      <c r="P1607">
        <f>VLOOKUP(A1607,Mobility!$A:$L,9,FALSE)</f>
        <v>35</v>
      </c>
      <c r="Q1607">
        <f>VLOOKUP(A1607,Mobility!$A:$L,10,FALSE)</f>
        <v>-3</v>
      </c>
      <c r="R1607">
        <f>VLOOKUP(A1607,Mobility!$A:$L,11,FALSE)</f>
        <v>2</v>
      </c>
      <c r="S1607">
        <f>VLOOKUP(A1607,Mobility!$A:$L,12,FALSE)</f>
        <v>0</v>
      </c>
      <c r="T1607">
        <f>VLOOKUP(D1607,'Pop and Pop Den'!A:C,2,FALSE)</f>
        <v>1056161</v>
      </c>
      <c r="U1607">
        <f>VLOOKUP(D1607,'Pop and Pop Den'!A:C,3,FALSE)</f>
        <v>1021.4323000000001</v>
      </c>
      <c r="V1607">
        <f>VLOOKUP(D1607,Unemployment!A:B,2,FALSE)</f>
        <v>3.6</v>
      </c>
      <c r="W1607">
        <f>VLOOKUP(D1607,Unemployment!H:J,2,FALSE)</f>
        <v>3.4</v>
      </c>
      <c r="X1607">
        <f>VLOOKUP(D1607,Unemployment!H:J,3,FALSE)</f>
        <v>4.5999999999999996</v>
      </c>
      <c r="Y1607">
        <f t="shared" si="518"/>
        <v>0.99999999999999956</v>
      </c>
      <c r="Z1607">
        <f t="shared" si="519"/>
        <v>1.1999999999999997</v>
      </c>
      <c r="AA1607">
        <f>VLOOKUP(D1607,MedianAge!A:B,2,FALSE)</f>
        <v>39.9</v>
      </c>
      <c r="AB1607" s="6">
        <f>VLOOKUP(D1607,StateActions!F:G,2,FALSE)</f>
        <v>43918</v>
      </c>
      <c r="AC1607" s="6">
        <f>VLOOKUP(D1607,StateActions!L:M,2,FALSE)</f>
        <v>43920</v>
      </c>
      <c r="AD1607" s="6">
        <f>VLOOKUP(D1607,StateActions!A:B,2,FALSE)</f>
        <v>43908</v>
      </c>
      <c r="AE1607">
        <f t="shared" si="520"/>
        <v>-21</v>
      </c>
      <c r="AF1607">
        <f t="shared" si="521"/>
        <v>-23</v>
      </c>
      <c r="AG1607">
        <f t="shared" si="522"/>
        <v>-11</v>
      </c>
      <c r="AH1607" s="18">
        <f t="shared" si="523"/>
        <v>6.25E-2</v>
      </c>
      <c r="AI1607" s="18">
        <f t="shared" si="524"/>
        <v>0.9375</v>
      </c>
      <c r="AJ1607" s="20">
        <f t="shared" si="525"/>
        <v>0</v>
      </c>
      <c r="AK1607" t="str">
        <f t="shared" si="526"/>
        <v>Include</v>
      </c>
      <c r="AL1607" t="str">
        <f t="shared" si="527"/>
        <v>Less than 10 deaths</v>
      </c>
      <c r="AM1607" s="6">
        <f>IFERROR(VLOOKUP(D1607,DatesEachStateReach10Deaths!A:B,2,FALSE),AK1607)</f>
        <v>43922</v>
      </c>
      <c r="AN1607">
        <f t="shared" si="528"/>
        <v>-25</v>
      </c>
    </row>
    <row r="1608" spans="1:40" x14ac:dyDescent="0.25">
      <c r="A1608" t="str">
        <f t="shared" si="511"/>
        <v>43898Rhode Island</v>
      </c>
      <c r="B1608" t="str">
        <f t="shared" si="512"/>
        <v>43898RI</v>
      </c>
      <c r="C1608" s="6">
        <v>43898</v>
      </c>
      <c r="D1608" t="s">
        <v>102</v>
      </c>
      <c r="E1608" t="s">
        <v>48</v>
      </c>
      <c r="F1608">
        <f>IFERROR(VLOOKUP(B1608,CovidTracking!B:G,4,FALSE),0)</f>
        <v>3</v>
      </c>
      <c r="G1608">
        <f>IFERROR(VLOOKUP(B1608,CovidTracking!B:G,5,FALSE),0)</f>
        <v>30</v>
      </c>
      <c r="H1608">
        <f t="shared" si="513"/>
        <v>33</v>
      </c>
      <c r="I1608">
        <f>IFERROR(VLOOKUP(B1608,CovidTracking!B:G,6,FALSE),0)</f>
        <v>0</v>
      </c>
      <c r="J1608">
        <f t="shared" si="514"/>
        <v>1</v>
      </c>
      <c r="K1608">
        <f t="shared" si="515"/>
        <v>0</v>
      </c>
      <c r="L1608">
        <f t="shared" si="516"/>
        <v>1</v>
      </c>
      <c r="M1608">
        <f t="shared" si="517"/>
        <v>0</v>
      </c>
      <c r="N1608">
        <f>VLOOKUP(A1608,Mobility!$A:$L,7,FALSE)</f>
        <v>11</v>
      </c>
      <c r="O1608">
        <f>VLOOKUP(A1608,Mobility!$A:$L,8,FALSE)</f>
        <v>-1</v>
      </c>
      <c r="P1608">
        <f>VLOOKUP(A1608,Mobility!$A:$L,9,FALSE)</f>
        <v>68</v>
      </c>
      <c r="Q1608">
        <f>VLOOKUP(A1608,Mobility!$A:$L,10,FALSE)</f>
        <v>4</v>
      </c>
      <c r="R1608">
        <f>VLOOKUP(A1608,Mobility!$A:$L,11,FALSE)</f>
        <v>4</v>
      </c>
      <c r="S1608">
        <f>VLOOKUP(A1608,Mobility!$A:$L,12,FALSE)</f>
        <v>-1</v>
      </c>
      <c r="T1608">
        <f>VLOOKUP(D1608,'Pop and Pop Den'!A:C,2,FALSE)</f>
        <v>1056161</v>
      </c>
      <c r="U1608">
        <f>VLOOKUP(D1608,'Pop and Pop Den'!A:C,3,FALSE)</f>
        <v>1021.4323000000001</v>
      </c>
      <c r="V1608">
        <f>VLOOKUP(D1608,Unemployment!A:B,2,FALSE)</f>
        <v>3.6</v>
      </c>
      <c r="W1608">
        <f>VLOOKUP(D1608,Unemployment!H:J,2,FALSE)</f>
        <v>3.4</v>
      </c>
      <c r="X1608">
        <f>VLOOKUP(D1608,Unemployment!H:J,3,FALSE)</f>
        <v>4.5999999999999996</v>
      </c>
      <c r="Y1608">
        <f t="shared" si="518"/>
        <v>0.99999999999999956</v>
      </c>
      <c r="Z1608">
        <f t="shared" si="519"/>
        <v>1.1999999999999997</v>
      </c>
      <c r="AA1608">
        <f>VLOOKUP(D1608,MedianAge!A:B,2,FALSE)</f>
        <v>39.9</v>
      </c>
      <c r="AB1608" s="6">
        <f>VLOOKUP(D1608,StateActions!F:G,2,FALSE)</f>
        <v>43918</v>
      </c>
      <c r="AC1608" s="6">
        <f>VLOOKUP(D1608,StateActions!L:M,2,FALSE)</f>
        <v>43920</v>
      </c>
      <c r="AD1608" s="6">
        <f>VLOOKUP(D1608,StateActions!A:B,2,FALSE)</f>
        <v>43908</v>
      </c>
      <c r="AE1608">
        <f t="shared" si="520"/>
        <v>-20</v>
      </c>
      <c r="AF1608">
        <f t="shared" si="521"/>
        <v>-22</v>
      </c>
      <c r="AG1608">
        <f t="shared" si="522"/>
        <v>-10</v>
      </c>
      <c r="AH1608" s="18">
        <f t="shared" si="523"/>
        <v>9.0909090909090912E-2</v>
      </c>
      <c r="AI1608" s="18">
        <f t="shared" si="524"/>
        <v>0.90909090909090906</v>
      </c>
      <c r="AJ1608" s="20">
        <f t="shared" si="525"/>
        <v>0</v>
      </c>
      <c r="AK1608" t="str">
        <f t="shared" si="526"/>
        <v>Include</v>
      </c>
      <c r="AL1608" t="str">
        <f t="shared" si="527"/>
        <v>Less than 10 deaths</v>
      </c>
      <c r="AM1608" s="6">
        <f>IFERROR(VLOOKUP(D1608,DatesEachStateReach10Deaths!A:B,2,FALSE),AK1608)</f>
        <v>43922</v>
      </c>
      <c r="AN1608">
        <f t="shared" si="528"/>
        <v>-24</v>
      </c>
    </row>
    <row r="1609" spans="1:40" x14ac:dyDescent="0.25">
      <c r="A1609" t="str">
        <f t="shared" si="511"/>
        <v>43899Rhode Island</v>
      </c>
      <c r="B1609" t="str">
        <f t="shared" si="512"/>
        <v>43899RI</v>
      </c>
      <c r="C1609" s="6">
        <v>43899</v>
      </c>
      <c r="D1609" t="s">
        <v>102</v>
      </c>
      <c r="E1609" t="s">
        <v>48</v>
      </c>
      <c r="F1609">
        <f>IFERROR(VLOOKUP(B1609,CovidTracking!B:G,4,FALSE),0)</f>
        <v>3</v>
      </c>
      <c r="G1609">
        <f>IFERROR(VLOOKUP(B1609,CovidTracking!B:G,5,FALSE),0)</f>
        <v>30</v>
      </c>
      <c r="H1609">
        <f t="shared" si="513"/>
        <v>33</v>
      </c>
      <c r="I1609">
        <f>IFERROR(VLOOKUP(B1609,CovidTracking!B:G,6,FALSE),0)</f>
        <v>0</v>
      </c>
      <c r="J1609">
        <f t="shared" si="514"/>
        <v>0</v>
      </c>
      <c r="K1609">
        <f t="shared" si="515"/>
        <v>0</v>
      </c>
      <c r="L1609">
        <f t="shared" si="516"/>
        <v>0</v>
      </c>
      <c r="M1609">
        <f t="shared" si="517"/>
        <v>0</v>
      </c>
      <c r="N1609">
        <f>VLOOKUP(A1609,Mobility!$A:$L,7,FALSE)</f>
        <v>13</v>
      </c>
      <c r="O1609">
        <f>VLOOKUP(A1609,Mobility!$A:$L,8,FALSE)</f>
        <v>3</v>
      </c>
      <c r="P1609">
        <f>VLOOKUP(A1609,Mobility!$A:$L,9,FALSE)</f>
        <v>165</v>
      </c>
      <c r="Q1609">
        <f>VLOOKUP(A1609,Mobility!$A:$L,10,FALSE)</f>
        <v>-3</v>
      </c>
      <c r="R1609">
        <f>VLOOKUP(A1609,Mobility!$A:$L,11,FALSE)</f>
        <v>2</v>
      </c>
      <c r="S1609">
        <f>VLOOKUP(A1609,Mobility!$A:$L,12,FALSE)</f>
        <v>-1</v>
      </c>
      <c r="T1609">
        <f>VLOOKUP(D1609,'Pop and Pop Den'!A:C,2,FALSE)</f>
        <v>1056161</v>
      </c>
      <c r="U1609">
        <f>VLOOKUP(D1609,'Pop and Pop Den'!A:C,3,FALSE)</f>
        <v>1021.4323000000001</v>
      </c>
      <c r="V1609">
        <f>VLOOKUP(D1609,Unemployment!A:B,2,FALSE)</f>
        <v>3.6</v>
      </c>
      <c r="W1609">
        <f>VLOOKUP(D1609,Unemployment!H:J,2,FALSE)</f>
        <v>3.4</v>
      </c>
      <c r="X1609">
        <f>VLOOKUP(D1609,Unemployment!H:J,3,FALSE)</f>
        <v>4.5999999999999996</v>
      </c>
      <c r="Y1609">
        <f t="shared" si="518"/>
        <v>0.99999999999999956</v>
      </c>
      <c r="Z1609">
        <f t="shared" si="519"/>
        <v>1.1999999999999997</v>
      </c>
      <c r="AA1609">
        <f>VLOOKUP(D1609,MedianAge!A:B,2,FALSE)</f>
        <v>39.9</v>
      </c>
      <c r="AB1609" s="6">
        <f>VLOOKUP(D1609,StateActions!F:G,2,FALSE)</f>
        <v>43918</v>
      </c>
      <c r="AC1609" s="6">
        <f>VLOOKUP(D1609,StateActions!L:M,2,FALSE)</f>
        <v>43920</v>
      </c>
      <c r="AD1609" s="6">
        <f>VLOOKUP(D1609,StateActions!A:B,2,FALSE)</f>
        <v>43908</v>
      </c>
      <c r="AE1609">
        <f t="shared" si="520"/>
        <v>-19</v>
      </c>
      <c r="AF1609">
        <f t="shared" si="521"/>
        <v>-21</v>
      </c>
      <c r="AG1609">
        <f t="shared" si="522"/>
        <v>-9</v>
      </c>
      <c r="AH1609" s="18">
        <f t="shared" si="523"/>
        <v>9.0909090909090912E-2</v>
      </c>
      <c r="AI1609" s="18">
        <f t="shared" si="524"/>
        <v>0.90909090909090906</v>
      </c>
      <c r="AJ1609" s="20">
        <f t="shared" si="525"/>
        <v>0</v>
      </c>
      <c r="AK1609" t="str">
        <f t="shared" si="526"/>
        <v>Include</v>
      </c>
      <c r="AL1609" t="str">
        <f t="shared" si="527"/>
        <v>Less than 10 deaths</v>
      </c>
      <c r="AM1609" s="6">
        <f>IFERROR(VLOOKUP(D1609,DatesEachStateReach10Deaths!A:B,2,FALSE),AK1609)</f>
        <v>43922</v>
      </c>
      <c r="AN1609">
        <f t="shared" si="528"/>
        <v>-23</v>
      </c>
    </row>
    <row r="1610" spans="1:40" x14ac:dyDescent="0.25">
      <c r="A1610" t="str">
        <f t="shared" si="511"/>
        <v>43900Rhode Island</v>
      </c>
      <c r="B1610" t="str">
        <f t="shared" si="512"/>
        <v>43900RI</v>
      </c>
      <c r="C1610" s="6">
        <v>43900</v>
      </c>
      <c r="D1610" t="s">
        <v>102</v>
      </c>
      <c r="E1610" t="s">
        <v>48</v>
      </c>
      <c r="F1610">
        <f>IFERROR(VLOOKUP(B1610,CovidTracking!B:G,4,FALSE),0)</f>
        <v>3</v>
      </c>
      <c r="G1610">
        <f>IFERROR(VLOOKUP(B1610,CovidTracking!B:G,5,FALSE),0)</f>
        <v>58</v>
      </c>
      <c r="H1610">
        <f t="shared" si="513"/>
        <v>61</v>
      </c>
      <c r="I1610">
        <f>IFERROR(VLOOKUP(B1610,CovidTracking!B:G,6,FALSE),0)</f>
        <v>0</v>
      </c>
      <c r="J1610">
        <f t="shared" si="514"/>
        <v>0</v>
      </c>
      <c r="K1610">
        <f t="shared" si="515"/>
        <v>28</v>
      </c>
      <c r="L1610">
        <f t="shared" si="516"/>
        <v>28</v>
      </c>
      <c r="M1610">
        <f t="shared" si="517"/>
        <v>0</v>
      </c>
      <c r="N1610">
        <f>VLOOKUP(A1610,Mobility!$A:$L,7,FALSE)</f>
        <v>8</v>
      </c>
      <c r="O1610">
        <f>VLOOKUP(A1610,Mobility!$A:$L,8,FALSE)</f>
        <v>2</v>
      </c>
      <c r="P1610">
        <f>VLOOKUP(A1610,Mobility!$A:$L,9,FALSE)</f>
        <v>65</v>
      </c>
      <c r="Q1610">
        <f>VLOOKUP(A1610,Mobility!$A:$L,10,FALSE)</f>
        <v>-6</v>
      </c>
      <c r="R1610">
        <f>VLOOKUP(A1610,Mobility!$A:$L,11,FALSE)</f>
        <v>0</v>
      </c>
      <c r="S1610">
        <f>VLOOKUP(A1610,Mobility!$A:$L,12,FALSE)</f>
        <v>0</v>
      </c>
      <c r="T1610">
        <f>VLOOKUP(D1610,'Pop and Pop Den'!A:C,2,FALSE)</f>
        <v>1056161</v>
      </c>
      <c r="U1610">
        <f>VLOOKUP(D1610,'Pop and Pop Den'!A:C,3,FALSE)</f>
        <v>1021.4323000000001</v>
      </c>
      <c r="V1610">
        <f>VLOOKUP(D1610,Unemployment!A:B,2,FALSE)</f>
        <v>3.6</v>
      </c>
      <c r="W1610">
        <f>VLOOKUP(D1610,Unemployment!H:J,2,FALSE)</f>
        <v>3.4</v>
      </c>
      <c r="X1610">
        <f>VLOOKUP(D1610,Unemployment!H:J,3,FALSE)</f>
        <v>4.5999999999999996</v>
      </c>
      <c r="Y1610">
        <f t="shared" si="518"/>
        <v>0.99999999999999956</v>
      </c>
      <c r="Z1610">
        <f t="shared" si="519"/>
        <v>1.1999999999999997</v>
      </c>
      <c r="AA1610">
        <f>VLOOKUP(D1610,MedianAge!A:B,2,FALSE)</f>
        <v>39.9</v>
      </c>
      <c r="AB1610" s="6">
        <f>VLOOKUP(D1610,StateActions!F:G,2,FALSE)</f>
        <v>43918</v>
      </c>
      <c r="AC1610" s="6">
        <f>VLOOKUP(D1610,StateActions!L:M,2,FALSE)</f>
        <v>43920</v>
      </c>
      <c r="AD1610" s="6">
        <f>VLOOKUP(D1610,StateActions!A:B,2,FALSE)</f>
        <v>43908</v>
      </c>
      <c r="AE1610">
        <f t="shared" si="520"/>
        <v>-18</v>
      </c>
      <c r="AF1610">
        <f t="shared" si="521"/>
        <v>-20</v>
      </c>
      <c r="AG1610">
        <f t="shared" si="522"/>
        <v>-8</v>
      </c>
      <c r="AH1610" s="18">
        <f t="shared" si="523"/>
        <v>4.9180327868852458E-2</v>
      </c>
      <c r="AI1610" s="18">
        <f t="shared" si="524"/>
        <v>0.95081967213114749</v>
      </c>
      <c r="AJ1610" s="20">
        <f t="shared" si="525"/>
        <v>0</v>
      </c>
      <c r="AK1610" t="str">
        <f t="shared" si="526"/>
        <v>Include</v>
      </c>
      <c r="AL1610" t="str">
        <f t="shared" si="527"/>
        <v>Less than 10 deaths</v>
      </c>
      <c r="AM1610" s="6">
        <f>IFERROR(VLOOKUP(D1610,DatesEachStateReach10Deaths!A:B,2,FALSE),AK1610)</f>
        <v>43922</v>
      </c>
      <c r="AN1610">
        <f t="shared" si="528"/>
        <v>-22</v>
      </c>
    </row>
    <row r="1611" spans="1:40" x14ac:dyDescent="0.25">
      <c r="A1611" t="str">
        <f t="shared" si="511"/>
        <v>43901Rhode Island</v>
      </c>
      <c r="B1611" t="str">
        <f t="shared" si="512"/>
        <v>43901RI</v>
      </c>
      <c r="C1611" s="6">
        <v>43901</v>
      </c>
      <c r="D1611" t="s">
        <v>102</v>
      </c>
      <c r="E1611" t="s">
        <v>48</v>
      </c>
      <c r="F1611">
        <f>IFERROR(VLOOKUP(B1611,CovidTracking!B:G,4,FALSE),0)</f>
        <v>5</v>
      </c>
      <c r="G1611">
        <f>IFERROR(VLOOKUP(B1611,CovidTracking!B:G,5,FALSE),0)</f>
        <v>94</v>
      </c>
      <c r="H1611">
        <f t="shared" si="513"/>
        <v>99</v>
      </c>
      <c r="I1611">
        <f>IFERROR(VLOOKUP(B1611,CovidTracking!B:G,6,FALSE),0)</f>
        <v>0</v>
      </c>
      <c r="J1611">
        <f t="shared" si="514"/>
        <v>2</v>
      </c>
      <c r="K1611">
        <f t="shared" si="515"/>
        <v>36</v>
      </c>
      <c r="L1611">
        <f t="shared" si="516"/>
        <v>38</v>
      </c>
      <c r="M1611">
        <f t="shared" si="517"/>
        <v>0</v>
      </c>
      <c r="N1611">
        <f>VLOOKUP(A1611,Mobility!$A:$L,7,FALSE)</f>
        <v>7</v>
      </c>
      <c r="O1611">
        <f>VLOOKUP(A1611,Mobility!$A:$L,8,FALSE)</f>
        <v>5</v>
      </c>
      <c r="P1611">
        <f>VLOOKUP(A1611,Mobility!$A:$L,9,FALSE)</f>
        <v>56</v>
      </c>
      <c r="Q1611">
        <f>VLOOKUP(A1611,Mobility!$A:$L,10,FALSE)</f>
        <v>-7</v>
      </c>
      <c r="R1611">
        <f>VLOOKUP(A1611,Mobility!$A:$L,11,FALSE)</f>
        <v>-3</v>
      </c>
      <c r="S1611">
        <f>VLOOKUP(A1611,Mobility!$A:$L,12,FALSE)</f>
        <v>1</v>
      </c>
      <c r="T1611">
        <f>VLOOKUP(D1611,'Pop and Pop Den'!A:C,2,FALSE)</f>
        <v>1056161</v>
      </c>
      <c r="U1611">
        <f>VLOOKUP(D1611,'Pop and Pop Den'!A:C,3,FALSE)</f>
        <v>1021.4323000000001</v>
      </c>
      <c r="V1611">
        <f>VLOOKUP(D1611,Unemployment!A:B,2,FALSE)</f>
        <v>3.6</v>
      </c>
      <c r="W1611">
        <f>VLOOKUP(D1611,Unemployment!H:J,2,FALSE)</f>
        <v>3.4</v>
      </c>
      <c r="X1611">
        <f>VLOOKUP(D1611,Unemployment!H:J,3,FALSE)</f>
        <v>4.5999999999999996</v>
      </c>
      <c r="Y1611">
        <f t="shared" si="518"/>
        <v>0.99999999999999956</v>
      </c>
      <c r="Z1611">
        <f t="shared" si="519"/>
        <v>1.1999999999999997</v>
      </c>
      <c r="AA1611">
        <f>VLOOKUP(D1611,MedianAge!A:B,2,FALSE)</f>
        <v>39.9</v>
      </c>
      <c r="AB1611" s="6">
        <f>VLOOKUP(D1611,StateActions!F:G,2,FALSE)</f>
        <v>43918</v>
      </c>
      <c r="AC1611" s="6">
        <f>VLOOKUP(D1611,StateActions!L:M,2,FALSE)</f>
        <v>43920</v>
      </c>
      <c r="AD1611" s="6">
        <f>VLOOKUP(D1611,StateActions!A:B,2,FALSE)</f>
        <v>43908</v>
      </c>
      <c r="AE1611">
        <f t="shared" si="520"/>
        <v>-17</v>
      </c>
      <c r="AF1611">
        <f t="shared" si="521"/>
        <v>-19</v>
      </c>
      <c r="AG1611">
        <f t="shared" si="522"/>
        <v>-7</v>
      </c>
      <c r="AH1611" s="18">
        <f t="shared" si="523"/>
        <v>5.0505050505050504E-2</v>
      </c>
      <c r="AI1611" s="18">
        <f t="shared" si="524"/>
        <v>0.9494949494949495</v>
      </c>
      <c r="AJ1611" s="20">
        <f t="shared" si="525"/>
        <v>0</v>
      </c>
      <c r="AK1611" t="str">
        <f t="shared" si="526"/>
        <v>Include</v>
      </c>
      <c r="AL1611" t="str">
        <f t="shared" si="527"/>
        <v>Less than 10 deaths</v>
      </c>
      <c r="AM1611" s="6">
        <f>IFERROR(VLOOKUP(D1611,DatesEachStateReach10Deaths!A:B,2,FALSE),AK1611)</f>
        <v>43922</v>
      </c>
      <c r="AN1611">
        <f t="shared" si="528"/>
        <v>-21</v>
      </c>
    </row>
    <row r="1612" spans="1:40" x14ac:dyDescent="0.25">
      <c r="A1612" t="str">
        <f t="shared" si="511"/>
        <v>43902Rhode Island</v>
      </c>
      <c r="B1612" t="str">
        <f t="shared" si="512"/>
        <v>43902RI</v>
      </c>
      <c r="C1612" s="6">
        <v>43902</v>
      </c>
      <c r="D1612" t="s">
        <v>102</v>
      </c>
      <c r="E1612" t="s">
        <v>48</v>
      </c>
      <c r="F1612">
        <f>IFERROR(VLOOKUP(B1612,CovidTracking!B:G,4,FALSE),0)</f>
        <v>5</v>
      </c>
      <c r="G1612">
        <f>IFERROR(VLOOKUP(B1612,CovidTracking!B:G,5,FALSE),0)</f>
        <v>94</v>
      </c>
      <c r="H1612">
        <f t="shared" si="513"/>
        <v>99</v>
      </c>
      <c r="I1612">
        <f>IFERROR(VLOOKUP(B1612,CovidTracking!B:G,6,FALSE),0)</f>
        <v>0</v>
      </c>
      <c r="J1612">
        <f t="shared" si="514"/>
        <v>0</v>
      </c>
      <c r="K1612">
        <f t="shared" si="515"/>
        <v>0</v>
      </c>
      <c r="L1612">
        <f t="shared" si="516"/>
        <v>0</v>
      </c>
      <c r="M1612">
        <f t="shared" si="517"/>
        <v>0</v>
      </c>
      <c r="N1612">
        <f>VLOOKUP(A1612,Mobility!$A:$L,7,FALSE)</f>
        <v>6</v>
      </c>
      <c r="O1612">
        <f>VLOOKUP(A1612,Mobility!$A:$L,8,FALSE)</f>
        <v>24</v>
      </c>
      <c r="P1612">
        <f>VLOOKUP(A1612,Mobility!$A:$L,9,FALSE)</f>
        <v>33</v>
      </c>
      <c r="Q1612">
        <f>VLOOKUP(A1612,Mobility!$A:$L,10,FALSE)</f>
        <v>-9</v>
      </c>
      <c r="R1612">
        <f>VLOOKUP(A1612,Mobility!$A:$L,11,FALSE)</f>
        <v>-1</v>
      </c>
      <c r="S1612">
        <f>VLOOKUP(A1612,Mobility!$A:$L,12,FALSE)</f>
        <v>1</v>
      </c>
      <c r="T1612">
        <f>VLOOKUP(D1612,'Pop and Pop Den'!A:C,2,FALSE)</f>
        <v>1056161</v>
      </c>
      <c r="U1612">
        <f>VLOOKUP(D1612,'Pop and Pop Den'!A:C,3,FALSE)</f>
        <v>1021.4323000000001</v>
      </c>
      <c r="V1612">
        <f>VLOOKUP(D1612,Unemployment!A:B,2,FALSE)</f>
        <v>3.6</v>
      </c>
      <c r="W1612">
        <f>VLOOKUP(D1612,Unemployment!H:J,2,FALSE)</f>
        <v>3.4</v>
      </c>
      <c r="X1612">
        <f>VLOOKUP(D1612,Unemployment!H:J,3,FALSE)</f>
        <v>4.5999999999999996</v>
      </c>
      <c r="Y1612">
        <f t="shared" si="518"/>
        <v>0.99999999999999956</v>
      </c>
      <c r="Z1612">
        <f t="shared" si="519"/>
        <v>1.1999999999999997</v>
      </c>
      <c r="AA1612">
        <f>VLOOKUP(D1612,MedianAge!A:B,2,FALSE)</f>
        <v>39.9</v>
      </c>
      <c r="AB1612" s="6">
        <f>VLOOKUP(D1612,StateActions!F:G,2,FALSE)</f>
        <v>43918</v>
      </c>
      <c r="AC1612" s="6">
        <f>VLOOKUP(D1612,StateActions!L:M,2,FALSE)</f>
        <v>43920</v>
      </c>
      <c r="AD1612" s="6">
        <f>VLOOKUP(D1612,StateActions!A:B,2,FALSE)</f>
        <v>43908</v>
      </c>
      <c r="AE1612">
        <f t="shared" si="520"/>
        <v>-16</v>
      </c>
      <c r="AF1612">
        <f t="shared" si="521"/>
        <v>-18</v>
      </c>
      <c r="AG1612">
        <f t="shared" si="522"/>
        <v>-6</v>
      </c>
      <c r="AH1612" s="18">
        <f t="shared" si="523"/>
        <v>5.0505050505050504E-2</v>
      </c>
      <c r="AI1612" s="18">
        <f t="shared" si="524"/>
        <v>0.9494949494949495</v>
      </c>
      <c r="AJ1612" s="20">
        <f t="shared" si="525"/>
        <v>0</v>
      </c>
      <c r="AK1612" t="str">
        <f t="shared" si="526"/>
        <v>Include</v>
      </c>
      <c r="AL1612" t="str">
        <f t="shared" si="527"/>
        <v>Less than 10 deaths</v>
      </c>
      <c r="AM1612" s="6">
        <f>IFERROR(VLOOKUP(D1612,DatesEachStateReach10Deaths!A:B,2,FALSE),AK1612)</f>
        <v>43922</v>
      </c>
      <c r="AN1612">
        <f t="shared" si="528"/>
        <v>-20</v>
      </c>
    </row>
    <row r="1613" spans="1:40" x14ac:dyDescent="0.25">
      <c r="A1613" t="str">
        <f t="shared" si="511"/>
        <v>43903Rhode Island</v>
      </c>
      <c r="B1613" t="str">
        <f t="shared" si="512"/>
        <v>43903RI</v>
      </c>
      <c r="C1613" s="6">
        <v>43903</v>
      </c>
      <c r="D1613" t="s">
        <v>102</v>
      </c>
      <c r="E1613" t="s">
        <v>48</v>
      </c>
      <c r="F1613">
        <f>IFERROR(VLOOKUP(B1613,CovidTracking!B:G,4,FALSE),0)</f>
        <v>14</v>
      </c>
      <c r="G1613">
        <f>IFERROR(VLOOKUP(B1613,CovidTracking!B:G,5,FALSE),0)</f>
        <v>142</v>
      </c>
      <c r="H1613">
        <f t="shared" si="513"/>
        <v>156</v>
      </c>
      <c r="I1613">
        <f>IFERROR(VLOOKUP(B1613,CovidTracking!B:G,6,FALSE),0)</f>
        <v>0</v>
      </c>
      <c r="J1613">
        <f t="shared" si="514"/>
        <v>9</v>
      </c>
      <c r="K1613">
        <f t="shared" si="515"/>
        <v>48</v>
      </c>
      <c r="L1613">
        <f t="shared" si="516"/>
        <v>57</v>
      </c>
      <c r="M1613">
        <f t="shared" si="517"/>
        <v>0</v>
      </c>
      <c r="N1613">
        <f>VLOOKUP(A1613,Mobility!$A:$L,7,FALSE)</f>
        <v>-1</v>
      </c>
      <c r="O1613">
        <f>VLOOKUP(A1613,Mobility!$A:$L,8,FALSE)</f>
        <v>34</v>
      </c>
      <c r="P1613">
        <f>VLOOKUP(A1613,Mobility!$A:$L,9,FALSE)</f>
        <v>-10</v>
      </c>
      <c r="Q1613">
        <f>VLOOKUP(A1613,Mobility!$A:$L,10,FALSE)</f>
        <v>-21</v>
      </c>
      <c r="R1613">
        <f>VLOOKUP(A1613,Mobility!$A:$L,11,FALSE)</f>
        <v>-3</v>
      </c>
      <c r="S1613">
        <f>VLOOKUP(A1613,Mobility!$A:$L,12,FALSE)</f>
        <v>4</v>
      </c>
      <c r="T1613">
        <f>VLOOKUP(D1613,'Pop and Pop Den'!A:C,2,FALSE)</f>
        <v>1056161</v>
      </c>
      <c r="U1613">
        <f>VLOOKUP(D1613,'Pop and Pop Den'!A:C,3,FALSE)</f>
        <v>1021.4323000000001</v>
      </c>
      <c r="V1613">
        <f>VLOOKUP(D1613,Unemployment!A:B,2,FALSE)</f>
        <v>3.6</v>
      </c>
      <c r="W1613">
        <f>VLOOKUP(D1613,Unemployment!H:J,2,FALSE)</f>
        <v>3.4</v>
      </c>
      <c r="X1613">
        <f>VLOOKUP(D1613,Unemployment!H:J,3,FALSE)</f>
        <v>4.5999999999999996</v>
      </c>
      <c r="Y1613">
        <f t="shared" si="518"/>
        <v>0.99999999999999956</v>
      </c>
      <c r="Z1613">
        <f t="shared" si="519"/>
        <v>1.1999999999999997</v>
      </c>
      <c r="AA1613">
        <f>VLOOKUP(D1613,MedianAge!A:B,2,FALSE)</f>
        <v>39.9</v>
      </c>
      <c r="AB1613" s="6">
        <f>VLOOKUP(D1613,StateActions!F:G,2,FALSE)</f>
        <v>43918</v>
      </c>
      <c r="AC1613" s="6">
        <f>VLOOKUP(D1613,StateActions!L:M,2,FALSE)</f>
        <v>43920</v>
      </c>
      <c r="AD1613" s="6">
        <f>VLOOKUP(D1613,StateActions!A:B,2,FALSE)</f>
        <v>43908</v>
      </c>
      <c r="AE1613">
        <f t="shared" si="520"/>
        <v>-15</v>
      </c>
      <c r="AF1613">
        <f t="shared" si="521"/>
        <v>-17</v>
      </c>
      <c r="AG1613">
        <f t="shared" si="522"/>
        <v>-5</v>
      </c>
      <c r="AH1613" s="18">
        <f t="shared" si="523"/>
        <v>8.9743589743589744E-2</v>
      </c>
      <c r="AI1613" s="18">
        <f t="shared" si="524"/>
        <v>0.91025641025641024</v>
      </c>
      <c r="AJ1613" s="20">
        <f t="shared" si="525"/>
        <v>0</v>
      </c>
      <c r="AK1613" t="str">
        <f t="shared" si="526"/>
        <v>Include</v>
      </c>
      <c r="AL1613" t="str">
        <f t="shared" si="527"/>
        <v>Less than 10 deaths</v>
      </c>
      <c r="AM1613" s="6">
        <f>IFERROR(VLOOKUP(D1613,DatesEachStateReach10Deaths!A:B,2,FALSE),AK1613)</f>
        <v>43922</v>
      </c>
      <c r="AN1613">
        <f t="shared" si="528"/>
        <v>-19</v>
      </c>
    </row>
    <row r="1614" spans="1:40" x14ac:dyDescent="0.25">
      <c r="A1614" t="str">
        <f t="shared" si="511"/>
        <v>43904Rhode Island</v>
      </c>
      <c r="B1614" t="str">
        <f t="shared" si="512"/>
        <v>43904RI</v>
      </c>
      <c r="C1614" s="6">
        <v>43904</v>
      </c>
      <c r="D1614" t="s">
        <v>102</v>
      </c>
      <c r="E1614" t="s">
        <v>48</v>
      </c>
      <c r="F1614">
        <f>IFERROR(VLOOKUP(B1614,CovidTracking!B:G,4,FALSE),0)</f>
        <v>20</v>
      </c>
      <c r="G1614">
        <f>IFERROR(VLOOKUP(B1614,CovidTracking!B:G,5,FALSE),0)</f>
        <v>198</v>
      </c>
      <c r="H1614">
        <f t="shared" si="513"/>
        <v>218</v>
      </c>
      <c r="I1614">
        <f>IFERROR(VLOOKUP(B1614,CovidTracking!B:G,6,FALSE),0)</f>
        <v>0</v>
      </c>
      <c r="J1614">
        <f t="shared" si="514"/>
        <v>6</v>
      </c>
      <c r="K1614">
        <f t="shared" si="515"/>
        <v>56</v>
      </c>
      <c r="L1614">
        <f t="shared" si="516"/>
        <v>62</v>
      </c>
      <c r="M1614">
        <f t="shared" si="517"/>
        <v>0</v>
      </c>
      <c r="N1614">
        <f>VLOOKUP(A1614,Mobility!$A:$L,7,FALSE)</f>
        <v>-9</v>
      </c>
      <c r="O1614">
        <f>VLOOKUP(A1614,Mobility!$A:$L,8,FALSE)</f>
        <v>20</v>
      </c>
      <c r="P1614">
        <f>VLOOKUP(A1614,Mobility!$A:$L,9,FALSE)</f>
        <v>98</v>
      </c>
      <c r="Q1614">
        <f>VLOOKUP(A1614,Mobility!$A:$L,10,FALSE)</f>
        <v>-16</v>
      </c>
      <c r="R1614">
        <f>VLOOKUP(A1614,Mobility!$A:$L,11,FALSE)</f>
        <v>-4</v>
      </c>
      <c r="S1614">
        <f>VLOOKUP(A1614,Mobility!$A:$L,12,FALSE)</f>
        <v>3</v>
      </c>
      <c r="T1614">
        <f>VLOOKUP(D1614,'Pop and Pop Den'!A:C,2,FALSE)</f>
        <v>1056161</v>
      </c>
      <c r="U1614">
        <f>VLOOKUP(D1614,'Pop and Pop Den'!A:C,3,FALSE)</f>
        <v>1021.4323000000001</v>
      </c>
      <c r="V1614">
        <f>VLOOKUP(D1614,Unemployment!A:B,2,FALSE)</f>
        <v>3.6</v>
      </c>
      <c r="W1614">
        <f>VLOOKUP(D1614,Unemployment!H:J,2,FALSE)</f>
        <v>3.4</v>
      </c>
      <c r="X1614">
        <f>VLOOKUP(D1614,Unemployment!H:J,3,FALSE)</f>
        <v>4.5999999999999996</v>
      </c>
      <c r="Y1614">
        <f t="shared" si="518"/>
        <v>0.99999999999999956</v>
      </c>
      <c r="Z1614">
        <f t="shared" si="519"/>
        <v>1.1999999999999997</v>
      </c>
      <c r="AA1614">
        <f>VLOOKUP(D1614,MedianAge!A:B,2,FALSE)</f>
        <v>39.9</v>
      </c>
      <c r="AB1614" s="6">
        <f>VLOOKUP(D1614,StateActions!F:G,2,FALSE)</f>
        <v>43918</v>
      </c>
      <c r="AC1614" s="6">
        <f>VLOOKUP(D1614,StateActions!L:M,2,FALSE)</f>
        <v>43920</v>
      </c>
      <c r="AD1614" s="6">
        <f>VLOOKUP(D1614,StateActions!A:B,2,FALSE)</f>
        <v>43908</v>
      </c>
      <c r="AE1614">
        <f t="shared" si="520"/>
        <v>-14</v>
      </c>
      <c r="AF1614">
        <f t="shared" si="521"/>
        <v>-16</v>
      </c>
      <c r="AG1614">
        <f t="shared" si="522"/>
        <v>-4</v>
      </c>
      <c r="AH1614" s="18">
        <f t="shared" si="523"/>
        <v>9.1743119266055051E-2</v>
      </c>
      <c r="AI1614" s="18">
        <f t="shared" si="524"/>
        <v>0.90825688073394495</v>
      </c>
      <c r="AJ1614" s="20">
        <f t="shared" si="525"/>
        <v>0</v>
      </c>
      <c r="AK1614" t="str">
        <f t="shared" si="526"/>
        <v>Include</v>
      </c>
      <c r="AL1614" t="str">
        <f t="shared" si="527"/>
        <v>Less than 10 deaths</v>
      </c>
      <c r="AM1614" s="6">
        <f>IFERROR(VLOOKUP(D1614,DatesEachStateReach10Deaths!A:B,2,FALSE),AK1614)</f>
        <v>43922</v>
      </c>
      <c r="AN1614">
        <f t="shared" si="528"/>
        <v>-18</v>
      </c>
    </row>
    <row r="1615" spans="1:40" x14ac:dyDescent="0.25">
      <c r="A1615" t="str">
        <f t="shared" si="511"/>
        <v>43905Rhode Island</v>
      </c>
      <c r="B1615" t="str">
        <f t="shared" si="512"/>
        <v>43905RI</v>
      </c>
      <c r="C1615" s="6">
        <v>43905</v>
      </c>
      <c r="D1615" t="s">
        <v>102</v>
      </c>
      <c r="E1615" t="s">
        <v>48</v>
      </c>
      <c r="F1615">
        <f>IFERROR(VLOOKUP(B1615,CovidTracking!B:G,4,FALSE),0)</f>
        <v>20</v>
      </c>
      <c r="G1615">
        <f>IFERROR(VLOOKUP(B1615,CovidTracking!B:G,5,FALSE),0)</f>
        <v>271</v>
      </c>
      <c r="H1615">
        <f t="shared" si="513"/>
        <v>291</v>
      </c>
      <c r="I1615">
        <f>IFERROR(VLOOKUP(B1615,CovidTracking!B:G,6,FALSE),0)</f>
        <v>0</v>
      </c>
      <c r="J1615">
        <f t="shared" si="514"/>
        <v>0</v>
      </c>
      <c r="K1615">
        <f t="shared" si="515"/>
        <v>73</v>
      </c>
      <c r="L1615">
        <f t="shared" si="516"/>
        <v>73</v>
      </c>
      <c r="M1615">
        <f t="shared" si="517"/>
        <v>0</v>
      </c>
      <c r="N1615">
        <f>VLOOKUP(A1615,Mobility!$A:$L,7,FALSE)</f>
        <v>-13</v>
      </c>
      <c r="O1615">
        <f>VLOOKUP(A1615,Mobility!$A:$L,8,FALSE)</f>
        <v>6</v>
      </c>
      <c r="P1615">
        <f>VLOOKUP(A1615,Mobility!$A:$L,9,FALSE)</f>
        <v>81</v>
      </c>
      <c r="Q1615">
        <f>VLOOKUP(A1615,Mobility!$A:$L,10,FALSE)</f>
        <v>-21</v>
      </c>
      <c r="R1615">
        <f>VLOOKUP(A1615,Mobility!$A:$L,11,FALSE)</f>
        <v>-5</v>
      </c>
      <c r="S1615">
        <f>VLOOKUP(A1615,Mobility!$A:$L,12,FALSE)</f>
        <v>4</v>
      </c>
      <c r="T1615">
        <f>VLOOKUP(D1615,'Pop and Pop Den'!A:C,2,FALSE)</f>
        <v>1056161</v>
      </c>
      <c r="U1615">
        <f>VLOOKUP(D1615,'Pop and Pop Den'!A:C,3,FALSE)</f>
        <v>1021.4323000000001</v>
      </c>
      <c r="V1615">
        <f>VLOOKUP(D1615,Unemployment!A:B,2,FALSE)</f>
        <v>3.6</v>
      </c>
      <c r="W1615">
        <f>VLOOKUP(D1615,Unemployment!H:J,2,FALSE)</f>
        <v>3.4</v>
      </c>
      <c r="X1615">
        <f>VLOOKUP(D1615,Unemployment!H:J,3,FALSE)</f>
        <v>4.5999999999999996</v>
      </c>
      <c r="Y1615">
        <f t="shared" si="518"/>
        <v>0.99999999999999956</v>
      </c>
      <c r="Z1615">
        <f t="shared" si="519"/>
        <v>1.1999999999999997</v>
      </c>
      <c r="AA1615">
        <f>VLOOKUP(D1615,MedianAge!A:B,2,FALSE)</f>
        <v>39.9</v>
      </c>
      <c r="AB1615" s="6">
        <f>VLOOKUP(D1615,StateActions!F:G,2,FALSE)</f>
        <v>43918</v>
      </c>
      <c r="AC1615" s="6">
        <f>VLOOKUP(D1615,StateActions!L:M,2,FALSE)</f>
        <v>43920</v>
      </c>
      <c r="AD1615" s="6">
        <f>VLOOKUP(D1615,StateActions!A:B,2,FALSE)</f>
        <v>43908</v>
      </c>
      <c r="AE1615">
        <f t="shared" si="520"/>
        <v>-13</v>
      </c>
      <c r="AF1615">
        <f t="shared" si="521"/>
        <v>-15</v>
      </c>
      <c r="AG1615">
        <f t="shared" si="522"/>
        <v>-3</v>
      </c>
      <c r="AH1615" s="18">
        <f t="shared" si="523"/>
        <v>6.8728522336769765E-2</v>
      </c>
      <c r="AI1615" s="18">
        <f t="shared" si="524"/>
        <v>0.93127147766323026</v>
      </c>
      <c r="AJ1615" s="20">
        <f t="shared" si="525"/>
        <v>0</v>
      </c>
      <c r="AK1615" t="str">
        <f t="shared" si="526"/>
        <v>Include</v>
      </c>
      <c r="AL1615" t="str">
        <f t="shared" si="527"/>
        <v>Less than 10 deaths</v>
      </c>
      <c r="AM1615" s="6">
        <f>IFERROR(VLOOKUP(D1615,DatesEachStateReach10Deaths!A:B,2,FALSE),AK1615)</f>
        <v>43922</v>
      </c>
      <c r="AN1615">
        <f t="shared" si="528"/>
        <v>-17</v>
      </c>
    </row>
    <row r="1616" spans="1:40" x14ac:dyDescent="0.25">
      <c r="A1616" t="str">
        <f t="shared" si="511"/>
        <v>43906Rhode Island</v>
      </c>
      <c r="B1616" t="str">
        <f t="shared" si="512"/>
        <v>43906RI</v>
      </c>
      <c r="C1616" s="6">
        <v>43906</v>
      </c>
      <c r="D1616" t="s">
        <v>102</v>
      </c>
      <c r="E1616" t="s">
        <v>48</v>
      </c>
      <c r="F1616">
        <f>IFERROR(VLOOKUP(B1616,CovidTracking!B:G,4,FALSE),0)</f>
        <v>21</v>
      </c>
      <c r="G1616">
        <f>IFERROR(VLOOKUP(B1616,CovidTracking!B:G,5,FALSE),0)</f>
        <v>308</v>
      </c>
      <c r="H1616">
        <f t="shared" si="513"/>
        <v>329</v>
      </c>
      <c r="I1616">
        <f>IFERROR(VLOOKUP(B1616,CovidTracking!B:G,6,FALSE),0)</f>
        <v>0</v>
      </c>
      <c r="J1616">
        <f t="shared" si="514"/>
        <v>1</v>
      </c>
      <c r="K1616">
        <f t="shared" si="515"/>
        <v>37</v>
      </c>
      <c r="L1616">
        <f t="shared" si="516"/>
        <v>38</v>
      </c>
      <c r="M1616">
        <f t="shared" si="517"/>
        <v>0</v>
      </c>
      <c r="N1616">
        <f>VLOOKUP(A1616,Mobility!$A:$L,7,FALSE)</f>
        <v>-8</v>
      </c>
      <c r="O1616">
        <f>VLOOKUP(A1616,Mobility!$A:$L,8,FALSE)</f>
        <v>20</v>
      </c>
      <c r="P1616">
        <f>VLOOKUP(A1616,Mobility!$A:$L,9,FALSE)</f>
        <v>41</v>
      </c>
      <c r="Q1616">
        <f>VLOOKUP(A1616,Mobility!$A:$L,10,FALSE)</f>
        <v>-32</v>
      </c>
      <c r="R1616">
        <f>VLOOKUP(A1616,Mobility!$A:$L,11,FALSE)</f>
        <v>-22</v>
      </c>
      <c r="S1616">
        <f>VLOOKUP(A1616,Mobility!$A:$L,12,FALSE)</f>
        <v>9</v>
      </c>
      <c r="T1616">
        <f>VLOOKUP(D1616,'Pop and Pop Den'!A:C,2,FALSE)</f>
        <v>1056161</v>
      </c>
      <c r="U1616">
        <f>VLOOKUP(D1616,'Pop and Pop Den'!A:C,3,FALSE)</f>
        <v>1021.4323000000001</v>
      </c>
      <c r="V1616">
        <f>VLOOKUP(D1616,Unemployment!A:B,2,FALSE)</f>
        <v>3.6</v>
      </c>
      <c r="W1616">
        <f>VLOOKUP(D1616,Unemployment!H:J,2,FALSE)</f>
        <v>3.4</v>
      </c>
      <c r="X1616">
        <f>VLOOKUP(D1616,Unemployment!H:J,3,FALSE)</f>
        <v>4.5999999999999996</v>
      </c>
      <c r="Y1616">
        <f t="shared" si="518"/>
        <v>0.99999999999999956</v>
      </c>
      <c r="Z1616">
        <f t="shared" si="519"/>
        <v>1.1999999999999997</v>
      </c>
      <c r="AA1616">
        <f>VLOOKUP(D1616,MedianAge!A:B,2,FALSE)</f>
        <v>39.9</v>
      </c>
      <c r="AB1616" s="6">
        <f>VLOOKUP(D1616,StateActions!F:G,2,FALSE)</f>
        <v>43918</v>
      </c>
      <c r="AC1616" s="6">
        <f>VLOOKUP(D1616,StateActions!L:M,2,FALSE)</f>
        <v>43920</v>
      </c>
      <c r="AD1616" s="6">
        <f>VLOOKUP(D1616,StateActions!A:B,2,FALSE)</f>
        <v>43908</v>
      </c>
      <c r="AE1616">
        <f t="shared" si="520"/>
        <v>-12</v>
      </c>
      <c r="AF1616">
        <f t="shared" si="521"/>
        <v>-14</v>
      </c>
      <c r="AG1616">
        <f t="shared" si="522"/>
        <v>-2</v>
      </c>
      <c r="AH1616" s="18">
        <f t="shared" si="523"/>
        <v>6.3829787234042548E-2</v>
      </c>
      <c r="AI1616" s="18">
        <f t="shared" si="524"/>
        <v>0.93617021276595747</v>
      </c>
      <c r="AJ1616" s="20">
        <f t="shared" si="525"/>
        <v>0</v>
      </c>
      <c r="AK1616" t="str">
        <f t="shared" si="526"/>
        <v>Include</v>
      </c>
      <c r="AL1616" t="str">
        <f t="shared" si="527"/>
        <v>Less than 10 deaths</v>
      </c>
      <c r="AM1616" s="6">
        <f>IFERROR(VLOOKUP(D1616,DatesEachStateReach10Deaths!A:B,2,FALSE),AK1616)</f>
        <v>43922</v>
      </c>
      <c r="AN1616">
        <f t="shared" si="528"/>
        <v>-16</v>
      </c>
    </row>
    <row r="1617" spans="1:40" x14ac:dyDescent="0.25">
      <c r="A1617" t="str">
        <f t="shared" si="511"/>
        <v>43907Rhode Island</v>
      </c>
      <c r="B1617" t="str">
        <f t="shared" si="512"/>
        <v>43907RI</v>
      </c>
      <c r="C1617" s="6">
        <v>43907</v>
      </c>
      <c r="D1617" t="s">
        <v>102</v>
      </c>
      <c r="E1617" t="s">
        <v>48</v>
      </c>
      <c r="F1617">
        <f>IFERROR(VLOOKUP(B1617,CovidTracking!B:G,4,FALSE),0)</f>
        <v>23</v>
      </c>
      <c r="G1617">
        <f>IFERROR(VLOOKUP(B1617,CovidTracking!B:G,5,FALSE),0)</f>
        <v>403</v>
      </c>
      <c r="H1617">
        <f t="shared" si="513"/>
        <v>426</v>
      </c>
      <c r="I1617">
        <f>IFERROR(VLOOKUP(B1617,CovidTracking!B:G,6,FALSE),0)</f>
        <v>0</v>
      </c>
      <c r="J1617">
        <f t="shared" si="514"/>
        <v>2</v>
      </c>
      <c r="K1617">
        <f t="shared" si="515"/>
        <v>95</v>
      </c>
      <c r="L1617">
        <f t="shared" si="516"/>
        <v>97</v>
      </c>
      <c r="M1617">
        <f t="shared" si="517"/>
        <v>0</v>
      </c>
      <c r="N1617">
        <f>VLOOKUP(A1617,Mobility!$A:$L,7,FALSE)</f>
        <v>-31</v>
      </c>
      <c r="O1617">
        <f>VLOOKUP(A1617,Mobility!$A:$L,8,FALSE)</f>
        <v>5</v>
      </c>
      <c r="P1617">
        <f>VLOOKUP(A1617,Mobility!$A:$L,9,FALSE)</f>
        <v>-9</v>
      </c>
      <c r="Q1617">
        <f>VLOOKUP(A1617,Mobility!$A:$L,10,FALSE)</f>
        <v>-40</v>
      </c>
      <c r="R1617">
        <f>VLOOKUP(A1617,Mobility!$A:$L,11,FALSE)</f>
        <v>-31</v>
      </c>
      <c r="S1617">
        <f>VLOOKUP(A1617,Mobility!$A:$L,12,FALSE)</f>
        <v>14</v>
      </c>
      <c r="T1617">
        <f>VLOOKUP(D1617,'Pop and Pop Den'!A:C,2,FALSE)</f>
        <v>1056161</v>
      </c>
      <c r="U1617">
        <f>VLOOKUP(D1617,'Pop and Pop Den'!A:C,3,FALSE)</f>
        <v>1021.4323000000001</v>
      </c>
      <c r="V1617">
        <f>VLOOKUP(D1617,Unemployment!A:B,2,FALSE)</f>
        <v>3.6</v>
      </c>
      <c r="W1617">
        <f>VLOOKUP(D1617,Unemployment!H:J,2,FALSE)</f>
        <v>3.4</v>
      </c>
      <c r="X1617">
        <f>VLOOKUP(D1617,Unemployment!H:J,3,FALSE)</f>
        <v>4.5999999999999996</v>
      </c>
      <c r="Y1617">
        <f t="shared" si="518"/>
        <v>0.99999999999999956</v>
      </c>
      <c r="Z1617">
        <f t="shared" si="519"/>
        <v>1.1999999999999997</v>
      </c>
      <c r="AA1617">
        <f>VLOOKUP(D1617,MedianAge!A:B,2,FALSE)</f>
        <v>39.9</v>
      </c>
      <c r="AB1617" s="6">
        <f>VLOOKUP(D1617,StateActions!F:G,2,FALSE)</f>
        <v>43918</v>
      </c>
      <c r="AC1617" s="6">
        <f>VLOOKUP(D1617,StateActions!L:M,2,FALSE)</f>
        <v>43920</v>
      </c>
      <c r="AD1617" s="6">
        <f>VLOOKUP(D1617,StateActions!A:B,2,FALSE)</f>
        <v>43908</v>
      </c>
      <c r="AE1617">
        <f t="shared" si="520"/>
        <v>-11</v>
      </c>
      <c r="AF1617">
        <f t="shared" si="521"/>
        <v>-13</v>
      </c>
      <c r="AG1617">
        <f t="shared" si="522"/>
        <v>-1</v>
      </c>
      <c r="AH1617" s="18">
        <f t="shared" si="523"/>
        <v>5.39906103286385E-2</v>
      </c>
      <c r="AI1617" s="18">
        <f t="shared" si="524"/>
        <v>0.9460093896713615</v>
      </c>
      <c r="AJ1617" s="20">
        <f t="shared" si="525"/>
        <v>0</v>
      </c>
      <c r="AK1617" t="str">
        <f t="shared" si="526"/>
        <v>Include</v>
      </c>
      <c r="AL1617" t="str">
        <f t="shared" si="527"/>
        <v>Less than 10 deaths</v>
      </c>
      <c r="AM1617" s="6">
        <f>IFERROR(VLOOKUP(D1617,DatesEachStateReach10Deaths!A:B,2,FALSE),AK1617)</f>
        <v>43922</v>
      </c>
      <c r="AN1617">
        <f t="shared" si="528"/>
        <v>-15</v>
      </c>
    </row>
    <row r="1618" spans="1:40" x14ac:dyDescent="0.25">
      <c r="A1618" t="str">
        <f t="shared" si="511"/>
        <v>43908Rhode Island</v>
      </c>
      <c r="B1618" t="str">
        <f t="shared" si="512"/>
        <v>43908RI</v>
      </c>
      <c r="C1618" s="6">
        <v>43908</v>
      </c>
      <c r="D1618" t="s">
        <v>102</v>
      </c>
      <c r="E1618" t="s">
        <v>48</v>
      </c>
      <c r="F1618">
        <f>IFERROR(VLOOKUP(B1618,CovidTracking!B:G,4,FALSE),0)</f>
        <v>33</v>
      </c>
      <c r="G1618">
        <f>IFERROR(VLOOKUP(B1618,CovidTracking!B:G,5,FALSE),0)</f>
        <v>540</v>
      </c>
      <c r="H1618">
        <f t="shared" si="513"/>
        <v>573</v>
      </c>
      <c r="I1618">
        <f>IFERROR(VLOOKUP(B1618,CovidTracking!B:G,6,FALSE),0)</f>
        <v>0</v>
      </c>
      <c r="J1618">
        <f t="shared" si="514"/>
        <v>10</v>
      </c>
      <c r="K1618">
        <f t="shared" si="515"/>
        <v>137</v>
      </c>
      <c r="L1618">
        <f t="shared" si="516"/>
        <v>147</v>
      </c>
      <c r="M1618">
        <f t="shared" si="517"/>
        <v>0</v>
      </c>
      <c r="N1618">
        <f>VLOOKUP(A1618,Mobility!$A:$L,7,FALSE)</f>
        <v>-28</v>
      </c>
      <c r="O1618">
        <f>VLOOKUP(A1618,Mobility!$A:$L,8,FALSE)</f>
        <v>3</v>
      </c>
      <c r="P1618">
        <f>VLOOKUP(A1618,Mobility!$A:$L,9,FALSE)</f>
        <v>107</v>
      </c>
      <c r="Q1618">
        <f>VLOOKUP(A1618,Mobility!$A:$L,10,FALSE)</f>
        <v>-41</v>
      </c>
      <c r="R1618">
        <f>VLOOKUP(A1618,Mobility!$A:$L,11,FALSE)</f>
        <v>-33</v>
      </c>
      <c r="S1618">
        <f>VLOOKUP(A1618,Mobility!$A:$L,12,FALSE)</f>
        <v>14</v>
      </c>
      <c r="T1618">
        <f>VLOOKUP(D1618,'Pop and Pop Den'!A:C,2,FALSE)</f>
        <v>1056161</v>
      </c>
      <c r="U1618">
        <f>VLOOKUP(D1618,'Pop and Pop Den'!A:C,3,FALSE)</f>
        <v>1021.4323000000001</v>
      </c>
      <c r="V1618">
        <f>VLOOKUP(D1618,Unemployment!A:B,2,FALSE)</f>
        <v>3.6</v>
      </c>
      <c r="W1618">
        <f>VLOOKUP(D1618,Unemployment!H:J,2,FALSE)</f>
        <v>3.4</v>
      </c>
      <c r="X1618">
        <f>VLOOKUP(D1618,Unemployment!H:J,3,FALSE)</f>
        <v>4.5999999999999996</v>
      </c>
      <c r="Y1618">
        <f t="shared" si="518"/>
        <v>0.99999999999999956</v>
      </c>
      <c r="Z1618">
        <f t="shared" si="519"/>
        <v>1.1999999999999997</v>
      </c>
      <c r="AA1618">
        <f>VLOOKUP(D1618,MedianAge!A:B,2,FALSE)</f>
        <v>39.9</v>
      </c>
      <c r="AB1618" s="6">
        <f>VLOOKUP(D1618,StateActions!F:G,2,FALSE)</f>
        <v>43918</v>
      </c>
      <c r="AC1618" s="6">
        <f>VLOOKUP(D1618,StateActions!L:M,2,FALSE)</f>
        <v>43920</v>
      </c>
      <c r="AD1618" s="6">
        <f>VLOOKUP(D1618,StateActions!A:B,2,FALSE)</f>
        <v>43908</v>
      </c>
      <c r="AE1618">
        <f t="shared" si="520"/>
        <v>-10</v>
      </c>
      <c r="AF1618">
        <f t="shared" si="521"/>
        <v>-12</v>
      </c>
      <c r="AG1618">
        <f t="shared" si="522"/>
        <v>0</v>
      </c>
      <c r="AH1618" s="18">
        <f t="shared" si="523"/>
        <v>5.7591623036649213E-2</v>
      </c>
      <c r="AI1618" s="18">
        <f t="shared" si="524"/>
        <v>0.94240837696335078</v>
      </c>
      <c r="AJ1618" s="20">
        <f t="shared" si="525"/>
        <v>0</v>
      </c>
      <c r="AK1618" t="str">
        <f t="shared" si="526"/>
        <v>Include</v>
      </c>
      <c r="AL1618" t="str">
        <f t="shared" si="527"/>
        <v>Less than 10 deaths</v>
      </c>
      <c r="AM1618" s="6">
        <f>IFERROR(VLOOKUP(D1618,DatesEachStateReach10Deaths!A:B,2,FALSE),AK1618)</f>
        <v>43922</v>
      </c>
      <c r="AN1618">
        <f t="shared" si="528"/>
        <v>-14</v>
      </c>
    </row>
    <row r="1619" spans="1:40" x14ac:dyDescent="0.25">
      <c r="A1619" t="str">
        <f t="shared" si="511"/>
        <v>43909Rhode Island</v>
      </c>
      <c r="B1619" t="str">
        <f t="shared" si="512"/>
        <v>43909RI</v>
      </c>
      <c r="C1619" s="6">
        <v>43909</v>
      </c>
      <c r="D1619" t="s">
        <v>102</v>
      </c>
      <c r="E1619" t="s">
        <v>48</v>
      </c>
      <c r="F1619">
        <f>IFERROR(VLOOKUP(B1619,CovidTracking!B:G,4,FALSE),0)</f>
        <v>44</v>
      </c>
      <c r="G1619">
        <f>IFERROR(VLOOKUP(B1619,CovidTracking!B:G,5,FALSE),0)</f>
        <v>654</v>
      </c>
      <c r="H1619">
        <f t="shared" si="513"/>
        <v>698</v>
      </c>
      <c r="I1619">
        <f>IFERROR(VLOOKUP(B1619,CovidTracking!B:G,6,FALSE),0)</f>
        <v>0</v>
      </c>
      <c r="J1619">
        <f t="shared" si="514"/>
        <v>11</v>
      </c>
      <c r="K1619">
        <f t="shared" si="515"/>
        <v>114</v>
      </c>
      <c r="L1619">
        <f t="shared" si="516"/>
        <v>125</v>
      </c>
      <c r="M1619">
        <f t="shared" si="517"/>
        <v>0</v>
      </c>
      <c r="N1619">
        <f>VLOOKUP(A1619,Mobility!$A:$L,7,FALSE)</f>
        <v>-36</v>
      </c>
      <c r="O1619">
        <f>VLOOKUP(A1619,Mobility!$A:$L,8,FALSE)</f>
        <v>-1</v>
      </c>
      <c r="P1619">
        <f>VLOOKUP(A1619,Mobility!$A:$L,9,FALSE)</f>
        <v>-16</v>
      </c>
      <c r="Q1619">
        <f>VLOOKUP(A1619,Mobility!$A:$L,10,FALSE)</f>
        <v>-53</v>
      </c>
      <c r="R1619">
        <f>VLOOKUP(A1619,Mobility!$A:$L,11,FALSE)</f>
        <v>-36</v>
      </c>
      <c r="S1619">
        <f>VLOOKUP(A1619,Mobility!$A:$L,12,FALSE)</f>
        <v>17</v>
      </c>
      <c r="T1619">
        <f>VLOOKUP(D1619,'Pop and Pop Den'!A:C,2,FALSE)</f>
        <v>1056161</v>
      </c>
      <c r="U1619">
        <f>VLOOKUP(D1619,'Pop and Pop Den'!A:C,3,FALSE)</f>
        <v>1021.4323000000001</v>
      </c>
      <c r="V1619">
        <f>VLOOKUP(D1619,Unemployment!A:B,2,FALSE)</f>
        <v>3.6</v>
      </c>
      <c r="W1619">
        <f>VLOOKUP(D1619,Unemployment!H:J,2,FALSE)</f>
        <v>3.4</v>
      </c>
      <c r="X1619">
        <f>VLOOKUP(D1619,Unemployment!H:J,3,FALSE)</f>
        <v>4.5999999999999996</v>
      </c>
      <c r="Y1619">
        <f t="shared" si="518"/>
        <v>0.99999999999999956</v>
      </c>
      <c r="Z1619">
        <f t="shared" si="519"/>
        <v>1.1999999999999997</v>
      </c>
      <c r="AA1619">
        <f>VLOOKUP(D1619,MedianAge!A:B,2,FALSE)</f>
        <v>39.9</v>
      </c>
      <c r="AB1619" s="6">
        <f>VLOOKUP(D1619,StateActions!F:G,2,FALSE)</f>
        <v>43918</v>
      </c>
      <c r="AC1619" s="6">
        <f>VLOOKUP(D1619,StateActions!L:M,2,FALSE)</f>
        <v>43920</v>
      </c>
      <c r="AD1619" s="6">
        <f>VLOOKUP(D1619,StateActions!A:B,2,FALSE)</f>
        <v>43908</v>
      </c>
      <c r="AE1619">
        <f t="shared" si="520"/>
        <v>-9</v>
      </c>
      <c r="AF1619">
        <f t="shared" si="521"/>
        <v>-11</v>
      </c>
      <c r="AG1619">
        <f t="shared" si="522"/>
        <v>1</v>
      </c>
      <c r="AH1619" s="18">
        <f t="shared" si="523"/>
        <v>6.3037249283667621E-2</v>
      </c>
      <c r="AI1619" s="18">
        <f t="shared" si="524"/>
        <v>0.93696275071633239</v>
      </c>
      <c r="AJ1619" s="20">
        <f t="shared" si="525"/>
        <v>0</v>
      </c>
      <c r="AK1619" t="str">
        <f t="shared" si="526"/>
        <v>Include</v>
      </c>
      <c r="AL1619" t="str">
        <f t="shared" si="527"/>
        <v>Less than 10 deaths</v>
      </c>
      <c r="AM1619" s="6">
        <f>IFERROR(VLOOKUP(D1619,DatesEachStateReach10Deaths!A:B,2,FALSE),AK1619)</f>
        <v>43922</v>
      </c>
      <c r="AN1619">
        <f t="shared" si="528"/>
        <v>-13</v>
      </c>
    </row>
    <row r="1620" spans="1:40" x14ac:dyDescent="0.25">
      <c r="A1620" t="str">
        <f t="shared" si="511"/>
        <v>43910Rhode Island</v>
      </c>
      <c r="B1620" t="str">
        <f t="shared" si="512"/>
        <v>43910RI</v>
      </c>
      <c r="C1620" s="6">
        <v>43910</v>
      </c>
      <c r="D1620" t="s">
        <v>102</v>
      </c>
      <c r="E1620" t="s">
        <v>48</v>
      </c>
      <c r="F1620">
        <f>IFERROR(VLOOKUP(B1620,CovidTracking!B:G,4,FALSE),0)</f>
        <v>54</v>
      </c>
      <c r="G1620">
        <f>IFERROR(VLOOKUP(B1620,CovidTracking!B:G,5,FALSE),0)</f>
        <v>800</v>
      </c>
      <c r="H1620">
        <f t="shared" si="513"/>
        <v>854</v>
      </c>
      <c r="I1620">
        <f>IFERROR(VLOOKUP(B1620,CovidTracking!B:G,6,FALSE),0)</f>
        <v>0</v>
      </c>
      <c r="J1620">
        <f t="shared" si="514"/>
        <v>10</v>
      </c>
      <c r="K1620">
        <f t="shared" si="515"/>
        <v>146</v>
      </c>
      <c r="L1620">
        <f t="shared" si="516"/>
        <v>156</v>
      </c>
      <c r="M1620">
        <f t="shared" si="517"/>
        <v>0</v>
      </c>
      <c r="N1620">
        <f>VLOOKUP(A1620,Mobility!$A:$L,7,FALSE)</f>
        <v>-32</v>
      </c>
      <c r="O1620">
        <f>VLOOKUP(A1620,Mobility!$A:$L,8,FALSE)</f>
        <v>10</v>
      </c>
      <c r="P1620">
        <f>VLOOKUP(A1620,Mobility!$A:$L,9,FALSE)</f>
        <v>55</v>
      </c>
      <c r="Q1620">
        <f>VLOOKUP(A1620,Mobility!$A:$L,10,FALSE)</f>
        <v>-47</v>
      </c>
      <c r="R1620">
        <f>VLOOKUP(A1620,Mobility!$A:$L,11,FALSE)</f>
        <v>-35</v>
      </c>
      <c r="S1620">
        <f>VLOOKUP(A1620,Mobility!$A:$L,12,FALSE)</f>
        <v>18</v>
      </c>
      <c r="T1620">
        <f>VLOOKUP(D1620,'Pop and Pop Den'!A:C,2,FALSE)</f>
        <v>1056161</v>
      </c>
      <c r="U1620">
        <f>VLOOKUP(D1620,'Pop and Pop Den'!A:C,3,FALSE)</f>
        <v>1021.4323000000001</v>
      </c>
      <c r="V1620">
        <f>VLOOKUP(D1620,Unemployment!A:B,2,FALSE)</f>
        <v>3.6</v>
      </c>
      <c r="W1620">
        <f>VLOOKUP(D1620,Unemployment!H:J,2,FALSE)</f>
        <v>3.4</v>
      </c>
      <c r="X1620">
        <f>VLOOKUP(D1620,Unemployment!H:J,3,FALSE)</f>
        <v>4.5999999999999996</v>
      </c>
      <c r="Y1620">
        <f t="shared" si="518"/>
        <v>0.99999999999999956</v>
      </c>
      <c r="Z1620">
        <f t="shared" si="519"/>
        <v>1.1999999999999997</v>
      </c>
      <c r="AA1620">
        <f>VLOOKUP(D1620,MedianAge!A:B,2,FALSE)</f>
        <v>39.9</v>
      </c>
      <c r="AB1620" s="6">
        <f>VLOOKUP(D1620,StateActions!F:G,2,FALSE)</f>
        <v>43918</v>
      </c>
      <c r="AC1620" s="6">
        <f>VLOOKUP(D1620,StateActions!L:M,2,FALSE)</f>
        <v>43920</v>
      </c>
      <c r="AD1620" s="6">
        <f>VLOOKUP(D1620,StateActions!A:B,2,FALSE)</f>
        <v>43908</v>
      </c>
      <c r="AE1620">
        <f t="shared" si="520"/>
        <v>-8</v>
      </c>
      <c r="AF1620">
        <f t="shared" si="521"/>
        <v>-10</v>
      </c>
      <c r="AG1620">
        <f t="shared" si="522"/>
        <v>2</v>
      </c>
      <c r="AH1620" s="18">
        <f t="shared" si="523"/>
        <v>6.323185011709602E-2</v>
      </c>
      <c r="AI1620" s="18">
        <f t="shared" si="524"/>
        <v>0.93676814988290402</v>
      </c>
      <c r="AJ1620" s="20">
        <f t="shared" si="525"/>
        <v>0</v>
      </c>
      <c r="AK1620" t="str">
        <f t="shared" si="526"/>
        <v>Include</v>
      </c>
      <c r="AL1620" t="str">
        <f t="shared" si="527"/>
        <v>Less than 10 deaths</v>
      </c>
      <c r="AM1620" s="6">
        <f>IFERROR(VLOOKUP(D1620,DatesEachStateReach10Deaths!A:B,2,FALSE),AK1620)</f>
        <v>43922</v>
      </c>
      <c r="AN1620">
        <f t="shared" si="528"/>
        <v>-12</v>
      </c>
    </row>
    <row r="1621" spans="1:40" x14ac:dyDescent="0.25">
      <c r="A1621" t="str">
        <f t="shared" si="511"/>
        <v>43911Rhode Island</v>
      </c>
      <c r="B1621" t="str">
        <f t="shared" si="512"/>
        <v>43911RI</v>
      </c>
      <c r="C1621" s="6">
        <v>43911</v>
      </c>
      <c r="D1621" t="s">
        <v>102</v>
      </c>
      <c r="E1621" t="s">
        <v>48</v>
      </c>
      <c r="F1621">
        <f>IFERROR(VLOOKUP(B1621,CovidTracking!B:G,4,FALSE),0)</f>
        <v>66</v>
      </c>
      <c r="G1621">
        <f>IFERROR(VLOOKUP(B1621,CovidTracking!B:G,5,FALSE),0)</f>
        <v>862</v>
      </c>
      <c r="H1621">
        <f t="shared" si="513"/>
        <v>928</v>
      </c>
      <c r="I1621">
        <f>IFERROR(VLOOKUP(B1621,CovidTracking!B:G,6,FALSE),0)</f>
        <v>0</v>
      </c>
      <c r="J1621">
        <f t="shared" si="514"/>
        <v>12</v>
      </c>
      <c r="K1621">
        <f t="shared" si="515"/>
        <v>62</v>
      </c>
      <c r="L1621">
        <f t="shared" si="516"/>
        <v>74</v>
      </c>
      <c r="M1621">
        <f t="shared" si="517"/>
        <v>0</v>
      </c>
      <c r="N1621">
        <f>VLOOKUP(A1621,Mobility!$A:$L,7,FALSE)</f>
        <v>-39</v>
      </c>
      <c r="O1621">
        <f>VLOOKUP(A1621,Mobility!$A:$L,8,FALSE)</f>
        <v>0</v>
      </c>
      <c r="P1621">
        <f>VLOOKUP(A1621,Mobility!$A:$L,9,FALSE)</f>
        <v>146</v>
      </c>
      <c r="Q1621">
        <f>VLOOKUP(A1621,Mobility!$A:$L,10,FALSE)</f>
        <v>-43</v>
      </c>
      <c r="R1621">
        <f>VLOOKUP(A1621,Mobility!$A:$L,11,FALSE)</f>
        <v>-25</v>
      </c>
      <c r="S1621">
        <f>VLOOKUP(A1621,Mobility!$A:$L,12,FALSE)</f>
        <v>11</v>
      </c>
      <c r="T1621">
        <f>VLOOKUP(D1621,'Pop and Pop Den'!A:C,2,FALSE)</f>
        <v>1056161</v>
      </c>
      <c r="U1621">
        <f>VLOOKUP(D1621,'Pop and Pop Den'!A:C,3,FALSE)</f>
        <v>1021.4323000000001</v>
      </c>
      <c r="V1621">
        <f>VLOOKUP(D1621,Unemployment!A:B,2,FALSE)</f>
        <v>3.6</v>
      </c>
      <c r="W1621">
        <f>VLOOKUP(D1621,Unemployment!H:J,2,FALSE)</f>
        <v>3.4</v>
      </c>
      <c r="X1621">
        <f>VLOOKUP(D1621,Unemployment!H:J,3,FALSE)</f>
        <v>4.5999999999999996</v>
      </c>
      <c r="Y1621">
        <f t="shared" si="518"/>
        <v>0.99999999999999956</v>
      </c>
      <c r="Z1621">
        <f t="shared" si="519"/>
        <v>1.1999999999999997</v>
      </c>
      <c r="AA1621">
        <f>VLOOKUP(D1621,MedianAge!A:B,2,FALSE)</f>
        <v>39.9</v>
      </c>
      <c r="AB1621" s="6">
        <f>VLOOKUP(D1621,StateActions!F:G,2,FALSE)</f>
        <v>43918</v>
      </c>
      <c r="AC1621" s="6">
        <f>VLOOKUP(D1621,StateActions!L:M,2,FALSE)</f>
        <v>43920</v>
      </c>
      <c r="AD1621" s="6">
        <f>VLOOKUP(D1621,StateActions!A:B,2,FALSE)</f>
        <v>43908</v>
      </c>
      <c r="AE1621">
        <f t="shared" si="520"/>
        <v>-7</v>
      </c>
      <c r="AF1621">
        <f t="shared" si="521"/>
        <v>-9</v>
      </c>
      <c r="AG1621">
        <f t="shared" si="522"/>
        <v>3</v>
      </c>
      <c r="AH1621" s="18">
        <f t="shared" si="523"/>
        <v>7.1120689655172417E-2</v>
      </c>
      <c r="AI1621" s="18">
        <f t="shared" si="524"/>
        <v>0.92887931034482762</v>
      </c>
      <c r="AJ1621" s="20">
        <f t="shared" si="525"/>
        <v>0</v>
      </c>
      <c r="AK1621" t="str">
        <f t="shared" si="526"/>
        <v>Include</v>
      </c>
      <c r="AL1621" t="str">
        <f t="shared" si="527"/>
        <v>Less than 10 deaths</v>
      </c>
      <c r="AM1621" s="6">
        <f>IFERROR(VLOOKUP(D1621,DatesEachStateReach10Deaths!A:B,2,FALSE),AK1621)</f>
        <v>43922</v>
      </c>
      <c r="AN1621">
        <f t="shared" si="528"/>
        <v>-11</v>
      </c>
    </row>
    <row r="1622" spans="1:40" x14ac:dyDescent="0.25">
      <c r="A1622" t="str">
        <f t="shared" si="511"/>
        <v>43912Rhode Island</v>
      </c>
      <c r="B1622" t="str">
        <f t="shared" si="512"/>
        <v>43912RI</v>
      </c>
      <c r="C1622" s="6">
        <v>43912</v>
      </c>
      <c r="D1622" t="s">
        <v>102</v>
      </c>
      <c r="E1622" t="s">
        <v>48</v>
      </c>
      <c r="F1622">
        <f>IFERROR(VLOOKUP(B1622,CovidTracking!B:G,4,FALSE),0)</f>
        <v>83</v>
      </c>
      <c r="G1622">
        <f>IFERROR(VLOOKUP(B1622,CovidTracking!B:G,5,FALSE),0)</f>
        <v>932</v>
      </c>
      <c r="H1622">
        <f t="shared" si="513"/>
        <v>1015</v>
      </c>
      <c r="I1622">
        <f>IFERROR(VLOOKUP(B1622,CovidTracking!B:G,6,FALSE),0)</f>
        <v>0</v>
      </c>
      <c r="J1622">
        <f t="shared" si="514"/>
        <v>17</v>
      </c>
      <c r="K1622">
        <f t="shared" si="515"/>
        <v>70</v>
      </c>
      <c r="L1622">
        <f t="shared" si="516"/>
        <v>87</v>
      </c>
      <c r="M1622">
        <f t="shared" si="517"/>
        <v>0</v>
      </c>
      <c r="N1622">
        <f>VLOOKUP(A1622,Mobility!$A:$L,7,FALSE)</f>
        <v>-42</v>
      </c>
      <c r="O1622">
        <f>VLOOKUP(A1622,Mobility!$A:$L,8,FALSE)</f>
        <v>-16</v>
      </c>
      <c r="P1622">
        <f>VLOOKUP(A1622,Mobility!$A:$L,9,FALSE)</f>
        <v>62</v>
      </c>
      <c r="Q1622">
        <f>VLOOKUP(A1622,Mobility!$A:$L,10,FALSE)</f>
        <v>-51</v>
      </c>
      <c r="R1622">
        <f>VLOOKUP(A1622,Mobility!$A:$L,11,FALSE)</f>
        <v>-28</v>
      </c>
      <c r="S1622">
        <f>VLOOKUP(A1622,Mobility!$A:$L,12,FALSE)</f>
        <v>11</v>
      </c>
      <c r="T1622">
        <f>VLOOKUP(D1622,'Pop and Pop Den'!A:C,2,FALSE)</f>
        <v>1056161</v>
      </c>
      <c r="U1622">
        <f>VLOOKUP(D1622,'Pop and Pop Den'!A:C,3,FALSE)</f>
        <v>1021.4323000000001</v>
      </c>
      <c r="V1622">
        <f>VLOOKUP(D1622,Unemployment!A:B,2,FALSE)</f>
        <v>3.6</v>
      </c>
      <c r="W1622">
        <f>VLOOKUP(D1622,Unemployment!H:J,2,FALSE)</f>
        <v>3.4</v>
      </c>
      <c r="X1622">
        <f>VLOOKUP(D1622,Unemployment!H:J,3,FALSE)</f>
        <v>4.5999999999999996</v>
      </c>
      <c r="Y1622">
        <f t="shared" si="518"/>
        <v>0.99999999999999956</v>
      </c>
      <c r="Z1622">
        <f t="shared" si="519"/>
        <v>1.1999999999999997</v>
      </c>
      <c r="AA1622">
        <f>VLOOKUP(D1622,MedianAge!A:B,2,FALSE)</f>
        <v>39.9</v>
      </c>
      <c r="AB1622" s="6">
        <f>VLOOKUP(D1622,StateActions!F:G,2,FALSE)</f>
        <v>43918</v>
      </c>
      <c r="AC1622" s="6">
        <f>VLOOKUP(D1622,StateActions!L:M,2,FALSE)</f>
        <v>43920</v>
      </c>
      <c r="AD1622" s="6">
        <f>VLOOKUP(D1622,StateActions!A:B,2,FALSE)</f>
        <v>43908</v>
      </c>
      <c r="AE1622">
        <f t="shared" si="520"/>
        <v>-6</v>
      </c>
      <c r="AF1622">
        <f t="shared" si="521"/>
        <v>-8</v>
      </c>
      <c r="AG1622">
        <f t="shared" si="522"/>
        <v>4</v>
      </c>
      <c r="AH1622" s="18">
        <f t="shared" si="523"/>
        <v>8.1773399014778328E-2</v>
      </c>
      <c r="AI1622" s="18">
        <f t="shared" si="524"/>
        <v>0.91822660098522169</v>
      </c>
      <c r="AJ1622" s="20">
        <f t="shared" si="525"/>
        <v>0</v>
      </c>
      <c r="AK1622" t="str">
        <f t="shared" si="526"/>
        <v>Include</v>
      </c>
      <c r="AL1622" t="str">
        <f t="shared" si="527"/>
        <v>Less than 10 deaths</v>
      </c>
      <c r="AM1622" s="6">
        <f>IFERROR(VLOOKUP(D1622,DatesEachStateReach10Deaths!A:B,2,FALSE),AK1622)</f>
        <v>43922</v>
      </c>
      <c r="AN1622">
        <f t="shared" si="528"/>
        <v>-10</v>
      </c>
    </row>
    <row r="1623" spans="1:40" x14ac:dyDescent="0.25">
      <c r="A1623" t="str">
        <f t="shared" si="511"/>
        <v>43913Rhode Island</v>
      </c>
      <c r="B1623" t="str">
        <f t="shared" si="512"/>
        <v>43913RI</v>
      </c>
      <c r="C1623" s="6">
        <v>43913</v>
      </c>
      <c r="D1623" t="s">
        <v>102</v>
      </c>
      <c r="E1623" t="s">
        <v>48</v>
      </c>
      <c r="F1623">
        <f>IFERROR(VLOOKUP(B1623,CovidTracking!B:G,4,FALSE),0)</f>
        <v>106</v>
      </c>
      <c r="G1623">
        <f>IFERROR(VLOOKUP(B1623,CovidTracking!B:G,5,FALSE),0)</f>
        <v>1143</v>
      </c>
      <c r="H1623">
        <f t="shared" si="513"/>
        <v>1249</v>
      </c>
      <c r="I1623">
        <f>IFERROR(VLOOKUP(B1623,CovidTracking!B:G,6,FALSE),0)</f>
        <v>0</v>
      </c>
      <c r="J1623">
        <f t="shared" si="514"/>
        <v>23</v>
      </c>
      <c r="K1623">
        <f t="shared" si="515"/>
        <v>211</v>
      </c>
      <c r="L1623">
        <f t="shared" si="516"/>
        <v>234</v>
      </c>
      <c r="M1623">
        <f t="shared" si="517"/>
        <v>0</v>
      </c>
      <c r="N1623">
        <f>VLOOKUP(A1623,Mobility!$A:$L,7,FALSE)</f>
        <v>-42</v>
      </c>
      <c r="O1623">
        <f>VLOOKUP(A1623,Mobility!$A:$L,8,FALSE)</f>
        <v>-17</v>
      </c>
      <c r="P1623">
        <f>VLOOKUP(A1623,Mobility!$A:$L,9,FALSE)</f>
        <v>-22</v>
      </c>
      <c r="Q1623">
        <f>VLOOKUP(A1623,Mobility!$A:$L,10,FALSE)</f>
        <v>-59</v>
      </c>
      <c r="R1623">
        <f>VLOOKUP(A1623,Mobility!$A:$L,11,FALSE)</f>
        <v>-40</v>
      </c>
      <c r="S1623">
        <f>VLOOKUP(A1623,Mobility!$A:$L,12,FALSE)</f>
        <v>18</v>
      </c>
      <c r="T1623">
        <f>VLOOKUP(D1623,'Pop and Pop Den'!A:C,2,FALSE)</f>
        <v>1056161</v>
      </c>
      <c r="U1623">
        <f>VLOOKUP(D1623,'Pop and Pop Den'!A:C,3,FALSE)</f>
        <v>1021.4323000000001</v>
      </c>
      <c r="V1623">
        <f>VLOOKUP(D1623,Unemployment!A:B,2,FALSE)</f>
        <v>3.6</v>
      </c>
      <c r="W1623">
        <f>VLOOKUP(D1623,Unemployment!H:J,2,FALSE)</f>
        <v>3.4</v>
      </c>
      <c r="X1623">
        <f>VLOOKUP(D1623,Unemployment!H:J,3,FALSE)</f>
        <v>4.5999999999999996</v>
      </c>
      <c r="Y1623">
        <f t="shared" si="518"/>
        <v>0.99999999999999956</v>
      </c>
      <c r="Z1623">
        <f t="shared" si="519"/>
        <v>1.1999999999999997</v>
      </c>
      <c r="AA1623">
        <f>VLOOKUP(D1623,MedianAge!A:B,2,FALSE)</f>
        <v>39.9</v>
      </c>
      <c r="AB1623" s="6">
        <f>VLOOKUP(D1623,StateActions!F:G,2,FALSE)</f>
        <v>43918</v>
      </c>
      <c r="AC1623" s="6">
        <f>VLOOKUP(D1623,StateActions!L:M,2,FALSE)</f>
        <v>43920</v>
      </c>
      <c r="AD1623" s="6">
        <f>VLOOKUP(D1623,StateActions!A:B,2,FALSE)</f>
        <v>43908</v>
      </c>
      <c r="AE1623">
        <f t="shared" si="520"/>
        <v>-5</v>
      </c>
      <c r="AF1623">
        <f t="shared" si="521"/>
        <v>-7</v>
      </c>
      <c r="AG1623">
        <f t="shared" si="522"/>
        <v>5</v>
      </c>
      <c r="AH1623" s="18">
        <f t="shared" si="523"/>
        <v>8.4867894315452358E-2</v>
      </c>
      <c r="AI1623" s="18">
        <f t="shared" si="524"/>
        <v>0.91513210568454761</v>
      </c>
      <c r="AJ1623" s="20">
        <f t="shared" si="525"/>
        <v>0</v>
      </c>
      <c r="AK1623" t="str">
        <f t="shared" si="526"/>
        <v>Include</v>
      </c>
      <c r="AL1623" t="str">
        <f t="shared" si="527"/>
        <v>Less than 10 deaths</v>
      </c>
      <c r="AM1623" s="6">
        <f>IFERROR(VLOOKUP(D1623,DatesEachStateReach10Deaths!A:B,2,FALSE),AK1623)</f>
        <v>43922</v>
      </c>
      <c r="AN1623">
        <f t="shared" si="528"/>
        <v>-9</v>
      </c>
    </row>
    <row r="1624" spans="1:40" x14ac:dyDescent="0.25">
      <c r="A1624" t="str">
        <f t="shared" si="511"/>
        <v>43914Rhode Island</v>
      </c>
      <c r="B1624" t="str">
        <f t="shared" si="512"/>
        <v>43914RI</v>
      </c>
      <c r="C1624" s="6">
        <v>43914</v>
      </c>
      <c r="D1624" t="s">
        <v>102</v>
      </c>
      <c r="E1624" t="s">
        <v>48</v>
      </c>
      <c r="F1624">
        <f>IFERROR(VLOOKUP(B1624,CovidTracking!B:G,4,FALSE),0)</f>
        <v>124</v>
      </c>
      <c r="G1624">
        <f>IFERROR(VLOOKUP(B1624,CovidTracking!B:G,5,FALSE),0)</f>
        <v>1200</v>
      </c>
      <c r="H1624">
        <f t="shared" si="513"/>
        <v>1324</v>
      </c>
      <c r="I1624">
        <f>IFERROR(VLOOKUP(B1624,CovidTracking!B:G,6,FALSE),0)</f>
        <v>0</v>
      </c>
      <c r="J1624">
        <f t="shared" si="514"/>
        <v>18</v>
      </c>
      <c r="K1624">
        <f t="shared" si="515"/>
        <v>57</v>
      </c>
      <c r="L1624">
        <f t="shared" si="516"/>
        <v>75</v>
      </c>
      <c r="M1624">
        <f t="shared" si="517"/>
        <v>0</v>
      </c>
      <c r="N1624">
        <f>VLOOKUP(A1624,Mobility!$A:$L,7,FALSE)</f>
        <v>-40</v>
      </c>
      <c r="O1624">
        <f>VLOOKUP(A1624,Mobility!$A:$L,8,FALSE)</f>
        <v>-14</v>
      </c>
      <c r="P1624">
        <f>VLOOKUP(A1624,Mobility!$A:$L,9,FALSE)</f>
        <v>65</v>
      </c>
      <c r="Q1624">
        <f>VLOOKUP(A1624,Mobility!$A:$L,10,FALSE)</f>
        <v>-55</v>
      </c>
      <c r="R1624">
        <f>VLOOKUP(A1624,Mobility!$A:$L,11,FALSE)</f>
        <v>-44</v>
      </c>
      <c r="S1624">
        <f>VLOOKUP(A1624,Mobility!$A:$L,12,FALSE)</f>
        <v>19</v>
      </c>
      <c r="T1624">
        <f>VLOOKUP(D1624,'Pop and Pop Den'!A:C,2,FALSE)</f>
        <v>1056161</v>
      </c>
      <c r="U1624">
        <f>VLOOKUP(D1624,'Pop and Pop Den'!A:C,3,FALSE)</f>
        <v>1021.4323000000001</v>
      </c>
      <c r="V1624">
        <f>VLOOKUP(D1624,Unemployment!A:B,2,FALSE)</f>
        <v>3.6</v>
      </c>
      <c r="W1624">
        <f>VLOOKUP(D1624,Unemployment!H:J,2,FALSE)</f>
        <v>3.4</v>
      </c>
      <c r="X1624">
        <f>VLOOKUP(D1624,Unemployment!H:J,3,FALSE)</f>
        <v>4.5999999999999996</v>
      </c>
      <c r="Y1624">
        <f t="shared" si="518"/>
        <v>0.99999999999999956</v>
      </c>
      <c r="Z1624">
        <f t="shared" si="519"/>
        <v>1.1999999999999997</v>
      </c>
      <c r="AA1624">
        <f>VLOOKUP(D1624,MedianAge!A:B,2,FALSE)</f>
        <v>39.9</v>
      </c>
      <c r="AB1624" s="6">
        <f>VLOOKUP(D1624,StateActions!F:G,2,FALSE)</f>
        <v>43918</v>
      </c>
      <c r="AC1624" s="6">
        <f>VLOOKUP(D1624,StateActions!L:M,2,FALSE)</f>
        <v>43920</v>
      </c>
      <c r="AD1624" s="6">
        <f>VLOOKUP(D1624,StateActions!A:B,2,FALSE)</f>
        <v>43908</v>
      </c>
      <c r="AE1624">
        <f t="shared" si="520"/>
        <v>-4</v>
      </c>
      <c r="AF1624">
        <f t="shared" si="521"/>
        <v>-6</v>
      </c>
      <c r="AG1624">
        <f t="shared" si="522"/>
        <v>6</v>
      </c>
      <c r="AH1624" s="18">
        <f t="shared" si="523"/>
        <v>9.3655589123867067E-2</v>
      </c>
      <c r="AI1624" s="18">
        <f t="shared" si="524"/>
        <v>0.90634441087613293</v>
      </c>
      <c r="AJ1624" s="20">
        <f t="shared" si="525"/>
        <v>0</v>
      </c>
      <c r="AK1624" t="str">
        <f t="shared" si="526"/>
        <v>Include</v>
      </c>
      <c r="AL1624" t="str">
        <f t="shared" si="527"/>
        <v>Less than 10 deaths</v>
      </c>
      <c r="AM1624" s="6">
        <f>IFERROR(VLOOKUP(D1624,DatesEachStateReach10Deaths!A:B,2,FALSE),AK1624)</f>
        <v>43922</v>
      </c>
      <c r="AN1624">
        <f t="shared" si="528"/>
        <v>-8</v>
      </c>
    </row>
    <row r="1625" spans="1:40" x14ac:dyDescent="0.25">
      <c r="A1625" t="str">
        <f t="shared" si="511"/>
        <v>43915Rhode Island</v>
      </c>
      <c r="B1625" t="str">
        <f t="shared" si="512"/>
        <v>43915RI</v>
      </c>
      <c r="C1625" s="6">
        <v>43915</v>
      </c>
      <c r="D1625" t="s">
        <v>102</v>
      </c>
      <c r="E1625" t="s">
        <v>48</v>
      </c>
      <c r="F1625">
        <f>IFERROR(VLOOKUP(B1625,CovidTracking!B:G,4,FALSE),0)</f>
        <v>132</v>
      </c>
      <c r="G1625">
        <f>IFERROR(VLOOKUP(B1625,CovidTracking!B:G,5,FALSE),0)</f>
        <v>1262</v>
      </c>
      <c r="H1625">
        <f t="shared" si="513"/>
        <v>1394</v>
      </c>
      <c r="I1625">
        <f>IFERROR(VLOOKUP(B1625,CovidTracking!B:G,6,FALSE),0)</f>
        <v>0</v>
      </c>
      <c r="J1625">
        <f t="shared" si="514"/>
        <v>8</v>
      </c>
      <c r="K1625">
        <f t="shared" si="515"/>
        <v>62</v>
      </c>
      <c r="L1625">
        <f t="shared" si="516"/>
        <v>70</v>
      </c>
      <c r="M1625">
        <f t="shared" si="517"/>
        <v>0</v>
      </c>
      <c r="N1625">
        <f>VLOOKUP(A1625,Mobility!$A:$L,7,FALSE)</f>
        <v>-43</v>
      </c>
      <c r="O1625">
        <f>VLOOKUP(A1625,Mobility!$A:$L,8,FALSE)</f>
        <v>-19</v>
      </c>
      <c r="P1625">
        <f>VLOOKUP(A1625,Mobility!$A:$L,9,FALSE)</f>
        <v>-4</v>
      </c>
      <c r="Q1625">
        <f>VLOOKUP(A1625,Mobility!$A:$L,10,FALSE)</f>
        <v>-59</v>
      </c>
      <c r="R1625">
        <f>VLOOKUP(A1625,Mobility!$A:$L,11,FALSE)</f>
        <v>-46</v>
      </c>
      <c r="S1625">
        <f>VLOOKUP(A1625,Mobility!$A:$L,12,FALSE)</f>
        <v>21</v>
      </c>
      <c r="T1625">
        <f>VLOOKUP(D1625,'Pop and Pop Den'!A:C,2,FALSE)</f>
        <v>1056161</v>
      </c>
      <c r="U1625">
        <f>VLOOKUP(D1625,'Pop and Pop Den'!A:C,3,FALSE)</f>
        <v>1021.4323000000001</v>
      </c>
      <c r="V1625">
        <f>VLOOKUP(D1625,Unemployment!A:B,2,FALSE)</f>
        <v>3.6</v>
      </c>
      <c r="W1625">
        <f>VLOOKUP(D1625,Unemployment!H:J,2,FALSE)</f>
        <v>3.4</v>
      </c>
      <c r="X1625">
        <f>VLOOKUP(D1625,Unemployment!H:J,3,FALSE)</f>
        <v>4.5999999999999996</v>
      </c>
      <c r="Y1625">
        <f t="shared" si="518"/>
        <v>0.99999999999999956</v>
      </c>
      <c r="Z1625">
        <f t="shared" si="519"/>
        <v>1.1999999999999997</v>
      </c>
      <c r="AA1625">
        <f>VLOOKUP(D1625,MedianAge!A:B,2,FALSE)</f>
        <v>39.9</v>
      </c>
      <c r="AB1625" s="6">
        <f>VLOOKUP(D1625,StateActions!F:G,2,FALSE)</f>
        <v>43918</v>
      </c>
      <c r="AC1625" s="6">
        <f>VLOOKUP(D1625,StateActions!L:M,2,FALSE)</f>
        <v>43920</v>
      </c>
      <c r="AD1625" s="6">
        <f>VLOOKUP(D1625,StateActions!A:B,2,FALSE)</f>
        <v>43908</v>
      </c>
      <c r="AE1625">
        <f t="shared" si="520"/>
        <v>-3</v>
      </c>
      <c r="AF1625">
        <f t="shared" si="521"/>
        <v>-5</v>
      </c>
      <c r="AG1625">
        <f t="shared" si="522"/>
        <v>7</v>
      </c>
      <c r="AH1625" s="18">
        <f t="shared" si="523"/>
        <v>9.4691535150645628E-2</v>
      </c>
      <c r="AI1625" s="18">
        <f t="shared" si="524"/>
        <v>0.90530846484935434</v>
      </c>
      <c r="AJ1625" s="20">
        <f t="shared" si="525"/>
        <v>0</v>
      </c>
      <c r="AK1625" t="str">
        <f t="shared" si="526"/>
        <v>Include</v>
      </c>
      <c r="AL1625" t="str">
        <f t="shared" si="527"/>
        <v>Less than 10 deaths</v>
      </c>
      <c r="AM1625" s="6">
        <f>IFERROR(VLOOKUP(D1625,DatesEachStateReach10Deaths!A:B,2,FALSE),AK1625)</f>
        <v>43922</v>
      </c>
      <c r="AN1625">
        <f t="shared" si="528"/>
        <v>-7</v>
      </c>
    </row>
    <row r="1626" spans="1:40" x14ac:dyDescent="0.25">
      <c r="A1626" t="str">
        <f t="shared" si="511"/>
        <v>43916Rhode Island</v>
      </c>
      <c r="B1626" t="str">
        <f t="shared" si="512"/>
        <v>43916RI</v>
      </c>
      <c r="C1626" s="6">
        <v>43916</v>
      </c>
      <c r="D1626" t="s">
        <v>102</v>
      </c>
      <c r="E1626" t="s">
        <v>48</v>
      </c>
      <c r="F1626">
        <f>IFERROR(VLOOKUP(B1626,CovidTracking!B:G,4,FALSE),0)</f>
        <v>165</v>
      </c>
      <c r="G1626">
        <f>IFERROR(VLOOKUP(B1626,CovidTracking!B:G,5,FALSE),0)</f>
        <v>1262</v>
      </c>
      <c r="H1626">
        <f t="shared" si="513"/>
        <v>1427</v>
      </c>
      <c r="I1626">
        <f>IFERROR(VLOOKUP(B1626,CovidTracking!B:G,6,FALSE),0)</f>
        <v>0</v>
      </c>
      <c r="J1626">
        <f t="shared" si="514"/>
        <v>33</v>
      </c>
      <c r="K1626">
        <f t="shared" si="515"/>
        <v>0</v>
      </c>
      <c r="L1626">
        <f t="shared" si="516"/>
        <v>33</v>
      </c>
      <c r="M1626">
        <f t="shared" si="517"/>
        <v>0</v>
      </c>
      <c r="N1626">
        <f>VLOOKUP(A1626,Mobility!$A:$L,7,FALSE)</f>
        <v>-38</v>
      </c>
      <c r="O1626">
        <f>VLOOKUP(A1626,Mobility!$A:$L,8,FALSE)</f>
        <v>-11</v>
      </c>
      <c r="P1626">
        <f>VLOOKUP(A1626,Mobility!$A:$L,9,FALSE)</f>
        <v>139</v>
      </c>
      <c r="Q1626">
        <f>VLOOKUP(A1626,Mobility!$A:$L,10,FALSE)</f>
        <v>-55</v>
      </c>
      <c r="R1626">
        <f>VLOOKUP(A1626,Mobility!$A:$L,11,FALSE)</f>
        <v>-45</v>
      </c>
      <c r="S1626">
        <f>VLOOKUP(A1626,Mobility!$A:$L,12,FALSE)</f>
        <v>19</v>
      </c>
      <c r="T1626">
        <f>VLOOKUP(D1626,'Pop and Pop Den'!A:C,2,FALSE)</f>
        <v>1056161</v>
      </c>
      <c r="U1626">
        <f>VLOOKUP(D1626,'Pop and Pop Den'!A:C,3,FALSE)</f>
        <v>1021.4323000000001</v>
      </c>
      <c r="V1626">
        <f>VLOOKUP(D1626,Unemployment!A:B,2,FALSE)</f>
        <v>3.6</v>
      </c>
      <c r="W1626">
        <f>VLOOKUP(D1626,Unemployment!H:J,2,FALSE)</f>
        <v>3.4</v>
      </c>
      <c r="X1626">
        <f>VLOOKUP(D1626,Unemployment!H:J,3,FALSE)</f>
        <v>4.5999999999999996</v>
      </c>
      <c r="Y1626">
        <f t="shared" si="518"/>
        <v>0.99999999999999956</v>
      </c>
      <c r="Z1626">
        <f t="shared" si="519"/>
        <v>1.1999999999999997</v>
      </c>
      <c r="AA1626">
        <f>VLOOKUP(D1626,MedianAge!A:B,2,FALSE)</f>
        <v>39.9</v>
      </c>
      <c r="AB1626" s="6">
        <f>VLOOKUP(D1626,StateActions!F:G,2,FALSE)</f>
        <v>43918</v>
      </c>
      <c r="AC1626" s="6">
        <f>VLOOKUP(D1626,StateActions!L:M,2,FALSE)</f>
        <v>43920</v>
      </c>
      <c r="AD1626" s="6">
        <f>VLOOKUP(D1626,StateActions!A:B,2,FALSE)</f>
        <v>43908</v>
      </c>
      <c r="AE1626">
        <f t="shared" si="520"/>
        <v>-2</v>
      </c>
      <c r="AF1626">
        <f t="shared" si="521"/>
        <v>-4</v>
      </c>
      <c r="AG1626">
        <f t="shared" si="522"/>
        <v>8</v>
      </c>
      <c r="AH1626" s="18">
        <f t="shared" si="523"/>
        <v>0.11562718990889979</v>
      </c>
      <c r="AI1626" s="18">
        <f t="shared" si="524"/>
        <v>0.88437281009110025</v>
      </c>
      <c r="AJ1626" s="20">
        <f t="shared" si="525"/>
        <v>0</v>
      </c>
      <c r="AK1626" t="str">
        <f t="shared" si="526"/>
        <v>Include</v>
      </c>
      <c r="AL1626" t="str">
        <f t="shared" si="527"/>
        <v>Less than 10 deaths</v>
      </c>
      <c r="AM1626" s="6">
        <f>IFERROR(VLOOKUP(D1626,DatesEachStateReach10Deaths!A:B,2,FALSE),AK1626)</f>
        <v>43922</v>
      </c>
      <c r="AN1626">
        <f t="shared" si="528"/>
        <v>-6</v>
      </c>
    </row>
    <row r="1627" spans="1:40" x14ac:dyDescent="0.25">
      <c r="A1627" t="str">
        <f t="shared" si="511"/>
        <v>43917Rhode Island</v>
      </c>
      <c r="B1627" t="str">
        <f t="shared" si="512"/>
        <v>43917RI</v>
      </c>
      <c r="C1627" s="6">
        <v>43917</v>
      </c>
      <c r="D1627" t="s">
        <v>102</v>
      </c>
      <c r="E1627" t="s">
        <v>48</v>
      </c>
      <c r="F1627">
        <f>IFERROR(VLOOKUP(B1627,CovidTracking!B:G,4,FALSE),0)</f>
        <v>203</v>
      </c>
      <c r="G1627">
        <f>IFERROR(VLOOKUP(B1627,CovidTracking!B:G,5,FALSE),0)</f>
        <v>2306</v>
      </c>
      <c r="H1627">
        <f t="shared" si="513"/>
        <v>2509</v>
      </c>
      <c r="I1627">
        <f>IFERROR(VLOOKUP(B1627,CovidTracking!B:G,6,FALSE),0)</f>
        <v>0</v>
      </c>
      <c r="J1627">
        <f t="shared" si="514"/>
        <v>38</v>
      </c>
      <c r="K1627">
        <f t="shared" si="515"/>
        <v>1044</v>
      </c>
      <c r="L1627">
        <f t="shared" si="516"/>
        <v>1082</v>
      </c>
      <c r="M1627">
        <f t="shared" si="517"/>
        <v>0</v>
      </c>
      <c r="N1627">
        <f>VLOOKUP(A1627,Mobility!$A:$L,7,FALSE)</f>
        <v>-39</v>
      </c>
      <c r="O1627">
        <f>VLOOKUP(A1627,Mobility!$A:$L,8,FALSE)</f>
        <v>-14</v>
      </c>
      <c r="P1627">
        <f>VLOOKUP(A1627,Mobility!$A:$L,9,FALSE)</f>
        <v>136</v>
      </c>
      <c r="Q1627">
        <f>VLOOKUP(A1627,Mobility!$A:$L,10,FALSE)</f>
        <v>-54</v>
      </c>
      <c r="R1627">
        <f>VLOOKUP(A1627,Mobility!$A:$L,11,FALSE)</f>
        <v>-44</v>
      </c>
      <c r="S1627">
        <f>VLOOKUP(A1627,Mobility!$A:$L,12,FALSE)</f>
        <v>21</v>
      </c>
      <c r="T1627">
        <f>VLOOKUP(D1627,'Pop and Pop Den'!A:C,2,FALSE)</f>
        <v>1056161</v>
      </c>
      <c r="U1627">
        <f>VLOOKUP(D1627,'Pop and Pop Den'!A:C,3,FALSE)</f>
        <v>1021.4323000000001</v>
      </c>
      <c r="V1627">
        <f>VLOOKUP(D1627,Unemployment!A:B,2,FALSE)</f>
        <v>3.6</v>
      </c>
      <c r="W1627">
        <f>VLOOKUP(D1627,Unemployment!H:J,2,FALSE)</f>
        <v>3.4</v>
      </c>
      <c r="X1627">
        <f>VLOOKUP(D1627,Unemployment!H:J,3,FALSE)</f>
        <v>4.5999999999999996</v>
      </c>
      <c r="Y1627">
        <f t="shared" si="518"/>
        <v>0.99999999999999956</v>
      </c>
      <c r="Z1627">
        <f t="shared" si="519"/>
        <v>1.1999999999999997</v>
      </c>
      <c r="AA1627">
        <f>VLOOKUP(D1627,MedianAge!A:B,2,FALSE)</f>
        <v>39.9</v>
      </c>
      <c r="AB1627" s="6">
        <f>VLOOKUP(D1627,StateActions!F:G,2,FALSE)</f>
        <v>43918</v>
      </c>
      <c r="AC1627" s="6">
        <f>VLOOKUP(D1627,StateActions!L:M,2,FALSE)</f>
        <v>43920</v>
      </c>
      <c r="AD1627" s="6">
        <f>VLOOKUP(D1627,StateActions!A:B,2,FALSE)</f>
        <v>43908</v>
      </c>
      <c r="AE1627">
        <f t="shared" si="520"/>
        <v>-1</v>
      </c>
      <c r="AF1627">
        <f t="shared" si="521"/>
        <v>-3</v>
      </c>
      <c r="AG1627">
        <f t="shared" si="522"/>
        <v>9</v>
      </c>
      <c r="AH1627" s="18">
        <f t="shared" si="523"/>
        <v>8.0908728577122363E-2</v>
      </c>
      <c r="AI1627" s="18">
        <f t="shared" si="524"/>
        <v>0.91909127142287761</v>
      </c>
      <c r="AJ1627" s="20">
        <f t="shared" si="525"/>
        <v>0</v>
      </c>
      <c r="AK1627" t="str">
        <f t="shared" si="526"/>
        <v>Include</v>
      </c>
      <c r="AL1627" t="str">
        <f t="shared" si="527"/>
        <v>Less than 10 deaths</v>
      </c>
      <c r="AM1627" s="6">
        <f>IFERROR(VLOOKUP(D1627,DatesEachStateReach10Deaths!A:B,2,FALSE),AK1627)</f>
        <v>43922</v>
      </c>
      <c r="AN1627">
        <f t="shared" si="528"/>
        <v>-5</v>
      </c>
    </row>
    <row r="1628" spans="1:40" x14ac:dyDescent="0.25">
      <c r="A1628" t="str">
        <f t="shared" si="511"/>
        <v>43918Rhode Island</v>
      </c>
      <c r="B1628" t="str">
        <f t="shared" si="512"/>
        <v>43918RI</v>
      </c>
      <c r="C1628" s="6">
        <v>43918</v>
      </c>
      <c r="D1628" t="s">
        <v>102</v>
      </c>
      <c r="E1628" t="s">
        <v>48</v>
      </c>
      <c r="F1628">
        <f>IFERROR(VLOOKUP(B1628,CovidTracking!B:G,4,FALSE),0)</f>
        <v>239</v>
      </c>
      <c r="G1628">
        <f>IFERROR(VLOOKUP(B1628,CovidTracking!B:G,5,FALSE),0)</f>
        <v>2541</v>
      </c>
      <c r="H1628">
        <f t="shared" si="513"/>
        <v>2780</v>
      </c>
      <c r="I1628">
        <f>IFERROR(VLOOKUP(B1628,CovidTracking!B:G,6,FALSE),0)</f>
        <v>0</v>
      </c>
      <c r="J1628">
        <f t="shared" si="514"/>
        <v>36</v>
      </c>
      <c r="K1628">
        <f t="shared" si="515"/>
        <v>235</v>
      </c>
      <c r="L1628">
        <f t="shared" si="516"/>
        <v>271</v>
      </c>
      <c r="M1628">
        <f t="shared" si="517"/>
        <v>0</v>
      </c>
      <c r="N1628">
        <f>VLOOKUP(A1628,Mobility!$A:$L,7,FALSE)</f>
        <v>-46</v>
      </c>
      <c r="O1628">
        <f>VLOOKUP(A1628,Mobility!$A:$L,8,FALSE)</f>
        <v>-16</v>
      </c>
      <c r="P1628">
        <f>VLOOKUP(A1628,Mobility!$A:$L,9,FALSE)</f>
        <v>99</v>
      </c>
      <c r="Q1628">
        <f>VLOOKUP(A1628,Mobility!$A:$L,10,FALSE)</f>
        <v>-55</v>
      </c>
      <c r="R1628">
        <f>VLOOKUP(A1628,Mobility!$A:$L,11,FALSE)</f>
        <v>-35</v>
      </c>
      <c r="S1628">
        <f>VLOOKUP(A1628,Mobility!$A:$L,12,FALSE)</f>
        <v>14</v>
      </c>
      <c r="T1628">
        <f>VLOOKUP(D1628,'Pop and Pop Den'!A:C,2,FALSE)</f>
        <v>1056161</v>
      </c>
      <c r="U1628">
        <f>VLOOKUP(D1628,'Pop and Pop Den'!A:C,3,FALSE)</f>
        <v>1021.4323000000001</v>
      </c>
      <c r="V1628">
        <f>VLOOKUP(D1628,Unemployment!A:B,2,FALSE)</f>
        <v>3.6</v>
      </c>
      <c r="W1628">
        <f>VLOOKUP(D1628,Unemployment!H:J,2,FALSE)</f>
        <v>3.4</v>
      </c>
      <c r="X1628">
        <f>VLOOKUP(D1628,Unemployment!H:J,3,FALSE)</f>
        <v>4.5999999999999996</v>
      </c>
      <c r="Y1628">
        <f t="shared" si="518"/>
        <v>0.99999999999999956</v>
      </c>
      <c r="Z1628">
        <f t="shared" si="519"/>
        <v>1.1999999999999997</v>
      </c>
      <c r="AA1628">
        <f>VLOOKUP(D1628,MedianAge!A:B,2,FALSE)</f>
        <v>39.9</v>
      </c>
      <c r="AB1628" s="6">
        <f>VLOOKUP(D1628,StateActions!F:G,2,FALSE)</f>
        <v>43918</v>
      </c>
      <c r="AC1628" s="6">
        <f>VLOOKUP(D1628,StateActions!L:M,2,FALSE)</f>
        <v>43920</v>
      </c>
      <c r="AD1628" s="6">
        <f>VLOOKUP(D1628,StateActions!A:B,2,FALSE)</f>
        <v>43908</v>
      </c>
      <c r="AE1628">
        <f t="shared" si="520"/>
        <v>0</v>
      </c>
      <c r="AF1628">
        <f t="shared" si="521"/>
        <v>-2</v>
      </c>
      <c r="AG1628">
        <f t="shared" si="522"/>
        <v>10</v>
      </c>
      <c r="AH1628" s="18">
        <f t="shared" si="523"/>
        <v>8.5971223021582735E-2</v>
      </c>
      <c r="AI1628" s="18">
        <f t="shared" si="524"/>
        <v>0.91402877697841722</v>
      </c>
      <c r="AJ1628" s="20">
        <f t="shared" si="525"/>
        <v>0</v>
      </c>
      <c r="AK1628" t="str">
        <f t="shared" si="526"/>
        <v>Include</v>
      </c>
      <c r="AL1628" t="str">
        <f t="shared" si="527"/>
        <v>Less than 10 deaths</v>
      </c>
      <c r="AM1628" s="6">
        <f>IFERROR(VLOOKUP(D1628,DatesEachStateReach10Deaths!A:B,2,FALSE),AK1628)</f>
        <v>43922</v>
      </c>
      <c r="AN1628">
        <f t="shared" si="528"/>
        <v>-4</v>
      </c>
    </row>
    <row r="1629" spans="1:40" x14ac:dyDescent="0.25">
      <c r="A1629" t="str">
        <f t="shared" si="511"/>
        <v>43919Rhode Island</v>
      </c>
      <c r="B1629" t="str">
        <f t="shared" si="512"/>
        <v>43919RI</v>
      </c>
      <c r="C1629" s="6">
        <v>43919</v>
      </c>
      <c r="D1629" t="s">
        <v>102</v>
      </c>
      <c r="E1629" t="s">
        <v>48</v>
      </c>
      <c r="F1629">
        <f>IFERROR(VLOOKUP(B1629,CovidTracking!B:G,4,FALSE),0)</f>
        <v>294</v>
      </c>
      <c r="G1629">
        <f>IFERROR(VLOOKUP(B1629,CovidTracking!B:G,5,FALSE),0)</f>
        <v>2840</v>
      </c>
      <c r="H1629">
        <f t="shared" si="513"/>
        <v>3134</v>
      </c>
      <c r="I1629">
        <f>IFERROR(VLOOKUP(B1629,CovidTracking!B:G,6,FALSE),0)</f>
        <v>3</v>
      </c>
      <c r="J1629">
        <f t="shared" si="514"/>
        <v>55</v>
      </c>
      <c r="K1629">
        <f t="shared" si="515"/>
        <v>299</v>
      </c>
      <c r="L1629">
        <f t="shared" si="516"/>
        <v>354</v>
      </c>
      <c r="M1629">
        <f t="shared" si="517"/>
        <v>3</v>
      </c>
      <c r="N1629">
        <f>VLOOKUP(A1629,Mobility!$A:$L,7,FALSE)</f>
        <v>-55</v>
      </c>
      <c r="O1629">
        <f>VLOOKUP(A1629,Mobility!$A:$L,8,FALSE)</f>
        <v>-30</v>
      </c>
      <c r="P1629">
        <f>VLOOKUP(A1629,Mobility!$A:$L,9,FALSE)</f>
        <v>-50</v>
      </c>
      <c r="Q1629">
        <f>VLOOKUP(A1629,Mobility!$A:$L,10,FALSE)</f>
        <v>-67</v>
      </c>
      <c r="R1629">
        <f>VLOOKUP(A1629,Mobility!$A:$L,11,FALSE)</f>
        <v>-37</v>
      </c>
      <c r="S1629">
        <f>VLOOKUP(A1629,Mobility!$A:$L,12,FALSE)</f>
        <v>14</v>
      </c>
      <c r="T1629">
        <f>VLOOKUP(D1629,'Pop and Pop Den'!A:C,2,FALSE)</f>
        <v>1056161</v>
      </c>
      <c r="U1629">
        <f>VLOOKUP(D1629,'Pop and Pop Den'!A:C,3,FALSE)</f>
        <v>1021.4323000000001</v>
      </c>
      <c r="V1629">
        <f>VLOOKUP(D1629,Unemployment!A:B,2,FALSE)</f>
        <v>3.6</v>
      </c>
      <c r="W1629">
        <f>VLOOKUP(D1629,Unemployment!H:J,2,FALSE)</f>
        <v>3.4</v>
      </c>
      <c r="X1629">
        <f>VLOOKUP(D1629,Unemployment!H:J,3,FALSE)</f>
        <v>4.5999999999999996</v>
      </c>
      <c r="Y1629">
        <f t="shared" si="518"/>
        <v>0.99999999999999956</v>
      </c>
      <c r="Z1629">
        <f t="shared" si="519"/>
        <v>1.1999999999999997</v>
      </c>
      <c r="AA1629">
        <f>VLOOKUP(D1629,MedianAge!A:B,2,FALSE)</f>
        <v>39.9</v>
      </c>
      <c r="AB1629" s="6">
        <f>VLOOKUP(D1629,StateActions!F:G,2,FALSE)</f>
        <v>43918</v>
      </c>
      <c r="AC1629" s="6">
        <f>VLOOKUP(D1629,StateActions!L:M,2,FALSE)</f>
        <v>43920</v>
      </c>
      <c r="AD1629" s="6">
        <f>VLOOKUP(D1629,StateActions!A:B,2,FALSE)</f>
        <v>43908</v>
      </c>
      <c r="AE1629">
        <f t="shared" si="520"/>
        <v>1</v>
      </c>
      <c r="AF1629">
        <f t="shared" si="521"/>
        <v>-1</v>
      </c>
      <c r="AG1629">
        <f t="shared" si="522"/>
        <v>11</v>
      </c>
      <c r="AH1629" s="18">
        <f t="shared" si="523"/>
        <v>9.3809827696234846E-2</v>
      </c>
      <c r="AI1629" s="18">
        <f t="shared" si="524"/>
        <v>0.9061901723037652</v>
      </c>
      <c r="AJ1629" s="20">
        <f t="shared" si="525"/>
        <v>9.5724313975749842E-4</v>
      </c>
      <c r="AK1629" t="str">
        <f t="shared" si="526"/>
        <v>Include</v>
      </c>
      <c r="AL1629" t="str">
        <f t="shared" si="527"/>
        <v>Less than 10 deaths</v>
      </c>
      <c r="AM1629" s="6">
        <f>IFERROR(VLOOKUP(D1629,DatesEachStateReach10Deaths!A:B,2,FALSE),AK1629)</f>
        <v>43922</v>
      </c>
      <c r="AN1629">
        <f t="shared" si="528"/>
        <v>-3</v>
      </c>
    </row>
    <row r="1630" spans="1:40" x14ac:dyDescent="0.25">
      <c r="A1630" t="str">
        <f t="shared" si="511"/>
        <v>43920Rhode Island</v>
      </c>
      <c r="B1630" t="str">
        <f t="shared" si="512"/>
        <v>43920RI</v>
      </c>
      <c r="C1630" s="6">
        <v>43920</v>
      </c>
      <c r="D1630" t="s">
        <v>102</v>
      </c>
      <c r="E1630" t="s">
        <v>48</v>
      </c>
      <c r="F1630">
        <f>IFERROR(VLOOKUP(B1630,CovidTracking!B:G,4,FALSE),0)</f>
        <v>402</v>
      </c>
      <c r="G1630">
        <f>IFERROR(VLOOKUP(B1630,CovidTracking!B:G,5,FALSE),0)</f>
        <v>3187</v>
      </c>
      <c r="H1630">
        <f t="shared" si="513"/>
        <v>3589</v>
      </c>
      <c r="I1630">
        <f>IFERROR(VLOOKUP(B1630,CovidTracking!B:G,6,FALSE),0)</f>
        <v>4</v>
      </c>
      <c r="J1630">
        <f t="shared" si="514"/>
        <v>108</v>
      </c>
      <c r="K1630">
        <f t="shared" si="515"/>
        <v>347</v>
      </c>
      <c r="L1630">
        <f t="shared" si="516"/>
        <v>455</v>
      </c>
      <c r="M1630">
        <f t="shared" si="517"/>
        <v>1</v>
      </c>
      <c r="N1630">
        <f>VLOOKUP(A1630,Mobility!$A:$L,7,FALSE)</f>
        <v>-45</v>
      </c>
      <c r="O1630">
        <f>VLOOKUP(A1630,Mobility!$A:$L,8,FALSE)</f>
        <v>-22</v>
      </c>
      <c r="P1630">
        <f>VLOOKUP(A1630,Mobility!$A:$L,9,FALSE)</f>
        <v>5</v>
      </c>
      <c r="Q1630">
        <f>VLOOKUP(A1630,Mobility!$A:$L,10,FALSE)</f>
        <v>-62</v>
      </c>
      <c r="R1630">
        <f>VLOOKUP(A1630,Mobility!$A:$L,11,FALSE)</f>
        <v>-47</v>
      </c>
      <c r="S1630">
        <f>VLOOKUP(A1630,Mobility!$A:$L,12,FALSE)</f>
        <v>20</v>
      </c>
      <c r="T1630">
        <f>VLOOKUP(D1630,'Pop and Pop Den'!A:C,2,FALSE)</f>
        <v>1056161</v>
      </c>
      <c r="U1630">
        <f>VLOOKUP(D1630,'Pop and Pop Den'!A:C,3,FALSE)</f>
        <v>1021.4323000000001</v>
      </c>
      <c r="V1630">
        <f>VLOOKUP(D1630,Unemployment!A:B,2,FALSE)</f>
        <v>3.6</v>
      </c>
      <c r="W1630">
        <f>VLOOKUP(D1630,Unemployment!H:J,2,FALSE)</f>
        <v>3.4</v>
      </c>
      <c r="X1630">
        <f>VLOOKUP(D1630,Unemployment!H:J,3,FALSE)</f>
        <v>4.5999999999999996</v>
      </c>
      <c r="Y1630">
        <f t="shared" si="518"/>
        <v>0.99999999999999956</v>
      </c>
      <c r="Z1630">
        <f t="shared" si="519"/>
        <v>1.1999999999999997</v>
      </c>
      <c r="AA1630">
        <f>VLOOKUP(D1630,MedianAge!A:B,2,FALSE)</f>
        <v>39.9</v>
      </c>
      <c r="AB1630" s="6">
        <f>VLOOKUP(D1630,StateActions!F:G,2,FALSE)</f>
        <v>43918</v>
      </c>
      <c r="AC1630" s="6">
        <f>VLOOKUP(D1630,StateActions!L:M,2,FALSE)</f>
        <v>43920</v>
      </c>
      <c r="AD1630" s="6">
        <f>VLOOKUP(D1630,StateActions!A:B,2,FALSE)</f>
        <v>43908</v>
      </c>
      <c r="AE1630">
        <f t="shared" si="520"/>
        <v>2</v>
      </c>
      <c r="AF1630">
        <f t="shared" si="521"/>
        <v>0</v>
      </c>
      <c r="AG1630">
        <f t="shared" si="522"/>
        <v>12</v>
      </c>
      <c r="AH1630" s="18">
        <f t="shared" si="523"/>
        <v>0.11200891613262748</v>
      </c>
      <c r="AI1630" s="18">
        <f t="shared" si="524"/>
        <v>0.88799108386737258</v>
      </c>
      <c r="AJ1630" s="20">
        <f t="shared" si="525"/>
        <v>1.1145165784341043E-3</v>
      </c>
      <c r="AK1630" t="str">
        <f t="shared" si="526"/>
        <v>Include</v>
      </c>
      <c r="AL1630" t="str">
        <f t="shared" si="527"/>
        <v>Less than 10 deaths</v>
      </c>
      <c r="AM1630" s="6">
        <f>IFERROR(VLOOKUP(D1630,DatesEachStateReach10Deaths!A:B,2,FALSE),AK1630)</f>
        <v>43922</v>
      </c>
      <c r="AN1630">
        <f t="shared" si="528"/>
        <v>-2</v>
      </c>
    </row>
    <row r="1631" spans="1:40" x14ac:dyDescent="0.25">
      <c r="A1631" t="str">
        <f t="shared" si="511"/>
        <v>43921Rhode Island</v>
      </c>
      <c r="B1631" t="str">
        <f t="shared" si="512"/>
        <v>43921RI</v>
      </c>
      <c r="C1631" s="6">
        <v>43921</v>
      </c>
      <c r="D1631" t="s">
        <v>102</v>
      </c>
      <c r="E1631" t="s">
        <v>48</v>
      </c>
      <c r="F1631">
        <f>IFERROR(VLOOKUP(B1631,CovidTracking!B:G,4,FALSE),0)</f>
        <v>489</v>
      </c>
      <c r="G1631">
        <f>IFERROR(VLOOKUP(B1631,CovidTracking!B:G,5,FALSE),0)</f>
        <v>3476</v>
      </c>
      <c r="H1631">
        <f t="shared" si="513"/>
        <v>3965</v>
      </c>
      <c r="I1631">
        <f>IFERROR(VLOOKUP(B1631,CovidTracking!B:G,6,FALSE),0)</f>
        <v>8</v>
      </c>
      <c r="J1631">
        <f t="shared" si="514"/>
        <v>87</v>
      </c>
      <c r="K1631">
        <f t="shared" si="515"/>
        <v>289</v>
      </c>
      <c r="L1631">
        <f t="shared" si="516"/>
        <v>376</v>
      </c>
      <c r="M1631">
        <f t="shared" si="517"/>
        <v>4</v>
      </c>
      <c r="N1631">
        <f>VLOOKUP(A1631,Mobility!$A:$L,7,FALSE)</f>
        <v>-41</v>
      </c>
      <c r="O1631">
        <f>VLOOKUP(A1631,Mobility!$A:$L,8,FALSE)</f>
        <v>-19</v>
      </c>
      <c r="P1631">
        <f>VLOOKUP(A1631,Mobility!$A:$L,9,FALSE)</f>
        <v>64</v>
      </c>
      <c r="Q1631">
        <f>VLOOKUP(A1631,Mobility!$A:$L,10,FALSE)</f>
        <v>-57</v>
      </c>
      <c r="R1631">
        <f>VLOOKUP(A1631,Mobility!$A:$L,11,FALSE)</f>
        <v>-49</v>
      </c>
      <c r="S1631">
        <f>VLOOKUP(A1631,Mobility!$A:$L,12,FALSE)</f>
        <v>21</v>
      </c>
      <c r="T1631">
        <f>VLOOKUP(D1631,'Pop and Pop Den'!A:C,2,FALSE)</f>
        <v>1056161</v>
      </c>
      <c r="U1631">
        <f>VLOOKUP(D1631,'Pop and Pop Den'!A:C,3,FALSE)</f>
        <v>1021.4323000000001</v>
      </c>
      <c r="V1631">
        <f>VLOOKUP(D1631,Unemployment!A:B,2,FALSE)</f>
        <v>3.6</v>
      </c>
      <c r="W1631">
        <f>VLOOKUP(D1631,Unemployment!H:J,2,FALSE)</f>
        <v>3.4</v>
      </c>
      <c r="X1631">
        <f>VLOOKUP(D1631,Unemployment!H:J,3,FALSE)</f>
        <v>4.5999999999999996</v>
      </c>
      <c r="Y1631">
        <f t="shared" si="518"/>
        <v>0.99999999999999956</v>
      </c>
      <c r="Z1631">
        <f t="shared" si="519"/>
        <v>1.1999999999999997</v>
      </c>
      <c r="AA1631">
        <f>VLOOKUP(D1631,MedianAge!A:B,2,FALSE)</f>
        <v>39.9</v>
      </c>
      <c r="AB1631" s="6">
        <f>VLOOKUP(D1631,StateActions!F:G,2,FALSE)</f>
        <v>43918</v>
      </c>
      <c r="AC1631" s="6">
        <f>VLOOKUP(D1631,StateActions!L:M,2,FALSE)</f>
        <v>43920</v>
      </c>
      <c r="AD1631" s="6">
        <f>VLOOKUP(D1631,StateActions!A:B,2,FALSE)</f>
        <v>43908</v>
      </c>
      <c r="AE1631">
        <f t="shared" si="520"/>
        <v>3</v>
      </c>
      <c r="AF1631">
        <f t="shared" si="521"/>
        <v>1</v>
      </c>
      <c r="AG1631">
        <f t="shared" si="522"/>
        <v>13</v>
      </c>
      <c r="AH1631" s="18">
        <f t="shared" si="523"/>
        <v>0.12332912988650693</v>
      </c>
      <c r="AI1631" s="18">
        <f t="shared" si="524"/>
        <v>0.87667087011349309</v>
      </c>
      <c r="AJ1631" s="20">
        <f t="shared" si="525"/>
        <v>2.0176544766708701E-3</v>
      </c>
      <c r="AK1631" t="str">
        <f t="shared" si="526"/>
        <v>Include</v>
      </c>
      <c r="AL1631" t="str">
        <f t="shared" si="527"/>
        <v>Less than 10 deaths</v>
      </c>
      <c r="AM1631" s="6">
        <f>IFERROR(VLOOKUP(D1631,DatesEachStateReach10Deaths!A:B,2,FALSE),AK1631)</f>
        <v>43922</v>
      </c>
      <c r="AN1631">
        <f t="shared" si="528"/>
        <v>-1</v>
      </c>
    </row>
    <row r="1632" spans="1:40" x14ac:dyDescent="0.25">
      <c r="A1632" t="str">
        <f t="shared" si="511"/>
        <v>43922Rhode Island</v>
      </c>
      <c r="B1632" t="str">
        <f t="shared" si="512"/>
        <v>43922RI</v>
      </c>
      <c r="C1632" s="6">
        <v>43922</v>
      </c>
      <c r="D1632" t="s">
        <v>102</v>
      </c>
      <c r="E1632" t="s">
        <v>48</v>
      </c>
      <c r="F1632">
        <f>IFERROR(VLOOKUP(B1632,CovidTracking!B:G,4,FALSE),0)</f>
        <v>566</v>
      </c>
      <c r="G1632">
        <f>IFERROR(VLOOKUP(B1632,CovidTracking!B:G,5,FALSE),0)</f>
        <v>3831</v>
      </c>
      <c r="H1632">
        <f t="shared" si="513"/>
        <v>4397</v>
      </c>
      <c r="I1632">
        <f>IFERROR(VLOOKUP(B1632,CovidTracking!B:G,6,FALSE),0)</f>
        <v>10</v>
      </c>
      <c r="J1632">
        <f t="shared" si="514"/>
        <v>77</v>
      </c>
      <c r="K1632">
        <f t="shared" si="515"/>
        <v>355</v>
      </c>
      <c r="L1632">
        <f t="shared" si="516"/>
        <v>432</v>
      </c>
      <c r="M1632">
        <f t="shared" si="517"/>
        <v>2</v>
      </c>
      <c r="N1632">
        <f>VLOOKUP(A1632,Mobility!$A:$L,7,FALSE)</f>
        <v>-41</v>
      </c>
      <c r="O1632">
        <f>VLOOKUP(A1632,Mobility!$A:$L,8,FALSE)</f>
        <v>-12</v>
      </c>
      <c r="P1632">
        <f>VLOOKUP(A1632,Mobility!$A:$L,9,FALSE)</f>
        <v>12</v>
      </c>
      <c r="Q1632">
        <f>VLOOKUP(A1632,Mobility!$A:$L,10,FALSE)</f>
        <v>-58</v>
      </c>
      <c r="R1632">
        <f>VLOOKUP(A1632,Mobility!$A:$L,11,FALSE)</f>
        <v>-49</v>
      </c>
      <c r="S1632">
        <f>VLOOKUP(A1632,Mobility!$A:$L,12,FALSE)</f>
        <v>21</v>
      </c>
      <c r="T1632">
        <f>VLOOKUP(D1632,'Pop and Pop Den'!A:C,2,FALSE)</f>
        <v>1056161</v>
      </c>
      <c r="U1632">
        <f>VLOOKUP(D1632,'Pop and Pop Den'!A:C,3,FALSE)</f>
        <v>1021.4323000000001</v>
      </c>
      <c r="V1632">
        <f>VLOOKUP(D1632,Unemployment!A:B,2,FALSE)</f>
        <v>3.6</v>
      </c>
      <c r="W1632">
        <f>VLOOKUP(D1632,Unemployment!H:J,2,FALSE)</f>
        <v>3.4</v>
      </c>
      <c r="X1632">
        <f>VLOOKUP(D1632,Unemployment!H:J,3,FALSE)</f>
        <v>4.5999999999999996</v>
      </c>
      <c r="Y1632">
        <f t="shared" si="518"/>
        <v>0.99999999999999956</v>
      </c>
      <c r="Z1632">
        <f t="shared" si="519"/>
        <v>1.1999999999999997</v>
      </c>
      <c r="AA1632">
        <f>VLOOKUP(D1632,MedianAge!A:B,2,FALSE)</f>
        <v>39.9</v>
      </c>
      <c r="AB1632" s="6">
        <f>VLOOKUP(D1632,StateActions!F:G,2,FALSE)</f>
        <v>43918</v>
      </c>
      <c r="AC1632" s="6">
        <f>VLOOKUP(D1632,StateActions!L:M,2,FALSE)</f>
        <v>43920</v>
      </c>
      <c r="AD1632" s="6">
        <f>VLOOKUP(D1632,StateActions!A:B,2,FALSE)</f>
        <v>43908</v>
      </c>
      <c r="AE1632">
        <f t="shared" si="520"/>
        <v>4</v>
      </c>
      <c r="AF1632">
        <f t="shared" si="521"/>
        <v>2</v>
      </c>
      <c r="AG1632">
        <f t="shared" si="522"/>
        <v>14</v>
      </c>
      <c r="AH1632" s="18">
        <f t="shared" si="523"/>
        <v>0.12872413008869685</v>
      </c>
      <c r="AI1632" s="18">
        <f t="shared" si="524"/>
        <v>0.87127586991130312</v>
      </c>
      <c r="AJ1632" s="20">
        <f t="shared" si="525"/>
        <v>2.2742779167614284E-3</v>
      </c>
      <c r="AK1632" t="str">
        <f t="shared" si="526"/>
        <v>Include</v>
      </c>
      <c r="AL1632" t="str">
        <f t="shared" si="527"/>
        <v>10 or more deaths</v>
      </c>
      <c r="AM1632" s="6">
        <f>IFERROR(VLOOKUP(D1632,DatesEachStateReach10Deaths!A:B,2,FALSE),AK1632)</f>
        <v>43922</v>
      </c>
      <c r="AN1632">
        <f t="shared" si="528"/>
        <v>0</v>
      </c>
    </row>
    <row r="1633" spans="1:40" x14ac:dyDescent="0.25">
      <c r="A1633" t="str">
        <f t="shared" si="511"/>
        <v>43923Rhode Island</v>
      </c>
      <c r="B1633" t="str">
        <f t="shared" si="512"/>
        <v>43923RI</v>
      </c>
      <c r="C1633" s="6">
        <v>43923</v>
      </c>
      <c r="D1633" t="s">
        <v>102</v>
      </c>
      <c r="E1633" t="s">
        <v>48</v>
      </c>
      <c r="F1633">
        <f>IFERROR(VLOOKUP(B1633,CovidTracking!B:G,4,FALSE),0)</f>
        <v>657</v>
      </c>
      <c r="G1633">
        <f>IFERROR(VLOOKUP(B1633,CovidTracking!B:G,5,FALSE),0)</f>
        <v>4412</v>
      </c>
      <c r="H1633">
        <f t="shared" si="513"/>
        <v>5069</v>
      </c>
      <c r="I1633">
        <f>IFERROR(VLOOKUP(B1633,CovidTracking!B:G,6,FALSE),0)</f>
        <v>12</v>
      </c>
      <c r="J1633">
        <f t="shared" si="514"/>
        <v>91</v>
      </c>
      <c r="K1633">
        <f t="shared" si="515"/>
        <v>581</v>
      </c>
      <c r="L1633">
        <f t="shared" si="516"/>
        <v>672</v>
      </c>
      <c r="M1633">
        <f t="shared" si="517"/>
        <v>2</v>
      </c>
      <c r="N1633">
        <f>VLOOKUP(A1633,Mobility!$A:$L,7,FALSE)</f>
        <v>-44</v>
      </c>
      <c r="O1633">
        <f>VLOOKUP(A1633,Mobility!$A:$L,8,FALSE)</f>
        <v>-14</v>
      </c>
      <c r="P1633">
        <f>VLOOKUP(A1633,Mobility!$A:$L,9,FALSE)</f>
        <v>-5</v>
      </c>
      <c r="Q1633">
        <f>VLOOKUP(A1633,Mobility!$A:$L,10,FALSE)</f>
        <v>-62</v>
      </c>
      <c r="R1633">
        <f>VLOOKUP(A1633,Mobility!$A:$L,11,FALSE)</f>
        <v>-50</v>
      </c>
      <c r="S1633">
        <f>VLOOKUP(A1633,Mobility!$A:$L,12,FALSE)</f>
        <v>22</v>
      </c>
      <c r="T1633">
        <f>VLOOKUP(D1633,'Pop and Pop Den'!A:C,2,FALSE)</f>
        <v>1056161</v>
      </c>
      <c r="U1633">
        <f>VLOOKUP(D1633,'Pop and Pop Den'!A:C,3,FALSE)</f>
        <v>1021.4323000000001</v>
      </c>
      <c r="V1633">
        <f>VLOOKUP(D1633,Unemployment!A:B,2,FALSE)</f>
        <v>3.6</v>
      </c>
      <c r="W1633">
        <f>VLOOKUP(D1633,Unemployment!H:J,2,FALSE)</f>
        <v>3.4</v>
      </c>
      <c r="X1633">
        <f>VLOOKUP(D1633,Unemployment!H:J,3,FALSE)</f>
        <v>4.5999999999999996</v>
      </c>
      <c r="Y1633">
        <f t="shared" si="518"/>
        <v>0.99999999999999956</v>
      </c>
      <c r="Z1633">
        <f t="shared" si="519"/>
        <v>1.1999999999999997</v>
      </c>
      <c r="AA1633">
        <f>VLOOKUP(D1633,MedianAge!A:B,2,FALSE)</f>
        <v>39.9</v>
      </c>
      <c r="AB1633" s="6">
        <f>VLOOKUP(D1633,StateActions!F:G,2,FALSE)</f>
        <v>43918</v>
      </c>
      <c r="AC1633" s="6">
        <f>VLOOKUP(D1633,StateActions!L:M,2,FALSE)</f>
        <v>43920</v>
      </c>
      <c r="AD1633" s="6">
        <f>VLOOKUP(D1633,StateActions!A:B,2,FALSE)</f>
        <v>43908</v>
      </c>
      <c r="AE1633">
        <f t="shared" si="520"/>
        <v>5</v>
      </c>
      <c r="AF1633">
        <f t="shared" si="521"/>
        <v>3</v>
      </c>
      <c r="AG1633">
        <f t="shared" si="522"/>
        <v>15</v>
      </c>
      <c r="AH1633" s="18">
        <f t="shared" si="523"/>
        <v>0.12961136318800554</v>
      </c>
      <c r="AI1633" s="18">
        <f t="shared" si="524"/>
        <v>0.87038863681199452</v>
      </c>
      <c r="AJ1633" s="20">
        <f t="shared" si="525"/>
        <v>2.3673308344841193E-3</v>
      </c>
      <c r="AK1633" t="str">
        <f t="shared" si="526"/>
        <v>Include</v>
      </c>
      <c r="AL1633" t="str">
        <f t="shared" si="527"/>
        <v>10 or more deaths</v>
      </c>
      <c r="AM1633" s="6">
        <f>IFERROR(VLOOKUP(D1633,DatesEachStateReach10Deaths!A:B,2,FALSE),AK1633)</f>
        <v>43922</v>
      </c>
      <c r="AN1633">
        <f t="shared" si="528"/>
        <v>1</v>
      </c>
    </row>
    <row r="1634" spans="1:40" x14ac:dyDescent="0.25">
      <c r="A1634" t="str">
        <f t="shared" si="511"/>
        <v>43924Rhode Island</v>
      </c>
      <c r="B1634" t="str">
        <f t="shared" si="512"/>
        <v>43924RI</v>
      </c>
      <c r="C1634" s="6">
        <v>43924</v>
      </c>
      <c r="D1634" t="s">
        <v>102</v>
      </c>
      <c r="E1634" t="s">
        <v>48</v>
      </c>
      <c r="F1634">
        <f>IFERROR(VLOOKUP(B1634,CovidTracking!B:G,4,FALSE),0)</f>
        <v>709</v>
      </c>
      <c r="G1634">
        <f>IFERROR(VLOOKUP(B1634,CovidTracking!B:G,5,FALSE),0)</f>
        <v>4857</v>
      </c>
      <c r="H1634">
        <f t="shared" si="513"/>
        <v>5566</v>
      </c>
      <c r="I1634">
        <f>IFERROR(VLOOKUP(B1634,CovidTracking!B:G,6,FALSE),0)</f>
        <v>14</v>
      </c>
      <c r="J1634">
        <f t="shared" si="514"/>
        <v>52</v>
      </c>
      <c r="K1634">
        <f t="shared" si="515"/>
        <v>445</v>
      </c>
      <c r="L1634">
        <f t="shared" si="516"/>
        <v>497</v>
      </c>
      <c r="M1634">
        <f t="shared" si="517"/>
        <v>2</v>
      </c>
      <c r="N1634">
        <f>VLOOKUP(A1634,Mobility!$A:$L,7,FALSE)</f>
        <v>-49</v>
      </c>
      <c r="O1634">
        <f>VLOOKUP(A1634,Mobility!$A:$L,8,FALSE)</f>
        <v>-16</v>
      </c>
      <c r="P1634">
        <f>VLOOKUP(A1634,Mobility!$A:$L,9,FALSE)</f>
        <v>-49</v>
      </c>
      <c r="Q1634">
        <f>VLOOKUP(A1634,Mobility!$A:$L,10,FALSE)</f>
        <v>-64</v>
      </c>
      <c r="R1634">
        <f>VLOOKUP(A1634,Mobility!$A:$L,11,FALSE)</f>
        <v>-50</v>
      </c>
      <c r="S1634">
        <f>VLOOKUP(A1634,Mobility!$A:$L,12,FALSE)</f>
        <v>26</v>
      </c>
      <c r="T1634">
        <f>VLOOKUP(D1634,'Pop and Pop Den'!A:C,2,FALSE)</f>
        <v>1056161</v>
      </c>
      <c r="U1634">
        <f>VLOOKUP(D1634,'Pop and Pop Den'!A:C,3,FALSE)</f>
        <v>1021.4323000000001</v>
      </c>
      <c r="V1634">
        <f>VLOOKUP(D1634,Unemployment!A:B,2,FALSE)</f>
        <v>3.6</v>
      </c>
      <c r="W1634">
        <f>VLOOKUP(D1634,Unemployment!H:J,2,FALSE)</f>
        <v>3.4</v>
      </c>
      <c r="X1634">
        <f>VLOOKUP(D1634,Unemployment!H:J,3,FALSE)</f>
        <v>4.5999999999999996</v>
      </c>
      <c r="Y1634">
        <f t="shared" si="518"/>
        <v>0.99999999999999956</v>
      </c>
      <c r="Z1634">
        <f t="shared" si="519"/>
        <v>1.1999999999999997</v>
      </c>
      <c r="AA1634">
        <f>VLOOKUP(D1634,MedianAge!A:B,2,FALSE)</f>
        <v>39.9</v>
      </c>
      <c r="AB1634" s="6">
        <f>VLOOKUP(D1634,StateActions!F:G,2,FALSE)</f>
        <v>43918</v>
      </c>
      <c r="AC1634" s="6">
        <f>VLOOKUP(D1634,StateActions!L:M,2,FALSE)</f>
        <v>43920</v>
      </c>
      <c r="AD1634" s="6">
        <f>VLOOKUP(D1634,StateActions!A:B,2,FALSE)</f>
        <v>43908</v>
      </c>
      <c r="AE1634">
        <f t="shared" si="520"/>
        <v>6</v>
      </c>
      <c r="AF1634">
        <f t="shared" si="521"/>
        <v>4</v>
      </c>
      <c r="AG1634">
        <f t="shared" si="522"/>
        <v>16</v>
      </c>
      <c r="AH1634" s="18">
        <f t="shared" si="523"/>
        <v>0.1273805246137262</v>
      </c>
      <c r="AI1634" s="18">
        <f t="shared" si="524"/>
        <v>0.87261947538627382</v>
      </c>
      <c r="AJ1634" s="20">
        <f t="shared" si="525"/>
        <v>2.5152712899748474E-3</v>
      </c>
      <c r="AK1634" t="str">
        <f t="shared" si="526"/>
        <v>Include</v>
      </c>
      <c r="AL1634" t="str">
        <f t="shared" si="527"/>
        <v>10 or more deaths</v>
      </c>
      <c r="AM1634" s="6">
        <f>IFERROR(VLOOKUP(D1634,DatesEachStateReach10Deaths!A:B,2,FALSE),AK1634)</f>
        <v>43922</v>
      </c>
      <c r="AN1634">
        <f t="shared" si="528"/>
        <v>2</v>
      </c>
    </row>
    <row r="1635" spans="1:40" x14ac:dyDescent="0.25">
      <c r="A1635" t="str">
        <f t="shared" si="511"/>
        <v>43925Rhode Island</v>
      </c>
      <c r="B1635" t="str">
        <f t="shared" si="512"/>
        <v>43925RI</v>
      </c>
      <c r="C1635" s="6">
        <v>43925</v>
      </c>
      <c r="D1635" t="s">
        <v>102</v>
      </c>
      <c r="E1635" t="s">
        <v>48</v>
      </c>
      <c r="F1635">
        <f>IFERROR(VLOOKUP(B1635,CovidTracking!B:G,4,FALSE),0)</f>
        <v>806</v>
      </c>
      <c r="G1635">
        <f>IFERROR(VLOOKUP(B1635,CovidTracking!B:G,5,FALSE),0)</f>
        <v>5584</v>
      </c>
      <c r="H1635">
        <f t="shared" si="513"/>
        <v>6390</v>
      </c>
      <c r="I1635">
        <f>IFERROR(VLOOKUP(B1635,CovidTracking!B:G,6,FALSE),0)</f>
        <v>17</v>
      </c>
      <c r="J1635">
        <f t="shared" si="514"/>
        <v>97</v>
      </c>
      <c r="K1635">
        <f t="shared" si="515"/>
        <v>727</v>
      </c>
      <c r="L1635">
        <f t="shared" si="516"/>
        <v>824</v>
      </c>
      <c r="M1635">
        <f t="shared" si="517"/>
        <v>3</v>
      </c>
      <c r="N1635">
        <f>VLOOKUP(A1635,Mobility!$A:$L,7,FALSE)</f>
        <v>-50</v>
      </c>
      <c r="O1635">
        <f>VLOOKUP(A1635,Mobility!$A:$L,8,FALSE)</f>
        <v>-16</v>
      </c>
      <c r="P1635">
        <f>VLOOKUP(A1635,Mobility!$A:$L,9,FALSE)</f>
        <v>22</v>
      </c>
      <c r="Q1635">
        <f>VLOOKUP(A1635,Mobility!$A:$L,10,FALSE)</f>
        <v>-58</v>
      </c>
      <c r="R1635">
        <f>VLOOKUP(A1635,Mobility!$A:$L,11,FALSE)</f>
        <v>-38</v>
      </c>
      <c r="S1635">
        <f>VLOOKUP(A1635,Mobility!$A:$L,12,FALSE)</f>
        <v>15</v>
      </c>
      <c r="T1635">
        <f>VLOOKUP(D1635,'Pop and Pop Den'!A:C,2,FALSE)</f>
        <v>1056161</v>
      </c>
      <c r="U1635">
        <f>VLOOKUP(D1635,'Pop and Pop Den'!A:C,3,FALSE)</f>
        <v>1021.4323000000001</v>
      </c>
      <c r="V1635">
        <f>VLOOKUP(D1635,Unemployment!A:B,2,FALSE)</f>
        <v>3.6</v>
      </c>
      <c r="W1635">
        <f>VLOOKUP(D1635,Unemployment!H:J,2,FALSE)</f>
        <v>3.4</v>
      </c>
      <c r="X1635">
        <f>VLOOKUP(D1635,Unemployment!H:J,3,FALSE)</f>
        <v>4.5999999999999996</v>
      </c>
      <c r="Y1635">
        <f t="shared" si="518"/>
        <v>0.99999999999999956</v>
      </c>
      <c r="Z1635">
        <f t="shared" si="519"/>
        <v>1.1999999999999997</v>
      </c>
      <c r="AA1635">
        <f>VLOOKUP(D1635,MedianAge!A:B,2,FALSE)</f>
        <v>39.9</v>
      </c>
      <c r="AB1635" s="6">
        <f>VLOOKUP(D1635,StateActions!F:G,2,FALSE)</f>
        <v>43918</v>
      </c>
      <c r="AC1635" s="6">
        <f>VLOOKUP(D1635,StateActions!L:M,2,FALSE)</f>
        <v>43920</v>
      </c>
      <c r="AD1635" s="6">
        <f>VLOOKUP(D1635,StateActions!A:B,2,FALSE)</f>
        <v>43908</v>
      </c>
      <c r="AE1635">
        <f t="shared" si="520"/>
        <v>7</v>
      </c>
      <c r="AF1635">
        <f t="shared" si="521"/>
        <v>5</v>
      </c>
      <c r="AG1635">
        <f t="shared" si="522"/>
        <v>17</v>
      </c>
      <c r="AH1635" s="18">
        <f t="shared" si="523"/>
        <v>0.12613458528951488</v>
      </c>
      <c r="AI1635" s="18">
        <f t="shared" si="524"/>
        <v>0.87386541471048518</v>
      </c>
      <c r="AJ1635" s="20">
        <f t="shared" si="525"/>
        <v>2.6604068857589984E-3</v>
      </c>
      <c r="AK1635" t="str">
        <f t="shared" si="526"/>
        <v>Include</v>
      </c>
      <c r="AL1635" t="str">
        <f t="shared" si="527"/>
        <v>10 or more deaths</v>
      </c>
      <c r="AM1635" s="6">
        <f>IFERROR(VLOOKUP(D1635,DatesEachStateReach10Deaths!A:B,2,FALSE),AK1635)</f>
        <v>43922</v>
      </c>
      <c r="AN1635">
        <f t="shared" si="528"/>
        <v>3</v>
      </c>
    </row>
    <row r="1636" spans="1:40" x14ac:dyDescent="0.25">
      <c r="A1636" t="str">
        <f t="shared" ref="A1636:A1699" si="529">C1636&amp;D1636</f>
        <v>43926Rhode Island</v>
      </c>
      <c r="B1636" t="str">
        <f t="shared" si="512"/>
        <v>43926RI</v>
      </c>
      <c r="C1636" s="6">
        <v>43926</v>
      </c>
      <c r="D1636" t="s">
        <v>102</v>
      </c>
      <c r="E1636" t="s">
        <v>48</v>
      </c>
      <c r="F1636">
        <f>IFERROR(VLOOKUP(B1636,CovidTracking!B:G,4,FALSE),0)</f>
        <v>922</v>
      </c>
      <c r="G1636">
        <f>IFERROR(VLOOKUP(B1636,CovidTracking!B:G,5,FALSE),0)</f>
        <v>6259</v>
      </c>
      <c r="H1636">
        <f t="shared" si="513"/>
        <v>7181</v>
      </c>
      <c r="I1636">
        <f>IFERROR(VLOOKUP(B1636,CovidTracking!B:G,6,FALSE),0)</f>
        <v>25</v>
      </c>
      <c r="J1636">
        <f t="shared" si="514"/>
        <v>116</v>
      </c>
      <c r="K1636">
        <f t="shared" si="515"/>
        <v>675</v>
      </c>
      <c r="L1636">
        <f t="shared" si="516"/>
        <v>791</v>
      </c>
      <c r="M1636">
        <f t="shared" si="517"/>
        <v>8</v>
      </c>
      <c r="N1636">
        <f>VLOOKUP(A1636,Mobility!$A:$L,7,FALSE)</f>
        <v>-50</v>
      </c>
      <c r="O1636">
        <f>VLOOKUP(A1636,Mobility!$A:$L,8,FALSE)</f>
        <v>-25</v>
      </c>
      <c r="P1636">
        <f>VLOOKUP(A1636,Mobility!$A:$L,9,FALSE)</f>
        <v>4</v>
      </c>
      <c r="Q1636">
        <f>VLOOKUP(A1636,Mobility!$A:$L,10,FALSE)</f>
        <v>-59</v>
      </c>
      <c r="R1636">
        <f>VLOOKUP(A1636,Mobility!$A:$L,11,FALSE)</f>
        <v>-37</v>
      </c>
      <c r="S1636">
        <f>VLOOKUP(A1636,Mobility!$A:$L,12,FALSE)</f>
        <v>13</v>
      </c>
      <c r="T1636">
        <f>VLOOKUP(D1636,'Pop and Pop Den'!A:C,2,FALSE)</f>
        <v>1056161</v>
      </c>
      <c r="U1636">
        <f>VLOOKUP(D1636,'Pop and Pop Den'!A:C,3,FALSE)</f>
        <v>1021.4323000000001</v>
      </c>
      <c r="V1636">
        <f>VLOOKUP(D1636,Unemployment!A:B,2,FALSE)</f>
        <v>3.6</v>
      </c>
      <c r="W1636">
        <f>VLOOKUP(D1636,Unemployment!H:J,2,FALSE)</f>
        <v>3.4</v>
      </c>
      <c r="X1636">
        <f>VLOOKUP(D1636,Unemployment!H:J,3,FALSE)</f>
        <v>4.5999999999999996</v>
      </c>
      <c r="Y1636">
        <f t="shared" si="518"/>
        <v>0.99999999999999956</v>
      </c>
      <c r="Z1636">
        <f t="shared" si="519"/>
        <v>1.1999999999999997</v>
      </c>
      <c r="AA1636">
        <f>VLOOKUP(D1636,MedianAge!A:B,2,FALSE)</f>
        <v>39.9</v>
      </c>
      <c r="AB1636" s="6">
        <f>VLOOKUP(D1636,StateActions!F:G,2,FALSE)</f>
        <v>43918</v>
      </c>
      <c r="AC1636" s="6">
        <f>VLOOKUP(D1636,StateActions!L:M,2,FALSE)</f>
        <v>43920</v>
      </c>
      <c r="AD1636" s="6">
        <f>VLOOKUP(D1636,StateActions!A:B,2,FALSE)</f>
        <v>43908</v>
      </c>
      <c r="AE1636">
        <f t="shared" si="520"/>
        <v>8</v>
      </c>
      <c r="AF1636">
        <f t="shared" si="521"/>
        <v>6</v>
      </c>
      <c r="AG1636">
        <f t="shared" si="522"/>
        <v>18</v>
      </c>
      <c r="AH1636" s="18">
        <f t="shared" si="523"/>
        <v>0.12839437404261245</v>
      </c>
      <c r="AI1636" s="18">
        <f t="shared" si="524"/>
        <v>0.87160562595738755</v>
      </c>
      <c r="AJ1636" s="20">
        <f t="shared" si="525"/>
        <v>3.4814092744743074E-3</v>
      </c>
      <c r="AK1636" t="str">
        <f t="shared" si="526"/>
        <v>Include</v>
      </c>
      <c r="AL1636" t="str">
        <f t="shared" si="527"/>
        <v>10 or more deaths</v>
      </c>
      <c r="AM1636" s="6">
        <f>IFERROR(VLOOKUP(D1636,DatesEachStateReach10Deaths!A:B,2,FALSE),AK1636)</f>
        <v>43922</v>
      </c>
      <c r="AN1636">
        <f t="shared" si="528"/>
        <v>4</v>
      </c>
    </row>
    <row r="1637" spans="1:40" x14ac:dyDescent="0.25">
      <c r="A1637" t="str">
        <f t="shared" si="529"/>
        <v>43927Rhode Island</v>
      </c>
      <c r="B1637" t="str">
        <f t="shared" si="512"/>
        <v>43927RI</v>
      </c>
      <c r="C1637" s="6">
        <v>43927</v>
      </c>
      <c r="D1637" t="s">
        <v>102</v>
      </c>
      <c r="E1637" t="s">
        <v>48</v>
      </c>
      <c r="F1637">
        <f>IFERROR(VLOOKUP(B1637,CovidTracking!B:G,4,FALSE),0)</f>
        <v>1082</v>
      </c>
      <c r="G1637">
        <f>IFERROR(VLOOKUP(B1637,CovidTracking!B:G,5,FALSE),0)</f>
        <v>7399</v>
      </c>
      <c r="H1637">
        <f t="shared" si="513"/>
        <v>8481</v>
      </c>
      <c r="I1637">
        <f>IFERROR(VLOOKUP(B1637,CovidTracking!B:G,6,FALSE),0)</f>
        <v>27</v>
      </c>
      <c r="J1637">
        <f t="shared" si="514"/>
        <v>160</v>
      </c>
      <c r="K1637">
        <f t="shared" si="515"/>
        <v>1140</v>
      </c>
      <c r="L1637">
        <f t="shared" si="516"/>
        <v>1300</v>
      </c>
      <c r="M1637">
        <f t="shared" si="517"/>
        <v>2</v>
      </c>
      <c r="N1637">
        <f>VLOOKUP(A1637,Mobility!$A:$L,7,FALSE)</f>
        <v>-39</v>
      </c>
      <c r="O1637">
        <f>VLOOKUP(A1637,Mobility!$A:$L,8,FALSE)</f>
        <v>-17</v>
      </c>
      <c r="P1637">
        <f>VLOOKUP(A1637,Mobility!$A:$L,9,FALSE)</f>
        <v>79</v>
      </c>
      <c r="Q1637">
        <f>VLOOKUP(A1637,Mobility!$A:$L,10,FALSE)</f>
        <v>-58</v>
      </c>
      <c r="R1637">
        <f>VLOOKUP(A1637,Mobility!$A:$L,11,FALSE)</f>
        <v>-50</v>
      </c>
      <c r="S1637">
        <f>VLOOKUP(A1637,Mobility!$A:$L,12,FALSE)</f>
        <v>19</v>
      </c>
      <c r="T1637">
        <f>VLOOKUP(D1637,'Pop and Pop Den'!A:C,2,FALSE)</f>
        <v>1056161</v>
      </c>
      <c r="U1637">
        <f>VLOOKUP(D1637,'Pop and Pop Den'!A:C,3,FALSE)</f>
        <v>1021.4323000000001</v>
      </c>
      <c r="V1637">
        <f>VLOOKUP(D1637,Unemployment!A:B,2,FALSE)</f>
        <v>3.6</v>
      </c>
      <c r="W1637">
        <f>VLOOKUP(D1637,Unemployment!H:J,2,FALSE)</f>
        <v>3.4</v>
      </c>
      <c r="X1637">
        <f>VLOOKUP(D1637,Unemployment!H:J,3,FALSE)</f>
        <v>4.5999999999999996</v>
      </c>
      <c r="Y1637">
        <f t="shared" si="518"/>
        <v>0.99999999999999956</v>
      </c>
      <c r="Z1637">
        <f t="shared" si="519"/>
        <v>1.1999999999999997</v>
      </c>
      <c r="AA1637">
        <f>VLOOKUP(D1637,MedianAge!A:B,2,FALSE)</f>
        <v>39.9</v>
      </c>
      <c r="AB1637" s="6">
        <f>VLOOKUP(D1637,StateActions!F:G,2,FALSE)</f>
        <v>43918</v>
      </c>
      <c r="AC1637" s="6">
        <f>VLOOKUP(D1637,StateActions!L:M,2,FALSE)</f>
        <v>43920</v>
      </c>
      <c r="AD1637" s="6">
        <f>VLOOKUP(D1637,StateActions!A:B,2,FALSE)</f>
        <v>43908</v>
      </c>
      <c r="AE1637">
        <f t="shared" si="520"/>
        <v>9</v>
      </c>
      <c r="AF1637">
        <f t="shared" si="521"/>
        <v>7</v>
      </c>
      <c r="AG1637">
        <f t="shared" si="522"/>
        <v>19</v>
      </c>
      <c r="AH1637" s="18">
        <f t="shared" si="523"/>
        <v>0.12757929489446998</v>
      </c>
      <c r="AI1637" s="18">
        <f t="shared" si="524"/>
        <v>0.87242070510553005</v>
      </c>
      <c r="AJ1637" s="20">
        <f t="shared" si="525"/>
        <v>3.1835868411743897E-3</v>
      </c>
      <c r="AK1637" t="str">
        <f t="shared" si="526"/>
        <v>Include</v>
      </c>
      <c r="AL1637" t="str">
        <f t="shared" si="527"/>
        <v>10 or more deaths</v>
      </c>
      <c r="AM1637" s="6">
        <f>IFERROR(VLOOKUP(D1637,DatesEachStateReach10Deaths!A:B,2,FALSE),AK1637)</f>
        <v>43922</v>
      </c>
      <c r="AN1637">
        <f t="shared" si="528"/>
        <v>5</v>
      </c>
    </row>
    <row r="1638" spans="1:40" x14ac:dyDescent="0.25">
      <c r="A1638" t="str">
        <f t="shared" si="529"/>
        <v>43928Rhode Island</v>
      </c>
      <c r="B1638" t="str">
        <f t="shared" si="512"/>
        <v>43928RI</v>
      </c>
      <c r="C1638" s="6">
        <v>43928</v>
      </c>
      <c r="D1638" t="s">
        <v>102</v>
      </c>
      <c r="E1638" t="s">
        <v>48</v>
      </c>
      <c r="F1638">
        <f>IFERROR(VLOOKUP(B1638,CovidTracking!B:G,4,FALSE),0)</f>
        <v>1230</v>
      </c>
      <c r="G1638">
        <f>IFERROR(VLOOKUP(B1638,CovidTracking!B:G,5,FALSE),0)</f>
        <v>9077</v>
      </c>
      <c r="H1638">
        <f t="shared" si="513"/>
        <v>10307</v>
      </c>
      <c r="I1638">
        <f>IFERROR(VLOOKUP(B1638,CovidTracking!B:G,6,FALSE),0)</f>
        <v>30</v>
      </c>
      <c r="J1638">
        <f t="shared" si="514"/>
        <v>148</v>
      </c>
      <c r="K1638">
        <f t="shared" si="515"/>
        <v>1678</v>
      </c>
      <c r="L1638">
        <f t="shared" si="516"/>
        <v>1826</v>
      </c>
      <c r="M1638">
        <f t="shared" si="517"/>
        <v>3</v>
      </c>
      <c r="N1638">
        <f>VLOOKUP(A1638,Mobility!$A:$L,7,FALSE)</f>
        <v>-40</v>
      </c>
      <c r="O1638">
        <f>VLOOKUP(A1638,Mobility!$A:$L,8,FALSE)</f>
        <v>-17</v>
      </c>
      <c r="P1638">
        <f>VLOOKUP(A1638,Mobility!$A:$L,9,FALSE)</f>
        <v>65</v>
      </c>
      <c r="Q1638">
        <f>VLOOKUP(A1638,Mobility!$A:$L,10,FALSE)</f>
        <v>-60</v>
      </c>
      <c r="R1638">
        <f>VLOOKUP(A1638,Mobility!$A:$L,11,FALSE)</f>
        <v>-52</v>
      </c>
      <c r="S1638">
        <f>VLOOKUP(A1638,Mobility!$A:$L,12,FALSE)</f>
        <v>21</v>
      </c>
      <c r="T1638">
        <f>VLOOKUP(D1638,'Pop and Pop Den'!A:C,2,FALSE)</f>
        <v>1056161</v>
      </c>
      <c r="U1638">
        <f>VLOOKUP(D1638,'Pop and Pop Den'!A:C,3,FALSE)</f>
        <v>1021.4323000000001</v>
      </c>
      <c r="V1638">
        <f>VLOOKUP(D1638,Unemployment!A:B,2,FALSE)</f>
        <v>3.6</v>
      </c>
      <c r="W1638">
        <f>VLOOKUP(D1638,Unemployment!H:J,2,FALSE)</f>
        <v>3.4</v>
      </c>
      <c r="X1638">
        <f>VLOOKUP(D1638,Unemployment!H:J,3,FALSE)</f>
        <v>4.5999999999999996</v>
      </c>
      <c r="Y1638">
        <f t="shared" si="518"/>
        <v>0.99999999999999956</v>
      </c>
      <c r="Z1638">
        <f t="shared" si="519"/>
        <v>1.1999999999999997</v>
      </c>
      <c r="AA1638">
        <f>VLOOKUP(D1638,MedianAge!A:B,2,FALSE)</f>
        <v>39.9</v>
      </c>
      <c r="AB1638" s="6">
        <f>VLOOKUP(D1638,StateActions!F:G,2,FALSE)</f>
        <v>43918</v>
      </c>
      <c r="AC1638" s="6">
        <f>VLOOKUP(D1638,StateActions!L:M,2,FALSE)</f>
        <v>43920</v>
      </c>
      <c r="AD1638" s="6">
        <f>VLOOKUP(D1638,StateActions!A:B,2,FALSE)</f>
        <v>43908</v>
      </c>
      <c r="AE1638">
        <f t="shared" si="520"/>
        <v>10</v>
      </c>
      <c r="AF1638">
        <f t="shared" si="521"/>
        <v>8</v>
      </c>
      <c r="AG1638">
        <f t="shared" si="522"/>
        <v>20</v>
      </c>
      <c r="AH1638" s="18">
        <f t="shared" si="523"/>
        <v>0.11933637333850781</v>
      </c>
      <c r="AI1638" s="18">
        <f t="shared" si="524"/>
        <v>0.88066362666149223</v>
      </c>
      <c r="AJ1638" s="20">
        <f t="shared" si="525"/>
        <v>2.9106432521587271E-3</v>
      </c>
      <c r="AK1638" t="str">
        <f t="shared" si="526"/>
        <v>Include</v>
      </c>
      <c r="AL1638" t="str">
        <f t="shared" si="527"/>
        <v>10 or more deaths</v>
      </c>
      <c r="AM1638" s="6">
        <f>IFERROR(VLOOKUP(D1638,DatesEachStateReach10Deaths!A:B,2,FALSE),AK1638)</f>
        <v>43922</v>
      </c>
      <c r="AN1638">
        <f t="shared" si="528"/>
        <v>6</v>
      </c>
    </row>
    <row r="1639" spans="1:40" x14ac:dyDescent="0.25">
      <c r="A1639" t="str">
        <f t="shared" si="529"/>
        <v>43929Rhode Island</v>
      </c>
      <c r="B1639" t="str">
        <f t="shared" si="512"/>
        <v>43929RI</v>
      </c>
      <c r="C1639" s="6">
        <v>43929</v>
      </c>
      <c r="D1639" t="s">
        <v>102</v>
      </c>
      <c r="E1639" t="s">
        <v>48</v>
      </c>
      <c r="F1639">
        <f>IFERROR(VLOOKUP(B1639,CovidTracking!B:G,4,FALSE),0)</f>
        <v>1450</v>
      </c>
      <c r="G1639">
        <f>IFERROR(VLOOKUP(B1639,CovidTracking!B:G,5,FALSE),0)</f>
        <v>10682</v>
      </c>
      <c r="H1639">
        <f t="shared" si="513"/>
        <v>12132</v>
      </c>
      <c r="I1639">
        <f>IFERROR(VLOOKUP(B1639,CovidTracking!B:G,6,FALSE),0)</f>
        <v>35</v>
      </c>
      <c r="J1639">
        <f t="shared" si="514"/>
        <v>220</v>
      </c>
      <c r="K1639">
        <f t="shared" si="515"/>
        <v>1605</v>
      </c>
      <c r="L1639">
        <f t="shared" si="516"/>
        <v>1825</v>
      </c>
      <c r="M1639">
        <f t="shared" si="517"/>
        <v>5</v>
      </c>
      <c r="N1639">
        <f>VLOOKUP(A1639,Mobility!$A:$L,7,FALSE)</f>
        <v>-46</v>
      </c>
      <c r="O1639">
        <f>VLOOKUP(A1639,Mobility!$A:$L,8,FALSE)</f>
        <v>-19</v>
      </c>
      <c r="P1639">
        <f>VLOOKUP(A1639,Mobility!$A:$L,9,FALSE)</f>
        <v>-15</v>
      </c>
      <c r="Q1639">
        <f>VLOOKUP(A1639,Mobility!$A:$L,10,FALSE)</f>
        <v>-64</v>
      </c>
      <c r="R1639">
        <f>VLOOKUP(A1639,Mobility!$A:$L,11,FALSE)</f>
        <v>-53</v>
      </c>
      <c r="S1639">
        <f>VLOOKUP(A1639,Mobility!$A:$L,12,FALSE)</f>
        <v>23</v>
      </c>
      <c r="T1639">
        <f>VLOOKUP(D1639,'Pop and Pop Den'!A:C,2,FALSE)</f>
        <v>1056161</v>
      </c>
      <c r="U1639">
        <f>VLOOKUP(D1639,'Pop and Pop Den'!A:C,3,FALSE)</f>
        <v>1021.4323000000001</v>
      </c>
      <c r="V1639">
        <f>VLOOKUP(D1639,Unemployment!A:B,2,FALSE)</f>
        <v>3.6</v>
      </c>
      <c r="W1639">
        <f>VLOOKUP(D1639,Unemployment!H:J,2,FALSE)</f>
        <v>3.4</v>
      </c>
      <c r="X1639">
        <f>VLOOKUP(D1639,Unemployment!H:J,3,FALSE)</f>
        <v>4.5999999999999996</v>
      </c>
      <c r="Y1639">
        <f t="shared" si="518"/>
        <v>0.99999999999999956</v>
      </c>
      <c r="Z1639">
        <f t="shared" si="519"/>
        <v>1.1999999999999997</v>
      </c>
      <c r="AA1639">
        <f>VLOOKUP(D1639,MedianAge!A:B,2,FALSE)</f>
        <v>39.9</v>
      </c>
      <c r="AB1639" s="6">
        <f>VLOOKUP(D1639,StateActions!F:G,2,FALSE)</f>
        <v>43918</v>
      </c>
      <c r="AC1639" s="6">
        <f>VLOOKUP(D1639,StateActions!L:M,2,FALSE)</f>
        <v>43920</v>
      </c>
      <c r="AD1639" s="6">
        <f>VLOOKUP(D1639,StateActions!A:B,2,FALSE)</f>
        <v>43908</v>
      </c>
      <c r="AE1639">
        <f t="shared" si="520"/>
        <v>11</v>
      </c>
      <c r="AF1639">
        <f t="shared" si="521"/>
        <v>9</v>
      </c>
      <c r="AG1639">
        <f t="shared" si="522"/>
        <v>21</v>
      </c>
      <c r="AH1639" s="18">
        <f t="shared" si="523"/>
        <v>0.11951862842070557</v>
      </c>
      <c r="AI1639" s="18">
        <f t="shared" si="524"/>
        <v>0.8804813715792944</v>
      </c>
      <c r="AJ1639" s="20">
        <f t="shared" si="525"/>
        <v>2.8849324101549623E-3</v>
      </c>
      <c r="AK1639" t="str">
        <f t="shared" si="526"/>
        <v>Include</v>
      </c>
      <c r="AL1639" t="str">
        <f t="shared" si="527"/>
        <v>10 or more deaths</v>
      </c>
      <c r="AM1639" s="6">
        <f>IFERROR(VLOOKUP(D1639,DatesEachStateReach10Deaths!A:B,2,FALSE),AK1639)</f>
        <v>43922</v>
      </c>
      <c r="AN1639">
        <f t="shared" si="528"/>
        <v>7</v>
      </c>
    </row>
    <row r="1640" spans="1:40" x14ac:dyDescent="0.25">
      <c r="A1640" t="str">
        <f t="shared" si="529"/>
        <v>43930Rhode Island</v>
      </c>
      <c r="B1640" t="str">
        <f t="shared" si="512"/>
        <v>43930RI</v>
      </c>
      <c r="C1640" s="6">
        <v>43930</v>
      </c>
      <c r="D1640" t="s">
        <v>102</v>
      </c>
      <c r="E1640" t="s">
        <v>48</v>
      </c>
      <c r="F1640">
        <f>IFERROR(VLOOKUP(B1640,CovidTracking!B:G,4,FALSE),0)</f>
        <v>1727</v>
      </c>
      <c r="G1640">
        <f>IFERROR(VLOOKUP(B1640,CovidTracking!B:G,5,FALSE),0)</f>
        <v>10682</v>
      </c>
      <c r="H1640">
        <f t="shared" si="513"/>
        <v>12409</v>
      </c>
      <c r="I1640">
        <f>IFERROR(VLOOKUP(B1640,CovidTracking!B:G,6,FALSE),0)</f>
        <v>43</v>
      </c>
      <c r="J1640">
        <f t="shared" si="514"/>
        <v>277</v>
      </c>
      <c r="K1640">
        <f t="shared" si="515"/>
        <v>0</v>
      </c>
      <c r="L1640">
        <f t="shared" si="516"/>
        <v>277</v>
      </c>
      <c r="M1640">
        <f t="shared" si="517"/>
        <v>8</v>
      </c>
      <c r="N1640">
        <f>VLOOKUP(A1640,Mobility!$A:$L,7,FALSE)</f>
        <v>-49</v>
      </c>
      <c r="O1640">
        <f>VLOOKUP(A1640,Mobility!$A:$L,8,FALSE)</f>
        <v>-22</v>
      </c>
      <c r="P1640">
        <f>VLOOKUP(A1640,Mobility!$A:$L,9,FALSE)</f>
        <v>-30</v>
      </c>
      <c r="Q1640">
        <f>VLOOKUP(A1640,Mobility!$A:$L,10,FALSE)</f>
        <v>-68</v>
      </c>
      <c r="R1640">
        <f>VLOOKUP(A1640,Mobility!$A:$L,11,FALSE)</f>
        <v>-54</v>
      </c>
      <c r="S1640">
        <f>VLOOKUP(A1640,Mobility!$A:$L,12,FALSE)</f>
        <v>24</v>
      </c>
      <c r="T1640">
        <f>VLOOKUP(D1640,'Pop and Pop Den'!A:C,2,FALSE)</f>
        <v>1056161</v>
      </c>
      <c r="U1640">
        <f>VLOOKUP(D1640,'Pop and Pop Den'!A:C,3,FALSE)</f>
        <v>1021.4323000000001</v>
      </c>
      <c r="V1640">
        <f>VLOOKUP(D1640,Unemployment!A:B,2,FALSE)</f>
        <v>3.6</v>
      </c>
      <c r="W1640">
        <f>VLOOKUP(D1640,Unemployment!H:J,2,FALSE)</f>
        <v>3.4</v>
      </c>
      <c r="X1640">
        <f>VLOOKUP(D1640,Unemployment!H:J,3,FALSE)</f>
        <v>4.5999999999999996</v>
      </c>
      <c r="Y1640">
        <f t="shared" si="518"/>
        <v>0.99999999999999956</v>
      </c>
      <c r="Z1640">
        <f t="shared" si="519"/>
        <v>1.1999999999999997</v>
      </c>
      <c r="AA1640">
        <f>VLOOKUP(D1640,MedianAge!A:B,2,FALSE)</f>
        <v>39.9</v>
      </c>
      <c r="AB1640" s="6">
        <f>VLOOKUP(D1640,StateActions!F:G,2,FALSE)</f>
        <v>43918</v>
      </c>
      <c r="AC1640" s="6">
        <f>VLOOKUP(D1640,StateActions!L:M,2,FALSE)</f>
        <v>43920</v>
      </c>
      <c r="AD1640" s="6">
        <f>VLOOKUP(D1640,StateActions!A:B,2,FALSE)</f>
        <v>43908</v>
      </c>
      <c r="AE1640">
        <f t="shared" si="520"/>
        <v>12</v>
      </c>
      <c r="AF1640">
        <f t="shared" si="521"/>
        <v>10</v>
      </c>
      <c r="AG1640">
        <f t="shared" si="522"/>
        <v>22</v>
      </c>
      <c r="AH1640" s="18">
        <f t="shared" si="523"/>
        <v>0.13917318075590299</v>
      </c>
      <c r="AI1640" s="18">
        <f t="shared" si="524"/>
        <v>0.86082681924409699</v>
      </c>
      <c r="AJ1640" s="20">
        <f t="shared" si="525"/>
        <v>3.4652268514787656E-3</v>
      </c>
      <c r="AK1640" t="str">
        <f t="shared" si="526"/>
        <v>Include</v>
      </c>
      <c r="AL1640" t="str">
        <f t="shared" si="527"/>
        <v>10 or more deaths</v>
      </c>
      <c r="AM1640" s="6">
        <f>IFERROR(VLOOKUP(D1640,DatesEachStateReach10Deaths!A:B,2,FALSE),AK1640)</f>
        <v>43922</v>
      </c>
      <c r="AN1640">
        <f t="shared" si="528"/>
        <v>8</v>
      </c>
    </row>
    <row r="1641" spans="1:40" x14ac:dyDescent="0.25">
      <c r="A1641" t="str">
        <f t="shared" si="529"/>
        <v>43931Rhode Island</v>
      </c>
      <c r="B1641" t="str">
        <f t="shared" si="512"/>
        <v>43931RI</v>
      </c>
      <c r="C1641" s="6">
        <v>43931</v>
      </c>
      <c r="D1641" t="s">
        <v>102</v>
      </c>
      <c r="E1641" t="s">
        <v>48</v>
      </c>
      <c r="F1641">
        <f>IFERROR(VLOOKUP(B1641,CovidTracking!B:G,4,FALSE),0)</f>
        <v>2015</v>
      </c>
      <c r="G1641">
        <f>IFERROR(VLOOKUP(B1641,CovidTracking!B:G,5,FALSE),0)</f>
        <v>12281</v>
      </c>
      <c r="H1641">
        <f t="shared" si="513"/>
        <v>14296</v>
      </c>
      <c r="I1641">
        <f>IFERROR(VLOOKUP(B1641,CovidTracking!B:G,6,FALSE),0)</f>
        <v>49</v>
      </c>
      <c r="J1641">
        <f t="shared" si="514"/>
        <v>288</v>
      </c>
      <c r="K1641">
        <f t="shared" si="515"/>
        <v>1599</v>
      </c>
      <c r="L1641">
        <f t="shared" si="516"/>
        <v>1887</v>
      </c>
      <c r="M1641">
        <f t="shared" si="517"/>
        <v>6</v>
      </c>
      <c r="N1641">
        <f>VLOOKUP(A1641,Mobility!$A:$L,7,FALSE)</f>
        <v>-44</v>
      </c>
      <c r="O1641">
        <f>VLOOKUP(A1641,Mobility!$A:$L,8,FALSE)</f>
        <v>-10</v>
      </c>
      <c r="P1641">
        <f>VLOOKUP(A1641,Mobility!$A:$L,9,FALSE)</f>
        <v>-10</v>
      </c>
      <c r="Q1641">
        <f>VLOOKUP(A1641,Mobility!$A:$L,10,FALSE)</f>
        <v>-63</v>
      </c>
      <c r="R1641">
        <f>VLOOKUP(A1641,Mobility!$A:$L,11,FALSE)</f>
        <v>-54</v>
      </c>
      <c r="S1641">
        <f>VLOOKUP(A1641,Mobility!$A:$L,12,FALSE)</f>
        <v>25</v>
      </c>
      <c r="T1641">
        <f>VLOOKUP(D1641,'Pop and Pop Den'!A:C,2,FALSE)</f>
        <v>1056161</v>
      </c>
      <c r="U1641">
        <f>VLOOKUP(D1641,'Pop and Pop Den'!A:C,3,FALSE)</f>
        <v>1021.4323000000001</v>
      </c>
      <c r="V1641">
        <f>VLOOKUP(D1641,Unemployment!A:B,2,FALSE)</f>
        <v>3.6</v>
      </c>
      <c r="W1641">
        <f>VLOOKUP(D1641,Unemployment!H:J,2,FALSE)</f>
        <v>3.4</v>
      </c>
      <c r="X1641">
        <f>VLOOKUP(D1641,Unemployment!H:J,3,FALSE)</f>
        <v>4.5999999999999996</v>
      </c>
      <c r="Y1641">
        <f t="shared" si="518"/>
        <v>0.99999999999999956</v>
      </c>
      <c r="Z1641">
        <f t="shared" si="519"/>
        <v>1.1999999999999997</v>
      </c>
      <c r="AA1641">
        <f>VLOOKUP(D1641,MedianAge!A:B,2,FALSE)</f>
        <v>39.9</v>
      </c>
      <c r="AB1641" s="6">
        <f>VLOOKUP(D1641,StateActions!F:G,2,FALSE)</f>
        <v>43918</v>
      </c>
      <c r="AC1641" s="6">
        <f>VLOOKUP(D1641,StateActions!L:M,2,FALSE)</f>
        <v>43920</v>
      </c>
      <c r="AD1641" s="6">
        <f>VLOOKUP(D1641,StateActions!A:B,2,FALSE)</f>
        <v>43908</v>
      </c>
      <c r="AE1641">
        <f t="shared" si="520"/>
        <v>13</v>
      </c>
      <c r="AF1641">
        <f t="shared" si="521"/>
        <v>11</v>
      </c>
      <c r="AG1641">
        <f t="shared" si="522"/>
        <v>23</v>
      </c>
      <c r="AH1641" s="18">
        <f t="shared" si="523"/>
        <v>0.14094851706771125</v>
      </c>
      <c r="AI1641" s="18">
        <f t="shared" si="524"/>
        <v>0.85905148293228872</v>
      </c>
      <c r="AJ1641" s="20">
        <f t="shared" si="525"/>
        <v>3.4275321768326805E-3</v>
      </c>
      <c r="AK1641" t="str">
        <f t="shared" si="526"/>
        <v>Include</v>
      </c>
      <c r="AL1641" t="str">
        <f t="shared" si="527"/>
        <v>10 or more deaths</v>
      </c>
      <c r="AM1641" s="6">
        <f>IFERROR(VLOOKUP(D1641,DatesEachStateReach10Deaths!A:B,2,FALSE),AK1641)</f>
        <v>43922</v>
      </c>
      <c r="AN1641">
        <f t="shared" si="528"/>
        <v>9</v>
      </c>
    </row>
    <row r="1642" spans="1:40" x14ac:dyDescent="0.25">
      <c r="A1642" t="str">
        <f t="shared" si="529"/>
        <v>43891South Carolina</v>
      </c>
      <c r="B1642" t="str">
        <f t="shared" si="512"/>
        <v>43891SC</v>
      </c>
      <c r="C1642" s="6">
        <v>43891</v>
      </c>
      <c r="D1642" t="s">
        <v>103</v>
      </c>
      <c r="E1642" t="s">
        <v>49</v>
      </c>
      <c r="F1642">
        <f>IFERROR(VLOOKUP(B1642,CovidTracking!B:G,4,FALSE),0)</f>
        <v>0</v>
      </c>
      <c r="G1642">
        <f>IFERROR(VLOOKUP(B1642,CovidTracking!B:G,5,FALSE),0)</f>
        <v>0</v>
      </c>
      <c r="H1642">
        <f t="shared" si="513"/>
        <v>0</v>
      </c>
      <c r="I1642">
        <f>IFERROR(VLOOKUP(B1642,CovidTracking!B:G,6,FALSE),0)</f>
        <v>0</v>
      </c>
      <c r="J1642">
        <f>F1642</f>
        <v>0</v>
      </c>
      <c r="K1642">
        <f>G1642</f>
        <v>0</v>
      </c>
      <c r="L1642">
        <f>H1642</f>
        <v>0</v>
      </c>
      <c r="M1642">
        <f>I1642</f>
        <v>0</v>
      </c>
      <c r="N1642">
        <f>VLOOKUP(A1642,Mobility!$A:$L,7,FALSE)</f>
        <v>16</v>
      </c>
      <c r="O1642">
        <f>VLOOKUP(A1642,Mobility!$A:$L,8,FALSE)</f>
        <v>8</v>
      </c>
      <c r="P1642">
        <f>VLOOKUP(A1642,Mobility!$A:$L,9,FALSE)</f>
        <v>25</v>
      </c>
      <c r="Q1642">
        <f>VLOOKUP(A1642,Mobility!$A:$L,10,FALSE)</f>
        <v>25</v>
      </c>
      <c r="R1642">
        <f>VLOOKUP(A1642,Mobility!$A:$L,11,FALSE)</f>
        <v>3</v>
      </c>
      <c r="S1642">
        <f>VLOOKUP(A1642,Mobility!$A:$L,12,FALSE)</f>
        <v>-2</v>
      </c>
      <c r="T1642">
        <f>VLOOKUP(D1642,'Pop and Pop Den'!A:C,2,FALSE)</f>
        <v>5210095</v>
      </c>
      <c r="U1642">
        <f>VLOOKUP(D1642,'Pop and Pop Den'!A:C,3,FALSE)</f>
        <v>173.31739999999999</v>
      </c>
      <c r="V1642">
        <f>VLOOKUP(D1642,Unemployment!A:B,2,FALSE)</f>
        <v>2.8</v>
      </c>
      <c r="W1642">
        <f>VLOOKUP(D1642,Unemployment!H:J,2,FALSE)</f>
        <v>2.5</v>
      </c>
      <c r="X1642">
        <f>VLOOKUP(D1642,Unemployment!H:J,3,FALSE)</f>
        <v>2.6</v>
      </c>
      <c r="Y1642">
        <f t="shared" si="518"/>
        <v>-0.19999999999999973</v>
      </c>
      <c r="Z1642">
        <f t="shared" si="519"/>
        <v>0.10000000000000009</v>
      </c>
      <c r="AA1642">
        <f>VLOOKUP(D1642,MedianAge!A:B,2,FALSE)</f>
        <v>39.200000000000003</v>
      </c>
      <c r="AB1642" s="6">
        <f>VLOOKUP(D1642,StateActions!F:G,2,FALSE)</f>
        <v>43928</v>
      </c>
      <c r="AC1642" s="6">
        <f>VLOOKUP(D1642,StateActions!L:M,2,FALSE)</f>
        <v>43921</v>
      </c>
      <c r="AD1642" s="6">
        <f>VLOOKUP(D1642,StateActions!A:B,2,FALSE)</f>
        <v>43905</v>
      </c>
      <c r="AE1642">
        <f t="shared" si="520"/>
        <v>-37</v>
      </c>
      <c r="AF1642">
        <f t="shared" si="521"/>
        <v>-30</v>
      </c>
      <c r="AG1642">
        <f t="shared" si="522"/>
        <v>-14</v>
      </c>
      <c r="AH1642" s="18">
        <f t="shared" si="523"/>
        <v>0</v>
      </c>
      <c r="AI1642" s="18">
        <f t="shared" si="524"/>
        <v>0</v>
      </c>
      <c r="AJ1642" s="20">
        <f t="shared" si="525"/>
        <v>0</v>
      </c>
      <c r="AK1642" t="str">
        <f t="shared" si="526"/>
        <v>Include</v>
      </c>
      <c r="AL1642" t="str">
        <f t="shared" si="527"/>
        <v>Less than 10 deaths</v>
      </c>
      <c r="AM1642" s="6">
        <f>IFERROR(VLOOKUP(D1642,DatesEachStateReach10Deaths!A:B,2,FALSE),AK1642)</f>
        <v>43918</v>
      </c>
      <c r="AN1642">
        <f t="shared" si="528"/>
        <v>-27</v>
      </c>
    </row>
    <row r="1643" spans="1:40" x14ac:dyDescent="0.25">
      <c r="A1643" t="str">
        <f t="shared" si="529"/>
        <v>43892South Carolina</v>
      </c>
      <c r="B1643" t="str">
        <f t="shared" si="512"/>
        <v>43892SC</v>
      </c>
      <c r="C1643" s="6">
        <v>43892</v>
      </c>
      <c r="D1643" t="s">
        <v>103</v>
      </c>
      <c r="E1643" t="s">
        <v>49</v>
      </c>
      <c r="F1643">
        <f>IFERROR(VLOOKUP(B1643,CovidTracking!B:G,4,FALSE),0)</f>
        <v>0</v>
      </c>
      <c r="G1643">
        <f>IFERROR(VLOOKUP(B1643,CovidTracking!B:G,5,FALSE),0)</f>
        <v>0</v>
      </c>
      <c r="H1643">
        <f t="shared" si="513"/>
        <v>0</v>
      </c>
      <c r="I1643">
        <f>IFERROR(VLOOKUP(B1643,CovidTracking!B:G,6,FALSE),0)</f>
        <v>0</v>
      </c>
      <c r="J1643">
        <f t="shared" ref="J1643:J1682" si="530">F1643-F1642</f>
        <v>0</v>
      </c>
      <c r="K1643">
        <f t="shared" ref="K1643:K1682" si="531">G1643-G1642</f>
        <v>0</v>
      </c>
      <c r="L1643">
        <f t="shared" ref="L1643:L1682" si="532">H1643-H1642</f>
        <v>0</v>
      </c>
      <c r="M1643">
        <f t="shared" ref="M1643:M1682" si="533">I1643-I1642</f>
        <v>0</v>
      </c>
      <c r="N1643">
        <f>VLOOKUP(A1643,Mobility!$A:$L,7,FALSE)</f>
        <v>10</v>
      </c>
      <c r="O1643">
        <f>VLOOKUP(A1643,Mobility!$A:$L,8,FALSE)</f>
        <v>6</v>
      </c>
      <c r="P1643">
        <f>VLOOKUP(A1643,Mobility!$A:$L,9,FALSE)</f>
        <v>20</v>
      </c>
      <c r="Q1643">
        <f>VLOOKUP(A1643,Mobility!$A:$L,10,FALSE)</f>
        <v>8</v>
      </c>
      <c r="R1643">
        <f>VLOOKUP(A1643,Mobility!$A:$L,11,FALSE)</f>
        <v>4</v>
      </c>
      <c r="S1643">
        <f>VLOOKUP(A1643,Mobility!$A:$L,12,FALSE)</f>
        <v>-1</v>
      </c>
      <c r="T1643">
        <f>VLOOKUP(D1643,'Pop and Pop Den'!A:C,2,FALSE)</f>
        <v>5210095</v>
      </c>
      <c r="U1643">
        <f>VLOOKUP(D1643,'Pop and Pop Den'!A:C,3,FALSE)</f>
        <v>173.31739999999999</v>
      </c>
      <c r="V1643">
        <f>VLOOKUP(D1643,Unemployment!A:B,2,FALSE)</f>
        <v>2.8</v>
      </c>
      <c r="W1643">
        <f>VLOOKUP(D1643,Unemployment!H:J,2,FALSE)</f>
        <v>2.5</v>
      </c>
      <c r="X1643">
        <f>VLOOKUP(D1643,Unemployment!H:J,3,FALSE)</f>
        <v>2.6</v>
      </c>
      <c r="Y1643">
        <f t="shared" si="518"/>
        <v>-0.19999999999999973</v>
      </c>
      <c r="Z1643">
        <f t="shared" si="519"/>
        <v>0.10000000000000009</v>
      </c>
      <c r="AA1643">
        <f>VLOOKUP(D1643,MedianAge!A:B,2,FALSE)</f>
        <v>39.200000000000003</v>
      </c>
      <c r="AB1643" s="6">
        <f>VLOOKUP(D1643,StateActions!F:G,2,FALSE)</f>
        <v>43928</v>
      </c>
      <c r="AC1643" s="6">
        <f>VLOOKUP(D1643,StateActions!L:M,2,FALSE)</f>
        <v>43921</v>
      </c>
      <c r="AD1643" s="6">
        <f>VLOOKUP(D1643,StateActions!A:B,2,FALSE)</f>
        <v>43905</v>
      </c>
      <c r="AE1643">
        <f t="shared" si="520"/>
        <v>-36</v>
      </c>
      <c r="AF1643">
        <f t="shared" si="521"/>
        <v>-29</v>
      </c>
      <c r="AG1643">
        <f t="shared" si="522"/>
        <v>-13</v>
      </c>
      <c r="AH1643" s="18">
        <f t="shared" si="523"/>
        <v>0</v>
      </c>
      <c r="AI1643" s="18">
        <f t="shared" si="524"/>
        <v>0</v>
      </c>
      <c r="AJ1643" s="20">
        <f t="shared" si="525"/>
        <v>0</v>
      </c>
      <c r="AK1643" t="str">
        <f t="shared" si="526"/>
        <v>Include</v>
      </c>
      <c r="AL1643" t="str">
        <f t="shared" si="527"/>
        <v>Less than 10 deaths</v>
      </c>
      <c r="AM1643" s="6">
        <f>IFERROR(VLOOKUP(D1643,DatesEachStateReach10Deaths!A:B,2,FALSE),AK1643)</f>
        <v>43918</v>
      </c>
      <c r="AN1643">
        <f t="shared" si="528"/>
        <v>-26</v>
      </c>
    </row>
    <row r="1644" spans="1:40" x14ac:dyDescent="0.25">
      <c r="A1644" t="str">
        <f t="shared" si="529"/>
        <v>43893South Carolina</v>
      </c>
      <c r="B1644" t="str">
        <f t="shared" si="512"/>
        <v>43893SC</v>
      </c>
      <c r="C1644" s="6">
        <v>43893</v>
      </c>
      <c r="D1644" t="s">
        <v>103</v>
      </c>
      <c r="E1644" t="s">
        <v>49</v>
      </c>
      <c r="F1644">
        <f>IFERROR(VLOOKUP(B1644,CovidTracking!B:G,4,FALSE),0)</f>
        <v>0</v>
      </c>
      <c r="G1644">
        <f>IFERROR(VLOOKUP(B1644,CovidTracking!B:G,5,FALSE),0)</f>
        <v>0</v>
      </c>
      <c r="H1644">
        <f t="shared" si="513"/>
        <v>0</v>
      </c>
      <c r="I1644">
        <f>IFERROR(VLOOKUP(B1644,CovidTracking!B:G,6,FALSE),0)</f>
        <v>0</v>
      </c>
      <c r="J1644">
        <f t="shared" si="530"/>
        <v>0</v>
      </c>
      <c r="K1644">
        <f t="shared" si="531"/>
        <v>0</v>
      </c>
      <c r="L1644">
        <f t="shared" si="532"/>
        <v>0</v>
      </c>
      <c r="M1644">
        <f t="shared" si="533"/>
        <v>0</v>
      </c>
      <c r="N1644">
        <f>VLOOKUP(A1644,Mobility!$A:$L,7,FALSE)</f>
        <v>10</v>
      </c>
      <c r="O1644">
        <f>VLOOKUP(A1644,Mobility!$A:$L,8,FALSE)</f>
        <v>8</v>
      </c>
      <c r="P1644">
        <f>VLOOKUP(A1644,Mobility!$A:$L,9,FALSE)</f>
        <v>3</v>
      </c>
      <c r="Q1644">
        <f>VLOOKUP(A1644,Mobility!$A:$L,10,FALSE)</f>
        <v>4</v>
      </c>
      <c r="R1644">
        <f>VLOOKUP(A1644,Mobility!$A:$L,11,FALSE)</f>
        <v>2</v>
      </c>
      <c r="S1644">
        <f>VLOOKUP(A1644,Mobility!$A:$L,12,FALSE)</f>
        <v>0</v>
      </c>
      <c r="T1644">
        <f>VLOOKUP(D1644,'Pop and Pop Den'!A:C,2,FALSE)</f>
        <v>5210095</v>
      </c>
      <c r="U1644">
        <f>VLOOKUP(D1644,'Pop and Pop Den'!A:C,3,FALSE)</f>
        <v>173.31739999999999</v>
      </c>
      <c r="V1644">
        <f>VLOOKUP(D1644,Unemployment!A:B,2,FALSE)</f>
        <v>2.8</v>
      </c>
      <c r="W1644">
        <f>VLOOKUP(D1644,Unemployment!H:J,2,FALSE)</f>
        <v>2.5</v>
      </c>
      <c r="X1644">
        <f>VLOOKUP(D1644,Unemployment!H:J,3,FALSE)</f>
        <v>2.6</v>
      </c>
      <c r="Y1644">
        <f t="shared" si="518"/>
        <v>-0.19999999999999973</v>
      </c>
      <c r="Z1644">
        <f t="shared" si="519"/>
        <v>0.10000000000000009</v>
      </c>
      <c r="AA1644">
        <f>VLOOKUP(D1644,MedianAge!A:B,2,FALSE)</f>
        <v>39.200000000000003</v>
      </c>
      <c r="AB1644" s="6">
        <f>VLOOKUP(D1644,StateActions!F:G,2,FALSE)</f>
        <v>43928</v>
      </c>
      <c r="AC1644" s="6">
        <f>VLOOKUP(D1644,StateActions!L:M,2,FALSE)</f>
        <v>43921</v>
      </c>
      <c r="AD1644" s="6">
        <f>VLOOKUP(D1644,StateActions!A:B,2,FALSE)</f>
        <v>43905</v>
      </c>
      <c r="AE1644">
        <f t="shared" si="520"/>
        <v>-35</v>
      </c>
      <c r="AF1644">
        <f t="shared" si="521"/>
        <v>-28</v>
      </c>
      <c r="AG1644">
        <f t="shared" si="522"/>
        <v>-12</v>
      </c>
      <c r="AH1644" s="18">
        <f t="shared" si="523"/>
        <v>0</v>
      </c>
      <c r="AI1644" s="18">
        <f t="shared" si="524"/>
        <v>0</v>
      </c>
      <c r="AJ1644" s="20">
        <f t="shared" si="525"/>
        <v>0</v>
      </c>
      <c r="AK1644" t="str">
        <f t="shared" si="526"/>
        <v>Include</v>
      </c>
      <c r="AL1644" t="str">
        <f t="shared" si="527"/>
        <v>Less than 10 deaths</v>
      </c>
      <c r="AM1644" s="6">
        <f>IFERROR(VLOOKUP(D1644,DatesEachStateReach10Deaths!A:B,2,FALSE),AK1644)</f>
        <v>43918</v>
      </c>
      <c r="AN1644">
        <f t="shared" si="528"/>
        <v>-25</v>
      </c>
    </row>
    <row r="1645" spans="1:40" x14ac:dyDescent="0.25">
      <c r="A1645" t="str">
        <f t="shared" si="529"/>
        <v>43894South Carolina</v>
      </c>
      <c r="B1645" t="str">
        <f t="shared" si="512"/>
        <v>43894SC</v>
      </c>
      <c r="C1645" s="6">
        <v>43894</v>
      </c>
      <c r="D1645" t="s">
        <v>103</v>
      </c>
      <c r="E1645" t="s">
        <v>49</v>
      </c>
      <c r="F1645">
        <f>IFERROR(VLOOKUP(B1645,CovidTracking!B:G,4,FALSE),0)</f>
        <v>0</v>
      </c>
      <c r="G1645">
        <f>IFERROR(VLOOKUP(B1645,CovidTracking!B:G,5,FALSE),0)</f>
        <v>5</v>
      </c>
      <c r="H1645">
        <f t="shared" si="513"/>
        <v>5</v>
      </c>
      <c r="I1645">
        <f>IFERROR(VLOOKUP(B1645,CovidTracking!B:G,6,FALSE),0)</f>
        <v>0</v>
      </c>
      <c r="J1645">
        <f t="shared" si="530"/>
        <v>0</v>
      </c>
      <c r="K1645">
        <f t="shared" si="531"/>
        <v>5</v>
      </c>
      <c r="L1645">
        <f t="shared" si="532"/>
        <v>5</v>
      </c>
      <c r="M1645">
        <f t="shared" si="533"/>
        <v>0</v>
      </c>
      <c r="N1645">
        <f>VLOOKUP(A1645,Mobility!$A:$L,7,FALSE)</f>
        <v>7</v>
      </c>
      <c r="O1645">
        <f>VLOOKUP(A1645,Mobility!$A:$L,8,FALSE)</f>
        <v>3</v>
      </c>
      <c r="P1645">
        <f>VLOOKUP(A1645,Mobility!$A:$L,9,FALSE)</f>
        <v>-11</v>
      </c>
      <c r="Q1645">
        <f>VLOOKUP(A1645,Mobility!$A:$L,10,FALSE)</f>
        <v>5</v>
      </c>
      <c r="R1645">
        <f>VLOOKUP(A1645,Mobility!$A:$L,11,FALSE)</f>
        <v>1</v>
      </c>
      <c r="S1645">
        <f>VLOOKUP(A1645,Mobility!$A:$L,12,FALSE)</f>
        <v>1</v>
      </c>
      <c r="T1645">
        <f>VLOOKUP(D1645,'Pop and Pop Den'!A:C,2,FALSE)</f>
        <v>5210095</v>
      </c>
      <c r="U1645">
        <f>VLOOKUP(D1645,'Pop and Pop Den'!A:C,3,FALSE)</f>
        <v>173.31739999999999</v>
      </c>
      <c r="V1645">
        <f>VLOOKUP(D1645,Unemployment!A:B,2,FALSE)</f>
        <v>2.8</v>
      </c>
      <c r="W1645">
        <f>VLOOKUP(D1645,Unemployment!H:J,2,FALSE)</f>
        <v>2.5</v>
      </c>
      <c r="X1645">
        <f>VLOOKUP(D1645,Unemployment!H:J,3,FALSE)</f>
        <v>2.6</v>
      </c>
      <c r="Y1645">
        <f t="shared" si="518"/>
        <v>-0.19999999999999973</v>
      </c>
      <c r="Z1645">
        <f t="shared" si="519"/>
        <v>0.10000000000000009</v>
      </c>
      <c r="AA1645">
        <f>VLOOKUP(D1645,MedianAge!A:B,2,FALSE)</f>
        <v>39.200000000000003</v>
      </c>
      <c r="AB1645" s="6">
        <f>VLOOKUP(D1645,StateActions!F:G,2,FALSE)</f>
        <v>43928</v>
      </c>
      <c r="AC1645" s="6">
        <f>VLOOKUP(D1645,StateActions!L:M,2,FALSE)</f>
        <v>43921</v>
      </c>
      <c r="AD1645" s="6">
        <f>VLOOKUP(D1645,StateActions!A:B,2,FALSE)</f>
        <v>43905</v>
      </c>
      <c r="AE1645">
        <f t="shared" si="520"/>
        <v>-34</v>
      </c>
      <c r="AF1645">
        <f t="shared" si="521"/>
        <v>-27</v>
      </c>
      <c r="AG1645">
        <f t="shared" si="522"/>
        <v>-11</v>
      </c>
      <c r="AH1645" s="18">
        <f t="shared" si="523"/>
        <v>0</v>
      </c>
      <c r="AI1645" s="18">
        <f t="shared" si="524"/>
        <v>1</v>
      </c>
      <c r="AJ1645" s="20">
        <f t="shared" si="525"/>
        <v>0</v>
      </c>
      <c r="AK1645" t="str">
        <f t="shared" si="526"/>
        <v>Include</v>
      </c>
      <c r="AL1645" t="str">
        <f t="shared" si="527"/>
        <v>Less than 10 deaths</v>
      </c>
      <c r="AM1645" s="6">
        <f>IFERROR(VLOOKUP(D1645,DatesEachStateReach10Deaths!A:B,2,FALSE),AK1645)</f>
        <v>43918</v>
      </c>
      <c r="AN1645">
        <f t="shared" si="528"/>
        <v>-24</v>
      </c>
    </row>
    <row r="1646" spans="1:40" x14ac:dyDescent="0.25">
      <c r="A1646" t="str">
        <f t="shared" si="529"/>
        <v>43895South Carolina</v>
      </c>
      <c r="B1646" t="str">
        <f t="shared" si="512"/>
        <v>43895SC</v>
      </c>
      <c r="C1646" s="6">
        <v>43895</v>
      </c>
      <c r="D1646" t="s">
        <v>103</v>
      </c>
      <c r="E1646" t="s">
        <v>49</v>
      </c>
      <c r="F1646">
        <f>IFERROR(VLOOKUP(B1646,CovidTracking!B:G,4,FALSE),0)</f>
        <v>0</v>
      </c>
      <c r="G1646">
        <f>IFERROR(VLOOKUP(B1646,CovidTracking!B:G,5,FALSE),0)</f>
        <v>5</v>
      </c>
      <c r="H1646">
        <f t="shared" si="513"/>
        <v>5</v>
      </c>
      <c r="I1646">
        <f>IFERROR(VLOOKUP(B1646,CovidTracking!B:G,6,FALSE),0)</f>
        <v>0</v>
      </c>
      <c r="J1646">
        <f t="shared" si="530"/>
        <v>0</v>
      </c>
      <c r="K1646">
        <f t="shared" si="531"/>
        <v>0</v>
      </c>
      <c r="L1646">
        <f t="shared" si="532"/>
        <v>0</v>
      </c>
      <c r="M1646">
        <f t="shared" si="533"/>
        <v>0</v>
      </c>
      <c r="N1646">
        <f>VLOOKUP(A1646,Mobility!$A:$L,7,FALSE)</f>
        <v>2</v>
      </c>
      <c r="O1646">
        <f>VLOOKUP(A1646,Mobility!$A:$L,8,FALSE)</f>
        <v>-2</v>
      </c>
      <c r="P1646">
        <f>VLOOKUP(A1646,Mobility!$A:$L,9,FALSE)</f>
        <v>-25</v>
      </c>
      <c r="Q1646">
        <f>VLOOKUP(A1646,Mobility!$A:$L,10,FALSE)</f>
        <v>2</v>
      </c>
      <c r="R1646">
        <f>VLOOKUP(A1646,Mobility!$A:$L,11,FALSE)</f>
        <v>-1</v>
      </c>
      <c r="S1646">
        <f>VLOOKUP(A1646,Mobility!$A:$L,12,FALSE)</f>
        <v>3</v>
      </c>
      <c r="T1646">
        <f>VLOOKUP(D1646,'Pop and Pop Den'!A:C,2,FALSE)</f>
        <v>5210095</v>
      </c>
      <c r="U1646">
        <f>VLOOKUP(D1646,'Pop and Pop Den'!A:C,3,FALSE)</f>
        <v>173.31739999999999</v>
      </c>
      <c r="V1646">
        <f>VLOOKUP(D1646,Unemployment!A:B,2,FALSE)</f>
        <v>2.8</v>
      </c>
      <c r="W1646">
        <f>VLOOKUP(D1646,Unemployment!H:J,2,FALSE)</f>
        <v>2.5</v>
      </c>
      <c r="X1646">
        <f>VLOOKUP(D1646,Unemployment!H:J,3,FALSE)</f>
        <v>2.6</v>
      </c>
      <c r="Y1646">
        <f t="shared" si="518"/>
        <v>-0.19999999999999973</v>
      </c>
      <c r="Z1646">
        <f t="shared" si="519"/>
        <v>0.10000000000000009</v>
      </c>
      <c r="AA1646">
        <f>VLOOKUP(D1646,MedianAge!A:B,2,FALSE)</f>
        <v>39.200000000000003</v>
      </c>
      <c r="AB1646" s="6">
        <f>VLOOKUP(D1646,StateActions!F:G,2,FALSE)</f>
        <v>43928</v>
      </c>
      <c r="AC1646" s="6">
        <f>VLOOKUP(D1646,StateActions!L:M,2,FALSE)</f>
        <v>43921</v>
      </c>
      <c r="AD1646" s="6">
        <f>VLOOKUP(D1646,StateActions!A:B,2,FALSE)</f>
        <v>43905</v>
      </c>
      <c r="AE1646">
        <f t="shared" si="520"/>
        <v>-33</v>
      </c>
      <c r="AF1646">
        <f t="shared" si="521"/>
        <v>-26</v>
      </c>
      <c r="AG1646">
        <f t="shared" si="522"/>
        <v>-10</v>
      </c>
      <c r="AH1646" s="18">
        <f t="shared" si="523"/>
        <v>0</v>
      </c>
      <c r="AI1646" s="18">
        <f t="shared" si="524"/>
        <v>1</v>
      </c>
      <c r="AJ1646" s="20">
        <f t="shared" si="525"/>
        <v>0</v>
      </c>
      <c r="AK1646" t="str">
        <f t="shared" si="526"/>
        <v>Include</v>
      </c>
      <c r="AL1646" t="str">
        <f t="shared" si="527"/>
        <v>Less than 10 deaths</v>
      </c>
      <c r="AM1646" s="6">
        <f>IFERROR(VLOOKUP(D1646,DatesEachStateReach10Deaths!A:B,2,FALSE),AK1646)</f>
        <v>43918</v>
      </c>
      <c r="AN1646">
        <f t="shared" si="528"/>
        <v>-23</v>
      </c>
    </row>
    <row r="1647" spans="1:40" x14ac:dyDescent="0.25">
      <c r="A1647" t="str">
        <f t="shared" si="529"/>
        <v>43896South Carolina</v>
      </c>
      <c r="B1647" t="str">
        <f t="shared" si="512"/>
        <v>43896SC</v>
      </c>
      <c r="C1647" s="6">
        <v>43896</v>
      </c>
      <c r="D1647" t="s">
        <v>103</v>
      </c>
      <c r="E1647" t="s">
        <v>49</v>
      </c>
      <c r="F1647">
        <f>IFERROR(VLOOKUP(B1647,CovidTracking!B:G,4,FALSE),0)</f>
        <v>0</v>
      </c>
      <c r="G1647">
        <f>IFERROR(VLOOKUP(B1647,CovidTracking!B:G,5,FALSE),0)</f>
        <v>5</v>
      </c>
      <c r="H1647">
        <f t="shared" si="513"/>
        <v>5</v>
      </c>
      <c r="I1647">
        <f>IFERROR(VLOOKUP(B1647,CovidTracking!B:G,6,FALSE),0)</f>
        <v>0</v>
      </c>
      <c r="J1647">
        <f t="shared" si="530"/>
        <v>0</v>
      </c>
      <c r="K1647">
        <f t="shared" si="531"/>
        <v>0</v>
      </c>
      <c r="L1647">
        <f t="shared" si="532"/>
        <v>0</v>
      </c>
      <c r="M1647">
        <f t="shared" si="533"/>
        <v>0</v>
      </c>
      <c r="N1647">
        <f>VLOOKUP(A1647,Mobility!$A:$L,7,FALSE)</f>
        <v>9</v>
      </c>
      <c r="O1647">
        <f>VLOOKUP(A1647,Mobility!$A:$L,8,FALSE)</f>
        <v>5</v>
      </c>
      <c r="P1647">
        <f>VLOOKUP(A1647,Mobility!$A:$L,9,FALSE)</f>
        <v>21</v>
      </c>
      <c r="Q1647">
        <f>VLOOKUP(A1647,Mobility!$A:$L,10,FALSE)</f>
        <v>12</v>
      </c>
      <c r="R1647">
        <f>VLOOKUP(A1647,Mobility!$A:$L,11,FALSE)</f>
        <v>2</v>
      </c>
      <c r="S1647">
        <f>VLOOKUP(A1647,Mobility!$A:$L,12,FALSE)</f>
        <v>-2</v>
      </c>
      <c r="T1647">
        <f>VLOOKUP(D1647,'Pop and Pop Den'!A:C,2,FALSE)</f>
        <v>5210095</v>
      </c>
      <c r="U1647">
        <f>VLOOKUP(D1647,'Pop and Pop Den'!A:C,3,FALSE)</f>
        <v>173.31739999999999</v>
      </c>
      <c r="V1647">
        <f>VLOOKUP(D1647,Unemployment!A:B,2,FALSE)</f>
        <v>2.8</v>
      </c>
      <c r="W1647">
        <f>VLOOKUP(D1647,Unemployment!H:J,2,FALSE)</f>
        <v>2.5</v>
      </c>
      <c r="X1647">
        <f>VLOOKUP(D1647,Unemployment!H:J,3,FALSE)</f>
        <v>2.6</v>
      </c>
      <c r="Y1647">
        <f t="shared" si="518"/>
        <v>-0.19999999999999973</v>
      </c>
      <c r="Z1647">
        <f t="shared" si="519"/>
        <v>0.10000000000000009</v>
      </c>
      <c r="AA1647">
        <f>VLOOKUP(D1647,MedianAge!A:B,2,FALSE)</f>
        <v>39.200000000000003</v>
      </c>
      <c r="AB1647" s="6">
        <f>VLOOKUP(D1647,StateActions!F:G,2,FALSE)</f>
        <v>43928</v>
      </c>
      <c r="AC1647" s="6">
        <f>VLOOKUP(D1647,StateActions!L:M,2,FALSE)</f>
        <v>43921</v>
      </c>
      <c r="AD1647" s="6">
        <f>VLOOKUP(D1647,StateActions!A:B,2,FALSE)</f>
        <v>43905</v>
      </c>
      <c r="AE1647">
        <f t="shared" si="520"/>
        <v>-32</v>
      </c>
      <c r="AF1647">
        <f t="shared" si="521"/>
        <v>-25</v>
      </c>
      <c r="AG1647">
        <f t="shared" si="522"/>
        <v>-9</v>
      </c>
      <c r="AH1647" s="18">
        <f t="shared" si="523"/>
        <v>0</v>
      </c>
      <c r="AI1647" s="18">
        <f t="shared" si="524"/>
        <v>1</v>
      </c>
      <c r="AJ1647" s="20">
        <f t="shared" si="525"/>
        <v>0</v>
      </c>
      <c r="AK1647" t="str">
        <f t="shared" si="526"/>
        <v>Include</v>
      </c>
      <c r="AL1647" t="str">
        <f t="shared" si="527"/>
        <v>Less than 10 deaths</v>
      </c>
      <c r="AM1647" s="6">
        <f>IFERROR(VLOOKUP(D1647,DatesEachStateReach10Deaths!A:B,2,FALSE),AK1647)</f>
        <v>43918</v>
      </c>
      <c r="AN1647">
        <f t="shared" si="528"/>
        <v>-22</v>
      </c>
    </row>
    <row r="1648" spans="1:40" x14ac:dyDescent="0.25">
      <c r="A1648" t="str">
        <f t="shared" si="529"/>
        <v>43897South Carolina</v>
      </c>
      <c r="B1648" t="str">
        <f t="shared" si="512"/>
        <v>43897SC</v>
      </c>
      <c r="C1648" s="6">
        <v>43897</v>
      </c>
      <c r="D1648" t="s">
        <v>103</v>
      </c>
      <c r="E1648" t="s">
        <v>49</v>
      </c>
      <c r="F1648">
        <f>IFERROR(VLOOKUP(B1648,CovidTracking!B:G,4,FALSE),0)</f>
        <v>2</v>
      </c>
      <c r="G1648">
        <f>IFERROR(VLOOKUP(B1648,CovidTracking!B:G,5,FALSE),0)</f>
        <v>8</v>
      </c>
      <c r="H1648">
        <f t="shared" si="513"/>
        <v>10</v>
      </c>
      <c r="I1648">
        <f>IFERROR(VLOOKUP(B1648,CovidTracking!B:G,6,FALSE),0)</f>
        <v>0</v>
      </c>
      <c r="J1648">
        <f t="shared" si="530"/>
        <v>2</v>
      </c>
      <c r="K1648">
        <f t="shared" si="531"/>
        <v>3</v>
      </c>
      <c r="L1648">
        <f t="shared" si="532"/>
        <v>5</v>
      </c>
      <c r="M1648">
        <f t="shared" si="533"/>
        <v>0</v>
      </c>
      <c r="N1648">
        <f>VLOOKUP(A1648,Mobility!$A:$L,7,FALSE)</f>
        <v>11</v>
      </c>
      <c r="O1648">
        <f>VLOOKUP(A1648,Mobility!$A:$L,8,FALSE)</f>
        <v>7</v>
      </c>
      <c r="P1648">
        <f>VLOOKUP(A1648,Mobility!$A:$L,9,FALSE)</f>
        <v>53</v>
      </c>
      <c r="Q1648">
        <f>VLOOKUP(A1648,Mobility!$A:$L,10,FALSE)</f>
        <v>18</v>
      </c>
      <c r="R1648">
        <f>VLOOKUP(A1648,Mobility!$A:$L,11,FALSE)</f>
        <v>3</v>
      </c>
      <c r="S1648">
        <f>VLOOKUP(A1648,Mobility!$A:$L,12,FALSE)</f>
        <v>-2</v>
      </c>
      <c r="T1648">
        <f>VLOOKUP(D1648,'Pop and Pop Den'!A:C,2,FALSE)</f>
        <v>5210095</v>
      </c>
      <c r="U1648">
        <f>VLOOKUP(D1648,'Pop and Pop Den'!A:C,3,FALSE)</f>
        <v>173.31739999999999</v>
      </c>
      <c r="V1648">
        <f>VLOOKUP(D1648,Unemployment!A:B,2,FALSE)</f>
        <v>2.8</v>
      </c>
      <c r="W1648">
        <f>VLOOKUP(D1648,Unemployment!H:J,2,FALSE)</f>
        <v>2.5</v>
      </c>
      <c r="X1648">
        <f>VLOOKUP(D1648,Unemployment!H:J,3,FALSE)</f>
        <v>2.6</v>
      </c>
      <c r="Y1648">
        <f t="shared" si="518"/>
        <v>-0.19999999999999973</v>
      </c>
      <c r="Z1648">
        <f t="shared" si="519"/>
        <v>0.10000000000000009</v>
      </c>
      <c r="AA1648">
        <f>VLOOKUP(D1648,MedianAge!A:B,2,FALSE)</f>
        <v>39.200000000000003</v>
      </c>
      <c r="AB1648" s="6">
        <f>VLOOKUP(D1648,StateActions!F:G,2,FALSE)</f>
        <v>43928</v>
      </c>
      <c r="AC1648" s="6">
        <f>VLOOKUP(D1648,StateActions!L:M,2,FALSE)</f>
        <v>43921</v>
      </c>
      <c r="AD1648" s="6">
        <f>VLOOKUP(D1648,StateActions!A:B,2,FALSE)</f>
        <v>43905</v>
      </c>
      <c r="AE1648">
        <f t="shared" si="520"/>
        <v>-31</v>
      </c>
      <c r="AF1648">
        <f t="shared" si="521"/>
        <v>-24</v>
      </c>
      <c r="AG1648">
        <f t="shared" si="522"/>
        <v>-8</v>
      </c>
      <c r="AH1648" s="18">
        <f t="shared" si="523"/>
        <v>0.2</v>
      </c>
      <c r="AI1648" s="18">
        <f t="shared" si="524"/>
        <v>0.8</v>
      </c>
      <c r="AJ1648" s="20">
        <f t="shared" si="525"/>
        <v>0</v>
      </c>
      <c r="AK1648" t="str">
        <f t="shared" si="526"/>
        <v>Include</v>
      </c>
      <c r="AL1648" t="str">
        <f t="shared" si="527"/>
        <v>Less than 10 deaths</v>
      </c>
      <c r="AM1648" s="6">
        <f>IFERROR(VLOOKUP(D1648,DatesEachStateReach10Deaths!A:B,2,FALSE),AK1648)</f>
        <v>43918</v>
      </c>
      <c r="AN1648">
        <f t="shared" si="528"/>
        <v>-21</v>
      </c>
    </row>
    <row r="1649" spans="1:40" x14ac:dyDescent="0.25">
      <c r="A1649" t="str">
        <f t="shared" si="529"/>
        <v>43898South Carolina</v>
      </c>
      <c r="B1649" t="str">
        <f t="shared" si="512"/>
        <v>43898SC</v>
      </c>
      <c r="C1649" s="6">
        <v>43898</v>
      </c>
      <c r="D1649" t="s">
        <v>103</v>
      </c>
      <c r="E1649" t="s">
        <v>49</v>
      </c>
      <c r="F1649">
        <f>IFERROR(VLOOKUP(B1649,CovidTracking!B:G,4,FALSE),0)</f>
        <v>2</v>
      </c>
      <c r="G1649">
        <f>IFERROR(VLOOKUP(B1649,CovidTracking!B:G,5,FALSE),0)</f>
        <v>8</v>
      </c>
      <c r="H1649">
        <f t="shared" si="513"/>
        <v>10</v>
      </c>
      <c r="I1649">
        <f>IFERROR(VLOOKUP(B1649,CovidTracking!B:G,6,FALSE),0)</f>
        <v>0</v>
      </c>
      <c r="J1649">
        <f t="shared" si="530"/>
        <v>0</v>
      </c>
      <c r="K1649">
        <f t="shared" si="531"/>
        <v>0</v>
      </c>
      <c r="L1649">
        <f t="shared" si="532"/>
        <v>0</v>
      </c>
      <c r="M1649">
        <f t="shared" si="533"/>
        <v>0</v>
      </c>
      <c r="N1649">
        <f>VLOOKUP(A1649,Mobility!$A:$L,7,FALSE)</f>
        <v>12</v>
      </c>
      <c r="O1649">
        <f>VLOOKUP(A1649,Mobility!$A:$L,8,FALSE)</f>
        <v>7</v>
      </c>
      <c r="P1649">
        <f>VLOOKUP(A1649,Mobility!$A:$L,9,FALSE)</f>
        <v>38</v>
      </c>
      <c r="Q1649">
        <f>VLOOKUP(A1649,Mobility!$A:$L,10,FALSE)</f>
        <v>24</v>
      </c>
      <c r="R1649">
        <f>VLOOKUP(A1649,Mobility!$A:$L,11,FALSE)</f>
        <v>2</v>
      </c>
      <c r="S1649">
        <f>VLOOKUP(A1649,Mobility!$A:$L,12,FALSE)</f>
        <v>-1</v>
      </c>
      <c r="T1649">
        <f>VLOOKUP(D1649,'Pop and Pop Den'!A:C,2,FALSE)</f>
        <v>5210095</v>
      </c>
      <c r="U1649">
        <f>VLOOKUP(D1649,'Pop and Pop Den'!A:C,3,FALSE)</f>
        <v>173.31739999999999</v>
      </c>
      <c r="V1649">
        <f>VLOOKUP(D1649,Unemployment!A:B,2,FALSE)</f>
        <v>2.8</v>
      </c>
      <c r="W1649">
        <f>VLOOKUP(D1649,Unemployment!H:J,2,FALSE)</f>
        <v>2.5</v>
      </c>
      <c r="X1649">
        <f>VLOOKUP(D1649,Unemployment!H:J,3,FALSE)</f>
        <v>2.6</v>
      </c>
      <c r="Y1649">
        <f t="shared" si="518"/>
        <v>-0.19999999999999973</v>
      </c>
      <c r="Z1649">
        <f t="shared" si="519"/>
        <v>0.10000000000000009</v>
      </c>
      <c r="AA1649">
        <f>VLOOKUP(D1649,MedianAge!A:B,2,FALSE)</f>
        <v>39.200000000000003</v>
      </c>
      <c r="AB1649" s="6">
        <f>VLOOKUP(D1649,StateActions!F:G,2,FALSE)</f>
        <v>43928</v>
      </c>
      <c r="AC1649" s="6">
        <f>VLOOKUP(D1649,StateActions!L:M,2,FALSE)</f>
        <v>43921</v>
      </c>
      <c r="AD1649" s="6">
        <f>VLOOKUP(D1649,StateActions!A:B,2,FALSE)</f>
        <v>43905</v>
      </c>
      <c r="AE1649">
        <f t="shared" si="520"/>
        <v>-30</v>
      </c>
      <c r="AF1649">
        <f t="shared" si="521"/>
        <v>-23</v>
      </c>
      <c r="AG1649">
        <f t="shared" si="522"/>
        <v>-7</v>
      </c>
      <c r="AH1649" s="18">
        <f t="shared" si="523"/>
        <v>0.2</v>
      </c>
      <c r="AI1649" s="18">
        <f t="shared" si="524"/>
        <v>0.8</v>
      </c>
      <c r="AJ1649" s="20">
        <f t="shared" si="525"/>
        <v>0</v>
      </c>
      <c r="AK1649" t="str">
        <f t="shared" si="526"/>
        <v>Include</v>
      </c>
      <c r="AL1649" t="str">
        <f t="shared" si="527"/>
        <v>Less than 10 deaths</v>
      </c>
      <c r="AM1649" s="6">
        <f>IFERROR(VLOOKUP(D1649,DatesEachStateReach10Deaths!A:B,2,FALSE),AK1649)</f>
        <v>43918</v>
      </c>
      <c r="AN1649">
        <f t="shared" si="528"/>
        <v>-20</v>
      </c>
    </row>
    <row r="1650" spans="1:40" x14ac:dyDescent="0.25">
      <c r="A1650" t="str">
        <f t="shared" si="529"/>
        <v>43899South Carolina</v>
      </c>
      <c r="B1650" t="str">
        <f t="shared" si="512"/>
        <v>43899SC</v>
      </c>
      <c r="C1650" s="6">
        <v>43899</v>
      </c>
      <c r="D1650" t="s">
        <v>103</v>
      </c>
      <c r="E1650" t="s">
        <v>49</v>
      </c>
      <c r="F1650">
        <f>IFERROR(VLOOKUP(B1650,CovidTracking!B:G,4,FALSE),0)</f>
        <v>7</v>
      </c>
      <c r="G1650">
        <f>IFERROR(VLOOKUP(B1650,CovidTracking!B:G,5,FALSE),0)</f>
        <v>24</v>
      </c>
      <c r="H1650">
        <f t="shared" si="513"/>
        <v>31</v>
      </c>
      <c r="I1650">
        <f>IFERROR(VLOOKUP(B1650,CovidTracking!B:G,6,FALSE),0)</f>
        <v>0</v>
      </c>
      <c r="J1650">
        <f t="shared" si="530"/>
        <v>5</v>
      </c>
      <c r="K1650">
        <f t="shared" si="531"/>
        <v>16</v>
      </c>
      <c r="L1650">
        <f t="shared" si="532"/>
        <v>21</v>
      </c>
      <c r="M1650">
        <f t="shared" si="533"/>
        <v>0</v>
      </c>
      <c r="N1650">
        <f>VLOOKUP(A1650,Mobility!$A:$L,7,FALSE)</f>
        <v>9</v>
      </c>
      <c r="O1650">
        <f>VLOOKUP(A1650,Mobility!$A:$L,8,FALSE)</f>
        <v>8</v>
      </c>
      <c r="P1650">
        <f>VLOOKUP(A1650,Mobility!$A:$L,9,FALSE)</f>
        <v>53</v>
      </c>
      <c r="Q1650">
        <f>VLOOKUP(A1650,Mobility!$A:$L,10,FALSE)</f>
        <v>7</v>
      </c>
      <c r="R1650">
        <f>VLOOKUP(A1650,Mobility!$A:$L,11,FALSE)</f>
        <v>2</v>
      </c>
      <c r="S1650">
        <f>VLOOKUP(A1650,Mobility!$A:$L,12,FALSE)</f>
        <v>-1</v>
      </c>
      <c r="T1650">
        <f>VLOOKUP(D1650,'Pop and Pop Den'!A:C,2,FALSE)</f>
        <v>5210095</v>
      </c>
      <c r="U1650">
        <f>VLOOKUP(D1650,'Pop and Pop Den'!A:C,3,FALSE)</f>
        <v>173.31739999999999</v>
      </c>
      <c r="V1650">
        <f>VLOOKUP(D1650,Unemployment!A:B,2,FALSE)</f>
        <v>2.8</v>
      </c>
      <c r="W1650">
        <f>VLOOKUP(D1650,Unemployment!H:J,2,FALSE)</f>
        <v>2.5</v>
      </c>
      <c r="X1650">
        <f>VLOOKUP(D1650,Unemployment!H:J,3,FALSE)</f>
        <v>2.6</v>
      </c>
      <c r="Y1650">
        <f t="shared" si="518"/>
        <v>-0.19999999999999973</v>
      </c>
      <c r="Z1650">
        <f t="shared" si="519"/>
        <v>0.10000000000000009</v>
      </c>
      <c r="AA1650">
        <f>VLOOKUP(D1650,MedianAge!A:B,2,FALSE)</f>
        <v>39.200000000000003</v>
      </c>
      <c r="AB1650" s="6">
        <f>VLOOKUP(D1650,StateActions!F:G,2,FALSE)</f>
        <v>43928</v>
      </c>
      <c r="AC1650" s="6">
        <f>VLOOKUP(D1650,StateActions!L:M,2,FALSE)</f>
        <v>43921</v>
      </c>
      <c r="AD1650" s="6">
        <f>VLOOKUP(D1650,StateActions!A:B,2,FALSE)</f>
        <v>43905</v>
      </c>
      <c r="AE1650">
        <f t="shared" si="520"/>
        <v>-29</v>
      </c>
      <c r="AF1650">
        <f t="shared" si="521"/>
        <v>-22</v>
      </c>
      <c r="AG1650">
        <f t="shared" si="522"/>
        <v>-6</v>
      </c>
      <c r="AH1650" s="18">
        <f t="shared" si="523"/>
        <v>0.22580645161290322</v>
      </c>
      <c r="AI1650" s="18">
        <f t="shared" si="524"/>
        <v>0.77419354838709675</v>
      </c>
      <c r="AJ1650" s="20">
        <f t="shared" si="525"/>
        <v>0</v>
      </c>
      <c r="AK1650" t="str">
        <f t="shared" si="526"/>
        <v>Include</v>
      </c>
      <c r="AL1650" t="str">
        <f t="shared" si="527"/>
        <v>Less than 10 deaths</v>
      </c>
      <c r="AM1650" s="6">
        <f>IFERROR(VLOOKUP(D1650,DatesEachStateReach10Deaths!A:B,2,FALSE),AK1650)</f>
        <v>43918</v>
      </c>
      <c r="AN1650">
        <f t="shared" si="528"/>
        <v>-19</v>
      </c>
    </row>
    <row r="1651" spans="1:40" x14ac:dyDescent="0.25">
      <c r="A1651" t="str">
        <f t="shared" si="529"/>
        <v>43900South Carolina</v>
      </c>
      <c r="B1651" t="str">
        <f t="shared" si="512"/>
        <v>43900SC</v>
      </c>
      <c r="C1651" s="6">
        <v>43900</v>
      </c>
      <c r="D1651" t="s">
        <v>103</v>
      </c>
      <c r="E1651" t="s">
        <v>49</v>
      </c>
      <c r="F1651">
        <f>IFERROR(VLOOKUP(B1651,CovidTracking!B:G,4,FALSE),0)</f>
        <v>7</v>
      </c>
      <c r="G1651">
        <f>IFERROR(VLOOKUP(B1651,CovidTracking!B:G,5,FALSE),0)</f>
        <v>24</v>
      </c>
      <c r="H1651">
        <f t="shared" si="513"/>
        <v>31</v>
      </c>
      <c r="I1651">
        <f>IFERROR(VLOOKUP(B1651,CovidTracking!B:G,6,FALSE),0)</f>
        <v>0</v>
      </c>
      <c r="J1651">
        <f t="shared" si="530"/>
        <v>0</v>
      </c>
      <c r="K1651">
        <f t="shared" si="531"/>
        <v>0</v>
      </c>
      <c r="L1651">
        <f t="shared" si="532"/>
        <v>0</v>
      </c>
      <c r="M1651">
        <f t="shared" si="533"/>
        <v>0</v>
      </c>
      <c r="N1651">
        <f>VLOOKUP(A1651,Mobility!$A:$L,7,FALSE)</f>
        <v>9</v>
      </c>
      <c r="O1651">
        <f>VLOOKUP(A1651,Mobility!$A:$L,8,FALSE)</f>
        <v>9</v>
      </c>
      <c r="P1651">
        <f>VLOOKUP(A1651,Mobility!$A:$L,9,FALSE)</f>
        <v>34</v>
      </c>
      <c r="Q1651">
        <f>VLOOKUP(A1651,Mobility!$A:$L,10,FALSE)</f>
        <v>8</v>
      </c>
      <c r="R1651">
        <f>VLOOKUP(A1651,Mobility!$A:$L,11,FALSE)</f>
        <v>1</v>
      </c>
      <c r="S1651">
        <f>VLOOKUP(A1651,Mobility!$A:$L,12,FALSE)</f>
        <v>0</v>
      </c>
      <c r="T1651">
        <f>VLOOKUP(D1651,'Pop and Pop Den'!A:C,2,FALSE)</f>
        <v>5210095</v>
      </c>
      <c r="U1651">
        <f>VLOOKUP(D1651,'Pop and Pop Den'!A:C,3,FALSE)</f>
        <v>173.31739999999999</v>
      </c>
      <c r="V1651">
        <f>VLOOKUP(D1651,Unemployment!A:B,2,FALSE)</f>
        <v>2.8</v>
      </c>
      <c r="W1651">
        <f>VLOOKUP(D1651,Unemployment!H:J,2,FALSE)</f>
        <v>2.5</v>
      </c>
      <c r="X1651">
        <f>VLOOKUP(D1651,Unemployment!H:J,3,FALSE)</f>
        <v>2.6</v>
      </c>
      <c r="Y1651">
        <f t="shared" si="518"/>
        <v>-0.19999999999999973</v>
      </c>
      <c r="Z1651">
        <f t="shared" si="519"/>
        <v>0.10000000000000009</v>
      </c>
      <c r="AA1651">
        <f>VLOOKUP(D1651,MedianAge!A:B,2,FALSE)</f>
        <v>39.200000000000003</v>
      </c>
      <c r="AB1651" s="6">
        <f>VLOOKUP(D1651,StateActions!F:G,2,FALSE)</f>
        <v>43928</v>
      </c>
      <c r="AC1651" s="6">
        <f>VLOOKUP(D1651,StateActions!L:M,2,FALSE)</f>
        <v>43921</v>
      </c>
      <c r="AD1651" s="6">
        <f>VLOOKUP(D1651,StateActions!A:B,2,FALSE)</f>
        <v>43905</v>
      </c>
      <c r="AE1651">
        <f t="shared" si="520"/>
        <v>-28</v>
      </c>
      <c r="AF1651">
        <f t="shared" si="521"/>
        <v>-21</v>
      </c>
      <c r="AG1651">
        <f t="shared" si="522"/>
        <v>-5</v>
      </c>
      <c r="AH1651" s="18">
        <f t="shared" si="523"/>
        <v>0.22580645161290322</v>
      </c>
      <c r="AI1651" s="18">
        <f t="shared" si="524"/>
        <v>0.77419354838709675</v>
      </c>
      <c r="AJ1651" s="20">
        <f t="shared" si="525"/>
        <v>0</v>
      </c>
      <c r="AK1651" t="str">
        <f t="shared" si="526"/>
        <v>Include</v>
      </c>
      <c r="AL1651" t="str">
        <f t="shared" si="527"/>
        <v>Less than 10 deaths</v>
      </c>
      <c r="AM1651" s="6">
        <f>IFERROR(VLOOKUP(D1651,DatesEachStateReach10Deaths!A:B,2,FALSE),AK1651)</f>
        <v>43918</v>
      </c>
      <c r="AN1651">
        <f t="shared" si="528"/>
        <v>-18</v>
      </c>
    </row>
    <row r="1652" spans="1:40" x14ac:dyDescent="0.25">
      <c r="A1652" t="str">
        <f t="shared" si="529"/>
        <v>43901South Carolina</v>
      </c>
      <c r="B1652" t="str">
        <f t="shared" si="512"/>
        <v>43901SC</v>
      </c>
      <c r="C1652" s="6">
        <v>43901</v>
      </c>
      <c r="D1652" t="s">
        <v>103</v>
      </c>
      <c r="E1652" t="s">
        <v>49</v>
      </c>
      <c r="F1652">
        <f>IFERROR(VLOOKUP(B1652,CovidTracking!B:G,4,FALSE),0)</f>
        <v>9</v>
      </c>
      <c r="G1652">
        <f>IFERROR(VLOOKUP(B1652,CovidTracking!B:G,5,FALSE),0)</f>
        <v>32</v>
      </c>
      <c r="H1652">
        <f t="shared" si="513"/>
        <v>41</v>
      </c>
      <c r="I1652">
        <f>IFERROR(VLOOKUP(B1652,CovidTracking!B:G,6,FALSE),0)</f>
        <v>0</v>
      </c>
      <c r="J1652">
        <f t="shared" si="530"/>
        <v>2</v>
      </c>
      <c r="K1652">
        <f t="shared" si="531"/>
        <v>8</v>
      </c>
      <c r="L1652">
        <f t="shared" si="532"/>
        <v>10</v>
      </c>
      <c r="M1652">
        <f t="shared" si="533"/>
        <v>0</v>
      </c>
      <c r="N1652">
        <f>VLOOKUP(A1652,Mobility!$A:$L,7,FALSE)</f>
        <v>10</v>
      </c>
      <c r="O1652">
        <f>VLOOKUP(A1652,Mobility!$A:$L,8,FALSE)</f>
        <v>7</v>
      </c>
      <c r="P1652">
        <f>VLOOKUP(A1652,Mobility!$A:$L,9,FALSE)</f>
        <v>43</v>
      </c>
      <c r="Q1652">
        <f>VLOOKUP(A1652,Mobility!$A:$L,10,FALSE)</f>
        <v>10</v>
      </c>
      <c r="R1652">
        <f>VLOOKUP(A1652,Mobility!$A:$L,11,FALSE)</f>
        <v>1</v>
      </c>
      <c r="S1652">
        <f>VLOOKUP(A1652,Mobility!$A:$L,12,FALSE)</f>
        <v>-1</v>
      </c>
      <c r="T1652">
        <f>VLOOKUP(D1652,'Pop and Pop Den'!A:C,2,FALSE)</f>
        <v>5210095</v>
      </c>
      <c r="U1652">
        <f>VLOOKUP(D1652,'Pop and Pop Den'!A:C,3,FALSE)</f>
        <v>173.31739999999999</v>
      </c>
      <c r="V1652">
        <f>VLOOKUP(D1652,Unemployment!A:B,2,FALSE)</f>
        <v>2.8</v>
      </c>
      <c r="W1652">
        <f>VLOOKUP(D1652,Unemployment!H:J,2,FALSE)</f>
        <v>2.5</v>
      </c>
      <c r="X1652">
        <f>VLOOKUP(D1652,Unemployment!H:J,3,FALSE)</f>
        <v>2.6</v>
      </c>
      <c r="Y1652">
        <f t="shared" si="518"/>
        <v>-0.19999999999999973</v>
      </c>
      <c r="Z1652">
        <f t="shared" si="519"/>
        <v>0.10000000000000009</v>
      </c>
      <c r="AA1652">
        <f>VLOOKUP(D1652,MedianAge!A:B,2,FALSE)</f>
        <v>39.200000000000003</v>
      </c>
      <c r="AB1652" s="6">
        <f>VLOOKUP(D1652,StateActions!F:G,2,FALSE)</f>
        <v>43928</v>
      </c>
      <c r="AC1652" s="6">
        <f>VLOOKUP(D1652,StateActions!L:M,2,FALSE)</f>
        <v>43921</v>
      </c>
      <c r="AD1652" s="6">
        <f>VLOOKUP(D1652,StateActions!A:B,2,FALSE)</f>
        <v>43905</v>
      </c>
      <c r="AE1652">
        <f t="shared" si="520"/>
        <v>-27</v>
      </c>
      <c r="AF1652">
        <f t="shared" si="521"/>
        <v>-20</v>
      </c>
      <c r="AG1652">
        <f t="shared" si="522"/>
        <v>-4</v>
      </c>
      <c r="AH1652" s="18">
        <f t="shared" si="523"/>
        <v>0.21951219512195122</v>
      </c>
      <c r="AI1652" s="18">
        <f t="shared" si="524"/>
        <v>0.78048780487804881</v>
      </c>
      <c r="AJ1652" s="20">
        <f t="shared" si="525"/>
        <v>0</v>
      </c>
      <c r="AK1652" t="str">
        <f t="shared" si="526"/>
        <v>Include</v>
      </c>
      <c r="AL1652" t="str">
        <f t="shared" si="527"/>
        <v>Less than 10 deaths</v>
      </c>
      <c r="AM1652" s="6">
        <f>IFERROR(VLOOKUP(D1652,DatesEachStateReach10Deaths!A:B,2,FALSE),AK1652)</f>
        <v>43918</v>
      </c>
      <c r="AN1652">
        <f t="shared" si="528"/>
        <v>-17</v>
      </c>
    </row>
    <row r="1653" spans="1:40" x14ac:dyDescent="0.25">
      <c r="A1653" t="str">
        <f t="shared" si="529"/>
        <v>43902South Carolina</v>
      </c>
      <c r="B1653" t="str">
        <f t="shared" si="512"/>
        <v>43902SC</v>
      </c>
      <c r="C1653" s="6">
        <v>43902</v>
      </c>
      <c r="D1653" t="s">
        <v>103</v>
      </c>
      <c r="E1653" t="s">
        <v>49</v>
      </c>
      <c r="F1653">
        <f>IFERROR(VLOOKUP(B1653,CovidTracking!B:G,4,FALSE),0)</f>
        <v>10</v>
      </c>
      <c r="G1653">
        <f>IFERROR(VLOOKUP(B1653,CovidTracking!B:G,5,FALSE),0)</f>
        <v>48</v>
      </c>
      <c r="H1653">
        <f t="shared" si="513"/>
        <v>58</v>
      </c>
      <c r="I1653">
        <f>IFERROR(VLOOKUP(B1653,CovidTracking!B:G,6,FALSE),0)</f>
        <v>0</v>
      </c>
      <c r="J1653">
        <f t="shared" si="530"/>
        <v>1</v>
      </c>
      <c r="K1653">
        <f t="shared" si="531"/>
        <v>16</v>
      </c>
      <c r="L1653">
        <f t="shared" si="532"/>
        <v>17</v>
      </c>
      <c r="M1653">
        <f t="shared" si="533"/>
        <v>0</v>
      </c>
      <c r="N1653">
        <f>VLOOKUP(A1653,Mobility!$A:$L,7,FALSE)</f>
        <v>11</v>
      </c>
      <c r="O1653">
        <f>VLOOKUP(A1653,Mobility!$A:$L,8,FALSE)</f>
        <v>15</v>
      </c>
      <c r="P1653">
        <f>VLOOKUP(A1653,Mobility!$A:$L,9,FALSE)</f>
        <v>43</v>
      </c>
      <c r="Q1653">
        <f>VLOOKUP(A1653,Mobility!$A:$L,10,FALSE)</f>
        <v>11</v>
      </c>
      <c r="R1653">
        <f>VLOOKUP(A1653,Mobility!$A:$L,11,FALSE)</f>
        <v>0</v>
      </c>
      <c r="S1653">
        <f>VLOOKUP(A1653,Mobility!$A:$L,12,FALSE)</f>
        <v>-1</v>
      </c>
      <c r="T1653">
        <f>VLOOKUP(D1653,'Pop and Pop Den'!A:C,2,FALSE)</f>
        <v>5210095</v>
      </c>
      <c r="U1653">
        <f>VLOOKUP(D1653,'Pop and Pop Den'!A:C,3,FALSE)</f>
        <v>173.31739999999999</v>
      </c>
      <c r="V1653">
        <f>VLOOKUP(D1653,Unemployment!A:B,2,FALSE)</f>
        <v>2.8</v>
      </c>
      <c r="W1653">
        <f>VLOOKUP(D1653,Unemployment!H:J,2,FALSE)</f>
        <v>2.5</v>
      </c>
      <c r="X1653">
        <f>VLOOKUP(D1653,Unemployment!H:J,3,FALSE)</f>
        <v>2.6</v>
      </c>
      <c r="Y1653">
        <f t="shared" si="518"/>
        <v>-0.19999999999999973</v>
      </c>
      <c r="Z1653">
        <f t="shared" si="519"/>
        <v>0.10000000000000009</v>
      </c>
      <c r="AA1653">
        <f>VLOOKUP(D1653,MedianAge!A:B,2,FALSE)</f>
        <v>39.200000000000003</v>
      </c>
      <c r="AB1653" s="6">
        <f>VLOOKUP(D1653,StateActions!F:G,2,FALSE)</f>
        <v>43928</v>
      </c>
      <c r="AC1653" s="6">
        <f>VLOOKUP(D1653,StateActions!L:M,2,FALSE)</f>
        <v>43921</v>
      </c>
      <c r="AD1653" s="6">
        <f>VLOOKUP(D1653,StateActions!A:B,2,FALSE)</f>
        <v>43905</v>
      </c>
      <c r="AE1653">
        <f t="shared" si="520"/>
        <v>-26</v>
      </c>
      <c r="AF1653">
        <f t="shared" si="521"/>
        <v>-19</v>
      </c>
      <c r="AG1653">
        <f t="shared" si="522"/>
        <v>-3</v>
      </c>
      <c r="AH1653" s="18">
        <f t="shared" si="523"/>
        <v>0.17241379310344829</v>
      </c>
      <c r="AI1653" s="18">
        <f t="shared" si="524"/>
        <v>0.82758620689655171</v>
      </c>
      <c r="AJ1653" s="20">
        <f t="shared" si="525"/>
        <v>0</v>
      </c>
      <c r="AK1653" t="str">
        <f t="shared" si="526"/>
        <v>Include</v>
      </c>
      <c r="AL1653" t="str">
        <f t="shared" si="527"/>
        <v>Less than 10 deaths</v>
      </c>
      <c r="AM1653" s="6">
        <f>IFERROR(VLOOKUP(D1653,DatesEachStateReach10Deaths!A:B,2,FALSE),AK1653)</f>
        <v>43918</v>
      </c>
      <c r="AN1653">
        <f t="shared" si="528"/>
        <v>-16</v>
      </c>
    </row>
    <row r="1654" spans="1:40" x14ac:dyDescent="0.25">
      <c r="A1654" t="str">
        <f t="shared" si="529"/>
        <v>43903South Carolina</v>
      </c>
      <c r="B1654" t="str">
        <f t="shared" si="512"/>
        <v>43903SC</v>
      </c>
      <c r="C1654" s="6">
        <v>43903</v>
      </c>
      <c r="D1654" t="s">
        <v>103</v>
      </c>
      <c r="E1654" t="s">
        <v>49</v>
      </c>
      <c r="F1654">
        <f>IFERROR(VLOOKUP(B1654,CovidTracking!B:G,4,FALSE),0)</f>
        <v>12</v>
      </c>
      <c r="G1654">
        <f>IFERROR(VLOOKUP(B1654,CovidTracking!B:G,5,FALSE),0)</f>
        <v>75</v>
      </c>
      <c r="H1654">
        <f t="shared" si="513"/>
        <v>87</v>
      </c>
      <c r="I1654">
        <f>IFERROR(VLOOKUP(B1654,CovidTracking!B:G,6,FALSE),0)</f>
        <v>0</v>
      </c>
      <c r="J1654">
        <f t="shared" si="530"/>
        <v>2</v>
      </c>
      <c r="K1654">
        <f t="shared" si="531"/>
        <v>27</v>
      </c>
      <c r="L1654">
        <f t="shared" si="532"/>
        <v>29</v>
      </c>
      <c r="M1654">
        <f t="shared" si="533"/>
        <v>0</v>
      </c>
      <c r="N1654">
        <f>VLOOKUP(A1654,Mobility!$A:$L,7,FALSE)</f>
        <v>8</v>
      </c>
      <c r="O1654">
        <f>VLOOKUP(A1654,Mobility!$A:$L,8,FALSE)</f>
        <v>22</v>
      </c>
      <c r="P1654">
        <f>VLOOKUP(A1654,Mobility!$A:$L,9,FALSE)</f>
        <v>41</v>
      </c>
      <c r="Q1654">
        <f>VLOOKUP(A1654,Mobility!$A:$L,10,FALSE)</f>
        <v>10</v>
      </c>
      <c r="R1654">
        <f>VLOOKUP(A1654,Mobility!$A:$L,11,FALSE)</f>
        <v>-2</v>
      </c>
      <c r="S1654">
        <f>VLOOKUP(A1654,Mobility!$A:$L,12,FALSE)</f>
        <v>-1</v>
      </c>
      <c r="T1654">
        <f>VLOOKUP(D1654,'Pop and Pop Den'!A:C,2,FALSE)</f>
        <v>5210095</v>
      </c>
      <c r="U1654">
        <f>VLOOKUP(D1654,'Pop and Pop Den'!A:C,3,FALSE)</f>
        <v>173.31739999999999</v>
      </c>
      <c r="V1654">
        <f>VLOOKUP(D1654,Unemployment!A:B,2,FALSE)</f>
        <v>2.8</v>
      </c>
      <c r="W1654">
        <f>VLOOKUP(D1654,Unemployment!H:J,2,FALSE)</f>
        <v>2.5</v>
      </c>
      <c r="X1654">
        <f>VLOOKUP(D1654,Unemployment!H:J,3,FALSE)</f>
        <v>2.6</v>
      </c>
      <c r="Y1654">
        <f t="shared" si="518"/>
        <v>-0.19999999999999973</v>
      </c>
      <c r="Z1654">
        <f t="shared" si="519"/>
        <v>0.10000000000000009</v>
      </c>
      <c r="AA1654">
        <f>VLOOKUP(D1654,MedianAge!A:B,2,FALSE)</f>
        <v>39.200000000000003</v>
      </c>
      <c r="AB1654" s="6">
        <f>VLOOKUP(D1654,StateActions!F:G,2,FALSE)</f>
        <v>43928</v>
      </c>
      <c r="AC1654" s="6">
        <f>VLOOKUP(D1654,StateActions!L:M,2,FALSE)</f>
        <v>43921</v>
      </c>
      <c r="AD1654" s="6">
        <f>VLOOKUP(D1654,StateActions!A:B,2,FALSE)</f>
        <v>43905</v>
      </c>
      <c r="AE1654">
        <f t="shared" si="520"/>
        <v>-25</v>
      </c>
      <c r="AF1654">
        <f t="shared" si="521"/>
        <v>-18</v>
      </c>
      <c r="AG1654">
        <f t="shared" si="522"/>
        <v>-2</v>
      </c>
      <c r="AH1654" s="18">
        <f t="shared" si="523"/>
        <v>0.13793103448275862</v>
      </c>
      <c r="AI1654" s="18">
        <f t="shared" si="524"/>
        <v>0.86206896551724133</v>
      </c>
      <c r="AJ1654" s="20">
        <f t="shared" si="525"/>
        <v>0</v>
      </c>
      <c r="AK1654" t="str">
        <f t="shared" si="526"/>
        <v>Include</v>
      </c>
      <c r="AL1654" t="str">
        <f t="shared" si="527"/>
        <v>Less than 10 deaths</v>
      </c>
      <c r="AM1654" s="6">
        <f>IFERROR(VLOOKUP(D1654,DatesEachStateReach10Deaths!A:B,2,FALSE),AK1654)</f>
        <v>43918</v>
      </c>
      <c r="AN1654">
        <f t="shared" si="528"/>
        <v>-15</v>
      </c>
    </row>
    <row r="1655" spans="1:40" x14ac:dyDescent="0.25">
      <c r="A1655" t="str">
        <f t="shared" si="529"/>
        <v>43904South Carolina</v>
      </c>
      <c r="B1655" t="str">
        <f t="shared" si="512"/>
        <v>43904SC</v>
      </c>
      <c r="C1655" s="6">
        <v>43904</v>
      </c>
      <c r="D1655" t="s">
        <v>103</v>
      </c>
      <c r="E1655" t="s">
        <v>49</v>
      </c>
      <c r="F1655">
        <f>IFERROR(VLOOKUP(B1655,CovidTracking!B:G,4,FALSE),0)</f>
        <v>13</v>
      </c>
      <c r="G1655">
        <f>IFERROR(VLOOKUP(B1655,CovidTracking!B:G,5,FALSE),0)</f>
        <v>110</v>
      </c>
      <c r="H1655">
        <f t="shared" si="513"/>
        <v>123</v>
      </c>
      <c r="I1655">
        <f>IFERROR(VLOOKUP(B1655,CovidTracking!B:G,6,FALSE),0)</f>
        <v>0</v>
      </c>
      <c r="J1655">
        <f t="shared" si="530"/>
        <v>1</v>
      </c>
      <c r="K1655">
        <f t="shared" si="531"/>
        <v>35</v>
      </c>
      <c r="L1655">
        <f t="shared" si="532"/>
        <v>36</v>
      </c>
      <c r="M1655">
        <f t="shared" si="533"/>
        <v>0</v>
      </c>
      <c r="N1655">
        <f>VLOOKUP(A1655,Mobility!$A:$L,7,FALSE)</f>
        <v>4</v>
      </c>
      <c r="O1655">
        <f>VLOOKUP(A1655,Mobility!$A:$L,8,FALSE)</f>
        <v>18</v>
      </c>
      <c r="P1655">
        <f>VLOOKUP(A1655,Mobility!$A:$L,9,FALSE)</f>
        <v>64</v>
      </c>
      <c r="Q1655">
        <f>VLOOKUP(A1655,Mobility!$A:$L,10,FALSE)</f>
        <v>10</v>
      </c>
      <c r="R1655">
        <f>VLOOKUP(A1655,Mobility!$A:$L,11,FALSE)</f>
        <v>1</v>
      </c>
      <c r="S1655">
        <f>VLOOKUP(A1655,Mobility!$A:$L,12,FALSE)</f>
        <v>0</v>
      </c>
      <c r="T1655">
        <f>VLOOKUP(D1655,'Pop and Pop Den'!A:C,2,FALSE)</f>
        <v>5210095</v>
      </c>
      <c r="U1655">
        <f>VLOOKUP(D1655,'Pop and Pop Den'!A:C,3,FALSE)</f>
        <v>173.31739999999999</v>
      </c>
      <c r="V1655">
        <f>VLOOKUP(D1655,Unemployment!A:B,2,FALSE)</f>
        <v>2.8</v>
      </c>
      <c r="W1655">
        <f>VLOOKUP(D1655,Unemployment!H:J,2,FALSE)</f>
        <v>2.5</v>
      </c>
      <c r="X1655">
        <f>VLOOKUP(D1655,Unemployment!H:J,3,FALSE)</f>
        <v>2.6</v>
      </c>
      <c r="Y1655">
        <f t="shared" si="518"/>
        <v>-0.19999999999999973</v>
      </c>
      <c r="Z1655">
        <f t="shared" si="519"/>
        <v>0.10000000000000009</v>
      </c>
      <c r="AA1655">
        <f>VLOOKUP(D1655,MedianAge!A:B,2,FALSE)</f>
        <v>39.200000000000003</v>
      </c>
      <c r="AB1655" s="6">
        <f>VLOOKUP(D1655,StateActions!F:G,2,FALSE)</f>
        <v>43928</v>
      </c>
      <c r="AC1655" s="6">
        <f>VLOOKUP(D1655,StateActions!L:M,2,FALSE)</f>
        <v>43921</v>
      </c>
      <c r="AD1655" s="6">
        <f>VLOOKUP(D1655,StateActions!A:B,2,FALSE)</f>
        <v>43905</v>
      </c>
      <c r="AE1655">
        <f t="shared" si="520"/>
        <v>-24</v>
      </c>
      <c r="AF1655">
        <f t="shared" si="521"/>
        <v>-17</v>
      </c>
      <c r="AG1655">
        <f t="shared" si="522"/>
        <v>-1</v>
      </c>
      <c r="AH1655" s="18">
        <f t="shared" si="523"/>
        <v>0.10569105691056911</v>
      </c>
      <c r="AI1655" s="18">
        <f t="shared" si="524"/>
        <v>0.89430894308943087</v>
      </c>
      <c r="AJ1655" s="20">
        <f t="shared" si="525"/>
        <v>0</v>
      </c>
      <c r="AK1655" t="str">
        <f t="shared" si="526"/>
        <v>Include</v>
      </c>
      <c r="AL1655" t="str">
        <f t="shared" si="527"/>
        <v>Less than 10 deaths</v>
      </c>
      <c r="AM1655" s="6">
        <f>IFERROR(VLOOKUP(D1655,DatesEachStateReach10Deaths!A:B,2,FALSE),AK1655)</f>
        <v>43918</v>
      </c>
      <c r="AN1655">
        <f t="shared" si="528"/>
        <v>-14</v>
      </c>
    </row>
    <row r="1656" spans="1:40" x14ac:dyDescent="0.25">
      <c r="A1656" t="str">
        <f t="shared" si="529"/>
        <v>43905South Carolina</v>
      </c>
      <c r="B1656" t="str">
        <f t="shared" si="512"/>
        <v>43905SC</v>
      </c>
      <c r="C1656" s="6">
        <v>43905</v>
      </c>
      <c r="D1656" t="s">
        <v>103</v>
      </c>
      <c r="E1656" t="s">
        <v>49</v>
      </c>
      <c r="F1656">
        <f>IFERROR(VLOOKUP(B1656,CovidTracking!B:G,4,FALSE),0)</f>
        <v>19</v>
      </c>
      <c r="G1656">
        <f>IFERROR(VLOOKUP(B1656,CovidTracking!B:G,5,FALSE),0)</f>
        <v>154</v>
      </c>
      <c r="H1656">
        <f t="shared" si="513"/>
        <v>173</v>
      </c>
      <c r="I1656">
        <f>IFERROR(VLOOKUP(B1656,CovidTracking!B:G,6,FALSE),0)</f>
        <v>0</v>
      </c>
      <c r="J1656">
        <f t="shared" si="530"/>
        <v>6</v>
      </c>
      <c r="K1656">
        <f t="shared" si="531"/>
        <v>44</v>
      </c>
      <c r="L1656">
        <f t="shared" si="532"/>
        <v>50</v>
      </c>
      <c r="M1656">
        <f t="shared" si="533"/>
        <v>0</v>
      </c>
      <c r="N1656">
        <f>VLOOKUP(A1656,Mobility!$A:$L,7,FALSE)</f>
        <v>2</v>
      </c>
      <c r="O1656">
        <f>VLOOKUP(A1656,Mobility!$A:$L,8,FALSE)</f>
        <v>23</v>
      </c>
      <c r="P1656">
        <f>VLOOKUP(A1656,Mobility!$A:$L,9,FALSE)</f>
        <v>15</v>
      </c>
      <c r="Q1656">
        <f>VLOOKUP(A1656,Mobility!$A:$L,10,FALSE)</f>
        <v>16</v>
      </c>
      <c r="R1656">
        <f>VLOOKUP(A1656,Mobility!$A:$L,11,FALSE)</f>
        <v>-3</v>
      </c>
      <c r="S1656">
        <f>VLOOKUP(A1656,Mobility!$A:$L,12,FALSE)</f>
        <v>1</v>
      </c>
      <c r="T1656">
        <f>VLOOKUP(D1656,'Pop and Pop Den'!A:C,2,FALSE)</f>
        <v>5210095</v>
      </c>
      <c r="U1656">
        <f>VLOOKUP(D1656,'Pop and Pop Den'!A:C,3,FALSE)</f>
        <v>173.31739999999999</v>
      </c>
      <c r="V1656">
        <f>VLOOKUP(D1656,Unemployment!A:B,2,FALSE)</f>
        <v>2.8</v>
      </c>
      <c r="W1656">
        <f>VLOOKUP(D1656,Unemployment!H:J,2,FALSE)</f>
        <v>2.5</v>
      </c>
      <c r="X1656">
        <f>VLOOKUP(D1656,Unemployment!H:J,3,FALSE)</f>
        <v>2.6</v>
      </c>
      <c r="Y1656">
        <f t="shared" si="518"/>
        <v>-0.19999999999999973</v>
      </c>
      <c r="Z1656">
        <f t="shared" si="519"/>
        <v>0.10000000000000009</v>
      </c>
      <c r="AA1656">
        <f>VLOOKUP(D1656,MedianAge!A:B,2,FALSE)</f>
        <v>39.200000000000003</v>
      </c>
      <c r="AB1656" s="6">
        <f>VLOOKUP(D1656,StateActions!F:G,2,FALSE)</f>
        <v>43928</v>
      </c>
      <c r="AC1656" s="6">
        <f>VLOOKUP(D1656,StateActions!L:M,2,FALSE)</f>
        <v>43921</v>
      </c>
      <c r="AD1656" s="6">
        <f>VLOOKUP(D1656,StateActions!A:B,2,FALSE)</f>
        <v>43905</v>
      </c>
      <c r="AE1656">
        <f t="shared" si="520"/>
        <v>-23</v>
      </c>
      <c r="AF1656">
        <f t="shared" si="521"/>
        <v>-16</v>
      </c>
      <c r="AG1656">
        <f t="shared" si="522"/>
        <v>0</v>
      </c>
      <c r="AH1656" s="18">
        <f t="shared" si="523"/>
        <v>0.10982658959537572</v>
      </c>
      <c r="AI1656" s="18">
        <f t="shared" si="524"/>
        <v>0.89017341040462428</v>
      </c>
      <c r="AJ1656" s="20">
        <f t="shared" si="525"/>
        <v>0</v>
      </c>
      <c r="AK1656" t="str">
        <f t="shared" si="526"/>
        <v>Include</v>
      </c>
      <c r="AL1656" t="str">
        <f t="shared" si="527"/>
        <v>Less than 10 deaths</v>
      </c>
      <c r="AM1656" s="6">
        <f>IFERROR(VLOOKUP(D1656,DatesEachStateReach10Deaths!A:B,2,FALSE),AK1656)</f>
        <v>43918</v>
      </c>
      <c r="AN1656">
        <f t="shared" si="528"/>
        <v>-13</v>
      </c>
    </row>
    <row r="1657" spans="1:40" x14ac:dyDescent="0.25">
      <c r="A1657" t="str">
        <f t="shared" si="529"/>
        <v>43906South Carolina</v>
      </c>
      <c r="B1657" t="str">
        <f t="shared" si="512"/>
        <v>43906SC</v>
      </c>
      <c r="C1657" s="6">
        <v>43906</v>
      </c>
      <c r="D1657" t="s">
        <v>103</v>
      </c>
      <c r="E1657" t="s">
        <v>49</v>
      </c>
      <c r="F1657">
        <f>IFERROR(VLOOKUP(B1657,CovidTracking!B:G,4,FALSE),0)</f>
        <v>28</v>
      </c>
      <c r="G1657">
        <f>IFERROR(VLOOKUP(B1657,CovidTracking!B:G,5,FALSE),0)</f>
        <v>235</v>
      </c>
      <c r="H1657">
        <f t="shared" si="513"/>
        <v>263</v>
      </c>
      <c r="I1657">
        <f>IFERROR(VLOOKUP(B1657,CovidTracking!B:G,6,FALSE),0)</f>
        <v>1</v>
      </c>
      <c r="J1657">
        <f t="shared" si="530"/>
        <v>9</v>
      </c>
      <c r="K1657">
        <f t="shared" si="531"/>
        <v>81</v>
      </c>
      <c r="L1657">
        <f t="shared" si="532"/>
        <v>90</v>
      </c>
      <c r="M1657">
        <f t="shared" si="533"/>
        <v>1</v>
      </c>
      <c r="N1657">
        <f>VLOOKUP(A1657,Mobility!$A:$L,7,FALSE)</f>
        <v>-1</v>
      </c>
      <c r="O1657">
        <f>VLOOKUP(A1657,Mobility!$A:$L,8,FALSE)</f>
        <v>24</v>
      </c>
      <c r="P1657">
        <f>VLOOKUP(A1657,Mobility!$A:$L,9,FALSE)</f>
        <v>13</v>
      </c>
      <c r="Q1657">
        <f>VLOOKUP(A1657,Mobility!$A:$L,10,FALSE)</f>
        <v>-1</v>
      </c>
      <c r="R1657">
        <f>VLOOKUP(A1657,Mobility!$A:$L,11,FALSE)</f>
        <v>-10</v>
      </c>
      <c r="S1657">
        <f>VLOOKUP(A1657,Mobility!$A:$L,12,FALSE)</f>
        <v>4</v>
      </c>
      <c r="T1657">
        <f>VLOOKUP(D1657,'Pop and Pop Den'!A:C,2,FALSE)</f>
        <v>5210095</v>
      </c>
      <c r="U1657">
        <f>VLOOKUP(D1657,'Pop and Pop Den'!A:C,3,FALSE)</f>
        <v>173.31739999999999</v>
      </c>
      <c r="V1657">
        <f>VLOOKUP(D1657,Unemployment!A:B,2,FALSE)</f>
        <v>2.8</v>
      </c>
      <c r="W1657">
        <f>VLOOKUP(D1657,Unemployment!H:J,2,FALSE)</f>
        <v>2.5</v>
      </c>
      <c r="X1657">
        <f>VLOOKUP(D1657,Unemployment!H:J,3,FALSE)</f>
        <v>2.6</v>
      </c>
      <c r="Y1657">
        <f t="shared" si="518"/>
        <v>-0.19999999999999973</v>
      </c>
      <c r="Z1657">
        <f t="shared" si="519"/>
        <v>0.10000000000000009</v>
      </c>
      <c r="AA1657">
        <f>VLOOKUP(D1657,MedianAge!A:B,2,FALSE)</f>
        <v>39.200000000000003</v>
      </c>
      <c r="AB1657" s="6">
        <f>VLOOKUP(D1657,StateActions!F:G,2,FALSE)</f>
        <v>43928</v>
      </c>
      <c r="AC1657" s="6">
        <f>VLOOKUP(D1657,StateActions!L:M,2,FALSE)</f>
        <v>43921</v>
      </c>
      <c r="AD1657" s="6">
        <f>VLOOKUP(D1657,StateActions!A:B,2,FALSE)</f>
        <v>43905</v>
      </c>
      <c r="AE1657">
        <f t="shared" si="520"/>
        <v>-22</v>
      </c>
      <c r="AF1657">
        <f t="shared" si="521"/>
        <v>-15</v>
      </c>
      <c r="AG1657">
        <f t="shared" si="522"/>
        <v>1</v>
      </c>
      <c r="AH1657" s="18">
        <f t="shared" si="523"/>
        <v>0.10646387832699619</v>
      </c>
      <c r="AI1657" s="18">
        <f t="shared" si="524"/>
        <v>0.89353612167300378</v>
      </c>
      <c r="AJ1657" s="20">
        <f t="shared" si="525"/>
        <v>3.8022813688212928E-3</v>
      </c>
      <c r="AK1657" t="str">
        <f t="shared" si="526"/>
        <v>Include</v>
      </c>
      <c r="AL1657" t="str">
        <f t="shared" si="527"/>
        <v>Less than 10 deaths</v>
      </c>
      <c r="AM1657" s="6">
        <f>IFERROR(VLOOKUP(D1657,DatesEachStateReach10Deaths!A:B,2,FALSE),AK1657)</f>
        <v>43918</v>
      </c>
      <c r="AN1657">
        <f t="shared" si="528"/>
        <v>-12</v>
      </c>
    </row>
    <row r="1658" spans="1:40" x14ac:dyDescent="0.25">
      <c r="A1658" t="str">
        <f t="shared" si="529"/>
        <v>43907South Carolina</v>
      </c>
      <c r="B1658" t="str">
        <f t="shared" si="512"/>
        <v>43907SC</v>
      </c>
      <c r="C1658" s="6">
        <v>43907</v>
      </c>
      <c r="D1658" t="s">
        <v>103</v>
      </c>
      <c r="E1658" t="s">
        <v>49</v>
      </c>
      <c r="F1658">
        <f>IFERROR(VLOOKUP(B1658,CovidTracking!B:G,4,FALSE),0)</f>
        <v>33</v>
      </c>
      <c r="G1658">
        <f>IFERROR(VLOOKUP(B1658,CovidTracking!B:G,5,FALSE),0)</f>
        <v>311</v>
      </c>
      <c r="H1658">
        <f t="shared" si="513"/>
        <v>344</v>
      </c>
      <c r="I1658">
        <f>IFERROR(VLOOKUP(B1658,CovidTracking!B:G,6,FALSE),0)</f>
        <v>1</v>
      </c>
      <c r="J1658">
        <f t="shared" si="530"/>
        <v>5</v>
      </c>
      <c r="K1658">
        <f t="shared" si="531"/>
        <v>76</v>
      </c>
      <c r="L1658">
        <f t="shared" si="532"/>
        <v>81</v>
      </c>
      <c r="M1658">
        <f t="shared" si="533"/>
        <v>0</v>
      </c>
      <c r="N1658">
        <f>VLOOKUP(A1658,Mobility!$A:$L,7,FALSE)</f>
        <v>-8</v>
      </c>
      <c r="O1658">
        <f>VLOOKUP(A1658,Mobility!$A:$L,8,FALSE)</f>
        <v>17</v>
      </c>
      <c r="P1658">
        <f>VLOOKUP(A1658,Mobility!$A:$L,9,FALSE)</f>
        <v>6</v>
      </c>
      <c r="Q1658">
        <f>VLOOKUP(A1658,Mobility!$A:$L,10,FALSE)</f>
        <v>-2</v>
      </c>
      <c r="R1658">
        <f>VLOOKUP(A1658,Mobility!$A:$L,11,FALSE)</f>
        <v>-15</v>
      </c>
      <c r="S1658">
        <f>VLOOKUP(A1658,Mobility!$A:$L,12,FALSE)</f>
        <v>7</v>
      </c>
      <c r="T1658">
        <f>VLOOKUP(D1658,'Pop and Pop Den'!A:C,2,FALSE)</f>
        <v>5210095</v>
      </c>
      <c r="U1658">
        <f>VLOOKUP(D1658,'Pop and Pop Den'!A:C,3,FALSE)</f>
        <v>173.31739999999999</v>
      </c>
      <c r="V1658">
        <f>VLOOKUP(D1658,Unemployment!A:B,2,FALSE)</f>
        <v>2.8</v>
      </c>
      <c r="W1658">
        <f>VLOOKUP(D1658,Unemployment!H:J,2,FALSE)</f>
        <v>2.5</v>
      </c>
      <c r="X1658">
        <f>VLOOKUP(D1658,Unemployment!H:J,3,FALSE)</f>
        <v>2.6</v>
      </c>
      <c r="Y1658">
        <f t="shared" si="518"/>
        <v>-0.19999999999999973</v>
      </c>
      <c r="Z1658">
        <f t="shared" si="519"/>
        <v>0.10000000000000009</v>
      </c>
      <c r="AA1658">
        <f>VLOOKUP(D1658,MedianAge!A:B,2,FALSE)</f>
        <v>39.200000000000003</v>
      </c>
      <c r="AB1658" s="6">
        <f>VLOOKUP(D1658,StateActions!F:G,2,FALSE)</f>
        <v>43928</v>
      </c>
      <c r="AC1658" s="6">
        <f>VLOOKUP(D1658,StateActions!L:M,2,FALSE)</f>
        <v>43921</v>
      </c>
      <c r="AD1658" s="6">
        <f>VLOOKUP(D1658,StateActions!A:B,2,FALSE)</f>
        <v>43905</v>
      </c>
      <c r="AE1658">
        <f t="shared" si="520"/>
        <v>-21</v>
      </c>
      <c r="AF1658">
        <f t="shared" si="521"/>
        <v>-14</v>
      </c>
      <c r="AG1658">
        <f t="shared" si="522"/>
        <v>2</v>
      </c>
      <c r="AH1658" s="18">
        <f t="shared" si="523"/>
        <v>9.5930232558139539E-2</v>
      </c>
      <c r="AI1658" s="18">
        <f t="shared" si="524"/>
        <v>0.90406976744186052</v>
      </c>
      <c r="AJ1658" s="20">
        <f t="shared" si="525"/>
        <v>2.9069767441860465E-3</v>
      </c>
      <c r="AK1658" t="str">
        <f t="shared" si="526"/>
        <v>Include</v>
      </c>
      <c r="AL1658" t="str">
        <f t="shared" si="527"/>
        <v>Less than 10 deaths</v>
      </c>
      <c r="AM1658" s="6">
        <f>IFERROR(VLOOKUP(D1658,DatesEachStateReach10Deaths!A:B,2,FALSE),AK1658)</f>
        <v>43918</v>
      </c>
      <c r="AN1658">
        <f t="shared" si="528"/>
        <v>-11</v>
      </c>
    </row>
    <row r="1659" spans="1:40" x14ac:dyDescent="0.25">
      <c r="A1659" t="str">
        <f t="shared" si="529"/>
        <v>43908South Carolina</v>
      </c>
      <c r="B1659" t="str">
        <f t="shared" si="512"/>
        <v>43908SC</v>
      </c>
      <c r="C1659" s="6">
        <v>43908</v>
      </c>
      <c r="D1659" t="s">
        <v>103</v>
      </c>
      <c r="E1659" t="s">
        <v>49</v>
      </c>
      <c r="F1659">
        <f>IFERROR(VLOOKUP(B1659,CovidTracking!B:G,4,FALSE),0)</f>
        <v>60</v>
      </c>
      <c r="G1659">
        <f>IFERROR(VLOOKUP(B1659,CovidTracking!B:G,5,FALSE),0)</f>
        <v>583</v>
      </c>
      <c r="H1659">
        <f t="shared" si="513"/>
        <v>643</v>
      </c>
      <c r="I1659">
        <f>IFERROR(VLOOKUP(B1659,CovidTracking!B:G,6,FALSE),0)</f>
        <v>1</v>
      </c>
      <c r="J1659">
        <f t="shared" si="530"/>
        <v>27</v>
      </c>
      <c r="K1659">
        <f t="shared" si="531"/>
        <v>272</v>
      </c>
      <c r="L1659">
        <f t="shared" si="532"/>
        <v>299</v>
      </c>
      <c r="M1659">
        <f t="shared" si="533"/>
        <v>0</v>
      </c>
      <c r="N1659">
        <f>VLOOKUP(A1659,Mobility!$A:$L,7,FALSE)</f>
        <v>-19</v>
      </c>
      <c r="O1659">
        <f>VLOOKUP(A1659,Mobility!$A:$L,8,FALSE)</f>
        <v>11</v>
      </c>
      <c r="P1659">
        <f>VLOOKUP(A1659,Mobility!$A:$L,9,FALSE)</f>
        <v>10</v>
      </c>
      <c r="Q1659">
        <f>VLOOKUP(A1659,Mobility!$A:$L,10,FALSE)</f>
        <v>-4</v>
      </c>
      <c r="R1659">
        <f>VLOOKUP(A1659,Mobility!$A:$L,11,FALSE)</f>
        <v>-21</v>
      </c>
      <c r="S1659">
        <f>VLOOKUP(A1659,Mobility!$A:$L,12,FALSE)</f>
        <v>9</v>
      </c>
      <c r="T1659">
        <f>VLOOKUP(D1659,'Pop and Pop Den'!A:C,2,FALSE)</f>
        <v>5210095</v>
      </c>
      <c r="U1659">
        <f>VLOOKUP(D1659,'Pop and Pop Den'!A:C,3,FALSE)</f>
        <v>173.31739999999999</v>
      </c>
      <c r="V1659">
        <f>VLOOKUP(D1659,Unemployment!A:B,2,FALSE)</f>
        <v>2.8</v>
      </c>
      <c r="W1659">
        <f>VLOOKUP(D1659,Unemployment!H:J,2,FALSE)</f>
        <v>2.5</v>
      </c>
      <c r="X1659">
        <f>VLOOKUP(D1659,Unemployment!H:J,3,FALSE)</f>
        <v>2.6</v>
      </c>
      <c r="Y1659">
        <f t="shared" si="518"/>
        <v>-0.19999999999999973</v>
      </c>
      <c r="Z1659">
        <f t="shared" si="519"/>
        <v>0.10000000000000009</v>
      </c>
      <c r="AA1659">
        <f>VLOOKUP(D1659,MedianAge!A:B,2,FALSE)</f>
        <v>39.200000000000003</v>
      </c>
      <c r="AB1659" s="6">
        <f>VLOOKUP(D1659,StateActions!F:G,2,FALSE)</f>
        <v>43928</v>
      </c>
      <c r="AC1659" s="6">
        <f>VLOOKUP(D1659,StateActions!L:M,2,FALSE)</f>
        <v>43921</v>
      </c>
      <c r="AD1659" s="6">
        <f>VLOOKUP(D1659,StateActions!A:B,2,FALSE)</f>
        <v>43905</v>
      </c>
      <c r="AE1659">
        <f t="shared" si="520"/>
        <v>-20</v>
      </c>
      <c r="AF1659">
        <f t="shared" si="521"/>
        <v>-13</v>
      </c>
      <c r="AG1659">
        <f t="shared" si="522"/>
        <v>3</v>
      </c>
      <c r="AH1659" s="18">
        <f t="shared" si="523"/>
        <v>9.3312597200622086E-2</v>
      </c>
      <c r="AI1659" s="18">
        <f t="shared" si="524"/>
        <v>0.90668740279937787</v>
      </c>
      <c r="AJ1659" s="20">
        <f t="shared" si="525"/>
        <v>1.5552099533437014E-3</v>
      </c>
      <c r="AK1659" t="str">
        <f t="shared" si="526"/>
        <v>Include</v>
      </c>
      <c r="AL1659" t="str">
        <f t="shared" si="527"/>
        <v>Less than 10 deaths</v>
      </c>
      <c r="AM1659" s="6">
        <f>IFERROR(VLOOKUP(D1659,DatesEachStateReach10Deaths!A:B,2,FALSE),AK1659)</f>
        <v>43918</v>
      </c>
      <c r="AN1659">
        <f t="shared" si="528"/>
        <v>-10</v>
      </c>
    </row>
    <row r="1660" spans="1:40" x14ac:dyDescent="0.25">
      <c r="A1660" t="str">
        <f t="shared" si="529"/>
        <v>43909South Carolina</v>
      </c>
      <c r="B1660" t="str">
        <f t="shared" si="512"/>
        <v>43909SC</v>
      </c>
      <c r="C1660" s="6">
        <v>43909</v>
      </c>
      <c r="D1660" t="s">
        <v>103</v>
      </c>
      <c r="E1660" t="s">
        <v>49</v>
      </c>
      <c r="F1660">
        <f>IFERROR(VLOOKUP(B1660,CovidTracking!B:G,4,FALSE),0)</f>
        <v>60</v>
      </c>
      <c r="G1660">
        <f>IFERROR(VLOOKUP(B1660,CovidTracking!B:G,5,FALSE),0)</f>
        <v>583</v>
      </c>
      <c r="H1660">
        <f t="shared" si="513"/>
        <v>643</v>
      </c>
      <c r="I1660">
        <f>IFERROR(VLOOKUP(B1660,CovidTracking!B:G,6,FALSE),0)</f>
        <v>1</v>
      </c>
      <c r="J1660">
        <f t="shared" si="530"/>
        <v>0</v>
      </c>
      <c r="K1660">
        <f t="shared" si="531"/>
        <v>0</v>
      </c>
      <c r="L1660">
        <f t="shared" si="532"/>
        <v>0</v>
      </c>
      <c r="M1660">
        <f t="shared" si="533"/>
        <v>0</v>
      </c>
      <c r="N1660">
        <f>VLOOKUP(A1660,Mobility!$A:$L,7,FALSE)</f>
        <v>-22</v>
      </c>
      <c r="O1660">
        <f>VLOOKUP(A1660,Mobility!$A:$L,8,FALSE)</f>
        <v>10</v>
      </c>
      <c r="P1660">
        <f>VLOOKUP(A1660,Mobility!$A:$L,9,FALSE)</f>
        <v>32</v>
      </c>
      <c r="Q1660">
        <f>VLOOKUP(A1660,Mobility!$A:$L,10,FALSE)</f>
        <v>-9</v>
      </c>
      <c r="R1660">
        <f>VLOOKUP(A1660,Mobility!$A:$L,11,FALSE)</f>
        <v>-23</v>
      </c>
      <c r="S1660">
        <f>VLOOKUP(A1660,Mobility!$A:$L,12,FALSE)</f>
        <v>10</v>
      </c>
      <c r="T1660">
        <f>VLOOKUP(D1660,'Pop and Pop Den'!A:C,2,FALSE)</f>
        <v>5210095</v>
      </c>
      <c r="U1660">
        <f>VLOOKUP(D1660,'Pop and Pop Den'!A:C,3,FALSE)</f>
        <v>173.31739999999999</v>
      </c>
      <c r="V1660">
        <f>VLOOKUP(D1660,Unemployment!A:B,2,FALSE)</f>
        <v>2.8</v>
      </c>
      <c r="W1660">
        <f>VLOOKUP(D1660,Unemployment!H:J,2,FALSE)</f>
        <v>2.5</v>
      </c>
      <c r="X1660">
        <f>VLOOKUP(D1660,Unemployment!H:J,3,FALSE)</f>
        <v>2.6</v>
      </c>
      <c r="Y1660">
        <f t="shared" si="518"/>
        <v>-0.19999999999999973</v>
      </c>
      <c r="Z1660">
        <f t="shared" si="519"/>
        <v>0.10000000000000009</v>
      </c>
      <c r="AA1660">
        <f>VLOOKUP(D1660,MedianAge!A:B,2,FALSE)</f>
        <v>39.200000000000003</v>
      </c>
      <c r="AB1660" s="6">
        <f>VLOOKUP(D1660,StateActions!F:G,2,FALSE)</f>
        <v>43928</v>
      </c>
      <c r="AC1660" s="6">
        <f>VLOOKUP(D1660,StateActions!L:M,2,FALSE)</f>
        <v>43921</v>
      </c>
      <c r="AD1660" s="6">
        <f>VLOOKUP(D1660,StateActions!A:B,2,FALSE)</f>
        <v>43905</v>
      </c>
      <c r="AE1660">
        <f t="shared" si="520"/>
        <v>-19</v>
      </c>
      <c r="AF1660">
        <f t="shared" si="521"/>
        <v>-12</v>
      </c>
      <c r="AG1660">
        <f t="shared" si="522"/>
        <v>4</v>
      </c>
      <c r="AH1660" s="18">
        <f t="shared" si="523"/>
        <v>9.3312597200622086E-2</v>
      </c>
      <c r="AI1660" s="18">
        <f t="shared" si="524"/>
        <v>0.90668740279937787</v>
      </c>
      <c r="AJ1660" s="20">
        <f t="shared" si="525"/>
        <v>1.5552099533437014E-3</v>
      </c>
      <c r="AK1660" t="str">
        <f t="shared" si="526"/>
        <v>Include</v>
      </c>
      <c r="AL1660" t="str">
        <f t="shared" si="527"/>
        <v>Less than 10 deaths</v>
      </c>
      <c r="AM1660" s="6">
        <f>IFERROR(VLOOKUP(D1660,DatesEachStateReach10Deaths!A:B,2,FALSE),AK1660)</f>
        <v>43918</v>
      </c>
      <c r="AN1660">
        <f t="shared" si="528"/>
        <v>-9</v>
      </c>
    </row>
    <row r="1661" spans="1:40" x14ac:dyDescent="0.25">
      <c r="A1661" t="str">
        <f t="shared" si="529"/>
        <v>43910South Carolina</v>
      </c>
      <c r="B1661" t="str">
        <f t="shared" si="512"/>
        <v>43910SC</v>
      </c>
      <c r="C1661" s="6">
        <v>43910</v>
      </c>
      <c r="D1661" t="s">
        <v>103</v>
      </c>
      <c r="E1661" t="s">
        <v>49</v>
      </c>
      <c r="F1661">
        <f>IFERROR(VLOOKUP(B1661,CovidTracking!B:G,4,FALSE),0)</f>
        <v>81</v>
      </c>
      <c r="G1661">
        <f>IFERROR(VLOOKUP(B1661,CovidTracking!B:G,5,FALSE),0)</f>
        <v>833</v>
      </c>
      <c r="H1661">
        <f t="shared" si="513"/>
        <v>914</v>
      </c>
      <c r="I1661">
        <f>IFERROR(VLOOKUP(B1661,CovidTracking!B:G,6,FALSE),0)</f>
        <v>1</v>
      </c>
      <c r="J1661">
        <f t="shared" si="530"/>
        <v>21</v>
      </c>
      <c r="K1661">
        <f t="shared" si="531"/>
        <v>250</v>
      </c>
      <c r="L1661">
        <f t="shared" si="532"/>
        <v>271</v>
      </c>
      <c r="M1661">
        <f t="shared" si="533"/>
        <v>0</v>
      </c>
      <c r="N1661">
        <f>VLOOKUP(A1661,Mobility!$A:$L,7,FALSE)</f>
        <v>-25</v>
      </c>
      <c r="O1661">
        <f>VLOOKUP(A1661,Mobility!$A:$L,8,FALSE)</f>
        <v>10</v>
      </c>
      <c r="P1661">
        <f>VLOOKUP(A1661,Mobility!$A:$L,9,FALSE)</f>
        <v>31</v>
      </c>
      <c r="Q1661">
        <f>VLOOKUP(A1661,Mobility!$A:$L,10,FALSE)</f>
        <v>-13</v>
      </c>
      <c r="R1661">
        <f>VLOOKUP(A1661,Mobility!$A:$L,11,FALSE)</f>
        <v>-26</v>
      </c>
      <c r="S1661">
        <f>VLOOKUP(A1661,Mobility!$A:$L,12,FALSE)</f>
        <v>10</v>
      </c>
      <c r="T1661">
        <f>VLOOKUP(D1661,'Pop and Pop Den'!A:C,2,FALSE)</f>
        <v>5210095</v>
      </c>
      <c r="U1661">
        <f>VLOOKUP(D1661,'Pop and Pop Den'!A:C,3,FALSE)</f>
        <v>173.31739999999999</v>
      </c>
      <c r="V1661">
        <f>VLOOKUP(D1661,Unemployment!A:B,2,FALSE)</f>
        <v>2.8</v>
      </c>
      <c r="W1661">
        <f>VLOOKUP(D1661,Unemployment!H:J,2,FALSE)</f>
        <v>2.5</v>
      </c>
      <c r="X1661">
        <f>VLOOKUP(D1661,Unemployment!H:J,3,FALSE)</f>
        <v>2.6</v>
      </c>
      <c r="Y1661">
        <f t="shared" si="518"/>
        <v>-0.19999999999999973</v>
      </c>
      <c r="Z1661">
        <f t="shared" si="519"/>
        <v>0.10000000000000009</v>
      </c>
      <c r="AA1661">
        <f>VLOOKUP(D1661,MedianAge!A:B,2,FALSE)</f>
        <v>39.200000000000003</v>
      </c>
      <c r="AB1661" s="6">
        <f>VLOOKUP(D1661,StateActions!F:G,2,FALSE)</f>
        <v>43928</v>
      </c>
      <c r="AC1661" s="6">
        <f>VLOOKUP(D1661,StateActions!L:M,2,FALSE)</f>
        <v>43921</v>
      </c>
      <c r="AD1661" s="6">
        <f>VLOOKUP(D1661,StateActions!A:B,2,FALSE)</f>
        <v>43905</v>
      </c>
      <c r="AE1661">
        <f t="shared" si="520"/>
        <v>-18</v>
      </c>
      <c r="AF1661">
        <f t="shared" si="521"/>
        <v>-11</v>
      </c>
      <c r="AG1661">
        <f t="shared" si="522"/>
        <v>5</v>
      </c>
      <c r="AH1661" s="18">
        <f t="shared" si="523"/>
        <v>8.8621444201312904E-2</v>
      </c>
      <c r="AI1661" s="18">
        <f t="shared" si="524"/>
        <v>0.9113785557986871</v>
      </c>
      <c r="AJ1661" s="20">
        <f t="shared" si="525"/>
        <v>1.0940919037199124E-3</v>
      </c>
      <c r="AK1661" t="str">
        <f t="shared" si="526"/>
        <v>Include</v>
      </c>
      <c r="AL1661" t="str">
        <f t="shared" si="527"/>
        <v>Less than 10 deaths</v>
      </c>
      <c r="AM1661" s="6">
        <f>IFERROR(VLOOKUP(D1661,DatesEachStateReach10Deaths!A:B,2,FALSE),AK1661)</f>
        <v>43918</v>
      </c>
      <c r="AN1661">
        <f t="shared" si="528"/>
        <v>-8</v>
      </c>
    </row>
    <row r="1662" spans="1:40" x14ac:dyDescent="0.25">
      <c r="A1662" t="str">
        <f t="shared" si="529"/>
        <v>43911South Carolina</v>
      </c>
      <c r="B1662" t="str">
        <f t="shared" si="512"/>
        <v>43911SC</v>
      </c>
      <c r="C1662" s="6">
        <v>43911</v>
      </c>
      <c r="D1662" t="s">
        <v>103</v>
      </c>
      <c r="E1662" t="s">
        <v>49</v>
      </c>
      <c r="F1662">
        <f>IFERROR(VLOOKUP(B1662,CovidTracking!B:G,4,FALSE),0)</f>
        <v>152</v>
      </c>
      <c r="G1662">
        <f>IFERROR(VLOOKUP(B1662,CovidTracking!B:G,5,FALSE),0)</f>
        <v>1255</v>
      </c>
      <c r="H1662">
        <f t="shared" si="513"/>
        <v>1407</v>
      </c>
      <c r="I1662">
        <f>IFERROR(VLOOKUP(B1662,CovidTracking!B:G,6,FALSE),0)</f>
        <v>1</v>
      </c>
      <c r="J1662">
        <f t="shared" si="530"/>
        <v>71</v>
      </c>
      <c r="K1662">
        <f t="shared" si="531"/>
        <v>422</v>
      </c>
      <c r="L1662">
        <f t="shared" si="532"/>
        <v>493</v>
      </c>
      <c r="M1662">
        <f t="shared" si="533"/>
        <v>0</v>
      </c>
      <c r="N1662">
        <f>VLOOKUP(A1662,Mobility!$A:$L,7,FALSE)</f>
        <v>-32</v>
      </c>
      <c r="O1662">
        <f>VLOOKUP(A1662,Mobility!$A:$L,8,FALSE)</f>
        <v>4</v>
      </c>
      <c r="P1662">
        <f>VLOOKUP(A1662,Mobility!$A:$L,9,FALSE)</f>
        <v>39</v>
      </c>
      <c r="Q1662">
        <f>VLOOKUP(A1662,Mobility!$A:$L,10,FALSE)</f>
        <v>-16</v>
      </c>
      <c r="R1662">
        <f>VLOOKUP(A1662,Mobility!$A:$L,11,FALSE)</f>
        <v>-17</v>
      </c>
      <c r="S1662">
        <f>VLOOKUP(A1662,Mobility!$A:$L,12,FALSE)</f>
        <v>7</v>
      </c>
      <c r="T1662">
        <f>VLOOKUP(D1662,'Pop and Pop Den'!A:C,2,FALSE)</f>
        <v>5210095</v>
      </c>
      <c r="U1662">
        <f>VLOOKUP(D1662,'Pop and Pop Den'!A:C,3,FALSE)</f>
        <v>173.31739999999999</v>
      </c>
      <c r="V1662">
        <f>VLOOKUP(D1662,Unemployment!A:B,2,FALSE)</f>
        <v>2.8</v>
      </c>
      <c r="W1662">
        <f>VLOOKUP(D1662,Unemployment!H:J,2,FALSE)</f>
        <v>2.5</v>
      </c>
      <c r="X1662">
        <f>VLOOKUP(D1662,Unemployment!H:J,3,FALSE)</f>
        <v>2.6</v>
      </c>
      <c r="Y1662">
        <f t="shared" si="518"/>
        <v>-0.19999999999999973</v>
      </c>
      <c r="Z1662">
        <f t="shared" si="519"/>
        <v>0.10000000000000009</v>
      </c>
      <c r="AA1662">
        <f>VLOOKUP(D1662,MedianAge!A:B,2,FALSE)</f>
        <v>39.200000000000003</v>
      </c>
      <c r="AB1662" s="6">
        <f>VLOOKUP(D1662,StateActions!F:G,2,FALSE)</f>
        <v>43928</v>
      </c>
      <c r="AC1662" s="6">
        <f>VLOOKUP(D1662,StateActions!L:M,2,FALSE)</f>
        <v>43921</v>
      </c>
      <c r="AD1662" s="6">
        <f>VLOOKUP(D1662,StateActions!A:B,2,FALSE)</f>
        <v>43905</v>
      </c>
      <c r="AE1662">
        <f t="shared" si="520"/>
        <v>-17</v>
      </c>
      <c r="AF1662">
        <f t="shared" si="521"/>
        <v>-10</v>
      </c>
      <c r="AG1662">
        <f t="shared" si="522"/>
        <v>6</v>
      </c>
      <c r="AH1662" s="18">
        <f t="shared" si="523"/>
        <v>0.10803127221037669</v>
      </c>
      <c r="AI1662" s="18">
        <f t="shared" si="524"/>
        <v>0.89196872778962333</v>
      </c>
      <c r="AJ1662" s="20">
        <f t="shared" si="525"/>
        <v>7.1073205401563609E-4</v>
      </c>
      <c r="AK1662" t="str">
        <f t="shared" si="526"/>
        <v>Include</v>
      </c>
      <c r="AL1662" t="str">
        <f t="shared" si="527"/>
        <v>Less than 10 deaths</v>
      </c>
      <c r="AM1662" s="6">
        <f>IFERROR(VLOOKUP(D1662,DatesEachStateReach10Deaths!A:B,2,FALSE),AK1662)</f>
        <v>43918</v>
      </c>
      <c r="AN1662">
        <f t="shared" si="528"/>
        <v>-7</v>
      </c>
    </row>
    <row r="1663" spans="1:40" x14ac:dyDescent="0.25">
      <c r="A1663" t="str">
        <f t="shared" si="529"/>
        <v>43912South Carolina</v>
      </c>
      <c r="B1663" t="str">
        <f t="shared" si="512"/>
        <v>43912SC</v>
      </c>
      <c r="C1663" s="6">
        <v>43912</v>
      </c>
      <c r="D1663" t="s">
        <v>103</v>
      </c>
      <c r="E1663" t="s">
        <v>49</v>
      </c>
      <c r="F1663">
        <f>IFERROR(VLOOKUP(B1663,CovidTracking!B:G,4,FALSE),0)</f>
        <v>195</v>
      </c>
      <c r="G1663">
        <f>IFERROR(VLOOKUP(B1663,CovidTracking!B:G,5,FALSE),0)</f>
        <v>1466</v>
      </c>
      <c r="H1663">
        <f t="shared" si="513"/>
        <v>1661</v>
      </c>
      <c r="I1663">
        <f>IFERROR(VLOOKUP(B1663,CovidTracking!B:G,6,FALSE),0)</f>
        <v>3</v>
      </c>
      <c r="J1663">
        <f t="shared" si="530"/>
        <v>43</v>
      </c>
      <c r="K1663">
        <f t="shared" si="531"/>
        <v>211</v>
      </c>
      <c r="L1663">
        <f t="shared" si="532"/>
        <v>254</v>
      </c>
      <c r="M1663">
        <f t="shared" si="533"/>
        <v>2</v>
      </c>
      <c r="N1663">
        <f>VLOOKUP(A1663,Mobility!$A:$L,7,FALSE)</f>
        <v>-39</v>
      </c>
      <c r="O1663">
        <f>VLOOKUP(A1663,Mobility!$A:$L,8,FALSE)</f>
        <v>-9</v>
      </c>
      <c r="P1663">
        <f>VLOOKUP(A1663,Mobility!$A:$L,9,FALSE)</f>
        <v>-22</v>
      </c>
      <c r="Q1663">
        <f>VLOOKUP(A1663,Mobility!$A:$L,10,FALSE)</f>
        <v>-23</v>
      </c>
      <c r="R1663">
        <f>VLOOKUP(A1663,Mobility!$A:$L,11,FALSE)</f>
        <v>-28</v>
      </c>
      <c r="S1663">
        <f>VLOOKUP(A1663,Mobility!$A:$L,12,FALSE)</f>
        <v>9</v>
      </c>
      <c r="T1663">
        <f>VLOOKUP(D1663,'Pop and Pop Den'!A:C,2,FALSE)</f>
        <v>5210095</v>
      </c>
      <c r="U1663">
        <f>VLOOKUP(D1663,'Pop and Pop Den'!A:C,3,FALSE)</f>
        <v>173.31739999999999</v>
      </c>
      <c r="V1663">
        <f>VLOOKUP(D1663,Unemployment!A:B,2,FALSE)</f>
        <v>2.8</v>
      </c>
      <c r="W1663">
        <f>VLOOKUP(D1663,Unemployment!H:J,2,FALSE)</f>
        <v>2.5</v>
      </c>
      <c r="X1663">
        <f>VLOOKUP(D1663,Unemployment!H:J,3,FALSE)</f>
        <v>2.6</v>
      </c>
      <c r="Y1663">
        <f t="shared" si="518"/>
        <v>-0.19999999999999973</v>
      </c>
      <c r="Z1663">
        <f t="shared" si="519"/>
        <v>0.10000000000000009</v>
      </c>
      <c r="AA1663">
        <f>VLOOKUP(D1663,MedianAge!A:B,2,FALSE)</f>
        <v>39.200000000000003</v>
      </c>
      <c r="AB1663" s="6">
        <f>VLOOKUP(D1663,StateActions!F:G,2,FALSE)</f>
        <v>43928</v>
      </c>
      <c r="AC1663" s="6">
        <f>VLOOKUP(D1663,StateActions!L:M,2,FALSE)</f>
        <v>43921</v>
      </c>
      <c r="AD1663" s="6">
        <f>VLOOKUP(D1663,StateActions!A:B,2,FALSE)</f>
        <v>43905</v>
      </c>
      <c r="AE1663">
        <f t="shared" si="520"/>
        <v>-16</v>
      </c>
      <c r="AF1663">
        <f t="shared" si="521"/>
        <v>-9</v>
      </c>
      <c r="AG1663">
        <f t="shared" si="522"/>
        <v>7</v>
      </c>
      <c r="AH1663" s="18">
        <f t="shared" si="523"/>
        <v>0.11739915713425647</v>
      </c>
      <c r="AI1663" s="18">
        <f t="shared" si="524"/>
        <v>0.88260084286574347</v>
      </c>
      <c r="AJ1663" s="20">
        <f t="shared" si="525"/>
        <v>1.8061408789885611E-3</v>
      </c>
      <c r="AK1663" t="str">
        <f t="shared" si="526"/>
        <v>Include</v>
      </c>
      <c r="AL1663" t="str">
        <f t="shared" si="527"/>
        <v>Less than 10 deaths</v>
      </c>
      <c r="AM1663" s="6">
        <f>IFERROR(VLOOKUP(D1663,DatesEachStateReach10Deaths!A:B,2,FALSE),AK1663)</f>
        <v>43918</v>
      </c>
      <c r="AN1663">
        <f t="shared" si="528"/>
        <v>-6</v>
      </c>
    </row>
    <row r="1664" spans="1:40" x14ac:dyDescent="0.25">
      <c r="A1664" t="str">
        <f t="shared" si="529"/>
        <v>43913South Carolina</v>
      </c>
      <c r="B1664" t="str">
        <f t="shared" si="512"/>
        <v>43913SC</v>
      </c>
      <c r="C1664" s="6">
        <v>43913</v>
      </c>
      <c r="D1664" t="s">
        <v>103</v>
      </c>
      <c r="E1664" t="s">
        <v>49</v>
      </c>
      <c r="F1664">
        <f>IFERROR(VLOOKUP(B1664,CovidTracking!B:G,4,FALSE),0)</f>
        <v>298</v>
      </c>
      <c r="G1664">
        <f>IFERROR(VLOOKUP(B1664,CovidTracking!B:G,5,FALSE),0)</f>
        <v>1466</v>
      </c>
      <c r="H1664">
        <f t="shared" si="513"/>
        <v>1764</v>
      </c>
      <c r="I1664">
        <f>IFERROR(VLOOKUP(B1664,CovidTracking!B:G,6,FALSE),0)</f>
        <v>5</v>
      </c>
      <c r="J1664">
        <f t="shared" si="530"/>
        <v>103</v>
      </c>
      <c r="K1664">
        <f t="shared" si="531"/>
        <v>0</v>
      </c>
      <c r="L1664">
        <f t="shared" si="532"/>
        <v>103</v>
      </c>
      <c r="M1664">
        <f t="shared" si="533"/>
        <v>2</v>
      </c>
      <c r="N1664">
        <f>VLOOKUP(A1664,Mobility!$A:$L,7,FALSE)</f>
        <v>-34</v>
      </c>
      <c r="O1664">
        <f>VLOOKUP(A1664,Mobility!$A:$L,8,FALSE)</f>
        <v>-7</v>
      </c>
      <c r="P1664">
        <f>VLOOKUP(A1664,Mobility!$A:$L,9,FALSE)</f>
        <v>-21</v>
      </c>
      <c r="Q1664">
        <f>VLOOKUP(A1664,Mobility!$A:$L,10,FALSE)</f>
        <v>-25</v>
      </c>
      <c r="R1664">
        <f>VLOOKUP(A1664,Mobility!$A:$L,11,FALSE)</f>
        <v>-30</v>
      </c>
      <c r="S1664">
        <f>VLOOKUP(A1664,Mobility!$A:$L,12,FALSE)</f>
        <v>13</v>
      </c>
      <c r="T1664">
        <f>VLOOKUP(D1664,'Pop and Pop Den'!A:C,2,FALSE)</f>
        <v>5210095</v>
      </c>
      <c r="U1664">
        <f>VLOOKUP(D1664,'Pop and Pop Den'!A:C,3,FALSE)</f>
        <v>173.31739999999999</v>
      </c>
      <c r="V1664">
        <f>VLOOKUP(D1664,Unemployment!A:B,2,FALSE)</f>
        <v>2.8</v>
      </c>
      <c r="W1664">
        <f>VLOOKUP(D1664,Unemployment!H:J,2,FALSE)</f>
        <v>2.5</v>
      </c>
      <c r="X1664">
        <f>VLOOKUP(D1664,Unemployment!H:J,3,FALSE)</f>
        <v>2.6</v>
      </c>
      <c r="Y1664">
        <f t="shared" si="518"/>
        <v>-0.19999999999999973</v>
      </c>
      <c r="Z1664">
        <f t="shared" si="519"/>
        <v>0.10000000000000009</v>
      </c>
      <c r="AA1664">
        <f>VLOOKUP(D1664,MedianAge!A:B,2,FALSE)</f>
        <v>39.200000000000003</v>
      </c>
      <c r="AB1664" s="6">
        <f>VLOOKUP(D1664,StateActions!F:G,2,FALSE)</f>
        <v>43928</v>
      </c>
      <c r="AC1664" s="6">
        <f>VLOOKUP(D1664,StateActions!L:M,2,FALSE)</f>
        <v>43921</v>
      </c>
      <c r="AD1664" s="6">
        <f>VLOOKUP(D1664,StateActions!A:B,2,FALSE)</f>
        <v>43905</v>
      </c>
      <c r="AE1664">
        <f t="shared" si="520"/>
        <v>-15</v>
      </c>
      <c r="AF1664">
        <f t="shared" si="521"/>
        <v>-8</v>
      </c>
      <c r="AG1664">
        <f t="shared" si="522"/>
        <v>8</v>
      </c>
      <c r="AH1664" s="18">
        <f t="shared" si="523"/>
        <v>0.16893424036281179</v>
      </c>
      <c r="AI1664" s="18">
        <f t="shared" si="524"/>
        <v>0.83106575963718821</v>
      </c>
      <c r="AJ1664" s="20">
        <f t="shared" si="525"/>
        <v>2.8344671201814059E-3</v>
      </c>
      <c r="AK1664" t="str">
        <f t="shared" si="526"/>
        <v>Include</v>
      </c>
      <c r="AL1664" t="str">
        <f t="shared" si="527"/>
        <v>Less than 10 deaths</v>
      </c>
      <c r="AM1664" s="6">
        <f>IFERROR(VLOOKUP(D1664,DatesEachStateReach10Deaths!A:B,2,FALSE),AK1664)</f>
        <v>43918</v>
      </c>
      <c r="AN1664">
        <f t="shared" si="528"/>
        <v>-5</v>
      </c>
    </row>
    <row r="1665" spans="1:40" x14ac:dyDescent="0.25">
      <c r="A1665" t="str">
        <f t="shared" si="529"/>
        <v>43914South Carolina</v>
      </c>
      <c r="B1665" t="str">
        <f t="shared" si="512"/>
        <v>43914SC</v>
      </c>
      <c r="C1665" s="6">
        <v>43914</v>
      </c>
      <c r="D1665" t="s">
        <v>103</v>
      </c>
      <c r="E1665" t="s">
        <v>49</v>
      </c>
      <c r="F1665">
        <f>IFERROR(VLOOKUP(B1665,CovidTracking!B:G,4,FALSE),0)</f>
        <v>298</v>
      </c>
      <c r="G1665">
        <f>IFERROR(VLOOKUP(B1665,CovidTracking!B:G,5,FALSE),0)</f>
        <v>2012</v>
      </c>
      <c r="H1665">
        <f t="shared" si="513"/>
        <v>2310</v>
      </c>
      <c r="I1665">
        <f>IFERROR(VLOOKUP(B1665,CovidTracking!B:G,6,FALSE),0)</f>
        <v>5</v>
      </c>
      <c r="J1665">
        <f t="shared" si="530"/>
        <v>0</v>
      </c>
      <c r="K1665">
        <f t="shared" si="531"/>
        <v>546</v>
      </c>
      <c r="L1665">
        <f t="shared" si="532"/>
        <v>546</v>
      </c>
      <c r="M1665">
        <f t="shared" si="533"/>
        <v>0</v>
      </c>
      <c r="N1665">
        <f>VLOOKUP(A1665,Mobility!$A:$L,7,FALSE)</f>
        <v>-36</v>
      </c>
      <c r="O1665">
        <f>VLOOKUP(A1665,Mobility!$A:$L,8,FALSE)</f>
        <v>-9</v>
      </c>
      <c r="P1665">
        <f>VLOOKUP(A1665,Mobility!$A:$L,9,FALSE)</f>
        <v>-28</v>
      </c>
      <c r="Q1665">
        <f>VLOOKUP(A1665,Mobility!$A:$L,10,FALSE)</f>
        <v>-23</v>
      </c>
      <c r="R1665">
        <f>VLOOKUP(A1665,Mobility!$A:$L,11,FALSE)</f>
        <v>-33</v>
      </c>
      <c r="S1665">
        <f>VLOOKUP(A1665,Mobility!$A:$L,12,FALSE)</f>
        <v>16</v>
      </c>
      <c r="T1665">
        <f>VLOOKUP(D1665,'Pop and Pop Den'!A:C,2,FALSE)</f>
        <v>5210095</v>
      </c>
      <c r="U1665">
        <f>VLOOKUP(D1665,'Pop and Pop Den'!A:C,3,FALSE)</f>
        <v>173.31739999999999</v>
      </c>
      <c r="V1665">
        <f>VLOOKUP(D1665,Unemployment!A:B,2,FALSE)</f>
        <v>2.8</v>
      </c>
      <c r="W1665">
        <f>VLOOKUP(D1665,Unemployment!H:J,2,FALSE)</f>
        <v>2.5</v>
      </c>
      <c r="X1665">
        <f>VLOOKUP(D1665,Unemployment!H:J,3,FALSE)</f>
        <v>2.6</v>
      </c>
      <c r="Y1665">
        <f t="shared" si="518"/>
        <v>-0.19999999999999973</v>
      </c>
      <c r="Z1665">
        <f t="shared" si="519"/>
        <v>0.10000000000000009</v>
      </c>
      <c r="AA1665">
        <f>VLOOKUP(D1665,MedianAge!A:B,2,FALSE)</f>
        <v>39.200000000000003</v>
      </c>
      <c r="AB1665" s="6">
        <f>VLOOKUP(D1665,StateActions!F:G,2,FALSE)</f>
        <v>43928</v>
      </c>
      <c r="AC1665" s="6">
        <f>VLOOKUP(D1665,StateActions!L:M,2,FALSE)</f>
        <v>43921</v>
      </c>
      <c r="AD1665" s="6">
        <f>VLOOKUP(D1665,StateActions!A:B,2,FALSE)</f>
        <v>43905</v>
      </c>
      <c r="AE1665">
        <f t="shared" si="520"/>
        <v>-14</v>
      </c>
      <c r="AF1665">
        <f t="shared" si="521"/>
        <v>-7</v>
      </c>
      <c r="AG1665">
        <f t="shared" si="522"/>
        <v>9</v>
      </c>
      <c r="AH1665" s="18">
        <f t="shared" si="523"/>
        <v>0.12900432900432901</v>
      </c>
      <c r="AI1665" s="18">
        <f t="shared" si="524"/>
        <v>0.87099567099567099</v>
      </c>
      <c r="AJ1665" s="20">
        <f t="shared" si="525"/>
        <v>2.1645021645021645E-3</v>
      </c>
      <c r="AK1665" t="str">
        <f t="shared" si="526"/>
        <v>Include</v>
      </c>
      <c r="AL1665" t="str">
        <f t="shared" si="527"/>
        <v>Less than 10 deaths</v>
      </c>
      <c r="AM1665" s="6">
        <f>IFERROR(VLOOKUP(D1665,DatesEachStateReach10Deaths!A:B,2,FALSE),AK1665)</f>
        <v>43918</v>
      </c>
      <c r="AN1665">
        <f t="shared" si="528"/>
        <v>-4</v>
      </c>
    </row>
    <row r="1666" spans="1:40" x14ac:dyDescent="0.25">
      <c r="A1666" t="str">
        <f t="shared" si="529"/>
        <v>43915South Carolina</v>
      </c>
      <c r="B1666" t="str">
        <f t="shared" ref="B1666:B1729" si="534">C1666&amp;E1666</f>
        <v>43915SC</v>
      </c>
      <c r="C1666" s="6">
        <v>43915</v>
      </c>
      <c r="D1666" t="s">
        <v>103</v>
      </c>
      <c r="E1666" t="s">
        <v>49</v>
      </c>
      <c r="F1666">
        <f>IFERROR(VLOOKUP(B1666,CovidTracking!B:G,4,FALSE),0)</f>
        <v>424</v>
      </c>
      <c r="G1666">
        <f>IFERROR(VLOOKUP(B1666,CovidTracking!B:G,5,FALSE),0)</f>
        <v>2303</v>
      </c>
      <c r="H1666">
        <f t="shared" ref="H1666:H1729" si="535">F1666+G1666</f>
        <v>2727</v>
      </c>
      <c r="I1666">
        <f>IFERROR(VLOOKUP(B1666,CovidTracking!B:G,6,FALSE),0)</f>
        <v>7</v>
      </c>
      <c r="J1666">
        <f t="shared" si="530"/>
        <v>126</v>
      </c>
      <c r="K1666">
        <f t="shared" si="531"/>
        <v>291</v>
      </c>
      <c r="L1666">
        <f t="shared" si="532"/>
        <v>417</v>
      </c>
      <c r="M1666">
        <f t="shared" si="533"/>
        <v>2</v>
      </c>
      <c r="N1666">
        <f>VLOOKUP(A1666,Mobility!$A:$L,7,FALSE)</f>
        <v>-30</v>
      </c>
      <c r="O1666">
        <f>VLOOKUP(A1666,Mobility!$A:$L,8,FALSE)</f>
        <v>-5</v>
      </c>
      <c r="P1666">
        <f>VLOOKUP(A1666,Mobility!$A:$L,9,FALSE)</f>
        <v>-2</v>
      </c>
      <c r="Q1666">
        <f>VLOOKUP(A1666,Mobility!$A:$L,10,FALSE)</f>
        <v>-21</v>
      </c>
      <c r="R1666">
        <f>VLOOKUP(A1666,Mobility!$A:$L,11,FALSE)</f>
        <v>-34</v>
      </c>
      <c r="S1666">
        <f>VLOOKUP(A1666,Mobility!$A:$L,12,FALSE)</f>
        <v>14</v>
      </c>
      <c r="T1666">
        <f>VLOOKUP(D1666,'Pop and Pop Den'!A:C,2,FALSE)</f>
        <v>5210095</v>
      </c>
      <c r="U1666">
        <f>VLOOKUP(D1666,'Pop and Pop Den'!A:C,3,FALSE)</f>
        <v>173.31739999999999</v>
      </c>
      <c r="V1666">
        <f>VLOOKUP(D1666,Unemployment!A:B,2,FALSE)</f>
        <v>2.8</v>
      </c>
      <c r="W1666">
        <f>VLOOKUP(D1666,Unemployment!H:J,2,FALSE)</f>
        <v>2.5</v>
      </c>
      <c r="X1666">
        <f>VLOOKUP(D1666,Unemployment!H:J,3,FALSE)</f>
        <v>2.6</v>
      </c>
      <c r="Y1666">
        <f t="shared" si="518"/>
        <v>-0.19999999999999973</v>
      </c>
      <c r="Z1666">
        <f t="shared" si="519"/>
        <v>0.10000000000000009</v>
      </c>
      <c r="AA1666">
        <f>VLOOKUP(D1666,MedianAge!A:B,2,FALSE)</f>
        <v>39.200000000000003</v>
      </c>
      <c r="AB1666" s="6">
        <f>VLOOKUP(D1666,StateActions!F:G,2,FALSE)</f>
        <v>43928</v>
      </c>
      <c r="AC1666" s="6">
        <f>VLOOKUP(D1666,StateActions!L:M,2,FALSE)</f>
        <v>43921</v>
      </c>
      <c r="AD1666" s="6">
        <f>VLOOKUP(D1666,StateActions!A:B,2,FALSE)</f>
        <v>43905</v>
      </c>
      <c r="AE1666">
        <f t="shared" si="520"/>
        <v>-13</v>
      </c>
      <c r="AF1666">
        <f t="shared" si="521"/>
        <v>-6</v>
      </c>
      <c r="AG1666">
        <f t="shared" si="522"/>
        <v>10</v>
      </c>
      <c r="AH1666" s="18">
        <f t="shared" si="523"/>
        <v>0.15548221488815547</v>
      </c>
      <c r="AI1666" s="18">
        <f t="shared" si="524"/>
        <v>0.8445177851118445</v>
      </c>
      <c r="AJ1666" s="20">
        <f t="shared" si="525"/>
        <v>2.5669233590025669E-3</v>
      </c>
      <c r="AK1666" t="str">
        <f t="shared" si="526"/>
        <v>Include</v>
      </c>
      <c r="AL1666" t="str">
        <f t="shared" si="527"/>
        <v>Less than 10 deaths</v>
      </c>
      <c r="AM1666" s="6">
        <f>IFERROR(VLOOKUP(D1666,DatesEachStateReach10Deaths!A:B,2,FALSE),AK1666)</f>
        <v>43918</v>
      </c>
      <c r="AN1666">
        <f t="shared" si="528"/>
        <v>-3</v>
      </c>
    </row>
    <row r="1667" spans="1:40" x14ac:dyDescent="0.25">
      <c r="A1667" t="str">
        <f t="shared" si="529"/>
        <v>43916South Carolina</v>
      </c>
      <c r="B1667" t="str">
        <f t="shared" si="534"/>
        <v>43916SC</v>
      </c>
      <c r="C1667" s="6">
        <v>43916</v>
      </c>
      <c r="D1667" t="s">
        <v>103</v>
      </c>
      <c r="E1667" t="s">
        <v>49</v>
      </c>
      <c r="F1667">
        <f>IFERROR(VLOOKUP(B1667,CovidTracking!B:G,4,FALSE),0)</f>
        <v>456</v>
      </c>
      <c r="G1667">
        <f>IFERROR(VLOOKUP(B1667,CovidTracking!B:G,5,FALSE),0)</f>
        <v>2307</v>
      </c>
      <c r="H1667">
        <f t="shared" si="535"/>
        <v>2763</v>
      </c>
      <c r="I1667">
        <f>IFERROR(VLOOKUP(B1667,CovidTracking!B:G,6,FALSE),0)</f>
        <v>9</v>
      </c>
      <c r="J1667">
        <f t="shared" si="530"/>
        <v>32</v>
      </c>
      <c r="K1667">
        <f t="shared" si="531"/>
        <v>4</v>
      </c>
      <c r="L1667">
        <f t="shared" si="532"/>
        <v>36</v>
      </c>
      <c r="M1667">
        <f t="shared" si="533"/>
        <v>2</v>
      </c>
      <c r="N1667">
        <f>VLOOKUP(A1667,Mobility!$A:$L,7,FALSE)</f>
        <v>-31</v>
      </c>
      <c r="O1667">
        <f>VLOOKUP(A1667,Mobility!$A:$L,8,FALSE)</f>
        <v>-6</v>
      </c>
      <c r="P1667">
        <f>VLOOKUP(A1667,Mobility!$A:$L,9,FALSE)</f>
        <v>-5</v>
      </c>
      <c r="Q1667">
        <f>VLOOKUP(A1667,Mobility!$A:$L,10,FALSE)</f>
        <v>-24</v>
      </c>
      <c r="R1667">
        <f>VLOOKUP(A1667,Mobility!$A:$L,11,FALSE)</f>
        <v>-35</v>
      </c>
      <c r="S1667">
        <f>VLOOKUP(A1667,Mobility!$A:$L,12,FALSE)</f>
        <v>15</v>
      </c>
      <c r="T1667">
        <f>VLOOKUP(D1667,'Pop and Pop Den'!A:C,2,FALSE)</f>
        <v>5210095</v>
      </c>
      <c r="U1667">
        <f>VLOOKUP(D1667,'Pop and Pop Den'!A:C,3,FALSE)</f>
        <v>173.31739999999999</v>
      </c>
      <c r="V1667">
        <f>VLOOKUP(D1667,Unemployment!A:B,2,FALSE)</f>
        <v>2.8</v>
      </c>
      <c r="W1667">
        <f>VLOOKUP(D1667,Unemployment!H:J,2,FALSE)</f>
        <v>2.5</v>
      </c>
      <c r="X1667">
        <f>VLOOKUP(D1667,Unemployment!H:J,3,FALSE)</f>
        <v>2.6</v>
      </c>
      <c r="Y1667">
        <f t="shared" ref="Y1667:Y1730" si="536">X1667-V1667</f>
        <v>-0.19999999999999973</v>
      </c>
      <c r="Z1667">
        <f t="shared" ref="Z1667:Z1730" si="537">X1667-W1667</f>
        <v>0.10000000000000009</v>
      </c>
      <c r="AA1667">
        <f>VLOOKUP(D1667,MedianAge!A:B,2,FALSE)</f>
        <v>39.200000000000003</v>
      </c>
      <c r="AB1667" s="6">
        <f>VLOOKUP(D1667,StateActions!F:G,2,FALSE)</f>
        <v>43928</v>
      </c>
      <c r="AC1667" s="6">
        <f>VLOOKUP(D1667,StateActions!L:M,2,FALSE)</f>
        <v>43921</v>
      </c>
      <c r="AD1667" s="6">
        <f>VLOOKUP(D1667,StateActions!A:B,2,FALSE)</f>
        <v>43905</v>
      </c>
      <c r="AE1667">
        <f t="shared" ref="AE1667:AE1730" si="538">C1667-AB1667</f>
        <v>-12</v>
      </c>
      <c r="AF1667">
        <f t="shared" ref="AF1667:AF1730" si="539">C1667-AC1667</f>
        <v>-5</v>
      </c>
      <c r="AG1667">
        <f t="shared" ref="AG1667:AG1730" si="540">C1667-AD1667</f>
        <v>11</v>
      </c>
      <c r="AH1667" s="18">
        <f t="shared" ref="AH1667:AH1730" si="541">IFERROR(F1667/H1667,0)</f>
        <v>0.16503800217155265</v>
      </c>
      <c r="AI1667" s="18">
        <f t="shared" ref="AI1667:AI1730" si="542">IFERROR(G1667/H1667,0)</f>
        <v>0.83496199782844738</v>
      </c>
      <c r="AJ1667" s="20">
        <f t="shared" ref="AJ1667:AJ1730" si="543">IFERROR(I1667/H1667,0)</f>
        <v>3.2573289902280132E-3</v>
      </c>
      <c r="AK1667" t="str">
        <f t="shared" ref="AK1667:AK1730" si="544">IF(SUMIFS(M:M,D:D,D1667)&lt;10,"Exclude less than 10 Deaths","Include")</f>
        <v>Include</v>
      </c>
      <c r="AL1667" t="str">
        <f t="shared" ref="AL1667:AL1730" si="545">IF(I1667&gt;9,"10 or more deaths","Less than 10 deaths")</f>
        <v>Less than 10 deaths</v>
      </c>
      <c r="AM1667" s="6">
        <f>IFERROR(VLOOKUP(D1667,DatesEachStateReach10Deaths!A:B,2,FALSE),AK1667)</f>
        <v>43918</v>
      </c>
      <c r="AN1667">
        <f t="shared" ref="AN1667:AN1730" si="546">IFERROR(C1667-AM1667,AK1667)</f>
        <v>-2</v>
      </c>
    </row>
    <row r="1668" spans="1:40" x14ac:dyDescent="0.25">
      <c r="A1668" t="str">
        <f t="shared" si="529"/>
        <v>43917South Carolina</v>
      </c>
      <c r="B1668" t="str">
        <f t="shared" si="534"/>
        <v>43917SC</v>
      </c>
      <c r="C1668" s="6">
        <v>43917</v>
      </c>
      <c r="D1668" t="s">
        <v>103</v>
      </c>
      <c r="E1668" t="s">
        <v>49</v>
      </c>
      <c r="F1668">
        <f>IFERROR(VLOOKUP(B1668,CovidTracking!B:G,4,FALSE),0)</f>
        <v>456</v>
      </c>
      <c r="G1668">
        <f>IFERROR(VLOOKUP(B1668,CovidTracking!B:G,5,FALSE),0)</f>
        <v>2307</v>
      </c>
      <c r="H1668">
        <f t="shared" si="535"/>
        <v>2763</v>
      </c>
      <c r="I1668">
        <f>IFERROR(VLOOKUP(B1668,CovidTracking!B:G,6,FALSE),0)</f>
        <v>9</v>
      </c>
      <c r="J1668">
        <f t="shared" si="530"/>
        <v>0</v>
      </c>
      <c r="K1668">
        <f t="shared" si="531"/>
        <v>0</v>
      </c>
      <c r="L1668">
        <f t="shared" si="532"/>
        <v>0</v>
      </c>
      <c r="M1668">
        <f t="shared" si="533"/>
        <v>0</v>
      </c>
      <c r="N1668">
        <f>VLOOKUP(A1668,Mobility!$A:$L,7,FALSE)</f>
        <v>-32</v>
      </c>
      <c r="O1668">
        <f>VLOOKUP(A1668,Mobility!$A:$L,8,FALSE)</f>
        <v>-6</v>
      </c>
      <c r="P1668">
        <f>VLOOKUP(A1668,Mobility!$A:$L,9,FALSE)</f>
        <v>6</v>
      </c>
      <c r="Q1668">
        <f>VLOOKUP(A1668,Mobility!$A:$L,10,FALSE)</f>
        <v>-27</v>
      </c>
      <c r="R1668">
        <f>VLOOKUP(A1668,Mobility!$A:$L,11,FALSE)</f>
        <v>-35</v>
      </c>
      <c r="S1668">
        <f>VLOOKUP(A1668,Mobility!$A:$L,12,FALSE)</f>
        <v>14</v>
      </c>
      <c r="T1668">
        <f>VLOOKUP(D1668,'Pop and Pop Den'!A:C,2,FALSE)</f>
        <v>5210095</v>
      </c>
      <c r="U1668">
        <f>VLOOKUP(D1668,'Pop and Pop Den'!A:C,3,FALSE)</f>
        <v>173.31739999999999</v>
      </c>
      <c r="V1668">
        <f>VLOOKUP(D1668,Unemployment!A:B,2,FALSE)</f>
        <v>2.8</v>
      </c>
      <c r="W1668">
        <f>VLOOKUP(D1668,Unemployment!H:J,2,FALSE)</f>
        <v>2.5</v>
      </c>
      <c r="X1668">
        <f>VLOOKUP(D1668,Unemployment!H:J,3,FALSE)</f>
        <v>2.6</v>
      </c>
      <c r="Y1668">
        <f t="shared" si="536"/>
        <v>-0.19999999999999973</v>
      </c>
      <c r="Z1668">
        <f t="shared" si="537"/>
        <v>0.10000000000000009</v>
      </c>
      <c r="AA1668">
        <f>VLOOKUP(D1668,MedianAge!A:B,2,FALSE)</f>
        <v>39.200000000000003</v>
      </c>
      <c r="AB1668" s="6">
        <f>VLOOKUP(D1668,StateActions!F:G,2,FALSE)</f>
        <v>43928</v>
      </c>
      <c r="AC1668" s="6">
        <f>VLOOKUP(D1668,StateActions!L:M,2,FALSE)</f>
        <v>43921</v>
      </c>
      <c r="AD1668" s="6">
        <f>VLOOKUP(D1668,StateActions!A:B,2,FALSE)</f>
        <v>43905</v>
      </c>
      <c r="AE1668">
        <f t="shared" si="538"/>
        <v>-11</v>
      </c>
      <c r="AF1668">
        <f t="shared" si="539"/>
        <v>-4</v>
      </c>
      <c r="AG1668">
        <f t="shared" si="540"/>
        <v>12</v>
      </c>
      <c r="AH1668" s="18">
        <f t="shared" si="541"/>
        <v>0.16503800217155265</v>
      </c>
      <c r="AI1668" s="18">
        <f t="shared" si="542"/>
        <v>0.83496199782844738</v>
      </c>
      <c r="AJ1668" s="20">
        <f t="shared" si="543"/>
        <v>3.2573289902280132E-3</v>
      </c>
      <c r="AK1668" t="str">
        <f t="shared" si="544"/>
        <v>Include</v>
      </c>
      <c r="AL1668" t="str">
        <f t="shared" si="545"/>
        <v>Less than 10 deaths</v>
      </c>
      <c r="AM1668" s="6">
        <f>IFERROR(VLOOKUP(D1668,DatesEachStateReach10Deaths!A:B,2,FALSE),AK1668)</f>
        <v>43918</v>
      </c>
      <c r="AN1668">
        <f t="shared" si="546"/>
        <v>-1</v>
      </c>
    </row>
    <row r="1669" spans="1:40" x14ac:dyDescent="0.25">
      <c r="A1669" t="str">
        <f t="shared" si="529"/>
        <v>43918South Carolina</v>
      </c>
      <c r="B1669" t="str">
        <f t="shared" si="534"/>
        <v>43918SC</v>
      </c>
      <c r="C1669" s="6">
        <v>43918</v>
      </c>
      <c r="D1669" t="s">
        <v>103</v>
      </c>
      <c r="E1669" t="s">
        <v>49</v>
      </c>
      <c r="F1669">
        <f>IFERROR(VLOOKUP(B1669,CovidTracking!B:G,4,FALSE),0)</f>
        <v>539</v>
      </c>
      <c r="G1669">
        <f>IFERROR(VLOOKUP(B1669,CovidTracking!B:G,5,FALSE),0)</f>
        <v>2408</v>
      </c>
      <c r="H1669">
        <f t="shared" si="535"/>
        <v>2947</v>
      </c>
      <c r="I1669">
        <f>IFERROR(VLOOKUP(B1669,CovidTracking!B:G,6,FALSE),0)</f>
        <v>13</v>
      </c>
      <c r="J1669">
        <f t="shared" si="530"/>
        <v>83</v>
      </c>
      <c r="K1669">
        <f t="shared" si="531"/>
        <v>101</v>
      </c>
      <c r="L1669">
        <f t="shared" si="532"/>
        <v>184</v>
      </c>
      <c r="M1669">
        <f t="shared" si="533"/>
        <v>4</v>
      </c>
      <c r="N1669">
        <f>VLOOKUP(A1669,Mobility!$A:$L,7,FALSE)</f>
        <v>-35</v>
      </c>
      <c r="O1669">
        <f>VLOOKUP(A1669,Mobility!$A:$L,8,FALSE)</f>
        <v>-4</v>
      </c>
      <c r="P1669">
        <f>VLOOKUP(A1669,Mobility!$A:$L,9,FALSE)</f>
        <v>12</v>
      </c>
      <c r="Q1669">
        <f>VLOOKUP(A1669,Mobility!$A:$L,10,FALSE)</f>
        <v>-32</v>
      </c>
      <c r="R1669">
        <f>VLOOKUP(A1669,Mobility!$A:$L,11,FALSE)</f>
        <v>-25</v>
      </c>
      <c r="S1669">
        <f>VLOOKUP(A1669,Mobility!$A:$L,12,FALSE)</f>
        <v>9</v>
      </c>
      <c r="T1669">
        <f>VLOOKUP(D1669,'Pop and Pop Den'!A:C,2,FALSE)</f>
        <v>5210095</v>
      </c>
      <c r="U1669">
        <f>VLOOKUP(D1669,'Pop and Pop Den'!A:C,3,FALSE)</f>
        <v>173.31739999999999</v>
      </c>
      <c r="V1669">
        <f>VLOOKUP(D1669,Unemployment!A:B,2,FALSE)</f>
        <v>2.8</v>
      </c>
      <c r="W1669">
        <f>VLOOKUP(D1669,Unemployment!H:J,2,FALSE)</f>
        <v>2.5</v>
      </c>
      <c r="X1669">
        <f>VLOOKUP(D1669,Unemployment!H:J,3,FALSE)</f>
        <v>2.6</v>
      </c>
      <c r="Y1669">
        <f t="shared" si="536"/>
        <v>-0.19999999999999973</v>
      </c>
      <c r="Z1669">
        <f t="shared" si="537"/>
        <v>0.10000000000000009</v>
      </c>
      <c r="AA1669">
        <f>VLOOKUP(D1669,MedianAge!A:B,2,FALSE)</f>
        <v>39.200000000000003</v>
      </c>
      <c r="AB1669" s="6">
        <f>VLOOKUP(D1669,StateActions!F:G,2,FALSE)</f>
        <v>43928</v>
      </c>
      <c r="AC1669" s="6">
        <f>VLOOKUP(D1669,StateActions!L:M,2,FALSE)</f>
        <v>43921</v>
      </c>
      <c r="AD1669" s="6">
        <f>VLOOKUP(D1669,StateActions!A:B,2,FALSE)</f>
        <v>43905</v>
      </c>
      <c r="AE1669">
        <f t="shared" si="538"/>
        <v>-10</v>
      </c>
      <c r="AF1669">
        <f t="shared" si="539"/>
        <v>-3</v>
      </c>
      <c r="AG1669">
        <f t="shared" si="540"/>
        <v>13</v>
      </c>
      <c r="AH1669" s="18">
        <f t="shared" si="541"/>
        <v>0.1828978622327791</v>
      </c>
      <c r="AI1669" s="18">
        <f t="shared" si="542"/>
        <v>0.81710213776722085</v>
      </c>
      <c r="AJ1669" s="20">
        <f t="shared" si="543"/>
        <v>4.4112656939260262E-3</v>
      </c>
      <c r="AK1669" t="str">
        <f t="shared" si="544"/>
        <v>Include</v>
      </c>
      <c r="AL1669" t="str">
        <f t="shared" si="545"/>
        <v>10 or more deaths</v>
      </c>
      <c r="AM1669" s="6">
        <f>IFERROR(VLOOKUP(D1669,DatesEachStateReach10Deaths!A:B,2,FALSE),AK1669)</f>
        <v>43918</v>
      </c>
      <c r="AN1669">
        <f t="shared" si="546"/>
        <v>0</v>
      </c>
    </row>
    <row r="1670" spans="1:40" x14ac:dyDescent="0.25">
      <c r="A1670" t="str">
        <f t="shared" si="529"/>
        <v>43919South Carolina</v>
      </c>
      <c r="B1670" t="str">
        <f t="shared" si="534"/>
        <v>43919SC</v>
      </c>
      <c r="C1670" s="6">
        <v>43919</v>
      </c>
      <c r="D1670" t="s">
        <v>103</v>
      </c>
      <c r="E1670" t="s">
        <v>49</v>
      </c>
      <c r="F1670">
        <f>IFERROR(VLOOKUP(B1670,CovidTracking!B:G,4,FALSE),0)</f>
        <v>774</v>
      </c>
      <c r="G1670">
        <f>IFERROR(VLOOKUP(B1670,CovidTracking!B:G,5,FALSE),0)</f>
        <v>3015</v>
      </c>
      <c r="H1670">
        <f t="shared" si="535"/>
        <v>3789</v>
      </c>
      <c r="I1670">
        <f>IFERROR(VLOOKUP(B1670,CovidTracking!B:G,6,FALSE),0)</f>
        <v>16</v>
      </c>
      <c r="J1670">
        <f t="shared" si="530"/>
        <v>235</v>
      </c>
      <c r="K1670">
        <f t="shared" si="531"/>
        <v>607</v>
      </c>
      <c r="L1670">
        <f t="shared" si="532"/>
        <v>842</v>
      </c>
      <c r="M1670">
        <f t="shared" si="533"/>
        <v>3</v>
      </c>
      <c r="N1670">
        <f>VLOOKUP(A1670,Mobility!$A:$L,7,FALSE)</f>
        <v>-38</v>
      </c>
      <c r="O1670">
        <f>VLOOKUP(A1670,Mobility!$A:$L,8,FALSE)</f>
        <v>-11</v>
      </c>
      <c r="P1670">
        <f>VLOOKUP(A1670,Mobility!$A:$L,9,FALSE)</f>
        <v>-4</v>
      </c>
      <c r="Q1670">
        <f>VLOOKUP(A1670,Mobility!$A:$L,10,FALSE)</f>
        <v>-34</v>
      </c>
      <c r="R1670">
        <f>VLOOKUP(A1670,Mobility!$A:$L,11,FALSE)</f>
        <v>-34</v>
      </c>
      <c r="S1670">
        <f>VLOOKUP(A1670,Mobility!$A:$L,12,FALSE)</f>
        <v>9</v>
      </c>
      <c r="T1670">
        <f>VLOOKUP(D1670,'Pop and Pop Den'!A:C,2,FALSE)</f>
        <v>5210095</v>
      </c>
      <c r="U1670">
        <f>VLOOKUP(D1670,'Pop and Pop Den'!A:C,3,FALSE)</f>
        <v>173.31739999999999</v>
      </c>
      <c r="V1670">
        <f>VLOOKUP(D1670,Unemployment!A:B,2,FALSE)</f>
        <v>2.8</v>
      </c>
      <c r="W1670">
        <f>VLOOKUP(D1670,Unemployment!H:J,2,FALSE)</f>
        <v>2.5</v>
      </c>
      <c r="X1670">
        <f>VLOOKUP(D1670,Unemployment!H:J,3,FALSE)</f>
        <v>2.6</v>
      </c>
      <c r="Y1670">
        <f t="shared" si="536"/>
        <v>-0.19999999999999973</v>
      </c>
      <c r="Z1670">
        <f t="shared" si="537"/>
        <v>0.10000000000000009</v>
      </c>
      <c r="AA1670">
        <f>VLOOKUP(D1670,MedianAge!A:B,2,FALSE)</f>
        <v>39.200000000000003</v>
      </c>
      <c r="AB1670" s="6">
        <f>VLOOKUP(D1670,StateActions!F:G,2,FALSE)</f>
        <v>43928</v>
      </c>
      <c r="AC1670" s="6">
        <f>VLOOKUP(D1670,StateActions!L:M,2,FALSE)</f>
        <v>43921</v>
      </c>
      <c r="AD1670" s="6">
        <f>VLOOKUP(D1670,StateActions!A:B,2,FALSE)</f>
        <v>43905</v>
      </c>
      <c r="AE1670">
        <f t="shared" si="538"/>
        <v>-9</v>
      </c>
      <c r="AF1670">
        <f t="shared" si="539"/>
        <v>-2</v>
      </c>
      <c r="AG1670">
        <f t="shared" si="540"/>
        <v>14</v>
      </c>
      <c r="AH1670" s="18">
        <f t="shared" si="541"/>
        <v>0.20427553444180521</v>
      </c>
      <c r="AI1670" s="18">
        <f t="shared" si="542"/>
        <v>0.79572446555819476</v>
      </c>
      <c r="AJ1670" s="20">
        <f t="shared" si="543"/>
        <v>4.2227500659804702E-3</v>
      </c>
      <c r="AK1670" t="str">
        <f t="shared" si="544"/>
        <v>Include</v>
      </c>
      <c r="AL1670" t="str">
        <f t="shared" si="545"/>
        <v>10 or more deaths</v>
      </c>
      <c r="AM1670" s="6">
        <f>IFERROR(VLOOKUP(D1670,DatesEachStateReach10Deaths!A:B,2,FALSE),AK1670)</f>
        <v>43918</v>
      </c>
      <c r="AN1670">
        <f t="shared" si="546"/>
        <v>1</v>
      </c>
    </row>
    <row r="1671" spans="1:40" x14ac:dyDescent="0.25">
      <c r="A1671" t="str">
        <f t="shared" si="529"/>
        <v>43920South Carolina</v>
      </c>
      <c r="B1671" t="str">
        <f t="shared" si="534"/>
        <v>43920SC</v>
      </c>
      <c r="C1671" s="6">
        <v>43920</v>
      </c>
      <c r="D1671" t="s">
        <v>103</v>
      </c>
      <c r="E1671" t="s">
        <v>49</v>
      </c>
      <c r="F1671">
        <f>IFERROR(VLOOKUP(B1671,CovidTracking!B:G,4,FALSE),0)</f>
        <v>925</v>
      </c>
      <c r="G1671">
        <f>IFERROR(VLOOKUP(B1671,CovidTracking!B:G,5,FALSE),0)</f>
        <v>4160</v>
      </c>
      <c r="H1671">
        <f t="shared" si="535"/>
        <v>5085</v>
      </c>
      <c r="I1671">
        <f>IFERROR(VLOOKUP(B1671,CovidTracking!B:G,6,FALSE),0)</f>
        <v>18</v>
      </c>
      <c r="J1671">
        <f t="shared" si="530"/>
        <v>151</v>
      </c>
      <c r="K1671">
        <f t="shared" si="531"/>
        <v>1145</v>
      </c>
      <c r="L1671">
        <f t="shared" si="532"/>
        <v>1296</v>
      </c>
      <c r="M1671">
        <f t="shared" si="533"/>
        <v>2</v>
      </c>
      <c r="N1671">
        <f>VLOOKUP(A1671,Mobility!$A:$L,7,FALSE)</f>
        <v>-30</v>
      </c>
      <c r="O1671">
        <f>VLOOKUP(A1671,Mobility!$A:$L,8,FALSE)</f>
        <v>-8</v>
      </c>
      <c r="P1671">
        <f>VLOOKUP(A1671,Mobility!$A:$L,9,FALSE)</f>
        <v>-1</v>
      </c>
      <c r="Q1671">
        <f>VLOOKUP(A1671,Mobility!$A:$L,10,FALSE)</f>
        <v>-30</v>
      </c>
      <c r="R1671">
        <f>VLOOKUP(A1671,Mobility!$A:$L,11,FALSE)</f>
        <v>-36</v>
      </c>
      <c r="S1671">
        <f>VLOOKUP(A1671,Mobility!$A:$L,12,FALSE)</f>
        <v>13</v>
      </c>
      <c r="T1671">
        <f>VLOOKUP(D1671,'Pop and Pop Den'!A:C,2,FALSE)</f>
        <v>5210095</v>
      </c>
      <c r="U1671">
        <f>VLOOKUP(D1671,'Pop and Pop Den'!A:C,3,FALSE)</f>
        <v>173.31739999999999</v>
      </c>
      <c r="V1671">
        <f>VLOOKUP(D1671,Unemployment!A:B,2,FALSE)</f>
        <v>2.8</v>
      </c>
      <c r="W1671">
        <f>VLOOKUP(D1671,Unemployment!H:J,2,FALSE)</f>
        <v>2.5</v>
      </c>
      <c r="X1671">
        <f>VLOOKUP(D1671,Unemployment!H:J,3,FALSE)</f>
        <v>2.6</v>
      </c>
      <c r="Y1671">
        <f t="shared" si="536"/>
        <v>-0.19999999999999973</v>
      </c>
      <c r="Z1671">
        <f t="shared" si="537"/>
        <v>0.10000000000000009</v>
      </c>
      <c r="AA1671">
        <f>VLOOKUP(D1671,MedianAge!A:B,2,FALSE)</f>
        <v>39.200000000000003</v>
      </c>
      <c r="AB1671" s="6">
        <f>VLOOKUP(D1671,StateActions!F:G,2,FALSE)</f>
        <v>43928</v>
      </c>
      <c r="AC1671" s="6">
        <f>VLOOKUP(D1671,StateActions!L:M,2,FALSE)</f>
        <v>43921</v>
      </c>
      <c r="AD1671" s="6">
        <f>VLOOKUP(D1671,StateActions!A:B,2,FALSE)</f>
        <v>43905</v>
      </c>
      <c r="AE1671">
        <f t="shared" si="538"/>
        <v>-8</v>
      </c>
      <c r="AF1671">
        <f t="shared" si="539"/>
        <v>-1</v>
      </c>
      <c r="AG1671">
        <f t="shared" si="540"/>
        <v>15</v>
      </c>
      <c r="AH1671" s="18">
        <f t="shared" si="541"/>
        <v>0.18190757128810225</v>
      </c>
      <c r="AI1671" s="18">
        <f t="shared" si="542"/>
        <v>0.81809242871189769</v>
      </c>
      <c r="AJ1671" s="20">
        <f t="shared" si="543"/>
        <v>3.5398230088495575E-3</v>
      </c>
      <c r="AK1671" t="str">
        <f t="shared" si="544"/>
        <v>Include</v>
      </c>
      <c r="AL1671" t="str">
        <f t="shared" si="545"/>
        <v>10 or more deaths</v>
      </c>
      <c r="AM1671" s="6">
        <f>IFERROR(VLOOKUP(D1671,DatesEachStateReach10Deaths!A:B,2,FALSE),AK1671)</f>
        <v>43918</v>
      </c>
      <c r="AN1671">
        <f t="shared" si="546"/>
        <v>2</v>
      </c>
    </row>
    <row r="1672" spans="1:40" x14ac:dyDescent="0.25">
      <c r="A1672" t="str">
        <f t="shared" si="529"/>
        <v>43921South Carolina</v>
      </c>
      <c r="B1672" t="str">
        <f t="shared" si="534"/>
        <v>43921SC</v>
      </c>
      <c r="C1672" s="6">
        <v>43921</v>
      </c>
      <c r="D1672" t="s">
        <v>103</v>
      </c>
      <c r="E1672" t="s">
        <v>49</v>
      </c>
      <c r="F1672">
        <f>IFERROR(VLOOKUP(B1672,CovidTracking!B:G,4,FALSE),0)</f>
        <v>1083</v>
      </c>
      <c r="G1672">
        <f>IFERROR(VLOOKUP(B1672,CovidTracking!B:G,5,FALSE),0)</f>
        <v>4616</v>
      </c>
      <c r="H1672">
        <f t="shared" si="535"/>
        <v>5699</v>
      </c>
      <c r="I1672">
        <f>IFERROR(VLOOKUP(B1672,CovidTracking!B:G,6,FALSE),0)</f>
        <v>22</v>
      </c>
      <c r="J1672">
        <f t="shared" si="530"/>
        <v>158</v>
      </c>
      <c r="K1672">
        <f t="shared" si="531"/>
        <v>456</v>
      </c>
      <c r="L1672">
        <f t="shared" si="532"/>
        <v>614</v>
      </c>
      <c r="M1672">
        <f t="shared" si="533"/>
        <v>4</v>
      </c>
      <c r="N1672">
        <f>VLOOKUP(A1672,Mobility!$A:$L,7,FALSE)</f>
        <v>-32</v>
      </c>
      <c r="O1672">
        <f>VLOOKUP(A1672,Mobility!$A:$L,8,FALSE)</f>
        <v>-6</v>
      </c>
      <c r="P1672">
        <f>VLOOKUP(A1672,Mobility!$A:$L,9,FALSE)</f>
        <v>-30</v>
      </c>
      <c r="Q1672">
        <f>VLOOKUP(A1672,Mobility!$A:$L,10,FALSE)</f>
        <v>-27</v>
      </c>
      <c r="R1672">
        <f>VLOOKUP(A1672,Mobility!$A:$L,11,FALSE)</f>
        <v>-39</v>
      </c>
      <c r="S1672">
        <f>VLOOKUP(A1672,Mobility!$A:$L,12,FALSE)</f>
        <v>16</v>
      </c>
      <c r="T1672">
        <f>VLOOKUP(D1672,'Pop and Pop Den'!A:C,2,FALSE)</f>
        <v>5210095</v>
      </c>
      <c r="U1672">
        <f>VLOOKUP(D1672,'Pop and Pop Den'!A:C,3,FALSE)</f>
        <v>173.31739999999999</v>
      </c>
      <c r="V1672">
        <f>VLOOKUP(D1672,Unemployment!A:B,2,FALSE)</f>
        <v>2.8</v>
      </c>
      <c r="W1672">
        <f>VLOOKUP(D1672,Unemployment!H:J,2,FALSE)</f>
        <v>2.5</v>
      </c>
      <c r="X1672">
        <f>VLOOKUP(D1672,Unemployment!H:J,3,FALSE)</f>
        <v>2.6</v>
      </c>
      <c r="Y1672">
        <f t="shared" si="536"/>
        <v>-0.19999999999999973</v>
      </c>
      <c r="Z1672">
        <f t="shared" si="537"/>
        <v>0.10000000000000009</v>
      </c>
      <c r="AA1672">
        <f>VLOOKUP(D1672,MedianAge!A:B,2,FALSE)</f>
        <v>39.200000000000003</v>
      </c>
      <c r="AB1672" s="6">
        <f>VLOOKUP(D1672,StateActions!F:G,2,FALSE)</f>
        <v>43928</v>
      </c>
      <c r="AC1672" s="6">
        <f>VLOOKUP(D1672,StateActions!L:M,2,FALSE)</f>
        <v>43921</v>
      </c>
      <c r="AD1672" s="6">
        <f>VLOOKUP(D1672,StateActions!A:B,2,FALSE)</f>
        <v>43905</v>
      </c>
      <c r="AE1672">
        <f t="shared" si="538"/>
        <v>-7</v>
      </c>
      <c r="AF1672">
        <f t="shared" si="539"/>
        <v>0</v>
      </c>
      <c r="AG1672">
        <f t="shared" si="540"/>
        <v>16</v>
      </c>
      <c r="AH1672" s="18">
        <f t="shared" si="541"/>
        <v>0.19003333918231269</v>
      </c>
      <c r="AI1672" s="18">
        <f t="shared" si="542"/>
        <v>0.80996666081768731</v>
      </c>
      <c r="AJ1672" s="20">
        <f t="shared" si="543"/>
        <v>3.8603263730479032E-3</v>
      </c>
      <c r="AK1672" t="str">
        <f t="shared" si="544"/>
        <v>Include</v>
      </c>
      <c r="AL1672" t="str">
        <f t="shared" si="545"/>
        <v>10 or more deaths</v>
      </c>
      <c r="AM1672" s="6">
        <f>IFERROR(VLOOKUP(D1672,DatesEachStateReach10Deaths!A:B,2,FALSE),AK1672)</f>
        <v>43918</v>
      </c>
      <c r="AN1672">
        <f t="shared" si="546"/>
        <v>3</v>
      </c>
    </row>
    <row r="1673" spans="1:40" x14ac:dyDescent="0.25">
      <c r="A1673" t="str">
        <f t="shared" si="529"/>
        <v>43922South Carolina</v>
      </c>
      <c r="B1673" t="str">
        <f t="shared" si="534"/>
        <v>43922SC</v>
      </c>
      <c r="C1673" s="6">
        <v>43922</v>
      </c>
      <c r="D1673" t="s">
        <v>103</v>
      </c>
      <c r="E1673" t="s">
        <v>49</v>
      </c>
      <c r="F1673">
        <f>IFERROR(VLOOKUP(B1673,CovidTracking!B:G,4,FALSE),0)</f>
        <v>1293</v>
      </c>
      <c r="G1673">
        <f>IFERROR(VLOOKUP(B1673,CovidTracking!B:G,5,FALSE),0)</f>
        <v>5033</v>
      </c>
      <c r="H1673">
        <f t="shared" si="535"/>
        <v>6326</v>
      </c>
      <c r="I1673">
        <f>IFERROR(VLOOKUP(B1673,CovidTracking!B:G,6,FALSE),0)</f>
        <v>26</v>
      </c>
      <c r="J1673">
        <f t="shared" si="530"/>
        <v>210</v>
      </c>
      <c r="K1673">
        <f t="shared" si="531"/>
        <v>417</v>
      </c>
      <c r="L1673">
        <f t="shared" si="532"/>
        <v>627</v>
      </c>
      <c r="M1673">
        <f t="shared" si="533"/>
        <v>4</v>
      </c>
      <c r="N1673">
        <f>VLOOKUP(A1673,Mobility!$A:$L,7,FALSE)</f>
        <v>-30</v>
      </c>
      <c r="O1673">
        <f>VLOOKUP(A1673,Mobility!$A:$L,8,FALSE)</f>
        <v>-3</v>
      </c>
      <c r="P1673">
        <f>VLOOKUP(A1673,Mobility!$A:$L,9,FALSE)</f>
        <v>-26</v>
      </c>
      <c r="Q1673">
        <f>VLOOKUP(A1673,Mobility!$A:$L,10,FALSE)</f>
        <v>-26</v>
      </c>
      <c r="R1673">
        <f>VLOOKUP(A1673,Mobility!$A:$L,11,FALSE)</f>
        <v>-40</v>
      </c>
      <c r="S1673">
        <f>VLOOKUP(A1673,Mobility!$A:$L,12,FALSE)</f>
        <v>15</v>
      </c>
      <c r="T1673">
        <f>VLOOKUP(D1673,'Pop and Pop Den'!A:C,2,FALSE)</f>
        <v>5210095</v>
      </c>
      <c r="U1673">
        <f>VLOOKUP(D1673,'Pop and Pop Den'!A:C,3,FALSE)</f>
        <v>173.31739999999999</v>
      </c>
      <c r="V1673">
        <f>VLOOKUP(D1673,Unemployment!A:B,2,FALSE)</f>
        <v>2.8</v>
      </c>
      <c r="W1673">
        <f>VLOOKUP(D1673,Unemployment!H:J,2,FALSE)</f>
        <v>2.5</v>
      </c>
      <c r="X1673">
        <f>VLOOKUP(D1673,Unemployment!H:J,3,FALSE)</f>
        <v>2.6</v>
      </c>
      <c r="Y1673">
        <f t="shared" si="536"/>
        <v>-0.19999999999999973</v>
      </c>
      <c r="Z1673">
        <f t="shared" si="537"/>
        <v>0.10000000000000009</v>
      </c>
      <c r="AA1673">
        <f>VLOOKUP(D1673,MedianAge!A:B,2,FALSE)</f>
        <v>39.200000000000003</v>
      </c>
      <c r="AB1673" s="6">
        <f>VLOOKUP(D1673,StateActions!F:G,2,FALSE)</f>
        <v>43928</v>
      </c>
      <c r="AC1673" s="6">
        <f>VLOOKUP(D1673,StateActions!L:M,2,FALSE)</f>
        <v>43921</v>
      </c>
      <c r="AD1673" s="6">
        <f>VLOOKUP(D1673,StateActions!A:B,2,FALSE)</f>
        <v>43905</v>
      </c>
      <c r="AE1673">
        <f t="shared" si="538"/>
        <v>-6</v>
      </c>
      <c r="AF1673">
        <f t="shared" si="539"/>
        <v>1</v>
      </c>
      <c r="AG1673">
        <f t="shared" si="540"/>
        <v>17</v>
      </c>
      <c r="AH1673" s="18">
        <f t="shared" si="541"/>
        <v>0.20439456212456528</v>
      </c>
      <c r="AI1673" s="18">
        <f t="shared" si="542"/>
        <v>0.7956054378754347</v>
      </c>
      <c r="AJ1673" s="20">
        <f t="shared" si="543"/>
        <v>4.110022130888397E-3</v>
      </c>
      <c r="AK1673" t="str">
        <f t="shared" si="544"/>
        <v>Include</v>
      </c>
      <c r="AL1673" t="str">
        <f t="shared" si="545"/>
        <v>10 or more deaths</v>
      </c>
      <c r="AM1673" s="6">
        <f>IFERROR(VLOOKUP(D1673,DatesEachStateReach10Deaths!A:B,2,FALSE),AK1673)</f>
        <v>43918</v>
      </c>
      <c r="AN1673">
        <f t="shared" si="546"/>
        <v>4</v>
      </c>
    </row>
    <row r="1674" spans="1:40" x14ac:dyDescent="0.25">
      <c r="A1674" t="str">
        <f t="shared" si="529"/>
        <v>43923South Carolina</v>
      </c>
      <c r="B1674" t="str">
        <f t="shared" si="534"/>
        <v>43923SC</v>
      </c>
      <c r="C1674" s="6">
        <v>43923</v>
      </c>
      <c r="D1674" t="s">
        <v>103</v>
      </c>
      <c r="E1674" t="s">
        <v>49</v>
      </c>
      <c r="F1674">
        <f>IFERROR(VLOOKUP(B1674,CovidTracking!B:G,4,FALSE),0)</f>
        <v>1554</v>
      </c>
      <c r="G1674">
        <f>IFERROR(VLOOKUP(B1674,CovidTracking!B:G,5,FALSE),0)</f>
        <v>5441</v>
      </c>
      <c r="H1674">
        <f t="shared" si="535"/>
        <v>6995</v>
      </c>
      <c r="I1674">
        <f>IFERROR(VLOOKUP(B1674,CovidTracking!B:G,6,FALSE),0)</f>
        <v>31</v>
      </c>
      <c r="J1674">
        <f t="shared" si="530"/>
        <v>261</v>
      </c>
      <c r="K1674">
        <f t="shared" si="531"/>
        <v>408</v>
      </c>
      <c r="L1674">
        <f t="shared" si="532"/>
        <v>669</v>
      </c>
      <c r="M1674">
        <f t="shared" si="533"/>
        <v>5</v>
      </c>
      <c r="N1674">
        <f>VLOOKUP(A1674,Mobility!$A:$L,7,FALSE)</f>
        <v>-33</v>
      </c>
      <c r="O1674">
        <f>VLOOKUP(A1674,Mobility!$A:$L,8,FALSE)</f>
        <v>-4</v>
      </c>
      <c r="P1674">
        <f>VLOOKUP(A1674,Mobility!$A:$L,9,FALSE)</f>
        <v>-20</v>
      </c>
      <c r="Q1674">
        <f>VLOOKUP(A1674,Mobility!$A:$L,10,FALSE)</f>
        <v>-29</v>
      </c>
      <c r="R1674">
        <f>VLOOKUP(A1674,Mobility!$A:$L,11,FALSE)</f>
        <v>-41</v>
      </c>
      <c r="S1674">
        <f>VLOOKUP(A1674,Mobility!$A:$L,12,FALSE)</f>
        <v>16</v>
      </c>
      <c r="T1674">
        <f>VLOOKUP(D1674,'Pop and Pop Den'!A:C,2,FALSE)</f>
        <v>5210095</v>
      </c>
      <c r="U1674">
        <f>VLOOKUP(D1674,'Pop and Pop Den'!A:C,3,FALSE)</f>
        <v>173.31739999999999</v>
      </c>
      <c r="V1674">
        <f>VLOOKUP(D1674,Unemployment!A:B,2,FALSE)</f>
        <v>2.8</v>
      </c>
      <c r="W1674">
        <f>VLOOKUP(D1674,Unemployment!H:J,2,FALSE)</f>
        <v>2.5</v>
      </c>
      <c r="X1674">
        <f>VLOOKUP(D1674,Unemployment!H:J,3,FALSE)</f>
        <v>2.6</v>
      </c>
      <c r="Y1674">
        <f t="shared" si="536"/>
        <v>-0.19999999999999973</v>
      </c>
      <c r="Z1674">
        <f t="shared" si="537"/>
        <v>0.10000000000000009</v>
      </c>
      <c r="AA1674">
        <f>VLOOKUP(D1674,MedianAge!A:B,2,FALSE)</f>
        <v>39.200000000000003</v>
      </c>
      <c r="AB1674" s="6">
        <f>VLOOKUP(D1674,StateActions!F:G,2,FALSE)</f>
        <v>43928</v>
      </c>
      <c r="AC1674" s="6">
        <f>VLOOKUP(D1674,StateActions!L:M,2,FALSE)</f>
        <v>43921</v>
      </c>
      <c r="AD1674" s="6">
        <f>VLOOKUP(D1674,StateActions!A:B,2,FALSE)</f>
        <v>43905</v>
      </c>
      <c r="AE1674">
        <f t="shared" si="538"/>
        <v>-5</v>
      </c>
      <c r="AF1674">
        <f t="shared" si="539"/>
        <v>2</v>
      </c>
      <c r="AG1674">
        <f t="shared" si="540"/>
        <v>18</v>
      </c>
      <c r="AH1674" s="18">
        <f t="shared" si="541"/>
        <v>0.22215868477483916</v>
      </c>
      <c r="AI1674" s="18">
        <f t="shared" si="542"/>
        <v>0.77784131522516087</v>
      </c>
      <c r="AJ1674" s="20">
        <f t="shared" si="543"/>
        <v>4.4317369549678343E-3</v>
      </c>
      <c r="AK1674" t="str">
        <f t="shared" si="544"/>
        <v>Include</v>
      </c>
      <c r="AL1674" t="str">
        <f t="shared" si="545"/>
        <v>10 or more deaths</v>
      </c>
      <c r="AM1674" s="6">
        <f>IFERROR(VLOOKUP(D1674,DatesEachStateReach10Deaths!A:B,2,FALSE),AK1674)</f>
        <v>43918</v>
      </c>
      <c r="AN1674">
        <f t="shared" si="546"/>
        <v>5</v>
      </c>
    </row>
    <row r="1675" spans="1:40" x14ac:dyDescent="0.25">
      <c r="A1675" t="str">
        <f t="shared" si="529"/>
        <v>43924South Carolina</v>
      </c>
      <c r="B1675" t="str">
        <f t="shared" si="534"/>
        <v>43924SC</v>
      </c>
      <c r="C1675" s="6">
        <v>43924</v>
      </c>
      <c r="D1675" t="s">
        <v>103</v>
      </c>
      <c r="E1675" t="s">
        <v>49</v>
      </c>
      <c r="F1675">
        <f>IFERROR(VLOOKUP(B1675,CovidTracking!B:G,4,FALSE),0)</f>
        <v>1554</v>
      </c>
      <c r="G1675">
        <f>IFERROR(VLOOKUP(B1675,CovidTracking!B:G,5,FALSE),0)</f>
        <v>5441</v>
      </c>
      <c r="H1675">
        <f t="shared" si="535"/>
        <v>6995</v>
      </c>
      <c r="I1675">
        <f>IFERROR(VLOOKUP(B1675,CovidTracking!B:G,6,FALSE),0)</f>
        <v>31</v>
      </c>
      <c r="J1675">
        <f t="shared" si="530"/>
        <v>0</v>
      </c>
      <c r="K1675">
        <f t="shared" si="531"/>
        <v>0</v>
      </c>
      <c r="L1675">
        <f t="shared" si="532"/>
        <v>0</v>
      </c>
      <c r="M1675">
        <f t="shared" si="533"/>
        <v>0</v>
      </c>
      <c r="N1675">
        <f>VLOOKUP(A1675,Mobility!$A:$L,7,FALSE)</f>
        <v>-32</v>
      </c>
      <c r="O1675">
        <f>VLOOKUP(A1675,Mobility!$A:$L,8,FALSE)</f>
        <v>-1</v>
      </c>
      <c r="P1675">
        <f>VLOOKUP(A1675,Mobility!$A:$L,9,FALSE)</f>
        <v>-18</v>
      </c>
      <c r="Q1675">
        <f>VLOOKUP(A1675,Mobility!$A:$L,10,FALSE)</f>
        <v>-33</v>
      </c>
      <c r="R1675">
        <f>VLOOKUP(A1675,Mobility!$A:$L,11,FALSE)</f>
        <v>-41</v>
      </c>
      <c r="S1675">
        <f>VLOOKUP(A1675,Mobility!$A:$L,12,FALSE)</f>
        <v>15</v>
      </c>
      <c r="T1675">
        <f>VLOOKUP(D1675,'Pop and Pop Den'!A:C,2,FALSE)</f>
        <v>5210095</v>
      </c>
      <c r="U1675">
        <f>VLOOKUP(D1675,'Pop and Pop Den'!A:C,3,FALSE)</f>
        <v>173.31739999999999</v>
      </c>
      <c r="V1675">
        <f>VLOOKUP(D1675,Unemployment!A:B,2,FALSE)</f>
        <v>2.8</v>
      </c>
      <c r="W1675">
        <f>VLOOKUP(D1675,Unemployment!H:J,2,FALSE)</f>
        <v>2.5</v>
      </c>
      <c r="X1675">
        <f>VLOOKUP(D1675,Unemployment!H:J,3,FALSE)</f>
        <v>2.6</v>
      </c>
      <c r="Y1675">
        <f t="shared" si="536"/>
        <v>-0.19999999999999973</v>
      </c>
      <c r="Z1675">
        <f t="shared" si="537"/>
        <v>0.10000000000000009</v>
      </c>
      <c r="AA1675">
        <f>VLOOKUP(D1675,MedianAge!A:B,2,FALSE)</f>
        <v>39.200000000000003</v>
      </c>
      <c r="AB1675" s="6">
        <f>VLOOKUP(D1675,StateActions!F:G,2,FALSE)</f>
        <v>43928</v>
      </c>
      <c r="AC1675" s="6">
        <f>VLOOKUP(D1675,StateActions!L:M,2,FALSE)</f>
        <v>43921</v>
      </c>
      <c r="AD1675" s="6">
        <f>VLOOKUP(D1675,StateActions!A:B,2,FALSE)</f>
        <v>43905</v>
      </c>
      <c r="AE1675">
        <f t="shared" si="538"/>
        <v>-4</v>
      </c>
      <c r="AF1675">
        <f t="shared" si="539"/>
        <v>3</v>
      </c>
      <c r="AG1675">
        <f t="shared" si="540"/>
        <v>19</v>
      </c>
      <c r="AH1675" s="18">
        <f t="shared" si="541"/>
        <v>0.22215868477483916</v>
      </c>
      <c r="AI1675" s="18">
        <f t="shared" si="542"/>
        <v>0.77784131522516087</v>
      </c>
      <c r="AJ1675" s="20">
        <f t="shared" si="543"/>
        <v>4.4317369549678343E-3</v>
      </c>
      <c r="AK1675" t="str">
        <f t="shared" si="544"/>
        <v>Include</v>
      </c>
      <c r="AL1675" t="str">
        <f t="shared" si="545"/>
        <v>10 or more deaths</v>
      </c>
      <c r="AM1675" s="6">
        <f>IFERROR(VLOOKUP(D1675,DatesEachStateReach10Deaths!A:B,2,FALSE),AK1675)</f>
        <v>43918</v>
      </c>
      <c r="AN1675">
        <f t="shared" si="546"/>
        <v>6</v>
      </c>
    </row>
    <row r="1676" spans="1:40" x14ac:dyDescent="0.25">
      <c r="A1676" t="str">
        <f t="shared" si="529"/>
        <v>43925South Carolina</v>
      </c>
      <c r="B1676" t="str">
        <f t="shared" si="534"/>
        <v>43925SC</v>
      </c>
      <c r="C1676" s="6">
        <v>43925</v>
      </c>
      <c r="D1676" t="s">
        <v>103</v>
      </c>
      <c r="E1676" t="s">
        <v>49</v>
      </c>
      <c r="F1676">
        <f>IFERROR(VLOOKUP(B1676,CovidTracking!B:G,4,FALSE),0)</f>
        <v>1917</v>
      </c>
      <c r="G1676">
        <f>IFERROR(VLOOKUP(B1676,CovidTracking!B:G,5,FALSE),0)</f>
        <v>16397</v>
      </c>
      <c r="H1676">
        <f t="shared" si="535"/>
        <v>18314</v>
      </c>
      <c r="I1676">
        <f>IFERROR(VLOOKUP(B1676,CovidTracking!B:G,6,FALSE),0)</f>
        <v>40</v>
      </c>
      <c r="J1676">
        <f t="shared" si="530"/>
        <v>363</v>
      </c>
      <c r="K1676">
        <f t="shared" si="531"/>
        <v>10956</v>
      </c>
      <c r="L1676">
        <f t="shared" si="532"/>
        <v>11319</v>
      </c>
      <c r="M1676">
        <f t="shared" si="533"/>
        <v>9</v>
      </c>
      <c r="N1676">
        <f>VLOOKUP(A1676,Mobility!$A:$L,7,FALSE)</f>
        <v>-40</v>
      </c>
      <c r="O1676">
        <f>VLOOKUP(A1676,Mobility!$A:$L,8,FALSE)</f>
        <v>-5</v>
      </c>
      <c r="P1676">
        <f>VLOOKUP(A1676,Mobility!$A:$L,9,FALSE)</f>
        <v>-22</v>
      </c>
      <c r="Q1676">
        <f>VLOOKUP(A1676,Mobility!$A:$L,10,FALSE)</f>
        <v>-39</v>
      </c>
      <c r="R1676">
        <f>VLOOKUP(A1676,Mobility!$A:$L,11,FALSE)</f>
        <v>-31</v>
      </c>
      <c r="S1676">
        <f>VLOOKUP(A1676,Mobility!$A:$L,12,FALSE)</f>
        <v>11</v>
      </c>
      <c r="T1676">
        <f>VLOOKUP(D1676,'Pop and Pop Den'!A:C,2,FALSE)</f>
        <v>5210095</v>
      </c>
      <c r="U1676">
        <f>VLOOKUP(D1676,'Pop and Pop Den'!A:C,3,FALSE)</f>
        <v>173.31739999999999</v>
      </c>
      <c r="V1676">
        <f>VLOOKUP(D1676,Unemployment!A:B,2,FALSE)</f>
        <v>2.8</v>
      </c>
      <c r="W1676">
        <f>VLOOKUP(D1676,Unemployment!H:J,2,FALSE)</f>
        <v>2.5</v>
      </c>
      <c r="X1676">
        <f>VLOOKUP(D1676,Unemployment!H:J,3,FALSE)</f>
        <v>2.6</v>
      </c>
      <c r="Y1676">
        <f t="shared" si="536"/>
        <v>-0.19999999999999973</v>
      </c>
      <c r="Z1676">
        <f t="shared" si="537"/>
        <v>0.10000000000000009</v>
      </c>
      <c r="AA1676">
        <f>VLOOKUP(D1676,MedianAge!A:B,2,FALSE)</f>
        <v>39.200000000000003</v>
      </c>
      <c r="AB1676" s="6">
        <f>VLOOKUP(D1676,StateActions!F:G,2,FALSE)</f>
        <v>43928</v>
      </c>
      <c r="AC1676" s="6">
        <f>VLOOKUP(D1676,StateActions!L:M,2,FALSE)</f>
        <v>43921</v>
      </c>
      <c r="AD1676" s="6">
        <f>VLOOKUP(D1676,StateActions!A:B,2,FALSE)</f>
        <v>43905</v>
      </c>
      <c r="AE1676">
        <f t="shared" si="538"/>
        <v>-3</v>
      </c>
      <c r="AF1676">
        <f t="shared" si="539"/>
        <v>4</v>
      </c>
      <c r="AG1676">
        <f t="shared" si="540"/>
        <v>20</v>
      </c>
      <c r="AH1676" s="18">
        <f t="shared" si="541"/>
        <v>0.10467401987550508</v>
      </c>
      <c r="AI1676" s="18">
        <f t="shared" si="542"/>
        <v>0.89532598012449494</v>
      </c>
      <c r="AJ1676" s="20">
        <f t="shared" si="543"/>
        <v>2.1841214371519056E-3</v>
      </c>
      <c r="AK1676" t="str">
        <f t="shared" si="544"/>
        <v>Include</v>
      </c>
      <c r="AL1676" t="str">
        <f t="shared" si="545"/>
        <v>10 or more deaths</v>
      </c>
      <c r="AM1676" s="6">
        <f>IFERROR(VLOOKUP(D1676,DatesEachStateReach10Deaths!A:B,2,FALSE),AK1676)</f>
        <v>43918</v>
      </c>
      <c r="AN1676">
        <f t="shared" si="546"/>
        <v>7</v>
      </c>
    </row>
    <row r="1677" spans="1:40" x14ac:dyDescent="0.25">
      <c r="A1677" t="str">
        <f t="shared" si="529"/>
        <v>43926South Carolina</v>
      </c>
      <c r="B1677" t="str">
        <f t="shared" si="534"/>
        <v>43926SC</v>
      </c>
      <c r="C1677" s="6">
        <v>43926</v>
      </c>
      <c r="D1677" t="s">
        <v>103</v>
      </c>
      <c r="E1677" t="s">
        <v>49</v>
      </c>
      <c r="F1677">
        <f>IFERROR(VLOOKUP(B1677,CovidTracking!B:G,4,FALSE),0)</f>
        <v>2049</v>
      </c>
      <c r="G1677">
        <f>IFERROR(VLOOKUP(B1677,CovidTracking!B:G,5,FALSE),0)</f>
        <v>16927</v>
      </c>
      <c r="H1677">
        <f t="shared" si="535"/>
        <v>18976</v>
      </c>
      <c r="I1677">
        <f>IFERROR(VLOOKUP(B1677,CovidTracking!B:G,6,FALSE),0)</f>
        <v>44</v>
      </c>
      <c r="J1677">
        <f t="shared" si="530"/>
        <v>132</v>
      </c>
      <c r="K1677">
        <f t="shared" si="531"/>
        <v>530</v>
      </c>
      <c r="L1677">
        <f t="shared" si="532"/>
        <v>662</v>
      </c>
      <c r="M1677">
        <f t="shared" si="533"/>
        <v>4</v>
      </c>
      <c r="N1677">
        <f>VLOOKUP(A1677,Mobility!$A:$L,7,FALSE)</f>
        <v>-42</v>
      </c>
      <c r="O1677">
        <f>VLOOKUP(A1677,Mobility!$A:$L,8,FALSE)</f>
        <v>-11</v>
      </c>
      <c r="P1677">
        <f>VLOOKUP(A1677,Mobility!$A:$L,9,FALSE)</f>
        <v>-24</v>
      </c>
      <c r="Q1677">
        <f>VLOOKUP(A1677,Mobility!$A:$L,10,FALSE)</f>
        <v>-41</v>
      </c>
      <c r="R1677">
        <f>VLOOKUP(A1677,Mobility!$A:$L,11,FALSE)</f>
        <v>-38</v>
      </c>
      <c r="S1677">
        <f>VLOOKUP(A1677,Mobility!$A:$L,12,FALSE)</f>
        <v>10</v>
      </c>
      <c r="T1677">
        <f>VLOOKUP(D1677,'Pop and Pop Den'!A:C,2,FALSE)</f>
        <v>5210095</v>
      </c>
      <c r="U1677">
        <f>VLOOKUP(D1677,'Pop and Pop Den'!A:C,3,FALSE)</f>
        <v>173.31739999999999</v>
      </c>
      <c r="V1677">
        <f>VLOOKUP(D1677,Unemployment!A:B,2,FALSE)</f>
        <v>2.8</v>
      </c>
      <c r="W1677">
        <f>VLOOKUP(D1677,Unemployment!H:J,2,FALSE)</f>
        <v>2.5</v>
      </c>
      <c r="X1677">
        <f>VLOOKUP(D1677,Unemployment!H:J,3,FALSE)</f>
        <v>2.6</v>
      </c>
      <c r="Y1677">
        <f t="shared" si="536"/>
        <v>-0.19999999999999973</v>
      </c>
      <c r="Z1677">
        <f t="shared" si="537"/>
        <v>0.10000000000000009</v>
      </c>
      <c r="AA1677">
        <f>VLOOKUP(D1677,MedianAge!A:B,2,FALSE)</f>
        <v>39.200000000000003</v>
      </c>
      <c r="AB1677" s="6">
        <f>VLOOKUP(D1677,StateActions!F:G,2,FALSE)</f>
        <v>43928</v>
      </c>
      <c r="AC1677" s="6">
        <f>VLOOKUP(D1677,StateActions!L:M,2,FALSE)</f>
        <v>43921</v>
      </c>
      <c r="AD1677" s="6">
        <f>VLOOKUP(D1677,StateActions!A:B,2,FALSE)</f>
        <v>43905</v>
      </c>
      <c r="AE1677">
        <f t="shared" si="538"/>
        <v>-2</v>
      </c>
      <c r="AF1677">
        <f t="shared" si="539"/>
        <v>5</v>
      </c>
      <c r="AG1677">
        <f t="shared" si="540"/>
        <v>21</v>
      </c>
      <c r="AH1677" s="18">
        <f t="shared" si="541"/>
        <v>0.10797849915682968</v>
      </c>
      <c r="AI1677" s="18">
        <f t="shared" si="542"/>
        <v>0.89202150084317033</v>
      </c>
      <c r="AJ1677" s="20">
        <f t="shared" si="543"/>
        <v>2.3187183811129849E-3</v>
      </c>
      <c r="AK1677" t="str">
        <f t="shared" si="544"/>
        <v>Include</v>
      </c>
      <c r="AL1677" t="str">
        <f t="shared" si="545"/>
        <v>10 or more deaths</v>
      </c>
      <c r="AM1677" s="6">
        <f>IFERROR(VLOOKUP(D1677,DatesEachStateReach10Deaths!A:B,2,FALSE),AK1677)</f>
        <v>43918</v>
      </c>
      <c r="AN1677">
        <f t="shared" si="546"/>
        <v>8</v>
      </c>
    </row>
    <row r="1678" spans="1:40" x14ac:dyDescent="0.25">
      <c r="A1678" t="str">
        <f t="shared" si="529"/>
        <v>43927South Carolina</v>
      </c>
      <c r="B1678" t="str">
        <f t="shared" si="534"/>
        <v>43927SC</v>
      </c>
      <c r="C1678" s="6">
        <v>43927</v>
      </c>
      <c r="D1678" t="s">
        <v>103</v>
      </c>
      <c r="E1678" t="s">
        <v>49</v>
      </c>
      <c r="F1678">
        <f>IFERROR(VLOOKUP(B1678,CovidTracking!B:G,4,FALSE),0)</f>
        <v>2049</v>
      </c>
      <c r="G1678">
        <f>IFERROR(VLOOKUP(B1678,CovidTracking!B:G,5,FALSE),0)</f>
        <v>16927</v>
      </c>
      <c r="H1678">
        <f t="shared" si="535"/>
        <v>18976</v>
      </c>
      <c r="I1678">
        <f>IFERROR(VLOOKUP(B1678,CovidTracking!B:G,6,FALSE),0)</f>
        <v>44</v>
      </c>
      <c r="J1678">
        <f t="shared" si="530"/>
        <v>0</v>
      </c>
      <c r="K1678">
        <f t="shared" si="531"/>
        <v>0</v>
      </c>
      <c r="L1678">
        <f t="shared" si="532"/>
        <v>0</v>
      </c>
      <c r="M1678">
        <f t="shared" si="533"/>
        <v>0</v>
      </c>
      <c r="N1678">
        <f>VLOOKUP(A1678,Mobility!$A:$L,7,FALSE)</f>
        <v>-33</v>
      </c>
      <c r="O1678">
        <f>VLOOKUP(A1678,Mobility!$A:$L,8,FALSE)</f>
        <v>-5</v>
      </c>
      <c r="P1678">
        <f>VLOOKUP(A1678,Mobility!$A:$L,9,FALSE)</f>
        <v>-11</v>
      </c>
      <c r="Q1678">
        <f>VLOOKUP(A1678,Mobility!$A:$L,10,FALSE)</f>
        <v>-33</v>
      </c>
      <c r="R1678">
        <f>VLOOKUP(A1678,Mobility!$A:$L,11,FALSE)</f>
        <v>-41</v>
      </c>
      <c r="S1678">
        <f>VLOOKUP(A1678,Mobility!$A:$L,12,FALSE)</f>
        <v>15</v>
      </c>
      <c r="T1678">
        <f>VLOOKUP(D1678,'Pop and Pop Den'!A:C,2,FALSE)</f>
        <v>5210095</v>
      </c>
      <c r="U1678">
        <f>VLOOKUP(D1678,'Pop and Pop Den'!A:C,3,FALSE)</f>
        <v>173.31739999999999</v>
      </c>
      <c r="V1678">
        <f>VLOOKUP(D1678,Unemployment!A:B,2,FALSE)</f>
        <v>2.8</v>
      </c>
      <c r="W1678">
        <f>VLOOKUP(D1678,Unemployment!H:J,2,FALSE)</f>
        <v>2.5</v>
      </c>
      <c r="X1678">
        <f>VLOOKUP(D1678,Unemployment!H:J,3,FALSE)</f>
        <v>2.6</v>
      </c>
      <c r="Y1678">
        <f t="shared" si="536"/>
        <v>-0.19999999999999973</v>
      </c>
      <c r="Z1678">
        <f t="shared" si="537"/>
        <v>0.10000000000000009</v>
      </c>
      <c r="AA1678">
        <f>VLOOKUP(D1678,MedianAge!A:B,2,FALSE)</f>
        <v>39.200000000000003</v>
      </c>
      <c r="AB1678" s="6">
        <f>VLOOKUP(D1678,StateActions!F:G,2,FALSE)</f>
        <v>43928</v>
      </c>
      <c r="AC1678" s="6">
        <f>VLOOKUP(D1678,StateActions!L:M,2,FALSE)</f>
        <v>43921</v>
      </c>
      <c r="AD1678" s="6">
        <f>VLOOKUP(D1678,StateActions!A:B,2,FALSE)</f>
        <v>43905</v>
      </c>
      <c r="AE1678">
        <f t="shared" si="538"/>
        <v>-1</v>
      </c>
      <c r="AF1678">
        <f t="shared" si="539"/>
        <v>6</v>
      </c>
      <c r="AG1678">
        <f t="shared" si="540"/>
        <v>22</v>
      </c>
      <c r="AH1678" s="18">
        <f t="shared" si="541"/>
        <v>0.10797849915682968</v>
      </c>
      <c r="AI1678" s="18">
        <f t="shared" si="542"/>
        <v>0.89202150084317033</v>
      </c>
      <c r="AJ1678" s="20">
        <f t="shared" si="543"/>
        <v>2.3187183811129849E-3</v>
      </c>
      <c r="AK1678" t="str">
        <f t="shared" si="544"/>
        <v>Include</v>
      </c>
      <c r="AL1678" t="str">
        <f t="shared" si="545"/>
        <v>10 or more deaths</v>
      </c>
      <c r="AM1678" s="6">
        <f>IFERROR(VLOOKUP(D1678,DatesEachStateReach10Deaths!A:B,2,FALSE),AK1678)</f>
        <v>43918</v>
      </c>
      <c r="AN1678">
        <f t="shared" si="546"/>
        <v>9</v>
      </c>
    </row>
    <row r="1679" spans="1:40" x14ac:dyDescent="0.25">
      <c r="A1679" t="str">
        <f t="shared" si="529"/>
        <v>43928South Carolina</v>
      </c>
      <c r="B1679" t="str">
        <f t="shared" si="534"/>
        <v>43928SC</v>
      </c>
      <c r="C1679" s="6">
        <v>43928</v>
      </c>
      <c r="D1679" t="s">
        <v>103</v>
      </c>
      <c r="E1679" t="s">
        <v>49</v>
      </c>
      <c r="F1679">
        <f>IFERROR(VLOOKUP(B1679,CovidTracking!B:G,4,FALSE),0)</f>
        <v>2417</v>
      </c>
      <c r="G1679">
        <f>IFERROR(VLOOKUP(B1679,CovidTracking!B:G,5,FALSE),0)</f>
        <v>21263</v>
      </c>
      <c r="H1679">
        <f t="shared" si="535"/>
        <v>23680</v>
      </c>
      <c r="I1679">
        <f>IFERROR(VLOOKUP(B1679,CovidTracking!B:G,6,FALSE),0)</f>
        <v>51</v>
      </c>
      <c r="J1679">
        <f t="shared" si="530"/>
        <v>368</v>
      </c>
      <c r="K1679">
        <f t="shared" si="531"/>
        <v>4336</v>
      </c>
      <c r="L1679">
        <f t="shared" si="532"/>
        <v>4704</v>
      </c>
      <c r="M1679">
        <f t="shared" si="533"/>
        <v>7</v>
      </c>
      <c r="N1679">
        <f>VLOOKUP(A1679,Mobility!$A:$L,7,FALSE)</f>
        <v>-36</v>
      </c>
      <c r="O1679">
        <f>VLOOKUP(A1679,Mobility!$A:$L,8,FALSE)</f>
        <v>-3</v>
      </c>
      <c r="P1679">
        <f>VLOOKUP(A1679,Mobility!$A:$L,9,FALSE)</f>
        <v>-21</v>
      </c>
      <c r="Q1679">
        <f>VLOOKUP(A1679,Mobility!$A:$L,10,FALSE)</f>
        <v>-31</v>
      </c>
      <c r="R1679">
        <f>VLOOKUP(A1679,Mobility!$A:$L,11,FALSE)</f>
        <v>-43</v>
      </c>
      <c r="S1679">
        <f>VLOOKUP(A1679,Mobility!$A:$L,12,FALSE)</f>
        <v>17</v>
      </c>
      <c r="T1679">
        <f>VLOOKUP(D1679,'Pop and Pop Den'!A:C,2,FALSE)</f>
        <v>5210095</v>
      </c>
      <c r="U1679">
        <f>VLOOKUP(D1679,'Pop and Pop Den'!A:C,3,FALSE)</f>
        <v>173.31739999999999</v>
      </c>
      <c r="V1679">
        <f>VLOOKUP(D1679,Unemployment!A:B,2,FALSE)</f>
        <v>2.8</v>
      </c>
      <c r="W1679">
        <f>VLOOKUP(D1679,Unemployment!H:J,2,FALSE)</f>
        <v>2.5</v>
      </c>
      <c r="X1679">
        <f>VLOOKUP(D1679,Unemployment!H:J,3,FALSE)</f>
        <v>2.6</v>
      </c>
      <c r="Y1679">
        <f t="shared" si="536"/>
        <v>-0.19999999999999973</v>
      </c>
      <c r="Z1679">
        <f t="shared" si="537"/>
        <v>0.10000000000000009</v>
      </c>
      <c r="AA1679">
        <f>VLOOKUP(D1679,MedianAge!A:B,2,FALSE)</f>
        <v>39.200000000000003</v>
      </c>
      <c r="AB1679" s="6">
        <f>VLOOKUP(D1679,StateActions!F:G,2,FALSE)</f>
        <v>43928</v>
      </c>
      <c r="AC1679" s="6">
        <f>VLOOKUP(D1679,StateActions!L:M,2,FALSE)</f>
        <v>43921</v>
      </c>
      <c r="AD1679" s="6">
        <f>VLOOKUP(D1679,StateActions!A:B,2,FALSE)</f>
        <v>43905</v>
      </c>
      <c r="AE1679">
        <f t="shared" si="538"/>
        <v>0</v>
      </c>
      <c r="AF1679">
        <f t="shared" si="539"/>
        <v>7</v>
      </c>
      <c r="AG1679">
        <f t="shared" si="540"/>
        <v>23</v>
      </c>
      <c r="AH1679" s="18">
        <f t="shared" si="541"/>
        <v>0.10206925675675675</v>
      </c>
      <c r="AI1679" s="18">
        <f t="shared" si="542"/>
        <v>0.89793074324324329</v>
      </c>
      <c r="AJ1679" s="20">
        <f t="shared" si="543"/>
        <v>2.1537162162162163E-3</v>
      </c>
      <c r="AK1679" t="str">
        <f t="shared" si="544"/>
        <v>Include</v>
      </c>
      <c r="AL1679" t="str">
        <f t="shared" si="545"/>
        <v>10 or more deaths</v>
      </c>
      <c r="AM1679" s="6">
        <f>IFERROR(VLOOKUP(D1679,DatesEachStateReach10Deaths!A:B,2,FALSE),AK1679)</f>
        <v>43918</v>
      </c>
      <c r="AN1679">
        <f t="shared" si="546"/>
        <v>10</v>
      </c>
    </row>
    <row r="1680" spans="1:40" x14ac:dyDescent="0.25">
      <c r="A1680" t="str">
        <f t="shared" si="529"/>
        <v>43929South Carolina</v>
      </c>
      <c r="B1680" t="str">
        <f t="shared" si="534"/>
        <v>43929SC</v>
      </c>
      <c r="C1680" s="6">
        <v>43929</v>
      </c>
      <c r="D1680" t="s">
        <v>103</v>
      </c>
      <c r="E1680" t="s">
        <v>49</v>
      </c>
      <c r="F1680">
        <f>IFERROR(VLOOKUP(B1680,CovidTracking!B:G,4,FALSE),0)</f>
        <v>2552</v>
      </c>
      <c r="G1680">
        <f>IFERROR(VLOOKUP(B1680,CovidTracking!B:G,5,FALSE),0)</f>
        <v>22082</v>
      </c>
      <c r="H1680">
        <f t="shared" si="535"/>
        <v>24634</v>
      </c>
      <c r="I1680">
        <f>IFERROR(VLOOKUP(B1680,CovidTracking!B:G,6,FALSE),0)</f>
        <v>63</v>
      </c>
      <c r="J1680">
        <f t="shared" si="530"/>
        <v>135</v>
      </c>
      <c r="K1680">
        <f t="shared" si="531"/>
        <v>819</v>
      </c>
      <c r="L1680">
        <f t="shared" si="532"/>
        <v>954</v>
      </c>
      <c r="M1680">
        <f t="shared" si="533"/>
        <v>12</v>
      </c>
      <c r="N1680">
        <f>VLOOKUP(A1680,Mobility!$A:$L,7,FALSE)</f>
        <v>-41</v>
      </c>
      <c r="O1680">
        <f>VLOOKUP(A1680,Mobility!$A:$L,8,FALSE)</f>
        <v>-12</v>
      </c>
      <c r="P1680">
        <f>VLOOKUP(A1680,Mobility!$A:$L,9,FALSE)</f>
        <v>-26</v>
      </c>
      <c r="Q1680">
        <f>VLOOKUP(A1680,Mobility!$A:$L,10,FALSE)</f>
        <v>-30</v>
      </c>
      <c r="R1680">
        <f>VLOOKUP(A1680,Mobility!$A:$L,11,FALSE)</f>
        <v>-45</v>
      </c>
      <c r="S1680">
        <f>VLOOKUP(A1680,Mobility!$A:$L,12,FALSE)</f>
        <v>17</v>
      </c>
      <c r="T1680">
        <f>VLOOKUP(D1680,'Pop and Pop Den'!A:C,2,FALSE)</f>
        <v>5210095</v>
      </c>
      <c r="U1680">
        <f>VLOOKUP(D1680,'Pop and Pop Den'!A:C,3,FALSE)</f>
        <v>173.31739999999999</v>
      </c>
      <c r="V1680">
        <f>VLOOKUP(D1680,Unemployment!A:B,2,FALSE)</f>
        <v>2.8</v>
      </c>
      <c r="W1680">
        <f>VLOOKUP(D1680,Unemployment!H:J,2,FALSE)</f>
        <v>2.5</v>
      </c>
      <c r="X1680">
        <f>VLOOKUP(D1680,Unemployment!H:J,3,FALSE)</f>
        <v>2.6</v>
      </c>
      <c r="Y1680">
        <f t="shared" si="536"/>
        <v>-0.19999999999999973</v>
      </c>
      <c r="Z1680">
        <f t="shared" si="537"/>
        <v>0.10000000000000009</v>
      </c>
      <c r="AA1680">
        <f>VLOOKUP(D1680,MedianAge!A:B,2,FALSE)</f>
        <v>39.200000000000003</v>
      </c>
      <c r="AB1680" s="6">
        <f>VLOOKUP(D1680,StateActions!F:G,2,FALSE)</f>
        <v>43928</v>
      </c>
      <c r="AC1680" s="6">
        <f>VLOOKUP(D1680,StateActions!L:M,2,FALSE)</f>
        <v>43921</v>
      </c>
      <c r="AD1680" s="6">
        <f>VLOOKUP(D1680,StateActions!A:B,2,FALSE)</f>
        <v>43905</v>
      </c>
      <c r="AE1680">
        <f t="shared" si="538"/>
        <v>1</v>
      </c>
      <c r="AF1680">
        <f t="shared" si="539"/>
        <v>8</v>
      </c>
      <c r="AG1680">
        <f t="shared" si="540"/>
        <v>24</v>
      </c>
      <c r="AH1680" s="18">
        <f t="shared" si="541"/>
        <v>0.10359665502963383</v>
      </c>
      <c r="AI1680" s="18">
        <f t="shared" si="542"/>
        <v>0.89640334497036611</v>
      </c>
      <c r="AJ1680" s="20">
        <f t="shared" si="543"/>
        <v>2.5574409352926851E-3</v>
      </c>
      <c r="AK1680" t="str">
        <f t="shared" si="544"/>
        <v>Include</v>
      </c>
      <c r="AL1680" t="str">
        <f t="shared" si="545"/>
        <v>10 or more deaths</v>
      </c>
      <c r="AM1680" s="6">
        <f>IFERROR(VLOOKUP(D1680,DatesEachStateReach10Deaths!A:B,2,FALSE),AK1680)</f>
        <v>43918</v>
      </c>
      <c r="AN1680">
        <f t="shared" si="546"/>
        <v>11</v>
      </c>
    </row>
    <row r="1681" spans="1:40" x14ac:dyDescent="0.25">
      <c r="A1681" t="str">
        <f t="shared" si="529"/>
        <v>43930South Carolina</v>
      </c>
      <c r="B1681" t="str">
        <f t="shared" si="534"/>
        <v>43930SC</v>
      </c>
      <c r="C1681" s="6">
        <v>43930</v>
      </c>
      <c r="D1681" t="s">
        <v>103</v>
      </c>
      <c r="E1681" t="s">
        <v>49</v>
      </c>
      <c r="F1681">
        <f>IFERROR(VLOOKUP(B1681,CovidTracking!B:G,4,FALSE),0)</f>
        <v>2792</v>
      </c>
      <c r="G1681">
        <f>IFERROR(VLOOKUP(B1681,CovidTracking!B:G,5,FALSE),0)</f>
        <v>24575</v>
      </c>
      <c r="H1681">
        <f t="shared" si="535"/>
        <v>27367</v>
      </c>
      <c r="I1681">
        <f>IFERROR(VLOOKUP(B1681,CovidTracking!B:G,6,FALSE),0)</f>
        <v>67</v>
      </c>
      <c r="J1681">
        <f t="shared" si="530"/>
        <v>240</v>
      </c>
      <c r="K1681">
        <f t="shared" si="531"/>
        <v>2493</v>
      </c>
      <c r="L1681">
        <f t="shared" si="532"/>
        <v>2733</v>
      </c>
      <c r="M1681">
        <f t="shared" si="533"/>
        <v>4</v>
      </c>
      <c r="N1681">
        <f>VLOOKUP(A1681,Mobility!$A:$L,7,FALSE)</f>
        <v>-38</v>
      </c>
      <c r="O1681">
        <f>VLOOKUP(A1681,Mobility!$A:$L,8,FALSE)</f>
        <v>-8</v>
      </c>
      <c r="P1681">
        <f>VLOOKUP(A1681,Mobility!$A:$L,9,FALSE)</f>
        <v>-22</v>
      </c>
      <c r="Q1681">
        <f>VLOOKUP(A1681,Mobility!$A:$L,10,FALSE)</f>
        <v>-32</v>
      </c>
      <c r="R1681">
        <f>VLOOKUP(A1681,Mobility!$A:$L,11,FALSE)</f>
        <v>-45</v>
      </c>
      <c r="S1681">
        <f>VLOOKUP(A1681,Mobility!$A:$L,12,FALSE)</f>
        <v>18</v>
      </c>
      <c r="T1681">
        <f>VLOOKUP(D1681,'Pop and Pop Den'!A:C,2,FALSE)</f>
        <v>5210095</v>
      </c>
      <c r="U1681">
        <f>VLOOKUP(D1681,'Pop and Pop Den'!A:C,3,FALSE)</f>
        <v>173.31739999999999</v>
      </c>
      <c r="V1681">
        <f>VLOOKUP(D1681,Unemployment!A:B,2,FALSE)</f>
        <v>2.8</v>
      </c>
      <c r="W1681">
        <f>VLOOKUP(D1681,Unemployment!H:J,2,FALSE)</f>
        <v>2.5</v>
      </c>
      <c r="X1681">
        <f>VLOOKUP(D1681,Unemployment!H:J,3,FALSE)</f>
        <v>2.6</v>
      </c>
      <c r="Y1681">
        <f t="shared" si="536"/>
        <v>-0.19999999999999973</v>
      </c>
      <c r="Z1681">
        <f t="shared" si="537"/>
        <v>0.10000000000000009</v>
      </c>
      <c r="AA1681">
        <f>VLOOKUP(D1681,MedianAge!A:B,2,FALSE)</f>
        <v>39.200000000000003</v>
      </c>
      <c r="AB1681" s="6">
        <f>VLOOKUP(D1681,StateActions!F:G,2,FALSE)</f>
        <v>43928</v>
      </c>
      <c r="AC1681" s="6">
        <f>VLOOKUP(D1681,StateActions!L:M,2,FALSE)</f>
        <v>43921</v>
      </c>
      <c r="AD1681" s="6">
        <f>VLOOKUP(D1681,StateActions!A:B,2,FALSE)</f>
        <v>43905</v>
      </c>
      <c r="AE1681">
        <f t="shared" si="538"/>
        <v>2</v>
      </c>
      <c r="AF1681">
        <f t="shared" si="539"/>
        <v>9</v>
      </c>
      <c r="AG1681">
        <f t="shared" si="540"/>
        <v>25</v>
      </c>
      <c r="AH1681" s="18">
        <f t="shared" si="541"/>
        <v>0.10202068184309569</v>
      </c>
      <c r="AI1681" s="18">
        <f t="shared" si="542"/>
        <v>0.89797931815690435</v>
      </c>
      <c r="AJ1681" s="20">
        <f t="shared" si="543"/>
        <v>2.4482040413636862E-3</v>
      </c>
      <c r="AK1681" t="str">
        <f t="shared" si="544"/>
        <v>Include</v>
      </c>
      <c r="AL1681" t="str">
        <f t="shared" si="545"/>
        <v>10 or more deaths</v>
      </c>
      <c r="AM1681" s="6">
        <f>IFERROR(VLOOKUP(D1681,DatesEachStateReach10Deaths!A:B,2,FALSE),AK1681)</f>
        <v>43918</v>
      </c>
      <c r="AN1681">
        <f t="shared" si="546"/>
        <v>12</v>
      </c>
    </row>
    <row r="1682" spans="1:40" x14ac:dyDescent="0.25">
      <c r="A1682" t="str">
        <f t="shared" si="529"/>
        <v>43931South Carolina</v>
      </c>
      <c r="B1682" t="str">
        <f t="shared" si="534"/>
        <v>43931SC</v>
      </c>
      <c r="C1682" s="6">
        <v>43931</v>
      </c>
      <c r="D1682" t="s">
        <v>103</v>
      </c>
      <c r="E1682" t="s">
        <v>49</v>
      </c>
      <c r="F1682">
        <f>IFERROR(VLOOKUP(B1682,CovidTracking!B:G,4,FALSE),0)</f>
        <v>3065</v>
      </c>
      <c r="G1682">
        <f>IFERROR(VLOOKUP(B1682,CovidTracking!B:G,5,FALSE),0)</f>
        <v>25118</v>
      </c>
      <c r="H1682">
        <f t="shared" si="535"/>
        <v>28183</v>
      </c>
      <c r="I1682">
        <f>IFERROR(VLOOKUP(B1682,CovidTracking!B:G,6,FALSE),0)</f>
        <v>72</v>
      </c>
      <c r="J1682">
        <f t="shared" si="530"/>
        <v>273</v>
      </c>
      <c r="K1682">
        <f t="shared" si="531"/>
        <v>543</v>
      </c>
      <c r="L1682">
        <f t="shared" si="532"/>
        <v>816</v>
      </c>
      <c r="M1682">
        <f t="shared" si="533"/>
        <v>5</v>
      </c>
      <c r="N1682">
        <f>VLOOKUP(A1682,Mobility!$A:$L,7,FALSE)</f>
        <v>-37</v>
      </c>
      <c r="O1682">
        <f>VLOOKUP(A1682,Mobility!$A:$L,8,FALSE)</f>
        <v>-5</v>
      </c>
      <c r="P1682">
        <f>VLOOKUP(A1682,Mobility!$A:$L,9,FALSE)</f>
        <v>-26</v>
      </c>
      <c r="Q1682">
        <f>VLOOKUP(A1682,Mobility!$A:$L,10,FALSE)</f>
        <v>-40</v>
      </c>
      <c r="R1682">
        <f>VLOOKUP(A1682,Mobility!$A:$L,11,FALSE)</f>
        <v>-52</v>
      </c>
      <c r="S1682">
        <f>VLOOKUP(A1682,Mobility!$A:$L,12,FALSE)</f>
        <v>19</v>
      </c>
      <c r="T1682">
        <f>VLOOKUP(D1682,'Pop and Pop Den'!A:C,2,FALSE)</f>
        <v>5210095</v>
      </c>
      <c r="U1682">
        <f>VLOOKUP(D1682,'Pop and Pop Den'!A:C,3,FALSE)</f>
        <v>173.31739999999999</v>
      </c>
      <c r="V1682">
        <f>VLOOKUP(D1682,Unemployment!A:B,2,FALSE)</f>
        <v>2.8</v>
      </c>
      <c r="W1682">
        <f>VLOOKUP(D1682,Unemployment!H:J,2,FALSE)</f>
        <v>2.5</v>
      </c>
      <c r="X1682">
        <f>VLOOKUP(D1682,Unemployment!H:J,3,FALSE)</f>
        <v>2.6</v>
      </c>
      <c r="Y1682">
        <f t="shared" si="536"/>
        <v>-0.19999999999999973</v>
      </c>
      <c r="Z1682">
        <f t="shared" si="537"/>
        <v>0.10000000000000009</v>
      </c>
      <c r="AA1682">
        <f>VLOOKUP(D1682,MedianAge!A:B,2,FALSE)</f>
        <v>39.200000000000003</v>
      </c>
      <c r="AB1682" s="6">
        <f>VLOOKUP(D1682,StateActions!F:G,2,FALSE)</f>
        <v>43928</v>
      </c>
      <c r="AC1682" s="6">
        <f>VLOOKUP(D1682,StateActions!L:M,2,FALSE)</f>
        <v>43921</v>
      </c>
      <c r="AD1682" s="6">
        <f>VLOOKUP(D1682,StateActions!A:B,2,FALSE)</f>
        <v>43905</v>
      </c>
      <c r="AE1682">
        <f t="shared" si="538"/>
        <v>3</v>
      </c>
      <c r="AF1682">
        <f t="shared" si="539"/>
        <v>10</v>
      </c>
      <c r="AG1682">
        <f t="shared" si="540"/>
        <v>26</v>
      </c>
      <c r="AH1682" s="18">
        <f t="shared" si="541"/>
        <v>0.10875350388532094</v>
      </c>
      <c r="AI1682" s="18">
        <f t="shared" si="542"/>
        <v>0.8912464961146791</v>
      </c>
      <c r="AJ1682" s="20">
        <f t="shared" si="543"/>
        <v>2.554731575772629E-3</v>
      </c>
      <c r="AK1682" t="str">
        <f t="shared" si="544"/>
        <v>Include</v>
      </c>
      <c r="AL1682" t="str">
        <f t="shared" si="545"/>
        <v>10 or more deaths</v>
      </c>
      <c r="AM1682" s="6">
        <f>IFERROR(VLOOKUP(D1682,DatesEachStateReach10Deaths!A:B,2,FALSE),AK1682)</f>
        <v>43918</v>
      </c>
      <c r="AN1682">
        <f t="shared" si="546"/>
        <v>13</v>
      </c>
    </row>
    <row r="1683" spans="1:40" x14ac:dyDescent="0.25">
      <c r="A1683" t="str">
        <f t="shared" si="529"/>
        <v>43891South Dakota</v>
      </c>
      <c r="B1683" t="str">
        <f t="shared" si="534"/>
        <v>43891SD</v>
      </c>
      <c r="C1683" s="6">
        <v>43891</v>
      </c>
      <c r="D1683" t="s">
        <v>104</v>
      </c>
      <c r="E1683" t="s">
        <v>50</v>
      </c>
      <c r="F1683">
        <f>IFERROR(VLOOKUP(B1683,CovidTracking!B:G,4,FALSE),0)</f>
        <v>0</v>
      </c>
      <c r="G1683">
        <f>IFERROR(VLOOKUP(B1683,CovidTracking!B:G,5,FALSE),0)</f>
        <v>0</v>
      </c>
      <c r="H1683">
        <f t="shared" si="535"/>
        <v>0</v>
      </c>
      <c r="I1683">
        <f>IFERROR(VLOOKUP(B1683,CovidTracking!B:G,6,FALSE),0)</f>
        <v>0</v>
      </c>
      <c r="J1683">
        <f>F1683</f>
        <v>0</v>
      </c>
      <c r="K1683">
        <f>G1683</f>
        <v>0</v>
      </c>
      <c r="L1683">
        <f>H1683</f>
        <v>0</v>
      </c>
      <c r="M1683">
        <f>I1683</f>
        <v>0</v>
      </c>
      <c r="N1683">
        <f>VLOOKUP(A1683,Mobility!$A:$L,7,FALSE)</f>
        <v>19</v>
      </c>
      <c r="O1683">
        <f>VLOOKUP(A1683,Mobility!$A:$L,8,FALSE)</f>
        <v>21</v>
      </c>
      <c r="P1683">
        <f>VLOOKUP(A1683,Mobility!$A:$L,9,FALSE)</f>
        <v>16</v>
      </c>
      <c r="Q1683">
        <f>VLOOKUP(A1683,Mobility!$A:$L,10,FALSE)</f>
        <v>11</v>
      </c>
      <c r="R1683">
        <f>VLOOKUP(A1683,Mobility!$A:$L,11,FALSE)</f>
        <v>5</v>
      </c>
      <c r="S1683">
        <f>VLOOKUP(A1683,Mobility!$A:$L,12,FALSE)</f>
        <v>-2</v>
      </c>
      <c r="T1683">
        <f>VLOOKUP(D1683,'Pop and Pop Den'!A:C,2,FALSE)</f>
        <v>903027</v>
      </c>
      <c r="U1683">
        <f>VLOOKUP(D1683,'Pop and Pop Den'!A:C,3,FALSE)</f>
        <v>11.9116</v>
      </c>
      <c r="V1683">
        <f>VLOOKUP(D1683,Unemployment!A:B,2,FALSE)</f>
        <v>3.3</v>
      </c>
      <c r="W1683">
        <f>VLOOKUP(D1683,Unemployment!H:J,2,FALSE)</f>
        <v>3.3</v>
      </c>
      <c r="X1683">
        <f>VLOOKUP(D1683,Unemployment!H:J,3,FALSE)</f>
        <v>3.3</v>
      </c>
      <c r="Y1683">
        <f t="shared" si="536"/>
        <v>0</v>
      </c>
      <c r="Z1683">
        <f t="shared" si="537"/>
        <v>0</v>
      </c>
      <c r="AA1683">
        <f>VLOOKUP(D1683,MedianAge!A:B,2,FALSE)</f>
        <v>36.799999999999997</v>
      </c>
      <c r="AB1683" s="6">
        <f>VLOOKUP(D1683,StateActions!F:G,2,FALSE)</f>
        <v>43932</v>
      </c>
      <c r="AC1683" s="6">
        <f>VLOOKUP(D1683,StateActions!L:M,2,FALSE)</f>
        <v>43932</v>
      </c>
      <c r="AD1683" s="6">
        <f>VLOOKUP(D1683,StateActions!A:B,2,FALSE)</f>
        <v>43903</v>
      </c>
      <c r="AE1683">
        <f t="shared" si="538"/>
        <v>-41</v>
      </c>
      <c r="AF1683">
        <f t="shared" si="539"/>
        <v>-41</v>
      </c>
      <c r="AG1683">
        <f t="shared" si="540"/>
        <v>-12</v>
      </c>
      <c r="AH1683" s="18">
        <f t="shared" si="541"/>
        <v>0</v>
      </c>
      <c r="AI1683" s="18">
        <f t="shared" si="542"/>
        <v>0</v>
      </c>
      <c r="AJ1683" s="20">
        <f t="shared" si="543"/>
        <v>0</v>
      </c>
      <c r="AK1683" t="str">
        <f t="shared" si="544"/>
        <v>Exclude less than 10 Deaths</v>
      </c>
      <c r="AL1683" t="str">
        <f t="shared" si="545"/>
        <v>Less than 10 deaths</v>
      </c>
      <c r="AM1683" s="6" t="str">
        <f>IFERROR(VLOOKUP(D1683,DatesEachStateReach10Deaths!A:B,2,FALSE),AK1683)</f>
        <v>Exclude less than 10 Deaths</v>
      </c>
      <c r="AN1683" t="str">
        <f t="shared" si="546"/>
        <v>Exclude less than 10 Deaths</v>
      </c>
    </row>
    <row r="1684" spans="1:40" x14ac:dyDescent="0.25">
      <c r="A1684" t="str">
        <f t="shared" si="529"/>
        <v>43892South Dakota</v>
      </c>
      <c r="B1684" t="str">
        <f t="shared" si="534"/>
        <v>43892SD</v>
      </c>
      <c r="C1684" s="6">
        <v>43892</v>
      </c>
      <c r="D1684" t="s">
        <v>104</v>
      </c>
      <c r="E1684" t="s">
        <v>50</v>
      </c>
      <c r="F1684">
        <f>IFERROR(VLOOKUP(B1684,CovidTracking!B:G,4,FALSE),0)</f>
        <v>0</v>
      </c>
      <c r="G1684">
        <f>IFERROR(VLOOKUP(B1684,CovidTracking!B:G,5,FALSE),0)</f>
        <v>0</v>
      </c>
      <c r="H1684">
        <f t="shared" si="535"/>
        <v>0</v>
      </c>
      <c r="I1684">
        <f>IFERROR(VLOOKUP(B1684,CovidTracking!B:G,6,FALSE),0)</f>
        <v>0</v>
      </c>
      <c r="J1684">
        <f t="shared" ref="J1684:J1723" si="547">F1684-F1683</f>
        <v>0</v>
      </c>
      <c r="K1684">
        <f t="shared" ref="K1684:K1723" si="548">G1684-G1683</f>
        <v>0</v>
      </c>
      <c r="L1684">
        <f t="shared" ref="L1684:L1723" si="549">H1684-H1683</f>
        <v>0</v>
      </c>
      <c r="M1684">
        <f t="shared" ref="M1684:M1723" si="550">I1684-I1683</f>
        <v>0</v>
      </c>
      <c r="N1684">
        <f>VLOOKUP(A1684,Mobility!$A:$L,7,FALSE)</f>
        <v>6</v>
      </c>
      <c r="O1684">
        <f>VLOOKUP(A1684,Mobility!$A:$L,8,FALSE)</f>
        <v>11</v>
      </c>
      <c r="P1684">
        <f>VLOOKUP(A1684,Mobility!$A:$L,9,FALSE)</f>
        <v>12</v>
      </c>
      <c r="Q1684">
        <f>VLOOKUP(A1684,Mobility!$A:$L,10,FALSE)</f>
        <v>8</v>
      </c>
      <c r="R1684">
        <f>VLOOKUP(A1684,Mobility!$A:$L,11,FALSE)</f>
        <v>5</v>
      </c>
      <c r="S1684">
        <f>VLOOKUP(A1684,Mobility!$A:$L,12,FALSE)</f>
        <v>-1</v>
      </c>
      <c r="T1684">
        <f>VLOOKUP(D1684,'Pop and Pop Den'!A:C,2,FALSE)</f>
        <v>903027</v>
      </c>
      <c r="U1684">
        <f>VLOOKUP(D1684,'Pop and Pop Den'!A:C,3,FALSE)</f>
        <v>11.9116</v>
      </c>
      <c r="V1684">
        <f>VLOOKUP(D1684,Unemployment!A:B,2,FALSE)</f>
        <v>3.3</v>
      </c>
      <c r="W1684">
        <f>VLOOKUP(D1684,Unemployment!H:J,2,FALSE)</f>
        <v>3.3</v>
      </c>
      <c r="X1684">
        <f>VLOOKUP(D1684,Unemployment!H:J,3,FALSE)</f>
        <v>3.3</v>
      </c>
      <c r="Y1684">
        <f t="shared" si="536"/>
        <v>0</v>
      </c>
      <c r="Z1684">
        <f t="shared" si="537"/>
        <v>0</v>
      </c>
      <c r="AA1684">
        <f>VLOOKUP(D1684,MedianAge!A:B,2,FALSE)</f>
        <v>36.799999999999997</v>
      </c>
      <c r="AB1684" s="6">
        <f>VLOOKUP(D1684,StateActions!F:G,2,FALSE)</f>
        <v>43932</v>
      </c>
      <c r="AC1684" s="6">
        <f>VLOOKUP(D1684,StateActions!L:M,2,FALSE)</f>
        <v>43932</v>
      </c>
      <c r="AD1684" s="6">
        <f>VLOOKUP(D1684,StateActions!A:B,2,FALSE)</f>
        <v>43903</v>
      </c>
      <c r="AE1684">
        <f t="shared" si="538"/>
        <v>-40</v>
      </c>
      <c r="AF1684">
        <f t="shared" si="539"/>
        <v>-40</v>
      </c>
      <c r="AG1684">
        <f t="shared" si="540"/>
        <v>-11</v>
      </c>
      <c r="AH1684" s="18">
        <f t="shared" si="541"/>
        <v>0</v>
      </c>
      <c r="AI1684" s="18">
        <f t="shared" si="542"/>
        <v>0</v>
      </c>
      <c r="AJ1684" s="20">
        <f t="shared" si="543"/>
        <v>0</v>
      </c>
      <c r="AK1684" t="str">
        <f t="shared" si="544"/>
        <v>Exclude less than 10 Deaths</v>
      </c>
      <c r="AL1684" t="str">
        <f t="shared" si="545"/>
        <v>Less than 10 deaths</v>
      </c>
      <c r="AM1684" s="6" t="str">
        <f>IFERROR(VLOOKUP(D1684,DatesEachStateReach10Deaths!A:B,2,FALSE),AK1684)</f>
        <v>Exclude less than 10 Deaths</v>
      </c>
      <c r="AN1684" t="str">
        <f t="shared" si="546"/>
        <v>Exclude less than 10 Deaths</v>
      </c>
    </row>
    <row r="1685" spans="1:40" x14ac:dyDescent="0.25">
      <c r="A1685" t="str">
        <f t="shared" si="529"/>
        <v>43893South Dakota</v>
      </c>
      <c r="B1685" t="str">
        <f t="shared" si="534"/>
        <v>43893SD</v>
      </c>
      <c r="C1685" s="6">
        <v>43893</v>
      </c>
      <c r="D1685" t="s">
        <v>104</v>
      </c>
      <c r="E1685" t="s">
        <v>50</v>
      </c>
      <c r="F1685">
        <f>IFERROR(VLOOKUP(B1685,CovidTracking!B:G,4,FALSE),0)</f>
        <v>0</v>
      </c>
      <c r="G1685">
        <f>IFERROR(VLOOKUP(B1685,CovidTracking!B:G,5,FALSE),0)</f>
        <v>0</v>
      </c>
      <c r="H1685">
        <f t="shared" si="535"/>
        <v>0</v>
      </c>
      <c r="I1685">
        <f>IFERROR(VLOOKUP(B1685,CovidTracking!B:G,6,FALSE),0)</f>
        <v>0</v>
      </c>
      <c r="J1685">
        <f t="shared" si="547"/>
        <v>0</v>
      </c>
      <c r="K1685">
        <f t="shared" si="548"/>
        <v>0</v>
      </c>
      <c r="L1685">
        <f t="shared" si="549"/>
        <v>0</v>
      </c>
      <c r="M1685">
        <f t="shared" si="550"/>
        <v>0</v>
      </c>
      <c r="N1685">
        <f>VLOOKUP(A1685,Mobility!$A:$L,7,FALSE)</f>
        <v>8</v>
      </c>
      <c r="O1685">
        <f>VLOOKUP(A1685,Mobility!$A:$L,8,FALSE)</f>
        <v>11</v>
      </c>
      <c r="P1685">
        <f>VLOOKUP(A1685,Mobility!$A:$L,9,FALSE)</f>
        <v>18</v>
      </c>
      <c r="Q1685">
        <f>VLOOKUP(A1685,Mobility!$A:$L,10,FALSE)</f>
        <v>9</v>
      </c>
      <c r="R1685">
        <f>VLOOKUP(A1685,Mobility!$A:$L,11,FALSE)</f>
        <v>2</v>
      </c>
      <c r="S1685">
        <f>VLOOKUP(A1685,Mobility!$A:$L,12,FALSE)</f>
        <v>-1</v>
      </c>
      <c r="T1685">
        <f>VLOOKUP(D1685,'Pop and Pop Den'!A:C,2,FALSE)</f>
        <v>903027</v>
      </c>
      <c r="U1685">
        <f>VLOOKUP(D1685,'Pop and Pop Den'!A:C,3,FALSE)</f>
        <v>11.9116</v>
      </c>
      <c r="V1685">
        <f>VLOOKUP(D1685,Unemployment!A:B,2,FALSE)</f>
        <v>3.3</v>
      </c>
      <c r="W1685">
        <f>VLOOKUP(D1685,Unemployment!H:J,2,FALSE)</f>
        <v>3.3</v>
      </c>
      <c r="X1685">
        <f>VLOOKUP(D1685,Unemployment!H:J,3,FALSE)</f>
        <v>3.3</v>
      </c>
      <c r="Y1685">
        <f t="shared" si="536"/>
        <v>0</v>
      </c>
      <c r="Z1685">
        <f t="shared" si="537"/>
        <v>0</v>
      </c>
      <c r="AA1685">
        <f>VLOOKUP(D1685,MedianAge!A:B,2,FALSE)</f>
        <v>36.799999999999997</v>
      </c>
      <c r="AB1685" s="6">
        <f>VLOOKUP(D1685,StateActions!F:G,2,FALSE)</f>
        <v>43932</v>
      </c>
      <c r="AC1685" s="6">
        <f>VLOOKUP(D1685,StateActions!L:M,2,FALSE)</f>
        <v>43932</v>
      </c>
      <c r="AD1685" s="6">
        <f>VLOOKUP(D1685,StateActions!A:B,2,FALSE)</f>
        <v>43903</v>
      </c>
      <c r="AE1685">
        <f t="shared" si="538"/>
        <v>-39</v>
      </c>
      <c r="AF1685">
        <f t="shared" si="539"/>
        <v>-39</v>
      </c>
      <c r="AG1685">
        <f t="shared" si="540"/>
        <v>-10</v>
      </c>
      <c r="AH1685" s="18">
        <f t="shared" si="541"/>
        <v>0</v>
      </c>
      <c r="AI1685" s="18">
        <f t="shared" si="542"/>
        <v>0</v>
      </c>
      <c r="AJ1685" s="20">
        <f t="shared" si="543"/>
        <v>0</v>
      </c>
      <c r="AK1685" t="str">
        <f t="shared" si="544"/>
        <v>Exclude less than 10 Deaths</v>
      </c>
      <c r="AL1685" t="str">
        <f t="shared" si="545"/>
        <v>Less than 10 deaths</v>
      </c>
      <c r="AM1685" s="6" t="str">
        <f>IFERROR(VLOOKUP(D1685,DatesEachStateReach10Deaths!A:B,2,FALSE),AK1685)</f>
        <v>Exclude less than 10 Deaths</v>
      </c>
      <c r="AN1685" t="str">
        <f t="shared" si="546"/>
        <v>Exclude less than 10 Deaths</v>
      </c>
    </row>
    <row r="1686" spans="1:40" x14ac:dyDescent="0.25">
      <c r="A1686" t="str">
        <f t="shared" si="529"/>
        <v>43894South Dakota</v>
      </c>
      <c r="B1686" t="str">
        <f t="shared" si="534"/>
        <v>43894SD</v>
      </c>
      <c r="C1686" s="6">
        <v>43894</v>
      </c>
      <c r="D1686" t="s">
        <v>104</v>
      </c>
      <c r="E1686" t="s">
        <v>50</v>
      </c>
      <c r="F1686">
        <f>IFERROR(VLOOKUP(B1686,CovidTracking!B:G,4,FALSE),0)</f>
        <v>0</v>
      </c>
      <c r="G1686">
        <f>IFERROR(VLOOKUP(B1686,CovidTracking!B:G,5,FALSE),0)</f>
        <v>0</v>
      </c>
      <c r="H1686">
        <f t="shared" si="535"/>
        <v>0</v>
      </c>
      <c r="I1686">
        <f>IFERROR(VLOOKUP(B1686,CovidTracking!B:G,6,FALSE),0)</f>
        <v>0</v>
      </c>
      <c r="J1686">
        <f t="shared" si="547"/>
        <v>0</v>
      </c>
      <c r="K1686">
        <f t="shared" si="548"/>
        <v>0</v>
      </c>
      <c r="L1686">
        <f t="shared" si="549"/>
        <v>0</v>
      </c>
      <c r="M1686">
        <f t="shared" si="550"/>
        <v>0</v>
      </c>
      <c r="N1686">
        <f>VLOOKUP(A1686,Mobility!$A:$L,7,FALSE)</f>
        <v>8</v>
      </c>
      <c r="O1686">
        <f>VLOOKUP(A1686,Mobility!$A:$L,8,FALSE)</f>
        <v>10</v>
      </c>
      <c r="P1686">
        <f>VLOOKUP(A1686,Mobility!$A:$L,9,FALSE)</f>
        <v>31</v>
      </c>
      <c r="Q1686">
        <f>VLOOKUP(A1686,Mobility!$A:$L,10,FALSE)</f>
        <v>11</v>
      </c>
      <c r="R1686">
        <f>VLOOKUP(A1686,Mobility!$A:$L,11,FALSE)</f>
        <v>2</v>
      </c>
      <c r="S1686">
        <f>VLOOKUP(A1686,Mobility!$A:$L,12,FALSE)</f>
        <v>-1</v>
      </c>
      <c r="T1686">
        <f>VLOOKUP(D1686,'Pop and Pop Den'!A:C,2,FALSE)</f>
        <v>903027</v>
      </c>
      <c r="U1686">
        <f>VLOOKUP(D1686,'Pop and Pop Den'!A:C,3,FALSE)</f>
        <v>11.9116</v>
      </c>
      <c r="V1686">
        <f>VLOOKUP(D1686,Unemployment!A:B,2,FALSE)</f>
        <v>3.3</v>
      </c>
      <c r="W1686">
        <f>VLOOKUP(D1686,Unemployment!H:J,2,FALSE)</f>
        <v>3.3</v>
      </c>
      <c r="X1686">
        <f>VLOOKUP(D1686,Unemployment!H:J,3,FALSE)</f>
        <v>3.3</v>
      </c>
      <c r="Y1686">
        <f t="shared" si="536"/>
        <v>0</v>
      </c>
      <c r="Z1686">
        <f t="shared" si="537"/>
        <v>0</v>
      </c>
      <c r="AA1686">
        <f>VLOOKUP(D1686,MedianAge!A:B,2,FALSE)</f>
        <v>36.799999999999997</v>
      </c>
      <c r="AB1686" s="6">
        <f>VLOOKUP(D1686,StateActions!F:G,2,FALSE)</f>
        <v>43932</v>
      </c>
      <c r="AC1686" s="6">
        <f>VLOOKUP(D1686,StateActions!L:M,2,FALSE)</f>
        <v>43932</v>
      </c>
      <c r="AD1686" s="6">
        <f>VLOOKUP(D1686,StateActions!A:B,2,FALSE)</f>
        <v>43903</v>
      </c>
      <c r="AE1686">
        <f t="shared" si="538"/>
        <v>-38</v>
      </c>
      <c r="AF1686">
        <f t="shared" si="539"/>
        <v>-38</v>
      </c>
      <c r="AG1686">
        <f t="shared" si="540"/>
        <v>-9</v>
      </c>
      <c r="AH1686" s="18">
        <f t="shared" si="541"/>
        <v>0</v>
      </c>
      <c r="AI1686" s="18">
        <f t="shared" si="542"/>
        <v>0</v>
      </c>
      <c r="AJ1686" s="20">
        <f t="shared" si="543"/>
        <v>0</v>
      </c>
      <c r="AK1686" t="str">
        <f t="shared" si="544"/>
        <v>Exclude less than 10 Deaths</v>
      </c>
      <c r="AL1686" t="str">
        <f t="shared" si="545"/>
        <v>Less than 10 deaths</v>
      </c>
      <c r="AM1686" s="6" t="str">
        <f>IFERROR(VLOOKUP(D1686,DatesEachStateReach10Deaths!A:B,2,FALSE),AK1686)</f>
        <v>Exclude less than 10 Deaths</v>
      </c>
      <c r="AN1686" t="str">
        <f t="shared" si="546"/>
        <v>Exclude less than 10 Deaths</v>
      </c>
    </row>
    <row r="1687" spans="1:40" x14ac:dyDescent="0.25">
      <c r="A1687" t="str">
        <f t="shared" si="529"/>
        <v>43895South Dakota</v>
      </c>
      <c r="B1687" t="str">
        <f t="shared" si="534"/>
        <v>43895SD</v>
      </c>
      <c r="C1687" s="6">
        <v>43895</v>
      </c>
      <c r="D1687" t="s">
        <v>104</v>
      </c>
      <c r="E1687" t="s">
        <v>50</v>
      </c>
      <c r="F1687">
        <f>IFERROR(VLOOKUP(B1687,CovidTracking!B:G,4,FALSE),0)</f>
        <v>0</v>
      </c>
      <c r="G1687">
        <f>IFERROR(VLOOKUP(B1687,CovidTracking!B:G,5,FALSE),0)</f>
        <v>0</v>
      </c>
      <c r="H1687">
        <f t="shared" si="535"/>
        <v>0</v>
      </c>
      <c r="I1687">
        <f>IFERROR(VLOOKUP(B1687,CovidTracking!B:G,6,FALSE),0)</f>
        <v>0</v>
      </c>
      <c r="J1687">
        <f t="shared" si="547"/>
        <v>0</v>
      </c>
      <c r="K1687">
        <f t="shared" si="548"/>
        <v>0</v>
      </c>
      <c r="L1687">
        <f t="shared" si="549"/>
        <v>0</v>
      </c>
      <c r="M1687">
        <f t="shared" si="550"/>
        <v>0</v>
      </c>
      <c r="N1687">
        <f>VLOOKUP(A1687,Mobility!$A:$L,7,FALSE)</f>
        <v>5</v>
      </c>
      <c r="O1687">
        <f>VLOOKUP(A1687,Mobility!$A:$L,8,FALSE)</f>
        <v>5</v>
      </c>
      <c r="P1687">
        <f>VLOOKUP(A1687,Mobility!$A:$L,9,FALSE)</f>
        <v>15</v>
      </c>
      <c r="Q1687">
        <f>VLOOKUP(A1687,Mobility!$A:$L,10,FALSE)</f>
        <v>10</v>
      </c>
      <c r="R1687">
        <f>VLOOKUP(A1687,Mobility!$A:$L,11,FALSE)</f>
        <v>2</v>
      </c>
      <c r="S1687">
        <f>VLOOKUP(A1687,Mobility!$A:$L,12,FALSE)</f>
        <v>0</v>
      </c>
      <c r="T1687">
        <f>VLOOKUP(D1687,'Pop and Pop Den'!A:C,2,FALSE)</f>
        <v>903027</v>
      </c>
      <c r="U1687">
        <f>VLOOKUP(D1687,'Pop and Pop Den'!A:C,3,FALSE)</f>
        <v>11.9116</v>
      </c>
      <c r="V1687">
        <f>VLOOKUP(D1687,Unemployment!A:B,2,FALSE)</f>
        <v>3.3</v>
      </c>
      <c r="W1687">
        <f>VLOOKUP(D1687,Unemployment!H:J,2,FALSE)</f>
        <v>3.3</v>
      </c>
      <c r="X1687">
        <f>VLOOKUP(D1687,Unemployment!H:J,3,FALSE)</f>
        <v>3.3</v>
      </c>
      <c r="Y1687">
        <f t="shared" si="536"/>
        <v>0</v>
      </c>
      <c r="Z1687">
        <f t="shared" si="537"/>
        <v>0</v>
      </c>
      <c r="AA1687">
        <f>VLOOKUP(D1687,MedianAge!A:B,2,FALSE)</f>
        <v>36.799999999999997</v>
      </c>
      <c r="AB1687" s="6">
        <f>VLOOKUP(D1687,StateActions!F:G,2,FALSE)</f>
        <v>43932</v>
      </c>
      <c r="AC1687" s="6">
        <f>VLOOKUP(D1687,StateActions!L:M,2,FALSE)</f>
        <v>43932</v>
      </c>
      <c r="AD1687" s="6">
        <f>VLOOKUP(D1687,StateActions!A:B,2,FALSE)</f>
        <v>43903</v>
      </c>
      <c r="AE1687">
        <f t="shared" si="538"/>
        <v>-37</v>
      </c>
      <c r="AF1687">
        <f t="shared" si="539"/>
        <v>-37</v>
      </c>
      <c r="AG1687">
        <f t="shared" si="540"/>
        <v>-8</v>
      </c>
      <c r="AH1687" s="18">
        <f t="shared" si="541"/>
        <v>0</v>
      </c>
      <c r="AI1687" s="18">
        <f t="shared" si="542"/>
        <v>0</v>
      </c>
      <c r="AJ1687" s="20">
        <f t="shared" si="543"/>
        <v>0</v>
      </c>
      <c r="AK1687" t="str">
        <f t="shared" si="544"/>
        <v>Exclude less than 10 Deaths</v>
      </c>
      <c r="AL1687" t="str">
        <f t="shared" si="545"/>
        <v>Less than 10 deaths</v>
      </c>
      <c r="AM1687" s="6" t="str">
        <f>IFERROR(VLOOKUP(D1687,DatesEachStateReach10Deaths!A:B,2,FALSE),AK1687)</f>
        <v>Exclude less than 10 Deaths</v>
      </c>
      <c r="AN1687" t="str">
        <f t="shared" si="546"/>
        <v>Exclude less than 10 Deaths</v>
      </c>
    </row>
    <row r="1688" spans="1:40" x14ac:dyDescent="0.25">
      <c r="A1688" t="str">
        <f t="shared" si="529"/>
        <v>43896South Dakota</v>
      </c>
      <c r="B1688" t="str">
        <f t="shared" si="534"/>
        <v>43896SD</v>
      </c>
      <c r="C1688" s="6">
        <v>43896</v>
      </c>
      <c r="D1688" t="s">
        <v>104</v>
      </c>
      <c r="E1688" t="s">
        <v>50</v>
      </c>
      <c r="F1688">
        <f>IFERROR(VLOOKUP(B1688,CovidTracking!B:G,4,FALSE),0)</f>
        <v>0</v>
      </c>
      <c r="G1688">
        <f>IFERROR(VLOOKUP(B1688,CovidTracking!B:G,5,FALSE),0)</f>
        <v>0</v>
      </c>
      <c r="H1688">
        <f t="shared" si="535"/>
        <v>0</v>
      </c>
      <c r="I1688">
        <f>IFERROR(VLOOKUP(B1688,CovidTracking!B:G,6,FALSE),0)</f>
        <v>0</v>
      </c>
      <c r="J1688">
        <f t="shared" si="547"/>
        <v>0</v>
      </c>
      <c r="K1688">
        <f t="shared" si="548"/>
        <v>0</v>
      </c>
      <c r="L1688">
        <f t="shared" si="549"/>
        <v>0</v>
      </c>
      <c r="M1688">
        <f t="shared" si="550"/>
        <v>0</v>
      </c>
      <c r="N1688">
        <f>VLOOKUP(A1688,Mobility!$A:$L,7,FALSE)</f>
        <v>10</v>
      </c>
      <c r="O1688">
        <f>VLOOKUP(A1688,Mobility!$A:$L,8,FALSE)</f>
        <v>11</v>
      </c>
      <c r="P1688">
        <f>VLOOKUP(A1688,Mobility!$A:$L,9,FALSE)</f>
        <v>36</v>
      </c>
      <c r="Q1688">
        <f>VLOOKUP(A1688,Mobility!$A:$L,10,FALSE)</f>
        <v>13</v>
      </c>
      <c r="R1688">
        <f>VLOOKUP(A1688,Mobility!$A:$L,11,FALSE)</f>
        <v>5</v>
      </c>
      <c r="S1688">
        <f>VLOOKUP(A1688,Mobility!$A:$L,12,FALSE)</f>
        <v>-1</v>
      </c>
      <c r="T1688">
        <f>VLOOKUP(D1688,'Pop and Pop Den'!A:C,2,FALSE)</f>
        <v>903027</v>
      </c>
      <c r="U1688">
        <f>VLOOKUP(D1688,'Pop and Pop Den'!A:C,3,FALSE)</f>
        <v>11.9116</v>
      </c>
      <c r="V1688">
        <f>VLOOKUP(D1688,Unemployment!A:B,2,FALSE)</f>
        <v>3.3</v>
      </c>
      <c r="W1688">
        <f>VLOOKUP(D1688,Unemployment!H:J,2,FALSE)</f>
        <v>3.3</v>
      </c>
      <c r="X1688">
        <f>VLOOKUP(D1688,Unemployment!H:J,3,FALSE)</f>
        <v>3.3</v>
      </c>
      <c r="Y1688">
        <f t="shared" si="536"/>
        <v>0</v>
      </c>
      <c r="Z1688">
        <f t="shared" si="537"/>
        <v>0</v>
      </c>
      <c r="AA1688">
        <f>VLOOKUP(D1688,MedianAge!A:B,2,FALSE)</f>
        <v>36.799999999999997</v>
      </c>
      <c r="AB1688" s="6">
        <f>VLOOKUP(D1688,StateActions!F:G,2,FALSE)</f>
        <v>43932</v>
      </c>
      <c r="AC1688" s="6">
        <f>VLOOKUP(D1688,StateActions!L:M,2,FALSE)</f>
        <v>43932</v>
      </c>
      <c r="AD1688" s="6">
        <f>VLOOKUP(D1688,StateActions!A:B,2,FALSE)</f>
        <v>43903</v>
      </c>
      <c r="AE1688">
        <f t="shared" si="538"/>
        <v>-36</v>
      </c>
      <c r="AF1688">
        <f t="shared" si="539"/>
        <v>-36</v>
      </c>
      <c r="AG1688">
        <f t="shared" si="540"/>
        <v>-7</v>
      </c>
      <c r="AH1688" s="18">
        <f t="shared" si="541"/>
        <v>0</v>
      </c>
      <c r="AI1688" s="18">
        <f t="shared" si="542"/>
        <v>0</v>
      </c>
      <c r="AJ1688" s="20">
        <f t="shared" si="543"/>
        <v>0</v>
      </c>
      <c r="AK1688" t="str">
        <f t="shared" si="544"/>
        <v>Exclude less than 10 Deaths</v>
      </c>
      <c r="AL1688" t="str">
        <f t="shared" si="545"/>
        <v>Less than 10 deaths</v>
      </c>
      <c r="AM1688" s="6" t="str">
        <f>IFERROR(VLOOKUP(D1688,DatesEachStateReach10Deaths!A:B,2,FALSE),AK1688)</f>
        <v>Exclude less than 10 Deaths</v>
      </c>
      <c r="AN1688" t="str">
        <f t="shared" si="546"/>
        <v>Exclude less than 10 Deaths</v>
      </c>
    </row>
    <row r="1689" spans="1:40" x14ac:dyDescent="0.25">
      <c r="A1689" t="str">
        <f t="shared" si="529"/>
        <v>43897South Dakota</v>
      </c>
      <c r="B1689" t="str">
        <f t="shared" si="534"/>
        <v>43897SD</v>
      </c>
      <c r="C1689" s="6">
        <v>43897</v>
      </c>
      <c r="D1689" t="s">
        <v>104</v>
      </c>
      <c r="E1689" t="s">
        <v>50</v>
      </c>
      <c r="F1689">
        <f>IFERROR(VLOOKUP(B1689,CovidTracking!B:G,4,FALSE),0)</f>
        <v>0</v>
      </c>
      <c r="G1689">
        <f>IFERROR(VLOOKUP(B1689,CovidTracking!B:G,5,FALSE),0)</f>
        <v>5</v>
      </c>
      <c r="H1689">
        <f t="shared" si="535"/>
        <v>5</v>
      </c>
      <c r="I1689">
        <f>IFERROR(VLOOKUP(B1689,CovidTracking!B:G,6,FALSE),0)</f>
        <v>0</v>
      </c>
      <c r="J1689">
        <f t="shared" si="547"/>
        <v>0</v>
      </c>
      <c r="K1689">
        <f t="shared" si="548"/>
        <v>5</v>
      </c>
      <c r="L1689">
        <f t="shared" si="549"/>
        <v>5</v>
      </c>
      <c r="M1689">
        <f t="shared" si="550"/>
        <v>0</v>
      </c>
      <c r="N1689">
        <f>VLOOKUP(A1689,Mobility!$A:$L,7,FALSE)</f>
        <v>13</v>
      </c>
      <c r="O1689">
        <f>VLOOKUP(A1689,Mobility!$A:$L,8,FALSE)</f>
        <v>15</v>
      </c>
      <c r="P1689">
        <f>VLOOKUP(A1689,Mobility!$A:$L,9,FALSE)</f>
        <v>68</v>
      </c>
      <c r="Q1689">
        <f>VLOOKUP(A1689,Mobility!$A:$L,10,FALSE)</f>
        <v>15</v>
      </c>
      <c r="R1689">
        <f>VLOOKUP(A1689,Mobility!$A:$L,11,FALSE)</f>
        <v>2</v>
      </c>
      <c r="S1689">
        <f>VLOOKUP(A1689,Mobility!$A:$L,12,FALSE)</f>
        <v>-2</v>
      </c>
      <c r="T1689">
        <f>VLOOKUP(D1689,'Pop and Pop Den'!A:C,2,FALSE)</f>
        <v>903027</v>
      </c>
      <c r="U1689">
        <f>VLOOKUP(D1689,'Pop and Pop Den'!A:C,3,FALSE)</f>
        <v>11.9116</v>
      </c>
      <c r="V1689">
        <f>VLOOKUP(D1689,Unemployment!A:B,2,FALSE)</f>
        <v>3.3</v>
      </c>
      <c r="W1689">
        <f>VLOOKUP(D1689,Unemployment!H:J,2,FALSE)</f>
        <v>3.3</v>
      </c>
      <c r="X1689">
        <f>VLOOKUP(D1689,Unemployment!H:J,3,FALSE)</f>
        <v>3.3</v>
      </c>
      <c r="Y1689">
        <f t="shared" si="536"/>
        <v>0</v>
      </c>
      <c r="Z1689">
        <f t="shared" si="537"/>
        <v>0</v>
      </c>
      <c r="AA1689">
        <f>VLOOKUP(D1689,MedianAge!A:B,2,FALSE)</f>
        <v>36.799999999999997</v>
      </c>
      <c r="AB1689" s="6">
        <f>VLOOKUP(D1689,StateActions!F:G,2,FALSE)</f>
        <v>43932</v>
      </c>
      <c r="AC1689" s="6">
        <f>VLOOKUP(D1689,StateActions!L:M,2,FALSE)</f>
        <v>43932</v>
      </c>
      <c r="AD1689" s="6">
        <f>VLOOKUP(D1689,StateActions!A:B,2,FALSE)</f>
        <v>43903</v>
      </c>
      <c r="AE1689">
        <f t="shared" si="538"/>
        <v>-35</v>
      </c>
      <c r="AF1689">
        <f t="shared" si="539"/>
        <v>-35</v>
      </c>
      <c r="AG1689">
        <f t="shared" si="540"/>
        <v>-6</v>
      </c>
      <c r="AH1689" s="18">
        <f t="shared" si="541"/>
        <v>0</v>
      </c>
      <c r="AI1689" s="18">
        <f t="shared" si="542"/>
        <v>1</v>
      </c>
      <c r="AJ1689" s="20">
        <f t="shared" si="543"/>
        <v>0</v>
      </c>
      <c r="AK1689" t="str">
        <f t="shared" si="544"/>
        <v>Exclude less than 10 Deaths</v>
      </c>
      <c r="AL1689" t="str">
        <f t="shared" si="545"/>
        <v>Less than 10 deaths</v>
      </c>
      <c r="AM1689" s="6" t="str">
        <f>IFERROR(VLOOKUP(D1689,DatesEachStateReach10Deaths!A:B,2,FALSE),AK1689)</f>
        <v>Exclude less than 10 Deaths</v>
      </c>
      <c r="AN1689" t="str">
        <f t="shared" si="546"/>
        <v>Exclude less than 10 Deaths</v>
      </c>
    </row>
    <row r="1690" spans="1:40" x14ac:dyDescent="0.25">
      <c r="A1690" t="str">
        <f t="shared" si="529"/>
        <v>43898South Dakota</v>
      </c>
      <c r="B1690" t="str">
        <f t="shared" si="534"/>
        <v>43898SD</v>
      </c>
      <c r="C1690" s="6">
        <v>43898</v>
      </c>
      <c r="D1690" t="s">
        <v>104</v>
      </c>
      <c r="E1690" t="s">
        <v>50</v>
      </c>
      <c r="F1690">
        <f>IFERROR(VLOOKUP(B1690,CovidTracking!B:G,4,FALSE),0)</f>
        <v>0</v>
      </c>
      <c r="G1690">
        <f>IFERROR(VLOOKUP(B1690,CovidTracking!B:G,5,FALSE),0)</f>
        <v>5</v>
      </c>
      <c r="H1690">
        <f t="shared" si="535"/>
        <v>5</v>
      </c>
      <c r="I1690">
        <f>IFERROR(VLOOKUP(B1690,CovidTracking!B:G,6,FALSE),0)</f>
        <v>0</v>
      </c>
      <c r="J1690">
        <f t="shared" si="547"/>
        <v>0</v>
      </c>
      <c r="K1690">
        <f t="shared" si="548"/>
        <v>0</v>
      </c>
      <c r="L1690">
        <f t="shared" si="549"/>
        <v>0</v>
      </c>
      <c r="M1690">
        <f t="shared" si="550"/>
        <v>0</v>
      </c>
      <c r="N1690">
        <f>VLOOKUP(A1690,Mobility!$A:$L,7,FALSE)</f>
        <v>18</v>
      </c>
      <c r="O1690">
        <f>VLOOKUP(A1690,Mobility!$A:$L,8,FALSE)</f>
        <v>18</v>
      </c>
      <c r="P1690">
        <f>VLOOKUP(A1690,Mobility!$A:$L,9,FALSE)</f>
        <v>83</v>
      </c>
      <c r="Q1690">
        <f>VLOOKUP(A1690,Mobility!$A:$L,10,FALSE)</f>
        <v>10</v>
      </c>
      <c r="R1690">
        <f>VLOOKUP(A1690,Mobility!$A:$L,11,FALSE)</f>
        <v>2</v>
      </c>
      <c r="S1690">
        <f>VLOOKUP(A1690,Mobility!$A:$L,12,FALSE)</f>
        <v>-2</v>
      </c>
      <c r="T1690">
        <f>VLOOKUP(D1690,'Pop and Pop Den'!A:C,2,FALSE)</f>
        <v>903027</v>
      </c>
      <c r="U1690">
        <f>VLOOKUP(D1690,'Pop and Pop Den'!A:C,3,FALSE)</f>
        <v>11.9116</v>
      </c>
      <c r="V1690">
        <f>VLOOKUP(D1690,Unemployment!A:B,2,FALSE)</f>
        <v>3.3</v>
      </c>
      <c r="W1690">
        <f>VLOOKUP(D1690,Unemployment!H:J,2,FALSE)</f>
        <v>3.3</v>
      </c>
      <c r="X1690">
        <f>VLOOKUP(D1690,Unemployment!H:J,3,FALSE)</f>
        <v>3.3</v>
      </c>
      <c r="Y1690">
        <f t="shared" si="536"/>
        <v>0</v>
      </c>
      <c r="Z1690">
        <f t="shared" si="537"/>
        <v>0</v>
      </c>
      <c r="AA1690">
        <f>VLOOKUP(D1690,MedianAge!A:B,2,FALSE)</f>
        <v>36.799999999999997</v>
      </c>
      <c r="AB1690" s="6">
        <f>VLOOKUP(D1690,StateActions!F:G,2,FALSE)</f>
        <v>43932</v>
      </c>
      <c r="AC1690" s="6">
        <f>VLOOKUP(D1690,StateActions!L:M,2,FALSE)</f>
        <v>43932</v>
      </c>
      <c r="AD1690" s="6">
        <f>VLOOKUP(D1690,StateActions!A:B,2,FALSE)</f>
        <v>43903</v>
      </c>
      <c r="AE1690">
        <f t="shared" si="538"/>
        <v>-34</v>
      </c>
      <c r="AF1690">
        <f t="shared" si="539"/>
        <v>-34</v>
      </c>
      <c r="AG1690">
        <f t="shared" si="540"/>
        <v>-5</v>
      </c>
      <c r="AH1690" s="18">
        <f t="shared" si="541"/>
        <v>0</v>
      </c>
      <c r="AI1690" s="18">
        <f t="shared" si="542"/>
        <v>1</v>
      </c>
      <c r="AJ1690" s="20">
        <f t="shared" si="543"/>
        <v>0</v>
      </c>
      <c r="AK1690" t="str">
        <f t="shared" si="544"/>
        <v>Exclude less than 10 Deaths</v>
      </c>
      <c r="AL1690" t="str">
        <f t="shared" si="545"/>
        <v>Less than 10 deaths</v>
      </c>
      <c r="AM1690" s="6" t="str">
        <f>IFERROR(VLOOKUP(D1690,DatesEachStateReach10Deaths!A:B,2,FALSE),AK1690)</f>
        <v>Exclude less than 10 Deaths</v>
      </c>
      <c r="AN1690" t="str">
        <f t="shared" si="546"/>
        <v>Exclude less than 10 Deaths</v>
      </c>
    </row>
    <row r="1691" spans="1:40" x14ac:dyDescent="0.25">
      <c r="A1691" t="str">
        <f t="shared" si="529"/>
        <v>43899South Dakota</v>
      </c>
      <c r="B1691" t="str">
        <f t="shared" si="534"/>
        <v>43899SD</v>
      </c>
      <c r="C1691" s="6">
        <v>43899</v>
      </c>
      <c r="D1691" t="s">
        <v>104</v>
      </c>
      <c r="E1691" t="s">
        <v>50</v>
      </c>
      <c r="F1691">
        <f>IFERROR(VLOOKUP(B1691,CovidTracking!B:G,4,FALSE),0)</f>
        <v>0</v>
      </c>
      <c r="G1691">
        <f>IFERROR(VLOOKUP(B1691,CovidTracking!B:G,5,FALSE),0)</f>
        <v>5</v>
      </c>
      <c r="H1691">
        <f t="shared" si="535"/>
        <v>5</v>
      </c>
      <c r="I1691">
        <f>IFERROR(VLOOKUP(B1691,CovidTracking!B:G,6,FALSE),0)</f>
        <v>0</v>
      </c>
      <c r="J1691">
        <f t="shared" si="547"/>
        <v>0</v>
      </c>
      <c r="K1691">
        <f t="shared" si="548"/>
        <v>0</v>
      </c>
      <c r="L1691">
        <f t="shared" si="549"/>
        <v>0</v>
      </c>
      <c r="M1691">
        <f t="shared" si="550"/>
        <v>0</v>
      </c>
      <c r="N1691">
        <f>VLOOKUP(A1691,Mobility!$A:$L,7,FALSE)</f>
        <v>6</v>
      </c>
      <c r="O1691">
        <f>VLOOKUP(A1691,Mobility!$A:$L,8,FALSE)</f>
        <v>9</v>
      </c>
      <c r="P1691">
        <f>VLOOKUP(A1691,Mobility!$A:$L,9,FALSE)</f>
        <v>24</v>
      </c>
      <c r="Q1691">
        <f>VLOOKUP(A1691,Mobility!$A:$L,10,FALSE)</f>
        <v>6</v>
      </c>
      <c r="R1691">
        <f>VLOOKUP(A1691,Mobility!$A:$L,11,FALSE)</f>
        <v>2</v>
      </c>
      <c r="S1691">
        <f>VLOOKUP(A1691,Mobility!$A:$L,12,FALSE)</f>
        <v>0</v>
      </c>
      <c r="T1691">
        <f>VLOOKUP(D1691,'Pop and Pop Den'!A:C,2,FALSE)</f>
        <v>903027</v>
      </c>
      <c r="U1691">
        <f>VLOOKUP(D1691,'Pop and Pop Den'!A:C,3,FALSE)</f>
        <v>11.9116</v>
      </c>
      <c r="V1691">
        <f>VLOOKUP(D1691,Unemployment!A:B,2,FALSE)</f>
        <v>3.3</v>
      </c>
      <c r="W1691">
        <f>VLOOKUP(D1691,Unemployment!H:J,2,FALSE)</f>
        <v>3.3</v>
      </c>
      <c r="X1691">
        <f>VLOOKUP(D1691,Unemployment!H:J,3,FALSE)</f>
        <v>3.3</v>
      </c>
      <c r="Y1691">
        <f t="shared" si="536"/>
        <v>0</v>
      </c>
      <c r="Z1691">
        <f t="shared" si="537"/>
        <v>0</v>
      </c>
      <c r="AA1691">
        <f>VLOOKUP(D1691,MedianAge!A:B,2,FALSE)</f>
        <v>36.799999999999997</v>
      </c>
      <c r="AB1691" s="6">
        <f>VLOOKUP(D1691,StateActions!F:G,2,FALSE)</f>
        <v>43932</v>
      </c>
      <c r="AC1691" s="6">
        <f>VLOOKUP(D1691,StateActions!L:M,2,FALSE)</f>
        <v>43932</v>
      </c>
      <c r="AD1691" s="6">
        <f>VLOOKUP(D1691,StateActions!A:B,2,FALSE)</f>
        <v>43903</v>
      </c>
      <c r="AE1691">
        <f t="shared" si="538"/>
        <v>-33</v>
      </c>
      <c r="AF1691">
        <f t="shared" si="539"/>
        <v>-33</v>
      </c>
      <c r="AG1691">
        <f t="shared" si="540"/>
        <v>-4</v>
      </c>
      <c r="AH1691" s="18">
        <f t="shared" si="541"/>
        <v>0</v>
      </c>
      <c r="AI1691" s="18">
        <f t="shared" si="542"/>
        <v>1</v>
      </c>
      <c r="AJ1691" s="20">
        <f t="shared" si="543"/>
        <v>0</v>
      </c>
      <c r="AK1691" t="str">
        <f t="shared" si="544"/>
        <v>Exclude less than 10 Deaths</v>
      </c>
      <c r="AL1691" t="str">
        <f t="shared" si="545"/>
        <v>Less than 10 deaths</v>
      </c>
      <c r="AM1691" s="6" t="str">
        <f>IFERROR(VLOOKUP(D1691,DatesEachStateReach10Deaths!A:B,2,FALSE),AK1691)</f>
        <v>Exclude less than 10 Deaths</v>
      </c>
      <c r="AN1691" t="str">
        <f t="shared" si="546"/>
        <v>Exclude less than 10 Deaths</v>
      </c>
    </row>
    <row r="1692" spans="1:40" x14ac:dyDescent="0.25">
      <c r="A1692" t="str">
        <f t="shared" si="529"/>
        <v>43900South Dakota</v>
      </c>
      <c r="B1692" t="str">
        <f t="shared" si="534"/>
        <v>43900SD</v>
      </c>
      <c r="C1692" s="6">
        <v>43900</v>
      </c>
      <c r="D1692" t="s">
        <v>104</v>
      </c>
      <c r="E1692" t="s">
        <v>50</v>
      </c>
      <c r="F1692">
        <f>IFERROR(VLOOKUP(B1692,CovidTracking!B:G,4,FALSE),0)</f>
        <v>0</v>
      </c>
      <c r="G1692">
        <f>IFERROR(VLOOKUP(B1692,CovidTracking!B:G,5,FALSE),0)</f>
        <v>11</v>
      </c>
      <c r="H1692">
        <f t="shared" si="535"/>
        <v>11</v>
      </c>
      <c r="I1692">
        <f>IFERROR(VLOOKUP(B1692,CovidTracking!B:G,6,FALSE),0)</f>
        <v>0</v>
      </c>
      <c r="J1692">
        <f t="shared" si="547"/>
        <v>0</v>
      </c>
      <c r="K1692">
        <f t="shared" si="548"/>
        <v>6</v>
      </c>
      <c r="L1692">
        <f t="shared" si="549"/>
        <v>6</v>
      </c>
      <c r="M1692">
        <f t="shared" si="550"/>
        <v>0</v>
      </c>
      <c r="N1692">
        <f>VLOOKUP(A1692,Mobility!$A:$L,7,FALSE)</f>
        <v>9</v>
      </c>
      <c r="O1692">
        <f>VLOOKUP(A1692,Mobility!$A:$L,8,FALSE)</f>
        <v>20</v>
      </c>
      <c r="P1692">
        <f>VLOOKUP(A1692,Mobility!$A:$L,9,FALSE)</f>
        <v>22</v>
      </c>
      <c r="Q1692">
        <f>VLOOKUP(A1692,Mobility!$A:$L,10,FALSE)</f>
        <v>10</v>
      </c>
      <c r="R1692">
        <f>VLOOKUP(A1692,Mobility!$A:$L,11,FALSE)</f>
        <v>0</v>
      </c>
      <c r="S1692">
        <f>VLOOKUP(A1692,Mobility!$A:$L,12,FALSE)</f>
        <v>-1</v>
      </c>
      <c r="T1692">
        <f>VLOOKUP(D1692,'Pop and Pop Den'!A:C,2,FALSE)</f>
        <v>903027</v>
      </c>
      <c r="U1692">
        <f>VLOOKUP(D1692,'Pop and Pop Den'!A:C,3,FALSE)</f>
        <v>11.9116</v>
      </c>
      <c r="V1692">
        <f>VLOOKUP(D1692,Unemployment!A:B,2,FALSE)</f>
        <v>3.3</v>
      </c>
      <c r="W1692">
        <f>VLOOKUP(D1692,Unemployment!H:J,2,FALSE)</f>
        <v>3.3</v>
      </c>
      <c r="X1692">
        <f>VLOOKUP(D1692,Unemployment!H:J,3,FALSE)</f>
        <v>3.3</v>
      </c>
      <c r="Y1692">
        <f t="shared" si="536"/>
        <v>0</v>
      </c>
      <c r="Z1692">
        <f t="shared" si="537"/>
        <v>0</v>
      </c>
      <c r="AA1692">
        <f>VLOOKUP(D1692,MedianAge!A:B,2,FALSE)</f>
        <v>36.799999999999997</v>
      </c>
      <c r="AB1692" s="6">
        <f>VLOOKUP(D1692,StateActions!F:G,2,FALSE)</f>
        <v>43932</v>
      </c>
      <c r="AC1692" s="6">
        <f>VLOOKUP(D1692,StateActions!L:M,2,FALSE)</f>
        <v>43932</v>
      </c>
      <c r="AD1692" s="6">
        <f>VLOOKUP(D1692,StateActions!A:B,2,FALSE)</f>
        <v>43903</v>
      </c>
      <c r="AE1692">
        <f t="shared" si="538"/>
        <v>-32</v>
      </c>
      <c r="AF1692">
        <f t="shared" si="539"/>
        <v>-32</v>
      </c>
      <c r="AG1692">
        <f t="shared" si="540"/>
        <v>-3</v>
      </c>
      <c r="AH1692" s="18">
        <f t="shared" si="541"/>
        <v>0</v>
      </c>
      <c r="AI1692" s="18">
        <f t="shared" si="542"/>
        <v>1</v>
      </c>
      <c r="AJ1692" s="20">
        <f t="shared" si="543"/>
        <v>0</v>
      </c>
      <c r="AK1692" t="str">
        <f t="shared" si="544"/>
        <v>Exclude less than 10 Deaths</v>
      </c>
      <c r="AL1692" t="str">
        <f t="shared" si="545"/>
        <v>Less than 10 deaths</v>
      </c>
      <c r="AM1692" s="6" t="str">
        <f>IFERROR(VLOOKUP(D1692,DatesEachStateReach10Deaths!A:B,2,FALSE),AK1692)</f>
        <v>Exclude less than 10 Deaths</v>
      </c>
      <c r="AN1692" t="str">
        <f t="shared" si="546"/>
        <v>Exclude less than 10 Deaths</v>
      </c>
    </row>
    <row r="1693" spans="1:40" x14ac:dyDescent="0.25">
      <c r="A1693" t="str">
        <f t="shared" si="529"/>
        <v>43901South Dakota</v>
      </c>
      <c r="B1693" t="str">
        <f t="shared" si="534"/>
        <v>43901SD</v>
      </c>
      <c r="C1693" s="6">
        <v>43901</v>
      </c>
      <c r="D1693" t="s">
        <v>104</v>
      </c>
      <c r="E1693" t="s">
        <v>50</v>
      </c>
      <c r="F1693">
        <f>IFERROR(VLOOKUP(B1693,CovidTracking!B:G,4,FALSE),0)</f>
        <v>5</v>
      </c>
      <c r="G1693">
        <f>IFERROR(VLOOKUP(B1693,CovidTracking!B:G,5,FALSE),0)</f>
        <v>13</v>
      </c>
      <c r="H1693">
        <f t="shared" si="535"/>
        <v>18</v>
      </c>
      <c r="I1693">
        <f>IFERROR(VLOOKUP(B1693,CovidTracking!B:G,6,FALSE),0)</f>
        <v>0</v>
      </c>
      <c r="J1693">
        <f t="shared" si="547"/>
        <v>5</v>
      </c>
      <c r="K1693">
        <f t="shared" si="548"/>
        <v>2</v>
      </c>
      <c r="L1693">
        <f t="shared" si="549"/>
        <v>7</v>
      </c>
      <c r="M1693">
        <f t="shared" si="550"/>
        <v>0</v>
      </c>
      <c r="N1693">
        <f>VLOOKUP(A1693,Mobility!$A:$L,7,FALSE)</f>
        <v>7</v>
      </c>
      <c r="O1693">
        <f>VLOOKUP(A1693,Mobility!$A:$L,8,FALSE)</f>
        <v>25</v>
      </c>
      <c r="P1693">
        <f>VLOOKUP(A1693,Mobility!$A:$L,9,FALSE)</f>
        <v>50</v>
      </c>
      <c r="Q1693">
        <f>VLOOKUP(A1693,Mobility!$A:$L,10,FALSE)</f>
        <v>10</v>
      </c>
      <c r="R1693">
        <f>VLOOKUP(A1693,Mobility!$A:$L,11,FALSE)</f>
        <v>0</v>
      </c>
      <c r="S1693">
        <f>VLOOKUP(A1693,Mobility!$A:$L,12,FALSE)</f>
        <v>-1</v>
      </c>
      <c r="T1693">
        <f>VLOOKUP(D1693,'Pop and Pop Den'!A:C,2,FALSE)</f>
        <v>903027</v>
      </c>
      <c r="U1693">
        <f>VLOOKUP(D1693,'Pop and Pop Den'!A:C,3,FALSE)</f>
        <v>11.9116</v>
      </c>
      <c r="V1693">
        <f>VLOOKUP(D1693,Unemployment!A:B,2,FALSE)</f>
        <v>3.3</v>
      </c>
      <c r="W1693">
        <f>VLOOKUP(D1693,Unemployment!H:J,2,FALSE)</f>
        <v>3.3</v>
      </c>
      <c r="X1693">
        <f>VLOOKUP(D1693,Unemployment!H:J,3,FALSE)</f>
        <v>3.3</v>
      </c>
      <c r="Y1693">
        <f t="shared" si="536"/>
        <v>0</v>
      </c>
      <c r="Z1693">
        <f t="shared" si="537"/>
        <v>0</v>
      </c>
      <c r="AA1693">
        <f>VLOOKUP(D1693,MedianAge!A:B,2,FALSE)</f>
        <v>36.799999999999997</v>
      </c>
      <c r="AB1693" s="6">
        <f>VLOOKUP(D1693,StateActions!F:G,2,FALSE)</f>
        <v>43932</v>
      </c>
      <c r="AC1693" s="6">
        <f>VLOOKUP(D1693,StateActions!L:M,2,FALSE)</f>
        <v>43932</v>
      </c>
      <c r="AD1693" s="6">
        <f>VLOOKUP(D1693,StateActions!A:B,2,FALSE)</f>
        <v>43903</v>
      </c>
      <c r="AE1693">
        <f t="shared" si="538"/>
        <v>-31</v>
      </c>
      <c r="AF1693">
        <f t="shared" si="539"/>
        <v>-31</v>
      </c>
      <c r="AG1693">
        <f t="shared" si="540"/>
        <v>-2</v>
      </c>
      <c r="AH1693" s="18">
        <f t="shared" si="541"/>
        <v>0.27777777777777779</v>
      </c>
      <c r="AI1693" s="18">
        <f t="shared" si="542"/>
        <v>0.72222222222222221</v>
      </c>
      <c r="AJ1693" s="20">
        <f t="shared" si="543"/>
        <v>0</v>
      </c>
      <c r="AK1693" t="str">
        <f t="shared" si="544"/>
        <v>Exclude less than 10 Deaths</v>
      </c>
      <c r="AL1693" t="str">
        <f t="shared" si="545"/>
        <v>Less than 10 deaths</v>
      </c>
      <c r="AM1693" s="6" t="str">
        <f>IFERROR(VLOOKUP(D1693,DatesEachStateReach10Deaths!A:B,2,FALSE),AK1693)</f>
        <v>Exclude less than 10 Deaths</v>
      </c>
      <c r="AN1693" t="str">
        <f t="shared" si="546"/>
        <v>Exclude less than 10 Deaths</v>
      </c>
    </row>
    <row r="1694" spans="1:40" x14ac:dyDescent="0.25">
      <c r="A1694" t="str">
        <f t="shared" si="529"/>
        <v>43902South Dakota</v>
      </c>
      <c r="B1694" t="str">
        <f t="shared" si="534"/>
        <v>43902SD</v>
      </c>
      <c r="C1694" s="6">
        <v>43902</v>
      </c>
      <c r="D1694" t="s">
        <v>104</v>
      </c>
      <c r="E1694" t="s">
        <v>50</v>
      </c>
      <c r="F1694">
        <f>IFERROR(VLOOKUP(B1694,CovidTracking!B:G,4,FALSE),0)</f>
        <v>8</v>
      </c>
      <c r="G1694">
        <f>IFERROR(VLOOKUP(B1694,CovidTracking!B:G,5,FALSE),0)</f>
        <v>27</v>
      </c>
      <c r="H1694">
        <f t="shared" si="535"/>
        <v>35</v>
      </c>
      <c r="I1694">
        <f>IFERROR(VLOOKUP(B1694,CovidTracking!B:G,6,FALSE),0)</f>
        <v>0</v>
      </c>
      <c r="J1694">
        <f t="shared" si="547"/>
        <v>3</v>
      </c>
      <c r="K1694">
        <f t="shared" si="548"/>
        <v>14</v>
      </c>
      <c r="L1694">
        <f t="shared" si="549"/>
        <v>17</v>
      </c>
      <c r="M1694">
        <f t="shared" si="550"/>
        <v>0</v>
      </c>
      <c r="N1694">
        <f>VLOOKUP(A1694,Mobility!$A:$L,7,FALSE)</f>
        <v>3</v>
      </c>
      <c r="O1694">
        <f>VLOOKUP(A1694,Mobility!$A:$L,8,FALSE)</f>
        <v>25</v>
      </c>
      <c r="P1694">
        <f>VLOOKUP(A1694,Mobility!$A:$L,9,FALSE)</f>
        <v>14</v>
      </c>
      <c r="Q1694">
        <f>VLOOKUP(A1694,Mobility!$A:$L,10,FALSE)</f>
        <v>8</v>
      </c>
      <c r="R1694">
        <f>VLOOKUP(A1694,Mobility!$A:$L,11,FALSE)</f>
        <v>-3</v>
      </c>
      <c r="S1694">
        <f>VLOOKUP(A1694,Mobility!$A:$L,12,FALSE)</f>
        <v>1</v>
      </c>
      <c r="T1694">
        <f>VLOOKUP(D1694,'Pop and Pop Den'!A:C,2,FALSE)</f>
        <v>903027</v>
      </c>
      <c r="U1694">
        <f>VLOOKUP(D1694,'Pop and Pop Den'!A:C,3,FALSE)</f>
        <v>11.9116</v>
      </c>
      <c r="V1694">
        <f>VLOOKUP(D1694,Unemployment!A:B,2,FALSE)</f>
        <v>3.3</v>
      </c>
      <c r="W1694">
        <f>VLOOKUP(D1694,Unemployment!H:J,2,FALSE)</f>
        <v>3.3</v>
      </c>
      <c r="X1694">
        <f>VLOOKUP(D1694,Unemployment!H:J,3,FALSE)</f>
        <v>3.3</v>
      </c>
      <c r="Y1694">
        <f t="shared" si="536"/>
        <v>0</v>
      </c>
      <c r="Z1694">
        <f t="shared" si="537"/>
        <v>0</v>
      </c>
      <c r="AA1694">
        <f>VLOOKUP(D1694,MedianAge!A:B,2,FALSE)</f>
        <v>36.799999999999997</v>
      </c>
      <c r="AB1694" s="6">
        <f>VLOOKUP(D1694,StateActions!F:G,2,FALSE)</f>
        <v>43932</v>
      </c>
      <c r="AC1694" s="6">
        <f>VLOOKUP(D1694,StateActions!L:M,2,FALSE)</f>
        <v>43932</v>
      </c>
      <c r="AD1694" s="6">
        <f>VLOOKUP(D1694,StateActions!A:B,2,FALSE)</f>
        <v>43903</v>
      </c>
      <c r="AE1694">
        <f t="shared" si="538"/>
        <v>-30</v>
      </c>
      <c r="AF1694">
        <f t="shared" si="539"/>
        <v>-30</v>
      </c>
      <c r="AG1694">
        <f t="shared" si="540"/>
        <v>-1</v>
      </c>
      <c r="AH1694" s="18">
        <f t="shared" si="541"/>
        <v>0.22857142857142856</v>
      </c>
      <c r="AI1694" s="18">
        <f t="shared" si="542"/>
        <v>0.77142857142857146</v>
      </c>
      <c r="AJ1694" s="20">
        <f t="shared" si="543"/>
        <v>0</v>
      </c>
      <c r="AK1694" t="str">
        <f t="shared" si="544"/>
        <v>Exclude less than 10 Deaths</v>
      </c>
      <c r="AL1694" t="str">
        <f t="shared" si="545"/>
        <v>Less than 10 deaths</v>
      </c>
      <c r="AM1694" s="6" t="str">
        <f>IFERROR(VLOOKUP(D1694,DatesEachStateReach10Deaths!A:B,2,FALSE),AK1694)</f>
        <v>Exclude less than 10 Deaths</v>
      </c>
      <c r="AN1694" t="str">
        <f t="shared" si="546"/>
        <v>Exclude less than 10 Deaths</v>
      </c>
    </row>
    <row r="1695" spans="1:40" x14ac:dyDescent="0.25">
      <c r="A1695" t="str">
        <f t="shared" si="529"/>
        <v>43903South Dakota</v>
      </c>
      <c r="B1695" t="str">
        <f t="shared" si="534"/>
        <v>43903SD</v>
      </c>
      <c r="C1695" s="6">
        <v>43903</v>
      </c>
      <c r="D1695" t="s">
        <v>104</v>
      </c>
      <c r="E1695" t="s">
        <v>50</v>
      </c>
      <c r="F1695">
        <f>IFERROR(VLOOKUP(B1695,CovidTracking!B:G,4,FALSE),0)</f>
        <v>9</v>
      </c>
      <c r="G1695">
        <f>IFERROR(VLOOKUP(B1695,CovidTracking!B:G,5,FALSE),0)</f>
        <v>73</v>
      </c>
      <c r="H1695">
        <f t="shared" si="535"/>
        <v>82</v>
      </c>
      <c r="I1695">
        <f>IFERROR(VLOOKUP(B1695,CovidTracking!B:G,6,FALSE),0)</f>
        <v>0</v>
      </c>
      <c r="J1695">
        <f t="shared" si="547"/>
        <v>1</v>
      </c>
      <c r="K1695">
        <f t="shared" si="548"/>
        <v>46</v>
      </c>
      <c r="L1695">
        <f t="shared" si="549"/>
        <v>47</v>
      </c>
      <c r="M1695">
        <f t="shared" si="550"/>
        <v>0</v>
      </c>
      <c r="N1695">
        <f>VLOOKUP(A1695,Mobility!$A:$L,7,FALSE)</f>
        <v>1</v>
      </c>
      <c r="O1695">
        <f>VLOOKUP(A1695,Mobility!$A:$L,8,FALSE)</f>
        <v>36</v>
      </c>
      <c r="P1695">
        <f>VLOOKUP(A1695,Mobility!$A:$L,9,FALSE)</f>
        <v>12</v>
      </c>
      <c r="Q1695">
        <f>VLOOKUP(A1695,Mobility!$A:$L,10,FALSE)</f>
        <v>4</v>
      </c>
      <c r="R1695">
        <f>VLOOKUP(A1695,Mobility!$A:$L,11,FALSE)</f>
        <v>-1</v>
      </c>
      <c r="S1695">
        <f>VLOOKUP(A1695,Mobility!$A:$L,12,FALSE)</f>
        <v>3</v>
      </c>
      <c r="T1695">
        <f>VLOOKUP(D1695,'Pop and Pop Den'!A:C,2,FALSE)</f>
        <v>903027</v>
      </c>
      <c r="U1695">
        <f>VLOOKUP(D1695,'Pop and Pop Den'!A:C,3,FALSE)</f>
        <v>11.9116</v>
      </c>
      <c r="V1695">
        <f>VLOOKUP(D1695,Unemployment!A:B,2,FALSE)</f>
        <v>3.3</v>
      </c>
      <c r="W1695">
        <f>VLOOKUP(D1695,Unemployment!H:J,2,FALSE)</f>
        <v>3.3</v>
      </c>
      <c r="X1695">
        <f>VLOOKUP(D1695,Unemployment!H:J,3,FALSE)</f>
        <v>3.3</v>
      </c>
      <c r="Y1695">
        <f t="shared" si="536"/>
        <v>0</v>
      </c>
      <c r="Z1695">
        <f t="shared" si="537"/>
        <v>0</v>
      </c>
      <c r="AA1695">
        <f>VLOOKUP(D1695,MedianAge!A:B,2,FALSE)</f>
        <v>36.799999999999997</v>
      </c>
      <c r="AB1695" s="6">
        <f>VLOOKUP(D1695,StateActions!F:G,2,FALSE)</f>
        <v>43932</v>
      </c>
      <c r="AC1695" s="6">
        <f>VLOOKUP(D1695,StateActions!L:M,2,FALSE)</f>
        <v>43932</v>
      </c>
      <c r="AD1695" s="6">
        <f>VLOOKUP(D1695,StateActions!A:B,2,FALSE)</f>
        <v>43903</v>
      </c>
      <c r="AE1695">
        <f t="shared" si="538"/>
        <v>-29</v>
      </c>
      <c r="AF1695">
        <f t="shared" si="539"/>
        <v>-29</v>
      </c>
      <c r="AG1695">
        <f t="shared" si="540"/>
        <v>0</v>
      </c>
      <c r="AH1695" s="18">
        <f t="shared" si="541"/>
        <v>0.10975609756097561</v>
      </c>
      <c r="AI1695" s="18">
        <f t="shared" si="542"/>
        <v>0.8902439024390244</v>
      </c>
      <c r="AJ1695" s="20">
        <f t="shared" si="543"/>
        <v>0</v>
      </c>
      <c r="AK1695" t="str">
        <f t="shared" si="544"/>
        <v>Exclude less than 10 Deaths</v>
      </c>
      <c r="AL1695" t="str">
        <f t="shared" si="545"/>
        <v>Less than 10 deaths</v>
      </c>
      <c r="AM1695" s="6" t="str">
        <f>IFERROR(VLOOKUP(D1695,DatesEachStateReach10Deaths!A:B,2,FALSE),AK1695)</f>
        <v>Exclude less than 10 Deaths</v>
      </c>
      <c r="AN1695" t="str">
        <f t="shared" si="546"/>
        <v>Exclude less than 10 Deaths</v>
      </c>
    </row>
    <row r="1696" spans="1:40" x14ac:dyDescent="0.25">
      <c r="A1696" t="str">
        <f t="shared" si="529"/>
        <v>43904South Dakota</v>
      </c>
      <c r="B1696" t="str">
        <f t="shared" si="534"/>
        <v>43904SD</v>
      </c>
      <c r="C1696" s="6">
        <v>43904</v>
      </c>
      <c r="D1696" t="s">
        <v>104</v>
      </c>
      <c r="E1696" t="s">
        <v>50</v>
      </c>
      <c r="F1696">
        <f>IFERROR(VLOOKUP(B1696,CovidTracking!B:G,4,FALSE),0)</f>
        <v>9</v>
      </c>
      <c r="G1696">
        <f>IFERROR(VLOOKUP(B1696,CovidTracking!B:G,5,FALSE),0)</f>
        <v>182</v>
      </c>
      <c r="H1696">
        <f t="shared" si="535"/>
        <v>191</v>
      </c>
      <c r="I1696">
        <f>IFERROR(VLOOKUP(B1696,CovidTracking!B:G,6,FALSE),0)</f>
        <v>0</v>
      </c>
      <c r="J1696">
        <f t="shared" si="547"/>
        <v>0</v>
      </c>
      <c r="K1696">
        <f t="shared" si="548"/>
        <v>109</v>
      </c>
      <c r="L1696">
        <f t="shared" si="549"/>
        <v>109</v>
      </c>
      <c r="M1696">
        <f t="shared" si="550"/>
        <v>0</v>
      </c>
      <c r="N1696">
        <f>VLOOKUP(A1696,Mobility!$A:$L,7,FALSE)</f>
        <v>-21</v>
      </c>
      <c r="O1696">
        <f>VLOOKUP(A1696,Mobility!$A:$L,8,FALSE)</f>
        <v>7</v>
      </c>
      <c r="P1696">
        <f>VLOOKUP(A1696,Mobility!$A:$L,9,FALSE)</f>
        <v>-41</v>
      </c>
      <c r="Q1696">
        <f>VLOOKUP(A1696,Mobility!$A:$L,10,FALSE)</f>
        <v>-16</v>
      </c>
      <c r="R1696">
        <f>VLOOKUP(A1696,Mobility!$A:$L,11,FALSE)</f>
        <v>-6</v>
      </c>
      <c r="S1696">
        <f>VLOOKUP(A1696,Mobility!$A:$L,12,FALSE)</f>
        <v>8</v>
      </c>
      <c r="T1696">
        <f>VLOOKUP(D1696,'Pop and Pop Den'!A:C,2,FALSE)</f>
        <v>903027</v>
      </c>
      <c r="U1696">
        <f>VLOOKUP(D1696,'Pop and Pop Den'!A:C,3,FALSE)</f>
        <v>11.9116</v>
      </c>
      <c r="V1696">
        <f>VLOOKUP(D1696,Unemployment!A:B,2,FALSE)</f>
        <v>3.3</v>
      </c>
      <c r="W1696">
        <f>VLOOKUP(D1696,Unemployment!H:J,2,FALSE)</f>
        <v>3.3</v>
      </c>
      <c r="X1696">
        <f>VLOOKUP(D1696,Unemployment!H:J,3,FALSE)</f>
        <v>3.3</v>
      </c>
      <c r="Y1696">
        <f t="shared" si="536"/>
        <v>0</v>
      </c>
      <c r="Z1696">
        <f t="shared" si="537"/>
        <v>0</v>
      </c>
      <c r="AA1696">
        <f>VLOOKUP(D1696,MedianAge!A:B,2,FALSE)</f>
        <v>36.799999999999997</v>
      </c>
      <c r="AB1696" s="6">
        <f>VLOOKUP(D1696,StateActions!F:G,2,FALSE)</f>
        <v>43932</v>
      </c>
      <c r="AC1696" s="6">
        <f>VLOOKUP(D1696,StateActions!L:M,2,FALSE)</f>
        <v>43932</v>
      </c>
      <c r="AD1696" s="6">
        <f>VLOOKUP(D1696,StateActions!A:B,2,FALSE)</f>
        <v>43903</v>
      </c>
      <c r="AE1696">
        <f t="shared" si="538"/>
        <v>-28</v>
      </c>
      <c r="AF1696">
        <f t="shared" si="539"/>
        <v>-28</v>
      </c>
      <c r="AG1696">
        <f t="shared" si="540"/>
        <v>1</v>
      </c>
      <c r="AH1696" s="18">
        <f t="shared" si="541"/>
        <v>4.712041884816754E-2</v>
      </c>
      <c r="AI1696" s="18">
        <f t="shared" si="542"/>
        <v>0.95287958115183247</v>
      </c>
      <c r="AJ1696" s="20">
        <f t="shared" si="543"/>
        <v>0</v>
      </c>
      <c r="AK1696" t="str">
        <f t="shared" si="544"/>
        <v>Exclude less than 10 Deaths</v>
      </c>
      <c r="AL1696" t="str">
        <f t="shared" si="545"/>
        <v>Less than 10 deaths</v>
      </c>
      <c r="AM1696" s="6" t="str">
        <f>IFERROR(VLOOKUP(D1696,DatesEachStateReach10Deaths!A:B,2,FALSE),AK1696)</f>
        <v>Exclude less than 10 Deaths</v>
      </c>
      <c r="AN1696" t="str">
        <f t="shared" si="546"/>
        <v>Exclude less than 10 Deaths</v>
      </c>
    </row>
    <row r="1697" spans="1:40" x14ac:dyDescent="0.25">
      <c r="A1697" t="str">
        <f t="shared" si="529"/>
        <v>43905South Dakota</v>
      </c>
      <c r="B1697" t="str">
        <f t="shared" si="534"/>
        <v>43905SD</v>
      </c>
      <c r="C1697" s="6">
        <v>43905</v>
      </c>
      <c r="D1697" t="s">
        <v>104</v>
      </c>
      <c r="E1697" t="s">
        <v>50</v>
      </c>
      <c r="F1697">
        <f>IFERROR(VLOOKUP(B1697,CovidTracking!B:G,4,FALSE),0)</f>
        <v>9</v>
      </c>
      <c r="G1697">
        <f>IFERROR(VLOOKUP(B1697,CovidTracking!B:G,5,FALSE),0)</f>
        <v>327</v>
      </c>
      <c r="H1697">
        <f t="shared" si="535"/>
        <v>336</v>
      </c>
      <c r="I1697">
        <f>IFERROR(VLOOKUP(B1697,CovidTracking!B:G,6,FALSE),0)</f>
        <v>0</v>
      </c>
      <c r="J1697">
        <f t="shared" si="547"/>
        <v>0</v>
      </c>
      <c r="K1697">
        <f t="shared" si="548"/>
        <v>145</v>
      </c>
      <c r="L1697">
        <f t="shared" si="549"/>
        <v>145</v>
      </c>
      <c r="M1697">
        <f t="shared" si="550"/>
        <v>0</v>
      </c>
      <c r="N1697">
        <f>VLOOKUP(A1697,Mobility!$A:$L,7,FALSE)</f>
        <v>-8</v>
      </c>
      <c r="O1697">
        <f>VLOOKUP(A1697,Mobility!$A:$L,8,FALSE)</f>
        <v>12</v>
      </c>
      <c r="P1697">
        <f>VLOOKUP(A1697,Mobility!$A:$L,9,FALSE)</f>
        <v>1</v>
      </c>
      <c r="Q1697">
        <f>VLOOKUP(A1697,Mobility!$A:$L,10,FALSE)</f>
        <v>-4</v>
      </c>
      <c r="R1697">
        <f>VLOOKUP(A1697,Mobility!$A:$L,11,FALSE)</f>
        <v>-6</v>
      </c>
      <c r="S1697">
        <f>VLOOKUP(A1697,Mobility!$A:$L,12,FALSE)</f>
        <v>4</v>
      </c>
      <c r="T1697">
        <f>VLOOKUP(D1697,'Pop and Pop Den'!A:C,2,FALSE)</f>
        <v>903027</v>
      </c>
      <c r="U1697">
        <f>VLOOKUP(D1697,'Pop and Pop Den'!A:C,3,FALSE)</f>
        <v>11.9116</v>
      </c>
      <c r="V1697">
        <f>VLOOKUP(D1697,Unemployment!A:B,2,FALSE)</f>
        <v>3.3</v>
      </c>
      <c r="W1697">
        <f>VLOOKUP(D1697,Unemployment!H:J,2,FALSE)</f>
        <v>3.3</v>
      </c>
      <c r="X1697">
        <f>VLOOKUP(D1697,Unemployment!H:J,3,FALSE)</f>
        <v>3.3</v>
      </c>
      <c r="Y1697">
        <f t="shared" si="536"/>
        <v>0</v>
      </c>
      <c r="Z1697">
        <f t="shared" si="537"/>
        <v>0</v>
      </c>
      <c r="AA1697">
        <f>VLOOKUP(D1697,MedianAge!A:B,2,FALSE)</f>
        <v>36.799999999999997</v>
      </c>
      <c r="AB1697" s="6">
        <f>VLOOKUP(D1697,StateActions!F:G,2,FALSE)</f>
        <v>43932</v>
      </c>
      <c r="AC1697" s="6">
        <f>VLOOKUP(D1697,StateActions!L:M,2,FALSE)</f>
        <v>43932</v>
      </c>
      <c r="AD1697" s="6">
        <f>VLOOKUP(D1697,StateActions!A:B,2,FALSE)</f>
        <v>43903</v>
      </c>
      <c r="AE1697">
        <f t="shared" si="538"/>
        <v>-27</v>
      </c>
      <c r="AF1697">
        <f t="shared" si="539"/>
        <v>-27</v>
      </c>
      <c r="AG1697">
        <f t="shared" si="540"/>
        <v>2</v>
      </c>
      <c r="AH1697" s="18">
        <f t="shared" si="541"/>
        <v>2.6785714285714284E-2</v>
      </c>
      <c r="AI1697" s="18">
        <f t="shared" si="542"/>
        <v>0.9732142857142857</v>
      </c>
      <c r="AJ1697" s="20">
        <f t="shared" si="543"/>
        <v>0</v>
      </c>
      <c r="AK1697" t="str">
        <f t="shared" si="544"/>
        <v>Exclude less than 10 Deaths</v>
      </c>
      <c r="AL1697" t="str">
        <f t="shared" si="545"/>
        <v>Less than 10 deaths</v>
      </c>
      <c r="AM1697" s="6" t="str">
        <f>IFERROR(VLOOKUP(D1697,DatesEachStateReach10Deaths!A:B,2,FALSE),AK1697)</f>
        <v>Exclude less than 10 Deaths</v>
      </c>
      <c r="AN1697" t="str">
        <f t="shared" si="546"/>
        <v>Exclude less than 10 Deaths</v>
      </c>
    </row>
    <row r="1698" spans="1:40" x14ac:dyDescent="0.25">
      <c r="A1698" t="str">
        <f t="shared" si="529"/>
        <v>43906South Dakota</v>
      </c>
      <c r="B1698" t="str">
        <f t="shared" si="534"/>
        <v>43906SD</v>
      </c>
      <c r="C1698" s="6">
        <v>43906</v>
      </c>
      <c r="D1698" t="s">
        <v>104</v>
      </c>
      <c r="E1698" t="s">
        <v>50</v>
      </c>
      <c r="F1698">
        <f>IFERROR(VLOOKUP(B1698,CovidTracking!B:G,4,FALSE),0)</f>
        <v>10</v>
      </c>
      <c r="G1698">
        <f>IFERROR(VLOOKUP(B1698,CovidTracking!B:G,5,FALSE),0)</f>
        <v>494</v>
      </c>
      <c r="H1698">
        <f t="shared" si="535"/>
        <v>504</v>
      </c>
      <c r="I1698">
        <f>IFERROR(VLOOKUP(B1698,CovidTracking!B:G,6,FALSE),0)</f>
        <v>0</v>
      </c>
      <c r="J1698">
        <f t="shared" si="547"/>
        <v>1</v>
      </c>
      <c r="K1698">
        <f t="shared" si="548"/>
        <v>167</v>
      </c>
      <c r="L1698">
        <f t="shared" si="549"/>
        <v>168</v>
      </c>
      <c r="M1698">
        <f t="shared" si="550"/>
        <v>0</v>
      </c>
      <c r="N1698">
        <f>VLOOKUP(A1698,Mobility!$A:$L,7,FALSE)</f>
        <v>-7</v>
      </c>
      <c r="O1698">
        <f>VLOOKUP(A1698,Mobility!$A:$L,8,FALSE)</f>
        <v>21</v>
      </c>
      <c r="P1698">
        <f>VLOOKUP(A1698,Mobility!$A:$L,9,FALSE)</f>
        <v>2</v>
      </c>
      <c r="Q1698">
        <f>VLOOKUP(A1698,Mobility!$A:$L,10,FALSE)</f>
        <v>-5</v>
      </c>
      <c r="R1698">
        <f>VLOOKUP(A1698,Mobility!$A:$L,11,FALSE)</f>
        <v>-15</v>
      </c>
      <c r="S1698">
        <f>VLOOKUP(A1698,Mobility!$A:$L,12,FALSE)</f>
        <v>7</v>
      </c>
      <c r="T1698">
        <f>VLOOKUP(D1698,'Pop and Pop Den'!A:C,2,FALSE)</f>
        <v>903027</v>
      </c>
      <c r="U1698">
        <f>VLOOKUP(D1698,'Pop and Pop Den'!A:C,3,FALSE)</f>
        <v>11.9116</v>
      </c>
      <c r="V1698">
        <f>VLOOKUP(D1698,Unemployment!A:B,2,FALSE)</f>
        <v>3.3</v>
      </c>
      <c r="W1698">
        <f>VLOOKUP(D1698,Unemployment!H:J,2,FALSE)</f>
        <v>3.3</v>
      </c>
      <c r="X1698">
        <f>VLOOKUP(D1698,Unemployment!H:J,3,FALSE)</f>
        <v>3.3</v>
      </c>
      <c r="Y1698">
        <f t="shared" si="536"/>
        <v>0</v>
      </c>
      <c r="Z1698">
        <f t="shared" si="537"/>
        <v>0</v>
      </c>
      <c r="AA1698">
        <f>VLOOKUP(D1698,MedianAge!A:B,2,FALSE)</f>
        <v>36.799999999999997</v>
      </c>
      <c r="AB1698" s="6">
        <f>VLOOKUP(D1698,StateActions!F:G,2,FALSE)</f>
        <v>43932</v>
      </c>
      <c r="AC1698" s="6">
        <f>VLOOKUP(D1698,StateActions!L:M,2,FALSE)</f>
        <v>43932</v>
      </c>
      <c r="AD1698" s="6">
        <f>VLOOKUP(D1698,StateActions!A:B,2,FALSE)</f>
        <v>43903</v>
      </c>
      <c r="AE1698">
        <f t="shared" si="538"/>
        <v>-26</v>
      </c>
      <c r="AF1698">
        <f t="shared" si="539"/>
        <v>-26</v>
      </c>
      <c r="AG1698">
        <f t="shared" si="540"/>
        <v>3</v>
      </c>
      <c r="AH1698" s="18">
        <f t="shared" si="541"/>
        <v>1.984126984126984E-2</v>
      </c>
      <c r="AI1698" s="18">
        <f t="shared" si="542"/>
        <v>0.98015873015873012</v>
      </c>
      <c r="AJ1698" s="20">
        <f t="shared" si="543"/>
        <v>0</v>
      </c>
      <c r="AK1698" t="str">
        <f t="shared" si="544"/>
        <v>Exclude less than 10 Deaths</v>
      </c>
      <c r="AL1698" t="str">
        <f t="shared" si="545"/>
        <v>Less than 10 deaths</v>
      </c>
      <c r="AM1698" s="6" t="str">
        <f>IFERROR(VLOOKUP(D1698,DatesEachStateReach10Deaths!A:B,2,FALSE),AK1698)</f>
        <v>Exclude less than 10 Deaths</v>
      </c>
      <c r="AN1698" t="str">
        <f t="shared" si="546"/>
        <v>Exclude less than 10 Deaths</v>
      </c>
    </row>
    <row r="1699" spans="1:40" x14ac:dyDescent="0.25">
      <c r="A1699" t="str">
        <f t="shared" si="529"/>
        <v>43907South Dakota</v>
      </c>
      <c r="B1699" t="str">
        <f t="shared" si="534"/>
        <v>43907SD</v>
      </c>
      <c r="C1699" s="6">
        <v>43907</v>
      </c>
      <c r="D1699" t="s">
        <v>104</v>
      </c>
      <c r="E1699" t="s">
        <v>50</v>
      </c>
      <c r="F1699">
        <f>IFERROR(VLOOKUP(B1699,CovidTracking!B:G,4,FALSE),0)</f>
        <v>11</v>
      </c>
      <c r="G1699">
        <f>IFERROR(VLOOKUP(B1699,CovidTracking!B:G,5,FALSE),0)</f>
        <v>551</v>
      </c>
      <c r="H1699">
        <f t="shared" si="535"/>
        <v>562</v>
      </c>
      <c r="I1699">
        <f>IFERROR(VLOOKUP(B1699,CovidTracking!B:G,6,FALSE),0)</f>
        <v>0</v>
      </c>
      <c r="J1699">
        <f t="shared" si="547"/>
        <v>1</v>
      </c>
      <c r="K1699">
        <f t="shared" si="548"/>
        <v>57</v>
      </c>
      <c r="L1699">
        <f t="shared" si="549"/>
        <v>58</v>
      </c>
      <c r="M1699">
        <f t="shared" si="550"/>
        <v>0</v>
      </c>
      <c r="N1699">
        <f>VLOOKUP(A1699,Mobility!$A:$L,7,FALSE)</f>
        <v>-8</v>
      </c>
      <c r="O1699">
        <f>VLOOKUP(A1699,Mobility!$A:$L,8,FALSE)</f>
        <v>22</v>
      </c>
      <c r="P1699">
        <f>VLOOKUP(A1699,Mobility!$A:$L,9,FALSE)</f>
        <v>32</v>
      </c>
      <c r="Q1699">
        <f>VLOOKUP(A1699,Mobility!$A:$L,10,FALSE)</f>
        <v>1</v>
      </c>
      <c r="R1699">
        <f>VLOOKUP(A1699,Mobility!$A:$L,11,FALSE)</f>
        <v>-19</v>
      </c>
      <c r="S1699">
        <f>VLOOKUP(A1699,Mobility!$A:$L,12,FALSE)</f>
        <v>8</v>
      </c>
      <c r="T1699">
        <f>VLOOKUP(D1699,'Pop and Pop Den'!A:C,2,FALSE)</f>
        <v>903027</v>
      </c>
      <c r="U1699">
        <f>VLOOKUP(D1699,'Pop and Pop Den'!A:C,3,FALSE)</f>
        <v>11.9116</v>
      </c>
      <c r="V1699">
        <f>VLOOKUP(D1699,Unemployment!A:B,2,FALSE)</f>
        <v>3.3</v>
      </c>
      <c r="W1699">
        <f>VLOOKUP(D1699,Unemployment!H:J,2,FALSE)</f>
        <v>3.3</v>
      </c>
      <c r="X1699">
        <f>VLOOKUP(D1699,Unemployment!H:J,3,FALSE)</f>
        <v>3.3</v>
      </c>
      <c r="Y1699">
        <f t="shared" si="536"/>
        <v>0</v>
      </c>
      <c r="Z1699">
        <f t="shared" si="537"/>
        <v>0</v>
      </c>
      <c r="AA1699">
        <f>VLOOKUP(D1699,MedianAge!A:B,2,FALSE)</f>
        <v>36.799999999999997</v>
      </c>
      <c r="AB1699" s="6">
        <f>VLOOKUP(D1699,StateActions!F:G,2,FALSE)</f>
        <v>43932</v>
      </c>
      <c r="AC1699" s="6">
        <f>VLOOKUP(D1699,StateActions!L:M,2,FALSE)</f>
        <v>43932</v>
      </c>
      <c r="AD1699" s="6">
        <f>VLOOKUP(D1699,StateActions!A:B,2,FALSE)</f>
        <v>43903</v>
      </c>
      <c r="AE1699">
        <f t="shared" si="538"/>
        <v>-25</v>
      </c>
      <c r="AF1699">
        <f t="shared" si="539"/>
        <v>-25</v>
      </c>
      <c r="AG1699">
        <f t="shared" si="540"/>
        <v>4</v>
      </c>
      <c r="AH1699" s="18">
        <f t="shared" si="541"/>
        <v>1.9572953736654804E-2</v>
      </c>
      <c r="AI1699" s="18">
        <f t="shared" si="542"/>
        <v>0.9804270462633452</v>
      </c>
      <c r="AJ1699" s="20">
        <f t="shared" si="543"/>
        <v>0</v>
      </c>
      <c r="AK1699" t="str">
        <f t="shared" si="544"/>
        <v>Exclude less than 10 Deaths</v>
      </c>
      <c r="AL1699" t="str">
        <f t="shared" si="545"/>
        <v>Less than 10 deaths</v>
      </c>
      <c r="AM1699" s="6" t="str">
        <f>IFERROR(VLOOKUP(D1699,DatesEachStateReach10Deaths!A:B,2,FALSE),AK1699)</f>
        <v>Exclude less than 10 Deaths</v>
      </c>
      <c r="AN1699" t="str">
        <f t="shared" si="546"/>
        <v>Exclude less than 10 Deaths</v>
      </c>
    </row>
    <row r="1700" spans="1:40" x14ac:dyDescent="0.25">
      <c r="A1700" t="str">
        <f t="shared" ref="A1700:A1763" si="551">C1700&amp;D1700</f>
        <v>43908South Dakota</v>
      </c>
      <c r="B1700" t="str">
        <f t="shared" si="534"/>
        <v>43908SD</v>
      </c>
      <c r="C1700" s="6">
        <v>43908</v>
      </c>
      <c r="D1700" t="s">
        <v>104</v>
      </c>
      <c r="E1700" t="s">
        <v>50</v>
      </c>
      <c r="F1700">
        <f>IFERROR(VLOOKUP(B1700,CovidTracking!B:G,4,FALSE),0)</f>
        <v>11</v>
      </c>
      <c r="G1700">
        <f>IFERROR(VLOOKUP(B1700,CovidTracking!B:G,5,FALSE),0)</f>
        <v>551</v>
      </c>
      <c r="H1700">
        <f t="shared" si="535"/>
        <v>562</v>
      </c>
      <c r="I1700">
        <f>IFERROR(VLOOKUP(B1700,CovidTracking!B:G,6,FALSE),0)</f>
        <v>1</v>
      </c>
      <c r="J1700">
        <f t="shared" si="547"/>
        <v>0</v>
      </c>
      <c r="K1700">
        <f t="shared" si="548"/>
        <v>0</v>
      </c>
      <c r="L1700">
        <f t="shared" si="549"/>
        <v>0</v>
      </c>
      <c r="M1700">
        <f t="shared" si="550"/>
        <v>1</v>
      </c>
      <c r="N1700">
        <f>VLOOKUP(A1700,Mobility!$A:$L,7,FALSE)</f>
        <v>-14</v>
      </c>
      <c r="O1700">
        <f>VLOOKUP(A1700,Mobility!$A:$L,8,FALSE)</f>
        <v>18</v>
      </c>
      <c r="P1700">
        <f>VLOOKUP(A1700,Mobility!$A:$L,9,FALSE)</f>
        <v>22</v>
      </c>
      <c r="Q1700">
        <f>VLOOKUP(A1700,Mobility!$A:$L,10,FALSE)</f>
        <v>0</v>
      </c>
      <c r="R1700">
        <f>VLOOKUP(A1700,Mobility!$A:$L,11,FALSE)</f>
        <v>-21</v>
      </c>
      <c r="S1700">
        <f>VLOOKUP(A1700,Mobility!$A:$L,12,FALSE)</f>
        <v>9</v>
      </c>
      <c r="T1700">
        <f>VLOOKUP(D1700,'Pop and Pop Den'!A:C,2,FALSE)</f>
        <v>903027</v>
      </c>
      <c r="U1700">
        <f>VLOOKUP(D1700,'Pop and Pop Den'!A:C,3,FALSE)</f>
        <v>11.9116</v>
      </c>
      <c r="V1700">
        <f>VLOOKUP(D1700,Unemployment!A:B,2,FALSE)</f>
        <v>3.3</v>
      </c>
      <c r="W1700">
        <f>VLOOKUP(D1700,Unemployment!H:J,2,FALSE)</f>
        <v>3.3</v>
      </c>
      <c r="X1700">
        <f>VLOOKUP(D1700,Unemployment!H:J,3,FALSE)</f>
        <v>3.3</v>
      </c>
      <c r="Y1700">
        <f t="shared" si="536"/>
        <v>0</v>
      </c>
      <c r="Z1700">
        <f t="shared" si="537"/>
        <v>0</v>
      </c>
      <c r="AA1700">
        <f>VLOOKUP(D1700,MedianAge!A:B,2,FALSE)</f>
        <v>36.799999999999997</v>
      </c>
      <c r="AB1700" s="6">
        <f>VLOOKUP(D1700,StateActions!F:G,2,FALSE)</f>
        <v>43932</v>
      </c>
      <c r="AC1700" s="6">
        <f>VLOOKUP(D1700,StateActions!L:M,2,FALSE)</f>
        <v>43932</v>
      </c>
      <c r="AD1700" s="6">
        <f>VLOOKUP(D1700,StateActions!A:B,2,FALSE)</f>
        <v>43903</v>
      </c>
      <c r="AE1700">
        <f t="shared" si="538"/>
        <v>-24</v>
      </c>
      <c r="AF1700">
        <f t="shared" si="539"/>
        <v>-24</v>
      </c>
      <c r="AG1700">
        <f t="shared" si="540"/>
        <v>5</v>
      </c>
      <c r="AH1700" s="18">
        <f t="shared" si="541"/>
        <v>1.9572953736654804E-2</v>
      </c>
      <c r="AI1700" s="18">
        <f t="shared" si="542"/>
        <v>0.9804270462633452</v>
      </c>
      <c r="AJ1700" s="20">
        <f t="shared" si="543"/>
        <v>1.7793594306049821E-3</v>
      </c>
      <c r="AK1700" t="str">
        <f t="shared" si="544"/>
        <v>Exclude less than 10 Deaths</v>
      </c>
      <c r="AL1700" t="str">
        <f t="shared" si="545"/>
        <v>Less than 10 deaths</v>
      </c>
      <c r="AM1700" s="6" t="str">
        <f>IFERROR(VLOOKUP(D1700,DatesEachStateReach10Deaths!A:B,2,FALSE),AK1700)</f>
        <v>Exclude less than 10 Deaths</v>
      </c>
      <c r="AN1700" t="str">
        <f t="shared" si="546"/>
        <v>Exclude less than 10 Deaths</v>
      </c>
    </row>
    <row r="1701" spans="1:40" x14ac:dyDescent="0.25">
      <c r="A1701" t="str">
        <f t="shared" si="551"/>
        <v>43909South Dakota</v>
      </c>
      <c r="B1701" t="str">
        <f t="shared" si="534"/>
        <v>43909SD</v>
      </c>
      <c r="C1701" s="6">
        <v>43909</v>
      </c>
      <c r="D1701" t="s">
        <v>104</v>
      </c>
      <c r="E1701" t="s">
        <v>50</v>
      </c>
      <c r="F1701">
        <f>IFERROR(VLOOKUP(B1701,CovidTracking!B:G,4,FALSE),0)</f>
        <v>11</v>
      </c>
      <c r="G1701">
        <f>IFERROR(VLOOKUP(B1701,CovidTracking!B:G,5,FALSE),0)</f>
        <v>551</v>
      </c>
      <c r="H1701">
        <f t="shared" si="535"/>
        <v>562</v>
      </c>
      <c r="I1701">
        <f>IFERROR(VLOOKUP(B1701,CovidTracking!B:G,6,FALSE),0)</f>
        <v>1</v>
      </c>
      <c r="J1701">
        <f t="shared" si="547"/>
        <v>0</v>
      </c>
      <c r="K1701">
        <f t="shared" si="548"/>
        <v>0</v>
      </c>
      <c r="L1701">
        <f t="shared" si="549"/>
        <v>0</v>
      </c>
      <c r="M1701">
        <f t="shared" si="550"/>
        <v>0</v>
      </c>
      <c r="N1701">
        <f>VLOOKUP(A1701,Mobility!$A:$L,7,FALSE)</f>
        <v>-29</v>
      </c>
      <c r="O1701">
        <f>VLOOKUP(A1701,Mobility!$A:$L,8,FALSE)</f>
        <v>4</v>
      </c>
      <c r="P1701">
        <f>VLOOKUP(A1701,Mobility!$A:$L,9,FALSE)</f>
        <v>-22</v>
      </c>
      <c r="Q1701">
        <f>VLOOKUP(A1701,Mobility!$A:$L,10,FALSE)</f>
        <v>-21</v>
      </c>
      <c r="R1701">
        <f>VLOOKUP(A1701,Mobility!$A:$L,11,FALSE)</f>
        <v>-25</v>
      </c>
      <c r="S1701">
        <f>VLOOKUP(A1701,Mobility!$A:$L,12,FALSE)</f>
        <v>14</v>
      </c>
      <c r="T1701">
        <f>VLOOKUP(D1701,'Pop and Pop Den'!A:C,2,FALSE)</f>
        <v>903027</v>
      </c>
      <c r="U1701">
        <f>VLOOKUP(D1701,'Pop and Pop Den'!A:C,3,FALSE)</f>
        <v>11.9116</v>
      </c>
      <c r="V1701">
        <f>VLOOKUP(D1701,Unemployment!A:B,2,FALSE)</f>
        <v>3.3</v>
      </c>
      <c r="W1701">
        <f>VLOOKUP(D1701,Unemployment!H:J,2,FALSE)</f>
        <v>3.3</v>
      </c>
      <c r="X1701">
        <f>VLOOKUP(D1701,Unemployment!H:J,3,FALSE)</f>
        <v>3.3</v>
      </c>
      <c r="Y1701">
        <f t="shared" si="536"/>
        <v>0</v>
      </c>
      <c r="Z1701">
        <f t="shared" si="537"/>
        <v>0</v>
      </c>
      <c r="AA1701">
        <f>VLOOKUP(D1701,MedianAge!A:B,2,FALSE)</f>
        <v>36.799999999999997</v>
      </c>
      <c r="AB1701" s="6">
        <f>VLOOKUP(D1701,StateActions!F:G,2,FALSE)</f>
        <v>43932</v>
      </c>
      <c r="AC1701" s="6">
        <f>VLOOKUP(D1701,StateActions!L:M,2,FALSE)</f>
        <v>43932</v>
      </c>
      <c r="AD1701" s="6">
        <f>VLOOKUP(D1701,StateActions!A:B,2,FALSE)</f>
        <v>43903</v>
      </c>
      <c r="AE1701">
        <f t="shared" si="538"/>
        <v>-23</v>
      </c>
      <c r="AF1701">
        <f t="shared" si="539"/>
        <v>-23</v>
      </c>
      <c r="AG1701">
        <f t="shared" si="540"/>
        <v>6</v>
      </c>
      <c r="AH1701" s="18">
        <f t="shared" si="541"/>
        <v>1.9572953736654804E-2</v>
      </c>
      <c r="AI1701" s="18">
        <f t="shared" si="542"/>
        <v>0.9804270462633452</v>
      </c>
      <c r="AJ1701" s="20">
        <f t="shared" si="543"/>
        <v>1.7793594306049821E-3</v>
      </c>
      <c r="AK1701" t="str">
        <f t="shared" si="544"/>
        <v>Exclude less than 10 Deaths</v>
      </c>
      <c r="AL1701" t="str">
        <f t="shared" si="545"/>
        <v>Less than 10 deaths</v>
      </c>
      <c r="AM1701" s="6" t="str">
        <f>IFERROR(VLOOKUP(D1701,DatesEachStateReach10Deaths!A:B,2,FALSE),AK1701)</f>
        <v>Exclude less than 10 Deaths</v>
      </c>
      <c r="AN1701" t="str">
        <f t="shared" si="546"/>
        <v>Exclude less than 10 Deaths</v>
      </c>
    </row>
    <row r="1702" spans="1:40" x14ac:dyDescent="0.25">
      <c r="A1702" t="str">
        <f t="shared" si="551"/>
        <v>43910South Dakota</v>
      </c>
      <c r="B1702" t="str">
        <f t="shared" si="534"/>
        <v>43910SD</v>
      </c>
      <c r="C1702" s="6">
        <v>43910</v>
      </c>
      <c r="D1702" t="s">
        <v>104</v>
      </c>
      <c r="E1702" t="s">
        <v>50</v>
      </c>
      <c r="F1702">
        <f>IFERROR(VLOOKUP(B1702,CovidTracking!B:G,4,FALSE),0)</f>
        <v>14</v>
      </c>
      <c r="G1702">
        <f>IFERROR(VLOOKUP(B1702,CovidTracking!B:G,5,FALSE),0)</f>
        <v>663</v>
      </c>
      <c r="H1702">
        <f t="shared" si="535"/>
        <v>677</v>
      </c>
      <c r="I1702">
        <f>IFERROR(VLOOKUP(B1702,CovidTracking!B:G,6,FALSE),0)</f>
        <v>1</v>
      </c>
      <c r="J1702">
        <f t="shared" si="547"/>
        <v>3</v>
      </c>
      <c r="K1702">
        <f t="shared" si="548"/>
        <v>112</v>
      </c>
      <c r="L1702">
        <f t="shared" si="549"/>
        <v>115</v>
      </c>
      <c r="M1702">
        <f t="shared" si="550"/>
        <v>0</v>
      </c>
      <c r="N1702">
        <f>VLOOKUP(A1702,Mobility!$A:$L,7,FALSE)</f>
        <v>-26</v>
      </c>
      <c r="O1702">
        <f>VLOOKUP(A1702,Mobility!$A:$L,8,FALSE)</f>
        <v>8</v>
      </c>
      <c r="P1702">
        <f>VLOOKUP(A1702,Mobility!$A:$L,9,FALSE)</f>
        <v>-8</v>
      </c>
      <c r="Q1702">
        <f>VLOOKUP(A1702,Mobility!$A:$L,10,FALSE)</f>
        <v>-16</v>
      </c>
      <c r="R1702">
        <f>VLOOKUP(A1702,Mobility!$A:$L,11,FALSE)</f>
        <v>-23</v>
      </c>
      <c r="S1702">
        <f>VLOOKUP(A1702,Mobility!$A:$L,12,FALSE)</f>
        <v>15</v>
      </c>
      <c r="T1702">
        <f>VLOOKUP(D1702,'Pop and Pop Den'!A:C,2,FALSE)</f>
        <v>903027</v>
      </c>
      <c r="U1702">
        <f>VLOOKUP(D1702,'Pop and Pop Den'!A:C,3,FALSE)</f>
        <v>11.9116</v>
      </c>
      <c r="V1702">
        <f>VLOOKUP(D1702,Unemployment!A:B,2,FALSE)</f>
        <v>3.3</v>
      </c>
      <c r="W1702">
        <f>VLOOKUP(D1702,Unemployment!H:J,2,FALSE)</f>
        <v>3.3</v>
      </c>
      <c r="X1702">
        <f>VLOOKUP(D1702,Unemployment!H:J,3,FALSE)</f>
        <v>3.3</v>
      </c>
      <c r="Y1702">
        <f t="shared" si="536"/>
        <v>0</v>
      </c>
      <c r="Z1702">
        <f t="shared" si="537"/>
        <v>0</v>
      </c>
      <c r="AA1702">
        <f>VLOOKUP(D1702,MedianAge!A:B,2,FALSE)</f>
        <v>36.799999999999997</v>
      </c>
      <c r="AB1702" s="6">
        <f>VLOOKUP(D1702,StateActions!F:G,2,FALSE)</f>
        <v>43932</v>
      </c>
      <c r="AC1702" s="6">
        <f>VLOOKUP(D1702,StateActions!L:M,2,FALSE)</f>
        <v>43932</v>
      </c>
      <c r="AD1702" s="6">
        <f>VLOOKUP(D1702,StateActions!A:B,2,FALSE)</f>
        <v>43903</v>
      </c>
      <c r="AE1702">
        <f t="shared" si="538"/>
        <v>-22</v>
      </c>
      <c r="AF1702">
        <f t="shared" si="539"/>
        <v>-22</v>
      </c>
      <c r="AG1702">
        <f t="shared" si="540"/>
        <v>7</v>
      </c>
      <c r="AH1702" s="18">
        <f t="shared" si="541"/>
        <v>2.0679468242245199E-2</v>
      </c>
      <c r="AI1702" s="18">
        <f t="shared" si="542"/>
        <v>0.9793205317577548</v>
      </c>
      <c r="AJ1702" s="20">
        <f t="shared" si="543"/>
        <v>1.4771048744460858E-3</v>
      </c>
      <c r="AK1702" t="str">
        <f t="shared" si="544"/>
        <v>Exclude less than 10 Deaths</v>
      </c>
      <c r="AL1702" t="str">
        <f t="shared" si="545"/>
        <v>Less than 10 deaths</v>
      </c>
      <c r="AM1702" s="6" t="str">
        <f>IFERROR(VLOOKUP(D1702,DatesEachStateReach10Deaths!A:B,2,FALSE),AK1702)</f>
        <v>Exclude less than 10 Deaths</v>
      </c>
      <c r="AN1702" t="str">
        <f t="shared" si="546"/>
        <v>Exclude less than 10 Deaths</v>
      </c>
    </row>
    <row r="1703" spans="1:40" x14ac:dyDescent="0.25">
      <c r="A1703" t="str">
        <f t="shared" si="551"/>
        <v>43911South Dakota</v>
      </c>
      <c r="B1703" t="str">
        <f t="shared" si="534"/>
        <v>43911SD</v>
      </c>
      <c r="C1703" s="6">
        <v>43911</v>
      </c>
      <c r="D1703" t="s">
        <v>104</v>
      </c>
      <c r="E1703" t="s">
        <v>50</v>
      </c>
      <c r="F1703">
        <f>IFERROR(VLOOKUP(B1703,CovidTracking!B:G,4,FALSE),0)</f>
        <v>14</v>
      </c>
      <c r="G1703">
        <f>IFERROR(VLOOKUP(B1703,CovidTracking!B:G,5,FALSE),0)</f>
        <v>691</v>
      </c>
      <c r="H1703">
        <f t="shared" si="535"/>
        <v>705</v>
      </c>
      <c r="I1703">
        <f>IFERROR(VLOOKUP(B1703,CovidTracking!B:G,6,FALSE),0)</f>
        <v>1</v>
      </c>
      <c r="J1703">
        <f t="shared" si="547"/>
        <v>0</v>
      </c>
      <c r="K1703">
        <f t="shared" si="548"/>
        <v>28</v>
      </c>
      <c r="L1703">
        <f t="shared" si="549"/>
        <v>28</v>
      </c>
      <c r="M1703">
        <f t="shared" si="550"/>
        <v>0</v>
      </c>
      <c r="N1703">
        <f>VLOOKUP(A1703,Mobility!$A:$L,7,FALSE)</f>
        <v>-33</v>
      </c>
      <c r="O1703">
        <f>VLOOKUP(A1703,Mobility!$A:$L,8,FALSE)</f>
        <v>7</v>
      </c>
      <c r="P1703">
        <f>VLOOKUP(A1703,Mobility!$A:$L,9,FALSE)</f>
        <v>0</v>
      </c>
      <c r="Q1703">
        <f>VLOOKUP(A1703,Mobility!$A:$L,10,FALSE)</f>
        <v>-19</v>
      </c>
      <c r="R1703">
        <f>VLOOKUP(A1703,Mobility!$A:$L,11,FALSE)</f>
        <v>-13</v>
      </c>
      <c r="S1703">
        <f>VLOOKUP(A1703,Mobility!$A:$L,12,FALSE)</f>
        <v>10</v>
      </c>
      <c r="T1703">
        <f>VLOOKUP(D1703,'Pop and Pop Den'!A:C,2,FALSE)</f>
        <v>903027</v>
      </c>
      <c r="U1703">
        <f>VLOOKUP(D1703,'Pop and Pop Den'!A:C,3,FALSE)</f>
        <v>11.9116</v>
      </c>
      <c r="V1703">
        <f>VLOOKUP(D1703,Unemployment!A:B,2,FALSE)</f>
        <v>3.3</v>
      </c>
      <c r="W1703">
        <f>VLOOKUP(D1703,Unemployment!H:J,2,FALSE)</f>
        <v>3.3</v>
      </c>
      <c r="X1703">
        <f>VLOOKUP(D1703,Unemployment!H:J,3,FALSE)</f>
        <v>3.3</v>
      </c>
      <c r="Y1703">
        <f t="shared" si="536"/>
        <v>0</v>
      </c>
      <c r="Z1703">
        <f t="shared" si="537"/>
        <v>0</v>
      </c>
      <c r="AA1703">
        <f>VLOOKUP(D1703,MedianAge!A:B,2,FALSE)</f>
        <v>36.799999999999997</v>
      </c>
      <c r="AB1703" s="6">
        <f>VLOOKUP(D1703,StateActions!F:G,2,FALSE)</f>
        <v>43932</v>
      </c>
      <c r="AC1703" s="6">
        <f>VLOOKUP(D1703,StateActions!L:M,2,FALSE)</f>
        <v>43932</v>
      </c>
      <c r="AD1703" s="6">
        <f>VLOOKUP(D1703,StateActions!A:B,2,FALSE)</f>
        <v>43903</v>
      </c>
      <c r="AE1703">
        <f t="shared" si="538"/>
        <v>-21</v>
      </c>
      <c r="AF1703">
        <f t="shared" si="539"/>
        <v>-21</v>
      </c>
      <c r="AG1703">
        <f t="shared" si="540"/>
        <v>8</v>
      </c>
      <c r="AH1703" s="18">
        <f t="shared" si="541"/>
        <v>1.9858156028368795E-2</v>
      </c>
      <c r="AI1703" s="18">
        <f t="shared" si="542"/>
        <v>0.98014184397163118</v>
      </c>
      <c r="AJ1703" s="20">
        <f t="shared" si="543"/>
        <v>1.4184397163120568E-3</v>
      </c>
      <c r="AK1703" t="str">
        <f t="shared" si="544"/>
        <v>Exclude less than 10 Deaths</v>
      </c>
      <c r="AL1703" t="str">
        <f t="shared" si="545"/>
        <v>Less than 10 deaths</v>
      </c>
      <c r="AM1703" s="6" t="str">
        <f>IFERROR(VLOOKUP(D1703,DatesEachStateReach10Deaths!A:B,2,FALSE),AK1703)</f>
        <v>Exclude less than 10 Deaths</v>
      </c>
      <c r="AN1703" t="str">
        <f t="shared" si="546"/>
        <v>Exclude less than 10 Deaths</v>
      </c>
    </row>
    <row r="1704" spans="1:40" x14ac:dyDescent="0.25">
      <c r="A1704" t="str">
        <f t="shared" si="551"/>
        <v>43912South Dakota</v>
      </c>
      <c r="B1704" t="str">
        <f t="shared" si="534"/>
        <v>43912SD</v>
      </c>
      <c r="C1704" s="6">
        <v>43912</v>
      </c>
      <c r="D1704" t="s">
        <v>104</v>
      </c>
      <c r="E1704" t="s">
        <v>50</v>
      </c>
      <c r="F1704">
        <f>IFERROR(VLOOKUP(B1704,CovidTracking!B:G,4,FALSE),0)</f>
        <v>21</v>
      </c>
      <c r="G1704">
        <f>IFERROR(VLOOKUP(B1704,CovidTracking!B:G,5,FALSE),0)</f>
        <v>740</v>
      </c>
      <c r="H1704">
        <f t="shared" si="535"/>
        <v>761</v>
      </c>
      <c r="I1704">
        <f>IFERROR(VLOOKUP(B1704,CovidTracking!B:G,6,FALSE),0)</f>
        <v>1</v>
      </c>
      <c r="J1704">
        <f t="shared" si="547"/>
        <v>7</v>
      </c>
      <c r="K1704">
        <f t="shared" si="548"/>
        <v>49</v>
      </c>
      <c r="L1704">
        <f t="shared" si="549"/>
        <v>56</v>
      </c>
      <c r="M1704">
        <f t="shared" si="550"/>
        <v>0</v>
      </c>
      <c r="N1704">
        <f>VLOOKUP(A1704,Mobility!$A:$L,7,FALSE)</f>
        <v>-31</v>
      </c>
      <c r="O1704">
        <f>VLOOKUP(A1704,Mobility!$A:$L,8,FALSE)</f>
        <v>2</v>
      </c>
      <c r="P1704">
        <f>VLOOKUP(A1704,Mobility!$A:$L,9,FALSE)</f>
        <v>35</v>
      </c>
      <c r="Q1704">
        <f>VLOOKUP(A1704,Mobility!$A:$L,10,FALSE)</f>
        <v>-23</v>
      </c>
      <c r="R1704">
        <f>VLOOKUP(A1704,Mobility!$A:$L,11,FALSE)</f>
        <v>-18</v>
      </c>
      <c r="S1704">
        <f>VLOOKUP(A1704,Mobility!$A:$L,12,FALSE)</f>
        <v>7</v>
      </c>
      <c r="T1704">
        <f>VLOOKUP(D1704,'Pop and Pop Den'!A:C,2,FALSE)</f>
        <v>903027</v>
      </c>
      <c r="U1704">
        <f>VLOOKUP(D1704,'Pop and Pop Den'!A:C,3,FALSE)</f>
        <v>11.9116</v>
      </c>
      <c r="V1704">
        <f>VLOOKUP(D1704,Unemployment!A:B,2,FALSE)</f>
        <v>3.3</v>
      </c>
      <c r="W1704">
        <f>VLOOKUP(D1704,Unemployment!H:J,2,FALSE)</f>
        <v>3.3</v>
      </c>
      <c r="X1704">
        <f>VLOOKUP(D1704,Unemployment!H:J,3,FALSE)</f>
        <v>3.3</v>
      </c>
      <c r="Y1704">
        <f t="shared" si="536"/>
        <v>0</v>
      </c>
      <c r="Z1704">
        <f t="shared" si="537"/>
        <v>0</v>
      </c>
      <c r="AA1704">
        <f>VLOOKUP(D1704,MedianAge!A:B,2,FALSE)</f>
        <v>36.799999999999997</v>
      </c>
      <c r="AB1704" s="6">
        <f>VLOOKUP(D1704,StateActions!F:G,2,FALSE)</f>
        <v>43932</v>
      </c>
      <c r="AC1704" s="6">
        <f>VLOOKUP(D1704,StateActions!L:M,2,FALSE)</f>
        <v>43932</v>
      </c>
      <c r="AD1704" s="6">
        <f>VLOOKUP(D1704,StateActions!A:B,2,FALSE)</f>
        <v>43903</v>
      </c>
      <c r="AE1704">
        <f t="shared" si="538"/>
        <v>-20</v>
      </c>
      <c r="AF1704">
        <f t="shared" si="539"/>
        <v>-20</v>
      </c>
      <c r="AG1704">
        <f t="shared" si="540"/>
        <v>9</v>
      </c>
      <c r="AH1704" s="18">
        <f t="shared" si="541"/>
        <v>2.7595269382391589E-2</v>
      </c>
      <c r="AI1704" s="18">
        <f t="shared" si="542"/>
        <v>0.97240473061760846</v>
      </c>
      <c r="AJ1704" s="20">
        <f t="shared" si="543"/>
        <v>1.3140604467805519E-3</v>
      </c>
      <c r="AK1704" t="str">
        <f t="shared" si="544"/>
        <v>Exclude less than 10 Deaths</v>
      </c>
      <c r="AL1704" t="str">
        <f t="shared" si="545"/>
        <v>Less than 10 deaths</v>
      </c>
      <c r="AM1704" s="6" t="str">
        <f>IFERROR(VLOOKUP(D1704,DatesEachStateReach10Deaths!A:B,2,FALSE),AK1704)</f>
        <v>Exclude less than 10 Deaths</v>
      </c>
      <c r="AN1704" t="str">
        <f t="shared" si="546"/>
        <v>Exclude less than 10 Deaths</v>
      </c>
    </row>
    <row r="1705" spans="1:40" x14ac:dyDescent="0.25">
      <c r="A1705" t="str">
        <f t="shared" si="551"/>
        <v>43913South Dakota</v>
      </c>
      <c r="B1705" t="str">
        <f t="shared" si="534"/>
        <v>43913SD</v>
      </c>
      <c r="C1705" s="6">
        <v>43913</v>
      </c>
      <c r="D1705" t="s">
        <v>104</v>
      </c>
      <c r="E1705" t="s">
        <v>50</v>
      </c>
      <c r="F1705">
        <f>IFERROR(VLOOKUP(B1705,CovidTracking!B:G,4,FALSE),0)</f>
        <v>28</v>
      </c>
      <c r="G1705">
        <f>IFERROR(VLOOKUP(B1705,CovidTracking!B:G,5,FALSE),0)</f>
        <v>762</v>
      </c>
      <c r="H1705">
        <f t="shared" si="535"/>
        <v>790</v>
      </c>
      <c r="I1705">
        <f>IFERROR(VLOOKUP(B1705,CovidTracking!B:G,6,FALSE),0)</f>
        <v>1</v>
      </c>
      <c r="J1705">
        <f t="shared" si="547"/>
        <v>7</v>
      </c>
      <c r="K1705">
        <f t="shared" si="548"/>
        <v>22</v>
      </c>
      <c r="L1705">
        <f t="shared" si="549"/>
        <v>29</v>
      </c>
      <c r="M1705">
        <f t="shared" si="550"/>
        <v>0</v>
      </c>
      <c r="N1705">
        <f>VLOOKUP(A1705,Mobility!$A:$L,7,FALSE)</f>
        <v>-23</v>
      </c>
      <c r="O1705">
        <f>VLOOKUP(A1705,Mobility!$A:$L,8,FALSE)</f>
        <v>6</v>
      </c>
      <c r="P1705">
        <f>VLOOKUP(A1705,Mobility!$A:$L,9,FALSE)</f>
        <v>47</v>
      </c>
      <c r="Q1705">
        <f>VLOOKUP(A1705,Mobility!$A:$L,10,FALSE)</f>
        <v>-17</v>
      </c>
      <c r="R1705">
        <f>VLOOKUP(A1705,Mobility!$A:$L,11,FALSE)</f>
        <v>-23</v>
      </c>
      <c r="S1705">
        <f>VLOOKUP(A1705,Mobility!$A:$L,12,FALSE)</f>
        <v>11</v>
      </c>
      <c r="T1705">
        <f>VLOOKUP(D1705,'Pop and Pop Den'!A:C,2,FALSE)</f>
        <v>903027</v>
      </c>
      <c r="U1705">
        <f>VLOOKUP(D1705,'Pop and Pop Den'!A:C,3,FALSE)</f>
        <v>11.9116</v>
      </c>
      <c r="V1705">
        <f>VLOOKUP(D1705,Unemployment!A:B,2,FALSE)</f>
        <v>3.3</v>
      </c>
      <c r="W1705">
        <f>VLOOKUP(D1705,Unemployment!H:J,2,FALSE)</f>
        <v>3.3</v>
      </c>
      <c r="X1705">
        <f>VLOOKUP(D1705,Unemployment!H:J,3,FALSE)</f>
        <v>3.3</v>
      </c>
      <c r="Y1705">
        <f t="shared" si="536"/>
        <v>0</v>
      </c>
      <c r="Z1705">
        <f t="shared" si="537"/>
        <v>0</v>
      </c>
      <c r="AA1705">
        <f>VLOOKUP(D1705,MedianAge!A:B,2,FALSE)</f>
        <v>36.799999999999997</v>
      </c>
      <c r="AB1705" s="6">
        <f>VLOOKUP(D1705,StateActions!F:G,2,FALSE)</f>
        <v>43932</v>
      </c>
      <c r="AC1705" s="6">
        <f>VLOOKUP(D1705,StateActions!L:M,2,FALSE)</f>
        <v>43932</v>
      </c>
      <c r="AD1705" s="6">
        <f>VLOOKUP(D1705,StateActions!A:B,2,FALSE)</f>
        <v>43903</v>
      </c>
      <c r="AE1705">
        <f t="shared" si="538"/>
        <v>-19</v>
      </c>
      <c r="AF1705">
        <f t="shared" si="539"/>
        <v>-19</v>
      </c>
      <c r="AG1705">
        <f t="shared" si="540"/>
        <v>10</v>
      </c>
      <c r="AH1705" s="18">
        <f t="shared" si="541"/>
        <v>3.5443037974683546E-2</v>
      </c>
      <c r="AI1705" s="18">
        <f t="shared" si="542"/>
        <v>0.96455696202531649</v>
      </c>
      <c r="AJ1705" s="20">
        <f t="shared" si="543"/>
        <v>1.2658227848101266E-3</v>
      </c>
      <c r="AK1705" t="str">
        <f t="shared" si="544"/>
        <v>Exclude less than 10 Deaths</v>
      </c>
      <c r="AL1705" t="str">
        <f t="shared" si="545"/>
        <v>Less than 10 deaths</v>
      </c>
      <c r="AM1705" s="6" t="str">
        <f>IFERROR(VLOOKUP(D1705,DatesEachStateReach10Deaths!A:B,2,FALSE),AK1705)</f>
        <v>Exclude less than 10 Deaths</v>
      </c>
      <c r="AN1705" t="str">
        <f t="shared" si="546"/>
        <v>Exclude less than 10 Deaths</v>
      </c>
    </row>
    <row r="1706" spans="1:40" x14ac:dyDescent="0.25">
      <c r="A1706" t="str">
        <f t="shared" si="551"/>
        <v>43914South Dakota</v>
      </c>
      <c r="B1706" t="str">
        <f t="shared" si="534"/>
        <v>43914SD</v>
      </c>
      <c r="C1706" s="6">
        <v>43914</v>
      </c>
      <c r="D1706" t="s">
        <v>104</v>
      </c>
      <c r="E1706" t="s">
        <v>50</v>
      </c>
      <c r="F1706">
        <f>IFERROR(VLOOKUP(B1706,CovidTracking!B:G,4,FALSE),0)</f>
        <v>30</v>
      </c>
      <c r="G1706">
        <f>IFERROR(VLOOKUP(B1706,CovidTracking!B:G,5,FALSE),0)</f>
        <v>790</v>
      </c>
      <c r="H1706">
        <f t="shared" si="535"/>
        <v>820</v>
      </c>
      <c r="I1706">
        <f>IFERROR(VLOOKUP(B1706,CovidTracking!B:G,6,FALSE),0)</f>
        <v>1</v>
      </c>
      <c r="J1706">
        <f t="shared" si="547"/>
        <v>2</v>
      </c>
      <c r="K1706">
        <f t="shared" si="548"/>
        <v>28</v>
      </c>
      <c r="L1706">
        <f t="shared" si="549"/>
        <v>30</v>
      </c>
      <c r="M1706">
        <f t="shared" si="550"/>
        <v>0</v>
      </c>
      <c r="N1706">
        <f>VLOOKUP(A1706,Mobility!$A:$L,7,FALSE)</f>
        <v>-28</v>
      </c>
      <c r="O1706">
        <f>VLOOKUP(A1706,Mobility!$A:$L,8,FALSE)</f>
        <v>4</v>
      </c>
      <c r="P1706">
        <f>VLOOKUP(A1706,Mobility!$A:$L,9,FALSE)</f>
        <v>49</v>
      </c>
      <c r="Q1706">
        <f>VLOOKUP(A1706,Mobility!$A:$L,10,FALSE)</f>
        <v>-12</v>
      </c>
      <c r="R1706">
        <f>VLOOKUP(A1706,Mobility!$A:$L,11,FALSE)</f>
        <v>-27</v>
      </c>
      <c r="S1706">
        <f>VLOOKUP(A1706,Mobility!$A:$L,12,FALSE)</f>
        <v>13</v>
      </c>
      <c r="T1706">
        <f>VLOOKUP(D1706,'Pop and Pop Den'!A:C,2,FALSE)</f>
        <v>903027</v>
      </c>
      <c r="U1706">
        <f>VLOOKUP(D1706,'Pop and Pop Den'!A:C,3,FALSE)</f>
        <v>11.9116</v>
      </c>
      <c r="V1706">
        <f>VLOOKUP(D1706,Unemployment!A:B,2,FALSE)</f>
        <v>3.3</v>
      </c>
      <c r="W1706">
        <f>VLOOKUP(D1706,Unemployment!H:J,2,FALSE)</f>
        <v>3.3</v>
      </c>
      <c r="X1706">
        <f>VLOOKUP(D1706,Unemployment!H:J,3,FALSE)</f>
        <v>3.3</v>
      </c>
      <c r="Y1706">
        <f t="shared" si="536"/>
        <v>0</v>
      </c>
      <c r="Z1706">
        <f t="shared" si="537"/>
        <v>0</v>
      </c>
      <c r="AA1706">
        <f>VLOOKUP(D1706,MedianAge!A:B,2,FALSE)</f>
        <v>36.799999999999997</v>
      </c>
      <c r="AB1706" s="6">
        <f>VLOOKUP(D1706,StateActions!F:G,2,FALSE)</f>
        <v>43932</v>
      </c>
      <c r="AC1706" s="6">
        <f>VLOOKUP(D1706,StateActions!L:M,2,FALSE)</f>
        <v>43932</v>
      </c>
      <c r="AD1706" s="6">
        <f>VLOOKUP(D1706,StateActions!A:B,2,FALSE)</f>
        <v>43903</v>
      </c>
      <c r="AE1706">
        <f t="shared" si="538"/>
        <v>-18</v>
      </c>
      <c r="AF1706">
        <f t="shared" si="539"/>
        <v>-18</v>
      </c>
      <c r="AG1706">
        <f t="shared" si="540"/>
        <v>11</v>
      </c>
      <c r="AH1706" s="18">
        <f t="shared" si="541"/>
        <v>3.6585365853658534E-2</v>
      </c>
      <c r="AI1706" s="18">
        <f t="shared" si="542"/>
        <v>0.96341463414634143</v>
      </c>
      <c r="AJ1706" s="20">
        <f t="shared" si="543"/>
        <v>1.2195121951219512E-3</v>
      </c>
      <c r="AK1706" t="str">
        <f t="shared" si="544"/>
        <v>Exclude less than 10 Deaths</v>
      </c>
      <c r="AL1706" t="str">
        <f t="shared" si="545"/>
        <v>Less than 10 deaths</v>
      </c>
      <c r="AM1706" s="6" t="str">
        <f>IFERROR(VLOOKUP(D1706,DatesEachStateReach10Deaths!A:B,2,FALSE),AK1706)</f>
        <v>Exclude less than 10 Deaths</v>
      </c>
      <c r="AN1706" t="str">
        <f t="shared" si="546"/>
        <v>Exclude less than 10 Deaths</v>
      </c>
    </row>
    <row r="1707" spans="1:40" x14ac:dyDescent="0.25">
      <c r="A1707" t="str">
        <f t="shared" si="551"/>
        <v>43915South Dakota</v>
      </c>
      <c r="B1707" t="str">
        <f t="shared" si="534"/>
        <v>43915SD</v>
      </c>
      <c r="C1707" s="6">
        <v>43915</v>
      </c>
      <c r="D1707" t="s">
        <v>104</v>
      </c>
      <c r="E1707" t="s">
        <v>50</v>
      </c>
      <c r="F1707">
        <f>IFERROR(VLOOKUP(B1707,CovidTracking!B:G,4,FALSE),0)</f>
        <v>41</v>
      </c>
      <c r="G1707">
        <f>IFERROR(VLOOKUP(B1707,CovidTracking!B:G,5,FALSE),0)</f>
        <v>819</v>
      </c>
      <c r="H1707">
        <f t="shared" si="535"/>
        <v>860</v>
      </c>
      <c r="I1707">
        <f>IFERROR(VLOOKUP(B1707,CovidTracking!B:G,6,FALSE),0)</f>
        <v>1</v>
      </c>
      <c r="J1707">
        <f t="shared" si="547"/>
        <v>11</v>
      </c>
      <c r="K1707">
        <f t="shared" si="548"/>
        <v>29</v>
      </c>
      <c r="L1707">
        <f t="shared" si="549"/>
        <v>40</v>
      </c>
      <c r="M1707">
        <f t="shared" si="550"/>
        <v>0</v>
      </c>
      <c r="N1707">
        <f>VLOOKUP(A1707,Mobility!$A:$L,7,FALSE)</f>
        <v>-35</v>
      </c>
      <c r="O1707">
        <f>VLOOKUP(A1707,Mobility!$A:$L,8,FALSE)</f>
        <v>-3</v>
      </c>
      <c r="P1707">
        <f>VLOOKUP(A1707,Mobility!$A:$L,9,FALSE)</f>
        <v>-11</v>
      </c>
      <c r="Q1707">
        <f>VLOOKUP(A1707,Mobility!$A:$L,10,FALSE)</f>
        <v>-23</v>
      </c>
      <c r="R1707">
        <f>VLOOKUP(A1707,Mobility!$A:$L,11,FALSE)</f>
        <v>-30</v>
      </c>
      <c r="S1707">
        <f>VLOOKUP(A1707,Mobility!$A:$L,12,FALSE)</f>
        <v>16</v>
      </c>
      <c r="T1707">
        <f>VLOOKUP(D1707,'Pop and Pop Den'!A:C,2,FALSE)</f>
        <v>903027</v>
      </c>
      <c r="U1707">
        <f>VLOOKUP(D1707,'Pop and Pop Den'!A:C,3,FALSE)</f>
        <v>11.9116</v>
      </c>
      <c r="V1707">
        <f>VLOOKUP(D1707,Unemployment!A:B,2,FALSE)</f>
        <v>3.3</v>
      </c>
      <c r="W1707">
        <f>VLOOKUP(D1707,Unemployment!H:J,2,FALSE)</f>
        <v>3.3</v>
      </c>
      <c r="X1707">
        <f>VLOOKUP(D1707,Unemployment!H:J,3,FALSE)</f>
        <v>3.3</v>
      </c>
      <c r="Y1707">
        <f t="shared" si="536"/>
        <v>0</v>
      </c>
      <c r="Z1707">
        <f t="shared" si="537"/>
        <v>0</v>
      </c>
      <c r="AA1707">
        <f>VLOOKUP(D1707,MedianAge!A:B,2,FALSE)</f>
        <v>36.799999999999997</v>
      </c>
      <c r="AB1707" s="6">
        <f>VLOOKUP(D1707,StateActions!F:G,2,FALSE)</f>
        <v>43932</v>
      </c>
      <c r="AC1707" s="6">
        <f>VLOOKUP(D1707,StateActions!L:M,2,FALSE)</f>
        <v>43932</v>
      </c>
      <c r="AD1707" s="6">
        <f>VLOOKUP(D1707,StateActions!A:B,2,FALSE)</f>
        <v>43903</v>
      </c>
      <c r="AE1707">
        <f t="shared" si="538"/>
        <v>-17</v>
      </c>
      <c r="AF1707">
        <f t="shared" si="539"/>
        <v>-17</v>
      </c>
      <c r="AG1707">
        <f t="shared" si="540"/>
        <v>12</v>
      </c>
      <c r="AH1707" s="18">
        <f t="shared" si="541"/>
        <v>4.7674418604651166E-2</v>
      </c>
      <c r="AI1707" s="18">
        <f t="shared" si="542"/>
        <v>0.95232558139534884</v>
      </c>
      <c r="AJ1707" s="20">
        <f t="shared" si="543"/>
        <v>1.1627906976744186E-3</v>
      </c>
      <c r="AK1707" t="str">
        <f t="shared" si="544"/>
        <v>Exclude less than 10 Deaths</v>
      </c>
      <c r="AL1707" t="str">
        <f t="shared" si="545"/>
        <v>Less than 10 deaths</v>
      </c>
      <c r="AM1707" s="6" t="str">
        <f>IFERROR(VLOOKUP(D1707,DatesEachStateReach10Deaths!A:B,2,FALSE),AK1707)</f>
        <v>Exclude less than 10 Deaths</v>
      </c>
      <c r="AN1707" t="str">
        <f t="shared" si="546"/>
        <v>Exclude less than 10 Deaths</v>
      </c>
    </row>
    <row r="1708" spans="1:40" x14ac:dyDescent="0.25">
      <c r="A1708" t="str">
        <f t="shared" si="551"/>
        <v>43916South Dakota</v>
      </c>
      <c r="B1708" t="str">
        <f t="shared" si="534"/>
        <v>43916SD</v>
      </c>
      <c r="C1708" s="6">
        <v>43916</v>
      </c>
      <c r="D1708" t="s">
        <v>104</v>
      </c>
      <c r="E1708" t="s">
        <v>50</v>
      </c>
      <c r="F1708">
        <f>IFERROR(VLOOKUP(B1708,CovidTracking!B:G,4,FALSE),0)</f>
        <v>46</v>
      </c>
      <c r="G1708">
        <f>IFERROR(VLOOKUP(B1708,CovidTracking!B:G,5,FALSE),0)</f>
        <v>1973</v>
      </c>
      <c r="H1708">
        <f t="shared" si="535"/>
        <v>2019</v>
      </c>
      <c r="I1708">
        <f>IFERROR(VLOOKUP(B1708,CovidTracking!B:G,6,FALSE),0)</f>
        <v>1</v>
      </c>
      <c r="J1708">
        <f t="shared" si="547"/>
        <v>5</v>
      </c>
      <c r="K1708">
        <f t="shared" si="548"/>
        <v>1154</v>
      </c>
      <c r="L1708">
        <f t="shared" si="549"/>
        <v>1159</v>
      </c>
      <c r="M1708">
        <f t="shared" si="550"/>
        <v>0</v>
      </c>
      <c r="N1708">
        <f>VLOOKUP(A1708,Mobility!$A:$L,7,FALSE)</f>
        <v>-37</v>
      </c>
      <c r="O1708">
        <f>VLOOKUP(A1708,Mobility!$A:$L,8,FALSE)</f>
        <v>-4</v>
      </c>
      <c r="P1708">
        <f>VLOOKUP(A1708,Mobility!$A:$L,9,FALSE)</f>
        <v>12</v>
      </c>
      <c r="Q1708">
        <f>VLOOKUP(A1708,Mobility!$A:$L,10,FALSE)</f>
        <v>-20</v>
      </c>
      <c r="R1708">
        <f>VLOOKUP(A1708,Mobility!$A:$L,11,FALSE)</f>
        <v>-31</v>
      </c>
      <c r="S1708">
        <f>VLOOKUP(A1708,Mobility!$A:$L,12,FALSE)</f>
        <v>16</v>
      </c>
      <c r="T1708">
        <f>VLOOKUP(D1708,'Pop and Pop Den'!A:C,2,FALSE)</f>
        <v>903027</v>
      </c>
      <c r="U1708">
        <f>VLOOKUP(D1708,'Pop and Pop Den'!A:C,3,FALSE)</f>
        <v>11.9116</v>
      </c>
      <c r="V1708">
        <f>VLOOKUP(D1708,Unemployment!A:B,2,FALSE)</f>
        <v>3.3</v>
      </c>
      <c r="W1708">
        <f>VLOOKUP(D1708,Unemployment!H:J,2,FALSE)</f>
        <v>3.3</v>
      </c>
      <c r="X1708">
        <f>VLOOKUP(D1708,Unemployment!H:J,3,FALSE)</f>
        <v>3.3</v>
      </c>
      <c r="Y1708">
        <f t="shared" si="536"/>
        <v>0</v>
      </c>
      <c r="Z1708">
        <f t="shared" si="537"/>
        <v>0</v>
      </c>
      <c r="AA1708">
        <f>VLOOKUP(D1708,MedianAge!A:B,2,FALSE)</f>
        <v>36.799999999999997</v>
      </c>
      <c r="AB1708" s="6">
        <f>VLOOKUP(D1708,StateActions!F:G,2,FALSE)</f>
        <v>43932</v>
      </c>
      <c r="AC1708" s="6">
        <f>VLOOKUP(D1708,StateActions!L:M,2,FALSE)</f>
        <v>43932</v>
      </c>
      <c r="AD1708" s="6">
        <f>VLOOKUP(D1708,StateActions!A:B,2,FALSE)</f>
        <v>43903</v>
      </c>
      <c r="AE1708">
        <f t="shared" si="538"/>
        <v>-16</v>
      </c>
      <c r="AF1708">
        <f t="shared" si="539"/>
        <v>-16</v>
      </c>
      <c r="AG1708">
        <f t="shared" si="540"/>
        <v>13</v>
      </c>
      <c r="AH1708" s="18">
        <f t="shared" si="541"/>
        <v>2.2783556215948488E-2</v>
      </c>
      <c r="AI1708" s="18">
        <f t="shared" si="542"/>
        <v>0.97721644378405148</v>
      </c>
      <c r="AJ1708" s="20">
        <f t="shared" si="543"/>
        <v>4.9529470034670627E-4</v>
      </c>
      <c r="AK1708" t="str">
        <f t="shared" si="544"/>
        <v>Exclude less than 10 Deaths</v>
      </c>
      <c r="AL1708" t="str">
        <f t="shared" si="545"/>
        <v>Less than 10 deaths</v>
      </c>
      <c r="AM1708" s="6" t="str">
        <f>IFERROR(VLOOKUP(D1708,DatesEachStateReach10Deaths!A:B,2,FALSE),AK1708)</f>
        <v>Exclude less than 10 Deaths</v>
      </c>
      <c r="AN1708" t="str">
        <f t="shared" si="546"/>
        <v>Exclude less than 10 Deaths</v>
      </c>
    </row>
    <row r="1709" spans="1:40" x14ac:dyDescent="0.25">
      <c r="A1709" t="str">
        <f t="shared" si="551"/>
        <v>43917South Dakota</v>
      </c>
      <c r="B1709" t="str">
        <f t="shared" si="534"/>
        <v>43917SD</v>
      </c>
      <c r="C1709" s="6">
        <v>43917</v>
      </c>
      <c r="D1709" t="s">
        <v>104</v>
      </c>
      <c r="E1709" t="s">
        <v>50</v>
      </c>
      <c r="F1709">
        <f>IFERROR(VLOOKUP(B1709,CovidTracking!B:G,4,FALSE),0)</f>
        <v>58</v>
      </c>
      <c r="G1709">
        <f>IFERROR(VLOOKUP(B1709,CovidTracking!B:G,5,FALSE),0)</f>
        <v>2387</v>
      </c>
      <c r="H1709">
        <f t="shared" si="535"/>
        <v>2445</v>
      </c>
      <c r="I1709">
        <f>IFERROR(VLOOKUP(B1709,CovidTracking!B:G,6,FALSE),0)</f>
        <v>1</v>
      </c>
      <c r="J1709">
        <f t="shared" si="547"/>
        <v>12</v>
      </c>
      <c r="K1709">
        <f t="shared" si="548"/>
        <v>414</v>
      </c>
      <c r="L1709">
        <f t="shared" si="549"/>
        <v>426</v>
      </c>
      <c r="M1709">
        <f t="shared" si="550"/>
        <v>0</v>
      </c>
      <c r="N1709">
        <f>VLOOKUP(A1709,Mobility!$A:$L,7,FALSE)</f>
        <v>-36</v>
      </c>
      <c r="O1709">
        <f>VLOOKUP(A1709,Mobility!$A:$L,8,FALSE)</f>
        <v>-1</v>
      </c>
      <c r="P1709">
        <f>VLOOKUP(A1709,Mobility!$A:$L,9,FALSE)</f>
        <v>17</v>
      </c>
      <c r="Q1709">
        <f>VLOOKUP(A1709,Mobility!$A:$L,10,FALSE)</f>
        <v>-24</v>
      </c>
      <c r="R1709">
        <f>VLOOKUP(A1709,Mobility!$A:$L,11,FALSE)</f>
        <v>-29</v>
      </c>
      <c r="S1709">
        <f>VLOOKUP(A1709,Mobility!$A:$L,12,FALSE)</f>
        <v>18</v>
      </c>
      <c r="T1709">
        <f>VLOOKUP(D1709,'Pop and Pop Den'!A:C,2,FALSE)</f>
        <v>903027</v>
      </c>
      <c r="U1709">
        <f>VLOOKUP(D1709,'Pop and Pop Den'!A:C,3,FALSE)</f>
        <v>11.9116</v>
      </c>
      <c r="V1709">
        <f>VLOOKUP(D1709,Unemployment!A:B,2,FALSE)</f>
        <v>3.3</v>
      </c>
      <c r="W1709">
        <f>VLOOKUP(D1709,Unemployment!H:J,2,FALSE)</f>
        <v>3.3</v>
      </c>
      <c r="X1709">
        <f>VLOOKUP(D1709,Unemployment!H:J,3,FALSE)</f>
        <v>3.3</v>
      </c>
      <c r="Y1709">
        <f t="shared" si="536"/>
        <v>0</v>
      </c>
      <c r="Z1709">
        <f t="shared" si="537"/>
        <v>0</v>
      </c>
      <c r="AA1709">
        <f>VLOOKUP(D1709,MedianAge!A:B,2,FALSE)</f>
        <v>36.799999999999997</v>
      </c>
      <c r="AB1709" s="6">
        <f>VLOOKUP(D1709,StateActions!F:G,2,FALSE)</f>
        <v>43932</v>
      </c>
      <c r="AC1709" s="6">
        <f>VLOOKUP(D1709,StateActions!L:M,2,FALSE)</f>
        <v>43932</v>
      </c>
      <c r="AD1709" s="6">
        <f>VLOOKUP(D1709,StateActions!A:B,2,FALSE)</f>
        <v>43903</v>
      </c>
      <c r="AE1709">
        <f t="shared" si="538"/>
        <v>-15</v>
      </c>
      <c r="AF1709">
        <f t="shared" si="539"/>
        <v>-15</v>
      </c>
      <c r="AG1709">
        <f t="shared" si="540"/>
        <v>14</v>
      </c>
      <c r="AH1709" s="18">
        <f t="shared" si="541"/>
        <v>2.3721881390593048E-2</v>
      </c>
      <c r="AI1709" s="18">
        <f t="shared" si="542"/>
        <v>0.97627811860940694</v>
      </c>
      <c r="AJ1709" s="20">
        <f t="shared" si="543"/>
        <v>4.0899795501022495E-4</v>
      </c>
      <c r="AK1709" t="str">
        <f t="shared" si="544"/>
        <v>Exclude less than 10 Deaths</v>
      </c>
      <c r="AL1709" t="str">
        <f t="shared" si="545"/>
        <v>Less than 10 deaths</v>
      </c>
      <c r="AM1709" s="6" t="str">
        <f>IFERROR(VLOOKUP(D1709,DatesEachStateReach10Deaths!A:B,2,FALSE),AK1709)</f>
        <v>Exclude less than 10 Deaths</v>
      </c>
      <c r="AN1709" t="str">
        <f t="shared" si="546"/>
        <v>Exclude less than 10 Deaths</v>
      </c>
    </row>
    <row r="1710" spans="1:40" x14ac:dyDescent="0.25">
      <c r="A1710" t="str">
        <f t="shared" si="551"/>
        <v>43918South Dakota</v>
      </c>
      <c r="B1710" t="str">
        <f t="shared" si="534"/>
        <v>43918SD</v>
      </c>
      <c r="C1710" s="6">
        <v>43918</v>
      </c>
      <c r="D1710" t="s">
        <v>104</v>
      </c>
      <c r="E1710" t="s">
        <v>50</v>
      </c>
      <c r="F1710">
        <f>IFERROR(VLOOKUP(B1710,CovidTracking!B:G,4,FALSE),0)</f>
        <v>68</v>
      </c>
      <c r="G1710">
        <f>IFERROR(VLOOKUP(B1710,CovidTracking!B:G,5,FALSE),0)</f>
        <v>2592</v>
      </c>
      <c r="H1710">
        <f t="shared" si="535"/>
        <v>2660</v>
      </c>
      <c r="I1710">
        <f>IFERROR(VLOOKUP(B1710,CovidTracking!B:G,6,FALSE),0)</f>
        <v>1</v>
      </c>
      <c r="J1710">
        <f t="shared" si="547"/>
        <v>10</v>
      </c>
      <c r="K1710">
        <f t="shared" si="548"/>
        <v>205</v>
      </c>
      <c r="L1710">
        <f t="shared" si="549"/>
        <v>215</v>
      </c>
      <c r="M1710">
        <f t="shared" si="550"/>
        <v>0</v>
      </c>
      <c r="N1710">
        <f>VLOOKUP(A1710,Mobility!$A:$L,7,FALSE)</f>
        <v>-49</v>
      </c>
      <c r="O1710">
        <f>VLOOKUP(A1710,Mobility!$A:$L,8,FALSE)</f>
        <v>-11</v>
      </c>
      <c r="P1710">
        <f>VLOOKUP(A1710,Mobility!$A:$L,9,FALSE)</f>
        <v>-17</v>
      </c>
      <c r="Q1710">
        <f>VLOOKUP(A1710,Mobility!$A:$L,10,FALSE)</f>
        <v>-31</v>
      </c>
      <c r="R1710">
        <f>VLOOKUP(A1710,Mobility!$A:$L,11,FALSE)</f>
        <v>-22</v>
      </c>
      <c r="S1710">
        <f>VLOOKUP(A1710,Mobility!$A:$L,12,FALSE)</f>
        <v>15</v>
      </c>
      <c r="T1710">
        <f>VLOOKUP(D1710,'Pop and Pop Den'!A:C,2,FALSE)</f>
        <v>903027</v>
      </c>
      <c r="U1710">
        <f>VLOOKUP(D1710,'Pop and Pop Den'!A:C,3,FALSE)</f>
        <v>11.9116</v>
      </c>
      <c r="V1710">
        <f>VLOOKUP(D1710,Unemployment!A:B,2,FALSE)</f>
        <v>3.3</v>
      </c>
      <c r="W1710">
        <f>VLOOKUP(D1710,Unemployment!H:J,2,FALSE)</f>
        <v>3.3</v>
      </c>
      <c r="X1710">
        <f>VLOOKUP(D1710,Unemployment!H:J,3,FALSE)</f>
        <v>3.3</v>
      </c>
      <c r="Y1710">
        <f t="shared" si="536"/>
        <v>0</v>
      </c>
      <c r="Z1710">
        <f t="shared" si="537"/>
        <v>0</v>
      </c>
      <c r="AA1710">
        <f>VLOOKUP(D1710,MedianAge!A:B,2,FALSE)</f>
        <v>36.799999999999997</v>
      </c>
      <c r="AB1710" s="6">
        <f>VLOOKUP(D1710,StateActions!F:G,2,FALSE)</f>
        <v>43932</v>
      </c>
      <c r="AC1710" s="6">
        <f>VLOOKUP(D1710,StateActions!L:M,2,FALSE)</f>
        <v>43932</v>
      </c>
      <c r="AD1710" s="6">
        <f>VLOOKUP(D1710,StateActions!A:B,2,FALSE)</f>
        <v>43903</v>
      </c>
      <c r="AE1710">
        <f t="shared" si="538"/>
        <v>-14</v>
      </c>
      <c r="AF1710">
        <f t="shared" si="539"/>
        <v>-14</v>
      </c>
      <c r="AG1710">
        <f t="shared" si="540"/>
        <v>15</v>
      </c>
      <c r="AH1710" s="18">
        <f t="shared" si="541"/>
        <v>2.5563909774436091E-2</v>
      </c>
      <c r="AI1710" s="18">
        <f t="shared" si="542"/>
        <v>0.97443609022556388</v>
      </c>
      <c r="AJ1710" s="20">
        <f t="shared" si="543"/>
        <v>3.7593984962406017E-4</v>
      </c>
      <c r="AK1710" t="str">
        <f t="shared" si="544"/>
        <v>Exclude less than 10 Deaths</v>
      </c>
      <c r="AL1710" t="str">
        <f t="shared" si="545"/>
        <v>Less than 10 deaths</v>
      </c>
      <c r="AM1710" s="6" t="str">
        <f>IFERROR(VLOOKUP(D1710,DatesEachStateReach10Deaths!A:B,2,FALSE),AK1710)</f>
        <v>Exclude less than 10 Deaths</v>
      </c>
      <c r="AN1710" t="str">
        <f t="shared" si="546"/>
        <v>Exclude less than 10 Deaths</v>
      </c>
    </row>
    <row r="1711" spans="1:40" x14ac:dyDescent="0.25">
      <c r="A1711" t="str">
        <f t="shared" si="551"/>
        <v>43919South Dakota</v>
      </c>
      <c r="B1711" t="str">
        <f t="shared" si="534"/>
        <v>43919SD</v>
      </c>
      <c r="C1711" s="6">
        <v>43919</v>
      </c>
      <c r="D1711" t="s">
        <v>104</v>
      </c>
      <c r="E1711" t="s">
        <v>50</v>
      </c>
      <c r="F1711">
        <f>IFERROR(VLOOKUP(B1711,CovidTracking!B:G,4,FALSE),0)</f>
        <v>90</v>
      </c>
      <c r="G1711">
        <f>IFERROR(VLOOKUP(B1711,CovidTracking!B:G,5,FALSE),0)</f>
        <v>3127</v>
      </c>
      <c r="H1711">
        <f t="shared" si="535"/>
        <v>3217</v>
      </c>
      <c r="I1711">
        <f>IFERROR(VLOOKUP(B1711,CovidTracking!B:G,6,FALSE),0)</f>
        <v>1</v>
      </c>
      <c r="J1711">
        <f t="shared" si="547"/>
        <v>22</v>
      </c>
      <c r="K1711">
        <f t="shared" si="548"/>
        <v>535</v>
      </c>
      <c r="L1711">
        <f t="shared" si="549"/>
        <v>557</v>
      </c>
      <c r="M1711">
        <f t="shared" si="550"/>
        <v>0</v>
      </c>
      <c r="N1711">
        <f>VLOOKUP(A1711,Mobility!$A:$L,7,FALSE)</f>
        <v>-35</v>
      </c>
      <c r="O1711">
        <f>VLOOKUP(A1711,Mobility!$A:$L,8,FALSE)</f>
        <v>-3</v>
      </c>
      <c r="P1711">
        <f>VLOOKUP(A1711,Mobility!$A:$L,9,FALSE)</f>
        <v>126</v>
      </c>
      <c r="Q1711">
        <f>VLOOKUP(A1711,Mobility!$A:$L,10,FALSE)</f>
        <v>-31</v>
      </c>
      <c r="R1711">
        <f>VLOOKUP(A1711,Mobility!$A:$L,11,FALSE)</f>
        <v>-25</v>
      </c>
      <c r="S1711">
        <f>VLOOKUP(A1711,Mobility!$A:$L,12,FALSE)</f>
        <v>8</v>
      </c>
      <c r="T1711">
        <f>VLOOKUP(D1711,'Pop and Pop Den'!A:C,2,FALSE)</f>
        <v>903027</v>
      </c>
      <c r="U1711">
        <f>VLOOKUP(D1711,'Pop and Pop Den'!A:C,3,FALSE)</f>
        <v>11.9116</v>
      </c>
      <c r="V1711">
        <f>VLOOKUP(D1711,Unemployment!A:B,2,FALSE)</f>
        <v>3.3</v>
      </c>
      <c r="W1711">
        <f>VLOOKUP(D1711,Unemployment!H:J,2,FALSE)</f>
        <v>3.3</v>
      </c>
      <c r="X1711">
        <f>VLOOKUP(D1711,Unemployment!H:J,3,FALSE)</f>
        <v>3.3</v>
      </c>
      <c r="Y1711">
        <f t="shared" si="536"/>
        <v>0</v>
      </c>
      <c r="Z1711">
        <f t="shared" si="537"/>
        <v>0</v>
      </c>
      <c r="AA1711">
        <f>VLOOKUP(D1711,MedianAge!A:B,2,FALSE)</f>
        <v>36.799999999999997</v>
      </c>
      <c r="AB1711" s="6">
        <f>VLOOKUP(D1711,StateActions!F:G,2,FALSE)</f>
        <v>43932</v>
      </c>
      <c r="AC1711" s="6">
        <f>VLOOKUP(D1711,StateActions!L:M,2,FALSE)</f>
        <v>43932</v>
      </c>
      <c r="AD1711" s="6">
        <f>VLOOKUP(D1711,StateActions!A:B,2,FALSE)</f>
        <v>43903</v>
      </c>
      <c r="AE1711">
        <f t="shared" si="538"/>
        <v>-13</v>
      </c>
      <c r="AF1711">
        <f t="shared" si="539"/>
        <v>-13</v>
      </c>
      <c r="AG1711">
        <f t="shared" si="540"/>
        <v>16</v>
      </c>
      <c r="AH1711" s="18">
        <f t="shared" si="541"/>
        <v>2.7976375505129002E-2</v>
      </c>
      <c r="AI1711" s="18">
        <f t="shared" si="542"/>
        <v>0.97202362449487101</v>
      </c>
      <c r="AJ1711" s="20">
        <f t="shared" si="543"/>
        <v>3.1084861672365556E-4</v>
      </c>
      <c r="AK1711" t="str">
        <f t="shared" si="544"/>
        <v>Exclude less than 10 Deaths</v>
      </c>
      <c r="AL1711" t="str">
        <f t="shared" si="545"/>
        <v>Less than 10 deaths</v>
      </c>
      <c r="AM1711" s="6" t="str">
        <f>IFERROR(VLOOKUP(D1711,DatesEachStateReach10Deaths!A:B,2,FALSE),AK1711)</f>
        <v>Exclude less than 10 Deaths</v>
      </c>
      <c r="AN1711" t="str">
        <f t="shared" si="546"/>
        <v>Exclude less than 10 Deaths</v>
      </c>
    </row>
    <row r="1712" spans="1:40" x14ac:dyDescent="0.25">
      <c r="A1712" t="str">
        <f t="shared" si="551"/>
        <v>43920South Dakota</v>
      </c>
      <c r="B1712" t="str">
        <f t="shared" si="534"/>
        <v>43920SD</v>
      </c>
      <c r="C1712" s="6">
        <v>43920</v>
      </c>
      <c r="D1712" t="s">
        <v>104</v>
      </c>
      <c r="E1712" t="s">
        <v>50</v>
      </c>
      <c r="F1712">
        <f>IFERROR(VLOOKUP(B1712,CovidTracking!B:G,4,FALSE),0)</f>
        <v>101</v>
      </c>
      <c r="G1712">
        <f>IFERROR(VLOOKUP(B1712,CovidTracking!B:G,5,FALSE),0)</f>
        <v>3478</v>
      </c>
      <c r="H1712">
        <f t="shared" si="535"/>
        <v>3579</v>
      </c>
      <c r="I1712">
        <f>IFERROR(VLOOKUP(B1712,CovidTracking!B:G,6,FALSE),0)</f>
        <v>1</v>
      </c>
      <c r="J1712">
        <f t="shared" si="547"/>
        <v>11</v>
      </c>
      <c r="K1712">
        <f t="shared" si="548"/>
        <v>351</v>
      </c>
      <c r="L1712">
        <f t="shared" si="549"/>
        <v>362</v>
      </c>
      <c r="M1712">
        <f t="shared" si="550"/>
        <v>0</v>
      </c>
      <c r="N1712">
        <f>VLOOKUP(A1712,Mobility!$A:$L,7,FALSE)</f>
        <v>-31</v>
      </c>
      <c r="O1712">
        <f>VLOOKUP(A1712,Mobility!$A:$L,8,FALSE)</f>
        <v>-2</v>
      </c>
      <c r="P1712">
        <f>VLOOKUP(A1712,Mobility!$A:$L,9,FALSE)</f>
        <v>90</v>
      </c>
      <c r="Q1712">
        <f>VLOOKUP(A1712,Mobility!$A:$L,10,FALSE)</f>
        <v>-22</v>
      </c>
      <c r="R1712">
        <f>VLOOKUP(A1712,Mobility!$A:$L,11,FALSE)</f>
        <v>-30</v>
      </c>
      <c r="S1712">
        <f>VLOOKUP(A1712,Mobility!$A:$L,12,FALSE)</f>
        <v>13</v>
      </c>
      <c r="T1712">
        <f>VLOOKUP(D1712,'Pop and Pop Den'!A:C,2,FALSE)</f>
        <v>903027</v>
      </c>
      <c r="U1712">
        <f>VLOOKUP(D1712,'Pop and Pop Den'!A:C,3,FALSE)</f>
        <v>11.9116</v>
      </c>
      <c r="V1712">
        <f>VLOOKUP(D1712,Unemployment!A:B,2,FALSE)</f>
        <v>3.3</v>
      </c>
      <c r="W1712">
        <f>VLOOKUP(D1712,Unemployment!H:J,2,FALSE)</f>
        <v>3.3</v>
      </c>
      <c r="X1712">
        <f>VLOOKUP(D1712,Unemployment!H:J,3,FALSE)</f>
        <v>3.3</v>
      </c>
      <c r="Y1712">
        <f t="shared" si="536"/>
        <v>0</v>
      </c>
      <c r="Z1712">
        <f t="shared" si="537"/>
        <v>0</v>
      </c>
      <c r="AA1712">
        <f>VLOOKUP(D1712,MedianAge!A:B,2,FALSE)</f>
        <v>36.799999999999997</v>
      </c>
      <c r="AB1712" s="6">
        <f>VLOOKUP(D1712,StateActions!F:G,2,FALSE)</f>
        <v>43932</v>
      </c>
      <c r="AC1712" s="6">
        <f>VLOOKUP(D1712,StateActions!L:M,2,FALSE)</f>
        <v>43932</v>
      </c>
      <c r="AD1712" s="6">
        <f>VLOOKUP(D1712,StateActions!A:B,2,FALSE)</f>
        <v>43903</v>
      </c>
      <c r="AE1712">
        <f t="shared" si="538"/>
        <v>-12</v>
      </c>
      <c r="AF1712">
        <f t="shared" si="539"/>
        <v>-12</v>
      </c>
      <c r="AG1712">
        <f t="shared" si="540"/>
        <v>17</v>
      </c>
      <c r="AH1712" s="18">
        <f t="shared" si="541"/>
        <v>2.8220173232746577E-2</v>
      </c>
      <c r="AI1712" s="18">
        <f t="shared" si="542"/>
        <v>0.97177982676725339</v>
      </c>
      <c r="AJ1712" s="20">
        <f t="shared" si="543"/>
        <v>2.7940765576976809E-4</v>
      </c>
      <c r="AK1712" t="str">
        <f t="shared" si="544"/>
        <v>Exclude less than 10 Deaths</v>
      </c>
      <c r="AL1712" t="str">
        <f t="shared" si="545"/>
        <v>Less than 10 deaths</v>
      </c>
      <c r="AM1712" s="6" t="str">
        <f>IFERROR(VLOOKUP(D1712,DatesEachStateReach10Deaths!A:B,2,FALSE),AK1712)</f>
        <v>Exclude less than 10 Deaths</v>
      </c>
      <c r="AN1712" t="str">
        <f t="shared" si="546"/>
        <v>Exclude less than 10 Deaths</v>
      </c>
    </row>
    <row r="1713" spans="1:40" x14ac:dyDescent="0.25">
      <c r="A1713" t="str">
        <f t="shared" si="551"/>
        <v>43921South Dakota</v>
      </c>
      <c r="B1713" t="str">
        <f t="shared" si="534"/>
        <v>43921SD</v>
      </c>
      <c r="C1713" s="6">
        <v>43921</v>
      </c>
      <c r="D1713" t="s">
        <v>104</v>
      </c>
      <c r="E1713" t="s">
        <v>50</v>
      </c>
      <c r="F1713">
        <f>IFERROR(VLOOKUP(B1713,CovidTracking!B:G,4,FALSE),0)</f>
        <v>108</v>
      </c>
      <c r="G1713">
        <f>IFERROR(VLOOKUP(B1713,CovidTracking!B:G,5,FALSE),0)</f>
        <v>3609</v>
      </c>
      <c r="H1713">
        <f t="shared" si="535"/>
        <v>3717</v>
      </c>
      <c r="I1713">
        <f>IFERROR(VLOOKUP(B1713,CovidTracking!B:G,6,FALSE),0)</f>
        <v>1</v>
      </c>
      <c r="J1713">
        <f t="shared" si="547"/>
        <v>7</v>
      </c>
      <c r="K1713">
        <f t="shared" si="548"/>
        <v>131</v>
      </c>
      <c r="L1713">
        <f t="shared" si="549"/>
        <v>138</v>
      </c>
      <c r="M1713">
        <f t="shared" si="550"/>
        <v>0</v>
      </c>
      <c r="N1713">
        <f>VLOOKUP(A1713,Mobility!$A:$L,7,FALSE)</f>
        <v>-32</v>
      </c>
      <c r="O1713">
        <f>VLOOKUP(A1713,Mobility!$A:$L,8,FALSE)</f>
        <v>-2</v>
      </c>
      <c r="P1713">
        <f>VLOOKUP(A1713,Mobility!$A:$L,9,FALSE)</f>
        <v>58</v>
      </c>
      <c r="Q1713">
        <f>VLOOKUP(A1713,Mobility!$A:$L,10,FALSE)</f>
        <v>-17</v>
      </c>
      <c r="R1713">
        <f>VLOOKUP(A1713,Mobility!$A:$L,11,FALSE)</f>
        <v>-33</v>
      </c>
      <c r="S1713">
        <f>VLOOKUP(A1713,Mobility!$A:$L,12,FALSE)</f>
        <v>15</v>
      </c>
      <c r="T1713">
        <f>VLOOKUP(D1713,'Pop and Pop Den'!A:C,2,FALSE)</f>
        <v>903027</v>
      </c>
      <c r="U1713">
        <f>VLOOKUP(D1713,'Pop and Pop Den'!A:C,3,FALSE)</f>
        <v>11.9116</v>
      </c>
      <c r="V1713">
        <f>VLOOKUP(D1713,Unemployment!A:B,2,FALSE)</f>
        <v>3.3</v>
      </c>
      <c r="W1713">
        <f>VLOOKUP(D1713,Unemployment!H:J,2,FALSE)</f>
        <v>3.3</v>
      </c>
      <c r="X1713">
        <f>VLOOKUP(D1713,Unemployment!H:J,3,FALSE)</f>
        <v>3.3</v>
      </c>
      <c r="Y1713">
        <f t="shared" si="536"/>
        <v>0</v>
      </c>
      <c r="Z1713">
        <f t="shared" si="537"/>
        <v>0</v>
      </c>
      <c r="AA1713">
        <f>VLOOKUP(D1713,MedianAge!A:B,2,FALSE)</f>
        <v>36.799999999999997</v>
      </c>
      <c r="AB1713" s="6">
        <f>VLOOKUP(D1713,StateActions!F:G,2,FALSE)</f>
        <v>43932</v>
      </c>
      <c r="AC1713" s="6">
        <f>VLOOKUP(D1713,StateActions!L:M,2,FALSE)</f>
        <v>43932</v>
      </c>
      <c r="AD1713" s="6">
        <f>VLOOKUP(D1713,StateActions!A:B,2,FALSE)</f>
        <v>43903</v>
      </c>
      <c r="AE1713">
        <f t="shared" si="538"/>
        <v>-11</v>
      </c>
      <c r="AF1713">
        <f t="shared" si="539"/>
        <v>-11</v>
      </c>
      <c r="AG1713">
        <f t="shared" si="540"/>
        <v>18</v>
      </c>
      <c r="AH1713" s="18">
        <f t="shared" si="541"/>
        <v>2.9055690072639227E-2</v>
      </c>
      <c r="AI1713" s="18">
        <f t="shared" si="542"/>
        <v>0.9709443099273608</v>
      </c>
      <c r="AJ1713" s="20">
        <f t="shared" si="543"/>
        <v>2.6903416733925207E-4</v>
      </c>
      <c r="AK1713" t="str">
        <f t="shared" si="544"/>
        <v>Exclude less than 10 Deaths</v>
      </c>
      <c r="AL1713" t="str">
        <f t="shared" si="545"/>
        <v>Less than 10 deaths</v>
      </c>
      <c r="AM1713" s="6" t="str">
        <f>IFERROR(VLOOKUP(D1713,DatesEachStateReach10Deaths!A:B,2,FALSE),AK1713)</f>
        <v>Exclude less than 10 Deaths</v>
      </c>
      <c r="AN1713" t="str">
        <f t="shared" si="546"/>
        <v>Exclude less than 10 Deaths</v>
      </c>
    </row>
    <row r="1714" spans="1:40" x14ac:dyDescent="0.25">
      <c r="A1714" t="str">
        <f t="shared" si="551"/>
        <v>43922South Dakota</v>
      </c>
      <c r="B1714" t="str">
        <f t="shared" si="534"/>
        <v>43922SD</v>
      </c>
      <c r="C1714" s="6">
        <v>43922</v>
      </c>
      <c r="D1714" t="s">
        <v>104</v>
      </c>
      <c r="E1714" t="s">
        <v>50</v>
      </c>
      <c r="F1714">
        <f>IFERROR(VLOOKUP(B1714,CovidTracking!B:G,4,FALSE),0)</f>
        <v>129</v>
      </c>
      <c r="G1714">
        <f>IFERROR(VLOOKUP(B1714,CovidTracking!B:G,5,FALSE),0)</f>
        <v>3903</v>
      </c>
      <c r="H1714">
        <f t="shared" si="535"/>
        <v>4032</v>
      </c>
      <c r="I1714">
        <f>IFERROR(VLOOKUP(B1714,CovidTracking!B:G,6,FALSE),0)</f>
        <v>2</v>
      </c>
      <c r="J1714">
        <f t="shared" si="547"/>
        <v>21</v>
      </c>
      <c r="K1714">
        <f t="shared" si="548"/>
        <v>294</v>
      </c>
      <c r="L1714">
        <f t="shared" si="549"/>
        <v>315</v>
      </c>
      <c r="M1714">
        <f t="shared" si="550"/>
        <v>1</v>
      </c>
      <c r="N1714">
        <f>VLOOKUP(A1714,Mobility!$A:$L,7,FALSE)</f>
        <v>-32</v>
      </c>
      <c r="O1714">
        <f>VLOOKUP(A1714,Mobility!$A:$L,8,FALSE)</f>
        <v>4</v>
      </c>
      <c r="P1714">
        <f>VLOOKUP(A1714,Mobility!$A:$L,9,FALSE)</f>
        <v>51</v>
      </c>
      <c r="Q1714">
        <f>VLOOKUP(A1714,Mobility!$A:$L,10,FALSE)</f>
        <v>-20</v>
      </c>
      <c r="R1714">
        <f>VLOOKUP(A1714,Mobility!$A:$L,11,FALSE)</f>
        <v>-34</v>
      </c>
      <c r="S1714">
        <f>VLOOKUP(A1714,Mobility!$A:$L,12,FALSE)</f>
        <v>15</v>
      </c>
      <c r="T1714">
        <f>VLOOKUP(D1714,'Pop and Pop Den'!A:C,2,FALSE)</f>
        <v>903027</v>
      </c>
      <c r="U1714">
        <f>VLOOKUP(D1714,'Pop and Pop Den'!A:C,3,FALSE)</f>
        <v>11.9116</v>
      </c>
      <c r="V1714">
        <f>VLOOKUP(D1714,Unemployment!A:B,2,FALSE)</f>
        <v>3.3</v>
      </c>
      <c r="W1714">
        <f>VLOOKUP(D1714,Unemployment!H:J,2,FALSE)</f>
        <v>3.3</v>
      </c>
      <c r="X1714">
        <f>VLOOKUP(D1714,Unemployment!H:J,3,FALSE)</f>
        <v>3.3</v>
      </c>
      <c r="Y1714">
        <f t="shared" si="536"/>
        <v>0</v>
      </c>
      <c r="Z1714">
        <f t="shared" si="537"/>
        <v>0</v>
      </c>
      <c r="AA1714">
        <f>VLOOKUP(D1714,MedianAge!A:B,2,FALSE)</f>
        <v>36.799999999999997</v>
      </c>
      <c r="AB1714" s="6">
        <f>VLOOKUP(D1714,StateActions!F:G,2,FALSE)</f>
        <v>43932</v>
      </c>
      <c r="AC1714" s="6">
        <f>VLOOKUP(D1714,StateActions!L:M,2,FALSE)</f>
        <v>43932</v>
      </c>
      <c r="AD1714" s="6">
        <f>VLOOKUP(D1714,StateActions!A:B,2,FALSE)</f>
        <v>43903</v>
      </c>
      <c r="AE1714">
        <f t="shared" si="538"/>
        <v>-10</v>
      </c>
      <c r="AF1714">
        <f t="shared" si="539"/>
        <v>-10</v>
      </c>
      <c r="AG1714">
        <f t="shared" si="540"/>
        <v>19</v>
      </c>
      <c r="AH1714" s="18">
        <f t="shared" si="541"/>
        <v>3.1994047619047616E-2</v>
      </c>
      <c r="AI1714" s="18">
        <f t="shared" si="542"/>
        <v>0.96800595238095233</v>
      </c>
      <c r="AJ1714" s="20">
        <f t="shared" si="543"/>
        <v>4.96031746031746E-4</v>
      </c>
      <c r="AK1714" t="str">
        <f t="shared" si="544"/>
        <v>Exclude less than 10 Deaths</v>
      </c>
      <c r="AL1714" t="str">
        <f t="shared" si="545"/>
        <v>Less than 10 deaths</v>
      </c>
      <c r="AM1714" s="6" t="str">
        <f>IFERROR(VLOOKUP(D1714,DatesEachStateReach10Deaths!A:B,2,FALSE),AK1714)</f>
        <v>Exclude less than 10 Deaths</v>
      </c>
      <c r="AN1714" t="str">
        <f t="shared" si="546"/>
        <v>Exclude less than 10 Deaths</v>
      </c>
    </row>
    <row r="1715" spans="1:40" x14ac:dyDescent="0.25">
      <c r="A1715" t="str">
        <f t="shared" si="551"/>
        <v>43923South Dakota</v>
      </c>
      <c r="B1715" t="str">
        <f t="shared" si="534"/>
        <v>43923SD</v>
      </c>
      <c r="C1715" s="6">
        <v>43923</v>
      </c>
      <c r="D1715" t="s">
        <v>104</v>
      </c>
      <c r="E1715" t="s">
        <v>50</v>
      </c>
      <c r="F1715">
        <f>IFERROR(VLOOKUP(B1715,CovidTracking!B:G,4,FALSE),0)</f>
        <v>165</v>
      </c>
      <c r="G1715">
        <f>IFERROR(VLOOKUP(B1715,CovidTracking!B:G,5,FALSE),0)</f>
        <v>4217</v>
      </c>
      <c r="H1715">
        <f t="shared" si="535"/>
        <v>4382</v>
      </c>
      <c r="I1715">
        <f>IFERROR(VLOOKUP(B1715,CovidTracking!B:G,6,FALSE),0)</f>
        <v>2</v>
      </c>
      <c r="J1715">
        <f t="shared" si="547"/>
        <v>36</v>
      </c>
      <c r="K1715">
        <f t="shared" si="548"/>
        <v>314</v>
      </c>
      <c r="L1715">
        <f t="shared" si="549"/>
        <v>350</v>
      </c>
      <c r="M1715">
        <f t="shared" si="550"/>
        <v>0</v>
      </c>
      <c r="N1715">
        <f>VLOOKUP(A1715,Mobility!$A:$L,7,FALSE)</f>
        <v>-50</v>
      </c>
      <c r="O1715">
        <f>VLOOKUP(A1715,Mobility!$A:$L,8,FALSE)</f>
        <v>-18</v>
      </c>
      <c r="P1715">
        <f>VLOOKUP(A1715,Mobility!$A:$L,9,FALSE)</f>
        <v>-27</v>
      </c>
      <c r="Q1715">
        <f>VLOOKUP(A1715,Mobility!$A:$L,10,FALSE)</f>
        <v>-34</v>
      </c>
      <c r="R1715">
        <f>VLOOKUP(A1715,Mobility!$A:$L,11,FALSE)</f>
        <v>-39</v>
      </c>
      <c r="S1715">
        <f>VLOOKUP(A1715,Mobility!$A:$L,12,FALSE)</f>
        <v>21</v>
      </c>
      <c r="T1715">
        <f>VLOOKUP(D1715,'Pop and Pop Den'!A:C,2,FALSE)</f>
        <v>903027</v>
      </c>
      <c r="U1715">
        <f>VLOOKUP(D1715,'Pop and Pop Den'!A:C,3,FALSE)</f>
        <v>11.9116</v>
      </c>
      <c r="V1715">
        <f>VLOOKUP(D1715,Unemployment!A:B,2,FALSE)</f>
        <v>3.3</v>
      </c>
      <c r="W1715">
        <f>VLOOKUP(D1715,Unemployment!H:J,2,FALSE)</f>
        <v>3.3</v>
      </c>
      <c r="X1715">
        <f>VLOOKUP(D1715,Unemployment!H:J,3,FALSE)</f>
        <v>3.3</v>
      </c>
      <c r="Y1715">
        <f t="shared" si="536"/>
        <v>0</v>
      </c>
      <c r="Z1715">
        <f t="shared" si="537"/>
        <v>0</v>
      </c>
      <c r="AA1715">
        <f>VLOOKUP(D1715,MedianAge!A:B,2,FALSE)</f>
        <v>36.799999999999997</v>
      </c>
      <c r="AB1715" s="6">
        <f>VLOOKUP(D1715,StateActions!F:G,2,FALSE)</f>
        <v>43932</v>
      </c>
      <c r="AC1715" s="6">
        <f>VLOOKUP(D1715,StateActions!L:M,2,FALSE)</f>
        <v>43932</v>
      </c>
      <c r="AD1715" s="6">
        <f>VLOOKUP(D1715,StateActions!A:B,2,FALSE)</f>
        <v>43903</v>
      </c>
      <c r="AE1715">
        <f t="shared" si="538"/>
        <v>-9</v>
      </c>
      <c r="AF1715">
        <f t="shared" si="539"/>
        <v>-9</v>
      </c>
      <c r="AG1715">
        <f t="shared" si="540"/>
        <v>20</v>
      </c>
      <c r="AH1715" s="18">
        <f t="shared" si="541"/>
        <v>3.7654039251483341E-2</v>
      </c>
      <c r="AI1715" s="18">
        <f t="shared" si="542"/>
        <v>0.96234596074851664</v>
      </c>
      <c r="AJ1715" s="20">
        <f t="shared" si="543"/>
        <v>4.5641259698767686E-4</v>
      </c>
      <c r="AK1715" t="str">
        <f t="shared" si="544"/>
        <v>Exclude less than 10 Deaths</v>
      </c>
      <c r="AL1715" t="str">
        <f t="shared" si="545"/>
        <v>Less than 10 deaths</v>
      </c>
      <c r="AM1715" s="6" t="str">
        <f>IFERROR(VLOOKUP(D1715,DatesEachStateReach10Deaths!A:B,2,FALSE),AK1715)</f>
        <v>Exclude less than 10 Deaths</v>
      </c>
      <c r="AN1715" t="str">
        <f t="shared" si="546"/>
        <v>Exclude less than 10 Deaths</v>
      </c>
    </row>
    <row r="1716" spans="1:40" x14ac:dyDescent="0.25">
      <c r="A1716" t="str">
        <f t="shared" si="551"/>
        <v>43924South Dakota</v>
      </c>
      <c r="B1716" t="str">
        <f t="shared" si="534"/>
        <v>43924SD</v>
      </c>
      <c r="C1716" s="6">
        <v>43924</v>
      </c>
      <c r="D1716" t="s">
        <v>104</v>
      </c>
      <c r="E1716" t="s">
        <v>50</v>
      </c>
      <c r="F1716">
        <f>IFERROR(VLOOKUP(B1716,CovidTracking!B:G,4,FALSE),0)</f>
        <v>187</v>
      </c>
      <c r="G1716">
        <f>IFERROR(VLOOKUP(B1716,CovidTracking!B:G,5,FALSE),0)</f>
        <v>4593</v>
      </c>
      <c r="H1716">
        <f t="shared" si="535"/>
        <v>4780</v>
      </c>
      <c r="I1716">
        <f>IFERROR(VLOOKUP(B1716,CovidTracking!B:G,6,FALSE),0)</f>
        <v>2</v>
      </c>
      <c r="J1716">
        <f t="shared" si="547"/>
        <v>22</v>
      </c>
      <c r="K1716">
        <f t="shared" si="548"/>
        <v>376</v>
      </c>
      <c r="L1716">
        <f t="shared" si="549"/>
        <v>398</v>
      </c>
      <c r="M1716">
        <f t="shared" si="550"/>
        <v>0</v>
      </c>
      <c r="N1716">
        <f>VLOOKUP(A1716,Mobility!$A:$L,7,FALSE)</f>
        <v>-41</v>
      </c>
      <c r="O1716">
        <f>VLOOKUP(A1716,Mobility!$A:$L,8,FALSE)</f>
        <v>-5</v>
      </c>
      <c r="P1716">
        <f>VLOOKUP(A1716,Mobility!$A:$L,9,FALSE)</f>
        <v>-15</v>
      </c>
      <c r="Q1716">
        <f>VLOOKUP(A1716,Mobility!$A:$L,10,FALSE)</f>
        <v>-32</v>
      </c>
      <c r="R1716">
        <f>VLOOKUP(A1716,Mobility!$A:$L,11,FALSE)</f>
        <v>-35</v>
      </c>
      <c r="S1716">
        <f>VLOOKUP(A1716,Mobility!$A:$L,12,FALSE)</f>
        <v>22</v>
      </c>
      <c r="T1716">
        <f>VLOOKUP(D1716,'Pop and Pop Den'!A:C,2,FALSE)</f>
        <v>903027</v>
      </c>
      <c r="U1716">
        <f>VLOOKUP(D1716,'Pop and Pop Den'!A:C,3,FALSE)</f>
        <v>11.9116</v>
      </c>
      <c r="V1716">
        <f>VLOOKUP(D1716,Unemployment!A:B,2,FALSE)</f>
        <v>3.3</v>
      </c>
      <c r="W1716">
        <f>VLOOKUP(D1716,Unemployment!H:J,2,FALSE)</f>
        <v>3.3</v>
      </c>
      <c r="X1716">
        <f>VLOOKUP(D1716,Unemployment!H:J,3,FALSE)</f>
        <v>3.3</v>
      </c>
      <c r="Y1716">
        <f t="shared" si="536"/>
        <v>0</v>
      </c>
      <c r="Z1716">
        <f t="shared" si="537"/>
        <v>0</v>
      </c>
      <c r="AA1716">
        <f>VLOOKUP(D1716,MedianAge!A:B,2,FALSE)</f>
        <v>36.799999999999997</v>
      </c>
      <c r="AB1716" s="6">
        <f>VLOOKUP(D1716,StateActions!F:G,2,FALSE)</f>
        <v>43932</v>
      </c>
      <c r="AC1716" s="6">
        <f>VLOOKUP(D1716,StateActions!L:M,2,FALSE)</f>
        <v>43932</v>
      </c>
      <c r="AD1716" s="6">
        <f>VLOOKUP(D1716,StateActions!A:B,2,FALSE)</f>
        <v>43903</v>
      </c>
      <c r="AE1716">
        <f t="shared" si="538"/>
        <v>-8</v>
      </c>
      <c r="AF1716">
        <f t="shared" si="539"/>
        <v>-8</v>
      </c>
      <c r="AG1716">
        <f t="shared" si="540"/>
        <v>21</v>
      </c>
      <c r="AH1716" s="18">
        <f t="shared" si="541"/>
        <v>3.9121338912133888E-2</v>
      </c>
      <c r="AI1716" s="18">
        <f t="shared" si="542"/>
        <v>0.96087866108786613</v>
      </c>
      <c r="AJ1716" s="20">
        <f t="shared" si="543"/>
        <v>4.1841004184100416E-4</v>
      </c>
      <c r="AK1716" t="str">
        <f t="shared" si="544"/>
        <v>Exclude less than 10 Deaths</v>
      </c>
      <c r="AL1716" t="str">
        <f t="shared" si="545"/>
        <v>Less than 10 deaths</v>
      </c>
      <c r="AM1716" s="6" t="str">
        <f>IFERROR(VLOOKUP(D1716,DatesEachStateReach10Deaths!A:B,2,FALSE),AK1716)</f>
        <v>Exclude less than 10 Deaths</v>
      </c>
      <c r="AN1716" t="str">
        <f t="shared" si="546"/>
        <v>Exclude less than 10 Deaths</v>
      </c>
    </row>
    <row r="1717" spans="1:40" x14ac:dyDescent="0.25">
      <c r="A1717" t="str">
        <f t="shared" si="551"/>
        <v>43925South Dakota</v>
      </c>
      <c r="B1717" t="str">
        <f t="shared" si="534"/>
        <v>43925SD</v>
      </c>
      <c r="C1717" s="6">
        <v>43925</v>
      </c>
      <c r="D1717" t="s">
        <v>104</v>
      </c>
      <c r="E1717" t="s">
        <v>50</v>
      </c>
      <c r="F1717">
        <f>IFERROR(VLOOKUP(B1717,CovidTracking!B:G,4,FALSE),0)</f>
        <v>212</v>
      </c>
      <c r="G1717">
        <f>IFERROR(VLOOKUP(B1717,CovidTracking!B:G,5,FALSE),0)</f>
        <v>5012</v>
      </c>
      <c r="H1717">
        <f t="shared" si="535"/>
        <v>5224</v>
      </c>
      <c r="I1717">
        <f>IFERROR(VLOOKUP(B1717,CovidTracking!B:G,6,FALSE),0)</f>
        <v>2</v>
      </c>
      <c r="J1717">
        <f t="shared" si="547"/>
        <v>25</v>
      </c>
      <c r="K1717">
        <f t="shared" si="548"/>
        <v>419</v>
      </c>
      <c r="L1717">
        <f t="shared" si="549"/>
        <v>444</v>
      </c>
      <c r="M1717">
        <f t="shared" si="550"/>
        <v>0</v>
      </c>
      <c r="N1717">
        <f>VLOOKUP(A1717,Mobility!$A:$L,7,FALSE)</f>
        <v>-45</v>
      </c>
      <c r="O1717">
        <f>VLOOKUP(A1717,Mobility!$A:$L,8,FALSE)</f>
        <v>-2</v>
      </c>
      <c r="P1717">
        <f>VLOOKUP(A1717,Mobility!$A:$L,9,FALSE)</f>
        <v>-4</v>
      </c>
      <c r="Q1717">
        <f>VLOOKUP(A1717,Mobility!$A:$L,10,FALSE)</f>
        <v>-31</v>
      </c>
      <c r="R1717">
        <f>VLOOKUP(A1717,Mobility!$A:$L,11,FALSE)</f>
        <v>-27</v>
      </c>
      <c r="S1717">
        <f>VLOOKUP(A1717,Mobility!$A:$L,12,FALSE)</f>
        <v>14</v>
      </c>
      <c r="T1717">
        <f>VLOOKUP(D1717,'Pop and Pop Den'!A:C,2,FALSE)</f>
        <v>903027</v>
      </c>
      <c r="U1717">
        <f>VLOOKUP(D1717,'Pop and Pop Den'!A:C,3,FALSE)</f>
        <v>11.9116</v>
      </c>
      <c r="V1717">
        <f>VLOOKUP(D1717,Unemployment!A:B,2,FALSE)</f>
        <v>3.3</v>
      </c>
      <c r="W1717">
        <f>VLOOKUP(D1717,Unemployment!H:J,2,FALSE)</f>
        <v>3.3</v>
      </c>
      <c r="X1717">
        <f>VLOOKUP(D1717,Unemployment!H:J,3,FALSE)</f>
        <v>3.3</v>
      </c>
      <c r="Y1717">
        <f t="shared" si="536"/>
        <v>0</v>
      </c>
      <c r="Z1717">
        <f t="shared" si="537"/>
        <v>0</v>
      </c>
      <c r="AA1717">
        <f>VLOOKUP(D1717,MedianAge!A:B,2,FALSE)</f>
        <v>36.799999999999997</v>
      </c>
      <c r="AB1717" s="6">
        <f>VLOOKUP(D1717,StateActions!F:G,2,FALSE)</f>
        <v>43932</v>
      </c>
      <c r="AC1717" s="6">
        <f>VLOOKUP(D1717,StateActions!L:M,2,FALSE)</f>
        <v>43932</v>
      </c>
      <c r="AD1717" s="6">
        <f>VLOOKUP(D1717,StateActions!A:B,2,FALSE)</f>
        <v>43903</v>
      </c>
      <c r="AE1717">
        <f t="shared" si="538"/>
        <v>-7</v>
      </c>
      <c r="AF1717">
        <f t="shared" si="539"/>
        <v>-7</v>
      </c>
      <c r="AG1717">
        <f t="shared" si="540"/>
        <v>22</v>
      </c>
      <c r="AH1717" s="18">
        <f t="shared" si="541"/>
        <v>4.0581929555895867E-2</v>
      </c>
      <c r="AI1717" s="18">
        <f t="shared" si="542"/>
        <v>0.9594180704441041</v>
      </c>
      <c r="AJ1717" s="20">
        <f t="shared" si="543"/>
        <v>3.8284839203675346E-4</v>
      </c>
      <c r="AK1717" t="str">
        <f t="shared" si="544"/>
        <v>Exclude less than 10 Deaths</v>
      </c>
      <c r="AL1717" t="str">
        <f t="shared" si="545"/>
        <v>Less than 10 deaths</v>
      </c>
      <c r="AM1717" s="6" t="str">
        <f>IFERROR(VLOOKUP(D1717,DatesEachStateReach10Deaths!A:B,2,FALSE),AK1717)</f>
        <v>Exclude less than 10 Deaths</v>
      </c>
      <c r="AN1717" t="str">
        <f t="shared" si="546"/>
        <v>Exclude less than 10 Deaths</v>
      </c>
    </row>
    <row r="1718" spans="1:40" x14ac:dyDescent="0.25">
      <c r="A1718" t="str">
        <f t="shared" si="551"/>
        <v>43926South Dakota</v>
      </c>
      <c r="B1718" t="str">
        <f t="shared" si="534"/>
        <v>43926SD</v>
      </c>
      <c r="C1718" s="6">
        <v>43926</v>
      </c>
      <c r="D1718" t="s">
        <v>104</v>
      </c>
      <c r="E1718" t="s">
        <v>50</v>
      </c>
      <c r="F1718">
        <f>IFERROR(VLOOKUP(B1718,CovidTracking!B:G,4,FALSE),0)</f>
        <v>240</v>
      </c>
      <c r="G1718">
        <f>IFERROR(VLOOKUP(B1718,CovidTracking!B:G,5,FALSE),0)</f>
        <v>5353</v>
      </c>
      <c r="H1718">
        <f t="shared" si="535"/>
        <v>5593</v>
      </c>
      <c r="I1718">
        <f>IFERROR(VLOOKUP(B1718,CovidTracking!B:G,6,FALSE),0)</f>
        <v>2</v>
      </c>
      <c r="J1718">
        <f t="shared" si="547"/>
        <v>28</v>
      </c>
      <c r="K1718">
        <f t="shared" si="548"/>
        <v>341</v>
      </c>
      <c r="L1718">
        <f t="shared" si="549"/>
        <v>369</v>
      </c>
      <c r="M1718">
        <f t="shared" si="550"/>
        <v>0</v>
      </c>
      <c r="N1718">
        <f>VLOOKUP(A1718,Mobility!$A:$L,7,FALSE)</f>
        <v>-38</v>
      </c>
      <c r="O1718">
        <f>VLOOKUP(A1718,Mobility!$A:$L,8,FALSE)</f>
        <v>-3</v>
      </c>
      <c r="P1718">
        <f>VLOOKUP(A1718,Mobility!$A:$L,9,FALSE)</f>
        <v>81</v>
      </c>
      <c r="Q1718">
        <f>VLOOKUP(A1718,Mobility!$A:$L,10,FALSE)</f>
        <v>-36</v>
      </c>
      <c r="R1718">
        <f>VLOOKUP(A1718,Mobility!$A:$L,11,FALSE)</f>
        <v>-29</v>
      </c>
      <c r="S1718">
        <f>VLOOKUP(A1718,Mobility!$A:$L,12,FALSE)</f>
        <v>9</v>
      </c>
      <c r="T1718">
        <f>VLOOKUP(D1718,'Pop and Pop Den'!A:C,2,FALSE)</f>
        <v>903027</v>
      </c>
      <c r="U1718">
        <f>VLOOKUP(D1718,'Pop and Pop Den'!A:C,3,FALSE)</f>
        <v>11.9116</v>
      </c>
      <c r="V1718">
        <f>VLOOKUP(D1718,Unemployment!A:B,2,FALSE)</f>
        <v>3.3</v>
      </c>
      <c r="W1718">
        <f>VLOOKUP(D1718,Unemployment!H:J,2,FALSE)</f>
        <v>3.3</v>
      </c>
      <c r="X1718">
        <f>VLOOKUP(D1718,Unemployment!H:J,3,FALSE)</f>
        <v>3.3</v>
      </c>
      <c r="Y1718">
        <f t="shared" si="536"/>
        <v>0</v>
      </c>
      <c r="Z1718">
        <f t="shared" si="537"/>
        <v>0</v>
      </c>
      <c r="AA1718">
        <f>VLOOKUP(D1718,MedianAge!A:B,2,FALSE)</f>
        <v>36.799999999999997</v>
      </c>
      <c r="AB1718" s="6">
        <f>VLOOKUP(D1718,StateActions!F:G,2,FALSE)</f>
        <v>43932</v>
      </c>
      <c r="AC1718" s="6">
        <f>VLOOKUP(D1718,StateActions!L:M,2,FALSE)</f>
        <v>43932</v>
      </c>
      <c r="AD1718" s="6">
        <f>VLOOKUP(D1718,StateActions!A:B,2,FALSE)</f>
        <v>43903</v>
      </c>
      <c r="AE1718">
        <f t="shared" si="538"/>
        <v>-6</v>
      </c>
      <c r="AF1718">
        <f t="shared" si="539"/>
        <v>-6</v>
      </c>
      <c r="AG1718">
        <f t="shared" si="540"/>
        <v>23</v>
      </c>
      <c r="AH1718" s="18">
        <f t="shared" si="541"/>
        <v>4.291078133381012E-2</v>
      </c>
      <c r="AI1718" s="18">
        <f t="shared" si="542"/>
        <v>0.9570892186661899</v>
      </c>
      <c r="AJ1718" s="20">
        <f t="shared" si="543"/>
        <v>3.5758984444841767E-4</v>
      </c>
      <c r="AK1718" t="str">
        <f t="shared" si="544"/>
        <v>Exclude less than 10 Deaths</v>
      </c>
      <c r="AL1718" t="str">
        <f t="shared" si="545"/>
        <v>Less than 10 deaths</v>
      </c>
      <c r="AM1718" s="6" t="str">
        <f>IFERROR(VLOOKUP(D1718,DatesEachStateReach10Deaths!A:B,2,FALSE),AK1718)</f>
        <v>Exclude less than 10 Deaths</v>
      </c>
      <c r="AN1718" t="str">
        <f t="shared" si="546"/>
        <v>Exclude less than 10 Deaths</v>
      </c>
    </row>
    <row r="1719" spans="1:40" x14ac:dyDescent="0.25">
      <c r="A1719" t="str">
        <f t="shared" si="551"/>
        <v>43927South Dakota</v>
      </c>
      <c r="B1719" t="str">
        <f t="shared" si="534"/>
        <v>43927SD</v>
      </c>
      <c r="C1719" s="6">
        <v>43927</v>
      </c>
      <c r="D1719" t="s">
        <v>104</v>
      </c>
      <c r="E1719" t="s">
        <v>50</v>
      </c>
      <c r="F1719">
        <f>IFERROR(VLOOKUP(B1719,CovidTracking!B:G,4,FALSE),0)</f>
        <v>288</v>
      </c>
      <c r="G1719">
        <f>IFERROR(VLOOKUP(B1719,CovidTracking!B:G,5,FALSE),0)</f>
        <v>5732</v>
      </c>
      <c r="H1719">
        <f t="shared" si="535"/>
        <v>6020</v>
      </c>
      <c r="I1719">
        <f>IFERROR(VLOOKUP(B1719,CovidTracking!B:G,6,FALSE),0)</f>
        <v>4</v>
      </c>
      <c r="J1719">
        <f t="shared" si="547"/>
        <v>48</v>
      </c>
      <c r="K1719">
        <f t="shared" si="548"/>
        <v>379</v>
      </c>
      <c r="L1719">
        <f t="shared" si="549"/>
        <v>427</v>
      </c>
      <c r="M1719">
        <f t="shared" si="550"/>
        <v>2</v>
      </c>
      <c r="N1719">
        <f>VLOOKUP(A1719,Mobility!$A:$L,7,FALSE)</f>
        <v>-32</v>
      </c>
      <c r="O1719">
        <f>VLOOKUP(A1719,Mobility!$A:$L,8,FALSE)</f>
        <v>-2</v>
      </c>
      <c r="P1719">
        <f>VLOOKUP(A1719,Mobility!$A:$L,9,FALSE)</f>
        <v>91</v>
      </c>
      <c r="Q1719">
        <f>VLOOKUP(A1719,Mobility!$A:$L,10,FALSE)</f>
        <v>-23</v>
      </c>
      <c r="R1719">
        <f>VLOOKUP(A1719,Mobility!$A:$L,11,FALSE)</f>
        <v>-33</v>
      </c>
      <c r="S1719">
        <f>VLOOKUP(A1719,Mobility!$A:$L,12,FALSE)</f>
        <v>14</v>
      </c>
      <c r="T1719">
        <f>VLOOKUP(D1719,'Pop and Pop Den'!A:C,2,FALSE)</f>
        <v>903027</v>
      </c>
      <c r="U1719">
        <f>VLOOKUP(D1719,'Pop and Pop Den'!A:C,3,FALSE)</f>
        <v>11.9116</v>
      </c>
      <c r="V1719">
        <f>VLOOKUP(D1719,Unemployment!A:B,2,FALSE)</f>
        <v>3.3</v>
      </c>
      <c r="W1719">
        <f>VLOOKUP(D1719,Unemployment!H:J,2,FALSE)</f>
        <v>3.3</v>
      </c>
      <c r="X1719">
        <f>VLOOKUP(D1719,Unemployment!H:J,3,FALSE)</f>
        <v>3.3</v>
      </c>
      <c r="Y1719">
        <f t="shared" si="536"/>
        <v>0</v>
      </c>
      <c r="Z1719">
        <f t="shared" si="537"/>
        <v>0</v>
      </c>
      <c r="AA1719">
        <f>VLOOKUP(D1719,MedianAge!A:B,2,FALSE)</f>
        <v>36.799999999999997</v>
      </c>
      <c r="AB1719" s="6">
        <f>VLOOKUP(D1719,StateActions!F:G,2,FALSE)</f>
        <v>43932</v>
      </c>
      <c r="AC1719" s="6">
        <f>VLOOKUP(D1719,StateActions!L:M,2,FALSE)</f>
        <v>43932</v>
      </c>
      <c r="AD1719" s="6">
        <f>VLOOKUP(D1719,StateActions!A:B,2,FALSE)</f>
        <v>43903</v>
      </c>
      <c r="AE1719">
        <f t="shared" si="538"/>
        <v>-5</v>
      </c>
      <c r="AF1719">
        <f t="shared" si="539"/>
        <v>-5</v>
      </c>
      <c r="AG1719">
        <f t="shared" si="540"/>
        <v>24</v>
      </c>
      <c r="AH1719" s="18">
        <f t="shared" si="541"/>
        <v>4.7840531561461792E-2</v>
      </c>
      <c r="AI1719" s="18">
        <f t="shared" si="542"/>
        <v>0.95215946843853816</v>
      </c>
      <c r="AJ1719" s="20">
        <f t="shared" si="543"/>
        <v>6.6445182724252495E-4</v>
      </c>
      <c r="AK1719" t="str">
        <f t="shared" si="544"/>
        <v>Exclude less than 10 Deaths</v>
      </c>
      <c r="AL1719" t="str">
        <f t="shared" si="545"/>
        <v>Less than 10 deaths</v>
      </c>
      <c r="AM1719" s="6" t="str">
        <f>IFERROR(VLOOKUP(D1719,DatesEachStateReach10Deaths!A:B,2,FALSE),AK1719)</f>
        <v>Exclude less than 10 Deaths</v>
      </c>
      <c r="AN1719" t="str">
        <f t="shared" si="546"/>
        <v>Exclude less than 10 Deaths</v>
      </c>
    </row>
    <row r="1720" spans="1:40" x14ac:dyDescent="0.25">
      <c r="A1720" t="str">
        <f t="shared" si="551"/>
        <v>43928South Dakota</v>
      </c>
      <c r="B1720" t="str">
        <f t="shared" si="534"/>
        <v>43928SD</v>
      </c>
      <c r="C1720" s="6">
        <v>43928</v>
      </c>
      <c r="D1720" t="s">
        <v>104</v>
      </c>
      <c r="E1720" t="s">
        <v>50</v>
      </c>
      <c r="F1720">
        <f>IFERROR(VLOOKUP(B1720,CovidTracking!B:G,4,FALSE),0)</f>
        <v>320</v>
      </c>
      <c r="G1720">
        <f>IFERROR(VLOOKUP(B1720,CovidTracking!B:G,5,FALSE),0)</f>
        <v>5948</v>
      </c>
      <c r="H1720">
        <f t="shared" si="535"/>
        <v>6268</v>
      </c>
      <c r="I1720">
        <f>IFERROR(VLOOKUP(B1720,CovidTracking!B:G,6,FALSE),0)</f>
        <v>6</v>
      </c>
      <c r="J1720">
        <f t="shared" si="547"/>
        <v>32</v>
      </c>
      <c r="K1720">
        <f t="shared" si="548"/>
        <v>216</v>
      </c>
      <c r="L1720">
        <f t="shared" si="549"/>
        <v>248</v>
      </c>
      <c r="M1720">
        <f t="shared" si="550"/>
        <v>2</v>
      </c>
      <c r="N1720">
        <f>VLOOKUP(A1720,Mobility!$A:$L,7,FALSE)</f>
        <v>-31</v>
      </c>
      <c r="O1720">
        <f>VLOOKUP(A1720,Mobility!$A:$L,8,FALSE)</f>
        <v>2</v>
      </c>
      <c r="P1720">
        <f>VLOOKUP(A1720,Mobility!$A:$L,9,FALSE)</f>
        <v>123</v>
      </c>
      <c r="Q1720">
        <f>VLOOKUP(A1720,Mobility!$A:$L,10,FALSE)</f>
        <v>-17</v>
      </c>
      <c r="R1720">
        <f>VLOOKUP(A1720,Mobility!$A:$L,11,FALSE)</f>
        <v>-36</v>
      </c>
      <c r="S1720">
        <f>VLOOKUP(A1720,Mobility!$A:$L,12,FALSE)</f>
        <v>14</v>
      </c>
      <c r="T1720">
        <f>VLOOKUP(D1720,'Pop and Pop Den'!A:C,2,FALSE)</f>
        <v>903027</v>
      </c>
      <c r="U1720">
        <f>VLOOKUP(D1720,'Pop and Pop Den'!A:C,3,FALSE)</f>
        <v>11.9116</v>
      </c>
      <c r="V1720">
        <f>VLOOKUP(D1720,Unemployment!A:B,2,FALSE)</f>
        <v>3.3</v>
      </c>
      <c r="W1720">
        <f>VLOOKUP(D1720,Unemployment!H:J,2,FALSE)</f>
        <v>3.3</v>
      </c>
      <c r="X1720">
        <f>VLOOKUP(D1720,Unemployment!H:J,3,FALSE)</f>
        <v>3.3</v>
      </c>
      <c r="Y1720">
        <f t="shared" si="536"/>
        <v>0</v>
      </c>
      <c r="Z1720">
        <f t="shared" si="537"/>
        <v>0</v>
      </c>
      <c r="AA1720">
        <f>VLOOKUP(D1720,MedianAge!A:B,2,FALSE)</f>
        <v>36.799999999999997</v>
      </c>
      <c r="AB1720" s="6">
        <f>VLOOKUP(D1720,StateActions!F:G,2,FALSE)</f>
        <v>43932</v>
      </c>
      <c r="AC1720" s="6">
        <f>VLOOKUP(D1720,StateActions!L:M,2,FALSE)</f>
        <v>43932</v>
      </c>
      <c r="AD1720" s="6">
        <f>VLOOKUP(D1720,StateActions!A:B,2,FALSE)</f>
        <v>43903</v>
      </c>
      <c r="AE1720">
        <f t="shared" si="538"/>
        <v>-4</v>
      </c>
      <c r="AF1720">
        <f t="shared" si="539"/>
        <v>-4</v>
      </c>
      <c r="AG1720">
        <f t="shared" si="540"/>
        <v>25</v>
      </c>
      <c r="AH1720" s="18">
        <f t="shared" si="541"/>
        <v>5.105296745373325E-2</v>
      </c>
      <c r="AI1720" s="18">
        <f t="shared" si="542"/>
        <v>0.94894703254626678</v>
      </c>
      <c r="AJ1720" s="20">
        <f t="shared" si="543"/>
        <v>9.5724313975749842E-4</v>
      </c>
      <c r="AK1720" t="str">
        <f t="shared" si="544"/>
        <v>Exclude less than 10 Deaths</v>
      </c>
      <c r="AL1720" t="str">
        <f t="shared" si="545"/>
        <v>Less than 10 deaths</v>
      </c>
      <c r="AM1720" s="6" t="str">
        <f>IFERROR(VLOOKUP(D1720,DatesEachStateReach10Deaths!A:B,2,FALSE),AK1720)</f>
        <v>Exclude less than 10 Deaths</v>
      </c>
      <c r="AN1720" t="str">
        <f t="shared" si="546"/>
        <v>Exclude less than 10 Deaths</v>
      </c>
    </row>
    <row r="1721" spans="1:40" x14ac:dyDescent="0.25">
      <c r="A1721" t="str">
        <f t="shared" si="551"/>
        <v>43929South Dakota</v>
      </c>
      <c r="B1721" t="str">
        <f t="shared" si="534"/>
        <v>43929SD</v>
      </c>
      <c r="C1721" s="6">
        <v>43929</v>
      </c>
      <c r="D1721" t="s">
        <v>104</v>
      </c>
      <c r="E1721" t="s">
        <v>50</v>
      </c>
      <c r="F1721">
        <f>IFERROR(VLOOKUP(B1721,CovidTracking!B:G,4,FALSE),0)</f>
        <v>393</v>
      </c>
      <c r="G1721">
        <f>IFERROR(VLOOKUP(B1721,CovidTracking!B:G,5,FALSE),0)</f>
        <v>6355</v>
      </c>
      <c r="H1721">
        <f t="shared" si="535"/>
        <v>6748</v>
      </c>
      <c r="I1721">
        <f>IFERROR(VLOOKUP(B1721,CovidTracking!B:G,6,FALSE),0)</f>
        <v>6</v>
      </c>
      <c r="J1721">
        <f t="shared" si="547"/>
        <v>73</v>
      </c>
      <c r="K1721">
        <f t="shared" si="548"/>
        <v>407</v>
      </c>
      <c r="L1721">
        <f t="shared" si="549"/>
        <v>480</v>
      </c>
      <c r="M1721">
        <f t="shared" si="550"/>
        <v>0</v>
      </c>
      <c r="N1721">
        <f>VLOOKUP(A1721,Mobility!$A:$L,7,FALSE)</f>
        <v>-37</v>
      </c>
      <c r="O1721">
        <f>VLOOKUP(A1721,Mobility!$A:$L,8,FALSE)</f>
        <v>-6</v>
      </c>
      <c r="P1721">
        <f>VLOOKUP(A1721,Mobility!$A:$L,9,FALSE)</f>
        <v>25</v>
      </c>
      <c r="Q1721">
        <f>VLOOKUP(A1721,Mobility!$A:$L,10,FALSE)</f>
        <v>-23</v>
      </c>
      <c r="R1721">
        <f>VLOOKUP(A1721,Mobility!$A:$L,11,FALSE)</f>
        <v>-37</v>
      </c>
      <c r="S1721">
        <f>VLOOKUP(A1721,Mobility!$A:$L,12,FALSE)</f>
        <v>17</v>
      </c>
      <c r="T1721">
        <f>VLOOKUP(D1721,'Pop and Pop Den'!A:C,2,FALSE)</f>
        <v>903027</v>
      </c>
      <c r="U1721">
        <f>VLOOKUP(D1721,'Pop and Pop Den'!A:C,3,FALSE)</f>
        <v>11.9116</v>
      </c>
      <c r="V1721">
        <f>VLOOKUP(D1721,Unemployment!A:B,2,FALSE)</f>
        <v>3.3</v>
      </c>
      <c r="W1721">
        <f>VLOOKUP(D1721,Unemployment!H:J,2,FALSE)</f>
        <v>3.3</v>
      </c>
      <c r="X1721">
        <f>VLOOKUP(D1721,Unemployment!H:J,3,FALSE)</f>
        <v>3.3</v>
      </c>
      <c r="Y1721">
        <f t="shared" si="536"/>
        <v>0</v>
      </c>
      <c r="Z1721">
        <f t="shared" si="537"/>
        <v>0</v>
      </c>
      <c r="AA1721">
        <f>VLOOKUP(D1721,MedianAge!A:B,2,FALSE)</f>
        <v>36.799999999999997</v>
      </c>
      <c r="AB1721" s="6">
        <f>VLOOKUP(D1721,StateActions!F:G,2,FALSE)</f>
        <v>43932</v>
      </c>
      <c r="AC1721" s="6">
        <f>VLOOKUP(D1721,StateActions!L:M,2,FALSE)</f>
        <v>43932</v>
      </c>
      <c r="AD1721" s="6">
        <f>VLOOKUP(D1721,StateActions!A:B,2,FALSE)</f>
        <v>43903</v>
      </c>
      <c r="AE1721">
        <f t="shared" si="538"/>
        <v>-3</v>
      </c>
      <c r="AF1721">
        <f t="shared" si="539"/>
        <v>-3</v>
      </c>
      <c r="AG1721">
        <f t="shared" si="540"/>
        <v>26</v>
      </c>
      <c r="AH1721" s="18">
        <f t="shared" si="541"/>
        <v>5.8239478363959693E-2</v>
      </c>
      <c r="AI1721" s="18">
        <f t="shared" si="542"/>
        <v>0.94176052163604029</v>
      </c>
      <c r="AJ1721" s="20">
        <f t="shared" si="543"/>
        <v>8.891523414344991E-4</v>
      </c>
      <c r="AK1721" t="str">
        <f t="shared" si="544"/>
        <v>Exclude less than 10 Deaths</v>
      </c>
      <c r="AL1721" t="str">
        <f t="shared" si="545"/>
        <v>Less than 10 deaths</v>
      </c>
      <c r="AM1721" s="6" t="str">
        <f>IFERROR(VLOOKUP(D1721,DatesEachStateReach10Deaths!A:B,2,FALSE),AK1721)</f>
        <v>Exclude less than 10 Deaths</v>
      </c>
      <c r="AN1721" t="str">
        <f t="shared" si="546"/>
        <v>Exclude less than 10 Deaths</v>
      </c>
    </row>
    <row r="1722" spans="1:40" x14ac:dyDescent="0.25">
      <c r="A1722" t="str">
        <f t="shared" si="551"/>
        <v>43930South Dakota</v>
      </c>
      <c r="B1722" t="str">
        <f t="shared" si="534"/>
        <v>43930SD</v>
      </c>
      <c r="C1722" s="6">
        <v>43930</v>
      </c>
      <c r="D1722" t="s">
        <v>104</v>
      </c>
      <c r="E1722" t="s">
        <v>50</v>
      </c>
      <c r="F1722">
        <f>IFERROR(VLOOKUP(B1722,CovidTracking!B:G,4,FALSE),0)</f>
        <v>447</v>
      </c>
      <c r="G1722">
        <f>IFERROR(VLOOKUP(B1722,CovidTracking!B:G,5,FALSE),0)</f>
        <v>6700</v>
      </c>
      <c r="H1722">
        <f t="shared" si="535"/>
        <v>7147</v>
      </c>
      <c r="I1722">
        <f>IFERROR(VLOOKUP(B1722,CovidTracking!B:G,6,FALSE),0)</f>
        <v>6</v>
      </c>
      <c r="J1722">
        <f t="shared" si="547"/>
        <v>54</v>
      </c>
      <c r="K1722">
        <f t="shared" si="548"/>
        <v>345</v>
      </c>
      <c r="L1722">
        <f t="shared" si="549"/>
        <v>399</v>
      </c>
      <c r="M1722">
        <f t="shared" si="550"/>
        <v>0</v>
      </c>
      <c r="N1722">
        <f>VLOOKUP(A1722,Mobility!$A:$L,7,FALSE)</f>
        <v>-38</v>
      </c>
      <c r="O1722">
        <f>VLOOKUP(A1722,Mobility!$A:$L,8,FALSE)</f>
        <v>-5</v>
      </c>
      <c r="P1722">
        <f>VLOOKUP(A1722,Mobility!$A:$L,9,FALSE)</f>
        <v>18</v>
      </c>
      <c r="Q1722">
        <f>VLOOKUP(A1722,Mobility!$A:$L,10,FALSE)</f>
        <v>-24</v>
      </c>
      <c r="R1722">
        <f>VLOOKUP(A1722,Mobility!$A:$L,11,FALSE)</f>
        <v>-38</v>
      </c>
      <c r="S1722">
        <f>VLOOKUP(A1722,Mobility!$A:$L,12,FALSE)</f>
        <v>18</v>
      </c>
      <c r="T1722">
        <f>VLOOKUP(D1722,'Pop and Pop Den'!A:C,2,FALSE)</f>
        <v>903027</v>
      </c>
      <c r="U1722">
        <f>VLOOKUP(D1722,'Pop and Pop Den'!A:C,3,FALSE)</f>
        <v>11.9116</v>
      </c>
      <c r="V1722">
        <f>VLOOKUP(D1722,Unemployment!A:B,2,FALSE)</f>
        <v>3.3</v>
      </c>
      <c r="W1722">
        <f>VLOOKUP(D1722,Unemployment!H:J,2,FALSE)</f>
        <v>3.3</v>
      </c>
      <c r="X1722">
        <f>VLOOKUP(D1722,Unemployment!H:J,3,FALSE)</f>
        <v>3.3</v>
      </c>
      <c r="Y1722">
        <f t="shared" si="536"/>
        <v>0</v>
      </c>
      <c r="Z1722">
        <f t="shared" si="537"/>
        <v>0</v>
      </c>
      <c r="AA1722">
        <f>VLOOKUP(D1722,MedianAge!A:B,2,FALSE)</f>
        <v>36.799999999999997</v>
      </c>
      <c r="AB1722" s="6">
        <f>VLOOKUP(D1722,StateActions!F:G,2,FALSE)</f>
        <v>43932</v>
      </c>
      <c r="AC1722" s="6">
        <f>VLOOKUP(D1722,StateActions!L:M,2,FALSE)</f>
        <v>43932</v>
      </c>
      <c r="AD1722" s="6">
        <f>VLOOKUP(D1722,StateActions!A:B,2,FALSE)</f>
        <v>43903</v>
      </c>
      <c r="AE1722">
        <f t="shared" si="538"/>
        <v>-2</v>
      </c>
      <c r="AF1722">
        <f t="shared" si="539"/>
        <v>-2</v>
      </c>
      <c r="AG1722">
        <f t="shared" si="540"/>
        <v>27</v>
      </c>
      <c r="AH1722" s="18">
        <f t="shared" si="541"/>
        <v>6.2543724639708975E-2</v>
      </c>
      <c r="AI1722" s="18">
        <f t="shared" si="542"/>
        <v>0.93745627536029108</v>
      </c>
      <c r="AJ1722" s="20">
        <f t="shared" si="543"/>
        <v>8.3951308241220093E-4</v>
      </c>
      <c r="AK1722" t="str">
        <f t="shared" si="544"/>
        <v>Exclude less than 10 Deaths</v>
      </c>
      <c r="AL1722" t="str">
        <f t="shared" si="545"/>
        <v>Less than 10 deaths</v>
      </c>
      <c r="AM1722" s="6" t="str">
        <f>IFERROR(VLOOKUP(D1722,DatesEachStateReach10Deaths!A:B,2,FALSE),AK1722)</f>
        <v>Exclude less than 10 Deaths</v>
      </c>
      <c r="AN1722" t="str">
        <f t="shared" si="546"/>
        <v>Exclude less than 10 Deaths</v>
      </c>
    </row>
    <row r="1723" spans="1:40" x14ac:dyDescent="0.25">
      <c r="A1723" t="str">
        <f t="shared" si="551"/>
        <v>43931South Dakota</v>
      </c>
      <c r="B1723" t="str">
        <f t="shared" si="534"/>
        <v>43931SD</v>
      </c>
      <c r="C1723" s="6">
        <v>43931</v>
      </c>
      <c r="D1723" t="s">
        <v>104</v>
      </c>
      <c r="E1723" t="s">
        <v>50</v>
      </c>
      <c r="F1723">
        <f>IFERROR(VLOOKUP(B1723,CovidTracking!B:G,4,FALSE),0)</f>
        <v>536</v>
      </c>
      <c r="G1723">
        <f>IFERROR(VLOOKUP(B1723,CovidTracking!B:G,5,FALSE),0)</f>
        <v>7111</v>
      </c>
      <c r="H1723">
        <f t="shared" si="535"/>
        <v>7647</v>
      </c>
      <c r="I1723">
        <f>IFERROR(VLOOKUP(B1723,CovidTracking!B:G,6,FALSE),0)</f>
        <v>6</v>
      </c>
      <c r="J1723">
        <f t="shared" si="547"/>
        <v>89</v>
      </c>
      <c r="K1723">
        <f t="shared" si="548"/>
        <v>411</v>
      </c>
      <c r="L1723">
        <f t="shared" si="549"/>
        <v>500</v>
      </c>
      <c r="M1723">
        <f t="shared" si="550"/>
        <v>0</v>
      </c>
      <c r="N1723">
        <f>VLOOKUP(A1723,Mobility!$A:$L,7,FALSE)</f>
        <v>-33</v>
      </c>
      <c r="O1723">
        <f>VLOOKUP(A1723,Mobility!$A:$L,8,FALSE)</f>
        <v>9</v>
      </c>
      <c r="P1723">
        <f>VLOOKUP(A1723,Mobility!$A:$L,9,FALSE)</f>
        <v>67</v>
      </c>
      <c r="Q1723">
        <f>VLOOKUP(A1723,Mobility!$A:$L,10,FALSE)</f>
        <v>-26</v>
      </c>
      <c r="R1723">
        <f>VLOOKUP(A1723,Mobility!$A:$L,11,FALSE)</f>
        <v>-42</v>
      </c>
      <c r="S1723">
        <f>VLOOKUP(A1723,Mobility!$A:$L,12,FALSE)</f>
        <v>19</v>
      </c>
      <c r="T1723">
        <f>VLOOKUP(D1723,'Pop and Pop Den'!A:C,2,FALSE)</f>
        <v>903027</v>
      </c>
      <c r="U1723">
        <f>VLOOKUP(D1723,'Pop and Pop Den'!A:C,3,FALSE)</f>
        <v>11.9116</v>
      </c>
      <c r="V1723">
        <f>VLOOKUP(D1723,Unemployment!A:B,2,FALSE)</f>
        <v>3.3</v>
      </c>
      <c r="W1723">
        <f>VLOOKUP(D1723,Unemployment!H:J,2,FALSE)</f>
        <v>3.3</v>
      </c>
      <c r="X1723">
        <f>VLOOKUP(D1723,Unemployment!H:J,3,FALSE)</f>
        <v>3.3</v>
      </c>
      <c r="Y1723">
        <f t="shared" si="536"/>
        <v>0</v>
      </c>
      <c r="Z1723">
        <f t="shared" si="537"/>
        <v>0</v>
      </c>
      <c r="AA1723">
        <f>VLOOKUP(D1723,MedianAge!A:B,2,FALSE)</f>
        <v>36.799999999999997</v>
      </c>
      <c r="AB1723" s="6">
        <f>VLOOKUP(D1723,StateActions!F:G,2,FALSE)</f>
        <v>43932</v>
      </c>
      <c r="AC1723" s="6">
        <f>VLOOKUP(D1723,StateActions!L:M,2,FALSE)</f>
        <v>43932</v>
      </c>
      <c r="AD1723" s="6">
        <f>VLOOKUP(D1723,StateActions!A:B,2,FALSE)</f>
        <v>43903</v>
      </c>
      <c r="AE1723">
        <f t="shared" si="538"/>
        <v>-1</v>
      </c>
      <c r="AF1723">
        <f t="shared" si="539"/>
        <v>-1</v>
      </c>
      <c r="AG1723">
        <f t="shared" si="540"/>
        <v>28</v>
      </c>
      <c r="AH1723" s="18">
        <f t="shared" si="541"/>
        <v>7.0092846868052824E-2</v>
      </c>
      <c r="AI1723" s="18">
        <f t="shared" si="542"/>
        <v>0.92990715313194716</v>
      </c>
      <c r="AJ1723" s="20">
        <f t="shared" si="543"/>
        <v>7.8462142016477048E-4</v>
      </c>
      <c r="AK1723" t="str">
        <f t="shared" si="544"/>
        <v>Exclude less than 10 Deaths</v>
      </c>
      <c r="AL1723" t="str">
        <f t="shared" si="545"/>
        <v>Less than 10 deaths</v>
      </c>
      <c r="AM1723" s="6" t="str">
        <f>IFERROR(VLOOKUP(D1723,DatesEachStateReach10Deaths!A:B,2,FALSE),AK1723)</f>
        <v>Exclude less than 10 Deaths</v>
      </c>
      <c r="AN1723" t="str">
        <f t="shared" si="546"/>
        <v>Exclude less than 10 Deaths</v>
      </c>
    </row>
    <row r="1724" spans="1:40" x14ac:dyDescent="0.25">
      <c r="A1724" t="str">
        <f t="shared" si="551"/>
        <v>43891Tennessee</v>
      </c>
      <c r="B1724" t="str">
        <f t="shared" si="534"/>
        <v>43891TN</v>
      </c>
      <c r="C1724" s="6">
        <v>43891</v>
      </c>
      <c r="D1724" t="s">
        <v>105</v>
      </c>
      <c r="E1724" t="s">
        <v>51</v>
      </c>
      <c r="F1724">
        <f>IFERROR(VLOOKUP(B1724,CovidTracking!B:G,4,FALSE),0)</f>
        <v>0</v>
      </c>
      <c r="G1724">
        <f>IFERROR(VLOOKUP(B1724,CovidTracking!B:G,5,FALSE),0)</f>
        <v>0</v>
      </c>
      <c r="H1724">
        <f t="shared" si="535"/>
        <v>0</v>
      </c>
      <c r="I1724">
        <f>IFERROR(VLOOKUP(B1724,CovidTracking!B:G,6,FALSE),0)</f>
        <v>0</v>
      </c>
      <c r="J1724">
        <f>F1724</f>
        <v>0</v>
      </c>
      <c r="K1724">
        <f>G1724</f>
        <v>0</v>
      </c>
      <c r="L1724">
        <f>H1724</f>
        <v>0</v>
      </c>
      <c r="M1724">
        <f>I1724</f>
        <v>0</v>
      </c>
      <c r="N1724">
        <f>VLOOKUP(A1724,Mobility!$A:$L,7,FALSE)</f>
        <v>16</v>
      </c>
      <c r="O1724">
        <f>VLOOKUP(A1724,Mobility!$A:$L,8,FALSE)</f>
        <v>11</v>
      </c>
      <c r="P1724">
        <f>VLOOKUP(A1724,Mobility!$A:$L,9,FALSE)</f>
        <v>59</v>
      </c>
      <c r="Q1724">
        <f>VLOOKUP(A1724,Mobility!$A:$L,10,FALSE)</f>
        <v>13</v>
      </c>
      <c r="R1724">
        <f>VLOOKUP(A1724,Mobility!$A:$L,11,FALSE)</f>
        <v>3</v>
      </c>
      <c r="S1724">
        <f>VLOOKUP(A1724,Mobility!$A:$L,12,FALSE)</f>
        <v>-2</v>
      </c>
      <c r="T1724">
        <f>VLOOKUP(D1724,'Pop and Pop Den'!A:C,2,FALSE)</f>
        <v>6897576</v>
      </c>
      <c r="U1724">
        <f>VLOOKUP(D1724,'Pop and Pop Den'!A:C,3,FALSE)</f>
        <v>167.2748</v>
      </c>
      <c r="V1724">
        <f>VLOOKUP(D1724,Unemployment!A:B,2,FALSE)</f>
        <v>3.4</v>
      </c>
      <c r="W1724">
        <f>VLOOKUP(D1724,Unemployment!H:J,2,FALSE)</f>
        <v>3.4</v>
      </c>
      <c r="X1724">
        <f>VLOOKUP(D1724,Unemployment!H:J,3,FALSE)</f>
        <v>3.5</v>
      </c>
      <c r="Y1724">
        <f t="shared" si="536"/>
        <v>0.10000000000000009</v>
      </c>
      <c r="Z1724">
        <f t="shared" si="537"/>
        <v>0.10000000000000009</v>
      </c>
      <c r="AA1724">
        <f>VLOOKUP(D1724,MedianAge!A:B,2,FALSE)</f>
        <v>38.700000000000003</v>
      </c>
      <c r="AB1724" s="6">
        <f>VLOOKUP(D1724,StateActions!F:G,2,FALSE)</f>
        <v>43921</v>
      </c>
      <c r="AC1724" s="6">
        <f>VLOOKUP(D1724,StateActions!L:M,2,FALSE)</f>
        <v>43920</v>
      </c>
      <c r="AD1724" s="6">
        <f>VLOOKUP(D1724,StateActions!A:B,2,FALSE)</f>
        <v>43906</v>
      </c>
      <c r="AE1724">
        <f t="shared" si="538"/>
        <v>-30</v>
      </c>
      <c r="AF1724">
        <f t="shared" si="539"/>
        <v>-29</v>
      </c>
      <c r="AG1724">
        <f t="shared" si="540"/>
        <v>-15</v>
      </c>
      <c r="AH1724" s="18">
        <f t="shared" si="541"/>
        <v>0</v>
      </c>
      <c r="AI1724" s="18">
        <f t="shared" si="542"/>
        <v>0</v>
      </c>
      <c r="AJ1724" s="20">
        <f t="shared" si="543"/>
        <v>0</v>
      </c>
      <c r="AK1724" t="str">
        <f t="shared" si="544"/>
        <v>Include</v>
      </c>
      <c r="AL1724" t="str">
        <f t="shared" si="545"/>
        <v>Less than 10 deaths</v>
      </c>
      <c r="AM1724" s="6">
        <f>IFERROR(VLOOKUP(D1724,DatesEachStateReach10Deaths!A:B,2,FALSE),AK1724)</f>
        <v>43920</v>
      </c>
      <c r="AN1724">
        <f t="shared" si="546"/>
        <v>-29</v>
      </c>
    </row>
    <row r="1725" spans="1:40" x14ac:dyDescent="0.25">
      <c r="A1725" t="str">
        <f t="shared" si="551"/>
        <v>43892Tennessee</v>
      </c>
      <c r="B1725" t="str">
        <f t="shared" si="534"/>
        <v>43892TN</v>
      </c>
      <c r="C1725" s="6">
        <v>43892</v>
      </c>
      <c r="D1725" t="s">
        <v>105</v>
      </c>
      <c r="E1725" t="s">
        <v>51</v>
      </c>
      <c r="F1725">
        <f>IFERROR(VLOOKUP(B1725,CovidTracking!B:G,4,FALSE),0)</f>
        <v>0</v>
      </c>
      <c r="G1725">
        <f>IFERROR(VLOOKUP(B1725,CovidTracking!B:G,5,FALSE),0)</f>
        <v>0</v>
      </c>
      <c r="H1725">
        <f t="shared" si="535"/>
        <v>0</v>
      </c>
      <c r="I1725">
        <f>IFERROR(VLOOKUP(B1725,CovidTracking!B:G,6,FALSE),0)</f>
        <v>0</v>
      </c>
      <c r="J1725">
        <f t="shared" ref="J1725:J1764" si="552">F1725-F1724</f>
        <v>0</v>
      </c>
      <c r="K1725">
        <f t="shared" ref="K1725:K1764" si="553">G1725-G1724</f>
        <v>0</v>
      </c>
      <c r="L1725">
        <f t="shared" ref="L1725:L1764" si="554">H1725-H1724</f>
        <v>0</v>
      </c>
      <c r="M1725">
        <f t="shared" ref="M1725:M1764" si="555">I1725-I1724</f>
        <v>0</v>
      </c>
      <c r="N1725">
        <f>VLOOKUP(A1725,Mobility!$A:$L,7,FALSE)</f>
        <v>8</v>
      </c>
      <c r="O1725">
        <f>VLOOKUP(A1725,Mobility!$A:$L,8,FALSE)</f>
        <v>4</v>
      </c>
      <c r="P1725">
        <f>VLOOKUP(A1725,Mobility!$A:$L,9,FALSE)</f>
        <v>-5</v>
      </c>
      <c r="Q1725">
        <f>VLOOKUP(A1725,Mobility!$A:$L,10,FALSE)</f>
        <v>3</v>
      </c>
      <c r="R1725">
        <f>VLOOKUP(A1725,Mobility!$A:$L,11,FALSE)</f>
        <v>2</v>
      </c>
      <c r="S1725">
        <f>VLOOKUP(A1725,Mobility!$A:$L,12,FALSE)</f>
        <v>1</v>
      </c>
      <c r="T1725">
        <f>VLOOKUP(D1725,'Pop and Pop Den'!A:C,2,FALSE)</f>
        <v>6897576</v>
      </c>
      <c r="U1725">
        <f>VLOOKUP(D1725,'Pop and Pop Den'!A:C,3,FALSE)</f>
        <v>167.2748</v>
      </c>
      <c r="V1725">
        <f>VLOOKUP(D1725,Unemployment!A:B,2,FALSE)</f>
        <v>3.4</v>
      </c>
      <c r="W1725">
        <f>VLOOKUP(D1725,Unemployment!H:J,2,FALSE)</f>
        <v>3.4</v>
      </c>
      <c r="X1725">
        <f>VLOOKUP(D1725,Unemployment!H:J,3,FALSE)</f>
        <v>3.5</v>
      </c>
      <c r="Y1725">
        <f t="shared" si="536"/>
        <v>0.10000000000000009</v>
      </c>
      <c r="Z1725">
        <f t="shared" si="537"/>
        <v>0.10000000000000009</v>
      </c>
      <c r="AA1725">
        <f>VLOOKUP(D1725,MedianAge!A:B,2,FALSE)</f>
        <v>38.700000000000003</v>
      </c>
      <c r="AB1725" s="6">
        <f>VLOOKUP(D1725,StateActions!F:G,2,FALSE)</f>
        <v>43921</v>
      </c>
      <c r="AC1725" s="6">
        <f>VLOOKUP(D1725,StateActions!L:M,2,FALSE)</f>
        <v>43920</v>
      </c>
      <c r="AD1725" s="6">
        <f>VLOOKUP(D1725,StateActions!A:B,2,FALSE)</f>
        <v>43906</v>
      </c>
      <c r="AE1725">
        <f t="shared" si="538"/>
        <v>-29</v>
      </c>
      <c r="AF1725">
        <f t="shared" si="539"/>
        <v>-28</v>
      </c>
      <c r="AG1725">
        <f t="shared" si="540"/>
        <v>-14</v>
      </c>
      <c r="AH1725" s="18">
        <f t="shared" si="541"/>
        <v>0</v>
      </c>
      <c r="AI1725" s="18">
        <f t="shared" si="542"/>
        <v>0</v>
      </c>
      <c r="AJ1725" s="20">
        <f t="shared" si="543"/>
        <v>0</v>
      </c>
      <c r="AK1725" t="str">
        <f t="shared" si="544"/>
        <v>Include</v>
      </c>
      <c r="AL1725" t="str">
        <f t="shared" si="545"/>
        <v>Less than 10 deaths</v>
      </c>
      <c r="AM1725" s="6">
        <f>IFERROR(VLOOKUP(D1725,DatesEachStateReach10Deaths!A:B,2,FALSE),AK1725)</f>
        <v>43920</v>
      </c>
      <c r="AN1725">
        <f t="shared" si="546"/>
        <v>-28</v>
      </c>
    </row>
    <row r="1726" spans="1:40" x14ac:dyDescent="0.25">
      <c r="A1726" t="str">
        <f t="shared" si="551"/>
        <v>43893Tennessee</v>
      </c>
      <c r="B1726" t="str">
        <f t="shared" si="534"/>
        <v>43893TN</v>
      </c>
      <c r="C1726" s="6">
        <v>43893</v>
      </c>
      <c r="D1726" t="s">
        <v>105</v>
      </c>
      <c r="E1726" t="s">
        <v>51</v>
      </c>
      <c r="F1726">
        <f>IFERROR(VLOOKUP(B1726,CovidTracking!B:G,4,FALSE),0)</f>
        <v>0</v>
      </c>
      <c r="G1726">
        <f>IFERROR(VLOOKUP(B1726,CovidTracking!B:G,5,FALSE),0)</f>
        <v>0</v>
      </c>
      <c r="H1726">
        <f t="shared" si="535"/>
        <v>0</v>
      </c>
      <c r="I1726">
        <f>IFERROR(VLOOKUP(B1726,CovidTracking!B:G,6,FALSE),0)</f>
        <v>0</v>
      </c>
      <c r="J1726">
        <f t="shared" si="552"/>
        <v>0</v>
      </c>
      <c r="K1726">
        <f t="shared" si="553"/>
        <v>0</v>
      </c>
      <c r="L1726">
        <f t="shared" si="554"/>
        <v>0</v>
      </c>
      <c r="M1726">
        <f t="shared" si="555"/>
        <v>0</v>
      </c>
      <c r="N1726">
        <f>VLOOKUP(A1726,Mobility!$A:$L,7,FALSE)</f>
        <v>17</v>
      </c>
      <c r="O1726">
        <f>VLOOKUP(A1726,Mobility!$A:$L,8,FALSE)</f>
        <v>12</v>
      </c>
      <c r="P1726">
        <f>VLOOKUP(A1726,Mobility!$A:$L,9,FALSE)</f>
        <v>38</v>
      </c>
      <c r="Q1726">
        <f>VLOOKUP(A1726,Mobility!$A:$L,10,FALSE)</f>
        <v>4</v>
      </c>
      <c r="R1726">
        <f>VLOOKUP(A1726,Mobility!$A:$L,11,FALSE)</f>
        <v>-8</v>
      </c>
      <c r="S1726">
        <f>VLOOKUP(A1726,Mobility!$A:$L,12,FALSE)</f>
        <v>0</v>
      </c>
      <c r="T1726">
        <f>VLOOKUP(D1726,'Pop and Pop Den'!A:C,2,FALSE)</f>
        <v>6897576</v>
      </c>
      <c r="U1726">
        <f>VLOOKUP(D1726,'Pop and Pop Den'!A:C,3,FALSE)</f>
        <v>167.2748</v>
      </c>
      <c r="V1726">
        <f>VLOOKUP(D1726,Unemployment!A:B,2,FALSE)</f>
        <v>3.4</v>
      </c>
      <c r="W1726">
        <f>VLOOKUP(D1726,Unemployment!H:J,2,FALSE)</f>
        <v>3.4</v>
      </c>
      <c r="X1726">
        <f>VLOOKUP(D1726,Unemployment!H:J,3,FALSE)</f>
        <v>3.5</v>
      </c>
      <c r="Y1726">
        <f t="shared" si="536"/>
        <v>0.10000000000000009</v>
      </c>
      <c r="Z1726">
        <f t="shared" si="537"/>
        <v>0.10000000000000009</v>
      </c>
      <c r="AA1726">
        <f>VLOOKUP(D1726,MedianAge!A:B,2,FALSE)</f>
        <v>38.700000000000003</v>
      </c>
      <c r="AB1726" s="6">
        <f>VLOOKUP(D1726,StateActions!F:G,2,FALSE)</f>
        <v>43921</v>
      </c>
      <c r="AC1726" s="6">
        <f>VLOOKUP(D1726,StateActions!L:M,2,FALSE)</f>
        <v>43920</v>
      </c>
      <c r="AD1726" s="6">
        <f>VLOOKUP(D1726,StateActions!A:B,2,FALSE)</f>
        <v>43906</v>
      </c>
      <c r="AE1726">
        <f t="shared" si="538"/>
        <v>-28</v>
      </c>
      <c r="AF1726">
        <f t="shared" si="539"/>
        <v>-27</v>
      </c>
      <c r="AG1726">
        <f t="shared" si="540"/>
        <v>-13</v>
      </c>
      <c r="AH1726" s="18">
        <f t="shared" si="541"/>
        <v>0</v>
      </c>
      <c r="AI1726" s="18">
        <f t="shared" si="542"/>
        <v>0</v>
      </c>
      <c r="AJ1726" s="20">
        <f t="shared" si="543"/>
        <v>0</v>
      </c>
      <c r="AK1726" t="str">
        <f t="shared" si="544"/>
        <v>Include</v>
      </c>
      <c r="AL1726" t="str">
        <f t="shared" si="545"/>
        <v>Less than 10 deaths</v>
      </c>
      <c r="AM1726" s="6">
        <f>IFERROR(VLOOKUP(D1726,DatesEachStateReach10Deaths!A:B,2,FALSE),AK1726)</f>
        <v>43920</v>
      </c>
      <c r="AN1726">
        <f t="shared" si="546"/>
        <v>-27</v>
      </c>
    </row>
    <row r="1727" spans="1:40" x14ac:dyDescent="0.25">
      <c r="A1727" t="str">
        <f t="shared" si="551"/>
        <v>43894Tennessee</v>
      </c>
      <c r="B1727" t="str">
        <f t="shared" si="534"/>
        <v>43894TN</v>
      </c>
      <c r="C1727" s="6">
        <v>43894</v>
      </c>
      <c r="D1727" t="s">
        <v>105</v>
      </c>
      <c r="E1727" t="s">
        <v>51</v>
      </c>
      <c r="F1727">
        <f>IFERROR(VLOOKUP(B1727,CovidTracking!B:G,4,FALSE),0)</f>
        <v>0</v>
      </c>
      <c r="G1727">
        <f>IFERROR(VLOOKUP(B1727,CovidTracking!B:G,5,FALSE),0)</f>
        <v>0</v>
      </c>
      <c r="H1727">
        <f t="shared" si="535"/>
        <v>0</v>
      </c>
      <c r="I1727">
        <f>IFERROR(VLOOKUP(B1727,CovidTracking!B:G,6,FALSE),0)</f>
        <v>0</v>
      </c>
      <c r="J1727">
        <f t="shared" si="552"/>
        <v>0</v>
      </c>
      <c r="K1727">
        <f t="shared" si="553"/>
        <v>0</v>
      </c>
      <c r="L1727">
        <f t="shared" si="554"/>
        <v>0</v>
      </c>
      <c r="M1727">
        <f t="shared" si="555"/>
        <v>0</v>
      </c>
      <c r="N1727">
        <f>VLOOKUP(A1727,Mobility!$A:$L,7,FALSE)</f>
        <v>12</v>
      </c>
      <c r="O1727">
        <f>VLOOKUP(A1727,Mobility!$A:$L,8,FALSE)</f>
        <v>11</v>
      </c>
      <c r="P1727">
        <f>VLOOKUP(A1727,Mobility!$A:$L,9,FALSE)</f>
        <v>36</v>
      </c>
      <c r="Q1727">
        <f>VLOOKUP(A1727,Mobility!$A:$L,10,FALSE)</f>
        <v>5</v>
      </c>
      <c r="R1727">
        <f>VLOOKUP(A1727,Mobility!$A:$L,11,FALSE)</f>
        <v>0</v>
      </c>
      <c r="S1727">
        <f>VLOOKUP(A1727,Mobility!$A:$L,12,FALSE)</f>
        <v>-1</v>
      </c>
      <c r="T1727">
        <f>VLOOKUP(D1727,'Pop and Pop Den'!A:C,2,FALSE)</f>
        <v>6897576</v>
      </c>
      <c r="U1727">
        <f>VLOOKUP(D1727,'Pop and Pop Den'!A:C,3,FALSE)</f>
        <v>167.2748</v>
      </c>
      <c r="V1727">
        <f>VLOOKUP(D1727,Unemployment!A:B,2,FALSE)</f>
        <v>3.4</v>
      </c>
      <c r="W1727">
        <f>VLOOKUP(D1727,Unemployment!H:J,2,FALSE)</f>
        <v>3.4</v>
      </c>
      <c r="X1727">
        <f>VLOOKUP(D1727,Unemployment!H:J,3,FALSE)</f>
        <v>3.5</v>
      </c>
      <c r="Y1727">
        <f t="shared" si="536"/>
        <v>0.10000000000000009</v>
      </c>
      <c r="Z1727">
        <f t="shared" si="537"/>
        <v>0.10000000000000009</v>
      </c>
      <c r="AA1727">
        <f>VLOOKUP(D1727,MedianAge!A:B,2,FALSE)</f>
        <v>38.700000000000003</v>
      </c>
      <c r="AB1727" s="6">
        <f>VLOOKUP(D1727,StateActions!F:G,2,FALSE)</f>
        <v>43921</v>
      </c>
      <c r="AC1727" s="6">
        <f>VLOOKUP(D1727,StateActions!L:M,2,FALSE)</f>
        <v>43920</v>
      </c>
      <c r="AD1727" s="6">
        <f>VLOOKUP(D1727,StateActions!A:B,2,FALSE)</f>
        <v>43906</v>
      </c>
      <c r="AE1727">
        <f t="shared" si="538"/>
        <v>-27</v>
      </c>
      <c r="AF1727">
        <f t="shared" si="539"/>
        <v>-26</v>
      </c>
      <c r="AG1727">
        <f t="shared" si="540"/>
        <v>-12</v>
      </c>
      <c r="AH1727" s="18">
        <f t="shared" si="541"/>
        <v>0</v>
      </c>
      <c r="AI1727" s="18">
        <f t="shared" si="542"/>
        <v>0</v>
      </c>
      <c r="AJ1727" s="20">
        <f t="shared" si="543"/>
        <v>0</v>
      </c>
      <c r="AK1727" t="str">
        <f t="shared" si="544"/>
        <v>Include</v>
      </c>
      <c r="AL1727" t="str">
        <f t="shared" si="545"/>
        <v>Less than 10 deaths</v>
      </c>
      <c r="AM1727" s="6">
        <f>IFERROR(VLOOKUP(D1727,DatesEachStateReach10Deaths!A:B,2,FALSE),AK1727)</f>
        <v>43920</v>
      </c>
      <c r="AN1727">
        <f t="shared" si="546"/>
        <v>-26</v>
      </c>
    </row>
    <row r="1728" spans="1:40" x14ac:dyDescent="0.25">
      <c r="A1728" t="str">
        <f t="shared" si="551"/>
        <v>43895Tennessee</v>
      </c>
      <c r="B1728" t="str">
        <f t="shared" si="534"/>
        <v>43895TN</v>
      </c>
      <c r="C1728" s="6">
        <v>43895</v>
      </c>
      <c r="D1728" t="s">
        <v>105</v>
      </c>
      <c r="E1728" t="s">
        <v>51</v>
      </c>
      <c r="F1728">
        <f>IFERROR(VLOOKUP(B1728,CovidTracking!B:G,4,FALSE),0)</f>
        <v>1</v>
      </c>
      <c r="G1728">
        <f>IFERROR(VLOOKUP(B1728,CovidTracking!B:G,5,FALSE),0)</f>
        <v>0</v>
      </c>
      <c r="H1728">
        <f t="shared" si="535"/>
        <v>1</v>
      </c>
      <c r="I1728">
        <f>IFERROR(VLOOKUP(B1728,CovidTracking!B:G,6,FALSE),0)</f>
        <v>0</v>
      </c>
      <c r="J1728">
        <f t="shared" si="552"/>
        <v>1</v>
      </c>
      <c r="K1728">
        <f t="shared" si="553"/>
        <v>0</v>
      </c>
      <c r="L1728">
        <f t="shared" si="554"/>
        <v>1</v>
      </c>
      <c r="M1728">
        <f t="shared" si="555"/>
        <v>0</v>
      </c>
      <c r="N1728">
        <f>VLOOKUP(A1728,Mobility!$A:$L,7,FALSE)</f>
        <v>11</v>
      </c>
      <c r="O1728">
        <f>VLOOKUP(A1728,Mobility!$A:$L,8,FALSE)</f>
        <v>10</v>
      </c>
      <c r="P1728">
        <f>VLOOKUP(A1728,Mobility!$A:$L,9,FALSE)</f>
        <v>33</v>
      </c>
      <c r="Q1728">
        <f>VLOOKUP(A1728,Mobility!$A:$L,10,FALSE)</f>
        <v>7</v>
      </c>
      <c r="R1728">
        <f>VLOOKUP(A1728,Mobility!$A:$L,11,FALSE)</f>
        <v>1</v>
      </c>
      <c r="S1728">
        <f>VLOOKUP(A1728,Mobility!$A:$L,12,FALSE)</f>
        <v>-2</v>
      </c>
      <c r="T1728">
        <f>VLOOKUP(D1728,'Pop and Pop Den'!A:C,2,FALSE)</f>
        <v>6897576</v>
      </c>
      <c r="U1728">
        <f>VLOOKUP(D1728,'Pop and Pop Den'!A:C,3,FALSE)</f>
        <v>167.2748</v>
      </c>
      <c r="V1728">
        <f>VLOOKUP(D1728,Unemployment!A:B,2,FALSE)</f>
        <v>3.4</v>
      </c>
      <c r="W1728">
        <f>VLOOKUP(D1728,Unemployment!H:J,2,FALSE)</f>
        <v>3.4</v>
      </c>
      <c r="X1728">
        <f>VLOOKUP(D1728,Unemployment!H:J,3,FALSE)</f>
        <v>3.5</v>
      </c>
      <c r="Y1728">
        <f t="shared" si="536"/>
        <v>0.10000000000000009</v>
      </c>
      <c r="Z1728">
        <f t="shared" si="537"/>
        <v>0.10000000000000009</v>
      </c>
      <c r="AA1728">
        <f>VLOOKUP(D1728,MedianAge!A:B,2,FALSE)</f>
        <v>38.700000000000003</v>
      </c>
      <c r="AB1728" s="6">
        <f>VLOOKUP(D1728,StateActions!F:G,2,FALSE)</f>
        <v>43921</v>
      </c>
      <c r="AC1728" s="6">
        <f>VLOOKUP(D1728,StateActions!L:M,2,FALSE)</f>
        <v>43920</v>
      </c>
      <c r="AD1728" s="6">
        <f>VLOOKUP(D1728,StateActions!A:B,2,FALSE)</f>
        <v>43906</v>
      </c>
      <c r="AE1728">
        <f t="shared" si="538"/>
        <v>-26</v>
      </c>
      <c r="AF1728">
        <f t="shared" si="539"/>
        <v>-25</v>
      </c>
      <c r="AG1728">
        <f t="shared" si="540"/>
        <v>-11</v>
      </c>
      <c r="AH1728" s="18">
        <f t="shared" si="541"/>
        <v>1</v>
      </c>
      <c r="AI1728" s="18">
        <f t="shared" si="542"/>
        <v>0</v>
      </c>
      <c r="AJ1728" s="20">
        <f t="shared" si="543"/>
        <v>0</v>
      </c>
      <c r="AK1728" t="str">
        <f t="shared" si="544"/>
        <v>Include</v>
      </c>
      <c r="AL1728" t="str">
        <f t="shared" si="545"/>
        <v>Less than 10 deaths</v>
      </c>
      <c r="AM1728" s="6">
        <f>IFERROR(VLOOKUP(D1728,DatesEachStateReach10Deaths!A:B,2,FALSE),AK1728)</f>
        <v>43920</v>
      </c>
      <c r="AN1728">
        <f t="shared" si="546"/>
        <v>-25</v>
      </c>
    </row>
    <row r="1729" spans="1:40" x14ac:dyDescent="0.25">
      <c r="A1729" t="str">
        <f t="shared" si="551"/>
        <v>43896Tennessee</v>
      </c>
      <c r="B1729" t="str">
        <f t="shared" si="534"/>
        <v>43896TN</v>
      </c>
      <c r="C1729" s="6">
        <v>43896</v>
      </c>
      <c r="D1729" t="s">
        <v>105</v>
      </c>
      <c r="E1729" t="s">
        <v>51</v>
      </c>
      <c r="F1729">
        <f>IFERROR(VLOOKUP(B1729,CovidTracking!B:G,4,FALSE),0)</f>
        <v>1</v>
      </c>
      <c r="G1729">
        <f>IFERROR(VLOOKUP(B1729,CovidTracking!B:G,5,FALSE),0)</f>
        <v>0</v>
      </c>
      <c r="H1729">
        <f t="shared" si="535"/>
        <v>1</v>
      </c>
      <c r="I1729">
        <f>IFERROR(VLOOKUP(B1729,CovidTracking!B:G,6,FALSE),0)</f>
        <v>0</v>
      </c>
      <c r="J1729">
        <f t="shared" si="552"/>
        <v>0</v>
      </c>
      <c r="K1729">
        <f t="shared" si="553"/>
        <v>0</v>
      </c>
      <c r="L1729">
        <f t="shared" si="554"/>
        <v>0</v>
      </c>
      <c r="M1729">
        <f t="shared" si="555"/>
        <v>0</v>
      </c>
      <c r="N1729">
        <f>VLOOKUP(A1729,Mobility!$A:$L,7,FALSE)</f>
        <v>5</v>
      </c>
      <c r="O1729">
        <f>VLOOKUP(A1729,Mobility!$A:$L,8,FALSE)</f>
        <v>4</v>
      </c>
      <c r="P1729">
        <f>VLOOKUP(A1729,Mobility!$A:$L,9,FALSE)</f>
        <v>25</v>
      </c>
      <c r="Q1729">
        <f>VLOOKUP(A1729,Mobility!$A:$L,10,FALSE)</f>
        <v>6</v>
      </c>
      <c r="R1729">
        <f>VLOOKUP(A1729,Mobility!$A:$L,11,FALSE)</f>
        <v>0</v>
      </c>
      <c r="S1729">
        <f>VLOOKUP(A1729,Mobility!$A:$L,12,FALSE)</f>
        <v>-1</v>
      </c>
      <c r="T1729">
        <f>VLOOKUP(D1729,'Pop and Pop Den'!A:C,2,FALSE)</f>
        <v>6897576</v>
      </c>
      <c r="U1729">
        <f>VLOOKUP(D1729,'Pop and Pop Den'!A:C,3,FALSE)</f>
        <v>167.2748</v>
      </c>
      <c r="V1729">
        <f>VLOOKUP(D1729,Unemployment!A:B,2,FALSE)</f>
        <v>3.4</v>
      </c>
      <c r="W1729">
        <f>VLOOKUP(D1729,Unemployment!H:J,2,FALSE)</f>
        <v>3.4</v>
      </c>
      <c r="X1729">
        <f>VLOOKUP(D1729,Unemployment!H:J,3,FALSE)</f>
        <v>3.5</v>
      </c>
      <c r="Y1729">
        <f t="shared" si="536"/>
        <v>0.10000000000000009</v>
      </c>
      <c r="Z1729">
        <f t="shared" si="537"/>
        <v>0.10000000000000009</v>
      </c>
      <c r="AA1729">
        <f>VLOOKUP(D1729,MedianAge!A:B,2,FALSE)</f>
        <v>38.700000000000003</v>
      </c>
      <c r="AB1729" s="6">
        <f>VLOOKUP(D1729,StateActions!F:G,2,FALSE)</f>
        <v>43921</v>
      </c>
      <c r="AC1729" s="6">
        <f>VLOOKUP(D1729,StateActions!L:M,2,FALSE)</f>
        <v>43920</v>
      </c>
      <c r="AD1729" s="6">
        <f>VLOOKUP(D1729,StateActions!A:B,2,FALSE)</f>
        <v>43906</v>
      </c>
      <c r="AE1729">
        <f t="shared" si="538"/>
        <v>-25</v>
      </c>
      <c r="AF1729">
        <f t="shared" si="539"/>
        <v>-24</v>
      </c>
      <c r="AG1729">
        <f t="shared" si="540"/>
        <v>-10</v>
      </c>
      <c r="AH1729" s="18">
        <f t="shared" si="541"/>
        <v>1</v>
      </c>
      <c r="AI1729" s="18">
        <f t="shared" si="542"/>
        <v>0</v>
      </c>
      <c r="AJ1729" s="20">
        <f t="shared" si="543"/>
        <v>0</v>
      </c>
      <c r="AK1729" t="str">
        <f t="shared" si="544"/>
        <v>Include</v>
      </c>
      <c r="AL1729" t="str">
        <f t="shared" si="545"/>
        <v>Less than 10 deaths</v>
      </c>
      <c r="AM1729" s="6">
        <f>IFERROR(VLOOKUP(D1729,DatesEachStateReach10Deaths!A:B,2,FALSE),AK1729)</f>
        <v>43920</v>
      </c>
      <c r="AN1729">
        <f t="shared" si="546"/>
        <v>-24</v>
      </c>
    </row>
    <row r="1730" spans="1:40" x14ac:dyDescent="0.25">
      <c r="A1730" t="str">
        <f t="shared" si="551"/>
        <v>43897Tennessee</v>
      </c>
      <c r="B1730" t="str">
        <f t="shared" ref="B1730:B1793" si="556">C1730&amp;E1730</f>
        <v>43897TN</v>
      </c>
      <c r="C1730" s="6">
        <v>43897</v>
      </c>
      <c r="D1730" t="s">
        <v>105</v>
      </c>
      <c r="E1730" t="s">
        <v>51</v>
      </c>
      <c r="F1730">
        <f>IFERROR(VLOOKUP(B1730,CovidTracking!B:G,4,FALSE),0)</f>
        <v>1</v>
      </c>
      <c r="G1730">
        <f>IFERROR(VLOOKUP(B1730,CovidTracking!B:G,5,FALSE),0)</f>
        <v>0</v>
      </c>
      <c r="H1730">
        <f t="shared" ref="H1730:H1793" si="557">F1730+G1730</f>
        <v>1</v>
      </c>
      <c r="I1730">
        <f>IFERROR(VLOOKUP(B1730,CovidTracking!B:G,6,FALSE),0)</f>
        <v>0</v>
      </c>
      <c r="J1730">
        <f t="shared" si="552"/>
        <v>0</v>
      </c>
      <c r="K1730">
        <f t="shared" si="553"/>
        <v>0</v>
      </c>
      <c r="L1730">
        <f t="shared" si="554"/>
        <v>0</v>
      </c>
      <c r="M1730">
        <f t="shared" si="555"/>
        <v>0</v>
      </c>
      <c r="N1730">
        <f>VLOOKUP(A1730,Mobility!$A:$L,7,FALSE)</f>
        <v>12</v>
      </c>
      <c r="O1730">
        <f>VLOOKUP(A1730,Mobility!$A:$L,8,FALSE)</f>
        <v>10</v>
      </c>
      <c r="P1730">
        <f>VLOOKUP(A1730,Mobility!$A:$L,9,FALSE)</f>
        <v>88</v>
      </c>
      <c r="Q1730">
        <f>VLOOKUP(A1730,Mobility!$A:$L,10,FALSE)</f>
        <v>15</v>
      </c>
      <c r="R1730">
        <f>VLOOKUP(A1730,Mobility!$A:$L,11,FALSE)</f>
        <v>6</v>
      </c>
      <c r="S1730">
        <f>VLOOKUP(A1730,Mobility!$A:$L,12,FALSE)</f>
        <v>-3</v>
      </c>
      <c r="T1730">
        <f>VLOOKUP(D1730,'Pop and Pop Den'!A:C,2,FALSE)</f>
        <v>6897576</v>
      </c>
      <c r="U1730">
        <f>VLOOKUP(D1730,'Pop and Pop Den'!A:C,3,FALSE)</f>
        <v>167.2748</v>
      </c>
      <c r="V1730">
        <f>VLOOKUP(D1730,Unemployment!A:B,2,FALSE)</f>
        <v>3.4</v>
      </c>
      <c r="W1730">
        <f>VLOOKUP(D1730,Unemployment!H:J,2,FALSE)</f>
        <v>3.4</v>
      </c>
      <c r="X1730">
        <f>VLOOKUP(D1730,Unemployment!H:J,3,FALSE)</f>
        <v>3.5</v>
      </c>
      <c r="Y1730">
        <f t="shared" si="536"/>
        <v>0.10000000000000009</v>
      </c>
      <c r="Z1730">
        <f t="shared" si="537"/>
        <v>0.10000000000000009</v>
      </c>
      <c r="AA1730">
        <f>VLOOKUP(D1730,MedianAge!A:B,2,FALSE)</f>
        <v>38.700000000000003</v>
      </c>
      <c r="AB1730" s="6">
        <f>VLOOKUP(D1730,StateActions!F:G,2,FALSE)</f>
        <v>43921</v>
      </c>
      <c r="AC1730" s="6">
        <f>VLOOKUP(D1730,StateActions!L:M,2,FALSE)</f>
        <v>43920</v>
      </c>
      <c r="AD1730" s="6">
        <f>VLOOKUP(D1730,StateActions!A:B,2,FALSE)</f>
        <v>43906</v>
      </c>
      <c r="AE1730">
        <f t="shared" si="538"/>
        <v>-24</v>
      </c>
      <c r="AF1730">
        <f t="shared" si="539"/>
        <v>-23</v>
      </c>
      <c r="AG1730">
        <f t="shared" si="540"/>
        <v>-9</v>
      </c>
      <c r="AH1730" s="18">
        <f t="shared" si="541"/>
        <v>1</v>
      </c>
      <c r="AI1730" s="18">
        <f t="shared" si="542"/>
        <v>0</v>
      </c>
      <c r="AJ1730" s="20">
        <f t="shared" si="543"/>
        <v>0</v>
      </c>
      <c r="AK1730" t="str">
        <f t="shared" si="544"/>
        <v>Include</v>
      </c>
      <c r="AL1730" t="str">
        <f t="shared" si="545"/>
        <v>Less than 10 deaths</v>
      </c>
      <c r="AM1730" s="6">
        <f>IFERROR(VLOOKUP(D1730,DatesEachStateReach10Deaths!A:B,2,FALSE),AK1730)</f>
        <v>43920</v>
      </c>
      <c r="AN1730">
        <f t="shared" si="546"/>
        <v>-23</v>
      </c>
    </row>
    <row r="1731" spans="1:40" x14ac:dyDescent="0.25">
      <c r="A1731" t="str">
        <f t="shared" si="551"/>
        <v>43898Tennessee</v>
      </c>
      <c r="B1731" t="str">
        <f t="shared" si="556"/>
        <v>43898TN</v>
      </c>
      <c r="C1731" s="6">
        <v>43898</v>
      </c>
      <c r="D1731" t="s">
        <v>105</v>
      </c>
      <c r="E1731" t="s">
        <v>51</v>
      </c>
      <c r="F1731">
        <f>IFERROR(VLOOKUP(B1731,CovidTracking!B:G,4,FALSE),0)</f>
        <v>3</v>
      </c>
      <c r="G1731">
        <f>IFERROR(VLOOKUP(B1731,CovidTracking!B:G,5,FALSE),0)</f>
        <v>0</v>
      </c>
      <c r="H1731">
        <f t="shared" si="557"/>
        <v>3</v>
      </c>
      <c r="I1731">
        <f>IFERROR(VLOOKUP(B1731,CovidTracking!B:G,6,FALSE),0)</f>
        <v>0</v>
      </c>
      <c r="J1731">
        <f t="shared" si="552"/>
        <v>2</v>
      </c>
      <c r="K1731">
        <f t="shared" si="553"/>
        <v>0</v>
      </c>
      <c r="L1731">
        <f t="shared" si="554"/>
        <v>2</v>
      </c>
      <c r="M1731">
        <f t="shared" si="555"/>
        <v>0</v>
      </c>
      <c r="N1731">
        <f>VLOOKUP(A1731,Mobility!$A:$L,7,FALSE)</f>
        <v>13</v>
      </c>
      <c r="O1731">
        <f>VLOOKUP(A1731,Mobility!$A:$L,8,FALSE)</f>
        <v>11</v>
      </c>
      <c r="P1731">
        <f>VLOOKUP(A1731,Mobility!$A:$L,9,FALSE)</f>
        <v>81</v>
      </c>
      <c r="Q1731">
        <f>VLOOKUP(A1731,Mobility!$A:$L,10,FALSE)</f>
        <v>13</v>
      </c>
      <c r="R1731">
        <f>VLOOKUP(A1731,Mobility!$A:$L,11,FALSE)</f>
        <v>2</v>
      </c>
      <c r="S1731">
        <f>VLOOKUP(A1731,Mobility!$A:$L,12,FALSE)</f>
        <v>-2</v>
      </c>
      <c r="T1731">
        <f>VLOOKUP(D1731,'Pop and Pop Den'!A:C,2,FALSE)</f>
        <v>6897576</v>
      </c>
      <c r="U1731">
        <f>VLOOKUP(D1731,'Pop and Pop Den'!A:C,3,FALSE)</f>
        <v>167.2748</v>
      </c>
      <c r="V1731">
        <f>VLOOKUP(D1731,Unemployment!A:B,2,FALSE)</f>
        <v>3.4</v>
      </c>
      <c r="W1731">
        <f>VLOOKUP(D1731,Unemployment!H:J,2,FALSE)</f>
        <v>3.4</v>
      </c>
      <c r="X1731">
        <f>VLOOKUP(D1731,Unemployment!H:J,3,FALSE)</f>
        <v>3.5</v>
      </c>
      <c r="Y1731">
        <f t="shared" ref="Y1731:Y1794" si="558">X1731-V1731</f>
        <v>0.10000000000000009</v>
      </c>
      <c r="Z1731">
        <f t="shared" ref="Z1731:Z1794" si="559">X1731-W1731</f>
        <v>0.10000000000000009</v>
      </c>
      <c r="AA1731">
        <f>VLOOKUP(D1731,MedianAge!A:B,2,FALSE)</f>
        <v>38.700000000000003</v>
      </c>
      <c r="AB1731" s="6">
        <f>VLOOKUP(D1731,StateActions!F:G,2,FALSE)</f>
        <v>43921</v>
      </c>
      <c r="AC1731" s="6">
        <f>VLOOKUP(D1731,StateActions!L:M,2,FALSE)</f>
        <v>43920</v>
      </c>
      <c r="AD1731" s="6">
        <f>VLOOKUP(D1731,StateActions!A:B,2,FALSE)</f>
        <v>43906</v>
      </c>
      <c r="AE1731">
        <f t="shared" ref="AE1731:AE1794" si="560">C1731-AB1731</f>
        <v>-23</v>
      </c>
      <c r="AF1731">
        <f t="shared" ref="AF1731:AF1794" si="561">C1731-AC1731</f>
        <v>-22</v>
      </c>
      <c r="AG1731">
        <f t="shared" ref="AG1731:AG1794" si="562">C1731-AD1731</f>
        <v>-8</v>
      </c>
      <c r="AH1731" s="18">
        <f t="shared" ref="AH1731:AH1794" si="563">IFERROR(F1731/H1731,0)</f>
        <v>1</v>
      </c>
      <c r="AI1731" s="18">
        <f t="shared" ref="AI1731:AI1794" si="564">IFERROR(G1731/H1731,0)</f>
        <v>0</v>
      </c>
      <c r="AJ1731" s="20">
        <f t="shared" ref="AJ1731:AJ1794" si="565">IFERROR(I1731/H1731,0)</f>
        <v>0</v>
      </c>
      <c r="AK1731" t="str">
        <f t="shared" ref="AK1731:AK1794" si="566">IF(SUMIFS(M:M,D:D,D1731)&lt;10,"Exclude less than 10 Deaths","Include")</f>
        <v>Include</v>
      </c>
      <c r="AL1731" t="str">
        <f t="shared" ref="AL1731:AL1794" si="567">IF(I1731&gt;9,"10 or more deaths","Less than 10 deaths")</f>
        <v>Less than 10 deaths</v>
      </c>
      <c r="AM1731" s="6">
        <f>IFERROR(VLOOKUP(D1731,DatesEachStateReach10Deaths!A:B,2,FALSE),AK1731)</f>
        <v>43920</v>
      </c>
      <c r="AN1731">
        <f t="shared" ref="AN1731:AN1794" si="568">IFERROR(C1731-AM1731,AK1731)</f>
        <v>-22</v>
      </c>
    </row>
    <row r="1732" spans="1:40" x14ac:dyDescent="0.25">
      <c r="A1732" t="str">
        <f t="shared" si="551"/>
        <v>43899Tennessee</v>
      </c>
      <c r="B1732" t="str">
        <f t="shared" si="556"/>
        <v>43899TN</v>
      </c>
      <c r="C1732" s="6">
        <v>43899</v>
      </c>
      <c r="D1732" t="s">
        <v>105</v>
      </c>
      <c r="E1732" t="s">
        <v>51</v>
      </c>
      <c r="F1732">
        <f>IFERROR(VLOOKUP(B1732,CovidTracking!B:G,4,FALSE),0)</f>
        <v>3</v>
      </c>
      <c r="G1732">
        <f>IFERROR(VLOOKUP(B1732,CovidTracking!B:G,5,FALSE),0)</f>
        <v>0</v>
      </c>
      <c r="H1732">
        <f t="shared" si="557"/>
        <v>3</v>
      </c>
      <c r="I1732">
        <f>IFERROR(VLOOKUP(B1732,CovidTracking!B:G,6,FALSE),0)</f>
        <v>0</v>
      </c>
      <c r="J1732">
        <f t="shared" si="552"/>
        <v>0</v>
      </c>
      <c r="K1732">
        <f t="shared" si="553"/>
        <v>0</v>
      </c>
      <c r="L1732">
        <f t="shared" si="554"/>
        <v>0</v>
      </c>
      <c r="M1732">
        <f t="shared" si="555"/>
        <v>0</v>
      </c>
      <c r="N1732">
        <f>VLOOKUP(A1732,Mobility!$A:$L,7,FALSE)</f>
        <v>8</v>
      </c>
      <c r="O1732">
        <f>VLOOKUP(A1732,Mobility!$A:$L,8,FALSE)</f>
        <v>7</v>
      </c>
      <c r="P1732">
        <f>VLOOKUP(A1732,Mobility!$A:$L,9,FALSE)</f>
        <v>45</v>
      </c>
      <c r="Q1732">
        <f>VLOOKUP(A1732,Mobility!$A:$L,10,FALSE)</f>
        <v>5</v>
      </c>
      <c r="R1732">
        <f>VLOOKUP(A1732,Mobility!$A:$L,11,FALSE)</f>
        <v>0</v>
      </c>
      <c r="S1732">
        <f>VLOOKUP(A1732,Mobility!$A:$L,12,FALSE)</f>
        <v>0</v>
      </c>
      <c r="T1732">
        <f>VLOOKUP(D1732,'Pop and Pop Den'!A:C,2,FALSE)</f>
        <v>6897576</v>
      </c>
      <c r="U1732">
        <f>VLOOKUP(D1732,'Pop and Pop Den'!A:C,3,FALSE)</f>
        <v>167.2748</v>
      </c>
      <c r="V1732">
        <f>VLOOKUP(D1732,Unemployment!A:B,2,FALSE)</f>
        <v>3.4</v>
      </c>
      <c r="W1732">
        <f>VLOOKUP(D1732,Unemployment!H:J,2,FALSE)</f>
        <v>3.4</v>
      </c>
      <c r="X1732">
        <f>VLOOKUP(D1732,Unemployment!H:J,3,FALSE)</f>
        <v>3.5</v>
      </c>
      <c r="Y1732">
        <f t="shared" si="558"/>
        <v>0.10000000000000009</v>
      </c>
      <c r="Z1732">
        <f t="shared" si="559"/>
        <v>0.10000000000000009</v>
      </c>
      <c r="AA1732">
        <f>VLOOKUP(D1732,MedianAge!A:B,2,FALSE)</f>
        <v>38.700000000000003</v>
      </c>
      <c r="AB1732" s="6">
        <f>VLOOKUP(D1732,StateActions!F:G,2,FALSE)</f>
        <v>43921</v>
      </c>
      <c r="AC1732" s="6">
        <f>VLOOKUP(D1732,StateActions!L:M,2,FALSE)</f>
        <v>43920</v>
      </c>
      <c r="AD1732" s="6">
        <f>VLOOKUP(D1732,StateActions!A:B,2,FALSE)</f>
        <v>43906</v>
      </c>
      <c r="AE1732">
        <f t="shared" si="560"/>
        <v>-22</v>
      </c>
      <c r="AF1732">
        <f t="shared" si="561"/>
        <v>-21</v>
      </c>
      <c r="AG1732">
        <f t="shared" si="562"/>
        <v>-7</v>
      </c>
      <c r="AH1732" s="18">
        <f t="shared" si="563"/>
        <v>1</v>
      </c>
      <c r="AI1732" s="18">
        <f t="shared" si="564"/>
        <v>0</v>
      </c>
      <c r="AJ1732" s="20">
        <f t="shared" si="565"/>
        <v>0</v>
      </c>
      <c r="AK1732" t="str">
        <f t="shared" si="566"/>
        <v>Include</v>
      </c>
      <c r="AL1732" t="str">
        <f t="shared" si="567"/>
        <v>Less than 10 deaths</v>
      </c>
      <c r="AM1732" s="6">
        <f>IFERROR(VLOOKUP(D1732,DatesEachStateReach10Deaths!A:B,2,FALSE),AK1732)</f>
        <v>43920</v>
      </c>
      <c r="AN1732">
        <f t="shared" si="568"/>
        <v>-21</v>
      </c>
    </row>
    <row r="1733" spans="1:40" x14ac:dyDescent="0.25">
      <c r="A1733" t="str">
        <f t="shared" si="551"/>
        <v>43900Tennessee</v>
      </c>
      <c r="B1733" t="str">
        <f t="shared" si="556"/>
        <v>43900TN</v>
      </c>
      <c r="C1733" s="6">
        <v>43900</v>
      </c>
      <c r="D1733" t="s">
        <v>105</v>
      </c>
      <c r="E1733" t="s">
        <v>51</v>
      </c>
      <c r="F1733">
        <f>IFERROR(VLOOKUP(B1733,CovidTracking!B:G,4,FALSE),0)</f>
        <v>7</v>
      </c>
      <c r="G1733">
        <f>IFERROR(VLOOKUP(B1733,CovidTracking!B:G,5,FALSE),0)</f>
        <v>0</v>
      </c>
      <c r="H1733">
        <f t="shared" si="557"/>
        <v>7</v>
      </c>
      <c r="I1733">
        <f>IFERROR(VLOOKUP(B1733,CovidTracking!B:G,6,FALSE),0)</f>
        <v>0</v>
      </c>
      <c r="J1733">
        <f t="shared" si="552"/>
        <v>4</v>
      </c>
      <c r="K1733">
        <f t="shared" si="553"/>
        <v>0</v>
      </c>
      <c r="L1733">
        <f t="shared" si="554"/>
        <v>4</v>
      </c>
      <c r="M1733">
        <f t="shared" si="555"/>
        <v>0</v>
      </c>
      <c r="N1733">
        <f>VLOOKUP(A1733,Mobility!$A:$L,7,FALSE)</f>
        <v>8</v>
      </c>
      <c r="O1733">
        <f>VLOOKUP(A1733,Mobility!$A:$L,8,FALSE)</f>
        <v>8</v>
      </c>
      <c r="P1733">
        <f>VLOOKUP(A1733,Mobility!$A:$L,9,FALSE)</f>
        <v>26</v>
      </c>
      <c r="Q1733">
        <f>VLOOKUP(A1733,Mobility!$A:$L,10,FALSE)</f>
        <v>3</v>
      </c>
      <c r="R1733">
        <f>VLOOKUP(A1733,Mobility!$A:$L,11,FALSE)</f>
        <v>-1</v>
      </c>
      <c r="S1733">
        <f>VLOOKUP(A1733,Mobility!$A:$L,12,FALSE)</f>
        <v>1</v>
      </c>
      <c r="T1733">
        <f>VLOOKUP(D1733,'Pop and Pop Den'!A:C,2,FALSE)</f>
        <v>6897576</v>
      </c>
      <c r="U1733">
        <f>VLOOKUP(D1733,'Pop and Pop Den'!A:C,3,FALSE)</f>
        <v>167.2748</v>
      </c>
      <c r="V1733">
        <f>VLOOKUP(D1733,Unemployment!A:B,2,FALSE)</f>
        <v>3.4</v>
      </c>
      <c r="W1733">
        <f>VLOOKUP(D1733,Unemployment!H:J,2,FALSE)</f>
        <v>3.4</v>
      </c>
      <c r="X1733">
        <f>VLOOKUP(D1733,Unemployment!H:J,3,FALSE)</f>
        <v>3.5</v>
      </c>
      <c r="Y1733">
        <f t="shared" si="558"/>
        <v>0.10000000000000009</v>
      </c>
      <c r="Z1733">
        <f t="shared" si="559"/>
        <v>0.10000000000000009</v>
      </c>
      <c r="AA1733">
        <f>VLOOKUP(D1733,MedianAge!A:B,2,FALSE)</f>
        <v>38.700000000000003</v>
      </c>
      <c r="AB1733" s="6">
        <f>VLOOKUP(D1733,StateActions!F:G,2,FALSE)</f>
        <v>43921</v>
      </c>
      <c r="AC1733" s="6">
        <f>VLOOKUP(D1733,StateActions!L:M,2,FALSE)</f>
        <v>43920</v>
      </c>
      <c r="AD1733" s="6">
        <f>VLOOKUP(D1733,StateActions!A:B,2,FALSE)</f>
        <v>43906</v>
      </c>
      <c r="AE1733">
        <f t="shared" si="560"/>
        <v>-21</v>
      </c>
      <c r="AF1733">
        <f t="shared" si="561"/>
        <v>-20</v>
      </c>
      <c r="AG1733">
        <f t="shared" si="562"/>
        <v>-6</v>
      </c>
      <c r="AH1733" s="18">
        <f t="shared" si="563"/>
        <v>1</v>
      </c>
      <c r="AI1733" s="18">
        <f t="shared" si="564"/>
        <v>0</v>
      </c>
      <c r="AJ1733" s="20">
        <f t="shared" si="565"/>
        <v>0</v>
      </c>
      <c r="AK1733" t="str">
        <f t="shared" si="566"/>
        <v>Include</v>
      </c>
      <c r="AL1733" t="str">
        <f t="shared" si="567"/>
        <v>Less than 10 deaths</v>
      </c>
      <c r="AM1733" s="6">
        <f>IFERROR(VLOOKUP(D1733,DatesEachStateReach10Deaths!A:B,2,FALSE),AK1733)</f>
        <v>43920</v>
      </c>
      <c r="AN1733">
        <f t="shared" si="568"/>
        <v>-20</v>
      </c>
    </row>
    <row r="1734" spans="1:40" x14ac:dyDescent="0.25">
      <c r="A1734" t="str">
        <f t="shared" si="551"/>
        <v>43901Tennessee</v>
      </c>
      <c r="B1734" t="str">
        <f t="shared" si="556"/>
        <v>43901TN</v>
      </c>
      <c r="C1734" s="6">
        <v>43901</v>
      </c>
      <c r="D1734" t="s">
        <v>105</v>
      </c>
      <c r="E1734" t="s">
        <v>51</v>
      </c>
      <c r="F1734">
        <f>IFERROR(VLOOKUP(B1734,CovidTracking!B:G,4,FALSE),0)</f>
        <v>7</v>
      </c>
      <c r="G1734">
        <f>IFERROR(VLOOKUP(B1734,CovidTracking!B:G,5,FALSE),0)</f>
        <v>50</v>
      </c>
      <c r="H1734">
        <f t="shared" si="557"/>
        <v>57</v>
      </c>
      <c r="I1734">
        <f>IFERROR(VLOOKUP(B1734,CovidTracking!B:G,6,FALSE),0)</f>
        <v>0</v>
      </c>
      <c r="J1734">
        <f t="shared" si="552"/>
        <v>0</v>
      </c>
      <c r="K1734">
        <f t="shared" si="553"/>
        <v>50</v>
      </c>
      <c r="L1734">
        <f t="shared" si="554"/>
        <v>50</v>
      </c>
      <c r="M1734">
        <f t="shared" si="555"/>
        <v>0</v>
      </c>
      <c r="N1734">
        <f>VLOOKUP(A1734,Mobility!$A:$L,7,FALSE)</f>
        <v>8</v>
      </c>
      <c r="O1734">
        <f>VLOOKUP(A1734,Mobility!$A:$L,8,FALSE)</f>
        <v>11</v>
      </c>
      <c r="P1734">
        <f>VLOOKUP(A1734,Mobility!$A:$L,9,FALSE)</f>
        <v>43</v>
      </c>
      <c r="Q1734">
        <f>VLOOKUP(A1734,Mobility!$A:$L,10,FALSE)</f>
        <v>3</v>
      </c>
      <c r="R1734">
        <f>VLOOKUP(A1734,Mobility!$A:$L,11,FALSE)</f>
        <v>0</v>
      </c>
      <c r="S1734">
        <f>VLOOKUP(A1734,Mobility!$A:$L,12,FALSE)</f>
        <v>0</v>
      </c>
      <c r="T1734">
        <f>VLOOKUP(D1734,'Pop and Pop Den'!A:C,2,FALSE)</f>
        <v>6897576</v>
      </c>
      <c r="U1734">
        <f>VLOOKUP(D1734,'Pop and Pop Den'!A:C,3,FALSE)</f>
        <v>167.2748</v>
      </c>
      <c r="V1734">
        <f>VLOOKUP(D1734,Unemployment!A:B,2,FALSE)</f>
        <v>3.4</v>
      </c>
      <c r="W1734">
        <f>VLOOKUP(D1734,Unemployment!H:J,2,FALSE)</f>
        <v>3.4</v>
      </c>
      <c r="X1734">
        <f>VLOOKUP(D1734,Unemployment!H:J,3,FALSE)</f>
        <v>3.5</v>
      </c>
      <c r="Y1734">
        <f t="shared" si="558"/>
        <v>0.10000000000000009</v>
      </c>
      <c r="Z1734">
        <f t="shared" si="559"/>
        <v>0.10000000000000009</v>
      </c>
      <c r="AA1734">
        <f>VLOOKUP(D1734,MedianAge!A:B,2,FALSE)</f>
        <v>38.700000000000003</v>
      </c>
      <c r="AB1734" s="6">
        <f>VLOOKUP(D1734,StateActions!F:G,2,FALSE)</f>
        <v>43921</v>
      </c>
      <c r="AC1734" s="6">
        <f>VLOOKUP(D1734,StateActions!L:M,2,FALSE)</f>
        <v>43920</v>
      </c>
      <c r="AD1734" s="6">
        <f>VLOOKUP(D1734,StateActions!A:B,2,FALSE)</f>
        <v>43906</v>
      </c>
      <c r="AE1734">
        <f t="shared" si="560"/>
        <v>-20</v>
      </c>
      <c r="AF1734">
        <f t="shared" si="561"/>
        <v>-19</v>
      </c>
      <c r="AG1734">
        <f t="shared" si="562"/>
        <v>-5</v>
      </c>
      <c r="AH1734" s="18">
        <f t="shared" si="563"/>
        <v>0.12280701754385964</v>
      </c>
      <c r="AI1734" s="18">
        <f t="shared" si="564"/>
        <v>0.8771929824561403</v>
      </c>
      <c r="AJ1734" s="20">
        <f t="shared" si="565"/>
        <v>0</v>
      </c>
      <c r="AK1734" t="str">
        <f t="shared" si="566"/>
        <v>Include</v>
      </c>
      <c r="AL1734" t="str">
        <f t="shared" si="567"/>
        <v>Less than 10 deaths</v>
      </c>
      <c r="AM1734" s="6">
        <f>IFERROR(VLOOKUP(D1734,DatesEachStateReach10Deaths!A:B,2,FALSE),AK1734)</f>
        <v>43920</v>
      </c>
      <c r="AN1734">
        <f t="shared" si="568"/>
        <v>-19</v>
      </c>
    </row>
    <row r="1735" spans="1:40" x14ac:dyDescent="0.25">
      <c r="A1735" t="str">
        <f t="shared" si="551"/>
        <v>43902Tennessee</v>
      </c>
      <c r="B1735" t="str">
        <f t="shared" si="556"/>
        <v>43902TN</v>
      </c>
      <c r="C1735" s="6">
        <v>43902</v>
      </c>
      <c r="D1735" t="s">
        <v>105</v>
      </c>
      <c r="E1735" t="s">
        <v>51</v>
      </c>
      <c r="F1735">
        <f>IFERROR(VLOOKUP(B1735,CovidTracking!B:G,4,FALSE),0)</f>
        <v>18</v>
      </c>
      <c r="G1735">
        <f>IFERROR(VLOOKUP(B1735,CovidTracking!B:G,5,FALSE),0)</f>
        <v>79</v>
      </c>
      <c r="H1735">
        <f t="shared" si="557"/>
        <v>97</v>
      </c>
      <c r="I1735">
        <f>IFERROR(VLOOKUP(B1735,CovidTracking!B:G,6,FALSE),0)</f>
        <v>0</v>
      </c>
      <c r="J1735">
        <f t="shared" si="552"/>
        <v>11</v>
      </c>
      <c r="K1735">
        <f t="shared" si="553"/>
        <v>29</v>
      </c>
      <c r="L1735">
        <f t="shared" si="554"/>
        <v>40</v>
      </c>
      <c r="M1735">
        <f t="shared" si="555"/>
        <v>0</v>
      </c>
      <c r="N1735">
        <f>VLOOKUP(A1735,Mobility!$A:$L,7,FALSE)</f>
        <v>7</v>
      </c>
      <c r="O1735">
        <f>VLOOKUP(A1735,Mobility!$A:$L,8,FALSE)</f>
        <v>24</v>
      </c>
      <c r="P1735">
        <f>VLOOKUP(A1735,Mobility!$A:$L,9,FALSE)</f>
        <v>30</v>
      </c>
      <c r="Q1735">
        <f>VLOOKUP(A1735,Mobility!$A:$L,10,FALSE)</f>
        <v>1</v>
      </c>
      <c r="R1735">
        <f>VLOOKUP(A1735,Mobility!$A:$L,11,FALSE)</f>
        <v>-2</v>
      </c>
      <c r="S1735">
        <f>VLOOKUP(A1735,Mobility!$A:$L,12,FALSE)</f>
        <v>0</v>
      </c>
      <c r="T1735">
        <f>VLOOKUP(D1735,'Pop and Pop Den'!A:C,2,FALSE)</f>
        <v>6897576</v>
      </c>
      <c r="U1735">
        <f>VLOOKUP(D1735,'Pop and Pop Den'!A:C,3,FALSE)</f>
        <v>167.2748</v>
      </c>
      <c r="V1735">
        <f>VLOOKUP(D1735,Unemployment!A:B,2,FALSE)</f>
        <v>3.4</v>
      </c>
      <c r="W1735">
        <f>VLOOKUP(D1735,Unemployment!H:J,2,FALSE)</f>
        <v>3.4</v>
      </c>
      <c r="X1735">
        <f>VLOOKUP(D1735,Unemployment!H:J,3,FALSE)</f>
        <v>3.5</v>
      </c>
      <c r="Y1735">
        <f t="shared" si="558"/>
        <v>0.10000000000000009</v>
      </c>
      <c r="Z1735">
        <f t="shared" si="559"/>
        <v>0.10000000000000009</v>
      </c>
      <c r="AA1735">
        <f>VLOOKUP(D1735,MedianAge!A:B,2,FALSE)</f>
        <v>38.700000000000003</v>
      </c>
      <c r="AB1735" s="6">
        <f>VLOOKUP(D1735,StateActions!F:G,2,FALSE)</f>
        <v>43921</v>
      </c>
      <c r="AC1735" s="6">
        <f>VLOOKUP(D1735,StateActions!L:M,2,FALSE)</f>
        <v>43920</v>
      </c>
      <c r="AD1735" s="6">
        <f>VLOOKUP(D1735,StateActions!A:B,2,FALSE)</f>
        <v>43906</v>
      </c>
      <c r="AE1735">
        <f t="shared" si="560"/>
        <v>-19</v>
      </c>
      <c r="AF1735">
        <f t="shared" si="561"/>
        <v>-18</v>
      </c>
      <c r="AG1735">
        <f t="shared" si="562"/>
        <v>-4</v>
      </c>
      <c r="AH1735" s="18">
        <f t="shared" si="563"/>
        <v>0.18556701030927836</v>
      </c>
      <c r="AI1735" s="18">
        <f t="shared" si="564"/>
        <v>0.81443298969072164</v>
      </c>
      <c r="AJ1735" s="20">
        <f t="shared" si="565"/>
        <v>0</v>
      </c>
      <c r="AK1735" t="str">
        <f t="shared" si="566"/>
        <v>Include</v>
      </c>
      <c r="AL1735" t="str">
        <f t="shared" si="567"/>
        <v>Less than 10 deaths</v>
      </c>
      <c r="AM1735" s="6">
        <f>IFERROR(VLOOKUP(D1735,DatesEachStateReach10Deaths!A:B,2,FALSE),AK1735)</f>
        <v>43920</v>
      </c>
      <c r="AN1735">
        <f t="shared" si="568"/>
        <v>-18</v>
      </c>
    </row>
    <row r="1736" spans="1:40" x14ac:dyDescent="0.25">
      <c r="A1736" t="str">
        <f t="shared" si="551"/>
        <v>43903Tennessee</v>
      </c>
      <c r="B1736" t="str">
        <f t="shared" si="556"/>
        <v>43903TN</v>
      </c>
      <c r="C1736" s="6">
        <v>43903</v>
      </c>
      <c r="D1736" t="s">
        <v>105</v>
      </c>
      <c r="E1736" t="s">
        <v>51</v>
      </c>
      <c r="F1736">
        <f>IFERROR(VLOOKUP(B1736,CovidTracking!B:G,4,FALSE),0)</f>
        <v>26</v>
      </c>
      <c r="G1736">
        <f>IFERROR(VLOOKUP(B1736,CovidTracking!B:G,5,FALSE),0)</f>
        <v>116</v>
      </c>
      <c r="H1736">
        <f t="shared" si="557"/>
        <v>142</v>
      </c>
      <c r="I1736">
        <f>IFERROR(VLOOKUP(B1736,CovidTracking!B:G,6,FALSE),0)</f>
        <v>0</v>
      </c>
      <c r="J1736">
        <f t="shared" si="552"/>
        <v>8</v>
      </c>
      <c r="K1736">
        <f t="shared" si="553"/>
        <v>37</v>
      </c>
      <c r="L1736">
        <f t="shared" si="554"/>
        <v>45</v>
      </c>
      <c r="M1736">
        <f t="shared" si="555"/>
        <v>0</v>
      </c>
      <c r="N1736">
        <f>VLOOKUP(A1736,Mobility!$A:$L,7,FALSE)</f>
        <v>2</v>
      </c>
      <c r="O1736">
        <f>VLOOKUP(A1736,Mobility!$A:$L,8,FALSE)</f>
        <v>23</v>
      </c>
      <c r="P1736">
        <f>VLOOKUP(A1736,Mobility!$A:$L,9,FALSE)</f>
        <v>29</v>
      </c>
      <c r="Q1736">
        <f>VLOOKUP(A1736,Mobility!$A:$L,10,FALSE)</f>
        <v>0</v>
      </c>
      <c r="R1736">
        <f>VLOOKUP(A1736,Mobility!$A:$L,11,FALSE)</f>
        <v>-6</v>
      </c>
      <c r="S1736">
        <f>VLOOKUP(A1736,Mobility!$A:$L,12,FALSE)</f>
        <v>2</v>
      </c>
      <c r="T1736">
        <f>VLOOKUP(D1736,'Pop and Pop Den'!A:C,2,FALSE)</f>
        <v>6897576</v>
      </c>
      <c r="U1736">
        <f>VLOOKUP(D1736,'Pop and Pop Den'!A:C,3,FALSE)</f>
        <v>167.2748</v>
      </c>
      <c r="V1736">
        <f>VLOOKUP(D1736,Unemployment!A:B,2,FALSE)</f>
        <v>3.4</v>
      </c>
      <c r="W1736">
        <f>VLOOKUP(D1736,Unemployment!H:J,2,FALSE)</f>
        <v>3.4</v>
      </c>
      <c r="X1736">
        <f>VLOOKUP(D1736,Unemployment!H:J,3,FALSE)</f>
        <v>3.5</v>
      </c>
      <c r="Y1736">
        <f t="shared" si="558"/>
        <v>0.10000000000000009</v>
      </c>
      <c r="Z1736">
        <f t="shared" si="559"/>
        <v>0.10000000000000009</v>
      </c>
      <c r="AA1736">
        <f>VLOOKUP(D1736,MedianAge!A:B,2,FALSE)</f>
        <v>38.700000000000003</v>
      </c>
      <c r="AB1736" s="6">
        <f>VLOOKUP(D1736,StateActions!F:G,2,FALSE)</f>
        <v>43921</v>
      </c>
      <c r="AC1736" s="6">
        <f>VLOOKUP(D1736,StateActions!L:M,2,FALSE)</f>
        <v>43920</v>
      </c>
      <c r="AD1736" s="6">
        <f>VLOOKUP(D1736,StateActions!A:B,2,FALSE)</f>
        <v>43906</v>
      </c>
      <c r="AE1736">
        <f t="shared" si="560"/>
        <v>-18</v>
      </c>
      <c r="AF1736">
        <f t="shared" si="561"/>
        <v>-17</v>
      </c>
      <c r="AG1736">
        <f t="shared" si="562"/>
        <v>-3</v>
      </c>
      <c r="AH1736" s="18">
        <f t="shared" si="563"/>
        <v>0.18309859154929578</v>
      </c>
      <c r="AI1736" s="18">
        <f t="shared" si="564"/>
        <v>0.81690140845070425</v>
      </c>
      <c r="AJ1736" s="20">
        <f t="shared" si="565"/>
        <v>0</v>
      </c>
      <c r="AK1736" t="str">
        <f t="shared" si="566"/>
        <v>Include</v>
      </c>
      <c r="AL1736" t="str">
        <f t="shared" si="567"/>
        <v>Less than 10 deaths</v>
      </c>
      <c r="AM1736" s="6">
        <f>IFERROR(VLOOKUP(D1736,DatesEachStateReach10Deaths!A:B,2,FALSE),AK1736)</f>
        <v>43920</v>
      </c>
      <c r="AN1736">
        <f t="shared" si="568"/>
        <v>-17</v>
      </c>
    </row>
    <row r="1737" spans="1:40" x14ac:dyDescent="0.25">
      <c r="A1737" t="str">
        <f t="shared" si="551"/>
        <v>43904Tennessee</v>
      </c>
      <c r="B1737" t="str">
        <f t="shared" si="556"/>
        <v>43904TN</v>
      </c>
      <c r="C1737" s="6">
        <v>43904</v>
      </c>
      <c r="D1737" t="s">
        <v>105</v>
      </c>
      <c r="E1737" t="s">
        <v>51</v>
      </c>
      <c r="F1737">
        <f>IFERROR(VLOOKUP(B1737,CovidTracking!B:G,4,FALSE),0)</f>
        <v>32</v>
      </c>
      <c r="G1737">
        <f>IFERROR(VLOOKUP(B1737,CovidTracking!B:G,5,FALSE),0)</f>
        <v>130</v>
      </c>
      <c r="H1737">
        <f t="shared" si="557"/>
        <v>162</v>
      </c>
      <c r="I1737">
        <f>IFERROR(VLOOKUP(B1737,CovidTracking!B:G,6,FALSE),0)</f>
        <v>0</v>
      </c>
      <c r="J1737">
        <f t="shared" si="552"/>
        <v>6</v>
      </c>
      <c r="K1737">
        <f t="shared" si="553"/>
        <v>14</v>
      </c>
      <c r="L1737">
        <f t="shared" si="554"/>
        <v>20</v>
      </c>
      <c r="M1737">
        <f t="shared" si="555"/>
        <v>0</v>
      </c>
      <c r="N1737">
        <f>VLOOKUP(A1737,Mobility!$A:$L,7,FALSE)</f>
        <v>-4</v>
      </c>
      <c r="O1737">
        <f>VLOOKUP(A1737,Mobility!$A:$L,8,FALSE)</f>
        <v>19</v>
      </c>
      <c r="P1737">
        <f>VLOOKUP(A1737,Mobility!$A:$L,9,FALSE)</f>
        <v>27</v>
      </c>
      <c r="Q1737">
        <f>VLOOKUP(A1737,Mobility!$A:$L,10,FALSE)</f>
        <v>1</v>
      </c>
      <c r="R1737">
        <f>VLOOKUP(A1737,Mobility!$A:$L,11,FALSE)</f>
        <v>1</v>
      </c>
      <c r="S1737">
        <f>VLOOKUP(A1737,Mobility!$A:$L,12,FALSE)</f>
        <v>2</v>
      </c>
      <c r="T1737">
        <f>VLOOKUP(D1737,'Pop and Pop Den'!A:C,2,FALSE)</f>
        <v>6897576</v>
      </c>
      <c r="U1737">
        <f>VLOOKUP(D1737,'Pop and Pop Den'!A:C,3,FALSE)</f>
        <v>167.2748</v>
      </c>
      <c r="V1737">
        <f>VLOOKUP(D1737,Unemployment!A:B,2,FALSE)</f>
        <v>3.4</v>
      </c>
      <c r="W1737">
        <f>VLOOKUP(D1737,Unemployment!H:J,2,FALSE)</f>
        <v>3.4</v>
      </c>
      <c r="X1737">
        <f>VLOOKUP(D1737,Unemployment!H:J,3,FALSE)</f>
        <v>3.5</v>
      </c>
      <c r="Y1737">
        <f t="shared" si="558"/>
        <v>0.10000000000000009</v>
      </c>
      <c r="Z1737">
        <f t="shared" si="559"/>
        <v>0.10000000000000009</v>
      </c>
      <c r="AA1737">
        <f>VLOOKUP(D1737,MedianAge!A:B,2,FALSE)</f>
        <v>38.700000000000003</v>
      </c>
      <c r="AB1737" s="6">
        <f>VLOOKUP(D1737,StateActions!F:G,2,FALSE)</f>
        <v>43921</v>
      </c>
      <c r="AC1737" s="6">
        <f>VLOOKUP(D1737,StateActions!L:M,2,FALSE)</f>
        <v>43920</v>
      </c>
      <c r="AD1737" s="6">
        <f>VLOOKUP(D1737,StateActions!A:B,2,FALSE)</f>
        <v>43906</v>
      </c>
      <c r="AE1737">
        <f t="shared" si="560"/>
        <v>-17</v>
      </c>
      <c r="AF1737">
        <f t="shared" si="561"/>
        <v>-16</v>
      </c>
      <c r="AG1737">
        <f t="shared" si="562"/>
        <v>-2</v>
      </c>
      <c r="AH1737" s="18">
        <f t="shared" si="563"/>
        <v>0.19753086419753085</v>
      </c>
      <c r="AI1737" s="18">
        <f t="shared" si="564"/>
        <v>0.80246913580246915</v>
      </c>
      <c r="AJ1737" s="20">
        <f t="shared" si="565"/>
        <v>0</v>
      </c>
      <c r="AK1737" t="str">
        <f t="shared" si="566"/>
        <v>Include</v>
      </c>
      <c r="AL1737" t="str">
        <f t="shared" si="567"/>
        <v>Less than 10 deaths</v>
      </c>
      <c r="AM1737" s="6">
        <f>IFERROR(VLOOKUP(D1737,DatesEachStateReach10Deaths!A:B,2,FALSE),AK1737)</f>
        <v>43920</v>
      </c>
      <c r="AN1737">
        <f t="shared" si="568"/>
        <v>-16</v>
      </c>
    </row>
    <row r="1738" spans="1:40" x14ac:dyDescent="0.25">
      <c r="A1738" t="str">
        <f t="shared" si="551"/>
        <v>43905Tennessee</v>
      </c>
      <c r="B1738" t="str">
        <f t="shared" si="556"/>
        <v>43905TN</v>
      </c>
      <c r="C1738" s="6">
        <v>43905</v>
      </c>
      <c r="D1738" t="s">
        <v>105</v>
      </c>
      <c r="E1738" t="s">
        <v>51</v>
      </c>
      <c r="F1738">
        <f>IFERROR(VLOOKUP(B1738,CovidTracking!B:G,4,FALSE),0)</f>
        <v>39</v>
      </c>
      <c r="G1738">
        <f>IFERROR(VLOOKUP(B1738,CovidTracking!B:G,5,FALSE),0)</f>
        <v>157</v>
      </c>
      <c r="H1738">
        <f t="shared" si="557"/>
        <v>196</v>
      </c>
      <c r="I1738">
        <f>IFERROR(VLOOKUP(B1738,CovidTracking!B:G,6,FALSE),0)</f>
        <v>0</v>
      </c>
      <c r="J1738">
        <f t="shared" si="552"/>
        <v>7</v>
      </c>
      <c r="K1738">
        <f t="shared" si="553"/>
        <v>27</v>
      </c>
      <c r="L1738">
        <f t="shared" si="554"/>
        <v>34</v>
      </c>
      <c r="M1738">
        <f t="shared" si="555"/>
        <v>0</v>
      </c>
      <c r="N1738">
        <f>VLOOKUP(A1738,Mobility!$A:$L,7,FALSE)</f>
        <v>-8</v>
      </c>
      <c r="O1738">
        <f>VLOOKUP(A1738,Mobility!$A:$L,8,FALSE)</f>
        <v>13</v>
      </c>
      <c r="P1738">
        <f>VLOOKUP(A1738,Mobility!$A:$L,9,FALSE)</f>
        <v>-2</v>
      </c>
      <c r="Q1738">
        <f>VLOOKUP(A1738,Mobility!$A:$L,10,FALSE)</f>
        <v>-5</v>
      </c>
      <c r="R1738">
        <f>VLOOKUP(A1738,Mobility!$A:$L,11,FALSE)</f>
        <v>-7</v>
      </c>
      <c r="S1738">
        <f>VLOOKUP(A1738,Mobility!$A:$L,12,FALSE)</f>
        <v>3</v>
      </c>
      <c r="T1738">
        <f>VLOOKUP(D1738,'Pop and Pop Den'!A:C,2,FALSE)</f>
        <v>6897576</v>
      </c>
      <c r="U1738">
        <f>VLOOKUP(D1738,'Pop and Pop Den'!A:C,3,FALSE)</f>
        <v>167.2748</v>
      </c>
      <c r="V1738">
        <f>VLOOKUP(D1738,Unemployment!A:B,2,FALSE)</f>
        <v>3.4</v>
      </c>
      <c r="W1738">
        <f>VLOOKUP(D1738,Unemployment!H:J,2,FALSE)</f>
        <v>3.4</v>
      </c>
      <c r="X1738">
        <f>VLOOKUP(D1738,Unemployment!H:J,3,FALSE)</f>
        <v>3.5</v>
      </c>
      <c r="Y1738">
        <f t="shared" si="558"/>
        <v>0.10000000000000009</v>
      </c>
      <c r="Z1738">
        <f t="shared" si="559"/>
        <v>0.10000000000000009</v>
      </c>
      <c r="AA1738">
        <f>VLOOKUP(D1738,MedianAge!A:B,2,FALSE)</f>
        <v>38.700000000000003</v>
      </c>
      <c r="AB1738" s="6">
        <f>VLOOKUP(D1738,StateActions!F:G,2,FALSE)</f>
        <v>43921</v>
      </c>
      <c r="AC1738" s="6">
        <f>VLOOKUP(D1738,StateActions!L:M,2,FALSE)</f>
        <v>43920</v>
      </c>
      <c r="AD1738" s="6">
        <f>VLOOKUP(D1738,StateActions!A:B,2,FALSE)</f>
        <v>43906</v>
      </c>
      <c r="AE1738">
        <f t="shared" si="560"/>
        <v>-16</v>
      </c>
      <c r="AF1738">
        <f t="shared" si="561"/>
        <v>-15</v>
      </c>
      <c r="AG1738">
        <f t="shared" si="562"/>
        <v>-1</v>
      </c>
      <c r="AH1738" s="18">
        <f t="shared" si="563"/>
        <v>0.19897959183673469</v>
      </c>
      <c r="AI1738" s="18">
        <f t="shared" si="564"/>
        <v>0.80102040816326525</v>
      </c>
      <c r="AJ1738" s="20">
        <f t="shared" si="565"/>
        <v>0</v>
      </c>
      <c r="AK1738" t="str">
        <f t="shared" si="566"/>
        <v>Include</v>
      </c>
      <c r="AL1738" t="str">
        <f t="shared" si="567"/>
        <v>Less than 10 deaths</v>
      </c>
      <c r="AM1738" s="6">
        <f>IFERROR(VLOOKUP(D1738,DatesEachStateReach10Deaths!A:B,2,FALSE),AK1738)</f>
        <v>43920</v>
      </c>
      <c r="AN1738">
        <f t="shared" si="568"/>
        <v>-15</v>
      </c>
    </row>
    <row r="1739" spans="1:40" x14ac:dyDescent="0.25">
      <c r="A1739" t="str">
        <f t="shared" si="551"/>
        <v>43906Tennessee</v>
      </c>
      <c r="B1739" t="str">
        <f t="shared" si="556"/>
        <v>43906TN</v>
      </c>
      <c r="C1739" s="6">
        <v>43906</v>
      </c>
      <c r="D1739" t="s">
        <v>105</v>
      </c>
      <c r="E1739" t="s">
        <v>51</v>
      </c>
      <c r="F1739">
        <f>IFERROR(VLOOKUP(B1739,CovidTracking!B:G,4,FALSE),0)</f>
        <v>52</v>
      </c>
      <c r="G1739">
        <f>IFERROR(VLOOKUP(B1739,CovidTracking!B:G,5,FALSE),0)</f>
        <v>270</v>
      </c>
      <c r="H1739">
        <f t="shared" si="557"/>
        <v>322</v>
      </c>
      <c r="I1739">
        <f>IFERROR(VLOOKUP(B1739,CovidTracking!B:G,6,FALSE),0)</f>
        <v>0</v>
      </c>
      <c r="J1739">
        <f t="shared" si="552"/>
        <v>13</v>
      </c>
      <c r="K1739">
        <f t="shared" si="553"/>
        <v>113</v>
      </c>
      <c r="L1739">
        <f t="shared" si="554"/>
        <v>126</v>
      </c>
      <c r="M1739">
        <f t="shared" si="555"/>
        <v>0</v>
      </c>
      <c r="N1739">
        <f>VLOOKUP(A1739,Mobility!$A:$L,7,FALSE)</f>
        <v>-4</v>
      </c>
      <c r="O1739">
        <f>VLOOKUP(A1739,Mobility!$A:$L,8,FALSE)</f>
        <v>20</v>
      </c>
      <c r="P1739">
        <f>VLOOKUP(A1739,Mobility!$A:$L,9,FALSE)</f>
        <v>10</v>
      </c>
      <c r="Q1739">
        <f>VLOOKUP(A1739,Mobility!$A:$L,10,FALSE)</f>
        <v>-7</v>
      </c>
      <c r="R1739">
        <f>VLOOKUP(A1739,Mobility!$A:$L,11,FALSE)</f>
        <v>-15</v>
      </c>
      <c r="S1739">
        <f>VLOOKUP(A1739,Mobility!$A:$L,12,FALSE)</f>
        <v>6</v>
      </c>
      <c r="T1739">
        <f>VLOOKUP(D1739,'Pop and Pop Den'!A:C,2,FALSE)</f>
        <v>6897576</v>
      </c>
      <c r="U1739">
        <f>VLOOKUP(D1739,'Pop and Pop Den'!A:C,3,FALSE)</f>
        <v>167.2748</v>
      </c>
      <c r="V1739">
        <f>VLOOKUP(D1739,Unemployment!A:B,2,FALSE)</f>
        <v>3.4</v>
      </c>
      <c r="W1739">
        <f>VLOOKUP(D1739,Unemployment!H:J,2,FALSE)</f>
        <v>3.4</v>
      </c>
      <c r="X1739">
        <f>VLOOKUP(D1739,Unemployment!H:J,3,FALSE)</f>
        <v>3.5</v>
      </c>
      <c r="Y1739">
        <f t="shared" si="558"/>
        <v>0.10000000000000009</v>
      </c>
      <c r="Z1739">
        <f t="shared" si="559"/>
        <v>0.10000000000000009</v>
      </c>
      <c r="AA1739">
        <f>VLOOKUP(D1739,MedianAge!A:B,2,FALSE)</f>
        <v>38.700000000000003</v>
      </c>
      <c r="AB1739" s="6">
        <f>VLOOKUP(D1739,StateActions!F:G,2,FALSE)</f>
        <v>43921</v>
      </c>
      <c r="AC1739" s="6">
        <f>VLOOKUP(D1739,StateActions!L:M,2,FALSE)</f>
        <v>43920</v>
      </c>
      <c r="AD1739" s="6">
        <f>VLOOKUP(D1739,StateActions!A:B,2,FALSE)</f>
        <v>43906</v>
      </c>
      <c r="AE1739">
        <f t="shared" si="560"/>
        <v>-15</v>
      </c>
      <c r="AF1739">
        <f t="shared" si="561"/>
        <v>-14</v>
      </c>
      <c r="AG1739">
        <f t="shared" si="562"/>
        <v>0</v>
      </c>
      <c r="AH1739" s="18">
        <f t="shared" si="563"/>
        <v>0.16149068322981366</v>
      </c>
      <c r="AI1739" s="18">
        <f t="shared" si="564"/>
        <v>0.83850931677018636</v>
      </c>
      <c r="AJ1739" s="20">
        <f t="shared" si="565"/>
        <v>0</v>
      </c>
      <c r="AK1739" t="str">
        <f t="shared" si="566"/>
        <v>Include</v>
      </c>
      <c r="AL1739" t="str">
        <f t="shared" si="567"/>
        <v>Less than 10 deaths</v>
      </c>
      <c r="AM1739" s="6">
        <f>IFERROR(VLOOKUP(D1739,DatesEachStateReach10Deaths!A:B,2,FALSE),AK1739)</f>
        <v>43920</v>
      </c>
      <c r="AN1739">
        <f t="shared" si="568"/>
        <v>-14</v>
      </c>
    </row>
    <row r="1740" spans="1:40" x14ac:dyDescent="0.25">
      <c r="A1740" t="str">
        <f t="shared" si="551"/>
        <v>43907Tennessee</v>
      </c>
      <c r="B1740" t="str">
        <f t="shared" si="556"/>
        <v>43907TN</v>
      </c>
      <c r="C1740" s="6">
        <v>43907</v>
      </c>
      <c r="D1740" t="s">
        <v>105</v>
      </c>
      <c r="E1740" t="s">
        <v>51</v>
      </c>
      <c r="F1740">
        <f>IFERROR(VLOOKUP(B1740,CovidTracking!B:G,4,FALSE),0)</f>
        <v>73</v>
      </c>
      <c r="G1740">
        <f>IFERROR(VLOOKUP(B1740,CovidTracking!B:G,5,FALSE),0)</f>
        <v>330</v>
      </c>
      <c r="H1740">
        <f t="shared" si="557"/>
        <v>403</v>
      </c>
      <c r="I1740">
        <f>IFERROR(VLOOKUP(B1740,CovidTracking!B:G,6,FALSE),0)</f>
        <v>0</v>
      </c>
      <c r="J1740">
        <f t="shared" si="552"/>
        <v>21</v>
      </c>
      <c r="K1740">
        <f t="shared" si="553"/>
        <v>60</v>
      </c>
      <c r="L1740">
        <f t="shared" si="554"/>
        <v>81</v>
      </c>
      <c r="M1740">
        <f t="shared" si="555"/>
        <v>0</v>
      </c>
      <c r="N1740">
        <f>VLOOKUP(A1740,Mobility!$A:$L,7,FALSE)</f>
        <v>-10</v>
      </c>
      <c r="O1740">
        <f>VLOOKUP(A1740,Mobility!$A:$L,8,FALSE)</f>
        <v>17</v>
      </c>
      <c r="P1740">
        <f>VLOOKUP(A1740,Mobility!$A:$L,9,FALSE)</f>
        <v>8</v>
      </c>
      <c r="Q1740">
        <f>VLOOKUP(A1740,Mobility!$A:$L,10,FALSE)</f>
        <v>-9</v>
      </c>
      <c r="R1740">
        <f>VLOOKUP(A1740,Mobility!$A:$L,11,FALSE)</f>
        <v>-19</v>
      </c>
      <c r="S1740">
        <f>VLOOKUP(A1740,Mobility!$A:$L,12,FALSE)</f>
        <v>8</v>
      </c>
      <c r="T1740">
        <f>VLOOKUP(D1740,'Pop and Pop Den'!A:C,2,FALSE)</f>
        <v>6897576</v>
      </c>
      <c r="U1740">
        <f>VLOOKUP(D1740,'Pop and Pop Den'!A:C,3,FALSE)</f>
        <v>167.2748</v>
      </c>
      <c r="V1740">
        <f>VLOOKUP(D1740,Unemployment!A:B,2,FALSE)</f>
        <v>3.4</v>
      </c>
      <c r="W1740">
        <f>VLOOKUP(D1740,Unemployment!H:J,2,FALSE)</f>
        <v>3.4</v>
      </c>
      <c r="X1740">
        <f>VLOOKUP(D1740,Unemployment!H:J,3,FALSE)</f>
        <v>3.5</v>
      </c>
      <c r="Y1740">
        <f t="shared" si="558"/>
        <v>0.10000000000000009</v>
      </c>
      <c r="Z1740">
        <f t="shared" si="559"/>
        <v>0.10000000000000009</v>
      </c>
      <c r="AA1740">
        <f>VLOOKUP(D1740,MedianAge!A:B,2,FALSE)</f>
        <v>38.700000000000003</v>
      </c>
      <c r="AB1740" s="6">
        <f>VLOOKUP(D1740,StateActions!F:G,2,FALSE)</f>
        <v>43921</v>
      </c>
      <c r="AC1740" s="6">
        <f>VLOOKUP(D1740,StateActions!L:M,2,FALSE)</f>
        <v>43920</v>
      </c>
      <c r="AD1740" s="6">
        <f>VLOOKUP(D1740,StateActions!A:B,2,FALSE)</f>
        <v>43906</v>
      </c>
      <c r="AE1740">
        <f t="shared" si="560"/>
        <v>-14</v>
      </c>
      <c r="AF1740">
        <f t="shared" si="561"/>
        <v>-13</v>
      </c>
      <c r="AG1740">
        <f t="shared" si="562"/>
        <v>1</v>
      </c>
      <c r="AH1740" s="18">
        <f t="shared" si="563"/>
        <v>0.18114143920595532</v>
      </c>
      <c r="AI1740" s="18">
        <f t="shared" si="564"/>
        <v>0.81885856079404462</v>
      </c>
      <c r="AJ1740" s="20">
        <f t="shared" si="565"/>
        <v>0</v>
      </c>
      <c r="AK1740" t="str">
        <f t="shared" si="566"/>
        <v>Include</v>
      </c>
      <c r="AL1740" t="str">
        <f t="shared" si="567"/>
        <v>Less than 10 deaths</v>
      </c>
      <c r="AM1740" s="6">
        <f>IFERROR(VLOOKUP(D1740,DatesEachStateReach10Deaths!A:B,2,FALSE),AK1740)</f>
        <v>43920</v>
      </c>
      <c r="AN1740">
        <f t="shared" si="568"/>
        <v>-13</v>
      </c>
    </row>
    <row r="1741" spans="1:40" x14ac:dyDescent="0.25">
      <c r="A1741" t="str">
        <f t="shared" si="551"/>
        <v>43908Tennessee</v>
      </c>
      <c r="B1741" t="str">
        <f t="shared" si="556"/>
        <v>43908TN</v>
      </c>
      <c r="C1741" s="6">
        <v>43908</v>
      </c>
      <c r="D1741" t="s">
        <v>105</v>
      </c>
      <c r="E1741" t="s">
        <v>51</v>
      </c>
      <c r="F1741">
        <f>IFERROR(VLOOKUP(B1741,CovidTracking!B:G,4,FALSE),0)</f>
        <v>98</v>
      </c>
      <c r="G1741">
        <f>IFERROR(VLOOKUP(B1741,CovidTracking!B:G,5,FALSE),0)</f>
        <v>349</v>
      </c>
      <c r="H1741">
        <f t="shared" si="557"/>
        <v>447</v>
      </c>
      <c r="I1741">
        <f>IFERROR(VLOOKUP(B1741,CovidTracking!B:G,6,FALSE),0)</f>
        <v>0</v>
      </c>
      <c r="J1741">
        <f t="shared" si="552"/>
        <v>25</v>
      </c>
      <c r="K1741">
        <f t="shared" si="553"/>
        <v>19</v>
      </c>
      <c r="L1741">
        <f t="shared" si="554"/>
        <v>44</v>
      </c>
      <c r="M1741">
        <f t="shared" si="555"/>
        <v>0</v>
      </c>
      <c r="N1741">
        <f>VLOOKUP(A1741,Mobility!$A:$L,7,FALSE)</f>
        <v>-15</v>
      </c>
      <c r="O1741">
        <f>VLOOKUP(A1741,Mobility!$A:$L,8,FALSE)</f>
        <v>14</v>
      </c>
      <c r="P1741">
        <f>VLOOKUP(A1741,Mobility!$A:$L,9,FALSE)</f>
        <v>21</v>
      </c>
      <c r="Q1741">
        <f>VLOOKUP(A1741,Mobility!$A:$L,10,FALSE)</f>
        <v>-13</v>
      </c>
      <c r="R1741">
        <f>VLOOKUP(A1741,Mobility!$A:$L,11,FALSE)</f>
        <v>-22</v>
      </c>
      <c r="S1741">
        <f>VLOOKUP(A1741,Mobility!$A:$L,12,FALSE)</f>
        <v>9</v>
      </c>
      <c r="T1741">
        <f>VLOOKUP(D1741,'Pop and Pop Den'!A:C,2,FALSE)</f>
        <v>6897576</v>
      </c>
      <c r="U1741">
        <f>VLOOKUP(D1741,'Pop and Pop Den'!A:C,3,FALSE)</f>
        <v>167.2748</v>
      </c>
      <c r="V1741">
        <f>VLOOKUP(D1741,Unemployment!A:B,2,FALSE)</f>
        <v>3.4</v>
      </c>
      <c r="W1741">
        <f>VLOOKUP(D1741,Unemployment!H:J,2,FALSE)</f>
        <v>3.4</v>
      </c>
      <c r="X1741">
        <f>VLOOKUP(D1741,Unemployment!H:J,3,FALSE)</f>
        <v>3.5</v>
      </c>
      <c r="Y1741">
        <f t="shared" si="558"/>
        <v>0.10000000000000009</v>
      </c>
      <c r="Z1741">
        <f t="shared" si="559"/>
        <v>0.10000000000000009</v>
      </c>
      <c r="AA1741">
        <f>VLOOKUP(D1741,MedianAge!A:B,2,FALSE)</f>
        <v>38.700000000000003</v>
      </c>
      <c r="AB1741" s="6">
        <f>VLOOKUP(D1741,StateActions!F:G,2,FALSE)</f>
        <v>43921</v>
      </c>
      <c r="AC1741" s="6">
        <f>VLOOKUP(D1741,StateActions!L:M,2,FALSE)</f>
        <v>43920</v>
      </c>
      <c r="AD1741" s="6">
        <f>VLOOKUP(D1741,StateActions!A:B,2,FALSE)</f>
        <v>43906</v>
      </c>
      <c r="AE1741">
        <f t="shared" si="560"/>
        <v>-13</v>
      </c>
      <c r="AF1741">
        <f t="shared" si="561"/>
        <v>-12</v>
      </c>
      <c r="AG1741">
        <f t="shared" si="562"/>
        <v>2</v>
      </c>
      <c r="AH1741" s="18">
        <f t="shared" si="563"/>
        <v>0.21923937360178972</v>
      </c>
      <c r="AI1741" s="18">
        <f t="shared" si="564"/>
        <v>0.78076062639821031</v>
      </c>
      <c r="AJ1741" s="20">
        <f t="shared" si="565"/>
        <v>0</v>
      </c>
      <c r="AK1741" t="str">
        <f t="shared" si="566"/>
        <v>Include</v>
      </c>
      <c r="AL1741" t="str">
        <f t="shared" si="567"/>
        <v>Less than 10 deaths</v>
      </c>
      <c r="AM1741" s="6">
        <f>IFERROR(VLOOKUP(D1741,DatesEachStateReach10Deaths!A:B,2,FALSE),AK1741)</f>
        <v>43920</v>
      </c>
      <c r="AN1741">
        <f t="shared" si="568"/>
        <v>-12</v>
      </c>
    </row>
    <row r="1742" spans="1:40" x14ac:dyDescent="0.25">
      <c r="A1742" t="str">
        <f t="shared" si="551"/>
        <v>43909Tennessee</v>
      </c>
      <c r="B1742" t="str">
        <f t="shared" si="556"/>
        <v>43909TN</v>
      </c>
      <c r="C1742" s="6">
        <v>43909</v>
      </c>
      <c r="D1742" t="s">
        <v>105</v>
      </c>
      <c r="E1742" t="s">
        <v>51</v>
      </c>
      <c r="F1742">
        <f>IFERROR(VLOOKUP(B1742,CovidTracking!B:G,4,FALSE),0)</f>
        <v>154</v>
      </c>
      <c r="G1742">
        <f>IFERROR(VLOOKUP(B1742,CovidTracking!B:G,5,FALSE),0)</f>
        <v>349</v>
      </c>
      <c r="H1742">
        <f t="shared" si="557"/>
        <v>503</v>
      </c>
      <c r="I1742">
        <f>IFERROR(VLOOKUP(B1742,CovidTracking!B:G,6,FALSE),0)</f>
        <v>0</v>
      </c>
      <c r="J1742">
        <f t="shared" si="552"/>
        <v>56</v>
      </c>
      <c r="K1742">
        <f t="shared" si="553"/>
        <v>0</v>
      </c>
      <c r="L1742">
        <f t="shared" si="554"/>
        <v>56</v>
      </c>
      <c r="M1742">
        <f t="shared" si="555"/>
        <v>0</v>
      </c>
      <c r="N1742">
        <f>VLOOKUP(A1742,Mobility!$A:$L,7,FALSE)</f>
        <v>-17</v>
      </c>
      <c r="O1742">
        <f>VLOOKUP(A1742,Mobility!$A:$L,8,FALSE)</f>
        <v>14</v>
      </c>
      <c r="P1742">
        <f>VLOOKUP(A1742,Mobility!$A:$L,9,FALSE)</f>
        <v>38</v>
      </c>
      <c r="Q1742">
        <f>VLOOKUP(A1742,Mobility!$A:$L,10,FALSE)</f>
        <v>-16</v>
      </c>
      <c r="R1742">
        <f>VLOOKUP(A1742,Mobility!$A:$L,11,FALSE)</f>
        <v>-24</v>
      </c>
      <c r="S1742">
        <f>VLOOKUP(A1742,Mobility!$A:$L,12,FALSE)</f>
        <v>9</v>
      </c>
      <c r="T1742">
        <f>VLOOKUP(D1742,'Pop and Pop Den'!A:C,2,FALSE)</f>
        <v>6897576</v>
      </c>
      <c r="U1742">
        <f>VLOOKUP(D1742,'Pop and Pop Den'!A:C,3,FALSE)</f>
        <v>167.2748</v>
      </c>
      <c r="V1742">
        <f>VLOOKUP(D1742,Unemployment!A:B,2,FALSE)</f>
        <v>3.4</v>
      </c>
      <c r="W1742">
        <f>VLOOKUP(D1742,Unemployment!H:J,2,FALSE)</f>
        <v>3.4</v>
      </c>
      <c r="X1742">
        <f>VLOOKUP(D1742,Unemployment!H:J,3,FALSE)</f>
        <v>3.5</v>
      </c>
      <c r="Y1742">
        <f t="shared" si="558"/>
        <v>0.10000000000000009</v>
      </c>
      <c r="Z1742">
        <f t="shared" si="559"/>
        <v>0.10000000000000009</v>
      </c>
      <c r="AA1742">
        <f>VLOOKUP(D1742,MedianAge!A:B,2,FALSE)</f>
        <v>38.700000000000003</v>
      </c>
      <c r="AB1742" s="6">
        <f>VLOOKUP(D1742,StateActions!F:G,2,FALSE)</f>
        <v>43921</v>
      </c>
      <c r="AC1742" s="6">
        <f>VLOOKUP(D1742,StateActions!L:M,2,FALSE)</f>
        <v>43920</v>
      </c>
      <c r="AD1742" s="6">
        <f>VLOOKUP(D1742,StateActions!A:B,2,FALSE)</f>
        <v>43906</v>
      </c>
      <c r="AE1742">
        <f t="shared" si="560"/>
        <v>-12</v>
      </c>
      <c r="AF1742">
        <f t="shared" si="561"/>
        <v>-11</v>
      </c>
      <c r="AG1742">
        <f t="shared" si="562"/>
        <v>3</v>
      </c>
      <c r="AH1742" s="18">
        <f t="shared" si="563"/>
        <v>0.3061630218687873</v>
      </c>
      <c r="AI1742" s="18">
        <f t="shared" si="564"/>
        <v>0.6938369781312127</v>
      </c>
      <c r="AJ1742" s="20">
        <f t="shared" si="565"/>
        <v>0</v>
      </c>
      <c r="AK1742" t="str">
        <f t="shared" si="566"/>
        <v>Include</v>
      </c>
      <c r="AL1742" t="str">
        <f t="shared" si="567"/>
        <v>Less than 10 deaths</v>
      </c>
      <c r="AM1742" s="6">
        <f>IFERROR(VLOOKUP(D1742,DatesEachStateReach10Deaths!A:B,2,FALSE),AK1742)</f>
        <v>43920</v>
      </c>
      <c r="AN1742">
        <f t="shared" si="568"/>
        <v>-11</v>
      </c>
    </row>
    <row r="1743" spans="1:40" x14ac:dyDescent="0.25">
      <c r="A1743" t="str">
        <f t="shared" si="551"/>
        <v>43910Tennessee</v>
      </c>
      <c r="B1743" t="str">
        <f t="shared" si="556"/>
        <v>43910TN</v>
      </c>
      <c r="C1743" s="6">
        <v>43910</v>
      </c>
      <c r="D1743" t="s">
        <v>105</v>
      </c>
      <c r="E1743" t="s">
        <v>51</v>
      </c>
      <c r="F1743">
        <f>IFERROR(VLOOKUP(B1743,CovidTracking!B:G,4,FALSE),0)</f>
        <v>228</v>
      </c>
      <c r="G1743">
        <f>IFERROR(VLOOKUP(B1743,CovidTracking!B:G,5,FALSE),0)</f>
        <v>563</v>
      </c>
      <c r="H1743">
        <f t="shared" si="557"/>
        <v>791</v>
      </c>
      <c r="I1743">
        <f>IFERROR(VLOOKUP(B1743,CovidTracking!B:G,6,FALSE),0)</f>
        <v>0</v>
      </c>
      <c r="J1743">
        <f t="shared" si="552"/>
        <v>74</v>
      </c>
      <c r="K1743">
        <f t="shared" si="553"/>
        <v>214</v>
      </c>
      <c r="L1743">
        <f t="shared" si="554"/>
        <v>288</v>
      </c>
      <c r="M1743">
        <f t="shared" si="555"/>
        <v>0</v>
      </c>
      <c r="N1743">
        <f>VLOOKUP(A1743,Mobility!$A:$L,7,FALSE)</f>
        <v>-27</v>
      </c>
      <c r="O1743">
        <f>VLOOKUP(A1743,Mobility!$A:$L,8,FALSE)</f>
        <v>9</v>
      </c>
      <c r="P1743">
        <f>VLOOKUP(A1743,Mobility!$A:$L,9,FALSE)</f>
        <v>-18</v>
      </c>
      <c r="Q1743">
        <f>VLOOKUP(A1743,Mobility!$A:$L,10,FALSE)</f>
        <v>-22</v>
      </c>
      <c r="R1743">
        <f>VLOOKUP(A1743,Mobility!$A:$L,11,FALSE)</f>
        <v>-27</v>
      </c>
      <c r="S1743">
        <f>VLOOKUP(A1743,Mobility!$A:$L,12,FALSE)</f>
        <v>13</v>
      </c>
      <c r="T1743">
        <f>VLOOKUP(D1743,'Pop and Pop Den'!A:C,2,FALSE)</f>
        <v>6897576</v>
      </c>
      <c r="U1743">
        <f>VLOOKUP(D1743,'Pop and Pop Den'!A:C,3,FALSE)</f>
        <v>167.2748</v>
      </c>
      <c r="V1743">
        <f>VLOOKUP(D1743,Unemployment!A:B,2,FALSE)</f>
        <v>3.4</v>
      </c>
      <c r="W1743">
        <f>VLOOKUP(D1743,Unemployment!H:J,2,FALSE)</f>
        <v>3.4</v>
      </c>
      <c r="X1743">
        <f>VLOOKUP(D1743,Unemployment!H:J,3,FALSE)</f>
        <v>3.5</v>
      </c>
      <c r="Y1743">
        <f t="shared" si="558"/>
        <v>0.10000000000000009</v>
      </c>
      <c r="Z1743">
        <f t="shared" si="559"/>
        <v>0.10000000000000009</v>
      </c>
      <c r="AA1743">
        <f>VLOOKUP(D1743,MedianAge!A:B,2,FALSE)</f>
        <v>38.700000000000003</v>
      </c>
      <c r="AB1743" s="6">
        <f>VLOOKUP(D1743,StateActions!F:G,2,FALSE)</f>
        <v>43921</v>
      </c>
      <c r="AC1743" s="6">
        <f>VLOOKUP(D1743,StateActions!L:M,2,FALSE)</f>
        <v>43920</v>
      </c>
      <c r="AD1743" s="6">
        <f>VLOOKUP(D1743,StateActions!A:B,2,FALSE)</f>
        <v>43906</v>
      </c>
      <c r="AE1743">
        <f t="shared" si="560"/>
        <v>-11</v>
      </c>
      <c r="AF1743">
        <f t="shared" si="561"/>
        <v>-10</v>
      </c>
      <c r="AG1743">
        <f t="shared" si="562"/>
        <v>4</v>
      </c>
      <c r="AH1743" s="18">
        <f t="shared" si="563"/>
        <v>0.28824273072060685</v>
      </c>
      <c r="AI1743" s="18">
        <f t="shared" si="564"/>
        <v>0.7117572692793932</v>
      </c>
      <c r="AJ1743" s="20">
        <f t="shared" si="565"/>
        <v>0</v>
      </c>
      <c r="AK1743" t="str">
        <f t="shared" si="566"/>
        <v>Include</v>
      </c>
      <c r="AL1743" t="str">
        <f t="shared" si="567"/>
        <v>Less than 10 deaths</v>
      </c>
      <c r="AM1743" s="6">
        <f>IFERROR(VLOOKUP(D1743,DatesEachStateReach10Deaths!A:B,2,FALSE),AK1743)</f>
        <v>43920</v>
      </c>
      <c r="AN1743">
        <f t="shared" si="568"/>
        <v>-10</v>
      </c>
    </row>
    <row r="1744" spans="1:40" x14ac:dyDescent="0.25">
      <c r="A1744" t="str">
        <f t="shared" si="551"/>
        <v>43911Tennessee</v>
      </c>
      <c r="B1744" t="str">
        <f t="shared" si="556"/>
        <v>43911TN</v>
      </c>
      <c r="C1744" s="6">
        <v>43911</v>
      </c>
      <c r="D1744" t="s">
        <v>105</v>
      </c>
      <c r="E1744" t="s">
        <v>51</v>
      </c>
      <c r="F1744">
        <f>IFERROR(VLOOKUP(B1744,CovidTracking!B:G,4,FALSE),0)</f>
        <v>371</v>
      </c>
      <c r="G1744">
        <f>IFERROR(VLOOKUP(B1744,CovidTracking!B:G,5,FALSE),0)</f>
        <v>3272</v>
      </c>
      <c r="H1744">
        <f t="shared" si="557"/>
        <v>3643</v>
      </c>
      <c r="I1744">
        <f>IFERROR(VLOOKUP(B1744,CovidTracking!B:G,6,FALSE),0)</f>
        <v>0</v>
      </c>
      <c r="J1744">
        <f t="shared" si="552"/>
        <v>143</v>
      </c>
      <c r="K1744">
        <f t="shared" si="553"/>
        <v>2709</v>
      </c>
      <c r="L1744">
        <f t="shared" si="554"/>
        <v>2852</v>
      </c>
      <c r="M1744">
        <f t="shared" si="555"/>
        <v>0</v>
      </c>
      <c r="N1744">
        <f>VLOOKUP(A1744,Mobility!$A:$L,7,FALSE)</f>
        <v>-33</v>
      </c>
      <c r="O1744">
        <f>VLOOKUP(A1744,Mobility!$A:$L,8,FALSE)</f>
        <v>9</v>
      </c>
      <c r="P1744">
        <f>VLOOKUP(A1744,Mobility!$A:$L,9,FALSE)</f>
        <v>11</v>
      </c>
      <c r="Q1744">
        <f>VLOOKUP(A1744,Mobility!$A:$L,10,FALSE)</f>
        <v>-16</v>
      </c>
      <c r="R1744">
        <f>VLOOKUP(A1744,Mobility!$A:$L,11,FALSE)</f>
        <v>-16</v>
      </c>
      <c r="S1744">
        <f>VLOOKUP(A1744,Mobility!$A:$L,12,FALSE)</f>
        <v>8</v>
      </c>
      <c r="T1744">
        <f>VLOOKUP(D1744,'Pop and Pop Den'!A:C,2,FALSE)</f>
        <v>6897576</v>
      </c>
      <c r="U1744">
        <f>VLOOKUP(D1744,'Pop and Pop Den'!A:C,3,FALSE)</f>
        <v>167.2748</v>
      </c>
      <c r="V1744">
        <f>VLOOKUP(D1744,Unemployment!A:B,2,FALSE)</f>
        <v>3.4</v>
      </c>
      <c r="W1744">
        <f>VLOOKUP(D1744,Unemployment!H:J,2,FALSE)</f>
        <v>3.4</v>
      </c>
      <c r="X1744">
        <f>VLOOKUP(D1744,Unemployment!H:J,3,FALSE)</f>
        <v>3.5</v>
      </c>
      <c r="Y1744">
        <f t="shared" si="558"/>
        <v>0.10000000000000009</v>
      </c>
      <c r="Z1744">
        <f t="shared" si="559"/>
        <v>0.10000000000000009</v>
      </c>
      <c r="AA1744">
        <f>VLOOKUP(D1744,MedianAge!A:B,2,FALSE)</f>
        <v>38.700000000000003</v>
      </c>
      <c r="AB1744" s="6">
        <f>VLOOKUP(D1744,StateActions!F:G,2,FALSE)</f>
        <v>43921</v>
      </c>
      <c r="AC1744" s="6">
        <f>VLOOKUP(D1744,StateActions!L:M,2,FALSE)</f>
        <v>43920</v>
      </c>
      <c r="AD1744" s="6">
        <f>VLOOKUP(D1744,StateActions!A:B,2,FALSE)</f>
        <v>43906</v>
      </c>
      <c r="AE1744">
        <f t="shared" si="560"/>
        <v>-10</v>
      </c>
      <c r="AF1744">
        <f t="shared" si="561"/>
        <v>-9</v>
      </c>
      <c r="AG1744">
        <f t="shared" si="562"/>
        <v>5</v>
      </c>
      <c r="AH1744" s="18">
        <f t="shared" si="563"/>
        <v>0.10183914356299753</v>
      </c>
      <c r="AI1744" s="18">
        <f t="shared" si="564"/>
        <v>0.8981608564370025</v>
      </c>
      <c r="AJ1744" s="20">
        <f t="shared" si="565"/>
        <v>0</v>
      </c>
      <c r="AK1744" t="str">
        <f t="shared" si="566"/>
        <v>Include</v>
      </c>
      <c r="AL1744" t="str">
        <f t="shared" si="567"/>
        <v>Less than 10 deaths</v>
      </c>
      <c r="AM1744" s="6">
        <f>IFERROR(VLOOKUP(D1744,DatesEachStateReach10Deaths!A:B,2,FALSE),AK1744)</f>
        <v>43920</v>
      </c>
      <c r="AN1744">
        <f t="shared" si="568"/>
        <v>-9</v>
      </c>
    </row>
    <row r="1745" spans="1:40" x14ac:dyDescent="0.25">
      <c r="A1745" t="str">
        <f t="shared" si="551"/>
        <v>43912Tennessee</v>
      </c>
      <c r="B1745" t="str">
        <f t="shared" si="556"/>
        <v>43912TN</v>
      </c>
      <c r="C1745" s="6">
        <v>43912</v>
      </c>
      <c r="D1745" t="s">
        <v>105</v>
      </c>
      <c r="E1745" t="s">
        <v>51</v>
      </c>
      <c r="F1745">
        <f>IFERROR(VLOOKUP(B1745,CovidTracking!B:G,4,FALSE),0)</f>
        <v>505</v>
      </c>
      <c r="G1745">
        <f>IFERROR(VLOOKUP(B1745,CovidTracking!B:G,5,FALSE),0)</f>
        <v>3272</v>
      </c>
      <c r="H1745">
        <f t="shared" si="557"/>
        <v>3777</v>
      </c>
      <c r="I1745">
        <f>IFERROR(VLOOKUP(B1745,CovidTracking!B:G,6,FALSE),0)</f>
        <v>0</v>
      </c>
      <c r="J1745">
        <f t="shared" si="552"/>
        <v>134</v>
      </c>
      <c r="K1745">
        <f t="shared" si="553"/>
        <v>0</v>
      </c>
      <c r="L1745">
        <f t="shared" si="554"/>
        <v>134</v>
      </c>
      <c r="M1745">
        <f t="shared" si="555"/>
        <v>0</v>
      </c>
      <c r="N1745">
        <f>VLOOKUP(A1745,Mobility!$A:$L,7,FALSE)</f>
        <v>-37</v>
      </c>
      <c r="O1745">
        <f>VLOOKUP(A1745,Mobility!$A:$L,8,FALSE)</f>
        <v>0</v>
      </c>
      <c r="P1745">
        <f>VLOOKUP(A1745,Mobility!$A:$L,9,FALSE)</f>
        <v>1</v>
      </c>
      <c r="Q1745">
        <f>VLOOKUP(A1745,Mobility!$A:$L,10,FALSE)</f>
        <v>-30</v>
      </c>
      <c r="R1745">
        <f>VLOOKUP(A1745,Mobility!$A:$L,11,FALSE)</f>
        <v>-28</v>
      </c>
      <c r="S1745">
        <f>VLOOKUP(A1745,Mobility!$A:$L,12,FALSE)</f>
        <v>8</v>
      </c>
      <c r="T1745">
        <f>VLOOKUP(D1745,'Pop and Pop Den'!A:C,2,FALSE)</f>
        <v>6897576</v>
      </c>
      <c r="U1745">
        <f>VLOOKUP(D1745,'Pop and Pop Den'!A:C,3,FALSE)</f>
        <v>167.2748</v>
      </c>
      <c r="V1745">
        <f>VLOOKUP(D1745,Unemployment!A:B,2,FALSE)</f>
        <v>3.4</v>
      </c>
      <c r="W1745">
        <f>VLOOKUP(D1745,Unemployment!H:J,2,FALSE)</f>
        <v>3.4</v>
      </c>
      <c r="X1745">
        <f>VLOOKUP(D1745,Unemployment!H:J,3,FALSE)</f>
        <v>3.5</v>
      </c>
      <c r="Y1745">
        <f t="shared" si="558"/>
        <v>0.10000000000000009</v>
      </c>
      <c r="Z1745">
        <f t="shared" si="559"/>
        <v>0.10000000000000009</v>
      </c>
      <c r="AA1745">
        <f>VLOOKUP(D1745,MedianAge!A:B,2,FALSE)</f>
        <v>38.700000000000003</v>
      </c>
      <c r="AB1745" s="6">
        <f>VLOOKUP(D1745,StateActions!F:G,2,FALSE)</f>
        <v>43921</v>
      </c>
      <c r="AC1745" s="6">
        <f>VLOOKUP(D1745,StateActions!L:M,2,FALSE)</f>
        <v>43920</v>
      </c>
      <c r="AD1745" s="6">
        <f>VLOOKUP(D1745,StateActions!A:B,2,FALSE)</f>
        <v>43906</v>
      </c>
      <c r="AE1745">
        <f t="shared" si="560"/>
        <v>-9</v>
      </c>
      <c r="AF1745">
        <f t="shared" si="561"/>
        <v>-8</v>
      </c>
      <c r="AG1745">
        <f t="shared" si="562"/>
        <v>6</v>
      </c>
      <c r="AH1745" s="18">
        <f t="shared" si="563"/>
        <v>0.13370399788191686</v>
      </c>
      <c r="AI1745" s="18">
        <f t="shared" si="564"/>
        <v>0.86629600211808311</v>
      </c>
      <c r="AJ1745" s="20">
        <f t="shared" si="565"/>
        <v>0</v>
      </c>
      <c r="AK1745" t="str">
        <f t="shared" si="566"/>
        <v>Include</v>
      </c>
      <c r="AL1745" t="str">
        <f t="shared" si="567"/>
        <v>Less than 10 deaths</v>
      </c>
      <c r="AM1745" s="6">
        <f>IFERROR(VLOOKUP(D1745,DatesEachStateReach10Deaths!A:B,2,FALSE),AK1745)</f>
        <v>43920</v>
      </c>
      <c r="AN1745">
        <f t="shared" si="568"/>
        <v>-8</v>
      </c>
    </row>
    <row r="1746" spans="1:40" x14ac:dyDescent="0.25">
      <c r="A1746" t="str">
        <f t="shared" si="551"/>
        <v>43913Tennessee</v>
      </c>
      <c r="B1746" t="str">
        <f t="shared" si="556"/>
        <v>43913TN</v>
      </c>
      <c r="C1746" s="6">
        <v>43913</v>
      </c>
      <c r="D1746" t="s">
        <v>105</v>
      </c>
      <c r="E1746" t="s">
        <v>51</v>
      </c>
      <c r="F1746">
        <f>IFERROR(VLOOKUP(B1746,CovidTracking!B:G,4,FALSE),0)</f>
        <v>615</v>
      </c>
      <c r="G1746">
        <f>IFERROR(VLOOKUP(B1746,CovidTracking!B:G,5,FALSE),0)</f>
        <v>3272</v>
      </c>
      <c r="H1746">
        <f t="shared" si="557"/>
        <v>3887</v>
      </c>
      <c r="I1746">
        <f>IFERROR(VLOOKUP(B1746,CovidTracking!B:G,6,FALSE),0)</f>
        <v>2</v>
      </c>
      <c r="J1746">
        <f t="shared" si="552"/>
        <v>110</v>
      </c>
      <c r="K1746">
        <f t="shared" si="553"/>
        <v>0</v>
      </c>
      <c r="L1746">
        <f t="shared" si="554"/>
        <v>110</v>
      </c>
      <c r="M1746">
        <f t="shared" si="555"/>
        <v>2</v>
      </c>
      <c r="N1746">
        <f>VLOOKUP(A1746,Mobility!$A:$L,7,FALSE)</f>
        <v>-32</v>
      </c>
      <c r="O1746">
        <f>VLOOKUP(A1746,Mobility!$A:$L,8,FALSE)</f>
        <v>-2</v>
      </c>
      <c r="P1746">
        <f>VLOOKUP(A1746,Mobility!$A:$L,9,FALSE)</f>
        <v>-16</v>
      </c>
      <c r="Q1746">
        <f>VLOOKUP(A1746,Mobility!$A:$L,10,FALSE)</f>
        <v>-27</v>
      </c>
      <c r="R1746">
        <f>VLOOKUP(A1746,Mobility!$A:$L,11,FALSE)</f>
        <v>-34</v>
      </c>
      <c r="S1746">
        <f>VLOOKUP(A1746,Mobility!$A:$L,12,FALSE)</f>
        <v>15</v>
      </c>
      <c r="T1746">
        <f>VLOOKUP(D1746,'Pop and Pop Den'!A:C,2,FALSE)</f>
        <v>6897576</v>
      </c>
      <c r="U1746">
        <f>VLOOKUP(D1746,'Pop and Pop Den'!A:C,3,FALSE)</f>
        <v>167.2748</v>
      </c>
      <c r="V1746">
        <f>VLOOKUP(D1746,Unemployment!A:B,2,FALSE)</f>
        <v>3.4</v>
      </c>
      <c r="W1746">
        <f>VLOOKUP(D1746,Unemployment!H:J,2,FALSE)</f>
        <v>3.4</v>
      </c>
      <c r="X1746">
        <f>VLOOKUP(D1746,Unemployment!H:J,3,FALSE)</f>
        <v>3.5</v>
      </c>
      <c r="Y1746">
        <f t="shared" si="558"/>
        <v>0.10000000000000009</v>
      </c>
      <c r="Z1746">
        <f t="shared" si="559"/>
        <v>0.10000000000000009</v>
      </c>
      <c r="AA1746">
        <f>VLOOKUP(D1746,MedianAge!A:B,2,FALSE)</f>
        <v>38.700000000000003</v>
      </c>
      <c r="AB1746" s="6">
        <f>VLOOKUP(D1746,StateActions!F:G,2,FALSE)</f>
        <v>43921</v>
      </c>
      <c r="AC1746" s="6">
        <f>VLOOKUP(D1746,StateActions!L:M,2,FALSE)</f>
        <v>43920</v>
      </c>
      <c r="AD1746" s="6">
        <f>VLOOKUP(D1746,StateActions!A:B,2,FALSE)</f>
        <v>43906</v>
      </c>
      <c r="AE1746">
        <f t="shared" si="560"/>
        <v>-8</v>
      </c>
      <c r="AF1746">
        <f t="shared" si="561"/>
        <v>-7</v>
      </c>
      <c r="AG1746">
        <f t="shared" si="562"/>
        <v>7</v>
      </c>
      <c r="AH1746" s="18">
        <f t="shared" si="563"/>
        <v>0.15821970671468999</v>
      </c>
      <c r="AI1746" s="18">
        <f t="shared" si="564"/>
        <v>0.84178029328531001</v>
      </c>
      <c r="AJ1746" s="20">
        <f t="shared" si="565"/>
        <v>5.1453563159248783E-4</v>
      </c>
      <c r="AK1746" t="str">
        <f t="shared" si="566"/>
        <v>Include</v>
      </c>
      <c r="AL1746" t="str">
        <f t="shared" si="567"/>
        <v>Less than 10 deaths</v>
      </c>
      <c r="AM1746" s="6">
        <f>IFERROR(VLOOKUP(D1746,DatesEachStateReach10Deaths!A:B,2,FALSE),AK1746)</f>
        <v>43920</v>
      </c>
      <c r="AN1746">
        <f t="shared" si="568"/>
        <v>-7</v>
      </c>
    </row>
    <row r="1747" spans="1:40" x14ac:dyDescent="0.25">
      <c r="A1747" t="str">
        <f t="shared" si="551"/>
        <v>43914Tennessee</v>
      </c>
      <c r="B1747" t="str">
        <f t="shared" si="556"/>
        <v>43914TN</v>
      </c>
      <c r="C1747" s="6">
        <v>43914</v>
      </c>
      <c r="D1747" t="s">
        <v>105</v>
      </c>
      <c r="E1747" t="s">
        <v>51</v>
      </c>
      <c r="F1747">
        <f>IFERROR(VLOOKUP(B1747,CovidTracking!B:G,4,FALSE),0)</f>
        <v>667</v>
      </c>
      <c r="G1747">
        <f>IFERROR(VLOOKUP(B1747,CovidTracking!B:G,5,FALSE),0)</f>
        <v>10517</v>
      </c>
      <c r="H1747">
        <f t="shared" si="557"/>
        <v>11184</v>
      </c>
      <c r="I1747">
        <f>IFERROR(VLOOKUP(B1747,CovidTracking!B:G,6,FALSE),0)</f>
        <v>2</v>
      </c>
      <c r="J1747">
        <f t="shared" si="552"/>
        <v>52</v>
      </c>
      <c r="K1747">
        <f t="shared" si="553"/>
        <v>7245</v>
      </c>
      <c r="L1747">
        <f t="shared" si="554"/>
        <v>7297</v>
      </c>
      <c r="M1747">
        <f t="shared" si="555"/>
        <v>0</v>
      </c>
      <c r="N1747">
        <f>VLOOKUP(A1747,Mobility!$A:$L,7,FALSE)</f>
        <v>-39</v>
      </c>
      <c r="O1747">
        <f>VLOOKUP(A1747,Mobility!$A:$L,8,FALSE)</f>
        <v>-10</v>
      </c>
      <c r="P1747">
        <f>VLOOKUP(A1747,Mobility!$A:$L,9,FALSE)</f>
        <v>-29</v>
      </c>
      <c r="Q1747">
        <f>VLOOKUP(A1747,Mobility!$A:$L,10,FALSE)</f>
        <v>-29</v>
      </c>
      <c r="R1747">
        <f>VLOOKUP(A1747,Mobility!$A:$L,11,FALSE)</f>
        <v>-38</v>
      </c>
      <c r="S1747">
        <f>VLOOKUP(A1747,Mobility!$A:$L,12,FALSE)</f>
        <v>17</v>
      </c>
      <c r="T1747">
        <f>VLOOKUP(D1747,'Pop and Pop Den'!A:C,2,FALSE)</f>
        <v>6897576</v>
      </c>
      <c r="U1747">
        <f>VLOOKUP(D1747,'Pop and Pop Den'!A:C,3,FALSE)</f>
        <v>167.2748</v>
      </c>
      <c r="V1747">
        <f>VLOOKUP(D1747,Unemployment!A:B,2,FALSE)</f>
        <v>3.4</v>
      </c>
      <c r="W1747">
        <f>VLOOKUP(D1747,Unemployment!H:J,2,FALSE)</f>
        <v>3.4</v>
      </c>
      <c r="X1747">
        <f>VLOOKUP(D1747,Unemployment!H:J,3,FALSE)</f>
        <v>3.5</v>
      </c>
      <c r="Y1747">
        <f t="shared" si="558"/>
        <v>0.10000000000000009</v>
      </c>
      <c r="Z1747">
        <f t="shared" si="559"/>
        <v>0.10000000000000009</v>
      </c>
      <c r="AA1747">
        <f>VLOOKUP(D1747,MedianAge!A:B,2,FALSE)</f>
        <v>38.700000000000003</v>
      </c>
      <c r="AB1747" s="6">
        <f>VLOOKUP(D1747,StateActions!F:G,2,FALSE)</f>
        <v>43921</v>
      </c>
      <c r="AC1747" s="6">
        <f>VLOOKUP(D1747,StateActions!L:M,2,FALSE)</f>
        <v>43920</v>
      </c>
      <c r="AD1747" s="6">
        <f>VLOOKUP(D1747,StateActions!A:B,2,FALSE)</f>
        <v>43906</v>
      </c>
      <c r="AE1747">
        <f t="shared" si="560"/>
        <v>-7</v>
      </c>
      <c r="AF1747">
        <f t="shared" si="561"/>
        <v>-6</v>
      </c>
      <c r="AG1747">
        <f t="shared" si="562"/>
        <v>8</v>
      </c>
      <c r="AH1747" s="18">
        <f t="shared" si="563"/>
        <v>5.9638769670958512E-2</v>
      </c>
      <c r="AI1747" s="18">
        <f t="shared" si="564"/>
        <v>0.94036123032904151</v>
      </c>
      <c r="AJ1747" s="20">
        <f t="shared" si="565"/>
        <v>1.7882689556509299E-4</v>
      </c>
      <c r="AK1747" t="str">
        <f t="shared" si="566"/>
        <v>Include</v>
      </c>
      <c r="AL1747" t="str">
        <f t="shared" si="567"/>
        <v>Less than 10 deaths</v>
      </c>
      <c r="AM1747" s="6">
        <f>IFERROR(VLOOKUP(D1747,DatesEachStateReach10Deaths!A:B,2,FALSE),AK1747)</f>
        <v>43920</v>
      </c>
      <c r="AN1747">
        <f t="shared" si="568"/>
        <v>-6</v>
      </c>
    </row>
    <row r="1748" spans="1:40" x14ac:dyDescent="0.25">
      <c r="A1748" t="str">
        <f t="shared" si="551"/>
        <v>43915Tennessee</v>
      </c>
      <c r="B1748" t="str">
        <f t="shared" si="556"/>
        <v>43915TN</v>
      </c>
      <c r="C1748" s="6">
        <v>43915</v>
      </c>
      <c r="D1748" t="s">
        <v>105</v>
      </c>
      <c r="E1748" t="s">
        <v>51</v>
      </c>
      <c r="F1748">
        <f>IFERROR(VLOOKUP(B1748,CovidTracking!B:G,4,FALSE),0)</f>
        <v>784</v>
      </c>
      <c r="G1748">
        <f>IFERROR(VLOOKUP(B1748,CovidTracking!B:G,5,FALSE),0)</f>
        <v>11012</v>
      </c>
      <c r="H1748">
        <f t="shared" si="557"/>
        <v>11796</v>
      </c>
      <c r="I1748">
        <f>IFERROR(VLOOKUP(B1748,CovidTracking!B:G,6,FALSE),0)</f>
        <v>3</v>
      </c>
      <c r="J1748">
        <f t="shared" si="552"/>
        <v>117</v>
      </c>
      <c r="K1748">
        <f t="shared" si="553"/>
        <v>495</v>
      </c>
      <c r="L1748">
        <f t="shared" si="554"/>
        <v>612</v>
      </c>
      <c r="M1748">
        <f t="shared" si="555"/>
        <v>1</v>
      </c>
      <c r="N1748">
        <f>VLOOKUP(A1748,Mobility!$A:$L,7,FALSE)</f>
        <v>-33</v>
      </c>
      <c r="O1748">
        <f>VLOOKUP(A1748,Mobility!$A:$L,8,FALSE)</f>
        <v>-6</v>
      </c>
      <c r="P1748">
        <f>VLOOKUP(A1748,Mobility!$A:$L,9,FALSE)</f>
        <v>34</v>
      </c>
      <c r="Q1748">
        <f>VLOOKUP(A1748,Mobility!$A:$L,10,FALSE)</f>
        <v>-26</v>
      </c>
      <c r="R1748">
        <f>VLOOKUP(A1748,Mobility!$A:$L,11,FALSE)</f>
        <v>-38</v>
      </c>
      <c r="S1748">
        <f>VLOOKUP(A1748,Mobility!$A:$L,12,FALSE)</f>
        <v>15</v>
      </c>
      <c r="T1748">
        <f>VLOOKUP(D1748,'Pop and Pop Den'!A:C,2,FALSE)</f>
        <v>6897576</v>
      </c>
      <c r="U1748">
        <f>VLOOKUP(D1748,'Pop and Pop Den'!A:C,3,FALSE)</f>
        <v>167.2748</v>
      </c>
      <c r="V1748">
        <f>VLOOKUP(D1748,Unemployment!A:B,2,FALSE)</f>
        <v>3.4</v>
      </c>
      <c r="W1748">
        <f>VLOOKUP(D1748,Unemployment!H:J,2,FALSE)</f>
        <v>3.4</v>
      </c>
      <c r="X1748">
        <f>VLOOKUP(D1748,Unemployment!H:J,3,FALSE)</f>
        <v>3.5</v>
      </c>
      <c r="Y1748">
        <f t="shared" si="558"/>
        <v>0.10000000000000009</v>
      </c>
      <c r="Z1748">
        <f t="shared" si="559"/>
        <v>0.10000000000000009</v>
      </c>
      <c r="AA1748">
        <f>VLOOKUP(D1748,MedianAge!A:B,2,FALSE)</f>
        <v>38.700000000000003</v>
      </c>
      <c r="AB1748" s="6">
        <f>VLOOKUP(D1748,StateActions!F:G,2,FALSE)</f>
        <v>43921</v>
      </c>
      <c r="AC1748" s="6">
        <f>VLOOKUP(D1748,StateActions!L:M,2,FALSE)</f>
        <v>43920</v>
      </c>
      <c r="AD1748" s="6">
        <f>VLOOKUP(D1748,StateActions!A:B,2,FALSE)</f>
        <v>43906</v>
      </c>
      <c r="AE1748">
        <f t="shared" si="560"/>
        <v>-6</v>
      </c>
      <c r="AF1748">
        <f t="shared" si="561"/>
        <v>-5</v>
      </c>
      <c r="AG1748">
        <f t="shared" si="562"/>
        <v>9</v>
      </c>
      <c r="AH1748" s="18">
        <f t="shared" si="563"/>
        <v>6.646320786707359E-2</v>
      </c>
      <c r="AI1748" s="18">
        <f t="shared" si="564"/>
        <v>0.9335367921329264</v>
      </c>
      <c r="AJ1748" s="20">
        <f t="shared" si="565"/>
        <v>2.5432349949135299E-4</v>
      </c>
      <c r="AK1748" t="str">
        <f t="shared" si="566"/>
        <v>Include</v>
      </c>
      <c r="AL1748" t="str">
        <f t="shared" si="567"/>
        <v>Less than 10 deaths</v>
      </c>
      <c r="AM1748" s="6">
        <f>IFERROR(VLOOKUP(D1748,DatesEachStateReach10Deaths!A:B,2,FALSE),AK1748)</f>
        <v>43920</v>
      </c>
      <c r="AN1748">
        <f t="shared" si="568"/>
        <v>-5</v>
      </c>
    </row>
    <row r="1749" spans="1:40" x14ac:dyDescent="0.25">
      <c r="A1749" t="str">
        <f t="shared" si="551"/>
        <v>43916Tennessee</v>
      </c>
      <c r="B1749" t="str">
        <f t="shared" si="556"/>
        <v>43916TN</v>
      </c>
      <c r="C1749" s="6">
        <v>43916</v>
      </c>
      <c r="D1749" t="s">
        <v>105</v>
      </c>
      <c r="E1749" t="s">
        <v>51</v>
      </c>
      <c r="F1749">
        <f>IFERROR(VLOOKUP(B1749,CovidTracking!B:G,4,FALSE),0)</f>
        <v>957</v>
      </c>
      <c r="G1749">
        <f>IFERROR(VLOOKUP(B1749,CovidTracking!B:G,5,FALSE),0)</f>
        <v>13952</v>
      </c>
      <c r="H1749">
        <f t="shared" si="557"/>
        <v>14909</v>
      </c>
      <c r="I1749">
        <f>IFERROR(VLOOKUP(B1749,CovidTracking!B:G,6,FALSE),0)</f>
        <v>3</v>
      </c>
      <c r="J1749">
        <f t="shared" si="552"/>
        <v>173</v>
      </c>
      <c r="K1749">
        <f t="shared" si="553"/>
        <v>2940</v>
      </c>
      <c r="L1749">
        <f t="shared" si="554"/>
        <v>3113</v>
      </c>
      <c r="M1749">
        <f t="shared" si="555"/>
        <v>0</v>
      </c>
      <c r="N1749">
        <f>VLOOKUP(A1749,Mobility!$A:$L,7,FALSE)</f>
        <v>-31</v>
      </c>
      <c r="O1749">
        <f>VLOOKUP(A1749,Mobility!$A:$L,8,FALSE)</f>
        <v>-6</v>
      </c>
      <c r="P1749">
        <f>VLOOKUP(A1749,Mobility!$A:$L,9,FALSE)</f>
        <v>57</v>
      </c>
      <c r="Q1749">
        <f>VLOOKUP(A1749,Mobility!$A:$L,10,FALSE)</f>
        <v>-27</v>
      </c>
      <c r="R1749">
        <f>VLOOKUP(A1749,Mobility!$A:$L,11,FALSE)</f>
        <v>-39</v>
      </c>
      <c r="S1749">
        <f>VLOOKUP(A1749,Mobility!$A:$L,12,FALSE)</f>
        <v>14</v>
      </c>
      <c r="T1749">
        <f>VLOOKUP(D1749,'Pop and Pop Den'!A:C,2,FALSE)</f>
        <v>6897576</v>
      </c>
      <c r="U1749">
        <f>VLOOKUP(D1749,'Pop and Pop Den'!A:C,3,FALSE)</f>
        <v>167.2748</v>
      </c>
      <c r="V1749">
        <f>VLOOKUP(D1749,Unemployment!A:B,2,FALSE)</f>
        <v>3.4</v>
      </c>
      <c r="W1749">
        <f>VLOOKUP(D1749,Unemployment!H:J,2,FALSE)</f>
        <v>3.4</v>
      </c>
      <c r="X1749">
        <f>VLOOKUP(D1749,Unemployment!H:J,3,FALSE)</f>
        <v>3.5</v>
      </c>
      <c r="Y1749">
        <f t="shared" si="558"/>
        <v>0.10000000000000009</v>
      </c>
      <c r="Z1749">
        <f t="shared" si="559"/>
        <v>0.10000000000000009</v>
      </c>
      <c r="AA1749">
        <f>VLOOKUP(D1749,MedianAge!A:B,2,FALSE)</f>
        <v>38.700000000000003</v>
      </c>
      <c r="AB1749" s="6">
        <f>VLOOKUP(D1749,StateActions!F:G,2,FALSE)</f>
        <v>43921</v>
      </c>
      <c r="AC1749" s="6">
        <f>VLOOKUP(D1749,StateActions!L:M,2,FALSE)</f>
        <v>43920</v>
      </c>
      <c r="AD1749" s="6">
        <f>VLOOKUP(D1749,StateActions!A:B,2,FALSE)</f>
        <v>43906</v>
      </c>
      <c r="AE1749">
        <f t="shared" si="560"/>
        <v>-5</v>
      </c>
      <c r="AF1749">
        <f t="shared" si="561"/>
        <v>-4</v>
      </c>
      <c r="AG1749">
        <f t="shared" si="562"/>
        <v>10</v>
      </c>
      <c r="AH1749" s="18">
        <f t="shared" si="563"/>
        <v>6.4189415789120671E-2</v>
      </c>
      <c r="AI1749" s="18">
        <f t="shared" si="564"/>
        <v>0.93581058421087937</v>
      </c>
      <c r="AJ1749" s="20">
        <f t="shared" si="565"/>
        <v>2.0122073915084849E-4</v>
      </c>
      <c r="AK1749" t="str">
        <f t="shared" si="566"/>
        <v>Include</v>
      </c>
      <c r="AL1749" t="str">
        <f t="shared" si="567"/>
        <v>Less than 10 deaths</v>
      </c>
      <c r="AM1749" s="6">
        <f>IFERROR(VLOOKUP(D1749,DatesEachStateReach10Deaths!A:B,2,FALSE),AK1749)</f>
        <v>43920</v>
      </c>
      <c r="AN1749">
        <f t="shared" si="568"/>
        <v>-4</v>
      </c>
    </row>
    <row r="1750" spans="1:40" x14ac:dyDescent="0.25">
      <c r="A1750" t="str">
        <f t="shared" si="551"/>
        <v>43917Tennessee</v>
      </c>
      <c r="B1750" t="str">
        <f t="shared" si="556"/>
        <v>43917TN</v>
      </c>
      <c r="C1750" s="6">
        <v>43917</v>
      </c>
      <c r="D1750" t="s">
        <v>105</v>
      </c>
      <c r="E1750" t="s">
        <v>51</v>
      </c>
      <c r="F1750">
        <f>IFERROR(VLOOKUP(B1750,CovidTracking!B:G,4,FALSE),0)</f>
        <v>1203</v>
      </c>
      <c r="G1750">
        <f>IFERROR(VLOOKUP(B1750,CovidTracking!B:G,5,FALSE),0)</f>
        <v>14888</v>
      </c>
      <c r="H1750">
        <f t="shared" si="557"/>
        <v>16091</v>
      </c>
      <c r="I1750">
        <f>IFERROR(VLOOKUP(B1750,CovidTracking!B:G,6,FALSE),0)</f>
        <v>6</v>
      </c>
      <c r="J1750">
        <f t="shared" si="552"/>
        <v>246</v>
      </c>
      <c r="K1750">
        <f t="shared" si="553"/>
        <v>936</v>
      </c>
      <c r="L1750">
        <f t="shared" si="554"/>
        <v>1182</v>
      </c>
      <c r="M1750">
        <f t="shared" si="555"/>
        <v>3</v>
      </c>
      <c r="N1750">
        <f>VLOOKUP(A1750,Mobility!$A:$L,7,FALSE)</f>
        <v>-34</v>
      </c>
      <c r="O1750">
        <f>VLOOKUP(A1750,Mobility!$A:$L,8,FALSE)</f>
        <v>-9</v>
      </c>
      <c r="P1750">
        <f>VLOOKUP(A1750,Mobility!$A:$L,9,FALSE)</f>
        <v>40</v>
      </c>
      <c r="Q1750">
        <f>VLOOKUP(A1750,Mobility!$A:$L,10,FALSE)</f>
        <v>-30</v>
      </c>
      <c r="R1750">
        <f>VLOOKUP(A1750,Mobility!$A:$L,11,FALSE)</f>
        <v>-39</v>
      </c>
      <c r="S1750">
        <f>VLOOKUP(A1750,Mobility!$A:$L,12,FALSE)</f>
        <v>16</v>
      </c>
      <c r="T1750">
        <f>VLOOKUP(D1750,'Pop and Pop Den'!A:C,2,FALSE)</f>
        <v>6897576</v>
      </c>
      <c r="U1750">
        <f>VLOOKUP(D1750,'Pop and Pop Den'!A:C,3,FALSE)</f>
        <v>167.2748</v>
      </c>
      <c r="V1750">
        <f>VLOOKUP(D1750,Unemployment!A:B,2,FALSE)</f>
        <v>3.4</v>
      </c>
      <c r="W1750">
        <f>VLOOKUP(D1750,Unemployment!H:J,2,FALSE)</f>
        <v>3.4</v>
      </c>
      <c r="X1750">
        <f>VLOOKUP(D1750,Unemployment!H:J,3,FALSE)</f>
        <v>3.5</v>
      </c>
      <c r="Y1750">
        <f t="shared" si="558"/>
        <v>0.10000000000000009</v>
      </c>
      <c r="Z1750">
        <f t="shared" si="559"/>
        <v>0.10000000000000009</v>
      </c>
      <c r="AA1750">
        <f>VLOOKUP(D1750,MedianAge!A:B,2,FALSE)</f>
        <v>38.700000000000003</v>
      </c>
      <c r="AB1750" s="6">
        <f>VLOOKUP(D1750,StateActions!F:G,2,FALSE)</f>
        <v>43921</v>
      </c>
      <c r="AC1750" s="6">
        <f>VLOOKUP(D1750,StateActions!L:M,2,FALSE)</f>
        <v>43920</v>
      </c>
      <c r="AD1750" s="6">
        <f>VLOOKUP(D1750,StateActions!A:B,2,FALSE)</f>
        <v>43906</v>
      </c>
      <c r="AE1750">
        <f t="shared" si="560"/>
        <v>-4</v>
      </c>
      <c r="AF1750">
        <f t="shared" si="561"/>
        <v>-3</v>
      </c>
      <c r="AG1750">
        <f t="shared" si="562"/>
        <v>11</v>
      </c>
      <c r="AH1750" s="18">
        <f t="shared" si="563"/>
        <v>7.476228947859051E-2</v>
      </c>
      <c r="AI1750" s="18">
        <f t="shared" si="564"/>
        <v>0.92523771052140946</v>
      </c>
      <c r="AJ1750" s="20">
        <f t="shared" si="565"/>
        <v>3.7287924926977811E-4</v>
      </c>
      <c r="AK1750" t="str">
        <f t="shared" si="566"/>
        <v>Include</v>
      </c>
      <c r="AL1750" t="str">
        <f t="shared" si="567"/>
        <v>Less than 10 deaths</v>
      </c>
      <c r="AM1750" s="6">
        <f>IFERROR(VLOOKUP(D1750,DatesEachStateReach10Deaths!A:B,2,FALSE),AK1750)</f>
        <v>43920</v>
      </c>
      <c r="AN1750">
        <f t="shared" si="568"/>
        <v>-3</v>
      </c>
    </row>
    <row r="1751" spans="1:40" x14ac:dyDescent="0.25">
      <c r="A1751" t="str">
        <f t="shared" si="551"/>
        <v>43918Tennessee</v>
      </c>
      <c r="B1751" t="str">
        <f t="shared" si="556"/>
        <v>43918TN</v>
      </c>
      <c r="C1751" s="6">
        <v>43918</v>
      </c>
      <c r="D1751" t="s">
        <v>105</v>
      </c>
      <c r="E1751" t="s">
        <v>51</v>
      </c>
      <c r="F1751">
        <f>IFERROR(VLOOKUP(B1751,CovidTracking!B:G,4,FALSE),0)</f>
        <v>1373</v>
      </c>
      <c r="G1751">
        <f>IFERROR(VLOOKUP(B1751,CovidTracking!B:G,5,FALSE),0)</f>
        <v>16965</v>
      </c>
      <c r="H1751">
        <f t="shared" si="557"/>
        <v>18338</v>
      </c>
      <c r="I1751">
        <f>IFERROR(VLOOKUP(B1751,CovidTracking!B:G,6,FALSE),0)</f>
        <v>6</v>
      </c>
      <c r="J1751">
        <f t="shared" si="552"/>
        <v>170</v>
      </c>
      <c r="K1751">
        <f t="shared" si="553"/>
        <v>2077</v>
      </c>
      <c r="L1751">
        <f t="shared" si="554"/>
        <v>2247</v>
      </c>
      <c r="M1751">
        <f t="shared" si="555"/>
        <v>0</v>
      </c>
      <c r="N1751">
        <f>VLOOKUP(A1751,Mobility!$A:$L,7,FALSE)</f>
        <v>-38</v>
      </c>
      <c r="O1751">
        <f>VLOOKUP(A1751,Mobility!$A:$L,8,FALSE)</f>
        <v>-7</v>
      </c>
      <c r="P1751">
        <f>VLOOKUP(A1751,Mobility!$A:$L,9,FALSE)</f>
        <v>48</v>
      </c>
      <c r="Q1751">
        <f>VLOOKUP(A1751,Mobility!$A:$L,10,FALSE)</f>
        <v>-27</v>
      </c>
      <c r="R1751">
        <f>VLOOKUP(A1751,Mobility!$A:$L,11,FALSE)</f>
        <v>-26</v>
      </c>
      <c r="S1751">
        <f>VLOOKUP(A1751,Mobility!$A:$L,12,FALSE)</f>
        <v>9</v>
      </c>
      <c r="T1751">
        <f>VLOOKUP(D1751,'Pop and Pop Den'!A:C,2,FALSE)</f>
        <v>6897576</v>
      </c>
      <c r="U1751">
        <f>VLOOKUP(D1751,'Pop and Pop Den'!A:C,3,FALSE)</f>
        <v>167.2748</v>
      </c>
      <c r="V1751">
        <f>VLOOKUP(D1751,Unemployment!A:B,2,FALSE)</f>
        <v>3.4</v>
      </c>
      <c r="W1751">
        <f>VLOOKUP(D1751,Unemployment!H:J,2,FALSE)</f>
        <v>3.4</v>
      </c>
      <c r="X1751">
        <f>VLOOKUP(D1751,Unemployment!H:J,3,FALSE)</f>
        <v>3.5</v>
      </c>
      <c r="Y1751">
        <f t="shared" si="558"/>
        <v>0.10000000000000009</v>
      </c>
      <c r="Z1751">
        <f t="shared" si="559"/>
        <v>0.10000000000000009</v>
      </c>
      <c r="AA1751">
        <f>VLOOKUP(D1751,MedianAge!A:B,2,FALSE)</f>
        <v>38.700000000000003</v>
      </c>
      <c r="AB1751" s="6">
        <f>VLOOKUP(D1751,StateActions!F:G,2,FALSE)</f>
        <v>43921</v>
      </c>
      <c r="AC1751" s="6">
        <f>VLOOKUP(D1751,StateActions!L:M,2,FALSE)</f>
        <v>43920</v>
      </c>
      <c r="AD1751" s="6">
        <f>VLOOKUP(D1751,StateActions!A:B,2,FALSE)</f>
        <v>43906</v>
      </c>
      <c r="AE1751">
        <f t="shared" si="560"/>
        <v>-3</v>
      </c>
      <c r="AF1751">
        <f t="shared" si="561"/>
        <v>-2</v>
      </c>
      <c r="AG1751">
        <f t="shared" si="562"/>
        <v>12</v>
      </c>
      <c r="AH1751" s="18">
        <f t="shared" si="563"/>
        <v>7.487185080161414E-2</v>
      </c>
      <c r="AI1751" s="18">
        <f t="shared" si="564"/>
        <v>0.92512814919838582</v>
      </c>
      <c r="AJ1751" s="20">
        <f t="shared" si="565"/>
        <v>3.2718944268731598E-4</v>
      </c>
      <c r="AK1751" t="str">
        <f t="shared" si="566"/>
        <v>Include</v>
      </c>
      <c r="AL1751" t="str">
        <f t="shared" si="567"/>
        <v>Less than 10 deaths</v>
      </c>
      <c r="AM1751" s="6">
        <f>IFERROR(VLOOKUP(D1751,DatesEachStateReach10Deaths!A:B,2,FALSE),AK1751)</f>
        <v>43920</v>
      </c>
      <c r="AN1751">
        <f t="shared" si="568"/>
        <v>-2</v>
      </c>
    </row>
    <row r="1752" spans="1:40" x14ac:dyDescent="0.25">
      <c r="A1752" t="str">
        <f t="shared" si="551"/>
        <v>43919Tennessee</v>
      </c>
      <c r="B1752" t="str">
        <f t="shared" si="556"/>
        <v>43919TN</v>
      </c>
      <c r="C1752" s="6">
        <v>43919</v>
      </c>
      <c r="D1752" t="s">
        <v>105</v>
      </c>
      <c r="E1752" t="s">
        <v>51</v>
      </c>
      <c r="F1752">
        <f>IFERROR(VLOOKUP(B1752,CovidTracking!B:G,4,FALSE),0)</f>
        <v>1537</v>
      </c>
      <c r="G1752">
        <f>IFERROR(VLOOKUP(B1752,CovidTracking!B:G,5,FALSE),0)</f>
        <v>19037</v>
      </c>
      <c r="H1752">
        <f t="shared" si="557"/>
        <v>20574</v>
      </c>
      <c r="I1752">
        <f>IFERROR(VLOOKUP(B1752,CovidTracking!B:G,6,FALSE),0)</f>
        <v>7</v>
      </c>
      <c r="J1752">
        <f t="shared" si="552"/>
        <v>164</v>
      </c>
      <c r="K1752">
        <f t="shared" si="553"/>
        <v>2072</v>
      </c>
      <c r="L1752">
        <f t="shared" si="554"/>
        <v>2236</v>
      </c>
      <c r="M1752">
        <f t="shared" si="555"/>
        <v>1</v>
      </c>
      <c r="N1752">
        <f>VLOOKUP(A1752,Mobility!$A:$L,7,FALSE)</f>
        <v>-35</v>
      </c>
      <c r="O1752">
        <f>VLOOKUP(A1752,Mobility!$A:$L,8,FALSE)</f>
        <v>-9</v>
      </c>
      <c r="P1752">
        <f>VLOOKUP(A1752,Mobility!$A:$L,9,FALSE)</f>
        <v>35</v>
      </c>
      <c r="Q1752">
        <f>VLOOKUP(A1752,Mobility!$A:$L,10,FALSE)</f>
        <v>-35</v>
      </c>
      <c r="R1752">
        <f>VLOOKUP(A1752,Mobility!$A:$L,11,FALSE)</f>
        <v>-34</v>
      </c>
      <c r="S1752">
        <f>VLOOKUP(A1752,Mobility!$A:$L,12,FALSE)</f>
        <v>8</v>
      </c>
      <c r="T1752">
        <f>VLOOKUP(D1752,'Pop and Pop Den'!A:C,2,FALSE)</f>
        <v>6897576</v>
      </c>
      <c r="U1752">
        <f>VLOOKUP(D1752,'Pop and Pop Den'!A:C,3,FALSE)</f>
        <v>167.2748</v>
      </c>
      <c r="V1752">
        <f>VLOOKUP(D1752,Unemployment!A:B,2,FALSE)</f>
        <v>3.4</v>
      </c>
      <c r="W1752">
        <f>VLOOKUP(D1752,Unemployment!H:J,2,FALSE)</f>
        <v>3.4</v>
      </c>
      <c r="X1752">
        <f>VLOOKUP(D1752,Unemployment!H:J,3,FALSE)</f>
        <v>3.5</v>
      </c>
      <c r="Y1752">
        <f t="shared" si="558"/>
        <v>0.10000000000000009</v>
      </c>
      <c r="Z1752">
        <f t="shared" si="559"/>
        <v>0.10000000000000009</v>
      </c>
      <c r="AA1752">
        <f>VLOOKUP(D1752,MedianAge!A:B,2,FALSE)</f>
        <v>38.700000000000003</v>
      </c>
      <c r="AB1752" s="6">
        <f>VLOOKUP(D1752,StateActions!F:G,2,FALSE)</f>
        <v>43921</v>
      </c>
      <c r="AC1752" s="6">
        <f>VLOOKUP(D1752,StateActions!L:M,2,FALSE)</f>
        <v>43920</v>
      </c>
      <c r="AD1752" s="6">
        <f>VLOOKUP(D1752,StateActions!A:B,2,FALSE)</f>
        <v>43906</v>
      </c>
      <c r="AE1752">
        <f t="shared" si="560"/>
        <v>-2</v>
      </c>
      <c r="AF1752">
        <f t="shared" si="561"/>
        <v>-1</v>
      </c>
      <c r="AG1752">
        <f t="shared" si="562"/>
        <v>13</v>
      </c>
      <c r="AH1752" s="18">
        <f t="shared" si="563"/>
        <v>7.4705939535335858E-2</v>
      </c>
      <c r="AI1752" s="18">
        <f t="shared" si="564"/>
        <v>0.92529406046466411</v>
      </c>
      <c r="AJ1752" s="20">
        <f t="shared" si="565"/>
        <v>3.4023524837173131E-4</v>
      </c>
      <c r="AK1752" t="str">
        <f t="shared" si="566"/>
        <v>Include</v>
      </c>
      <c r="AL1752" t="str">
        <f t="shared" si="567"/>
        <v>Less than 10 deaths</v>
      </c>
      <c r="AM1752" s="6">
        <f>IFERROR(VLOOKUP(D1752,DatesEachStateReach10Deaths!A:B,2,FALSE),AK1752)</f>
        <v>43920</v>
      </c>
      <c r="AN1752">
        <f t="shared" si="568"/>
        <v>-1</v>
      </c>
    </row>
    <row r="1753" spans="1:40" x14ac:dyDescent="0.25">
      <c r="A1753" t="str">
        <f t="shared" si="551"/>
        <v>43920Tennessee</v>
      </c>
      <c r="B1753" t="str">
        <f t="shared" si="556"/>
        <v>43920TN</v>
      </c>
      <c r="C1753" s="6">
        <v>43920</v>
      </c>
      <c r="D1753" t="s">
        <v>105</v>
      </c>
      <c r="E1753" t="s">
        <v>51</v>
      </c>
      <c r="F1753">
        <f>IFERROR(VLOOKUP(B1753,CovidTracking!B:G,4,FALSE),0)</f>
        <v>1834</v>
      </c>
      <c r="G1753">
        <f>IFERROR(VLOOKUP(B1753,CovidTracking!B:G,5,FALSE),0)</f>
        <v>21470</v>
      </c>
      <c r="H1753">
        <f t="shared" si="557"/>
        <v>23304</v>
      </c>
      <c r="I1753">
        <f>IFERROR(VLOOKUP(B1753,CovidTracking!B:G,6,FALSE),0)</f>
        <v>13</v>
      </c>
      <c r="J1753">
        <f t="shared" si="552"/>
        <v>297</v>
      </c>
      <c r="K1753">
        <f t="shared" si="553"/>
        <v>2433</v>
      </c>
      <c r="L1753">
        <f t="shared" si="554"/>
        <v>2730</v>
      </c>
      <c r="M1753">
        <f t="shared" si="555"/>
        <v>6</v>
      </c>
      <c r="N1753">
        <f>VLOOKUP(A1753,Mobility!$A:$L,7,FALSE)</f>
        <v>-31</v>
      </c>
      <c r="O1753">
        <f>VLOOKUP(A1753,Mobility!$A:$L,8,FALSE)</f>
        <v>-10</v>
      </c>
      <c r="P1753">
        <f>VLOOKUP(A1753,Mobility!$A:$L,9,FALSE)</f>
        <v>10</v>
      </c>
      <c r="Q1753">
        <f>VLOOKUP(A1753,Mobility!$A:$L,10,FALSE)</f>
        <v>-32</v>
      </c>
      <c r="R1753">
        <f>VLOOKUP(A1753,Mobility!$A:$L,11,FALSE)</f>
        <v>-39</v>
      </c>
      <c r="S1753">
        <f>VLOOKUP(A1753,Mobility!$A:$L,12,FALSE)</f>
        <v>15</v>
      </c>
      <c r="T1753">
        <f>VLOOKUP(D1753,'Pop and Pop Den'!A:C,2,FALSE)</f>
        <v>6897576</v>
      </c>
      <c r="U1753">
        <f>VLOOKUP(D1753,'Pop and Pop Den'!A:C,3,FALSE)</f>
        <v>167.2748</v>
      </c>
      <c r="V1753">
        <f>VLOOKUP(D1753,Unemployment!A:B,2,FALSE)</f>
        <v>3.4</v>
      </c>
      <c r="W1753">
        <f>VLOOKUP(D1753,Unemployment!H:J,2,FALSE)</f>
        <v>3.4</v>
      </c>
      <c r="X1753">
        <f>VLOOKUP(D1753,Unemployment!H:J,3,FALSE)</f>
        <v>3.5</v>
      </c>
      <c r="Y1753">
        <f t="shared" si="558"/>
        <v>0.10000000000000009</v>
      </c>
      <c r="Z1753">
        <f t="shared" si="559"/>
        <v>0.10000000000000009</v>
      </c>
      <c r="AA1753">
        <f>VLOOKUP(D1753,MedianAge!A:B,2,FALSE)</f>
        <v>38.700000000000003</v>
      </c>
      <c r="AB1753" s="6">
        <f>VLOOKUP(D1753,StateActions!F:G,2,FALSE)</f>
        <v>43921</v>
      </c>
      <c r="AC1753" s="6">
        <f>VLOOKUP(D1753,StateActions!L:M,2,FALSE)</f>
        <v>43920</v>
      </c>
      <c r="AD1753" s="6">
        <f>VLOOKUP(D1753,StateActions!A:B,2,FALSE)</f>
        <v>43906</v>
      </c>
      <c r="AE1753">
        <f t="shared" si="560"/>
        <v>-1</v>
      </c>
      <c r="AF1753">
        <f t="shared" si="561"/>
        <v>0</v>
      </c>
      <c r="AG1753">
        <f t="shared" si="562"/>
        <v>14</v>
      </c>
      <c r="AH1753" s="18">
        <f t="shared" si="563"/>
        <v>7.8698935805012013E-2</v>
      </c>
      <c r="AI1753" s="18">
        <f t="shared" si="564"/>
        <v>0.92130106419498803</v>
      </c>
      <c r="AJ1753" s="20">
        <f t="shared" si="565"/>
        <v>5.5784414692756608E-4</v>
      </c>
      <c r="AK1753" t="str">
        <f t="shared" si="566"/>
        <v>Include</v>
      </c>
      <c r="AL1753" t="str">
        <f t="shared" si="567"/>
        <v>10 or more deaths</v>
      </c>
      <c r="AM1753" s="6">
        <f>IFERROR(VLOOKUP(D1753,DatesEachStateReach10Deaths!A:B,2,FALSE),AK1753)</f>
        <v>43920</v>
      </c>
      <c r="AN1753">
        <f t="shared" si="568"/>
        <v>0</v>
      </c>
    </row>
    <row r="1754" spans="1:40" x14ac:dyDescent="0.25">
      <c r="A1754" t="str">
        <f t="shared" si="551"/>
        <v>43921Tennessee</v>
      </c>
      <c r="B1754" t="str">
        <f t="shared" si="556"/>
        <v>43921TN</v>
      </c>
      <c r="C1754" s="6">
        <v>43921</v>
      </c>
      <c r="D1754" t="s">
        <v>105</v>
      </c>
      <c r="E1754" t="s">
        <v>51</v>
      </c>
      <c r="F1754">
        <f>IFERROR(VLOOKUP(B1754,CovidTracking!B:G,4,FALSE),0)</f>
        <v>2239</v>
      </c>
      <c r="G1754">
        <f>IFERROR(VLOOKUP(B1754,CovidTracking!B:G,5,FALSE),0)</f>
        <v>25121</v>
      </c>
      <c r="H1754">
        <f t="shared" si="557"/>
        <v>27360</v>
      </c>
      <c r="I1754">
        <f>IFERROR(VLOOKUP(B1754,CovidTracking!B:G,6,FALSE),0)</f>
        <v>23</v>
      </c>
      <c r="J1754">
        <f t="shared" si="552"/>
        <v>405</v>
      </c>
      <c r="K1754">
        <f t="shared" si="553"/>
        <v>3651</v>
      </c>
      <c r="L1754">
        <f t="shared" si="554"/>
        <v>4056</v>
      </c>
      <c r="M1754">
        <f t="shared" si="555"/>
        <v>10</v>
      </c>
      <c r="N1754">
        <f>VLOOKUP(A1754,Mobility!$A:$L,7,FALSE)</f>
        <v>-36</v>
      </c>
      <c r="O1754">
        <f>VLOOKUP(A1754,Mobility!$A:$L,8,FALSE)</f>
        <v>-11</v>
      </c>
      <c r="P1754">
        <f>VLOOKUP(A1754,Mobility!$A:$L,9,FALSE)</f>
        <v>-30</v>
      </c>
      <c r="Q1754">
        <f>VLOOKUP(A1754,Mobility!$A:$L,10,FALSE)</f>
        <v>-32</v>
      </c>
      <c r="R1754">
        <f>VLOOKUP(A1754,Mobility!$A:$L,11,FALSE)</f>
        <v>-42</v>
      </c>
      <c r="S1754">
        <f>VLOOKUP(A1754,Mobility!$A:$L,12,FALSE)</f>
        <v>18</v>
      </c>
      <c r="T1754">
        <f>VLOOKUP(D1754,'Pop and Pop Den'!A:C,2,FALSE)</f>
        <v>6897576</v>
      </c>
      <c r="U1754">
        <f>VLOOKUP(D1754,'Pop and Pop Den'!A:C,3,FALSE)</f>
        <v>167.2748</v>
      </c>
      <c r="V1754">
        <f>VLOOKUP(D1754,Unemployment!A:B,2,FALSE)</f>
        <v>3.4</v>
      </c>
      <c r="W1754">
        <f>VLOOKUP(D1754,Unemployment!H:J,2,FALSE)</f>
        <v>3.4</v>
      </c>
      <c r="X1754">
        <f>VLOOKUP(D1754,Unemployment!H:J,3,FALSE)</f>
        <v>3.5</v>
      </c>
      <c r="Y1754">
        <f t="shared" si="558"/>
        <v>0.10000000000000009</v>
      </c>
      <c r="Z1754">
        <f t="shared" si="559"/>
        <v>0.10000000000000009</v>
      </c>
      <c r="AA1754">
        <f>VLOOKUP(D1754,MedianAge!A:B,2,FALSE)</f>
        <v>38.700000000000003</v>
      </c>
      <c r="AB1754" s="6">
        <f>VLOOKUP(D1754,StateActions!F:G,2,FALSE)</f>
        <v>43921</v>
      </c>
      <c r="AC1754" s="6">
        <f>VLOOKUP(D1754,StateActions!L:M,2,FALSE)</f>
        <v>43920</v>
      </c>
      <c r="AD1754" s="6">
        <f>VLOOKUP(D1754,StateActions!A:B,2,FALSE)</f>
        <v>43906</v>
      </c>
      <c r="AE1754">
        <f t="shared" si="560"/>
        <v>0</v>
      </c>
      <c r="AF1754">
        <f t="shared" si="561"/>
        <v>1</v>
      </c>
      <c r="AG1754">
        <f t="shared" si="562"/>
        <v>15</v>
      </c>
      <c r="AH1754" s="18">
        <f t="shared" si="563"/>
        <v>8.1834795321637427E-2</v>
      </c>
      <c r="AI1754" s="18">
        <f t="shared" si="564"/>
        <v>0.9181652046783626</v>
      </c>
      <c r="AJ1754" s="20">
        <f t="shared" si="565"/>
        <v>8.4064327485380114E-4</v>
      </c>
      <c r="AK1754" t="str">
        <f t="shared" si="566"/>
        <v>Include</v>
      </c>
      <c r="AL1754" t="str">
        <f t="shared" si="567"/>
        <v>10 or more deaths</v>
      </c>
      <c r="AM1754" s="6">
        <f>IFERROR(VLOOKUP(D1754,DatesEachStateReach10Deaths!A:B,2,FALSE),AK1754)</f>
        <v>43920</v>
      </c>
      <c r="AN1754">
        <f t="shared" si="568"/>
        <v>1</v>
      </c>
    </row>
    <row r="1755" spans="1:40" x14ac:dyDescent="0.25">
      <c r="A1755" t="str">
        <f t="shared" si="551"/>
        <v>43922Tennessee</v>
      </c>
      <c r="B1755" t="str">
        <f t="shared" si="556"/>
        <v>43922TN</v>
      </c>
      <c r="C1755" s="6">
        <v>43922</v>
      </c>
      <c r="D1755" t="s">
        <v>105</v>
      </c>
      <c r="E1755" t="s">
        <v>51</v>
      </c>
      <c r="F1755">
        <f>IFERROR(VLOOKUP(B1755,CovidTracking!B:G,4,FALSE),0)</f>
        <v>2683</v>
      </c>
      <c r="G1755">
        <f>IFERROR(VLOOKUP(B1755,CovidTracking!B:G,5,FALSE),0)</f>
        <v>29769</v>
      </c>
      <c r="H1755">
        <f t="shared" si="557"/>
        <v>32452</v>
      </c>
      <c r="I1755">
        <f>IFERROR(VLOOKUP(B1755,CovidTracking!B:G,6,FALSE),0)</f>
        <v>24</v>
      </c>
      <c r="J1755">
        <f t="shared" si="552"/>
        <v>444</v>
      </c>
      <c r="K1755">
        <f t="shared" si="553"/>
        <v>4648</v>
      </c>
      <c r="L1755">
        <f t="shared" si="554"/>
        <v>5092</v>
      </c>
      <c r="M1755">
        <f t="shared" si="555"/>
        <v>1</v>
      </c>
      <c r="N1755">
        <f>VLOOKUP(A1755,Mobility!$A:$L,7,FALSE)</f>
        <v>-31</v>
      </c>
      <c r="O1755">
        <f>VLOOKUP(A1755,Mobility!$A:$L,8,FALSE)</f>
        <v>-1</v>
      </c>
      <c r="P1755">
        <f>VLOOKUP(A1755,Mobility!$A:$L,9,FALSE)</f>
        <v>7</v>
      </c>
      <c r="Q1755">
        <f>VLOOKUP(A1755,Mobility!$A:$L,10,FALSE)</f>
        <v>-28</v>
      </c>
      <c r="R1755">
        <f>VLOOKUP(A1755,Mobility!$A:$L,11,FALSE)</f>
        <v>-42</v>
      </c>
      <c r="S1755">
        <f>VLOOKUP(A1755,Mobility!$A:$L,12,FALSE)</f>
        <v>16</v>
      </c>
      <c r="T1755">
        <f>VLOOKUP(D1755,'Pop and Pop Den'!A:C,2,FALSE)</f>
        <v>6897576</v>
      </c>
      <c r="U1755">
        <f>VLOOKUP(D1755,'Pop and Pop Den'!A:C,3,FALSE)</f>
        <v>167.2748</v>
      </c>
      <c r="V1755">
        <f>VLOOKUP(D1755,Unemployment!A:B,2,FALSE)</f>
        <v>3.4</v>
      </c>
      <c r="W1755">
        <f>VLOOKUP(D1755,Unemployment!H:J,2,FALSE)</f>
        <v>3.4</v>
      </c>
      <c r="X1755">
        <f>VLOOKUP(D1755,Unemployment!H:J,3,FALSE)</f>
        <v>3.5</v>
      </c>
      <c r="Y1755">
        <f t="shared" si="558"/>
        <v>0.10000000000000009</v>
      </c>
      <c r="Z1755">
        <f t="shared" si="559"/>
        <v>0.10000000000000009</v>
      </c>
      <c r="AA1755">
        <f>VLOOKUP(D1755,MedianAge!A:B,2,FALSE)</f>
        <v>38.700000000000003</v>
      </c>
      <c r="AB1755" s="6">
        <f>VLOOKUP(D1755,StateActions!F:G,2,FALSE)</f>
        <v>43921</v>
      </c>
      <c r="AC1755" s="6">
        <f>VLOOKUP(D1755,StateActions!L:M,2,FALSE)</f>
        <v>43920</v>
      </c>
      <c r="AD1755" s="6">
        <f>VLOOKUP(D1755,StateActions!A:B,2,FALSE)</f>
        <v>43906</v>
      </c>
      <c r="AE1755">
        <f t="shared" si="560"/>
        <v>1</v>
      </c>
      <c r="AF1755">
        <f t="shared" si="561"/>
        <v>2</v>
      </c>
      <c r="AG1755">
        <f t="shared" si="562"/>
        <v>16</v>
      </c>
      <c r="AH1755" s="18">
        <f t="shared" si="563"/>
        <v>8.2675952175520775E-2</v>
      </c>
      <c r="AI1755" s="18">
        <f t="shared" si="564"/>
        <v>0.91732404782447918</v>
      </c>
      <c r="AJ1755" s="20">
        <f t="shared" si="565"/>
        <v>7.3955380253913476E-4</v>
      </c>
      <c r="AK1755" t="str">
        <f t="shared" si="566"/>
        <v>Include</v>
      </c>
      <c r="AL1755" t="str">
        <f t="shared" si="567"/>
        <v>10 or more deaths</v>
      </c>
      <c r="AM1755" s="6">
        <f>IFERROR(VLOOKUP(D1755,DatesEachStateReach10Deaths!A:B,2,FALSE),AK1755)</f>
        <v>43920</v>
      </c>
      <c r="AN1755">
        <f t="shared" si="568"/>
        <v>2</v>
      </c>
    </row>
    <row r="1756" spans="1:40" x14ac:dyDescent="0.25">
      <c r="A1756" t="str">
        <f t="shared" si="551"/>
        <v>43923Tennessee</v>
      </c>
      <c r="B1756" t="str">
        <f t="shared" si="556"/>
        <v>43923TN</v>
      </c>
      <c r="C1756" s="6">
        <v>43923</v>
      </c>
      <c r="D1756" t="s">
        <v>105</v>
      </c>
      <c r="E1756" t="s">
        <v>51</v>
      </c>
      <c r="F1756">
        <f>IFERROR(VLOOKUP(B1756,CovidTracking!B:G,4,FALSE),0)</f>
        <v>2845</v>
      </c>
      <c r="G1756">
        <f>IFERROR(VLOOKUP(B1756,CovidTracking!B:G,5,FALSE),0)</f>
        <v>31766</v>
      </c>
      <c r="H1756">
        <f t="shared" si="557"/>
        <v>34611</v>
      </c>
      <c r="I1756">
        <f>IFERROR(VLOOKUP(B1756,CovidTracking!B:G,6,FALSE),0)</f>
        <v>32</v>
      </c>
      <c r="J1756">
        <f t="shared" si="552"/>
        <v>162</v>
      </c>
      <c r="K1756">
        <f t="shared" si="553"/>
        <v>1997</v>
      </c>
      <c r="L1756">
        <f t="shared" si="554"/>
        <v>2159</v>
      </c>
      <c r="M1756">
        <f t="shared" si="555"/>
        <v>8</v>
      </c>
      <c r="N1756">
        <f>VLOOKUP(A1756,Mobility!$A:$L,7,FALSE)</f>
        <v>-33</v>
      </c>
      <c r="O1756">
        <f>VLOOKUP(A1756,Mobility!$A:$L,8,FALSE)</f>
        <v>0</v>
      </c>
      <c r="P1756">
        <f>VLOOKUP(A1756,Mobility!$A:$L,9,FALSE)</f>
        <v>11</v>
      </c>
      <c r="Q1756">
        <f>VLOOKUP(A1756,Mobility!$A:$L,10,FALSE)</f>
        <v>-31</v>
      </c>
      <c r="R1756">
        <f>VLOOKUP(A1756,Mobility!$A:$L,11,FALSE)</f>
        <v>-42</v>
      </c>
      <c r="S1756">
        <f>VLOOKUP(A1756,Mobility!$A:$L,12,FALSE)</f>
        <v>16</v>
      </c>
      <c r="T1756">
        <f>VLOOKUP(D1756,'Pop and Pop Den'!A:C,2,FALSE)</f>
        <v>6897576</v>
      </c>
      <c r="U1756">
        <f>VLOOKUP(D1756,'Pop and Pop Den'!A:C,3,FALSE)</f>
        <v>167.2748</v>
      </c>
      <c r="V1756">
        <f>VLOOKUP(D1756,Unemployment!A:B,2,FALSE)</f>
        <v>3.4</v>
      </c>
      <c r="W1756">
        <f>VLOOKUP(D1756,Unemployment!H:J,2,FALSE)</f>
        <v>3.4</v>
      </c>
      <c r="X1756">
        <f>VLOOKUP(D1756,Unemployment!H:J,3,FALSE)</f>
        <v>3.5</v>
      </c>
      <c r="Y1756">
        <f t="shared" si="558"/>
        <v>0.10000000000000009</v>
      </c>
      <c r="Z1756">
        <f t="shared" si="559"/>
        <v>0.10000000000000009</v>
      </c>
      <c r="AA1756">
        <f>VLOOKUP(D1756,MedianAge!A:B,2,FALSE)</f>
        <v>38.700000000000003</v>
      </c>
      <c r="AB1756" s="6">
        <f>VLOOKUP(D1756,StateActions!F:G,2,FALSE)</f>
        <v>43921</v>
      </c>
      <c r="AC1756" s="6">
        <f>VLOOKUP(D1756,StateActions!L:M,2,FALSE)</f>
        <v>43920</v>
      </c>
      <c r="AD1756" s="6">
        <f>VLOOKUP(D1756,StateActions!A:B,2,FALSE)</f>
        <v>43906</v>
      </c>
      <c r="AE1756">
        <f t="shared" si="560"/>
        <v>2</v>
      </c>
      <c r="AF1756">
        <f t="shared" si="561"/>
        <v>3</v>
      </c>
      <c r="AG1756">
        <f t="shared" si="562"/>
        <v>17</v>
      </c>
      <c r="AH1756" s="18">
        <f t="shared" si="563"/>
        <v>8.2199300800323602E-2</v>
      </c>
      <c r="AI1756" s="18">
        <f t="shared" si="564"/>
        <v>0.91780069919967644</v>
      </c>
      <c r="AJ1756" s="20">
        <f t="shared" si="565"/>
        <v>9.2456155557481723E-4</v>
      </c>
      <c r="AK1756" t="str">
        <f t="shared" si="566"/>
        <v>Include</v>
      </c>
      <c r="AL1756" t="str">
        <f t="shared" si="567"/>
        <v>10 or more deaths</v>
      </c>
      <c r="AM1756" s="6">
        <f>IFERROR(VLOOKUP(D1756,DatesEachStateReach10Deaths!A:B,2,FALSE),AK1756)</f>
        <v>43920</v>
      </c>
      <c r="AN1756">
        <f t="shared" si="568"/>
        <v>3</v>
      </c>
    </row>
    <row r="1757" spans="1:40" x14ac:dyDescent="0.25">
      <c r="A1757" t="str">
        <f t="shared" si="551"/>
        <v>43924Tennessee</v>
      </c>
      <c r="B1757" t="str">
        <f t="shared" si="556"/>
        <v>43924TN</v>
      </c>
      <c r="C1757" s="6">
        <v>43924</v>
      </c>
      <c r="D1757" t="s">
        <v>105</v>
      </c>
      <c r="E1757" t="s">
        <v>51</v>
      </c>
      <c r="F1757">
        <f>IFERROR(VLOOKUP(B1757,CovidTracking!B:G,4,FALSE),0)</f>
        <v>3067</v>
      </c>
      <c r="G1757">
        <f>IFERROR(VLOOKUP(B1757,CovidTracking!B:G,5,FALSE),0)</f>
        <v>34772</v>
      </c>
      <c r="H1757">
        <f t="shared" si="557"/>
        <v>37839</v>
      </c>
      <c r="I1757">
        <f>IFERROR(VLOOKUP(B1757,CovidTracking!B:G,6,FALSE),0)</f>
        <v>37</v>
      </c>
      <c r="J1757">
        <f t="shared" si="552"/>
        <v>222</v>
      </c>
      <c r="K1757">
        <f t="shared" si="553"/>
        <v>3006</v>
      </c>
      <c r="L1757">
        <f t="shared" si="554"/>
        <v>3228</v>
      </c>
      <c r="M1757">
        <f t="shared" si="555"/>
        <v>5</v>
      </c>
      <c r="N1757">
        <f>VLOOKUP(A1757,Mobility!$A:$L,7,FALSE)</f>
        <v>-37</v>
      </c>
      <c r="O1757">
        <f>VLOOKUP(A1757,Mobility!$A:$L,8,FALSE)</f>
        <v>-2</v>
      </c>
      <c r="P1757">
        <f>VLOOKUP(A1757,Mobility!$A:$L,9,FALSE)</f>
        <v>1</v>
      </c>
      <c r="Q1757">
        <f>VLOOKUP(A1757,Mobility!$A:$L,10,FALSE)</f>
        <v>-35</v>
      </c>
      <c r="R1757">
        <f>VLOOKUP(A1757,Mobility!$A:$L,11,FALSE)</f>
        <v>-44</v>
      </c>
      <c r="S1757">
        <f>VLOOKUP(A1757,Mobility!$A:$L,12,FALSE)</f>
        <v>18</v>
      </c>
      <c r="T1757">
        <f>VLOOKUP(D1757,'Pop and Pop Den'!A:C,2,FALSE)</f>
        <v>6897576</v>
      </c>
      <c r="U1757">
        <f>VLOOKUP(D1757,'Pop and Pop Den'!A:C,3,FALSE)</f>
        <v>167.2748</v>
      </c>
      <c r="V1757">
        <f>VLOOKUP(D1757,Unemployment!A:B,2,FALSE)</f>
        <v>3.4</v>
      </c>
      <c r="W1757">
        <f>VLOOKUP(D1757,Unemployment!H:J,2,FALSE)</f>
        <v>3.4</v>
      </c>
      <c r="X1757">
        <f>VLOOKUP(D1757,Unemployment!H:J,3,FALSE)</f>
        <v>3.5</v>
      </c>
      <c r="Y1757">
        <f t="shared" si="558"/>
        <v>0.10000000000000009</v>
      </c>
      <c r="Z1757">
        <f t="shared" si="559"/>
        <v>0.10000000000000009</v>
      </c>
      <c r="AA1757">
        <f>VLOOKUP(D1757,MedianAge!A:B,2,FALSE)</f>
        <v>38.700000000000003</v>
      </c>
      <c r="AB1757" s="6">
        <f>VLOOKUP(D1757,StateActions!F:G,2,FALSE)</f>
        <v>43921</v>
      </c>
      <c r="AC1757" s="6">
        <f>VLOOKUP(D1757,StateActions!L:M,2,FALSE)</f>
        <v>43920</v>
      </c>
      <c r="AD1757" s="6">
        <f>VLOOKUP(D1757,StateActions!A:B,2,FALSE)</f>
        <v>43906</v>
      </c>
      <c r="AE1757">
        <f t="shared" si="560"/>
        <v>3</v>
      </c>
      <c r="AF1757">
        <f t="shared" si="561"/>
        <v>4</v>
      </c>
      <c r="AG1757">
        <f t="shared" si="562"/>
        <v>18</v>
      </c>
      <c r="AH1757" s="18">
        <f t="shared" si="563"/>
        <v>8.1053939057586094E-2</v>
      </c>
      <c r="AI1757" s="18">
        <f t="shared" si="564"/>
        <v>0.91894606094241393</v>
      </c>
      <c r="AJ1757" s="20">
        <f t="shared" si="565"/>
        <v>9.7782710959591949E-4</v>
      </c>
      <c r="AK1757" t="str">
        <f t="shared" si="566"/>
        <v>Include</v>
      </c>
      <c r="AL1757" t="str">
        <f t="shared" si="567"/>
        <v>10 or more deaths</v>
      </c>
      <c r="AM1757" s="6">
        <f>IFERROR(VLOOKUP(D1757,DatesEachStateReach10Deaths!A:B,2,FALSE),AK1757)</f>
        <v>43920</v>
      </c>
      <c r="AN1757">
        <f t="shared" si="568"/>
        <v>4</v>
      </c>
    </row>
    <row r="1758" spans="1:40" x14ac:dyDescent="0.25">
      <c r="A1758" t="str">
        <f t="shared" si="551"/>
        <v>43925Tennessee</v>
      </c>
      <c r="B1758" t="str">
        <f t="shared" si="556"/>
        <v>43925TN</v>
      </c>
      <c r="C1758" s="6">
        <v>43925</v>
      </c>
      <c r="D1758" t="s">
        <v>105</v>
      </c>
      <c r="E1758" t="s">
        <v>51</v>
      </c>
      <c r="F1758">
        <f>IFERROR(VLOOKUP(B1758,CovidTracking!B:G,4,FALSE),0)</f>
        <v>3321</v>
      </c>
      <c r="G1758">
        <f>IFERROR(VLOOKUP(B1758,CovidTracking!B:G,5,FALSE),0)</f>
        <v>38070</v>
      </c>
      <c r="H1758">
        <f t="shared" si="557"/>
        <v>41391</v>
      </c>
      <c r="I1758">
        <f>IFERROR(VLOOKUP(B1758,CovidTracking!B:G,6,FALSE),0)</f>
        <v>43</v>
      </c>
      <c r="J1758">
        <f t="shared" si="552"/>
        <v>254</v>
      </c>
      <c r="K1758">
        <f t="shared" si="553"/>
        <v>3298</v>
      </c>
      <c r="L1758">
        <f t="shared" si="554"/>
        <v>3552</v>
      </c>
      <c r="M1758">
        <f t="shared" si="555"/>
        <v>6</v>
      </c>
      <c r="N1758">
        <f>VLOOKUP(A1758,Mobility!$A:$L,7,FALSE)</f>
        <v>-45</v>
      </c>
      <c r="O1758">
        <f>VLOOKUP(A1758,Mobility!$A:$L,8,FALSE)</f>
        <v>-6</v>
      </c>
      <c r="P1758">
        <f>VLOOKUP(A1758,Mobility!$A:$L,9,FALSE)</f>
        <v>6</v>
      </c>
      <c r="Q1758">
        <f>VLOOKUP(A1758,Mobility!$A:$L,10,FALSE)</f>
        <v>-33</v>
      </c>
      <c r="R1758">
        <f>VLOOKUP(A1758,Mobility!$A:$L,11,FALSE)</f>
        <v>-31</v>
      </c>
      <c r="S1758">
        <f>VLOOKUP(A1758,Mobility!$A:$L,12,FALSE)</f>
        <v>11</v>
      </c>
      <c r="T1758">
        <f>VLOOKUP(D1758,'Pop and Pop Den'!A:C,2,FALSE)</f>
        <v>6897576</v>
      </c>
      <c r="U1758">
        <f>VLOOKUP(D1758,'Pop and Pop Den'!A:C,3,FALSE)</f>
        <v>167.2748</v>
      </c>
      <c r="V1758">
        <f>VLOOKUP(D1758,Unemployment!A:B,2,FALSE)</f>
        <v>3.4</v>
      </c>
      <c r="W1758">
        <f>VLOOKUP(D1758,Unemployment!H:J,2,FALSE)</f>
        <v>3.4</v>
      </c>
      <c r="X1758">
        <f>VLOOKUP(D1758,Unemployment!H:J,3,FALSE)</f>
        <v>3.5</v>
      </c>
      <c r="Y1758">
        <f t="shared" si="558"/>
        <v>0.10000000000000009</v>
      </c>
      <c r="Z1758">
        <f t="shared" si="559"/>
        <v>0.10000000000000009</v>
      </c>
      <c r="AA1758">
        <f>VLOOKUP(D1758,MedianAge!A:B,2,FALSE)</f>
        <v>38.700000000000003</v>
      </c>
      <c r="AB1758" s="6">
        <f>VLOOKUP(D1758,StateActions!F:G,2,FALSE)</f>
        <v>43921</v>
      </c>
      <c r="AC1758" s="6">
        <f>VLOOKUP(D1758,StateActions!L:M,2,FALSE)</f>
        <v>43920</v>
      </c>
      <c r="AD1758" s="6">
        <f>VLOOKUP(D1758,StateActions!A:B,2,FALSE)</f>
        <v>43906</v>
      </c>
      <c r="AE1758">
        <f t="shared" si="560"/>
        <v>4</v>
      </c>
      <c r="AF1758">
        <f t="shared" si="561"/>
        <v>5</v>
      </c>
      <c r="AG1758">
        <f t="shared" si="562"/>
        <v>19</v>
      </c>
      <c r="AH1758" s="18">
        <f t="shared" si="563"/>
        <v>8.0234833659491189E-2</v>
      </c>
      <c r="AI1758" s="18">
        <f t="shared" si="564"/>
        <v>0.91976516634050876</v>
      </c>
      <c r="AJ1758" s="20">
        <f t="shared" si="565"/>
        <v>1.0388731849919064E-3</v>
      </c>
      <c r="AK1758" t="str">
        <f t="shared" si="566"/>
        <v>Include</v>
      </c>
      <c r="AL1758" t="str">
        <f t="shared" si="567"/>
        <v>10 or more deaths</v>
      </c>
      <c r="AM1758" s="6">
        <f>IFERROR(VLOOKUP(D1758,DatesEachStateReach10Deaths!A:B,2,FALSE),AK1758)</f>
        <v>43920</v>
      </c>
      <c r="AN1758">
        <f t="shared" si="568"/>
        <v>5</v>
      </c>
    </row>
    <row r="1759" spans="1:40" x14ac:dyDescent="0.25">
      <c r="A1759" t="str">
        <f t="shared" si="551"/>
        <v>43926Tennessee</v>
      </c>
      <c r="B1759" t="str">
        <f t="shared" si="556"/>
        <v>43926TN</v>
      </c>
      <c r="C1759" s="6">
        <v>43926</v>
      </c>
      <c r="D1759" t="s">
        <v>105</v>
      </c>
      <c r="E1759" t="s">
        <v>51</v>
      </c>
      <c r="F1759">
        <f>IFERROR(VLOOKUP(B1759,CovidTracking!B:G,4,FALSE),0)</f>
        <v>3633</v>
      </c>
      <c r="G1759">
        <f>IFERROR(VLOOKUP(B1759,CovidTracking!B:G,5,FALSE),0)</f>
        <v>41667</v>
      </c>
      <c r="H1759">
        <f t="shared" si="557"/>
        <v>45300</v>
      </c>
      <c r="I1759">
        <f>IFERROR(VLOOKUP(B1759,CovidTracking!B:G,6,FALSE),0)</f>
        <v>44</v>
      </c>
      <c r="J1759">
        <f t="shared" si="552"/>
        <v>312</v>
      </c>
      <c r="K1759">
        <f t="shared" si="553"/>
        <v>3597</v>
      </c>
      <c r="L1759">
        <f t="shared" si="554"/>
        <v>3909</v>
      </c>
      <c r="M1759">
        <f t="shared" si="555"/>
        <v>1</v>
      </c>
      <c r="N1759">
        <f>VLOOKUP(A1759,Mobility!$A:$L,7,FALSE)</f>
        <v>-43</v>
      </c>
      <c r="O1759">
        <f>VLOOKUP(A1759,Mobility!$A:$L,8,FALSE)</f>
        <v>-9</v>
      </c>
      <c r="P1759">
        <f>VLOOKUP(A1759,Mobility!$A:$L,9,FALSE)</f>
        <v>2</v>
      </c>
      <c r="Q1759">
        <f>VLOOKUP(A1759,Mobility!$A:$L,10,FALSE)</f>
        <v>-42</v>
      </c>
      <c r="R1759">
        <f>VLOOKUP(A1759,Mobility!$A:$L,11,FALSE)</f>
        <v>-38</v>
      </c>
      <c r="S1759">
        <f>VLOOKUP(A1759,Mobility!$A:$L,12,FALSE)</f>
        <v>10</v>
      </c>
      <c r="T1759">
        <f>VLOOKUP(D1759,'Pop and Pop Den'!A:C,2,FALSE)</f>
        <v>6897576</v>
      </c>
      <c r="U1759">
        <f>VLOOKUP(D1759,'Pop and Pop Den'!A:C,3,FALSE)</f>
        <v>167.2748</v>
      </c>
      <c r="V1759">
        <f>VLOOKUP(D1759,Unemployment!A:B,2,FALSE)</f>
        <v>3.4</v>
      </c>
      <c r="W1759">
        <f>VLOOKUP(D1759,Unemployment!H:J,2,FALSE)</f>
        <v>3.4</v>
      </c>
      <c r="X1759">
        <f>VLOOKUP(D1759,Unemployment!H:J,3,FALSE)</f>
        <v>3.5</v>
      </c>
      <c r="Y1759">
        <f t="shared" si="558"/>
        <v>0.10000000000000009</v>
      </c>
      <c r="Z1759">
        <f t="shared" si="559"/>
        <v>0.10000000000000009</v>
      </c>
      <c r="AA1759">
        <f>VLOOKUP(D1759,MedianAge!A:B,2,FALSE)</f>
        <v>38.700000000000003</v>
      </c>
      <c r="AB1759" s="6">
        <f>VLOOKUP(D1759,StateActions!F:G,2,FALSE)</f>
        <v>43921</v>
      </c>
      <c r="AC1759" s="6">
        <f>VLOOKUP(D1759,StateActions!L:M,2,FALSE)</f>
        <v>43920</v>
      </c>
      <c r="AD1759" s="6">
        <f>VLOOKUP(D1759,StateActions!A:B,2,FALSE)</f>
        <v>43906</v>
      </c>
      <c r="AE1759">
        <f t="shared" si="560"/>
        <v>5</v>
      </c>
      <c r="AF1759">
        <f t="shared" si="561"/>
        <v>6</v>
      </c>
      <c r="AG1759">
        <f t="shared" si="562"/>
        <v>20</v>
      </c>
      <c r="AH1759" s="18">
        <f t="shared" si="563"/>
        <v>8.0198675496688743E-2</v>
      </c>
      <c r="AI1759" s="18">
        <f t="shared" si="564"/>
        <v>0.91980132450331131</v>
      </c>
      <c r="AJ1759" s="20">
        <f t="shared" si="565"/>
        <v>9.7130242825607064E-4</v>
      </c>
      <c r="AK1759" t="str">
        <f t="shared" si="566"/>
        <v>Include</v>
      </c>
      <c r="AL1759" t="str">
        <f t="shared" si="567"/>
        <v>10 or more deaths</v>
      </c>
      <c r="AM1759" s="6">
        <f>IFERROR(VLOOKUP(D1759,DatesEachStateReach10Deaths!A:B,2,FALSE),AK1759)</f>
        <v>43920</v>
      </c>
      <c r="AN1759">
        <f t="shared" si="568"/>
        <v>6</v>
      </c>
    </row>
    <row r="1760" spans="1:40" x14ac:dyDescent="0.25">
      <c r="A1760" t="str">
        <f t="shared" si="551"/>
        <v>43927Tennessee</v>
      </c>
      <c r="B1760" t="str">
        <f t="shared" si="556"/>
        <v>43927TN</v>
      </c>
      <c r="C1760" s="6">
        <v>43927</v>
      </c>
      <c r="D1760" t="s">
        <v>105</v>
      </c>
      <c r="E1760" t="s">
        <v>51</v>
      </c>
      <c r="F1760">
        <f>IFERROR(VLOOKUP(B1760,CovidTracking!B:G,4,FALSE),0)</f>
        <v>3802</v>
      </c>
      <c r="G1760">
        <f>IFERROR(VLOOKUP(B1760,CovidTracking!B:G,5,FALSE),0)</f>
        <v>43548</v>
      </c>
      <c r="H1760">
        <f t="shared" si="557"/>
        <v>47350</v>
      </c>
      <c r="I1760">
        <f>IFERROR(VLOOKUP(B1760,CovidTracking!B:G,6,FALSE),0)</f>
        <v>65</v>
      </c>
      <c r="J1760">
        <f t="shared" si="552"/>
        <v>169</v>
      </c>
      <c r="K1760">
        <f t="shared" si="553"/>
        <v>1881</v>
      </c>
      <c r="L1760">
        <f t="shared" si="554"/>
        <v>2050</v>
      </c>
      <c r="M1760">
        <f t="shared" si="555"/>
        <v>21</v>
      </c>
      <c r="N1760">
        <f>VLOOKUP(A1760,Mobility!$A:$L,7,FALSE)</f>
        <v>-35</v>
      </c>
      <c r="O1760">
        <f>VLOOKUP(A1760,Mobility!$A:$L,8,FALSE)</f>
        <v>-9</v>
      </c>
      <c r="P1760">
        <f>VLOOKUP(A1760,Mobility!$A:$L,9,FALSE)</f>
        <v>3</v>
      </c>
      <c r="Q1760">
        <f>VLOOKUP(A1760,Mobility!$A:$L,10,FALSE)</f>
        <v>-35</v>
      </c>
      <c r="R1760">
        <f>VLOOKUP(A1760,Mobility!$A:$L,11,FALSE)</f>
        <v>-43</v>
      </c>
      <c r="S1760">
        <f>VLOOKUP(A1760,Mobility!$A:$L,12,FALSE)</f>
        <v>16</v>
      </c>
      <c r="T1760">
        <f>VLOOKUP(D1760,'Pop and Pop Den'!A:C,2,FALSE)</f>
        <v>6897576</v>
      </c>
      <c r="U1760">
        <f>VLOOKUP(D1760,'Pop and Pop Den'!A:C,3,FALSE)</f>
        <v>167.2748</v>
      </c>
      <c r="V1760">
        <f>VLOOKUP(D1760,Unemployment!A:B,2,FALSE)</f>
        <v>3.4</v>
      </c>
      <c r="W1760">
        <f>VLOOKUP(D1760,Unemployment!H:J,2,FALSE)</f>
        <v>3.4</v>
      </c>
      <c r="X1760">
        <f>VLOOKUP(D1760,Unemployment!H:J,3,FALSE)</f>
        <v>3.5</v>
      </c>
      <c r="Y1760">
        <f t="shared" si="558"/>
        <v>0.10000000000000009</v>
      </c>
      <c r="Z1760">
        <f t="shared" si="559"/>
        <v>0.10000000000000009</v>
      </c>
      <c r="AA1760">
        <f>VLOOKUP(D1760,MedianAge!A:B,2,FALSE)</f>
        <v>38.700000000000003</v>
      </c>
      <c r="AB1760" s="6">
        <f>VLOOKUP(D1760,StateActions!F:G,2,FALSE)</f>
        <v>43921</v>
      </c>
      <c r="AC1760" s="6">
        <f>VLOOKUP(D1760,StateActions!L:M,2,FALSE)</f>
        <v>43920</v>
      </c>
      <c r="AD1760" s="6">
        <f>VLOOKUP(D1760,StateActions!A:B,2,FALSE)</f>
        <v>43906</v>
      </c>
      <c r="AE1760">
        <f t="shared" si="560"/>
        <v>6</v>
      </c>
      <c r="AF1760">
        <f t="shared" si="561"/>
        <v>7</v>
      </c>
      <c r="AG1760">
        <f t="shared" si="562"/>
        <v>21</v>
      </c>
      <c r="AH1760" s="18">
        <f t="shared" si="563"/>
        <v>8.0295670538542765E-2</v>
      </c>
      <c r="AI1760" s="18">
        <f t="shared" si="564"/>
        <v>0.91970432946145719</v>
      </c>
      <c r="AJ1760" s="20">
        <f t="shared" si="565"/>
        <v>1.3727560718057022E-3</v>
      </c>
      <c r="AK1760" t="str">
        <f t="shared" si="566"/>
        <v>Include</v>
      </c>
      <c r="AL1760" t="str">
        <f t="shared" si="567"/>
        <v>10 or more deaths</v>
      </c>
      <c r="AM1760" s="6">
        <f>IFERROR(VLOOKUP(D1760,DatesEachStateReach10Deaths!A:B,2,FALSE),AK1760)</f>
        <v>43920</v>
      </c>
      <c r="AN1760">
        <f t="shared" si="568"/>
        <v>7</v>
      </c>
    </row>
    <row r="1761" spans="1:40" x14ac:dyDescent="0.25">
      <c r="A1761" t="str">
        <f t="shared" si="551"/>
        <v>43928Tennessee</v>
      </c>
      <c r="B1761" t="str">
        <f t="shared" si="556"/>
        <v>43928TN</v>
      </c>
      <c r="C1761" s="6">
        <v>43928</v>
      </c>
      <c r="D1761" t="s">
        <v>105</v>
      </c>
      <c r="E1761" t="s">
        <v>51</v>
      </c>
      <c r="F1761">
        <f>IFERROR(VLOOKUP(B1761,CovidTracking!B:G,4,FALSE),0)</f>
        <v>4138</v>
      </c>
      <c r="G1761">
        <f>IFERROR(VLOOKUP(B1761,CovidTracking!B:G,5,FALSE),0)</f>
        <v>48736</v>
      </c>
      <c r="H1761">
        <f t="shared" si="557"/>
        <v>52874</v>
      </c>
      <c r="I1761">
        <f>IFERROR(VLOOKUP(B1761,CovidTracking!B:G,6,FALSE),0)</f>
        <v>72</v>
      </c>
      <c r="J1761">
        <f t="shared" si="552"/>
        <v>336</v>
      </c>
      <c r="K1761">
        <f t="shared" si="553"/>
        <v>5188</v>
      </c>
      <c r="L1761">
        <f t="shared" si="554"/>
        <v>5524</v>
      </c>
      <c r="M1761">
        <f t="shared" si="555"/>
        <v>7</v>
      </c>
      <c r="N1761">
        <f>VLOOKUP(A1761,Mobility!$A:$L,7,FALSE)</f>
        <v>-36</v>
      </c>
      <c r="O1761">
        <f>VLOOKUP(A1761,Mobility!$A:$L,8,FALSE)</f>
        <v>-7</v>
      </c>
      <c r="P1761">
        <f>VLOOKUP(A1761,Mobility!$A:$L,9,FALSE)</f>
        <v>5</v>
      </c>
      <c r="Q1761">
        <f>VLOOKUP(A1761,Mobility!$A:$L,10,FALSE)</f>
        <v>-33</v>
      </c>
      <c r="R1761">
        <f>VLOOKUP(A1761,Mobility!$A:$L,11,FALSE)</f>
        <v>-45</v>
      </c>
      <c r="S1761">
        <f>VLOOKUP(A1761,Mobility!$A:$L,12,FALSE)</f>
        <v>17</v>
      </c>
      <c r="T1761">
        <f>VLOOKUP(D1761,'Pop and Pop Den'!A:C,2,FALSE)</f>
        <v>6897576</v>
      </c>
      <c r="U1761">
        <f>VLOOKUP(D1761,'Pop and Pop Den'!A:C,3,FALSE)</f>
        <v>167.2748</v>
      </c>
      <c r="V1761">
        <f>VLOOKUP(D1761,Unemployment!A:B,2,FALSE)</f>
        <v>3.4</v>
      </c>
      <c r="W1761">
        <f>VLOOKUP(D1761,Unemployment!H:J,2,FALSE)</f>
        <v>3.4</v>
      </c>
      <c r="X1761">
        <f>VLOOKUP(D1761,Unemployment!H:J,3,FALSE)</f>
        <v>3.5</v>
      </c>
      <c r="Y1761">
        <f t="shared" si="558"/>
        <v>0.10000000000000009</v>
      </c>
      <c r="Z1761">
        <f t="shared" si="559"/>
        <v>0.10000000000000009</v>
      </c>
      <c r="AA1761">
        <f>VLOOKUP(D1761,MedianAge!A:B,2,FALSE)</f>
        <v>38.700000000000003</v>
      </c>
      <c r="AB1761" s="6">
        <f>VLOOKUP(D1761,StateActions!F:G,2,FALSE)</f>
        <v>43921</v>
      </c>
      <c r="AC1761" s="6">
        <f>VLOOKUP(D1761,StateActions!L:M,2,FALSE)</f>
        <v>43920</v>
      </c>
      <c r="AD1761" s="6">
        <f>VLOOKUP(D1761,StateActions!A:B,2,FALSE)</f>
        <v>43906</v>
      </c>
      <c r="AE1761">
        <f t="shared" si="560"/>
        <v>7</v>
      </c>
      <c r="AF1761">
        <f t="shared" si="561"/>
        <v>8</v>
      </c>
      <c r="AG1761">
        <f t="shared" si="562"/>
        <v>22</v>
      </c>
      <c r="AH1761" s="18">
        <f t="shared" si="563"/>
        <v>7.8261527404773615E-2</v>
      </c>
      <c r="AI1761" s="18">
        <f t="shared" si="564"/>
        <v>0.92173847259522634</v>
      </c>
      <c r="AJ1761" s="20">
        <f t="shared" si="565"/>
        <v>1.3617278813783712E-3</v>
      </c>
      <c r="AK1761" t="str">
        <f t="shared" si="566"/>
        <v>Include</v>
      </c>
      <c r="AL1761" t="str">
        <f t="shared" si="567"/>
        <v>10 or more deaths</v>
      </c>
      <c r="AM1761" s="6">
        <f>IFERROR(VLOOKUP(D1761,DatesEachStateReach10Deaths!A:B,2,FALSE),AK1761)</f>
        <v>43920</v>
      </c>
      <c r="AN1761">
        <f t="shared" si="568"/>
        <v>8</v>
      </c>
    </row>
    <row r="1762" spans="1:40" x14ac:dyDescent="0.25">
      <c r="A1762" t="str">
        <f t="shared" si="551"/>
        <v>43929Tennessee</v>
      </c>
      <c r="B1762" t="str">
        <f t="shared" si="556"/>
        <v>43929TN</v>
      </c>
      <c r="C1762" s="6">
        <v>43929</v>
      </c>
      <c r="D1762" t="s">
        <v>105</v>
      </c>
      <c r="E1762" t="s">
        <v>51</v>
      </c>
      <c r="F1762">
        <f>IFERROR(VLOOKUP(B1762,CovidTracking!B:G,4,FALSE),0)</f>
        <v>4362</v>
      </c>
      <c r="G1762">
        <f>IFERROR(VLOOKUP(B1762,CovidTracking!B:G,5,FALSE),0)</f>
        <v>52256</v>
      </c>
      <c r="H1762">
        <f t="shared" si="557"/>
        <v>56618</v>
      </c>
      <c r="I1762">
        <f>IFERROR(VLOOKUP(B1762,CovidTracking!B:G,6,FALSE),0)</f>
        <v>79</v>
      </c>
      <c r="J1762">
        <f t="shared" si="552"/>
        <v>224</v>
      </c>
      <c r="K1762">
        <f t="shared" si="553"/>
        <v>3520</v>
      </c>
      <c r="L1762">
        <f t="shared" si="554"/>
        <v>3744</v>
      </c>
      <c r="M1762">
        <f t="shared" si="555"/>
        <v>7</v>
      </c>
      <c r="N1762">
        <f>VLOOKUP(A1762,Mobility!$A:$L,7,FALSE)</f>
        <v>-35</v>
      </c>
      <c r="O1762">
        <f>VLOOKUP(A1762,Mobility!$A:$L,8,FALSE)</f>
        <v>-5</v>
      </c>
      <c r="P1762">
        <f>VLOOKUP(A1762,Mobility!$A:$L,9,FALSE)</f>
        <v>8</v>
      </c>
      <c r="Q1762">
        <f>VLOOKUP(A1762,Mobility!$A:$L,10,FALSE)</f>
        <v>-32</v>
      </c>
      <c r="R1762">
        <f>VLOOKUP(A1762,Mobility!$A:$L,11,FALSE)</f>
        <v>-45</v>
      </c>
      <c r="S1762">
        <f>VLOOKUP(A1762,Mobility!$A:$L,12,FALSE)</f>
        <v>17</v>
      </c>
      <c r="T1762">
        <f>VLOOKUP(D1762,'Pop and Pop Den'!A:C,2,FALSE)</f>
        <v>6897576</v>
      </c>
      <c r="U1762">
        <f>VLOOKUP(D1762,'Pop and Pop Den'!A:C,3,FALSE)</f>
        <v>167.2748</v>
      </c>
      <c r="V1762">
        <f>VLOOKUP(D1762,Unemployment!A:B,2,FALSE)</f>
        <v>3.4</v>
      </c>
      <c r="W1762">
        <f>VLOOKUP(D1762,Unemployment!H:J,2,FALSE)</f>
        <v>3.4</v>
      </c>
      <c r="X1762">
        <f>VLOOKUP(D1762,Unemployment!H:J,3,FALSE)</f>
        <v>3.5</v>
      </c>
      <c r="Y1762">
        <f t="shared" si="558"/>
        <v>0.10000000000000009</v>
      </c>
      <c r="Z1762">
        <f t="shared" si="559"/>
        <v>0.10000000000000009</v>
      </c>
      <c r="AA1762">
        <f>VLOOKUP(D1762,MedianAge!A:B,2,FALSE)</f>
        <v>38.700000000000003</v>
      </c>
      <c r="AB1762" s="6">
        <f>VLOOKUP(D1762,StateActions!F:G,2,FALSE)</f>
        <v>43921</v>
      </c>
      <c r="AC1762" s="6">
        <f>VLOOKUP(D1762,StateActions!L:M,2,FALSE)</f>
        <v>43920</v>
      </c>
      <c r="AD1762" s="6">
        <f>VLOOKUP(D1762,StateActions!A:B,2,FALSE)</f>
        <v>43906</v>
      </c>
      <c r="AE1762">
        <f t="shared" si="560"/>
        <v>8</v>
      </c>
      <c r="AF1762">
        <f t="shared" si="561"/>
        <v>9</v>
      </c>
      <c r="AG1762">
        <f t="shared" si="562"/>
        <v>23</v>
      </c>
      <c r="AH1762" s="18">
        <f t="shared" si="563"/>
        <v>7.7042636617330171E-2</v>
      </c>
      <c r="AI1762" s="18">
        <f t="shared" si="564"/>
        <v>0.92295736338266987</v>
      </c>
      <c r="AJ1762" s="20">
        <f t="shared" si="565"/>
        <v>1.395315977251051E-3</v>
      </c>
      <c r="AK1762" t="str">
        <f t="shared" si="566"/>
        <v>Include</v>
      </c>
      <c r="AL1762" t="str">
        <f t="shared" si="567"/>
        <v>10 or more deaths</v>
      </c>
      <c r="AM1762" s="6">
        <f>IFERROR(VLOOKUP(D1762,DatesEachStateReach10Deaths!A:B,2,FALSE),AK1762)</f>
        <v>43920</v>
      </c>
      <c r="AN1762">
        <f t="shared" si="568"/>
        <v>9</v>
      </c>
    </row>
    <row r="1763" spans="1:40" x14ac:dyDescent="0.25">
      <c r="A1763" t="str">
        <f t="shared" si="551"/>
        <v>43930Tennessee</v>
      </c>
      <c r="B1763" t="str">
        <f t="shared" si="556"/>
        <v>43930TN</v>
      </c>
      <c r="C1763" s="6">
        <v>43930</v>
      </c>
      <c r="D1763" t="s">
        <v>105</v>
      </c>
      <c r="E1763" t="s">
        <v>51</v>
      </c>
      <c r="F1763">
        <f>IFERROR(VLOOKUP(B1763,CovidTracking!B:G,4,FALSE),0)</f>
        <v>4634</v>
      </c>
      <c r="G1763">
        <f>IFERROR(VLOOKUP(B1763,CovidTracking!B:G,5,FALSE),0)</f>
        <v>55215</v>
      </c>
      <c r="H1763">
        <f t="shared" si="557"/>
        <v>59849</v>
      </c>
      <c r="I1763">
        <f>IFERROR(VLOOKUP(B1763,CovidTracking!B:G,6,FALSE),0)</f>
        <v>94</v>
      </c>
      <c r="J1763">
        <f t="shared" si="552"/>
        <v>272</v>
      </c>
      <c r="K1763">
        <f t="shared" si="553"/>
        <v>2959</v>
      </c>
      <c r="L1763">
        <f t="shared" si="554"/>
        <v>3231</v>
      </c>
      <c r="M1763">
        <f t="shared" si="555"/>
        <v>15</v>
      </c>
      <c r="N1763">
        <f>VLOOKUP(A1763,Mobility!$A:$L,7,FALSE)</f>
        <v>-33</v>
      </c>
      <c r="O1763">
        <f>VLOOKUP(A1763,Mobility!$A:$L,8,FALSE)</f>
        <v>-4</v>
      </c>
      <c r="P1763">
        <f>VLOOKUP(A1763,Mobility!$A:$L,9,FALSE)</f>
        <v>0</v>
      </c>
      <c r="Q1763">
        <f>VLOOKUP(A1763,Mobility!$A:$L,10,FALSE)</f>
        <v>-35</v>
      </c>
      <c r="R1763">
        <f>VLOOKUP(A1763,Mobility!$A:$L,11,FALSE)</f>
        <v>-46</v>
      </c>
      <c r="S1763">
        <f>VLOOKUP(A1763,Mobility!$A:$L,12,FALSE)</f>
        <v>17</v>
      </c>
      <c r="T1763">
        <f>VLOOKUP(D1763,'Pop and Pop Den'!A:C,2,FALSE)</f>
        <v>6897576</v>
      </c>
      <c r="U1763">
        <f>VLOOKUP(D1763,'Pop and Pop Den'!A:C,3,FALSE)</f>
        <v>167.2748</v>
      </c>
      <c r="V1763">
        <f>VLOOKUP(D1763,Unemployment!A:B,2,FALSE)</f>
        <v>3.4</v>
      </c>
      <c r="W1763">
        <f>VLOOKUP(D1763,Unemployment!H:J,2,FALSE)</f>
        <v>3.4</v>
      </c>
      <c r="X1763">
        <f>VLOOKUP(D1763,Unemployment!H:J,3,FALSE)</f>
        <v>3.5</v>
      </c>
      <c r="Y1763">
        <f t="shared" si="558"/>
        <v>0.10000000000000009</v>
      </c>
      <c r="Z1763">
        <f t="shared" si="559"/>
        <v>0.10000000000000009</v>
      </c>
      <c r="AA1763">
        <f>VLOOKUP(D1763,MedianAge!A:B,2,FALSE)</f>
        <v>38.700000000000003</v>
      </c>
      <c r="AB1763" s="6">
        <f>VLOOKUP(D1763,StateActions!F:G,2,FALSE)</f>
        <v>43921</v>
      </c>
      <c r="AC1763" s="6">
        <f>VLOOKUP(D1763,StateActions!L:M,2,FALSE)</f>
        <v>43920</v>
      </c>
      <c r="AD1763" s="6">
        <f>VLOOKUP(D1763,StateActions!A:B,2,FALSE)</f>
        <v>43906</v>
      </c>
      <c r="AE1763">
        <f t="shared" si="560"/>
        <v>9</v>
      </c>
      <c r="AF1763">
        <f t="shared" si="561"/>
        <v>10</v>
      </c>
      <c r="AG1763">
        <f t="shared" si="562"/>
        <v>24</v>
      </c>
      <c r="AH1763" s="18">
        <f t="shared" si="563"/>
        <v>7.7428194288960556E-2</v>
      </c>
      <c r="AI1763" s="18">
        <f t="shared" si="564"/>
        <v>0.92257180571103947</v>
      </c>
      <c r="AJ1763" s="20">
        <f t="shared" si="565"/>
        <v>1.5706193921368778E-3</v>
      </c>
      <c r="AK1763" t="str">
        <f t="shared" si="566"/>
        <v>Include</v>
      </c>
      <c r="AL1763" t="str">
        <f t="shared" si="567"/>
        <v>10 or more deaths</v>
      </c>
      <c r="AM1763" s="6">
        <f>IFERROR(VLOOKUP(D1763,DatesEachStateReach10Deaths!A:B,2,FALSE),AK1763)</f>
        <v>43920</v>
      </c>
      <c r="AN1763">
        <f t="shared" si="568"/>
        <v>10</v>
      </c>
    </row>
    <row r="1764" spans="1:40" x14ac:dyDescent="0.25">
      <c r="A1764" t="str">
        <f t="shared" ref="A1764:A1827" si="569">C1764&amp;D1764</f>
        <v>43931Tennessee</v>
      </c>
      <c r="B1764" t="str">
        <f t="shared" si="556"/>
        <v>43931TN</v>
      </c>
      <c r="C1764" s="6">
        <v>43931</v>
      </c>
      <c r="D1764" t="s">
        <v>105</v>
      </c>
      <c r="E1764" t="s">
        <v>51</v>
      </c>
      <c r="F1764">
        <f>IFERROR(VLOOKUP(B1764,CovidTracking!B:G,4,FALSE),0)</f>
        <v>4862</v>
      </c>
      <c r="G1764">
        <f>IFERROR(VLOOKUP(B1764,CovidTracking!B:G,5,FALSE),0)</f>
        <v>57937</v>
      </c>
      <c r="H1764">
        <f t="shared" si="557"/>
        <v>62799</v>
      </c>
      <c r="I1764">
        <f>IFERROR(VLOOKUP(B1764,CovidTracking!B:G,6,FALSE),0)</f>
        <v>98</v>
      </c>
      <c r="J1764">
        <f t="shared" si="552"/>
        <v>228</v>
      </c>
      <c r="K1764">
        <f t="shared" si="553"/>
        <v>2722</v>
      </c>
      <c r="L1764">
        <f t="shared" si="554"/>
        <v>2950</v>
      </c>
      <c r="M1764">
        <f t="shared" si="555"/>
        <v>4</v>
      </c>
      <c r="N1764">
        <f>VLOOKUP(A1764,Mobility!$A:$L,7,FALSE)</f>
        <v>-36</v>
      </c>
      <c r="O1764">
        <f>VLOOKUP(A1764,Mobility!$A:$L,8,FALSE)</f>
        <v>-5</v>
      </c>
      <c r="P1764">
        <f>VLOOKUP(A1764,Mobility!$A:$L,9,FALSE)</f>
        <v>-5</v>
      </c>
      <c r="Q1764">
        <f>VLOOKUP(A1764,Mobility!$A:$L,10,FALSE)</f>
        <v>-39</v>
      </c>
      <c r="R1764">
        <f>VLOOKUP(A1764,Mobility!$A:$L,11,FALSE)</f>
        <v>-53</v>
      </c>
      <c r="S1764">
        <f>VLOOKUP(A1764,Mobility!$A:$L,12,FALSE)</f>
        <v>20</v>
      </c>
      <c r="T1764">
        <f>VLOOKUP(D1764,'Pop and Pop Den'!A:C,2,FALSE)</f>
        <v>6897576</v>
      </c>
      <c r="U1764">
        <f>VLOOKUP(D1764,'Pop and Pop Den'!A:C,3,FALSE)</f>
        <v>167.2748</v>
      </c>
      <c r="V1764">
        <f>VLOOKUP(D1764,Unemployment!A:B,2,FALSE)</f>
        <v>3.4</v>
      </c>
      <c r="W1764">
        <f>VLOOKUP(D1764,Unemployment!H:J,2,FALSE)</f>
        <v>3.4</v>
      </c>
      <c r="X1764">
        <f>VLOOKUP(D1764,Unemployment!H:J,3,FALSE)</f>
        <v>3.5</v>
      </c>
      <c r="Y1764">
        <f t="shared" si="558"/>
        <v>0.10000000000000009</v>
      </c>
      <c r="Z1764">
        <f t="shared" si="559"/>
        <v>0.10000000000000009</v>
      </c>
      <c r="AA1764">
        <f>VLOOKUP(D1764,MedianAge!A:B,2,FALSE)</f>
        <v>38.700000000000003</v>
      </c>
      <c r="AB1764" s="6">
        <f>VLOOKUP(D1764,StateActions!F:G,2,FALSE)</f>
        <v>43921</v>
      </c>
      <c r="AC1764" s="6">
        <f>VLOOKUP(D1764,StateActions!L:M,2,FALSE)</f>
        <v>43920</v>
      </c>
      <c r="AD1764" s="6">
        <f>VLOOKUP(D1764,StateActions!A:B,2,FALSE)</f>
        <v>43906</v>
      </c>
      <c r="AE1764">
        <f t="shared" si="560"/>
        <v>10</v>
      </c>
      <c r="AF1764">
        <f t="shared" si="561"/>
        <v>11</v>
      </c>
      <c r="AG1764">
        <f t="shared" si="562"/>
        <v>25</v>
      </c>
      <c r="AH1764" s="18">
        <f t="shared" si="563"/>
        <v>7.7421614993869334E-2</v>
      </c>
      <c r="AI1764" s="18">
        <f t="shared" si="564"/>
        <v>0.92257838500613065</v>
      </c>
      <c r="AJ1764" s="20">
        <f t="shared" si="565"/>
        <v>1.560534403414067E-3</v>
      </c>
      <c r="AK1764" t="str">
        <f t="shared" si="566"/>
        <v>Include</v>
      </c>
      <c r="AL1764" t="str">
        <f t="shared" si="567"/>
        <v>10 or more deaths</v>
      </c>
      <c r="AM1764" s="6">
        <f>IFERROR(VLOOKUP(D1764,DatesEachStateReach10Deaths!A:B,2,FALSE),AK1764)</f>
        <v>43920</v>
      </c>
      <c r="AN1764">
        <f t="shared" si="568"/>
        <v>11</v>
      </c>
    </row>
    <row r="1765" spans="1:40" x14ac:dyDescent="0.25">
      <c r="A1765" t="str">
        <f t="shared" si="569"/>
        <v>43891Texas</v>
      </c>
      <c r="B1765" t="str">
        <f t="shared" si="556"/>
        <v>43891TX</v>
      </c>
      <c r="C1765" s="6">
        <v>43891</v>
      </c>
      <c r="D1765" t="s">
        <v>106</v>
      </c>
      <c r="E1765" t="s">
        <v>52</v>
      </c>
      <c r="F1765">
        <f>IFERROR(VLOOKUP(B1765,CovidTracking!B:G,4,FALSE),0)</f>
        <v>0</v>
      </c>
      <c r="G1765">
        <f>IFERROR(VLOOKUP(B1765,CovidTracking!B:G,5,FALSE),0)</f>
        <v>0</v>
      </c>
      <c r="H1765">
        <f t="shared" si="557"/>
        <v>0</v>
      </c>
      <c r="I1765">
        <f>IFERROR(VLOOKUP(B1765,CovidTracking!B:G,6,FALSE),0)</f>
        <v>0</v>
      </c>
      <c r="J1765">
        <f>F1765</f>
        <v>0</v>
      </c>
      <c r="K1765">
        <f>G1765</f>
        <v>0</v>
      </c>
      <c r="L1765">
        <f>H1765</f>
        <v>0</v>
      </c>
      <c r="M1765">
        <f>I1765</f>
        <v>0</v>
      </c>
      <c r="N1765">
        <f>VLOOKUP(A1765,Mobility!$A:$L,7,FALSE)</f>
        <v>14</v>
      </c>
      <c r="O1765">
        <f>VLOOKUP(A1765,Mobility!$A:$L,8,FALSE)</f>
        <v>9</v>
      </c>
      <c r="P1765">
        <f>VLOOKUP(A1765,Mobility!$A:$L,9,FALSE)</f>
        <v>6</v>
      </c>
      <c r="Q1765">
        <f>VLOOKUP(A1765,Mobility!$A:$L,10,FALSE)</f>
        <v>7</v>
      </c>
      <c r="R1765">
        <f>VLOOKUP(A1765,Mobility!$A:$L,11,FALSE)</f>
        <v>2</v>
      </c>
      <c r="S1765">
        <f>VLOOKUP(A1765,Mobility!$A:$L,12,FALSE)</f>
        <v>-2</v>
      </c>
      <c r="T1765">
        <f>VLOOKUP(D1765,'Pop and Pop Den'!A:C,2,FALSE)</f>
        <v>29472295</v>
      </c>
      <c r="U1765">
        <f>VLOOKUP(D1765,'Pop and Pop Den'!A:C,3,FALSE)</f>
        <v>112.82040000000001</v>
      </c>
      <c r="V1765">
        <f>VLOOKUP(D1765,Unemployment!A:B,2,FALSE)</f>
        <v>3.5</v>
      </c>
      <c r="W1765">
        <f>VLOOKUP(D1765,Unemployment!H:J,2,FALSE)</f>
        <v>3.5</v>
      </c>
      <c r="X1765">
        <f>VLOOKUP(D1765,Unemployment!H:J,3,FALSE)</f>
        <v>4.7</v>
      </c>
      <c r="Y1765">
        <f t="shared" si="558"/>
        <v>1.2000000000000002</v>
      </c>
      <c r="Z1765">
        <f t="shared" si="559"/>
        <v>1.2000000000000002</v>
      </c>
      <c r="AA1765">
        <f>VLOOKUP(D1765,MedianAge!A:B,2,FALSE)</f>
        <v>34.4</v>
      </c>
      <c r="AB1765" s="6">
        <f>VLOOKUP(D1765,StateActions!F:G,2,FALSE)</f>
        <v>43923</v>
      </c>
      <c r="AC1765" s="6">
        <f>VLOOKUP(D1765,StateActions!L:M,2,FALSE)</f>
        <v>43921</v>
      </c>
      <c r="AD1765" s="6">
        <f>VLOOKUP(D1765,StateActions!A:B,2,FALSE)</f>
        <v>43909</v>
      </c>
      <c r="AE1765">
        <f t="shared" si="560"/>
        <v>-32</v>
      </c>
      <c r="AF1765">
        <f t="shared" si="561"/>
        <v>-30</v>
      </c>
      <c r="AG1765">
        <f t="shared" si="562"/>
        <v>-18</v>
      </c>
      <c r="AH1765" s="18">
        <f t="shared" si="563"/>
        <v>0</v>
      </c>
      <c r="AI1765" s="18">
        <f t="shared" si="564"/>
        <v>0</v>
      </c>
      <c r="AJ1765" s="20">
        <f t="shared" si="565"/>
        <v>0</v>
      </c>
      <c r="AK1765" t="str">
        <f t="shared" si="566"/>
        <v>Include</v>
      </c>
      <c r="AL1765" t="str">
        <f t="shared" si="567"/>
        <v>Less than 10 deaths</v>
      </c>
      <c r="AM1765" s="6">
        <f>IFERROR(VLOOKUP(D1765,DatesEachStateReach10Deaths!A:B,2,FALSE),AK1765)</f>
        <v>43915</v>
      </c>
      <c r="AN1765">
        <f t="shared" si="568"/>
        <v>-24</v>
      </c>
    </row>
    <row r="1766" spans="1:40" x14ac:dyDescent="0.25">
      <c r="A1766" t="str">
        <f t="shared" si="569"/>
        <v>43892Texas</v>
      </c>
      <c r="B1766" t="str">
        <f t="shared" si="556"/>
        <v>43892TX</v>
      </c>
      <c r="C1766" s="6">
        <v>43892</v>
      </c>
      <c r="D1766" t="s">
        <v>106</v>
      </c>
      <c r="E1766" t="s">
        <v>52</v>
      </c>
      <c r="F1766">
        <f>IFERROR(VLOOKUP(B1766,CovidTracking!B:G,4,FALSE),0)</f>
        <v>0</v>
      </c>
      <c r="G1766">
        <f>IFERROR(VLOOKUP(B1766,CovidTracking!B:G,5,FALSE),0)</f>
        <v>0</v>
      </c>
      <c r="H1766">
        <f t="shared" si="557"/>
        <v>0</v>
      </c>
      <c r="I1766">
        <f>IFERROR(VLOOKUP(B1766,CovidTracking!B:G,6,FALSE),0)</f>
        <v>0</v>
      </c>
      <c r="J1766">
        <f t="shared" ref="J1766:J1805" si="570">F1766-F1765</f>
        <v>0</v>
      </c>
      <c r="K1766">
        <f t="shared" ref="K1766:K1805" si="571">G1766-G1765</f>
        <v>0</v>
      </c>
      <c r="L1766">
        <f t="shared" ref="L1766:L1805" si="572">H1766-H1765</f>
        <v>0</v>
      </c>
      <c r="M1766">
        <f t="shared" ref="M1766:M1805" si="573">I1766-I1765</f>
        <v>0</v>
      </c>
      <c r="N1766">
        <f>VLOOKUP(A1766,Mobility!$A:$L,7,FALSE)</f>
        <v>8</v>
      </c>
      <c r="O1766">
        <f>VLOOKUP(A1766,Mobility!$A:$L,8,FALSE)</f>
        <v>7</v>
      </c>
      <c r="P1766">
        <f>VLOOKUP(A1766,Mobility!$A:$L,9,FALSE)</f>
        <v>8</v>
      </c>
      <c r="Q1766">
        <f>VLOOKUP(A1766,Mobility!$A:$L,10,FALSE)</f>
        <v>4</v>
      </c>
      <c r="R1766">
        <f>VLOOKUP(A1766,Mobility!$A:$L,11,FALSE)</f>
        <v>4</v>
      </c>
      <c r="S1766">
        <f>VLOOKUP(A1766,Mobility!$A:$L,12,FALSE)</f>
        <v>-1</v>
      </c>
      <c r="T1766">
        <f>VLOOKUP(D1766,'Pop and Pop Den'!A:C,2,FALSE)</f>
        <v>29472295</v>
      </c>
      <c r="U1766">
        <f>VLOOKUP(D1766,'Pop and Pop Den'!A:C,3,FALSE)</f>
        <v>112.82040000000001</v>
      </c>
      <c r="V1766">
        <f>VLOOKUP(D1766,Unemployment!A:B,2,FALSE)</f>
        <v>3.5</v>
      </c>
      <c r="W1766">
        <f>VLOOKUP(D1766,Unemployment!H:J,2,FALSE)</f>
        <v>3.5</v>
      </c>
      <c r="X1766">
        <f>VLOOKUP(D1766,Unemployment!H:J,3,FALSE)</f>
        <v>4.7</v>
      </c>
      <c r="Y1766">
        <f t="shared" si="558"/>
        <v>1.2000000000000002</v>
      </c>
      <c r="Z1766">
        <f t="shared" si="559"/>
        <v>1.2000000000000002</v>
      </c>
      <c r="AA1766">
        <f>VLOOKUP(D1766,MedianAge!A:B,2,FALSE)</f>
        <v>34.4</v>
      </c>
      <c r="AB1766" s="6">
        <f>VLOOKUP(D1766,StateActions!F:G,2,FALSE)</f>
        <v>43923</v>
      </c>
      <c r="AC1766" s="6">
        <f>VLOOKUP(D1766,StateActions!L:M,2,FALSE)</f>
        <v>43921</v>
      </c>
      <c r="AD1766" s="6">
        <f>VLOOKUP(D1766,StateActions!A:B,2,FALSE)</f>
        <v>43909</v>
      </c>
      <c r="AE1766">
        <f t="shared" si="560"/>
        <v>-31</v>
      </c>
      <c r="AF1766">
        <f t="shared" si="561"/>
        <v>-29</v>
      </c>
      <c r="AG1766">
        <f t="shared" si="562"/>
        <v>-17</v>
      </c>
      <c r="AH1766" s="18">
        <f t="shared" si="563"/>
        <v>0</v>
      </c>
      <c r="AI1766" s="18">
        <f t="shared" si="564"/>
        <v>0</v>
      </c>
      <c r="AJ1766" s="20">
        <f t="shared" si="565"/>
        <v>0</v>
      </c>
      <c r="AK1766" t="str">
        <f t="shared" si="566"/>
        <v>Include</v>
      </c>
      <c r="AL1766" t="str">
        <f t="shared" si="567"/>
        <v>Less than 10 deaths</v>
      </c>
      <c r="AM1766" s="6">
        <f>IFERROR(VLOOKUP(D1766,DatesEachStateReach10Deaths!A:B,2,FALSE),AK1766)</f>
        <v>43915</v>
      </c>
      <c r="AN1766">
        <f t="shared" si="568"/>
        <v>-23</v>
      </c>
    </row>
    <row r="1767" spans="1:40" x14ac:dyDescent="0.25">
      <c r="A1767" t="str">
        <f t="shared" si="569"/>
        <v>43893Texas</v>
      </c>
      <c r="B1767" t="str">
        <f t="shared" si="556"/>
        <v>43893TX</v>
      </c>
      <c r="C1767" s="6">
        <v>43893</v>
      </c>
      <c r="D1767" t="s">
        <v>106</v>
      </c>
      <c r="E1767" t="s">
        <v>52</v>
      </c>
      <c r="F1767">
        <f>IFERROR(VLOOKUP(B1767,CovidTracking!B:G,4,FALSE),0)</f>
        <v>0</v>
      </c>
      <c r="G1767">
        <f>IFERROR(VLOOKUP(B1767,CovidTracking!B:G,5,FALSE),0)</f>
        <v>0</v>
      </c>
      <c r="H1767">
        <f t="shared" si="557"/>
        <v>0</v>
      </c>
      <c r="I1767">
        <f>IFERROR(VLOOKUP(B1767,CovidTracking!B:G,6,FALSE),0)</f>
        <v>0</v>
      </c>
      <c r="J1767">
        <f t="shared" si="570"/>
        <v>0</v>
      </c>
      <c r="K1767">
        <f t="shared" si="571"/>
        <v>0</v>
      </c>
      <c r="L1767">
        <f t="shared" si="572"/>
        <v>0</v>
      </c>
      <c r="M1767">
        <f t="shared" si="573"/>
        <v>0</v>
      </c>
      <c r="N1767">
        <f>VLOOKUP(A1767,Mobility!$A:$L,7,FALSE)</f>
        <v>12</v>
      </c>
      <c r="O1767">
        <f>VLOOKUP(A1767,Mobility!$A:$L,8,FALSE)</f>
        <v>10</v>
      </c>
      <c r="P1767">
        <f>VLOOKUP(A1767,Mobility!$A:$L,9,FALSE)</f>
        <v>17</v>
      </c>
      <c r="Q1767">
        <f>VLOOKUP(A1767,Mobility!$A:$L,10,FALSE)</f>
        <v>3</v>
      </c>
      <c r="R1767">
        <f>VLOOKUP(A1767,Mobility!$A:$L,11,FALSE)</f>
        <v>3</v>
      </c>
      <c r="S1767">
        <f>VLOOKUP(A1767,Mobility!$A:$L,12,FALSE)</f>
        <v>-2</v>
      </c>
      <c r="T1767">
        <f>VLOOKUP(D1767,'Pop and Pop Den'!A:C,2,FALSE)</f>
        <v>29472295</v>
      </c>
      <c r="U1767">
        <f>VLOOKUP(D1767,'Pop and Pop Den'!A:C,3,FALSE)</f>
        <v>112.82040000000001</v>
      </c>
      <c r="V1767">
        <f>VLOOKUP(D1767,Unemployment!A:B,2,FALSE)</f>
        <v>3.5</v>
      </c>
      <c r="W1767">
        <f>VLOOKUP(D1767,Unemployment!H:J,2,FALSE)</f>
        <v>3.5</v>
      </c>
      <c r="X1767">
        <f>VLOOKUP(D1767,Unemployment!H:J,3,FALSE)</f>
        <v>4.7</v>
      </c>
      <c r="Y1767">
        <f t="shared" si="558"/>
        <v>1.2000000000000002</v>
      </c>
      <c r="Z1767">
        <f t="shared" si="559"/>
        <v>1.2000000000000002</v>
      </c>
      <c r="AA1767">
        <f>VLOOKUP(D1767,MedianAge!A:B,2,FALSE)</f>
        <v>34.4</v>
      </c>
      <c r="AB1767" s="6">
        <f>VLOOKUP(D1767,StateActions!F:G,2,FALSE)</f>
        <v>43923</v>
      </c>
      <c r="AC1767" s="6">
        <f>VLOOKUP(D1767,StateActions!L:M,2,FALSE)</f>
        <v>43921</v>
      </c>
      <c r="AD1767" s="6">
        <f>VLOOKUP(D1767,StateActions!A:B,2,FALSE)</f>
        <v>43909</v>
      </c>
      <c r="AE1767">
        <f t="shared" si="560"/>
        <v>-30</v>
      </c>
      <c r="AF1767">
        <f t="shared" si="561"/>
        <v>-28</v>
      </c>
      <c r="AG1767">
        <f t="shared" si="562"/>
        <v>-16</v>
      </c>
      <c r="AH1767" s="18">
        <f t="shared" si="563"/>
        <v>0</v>
      </c>
      <c r="AI1767" s="18">
        <f t="shared" si="564"/>
        <v>0</v>
      </c>
      <c r="AJ1767" s="20">
        <f t="shared" si="565"/>
        <v>0</v>
      </c>
      <c r="AK1767" t="str">
        <f t="shared" si="566"/>
        <v>Include</v>
      </c>
      <c r="AL1767" t="str">
        <f t="shared" si="567"/>
        <v>Less than 10 deaths</v>
      </c>
      <c r="AM1767" s="6">
        <f>IFERROR(VLOOKUP(D1767,DatesEachStateReach10Deaths!A:B,2,FALSE),AK1767)</f>
        <v>43915</v>
      </c>
      <c r="AN1767">
        <f t="shared" si="568"/>
        <v>-22</v>
      </c>
    </row>
    <row r="1768" spans="1:40" x14ac:dyDescent="0.25">
      <c r="A1768" t="str">
        <f t="shared" si="569"/>
        <v>43894Texas</v>
      </c>
      <c r="B1768" t="str">
        <f t="shared" si="556"/>
        <v>43894TX</v>
      </c>
      <c r="C1768" s="6">
        <v>43894</v>
      </c>
      <c r="D1768" t="s">
        <v>106</v>
      </c>
      <c r="E1768" t="s">
        <v>52</v>
      </c>
      <c r="F1768">
        <f>IFERROR(VLOOKUP(B1768,CovidTracking!B:G,4,FALSE),0)</f>
        <v>1</v>
      </c>
      <c r="G1768">
        <f>IFERROR(VLOOKUP(B1768,CovidTracking!B:G,5,FALSE),0)</f>
        <v>0</v>
      </c>
      <c r="H1768">
        <f t="shared" si="557"/>
        <v>1</v>
      </c>
      <c r="I1768">
        <f>IFERROR(VLOOKUP(B1768,CovidTracking!B:G,6,FALSE),0)</f>
        <v>0</v>
      </c>
      <c r="J1768">
        <f t="shared" si="570"/>
        <v>1</v>
      </c>
      <c r="K1768">
        <f t="shared" si="571"/>
        <v>0</v>
      </c>
      <c r="L1768">
        <f t="shared" si="572"/>
        <v>1</v>
      </c>
      <c r="M1768">
        <f t="shared" si="573"/>
        <v>0</v>
      </c>
      <c r="N1768">
        <f>VLOOKUP(A1768,Mobility!$A:$L,7,FALSE)</f>
        <v>6</v>
      </c>
      <c r="O1768">
        <f>VLOOKUP(A1768,Mobility!$A:$L,8,FALSE)</f>
        <v>5</v>
      </c>
      <c r="P1768">
        <f>VLOOKUP(A1768,Mobility!$A:$L,9,FALSE)</f>
        <v>-10</v>
      </c>
      <c r="Q1768">
        <f>VLOOKUP(A1768,Mobility!$A:$L,10,FALSE)</f>
        <v>0</v>
      </c>
      <c r="R1768">
        <f>VLOOKUP(A1768,Mobility!$A:$L,11,FALSE)</f>
        <v>2</v>
      </c>
      <c r="S1768">
        <f>VLOOKUP(A1768,Mobility!$A:$L,12,FALSE)</f>
        <v>1</v>
      </c>
      <c r="T1768">
        <f>VLOOKUP(D1768,'Pop and Pop Den'!A:C,2,FALSE)</f>
        <v>29472295</v>
      </c>
      <c r="U1768">
        <f>VLOOKUP(D1768,'Pop and Pop Den'!A:C,3,FALSE)</f>
        <v>112.82040000000001</v>
      </c>
      <c r="V1768">
        <f>VLOOKUP(D1768,Unemployment!A:B,2,FALSE)</f>
        <v>3.5</v>
      </c>
      <c r="W1768">
        <f>VLOOKUP(D1768,Unemployment!H:J,2,FALSE)</f>
        <v>3.5</v>
      </c>
      <c r="X1768">
        <f>VLOOKUP(D1768,Unemployment!H:J,3,FALSE)</f>
        <v>4.7</v>
      </c>
      <c r="Y1768">
        <f t="shared" si="558"/>
        <v>1.2000000000000002</v>
      </c>
      <c r="Z1768">
        <f t="shared" si="559"/>
        <v>1.2000000000000002</v>
      </c>
      <c r="AA1768">
        <f>VLOOKUP(D1768,MedianAge!A:B,2,FALSE)</f>
        <v>34.4</v>
      </c>
      <c r="AB1768" s="6">
        <f>VLOOKUP(D1768,StateActions!F:G,2,FALSE)</f>
        <v>43923</v>
      </c>
      <c r="AC1768" s="6">
        <f>VLOOKUP(D1768,StateActions!L:M,2,FALSE)</f>
        <v>43921</v>
      </c>
      <c r="AD1768" s="6">
        <f>VLOOKUP(D1768,StateActions!A:B,2,FALSE)</f>
        <v>43909</v>
      </c>
      <c r="AE1768">
        <f t="shared" si="560"/>
        <v>-29</v>
      </c>
      <c r="AF1768">
        <f t="shared" si="561"/>
        <v>-27</v>
      </c>
      <c r="AG1768">
        <f t="shared" si="562"/>
        <v>-15</v>
      </c>
      <c r="AH1768" s="18">
        <f t="shared" si="563"/>
        <v>1</v>
      </c>
      <c r="AI1768" s="18">
        <f t="shared" si="564"/>
        <v>0</v>
      </c>
      <c r="AJ1768" s="20">
        <f t="shared" si="565"/>
        <v>0</v>
      </c>
      <c r="AK1768" t="str">
        <f t="shared" si="566"/>
        <v>Include</v>
      </c>
      <c r="AL1768" t="str">
        <f t="shared" si="567"/>
        <v>Less than 10 deaths</v>
      </c>
      <c r="AM1768" s="6">
        <f>IFERROR(VLOOKUP(D1768,DatesEachStateReach10Deaths!A:B,2,FALSE),AK1768)</f>
        <v>43915</v>
      </c>
      <c r="AN1768">
        <f t="shared" si="568"/>
        <v>-21</v>
      </c>
    </row>
    <row r="1769" spans="1:40" x14ac:dyDescent="0.25">
      <c r="A1769" t="str">
        <f t="shared" si="569"/>
        <v>43895Texas</v>
      </c>
      <c r="B1769" t="str">
        <f t="shared" si="556"/>
        <v>43895TX</v>
      </c>
      <c r="C1769" s="6">
        <v>43895</v>
      </c>
      <c r="D1769" t="s">
        <v>106</v>
      </c>
      <c r="E1769" t="s">
        <v>52</v>
      </c>
      <c r="F1769">
        <f>IFERROR(VLOOKUP(B1769,CovidTracking!B:G,4,FALSE),0)</f>
        <v>1</v>
      </c>
      <c r="G1769">
        <f>IFERROR(VLOOKUP(B1769,CovidTracking!B:G,5,FALSE),0)</f>
        <v>0</v>
      </c>
      <c r="H1769">
        <f t="shared" si="557"/>
        <v>1</v>
      </c>
      <c r="I1769">
        <f>IFERROR(VLOOKUP(B1769,CovidTracking!B:G,6,FALSE),0)</f>
        <v>0</v>
      </c>
      <c r="J1769">
        <f t="shared" si="570"/>
        <v>0</v>
      </c>
      <c r="K1769">
        <f t="shared" si="571"/>
        <v>0</v>
      </c>
      <c r="L1769">
        <f t="shared" si="572"/>
        <v>0</v>
      </c>
      <c r="M1769">
        <f t="shared" si="573"/>
        <v>0</v>
      </c>
      <c r="N1769">
        <f>VLOOKUP(A1769,Mobility!$A:$L,7,FALSE)</f>
        <v>11</v>
      </c>
      <c r="O1769">
        <f>VLOOKUP(A1769,Mobility!$A:$L,8,FALSE)</f>
        <v>8</v>
      </c>
      <c r="P1769">
        <f>VLOOKUP(A1769,Mobility!$A:$L,9,FALSE)</f>
        <v>34</v>
      </c>
      <c r="Q1769">
        <f>VLOOKUP(A1769,Mobility!$A:$L,10,FALSE)</f>
        <v>5</v>
      </c>
      <c r="R1769">
        <f>VLOOKUP(A1769,Mobility!$A:$L,11,FALSE)</f>
        <v>3</v>
      </c>
      <c r="S1769">
        <f>VLOOKUP(A1769,Mobility!$A:$L,12,FALSE)</f>
        <v>-2</v>
      </c>
      <c r="T1769">
        <f>VLOOKUP(D1769,'Pop and Pop Den'!A:C,2,FALSE)</f>
        <v>29472295</v>
      </c>
      <c r="U1769">
        <f>VLOOKUP(D1769,'Pop and Pop Den'!A:C,3,FALSE)</f>
        <v>112.82040000000001</v>
      </c>
      <c r="V1769">
        <f>VLOOKUP(D1769,Unemployment!A:B,2,FALSE)</f>
        <v>3.5</v>
      </c>
      <c r="W1769">
        <f>VLOOKUP(D1769,Unemployment!H:J,2,FALSE)</f>
        <v>3.5</v>
      </c>
      <c r="X1769">
        <f>VLOOKUP(D1769,Unemployment!H:J,3,FALSE)</f>
        <v>4.7</v>
      </c>
      <c r="Y1769">
        <f t="shared" si="558"/>
        <v>1.2000000000000002</v>
      </c>
      <c r="Z1769">
        <f t="shared" si="559"/>
        <v>1.2000000000000002</v>
      </c>
      <c r="AA1769">
        <f>VLOOKUP(D1769,MedianAge!A:B,2,FALSE)</f>
        <v>34.4</v>
      </c>
      <c r="AB1769" s="6">
        <f>VLOOKUP(D1769,StateActions!F:G,2,FALSE)</f>
        <v>43923</v>
      </c>
      <c r="AC1769" s="6">
        <f>VLOOKUP(D1769,StateActions!L:M,2,FALSE)</f>
        <v>43921</v>
      </c>
      <c r="AD1769" s="6">
        <f>VLOOKUP(D1769,StateActions!A:B,2,FALSE)</f>
        <v>43909</v>
      </c>
      <c r="AE1769">
        <f t="shared" si="560"/>
        <v>-28</v>
      </c>
      <c r="AF1769">
        <f t="shared" si="561"/>
        <v>-26</v>
      </c>
      <c r="AG1769">
        <f t="shared" si="562"/>
        <v>-14</v>
      </c>
      <c r="AH1769" s="18">
        <f t="shared" si="563"/>
        <v>1</v>
      </c>
      <c r="AI1769" s="18">
        <f t="shared" si="564"/>
        <v>0</v>
      </c>
      <c r="AJ1769" s="20">
        <f t="shared" si="565"/>
        <v>0</v>
      </c>
      <c r="AK1769" t="str">
        <f t="shared" si="566"/>
        <v>Include</v>
      </c>
      <c r="AL1769" t="str">
        <f t="shared" si="567"/>
        <v>Less than 10 deaths</v>
      </c>
      <c r="AM1769" s="6">
        <f>IFERROR(VLOOKUP(D1769,DatesEachStateReach10Deaths!A:B,2,FALSE),AK1769)</f>
        <v>43915</v>
      </c>
      <c r="AN1769">
        <f t="shared" si="568"/>
        <v>-20</v>
      </c>
    </row>
    <row r="1770" spans="1:40" x14ac:dyDescent="0.25">
      <c r="A1770" t="str">
        <f t="shared" si="569"/>
        <v>43896Texas</v>
      </c>
      <c r="B1770" t="str">
        <f t="shared" si="556"/>
        <v>43896TX</v>
      </c>
      <c r="C1770" s="6">
        <v>43896</v>
      </c>
      <c r="D1770" t="s">
        <v>106</v>
      </c>
      <c r="E1770" t="s">
        <v>52</v>
      </c>
      <c r="F1770">
        <f>IFERROR(VLOOKUP(B1770,CovidTracking!B:G,4,FALSE),0)</f>
        <v>5</v>
      </c>
      <c r="G1770">
        <f>IFERROR(VLOOKUP(B1770,CovidTracking!B:G,5,FALSE),0)</f>
        <v>0</v>
      </c>
      <c r="H1770">
        <f t="shared" si="557"/>
        <v>5</v>
      </c>
      <c r="I1770">
        <f>IFERROR(VLOOKUP(B1770,CovidTracking!B:G,6,FALSE),0)</f>
        <v>0</v>
      </c>
      <c r="J1770">
        <f t="shared" si="570"/>
        <v>4</v>
      </c>
      <c r="K1770">
        <f t="shared" si="571"/>
        <v>0</v>
      </c>
      <c r="L1770">
        <f t="shared" si="572"/>
        <v>4</v>
      </c>
      <c r="M1770">
        <f t="shared" si="573"/>
        <v>0</v>
      </c>
      <c r="N1770">
        <f>VLOOKUP(A1770,Mobility!$A:$L,7,FALSE)</f>
        <v>6</v>
      </c>
      <c r="O1770">
        <f>VLOOKUP(A1770,Mobility!$A:$L,8,FALSE)</f>
        <v>7</v>
      </c>
      <c r="P1770">
        <f>VLOOKUP(A1770,Mobility!$A:$L,9,FALSE)</f>
        <v>21</v>
      </c>
      <c r="Q1770">
        <f>VLOOKUP(A1770,Mobility!$A:$L,10,FALSE)</f>
        <v>6</v>
      </c>
      <c r="R1770">
        <f>VLOOKUP(A1770,Mobility!$A:$L,11,FALSE)</f>
        <v>3</v>
      </c>
      <c r="S1770">
        <f>VLOOKUP(A1770,Mobility!$A:$L,12,FALSE)</f>
        <v>-2</v>
      </c>
      <c r="T1770">
        <f>VLOOKUP(D1770,'Pop and Pop Den'!A:C,2,FALSE)</f>
        <v>29472295</v>
      </c>
      <c r="U1770">
        <f>VLOOKUP(D1770,'Pop and Pop Den'!A:C,3,FALSE)</f>
        <v>112.82040000000001</v>
      </c>
      <c r="V1770">
        <f>VLOOKUP(D1770,Unemployment!A:B,2,FALSE)</f>
        <v>3.5</v>
      </c>
      <c r="W1770">
        <f>VLOOKUP(D1770,Unemployment!H:J,2,FALSE)</f>
        <v>3.5</v>
      </c>
      <c r="X1770">
        <f>VLOOKUP(D1770,Unemployment!H:J,3,FALSE)</f>
        <v>4.7</v>
      </c>
      <c r="Y1770">
        <f t="shared" si="558"/>
        <v>1.2000000000000002</v>
      </c>
      <c r="Z1770">
        <f t="shared" si="559"/>
        <v>1.2000000000000002</v>
      </c>
      <c r="AA1770">
        <f>VLOOKUP(D1770,MedianAge!A:B,2,FALSE)</f>
        <v>34.4</v>
      </c>
      <c r="AB1770" s="6">
        <f>VLOOKUP(D1770,StateActions!F:G,2,FALSE)</f>
        <v>43923</v>
      </c>
      <c r="AC1770" s="6">
        <f>VLOOKUP(D1770,StateActions!L:M,2,FALSE)</f>
        <v>43921</v>
      </c>
      <c r="AD1770" s="6">
        <f>VLOOKUP(D1770,StateActions!A:B,2,FALSE)</f>
        <v>43909</v>
      </c>
      <c r="AE1770">
        <f t="shared" si="560"/>
        <v>-27</v>
      </c>
      <c r="AF1770">
        <f t="shared" si="561"/>
        <v>-25</v>
      </c>
      <c r="AG1770">
        <f t="shared" si="562"/>
        <v>-13</v>
      </c>
      <c r="AH1770" s="18">
        <f t="shared" si="563"/>
        <v>1</v>
      </c>
      <c r="AI1770" s="18">
        <f t="shared" si="564"/>
        <v>0</v>
      </c>
      <c r="AJ1770" s="20">
        <f t="shared" si="565"/>
        <v>0</v>
      </c>
      <c r="AK1770" t="str">
        <f t="shared" si="566"/>
        <v>Include</v>
      </c>
      <c r="AL1770" t="str">
        <f t="shared" si="567"/>
        <v>Less than 10 deaths</v>
      </c>
      <c r="AM1770" s="6">
        <f>IFERROR(VLOOKUP(D1770,DatesEachStateReach10Deaths!A:B,2,FALSE),AK1770)</f>
        <v>43915</v>
      </c>
      <c r="AN1770">
        <f t="shared" si="568"/>
        <v>-19</v>
      </c>
    </row>
    <row r="1771" spans="1:40" x14ac:dyDescent="0.25">
      <c r="A1771" t="str">
        <f t="shared" si="569"/>
        <v>43897Texas</v>
      </c>
      <c r="B1771" t="str">
        <f t="shared" si="556"/>
        <v>43897TX</v>
      </c>
      <c r="C1771" s="6">
        <v>43897</v>
      </c>
      <c r="D1771" t="s">
        <v>106</v>
      </c>
      <c r="E1771" t="s">
        <v>52</v>
      </c>
      <c r="F1771">
        <f>IFERROR(VLOOKUP(B1771,CovidTracking!B:G,4,FALSE),0)</f>
        <v>8</v>
      </c>
      <c r="G1771">
        <f>IFERROR(VLOOKUP(B1771,CovidTracking!B:G,5,FALSE),0)</f>
        <v>0</v>
      </c>
      <c r="H1771">
        <f t="shared" si="557"/>
        <v>8</v>
      </c>
      <c r="I1771">
        <f>IFERROR(VLOOKUP(B1771,CovidTracking!B:G,6,FALSE),0)</f>
        <v>0</v>
      </c>
      <c r="J1771">
        <f t="shared" si="570"/>
        <v>3</v>
      </c>
      <c r="K1771">
        <f t="shared" si="571"/>
        <v>0</v>
      </c>
      <c r="L1771">
        <f t="shared" si="572"/>
        <v>3</v>
      </c>
      <c r="M1771">
        <f t="shared" si="573"/>
        <v>0</v>
      </c>
      <c r="N1771">
        <f>VLOOKUP(A1771,Mobility!$A:$L,7,FALSE)</f>
        <v>5</v>
      </c>
      <c r="O1771">
        <f>VLOOKUP(A1771,Mobility!$A:$L,8,FALSE)</f>
        <v>7</v>
      </c>
      <c r="P1771">
        <f>VLOOKUP(A1771,Mobility!$A:$L,9,FALSE)</f>
        <v>21</v>
      </c>
      <c r="Q1771">
        <f>VLOOKUP(A1771,Mobility!$A:$L,10,FALSE)</f>
        <v>11</v>
      </c>
      <c r="R1771">
        <f>VLOOKUP(A1771,Mobility!$A:$L,11,FALSE)</f>
        <v>3</v>
      </c>
      <c r="S1771">
        <f>VLOOKUP(A1771,Mobility!$A:$L,12,FALSE)</f>
        <v>-2</v>
      </c>
      <c r="T1771">
        <f>VLOOKUP(D1771,'Pop and Pop Den'!A:C,2,FALSE)</f>
        <v>29472295</v>
      </c>
      <c r="U1771">
        <f>VLOOKUP(D1771,'Pop and Pop Den'!A:C,3,FALSE)</f>
        <v>112.82040000000001</v>
      </c>
      <c r="V1771">
        <f>VLOOKUP(D1771,Unemployment!A:B,2,FALSE)</f>
        <v>3.5</v>
      </c>
      <c r="W1771">
        <f>VLOOKUP(D1771,Unemployment!H:J,2,FALSE)</f>
        <v>3.5</v>
      </c>
      <c r="X1771">
        <f>VLOOKUP(D1771,Unemployment!H:J,3,FALSE)</f>
        <v>4.7</v>
      </c>
      <c r="Y1771">
        <f t="shared" si="558"/>
        <v>1.2000000000000002</v>
      </c>
      <c r="Z1771">
        <f t="shared" si="559"/>
        <v>1.2000000000000002</v>
      </c>
      <c r="AA1771">
        <f>VLOOKUP(D1771,MedianAge!A:B,2,FALSE)</f>
        <v>34.4</v>
      </c>
      <c r="AB1771" s="6">
        <f>VLOOKUP(D1771,StateActions!F:G,2,FALSE)</f>
        <v>43923</v>
      </c>
      <c r="AC1771" s="6">
        <f>VLOOKUP(D1771,StateActions!L:M,2,FALSE)</f>
        <v>43921</v>
      </c>
      <c r="AD1771" s="6">
        <f>VLOOKUP(D1771,StateActions!A:B,2,FALSE)</f>
        <v>43909</v>
      </c>
      <c r="AE1771">
        <f t="shared" si="560"/>
        <v>-26</v>
      </c>
      <c r="AF1771">
        <f t="shared" si="561"/>
        <v>-24</v>
      </c>
      <c r="AG1771">
        <f t="shared" si="562"/>
        <v>-12</v>
      </c>
      <c r="AH1771" s="18">
        <f t="shared" si="563"/>
        <v>1</v>
      </c>
      <c r="AI1771" s="18">
        <f t="shared" si="564"/>
        <v>0</v>
      </c>
      <c r="AJ1771" s="20">
        <f t="shared" si="565"/>
        <v>0</v>
      </c>
      <c r="AK1771" t="str">
        <f t="shared" si="566"/>
        <v>Include</v>
      </c>
      <c r="AL1771" t="str">
        <f t="shared" si="567"/>
        <v>Less than 10 deaths</v>
      </c>
      <c r="AM1771" s="6">
        <f>IFERROR(VLOOKUP(D1771,DatesEachStateReach10Deaths!A:B,2,FALSE),AK1771)</f>
        <v>43915</v>
      </c>
      <c r="AN1771">
        <f t="shared" si="568"/>
        <v>-18</v>
      </c>
    </row>
    <row r="1772" spans="1:40" x14ac:dyDescent="0.25">
      <c r="A1772" t="str">
        <f t="shared" si="569"/>
        <v>43898Texas</v>
      </c>
      <c r="B1772" t="str">
        <f t="shared" si="556"/>
        <v>43898TX</v>
      </c>
      <c r="C1772" s="6">
        <v>43898</v>
      </c>
      <c r="D1772" t="s">
        <v>106</v>
      </c>
      <c r="E1772" t="s">
        <v>52</v>
      </c>
      <c r="F1772">
        <f>IFERROR(VLOOKUP(B1772,CovidTracking!B:G,4,FALSE),0)</f>
        <v>8</v>
      </c>
      <c r="G1772">
        <f>IFERROR(VLOOKUP(B1772,CovidTracking!B:G,5,FALSE),0)</f>
        <v>0</v>
      </c>
      <c r="H1772">
        <f t="shared" si="557"/>
        <v>8</v>
      </c>
      <c r="I1772">
        <f>IFERROR(VLOOKUP(B1772,CovidTracking!B:G,6,FALSE),0)</f>
        <v>0</v>
      </c>
      <c r="J1772">
        <f t="shared" si="570"/>
        <v>0</v>
      </c>
      <c r="K1772">
        <f t="shared" si="571"/>
        <v>0</v>
      </c>
      <c r="L1772">
        <f t="shared" si="572"/>
        <v>0</v>
      </c>
      <c r="M1772">
        <f t="shared" si="573"/>
        <v>0</v>
      </c>
      <c r="N1772">
        <f>VLOOKUP(A1772,Mobility!$A:$L,7,FALSE)</f>
        <v>9</v>
      </c>
      <c r="O1772">
        <f>VLOOKUP(A1772,Mobility!$A:$L,8,FALSE)</f>
        <v>4</v>
      </c>
      <c r="P1772">
        <f>VLOOKUP(A1772,Mobility!$A:$L,9,FALSE)</f>
        <v>11</v>
      </c>
      <c r="Q1772">
        <f>VLOOKUP(A1772,Mobility!$A:$L,10,FALSE)</f>
        <v>6</v>
      </c>
      <c r="R1772">
        <f>VLOOKUP(A1772,Mobility!$A:$L,11,FALSE)</f>
        <v>0</v>
      </c>
      <c r="S1772">
        <f>VLOOKUP(A1772,Mobility!$A:$L,12,FALSE)</f>
        <v>-1</v>
      </c>
      <c r="T1772">
        <f>VLOOKUP(D1772,'Pop and Pop Den'!A:C,2,FALSE)</f>
        <v>29472295</v>
      </c>
      <c r="U1772">
        <f>VLOOKUP(D1772,'Pop and Pop Den'!A:C,3,FALSE)</f>
        <v>112.82040000000001</v>
      </c>
      <c r="V1772">
        <f>VLOOKUP(D1772,Unemployment!A:B,2,FALSE)</f>
        <v>3.5</v>
      </c>
      <c r="W1772">
        <f>VLOOKUP(D1772,Unemployment!H:J,2,FALSE)</f>
        <v>3.5</v>
      </c>
      <c r="X1772">
        <f>VLOOKUP(D1772,Unemployment!H:J,3,FALSE)</f>
        <v>4.7</v>
      </c>
      <c r="Y1772">
        <f t="shared" si="558"/>
        <v>1.2000000000000002</v>
      </c>
      <c r="Z1772">
        <f t="shared" si="559"/>
        <v>1.2000000000000002</v>
      </c>
      <c r="AA1772">
        <f>VLOOKUP(D1772,MedianAge!A:B,2,FALSE)</f>
        <v>34.4</v>
      </c>
      <c r="AB1772" s="6">
        <f>VLOOKUP(D1772,StateActions!F:G,2,FALSE)</f>
        <v>43923</v>
      </c>
      <c r="AC1772" s="6">
        <f>VLOOKUP(D1772,StateActions!L:M,2,FALSE)</f>
        <v>43921</v>
      </c>
      <c r="AD1772" s="6">
        <f>VLOOKUP(D1772,StateActions!A:B,2,FALSE)</f>
        <v>43909</v>
      </c>
      <c r="AE1772">
        <f t="shared" si="560"/>
        <v>-25</v>
      </c>
      <c r="AF1772">
        <f t="shared" si="561"/>
        <v>-23</v>
      </c>
      <c r="AG1772">
        <f t="shared" si="562"/>
        <v>-11</v>
      </c>
      <c r="AH1772" s="18">
        <f t="shared" si="563"/>
        <v>1</v>
      </c>
      <c r="AI1772" s="18">
        <f t="shared" si="564"/>
        <v>0</v>
      </c>
      <c r="AJ1772" s="20">
        <f t="shared" si="565"/>
        <v>0</v>
      </c>
      <c r="AK1772" t="str">
        <f t="shared" si="566"/>
        <v>Include</v>
      </c>
      <c r="AL1772" t="str">
        <f t="shared" si="567"/>
        <v>Less than 10 deaths</v>
      </c>
      <c r="AM1772" s="6">
        <f>IFERROR(VLOOKUP(D1772,DatesEachStateReach10Deaths!A:B,2,FALSE),AK1772)</f>
        <v>43915</v>
      </c>
      <c r="AN1772">
        <f t="shared" si="568"/>
        <v>-17</v>
      </c>
    </row>
    <row r="1773" spans="1:40" x14ac:dyDescent="0.25">
      <c r="A1773" t="str">
        <f t="shared" si="569"/>
        <v>43899Texas</v>
      </c>
      <c r="B1773" t="str">
        <f t="shared" si="556"/>
        <v>43899TX</v>
      </c>
      <c r="C1773" s="6">
        <v>43899</v>
      </c>
      <c r="D1773" t="s">
        <v>106</v>
      </c>
      <c r="E1773" t="s">
        <v>52</v>
      </c>
      <c r="F1773">
        <f>IFERROR(VLOOKUP(B1773,CovidTracking!B:G,4,FALSE),0)</f>
        <v>12</v>
      </c>
      <c r="G1773">
        <f>IFERROR(VLOOKUP(B1773,CovidTracking!B:G,5,FALSE),0)</f>
        <v>0</v>
      </c>
      <c r="H1773">
        <f t="shared" si="557"/>
        <v>12</v>
      </c>
      <c r="I1773">
        <f>IFERROR(VLOOKUP(B1773,CovidTracking!B:G,6,FALSE),0)</f>
        <v>0</v>
      </c>
      <c r="J1773">
        <f t="shared" si="570"/>
        <v>4</v>
      </c>
      <c r="K1773">
        <f t="shared" si="571"/>
        <v>0</v>
      </c>
      <c r="L1773">
        <f t="shared" si="572"/>
        <v>4</v>
      </c>
      <c r="M1773">
        <f t="shared" si="573"/>
        <v>0</v>
      </c>
      <c r="N1773">
        <f>VLOOKUP(A1773,Mobility!$A:$L,7,FALSE)</f>
        <v>6</v>
      </c>
      <c r="O1773">
        <f>VLOOKUP(A1773,Mobility!$A:$L,8,FALSE)</f>
        <v>5</v>
      </c>
      <c r="P1773">
        <f>VLOOKUP(A1773,Mobility!$A:$L,9,FALSE)</f>
        <v>7</v>
      </c>
      <c r="Q1773">
        <f>VLOOKUP(A1773,Mobility!$A:$L,10,FALSE)</f>
        <v>1</v>
      </c>
      <c r="R1773">
        <f>VLOOKUP(A1773,Mobility!$A:$L,11,FALSE)</f>
        <v>-9</v>
      </c>
      <c r="S1773">
        <f>VLOOKUP(A1773,Mobility!$A:$L,12,FALSE)</f>
        <v>2</v>
      </c>
      <c r="T1773">
        <f>VLOOKUP(D1773,'Pop and Pop Den'!A:C,2,FALSE)</f>
        <v>29472295</v>
      </c>
      <c r="U1773">
        <f>VLOOKUP(D1773,'Pop and Pop Den'!A:C,3,FALSE)</f>
        <v>112.82040000000001</v>
      </c>
      <c r="V1773">
        <f>VLOOKUP(D1773,Unemployment!A:B,2,FALSE)</f>
        <v>3.5</v>
      </c>
      <c r="W1773">
        <f>VLOOKUP(D1773,Unemployment!H:J,2,FALSE)</f>
        <v>3.5</v>
      </c>
      <c r="X1773">
        <f>VLOOKUP(D1773,Unemployment!H:J,3,FALSE)</f>
        <v>4.7</v>
      </c>
      <c r="Y1773">
        <f t="shared" si="558"/>
        <v>1.2000000000000002</v>
      </c>
      <c r="Z1773">
        <f t="shared" si="559"/>
        <v>1.2000000000000002</v>
      </c>
      <c r="AA1773">
        <f>VLOOKUP(D1773,MedianAge!A:B,2,FALSE)</f>
        <v>34.4</v>
      </c>
      <c r="AB1773" s="6">
        <f>VLOOKUP(D1773,StateActions!F:G,2,FALSE)</f>
        <v>43923</v>
      </c>
      <c r="AC1773" s="6">
        <f>VLOOKUP(D1773,StateActions!L:M,2,FALSE)</f>
        <v>43921</v>
      </c>
      <c r="AD1773" s="6">
        <f>VLOOKUP(D1773,StateActions!A:B,2,FALSE)</f>
        <v>43909</v>
      </c>
      <c r="AE1773">
        <f t="shared" si="560"/>
        <v>-24</v>
      </c>
      <c r="AF1773">
        <f t="shared" si="561"/>
        <v>-22</v>
      </c>
      <c r="AG1773">
        <f t="shared" si="562"/>
        <v>-10</v>
      </c>
      <c r="AH1773" s="18">
        <f t="shared" si="563"/>
        <v>1</v>
      </c>
      <c r="AI1773" s="18">
        <f t="shared" si="564"/>
        <v>0</v>
      </c>
      <c r="AJ1773" s="20">
        <f t="shared" si="565"/>
        <v>0</v>
      </c>
      <c r="AK1773" t="str">
        <f t="shared" si="566"/>
        <v>Include</v>
      </c>
      <c r="AL1773" t="str">
        <f t="shared" si="567"/>
        <v>Less than 10 deaths</v>
      </c>
      <c r="AM1773" s="6">
        <f>IFERROR(VLOOKUP(D1773,DatesEachStateReach10Deaths!A:B,2,FALSE),AK1773)</f>
        <v>43915</v>
      </c>
      <c r="AN1773">
        <f t="shared" si="568"/>
        <v>-16</v>
      </c>
    </row>
    <row r="1774" spans="1:40" x14ac:dyDescent="0.25">
      <c r="A1774" t="str">
        <f t="shared" si="569"/>
        <v>43900Texas</v>
      </c>
      <c r="B1774" t="str">
        <f t="shared" si="556"/>
        <v>43900TX</v>
      </c>
      <c r="C1774" s="6">
        <v>43900</v>
      </c>
      <c r="D1774" t="s">
        <v>106</v>
      </c>
      <c r="E1774" t="s">
        <v>52</v>
      </c>
      <c r="F1774">
        <f>IFERROR(VLOOKUP(B1774,CovidTracking!B:G,4,FALSE),0)</f>
        <v>13</v>
      </c>
      <c r="G1774">
        <f>IFERROR(VLOOKUP(B1774,CovidTracking!B:G,5,FALSE),0)</f>
        <v>0</v>
      </c>
      <c r="H1774">
        <f t="shared" si="557"/>
        <v>13</v>
      </c>
      <c r="I1774">
        <f>IFERROR(VLOOKUP(B1774,CovidTracking!B:G,6,FALSE),0)</f>
        <v>0</v>
      </c>
      <c r="J1774">
        <f t="shared" si="570"/>
        <v>1</v>
      </c>
      <c r="K1774">
        <f t="shared" si="571"/>
        <v>0</v>
      </c>
      <c r="L1774">
        <f t="shared" si="572"/>
        <v>1</v>
      </c>
      <c r="M1774">
        <f t="shared" si="573"/>
        <v>0</v>
      </c>
      <c r="N1774">
        <f>VLOOKUP(A1774,Mobility!$A:$L,7,FALSE)</f>
        <v>10</v>
      </c>
      <c r="O1774">
        <f>VLOOKUP(A1774,Mobility!$A:$L,8,FALSE)</f>
        <v>6</v>
      </c>
      <c r="P1774">
        <f>VLOOKUP(A1774,Mobility!$A:$L,9,FALSE)</f>
        <v>39</v>
      </c>
      <c r="Q1774">
        <f>VLOOKUP(A1774,Mobility!$A:$L,10,FALSE)</f>
        <v>3</v>
      </c>
      <c r="R1774">
        <f>VLOOKUP(A1774,Mobility!$A:$L,11,FALSE)</f>
        <v>-10</v>
      </c>
      <c r="S1774">
        <f>VLOOKUP(A1774,Mobility!$A:$L,12,FALSE)</f>
        <v>1</v>
      </c>
      <c r="T1774">
        <f>VLOOKUP(D1774,'Pop and Pop Den'!A:C,2,FALSE)</f>
        <v>29472295</v>
      </c>
      <c r="U1774">
        <f>VLOOKUP(D1774,'Pop and Pop Den'!A:C,3,FALSE)</f>
        <v>112.82040000000001</v>
      </c>
      <c r="V1774">
        <f>VLOOKUP(D1774,Unemployment!A:B,2,FALSE)</f>
        <v>3.5</v>
      </c>
      <c r="W1774">
        <f>VLOOKUP(D1774,Unemployment!H:J,2,FALSE)</f>
        <v>3.5</v>
      </c>
      <c r="X1774">
        <f>VLOOKUP(D1774,Unemployment!H:J,3,FALSE)</f>
        <v>4.7</v>
      </c>
      <c r="Y1774">
        <f t="shared" si="558"/>
        <v>1.2000000000000002</v>
      </c>
      <c r="Z1774">
        <f t="shared" si="559"/>
        <v>1.2000000000000002</v>
      </c>
      <c r="AA1774">
        <f>VLOOKUP(D1774,MedianAge!A:B,2,FALSE)</f>
        <v>34.4</v>
      </c>
      <c r="AB1774" s="6">
        <f>VLOOKUP(D1774,StateActions!F:G,2,FALSE)</f>
        <v>43923</v>
      </c>
      <c r="AC1774" s="6">
        <f>VLOOKUP(D1774,StateActions!L:M,2,FALSE)</f>
        <v>43921</v>
      </c>
      <c r="AD1774" s="6">
        <f>VLOOKUP(D1774,StateActions!A:B,2,FALSE)</f>
        <v>43909</v>
      </c>
      <c r="AE1774">
        <f t="shared" si="560"/>
        <v>-23</v>
      </c>
      <c r="AF1774">
        <f t="shared" si="561"/>
        <v>-21</v>
      </c>
      <c r="AG1774">
        <f t="shared" si="562"/>
        <v>-9</v>
      </c>
      <c r="AH1774" s="18">
        <f t="shared" si="563"/>
        <v>1</v>
      </c>
      <c r="AI1774" s="18">
        <f t="shared" si="564"/>
        <v>0</v>
      </c>
      <c r="AJ1774" s="20">
        <f t="shared" si="565"/>
        <v>0</v>
      </c>
      <c r="AK1774" t="str">
        <f t="shared" si="566"/>
        <v>Include</v>
      </c>
      <c r="AL1774" t="str">
        <f t="shared" si="567"/>
        <v>Less than 10 deaths</v>
      </c>
      <c r="AM1774" s="6">
        <f>IFERROR(VLOOKUP(D1774,DatesEachStateReach10Deaths!A:B,2,FALSE),AK1774)</f>
        <v>43915</v>
      </c>
      <c r="AN1774">
        <f t="shared" si="568"/>
        <v>-15</v>
      </c>
    </row>
    <row r="1775" spans="1:40" x14ac:dyDescent="0.25">
      <c r="A1775" t="str">
        <f t="shared" si="569"/>
        <v>43901Texas</v>
      </c>
      <c r="B1775" t="str">
        <f t="shared" si="556"/>
        <v>43901TX</v>
      </c>
      <c r="C1775" s="6">
        <v>43901</v>
      </c>
      <c r="D1775" t="s">
        <v>106</v>
      </c>
      <c r="E1775" t="s">
        <v>52</v>
      </c>
      <c r="F1775">
        <f>IFERROR(VLOOKUP(B1775,CovidTracking!B:G,4,FALSE),0)</f>
        <v>21</v>
      </c>
      <c r="G1775">
        <f>IFERROR(VLOOKUP(B1775,CovidTracking!B:G,5,FALSE),0)</f>
        <v>0</v>
      </c>
      <c r="H1775">
        <f t="shared" si="557"/>
        <v>21</v>
      </c>
      <c r="I1775">
        <f>IFERROR(VLOOKUP(B1775,CovidTracking!B:G,6,FALSE),0)</f>
        <v>0</v>
      </c>
      <c r="J1775">
        <f t="shared" si="570"/>
        <v>8</v>
      </c>
      <c r="K1775">
        <f t="shared" si="571"/>
        <v>0</v>
      </c>
      <c r="L1775">
        <f t="shared" si="572"/>
        <v>8</v>
      </c>
      <c r="M1775">
        <f t="shared" si="573"/>
        <v>0</v>
      </c>
      <c r="N1775">
        <f>VLOOKUP(A1775,Mobility!$A:$L,7,FALSE)</f>
        <v>12</v>
      </c>
      <c r="O1775">
        <f>VLOOKUP(A1775,Mobility!$A:$L,8,FALSE)</f>
        <v>14</v>
      </c>
      <c r="P1775">
        <f>VLOOKUP(A1775,Mobility!$A:$L,9,FALSE)</f>
        <v>49</v>
      </c>
      <c r="Q1775">
        <f>VLOOKUP(A1775,Mobility!$A:$L,10,FALSE)</f>
        <v>4</v>
      </c>
      <c r="R1775">
        <f>VLOOKUP(A1775,Mobility!$A:$L,11,FALSE)</f>
        <v>-9</v>
      </c>
      <c r="S1775">
        <f>VLOOKUP(A1775,Mobility!$A:$L,12,FALSE)</f>
        <v>1</v>
      </c>
      <c r="T1775">
        <f>VLOOKUP(D1775,'Pop and Pop Den'!A:C,2,FALSE)</f>
        <v>29472295</v>
      </c>
      <c r="U1775">
        <f>VLOOKUP(D1775,'Pop and Pop Den'!A:C,3,FALSE)</f>
        <v>112.82040000000001</v>
      </c>
      <c r="V1775">
        <f>VLOOKUP(D1775,Unemployment!A:B,2,FALSE)</f>
        <v>3.5</v>
      </c>
      <c r="W1775">
        <f>VLOOKUP(D1775,Unemployment!H:J,2,FALSE)</f>
        <v>3.5</v>
      </c>
      <c r="X1775">
        <f>VLOOKUP(D1775,Unemployment!H:J,3,FALSE)</f>
        <v>4.7</v>
      </c>
      <c r="Y1775">
        <f t="shared" si="558"/>
        <v>1.2000000000000002</v>
      </c>
      <c r="Z1775">
        <f t="shared" si="559"/>
        <v>1.2000000000000002</v>
      </c>
      <c r="AA1775">
        <f>VLOOKUP(D1775,MedianAge!A:B,2,FALSE)</f>
        <v>34.4</v>
      </c>
      <c r="AB1775" s="6">
        <f>VLOOKUP(D1775,StateActions!F:G,2,FALSE)</f>
        <v>43923</v>
      </c>
      <c r="AC1775" s="6">
        <f>VLOOKUP(D1775,StateActions!L:M,2,FALSE)</f>
        <v>43921</v>
      </c>
      <c r="AD1775" s="6">
        <f>VLOOKUP(D1775,StateActions!A:B,2,FALSE)</f>
        <v>43909</v>
      </c>
      <c r="AE1775">
        <f t="shared" si="560"/>
        <v>-22</v>
      </c>
      <c r="AF1775">
        <f t="shared" si="561"/>
        <v>-20</v>
      </c>
      <c r="AG1775">
        <f t="shared" si="562"/>
        <v>-8</v>
      </c>
      <c r="AH1775" s="18">
        <f t="shared" si="563"/>
        <v>1</v>
      </c>
      <c r="AI1775" s="18">
        <f t="shared" si="564"/>
        <v>0</v>
      </c>
      <c r="AJ1775" s="20">
        <f t="shared" si="565"/>
        <v>0</v>
      </c>
      <c r="AK1775" t="str">
        <f t="shared" si="566"/>
        <v>Include</v>
      </c>
      <c r="AL1775" t="str">
        <f t="shared" si="567"/>
        <v>Less than 10 deaths</v>
      </c>
      <c r="AM1775" s="6">
        <f>IFERROR(VLOOKUP(D1775,DatesEachStateReach10Deaths!A:B,2,FALSE),AK1775)</f>
        <v>43915</v>
      </c>
      <c r="AN1775">
        <f t="shared" si="568"/>
        <v>-14</v>
      </c>
    </row>
    <row r="1776" spans="1:40" x14ac:dyDescent="0.25">
      <c r="A1776" t="str">
        <f t="shared" si="569"/>
        <v>43902Texas</v>
      </c>
      <c r="B1776" t="str">
        <f t="shared" si="556"/>
        <v>43902TX</v>
      </c>
      <c r="C1776" s="6">
        <v>43902</v>
      </c>
      <c r="D1776" t="s">
        <v>106</v>
      </c>
      <c r="E1776" t="s">
        <v>52</v>
      </c>
      <c r="F1776">
        <f>IFERROR(VLOOKUP(B1776,CovidTracking!B:G,4,FALSE),0)</f>
        <v>23</v>
      </c>
      <c r="G1776">
        <f>IFERROR(VLOOKUP(B1776,CovidTracking!B:G,5,FALSE),0)</f>
        <v>0</v>
      </c>
      <c r="H1776">
        <f t="shared" si="557"/>
        <v>23</v>
      </c>
      <c r="I1776">
        <f>IFERROR(VLOOKUP(B1776,CovidTracking!B:G,6,FALSE),0)</f>
        <v>0</v>
      </c>
      <c r="J1776">
        <f t="shared" si="570"/>
        <v>2</v>
      </c>
      <c r="K1776">
        <f t="shared" si="571"/>
        <v>0</v>
      </c>
      <c r="L1776">
        <f t="shared" si="572"/>
        <v>2</v>
      </c>
      <c r="M1776">
        <f t="shared" si="573"/>
        <v>0</v>
      </c>
      <c r="N1776">
        <f>VLOOKUP(A1776,Mobility!$A:$L,7,FALSE)</f>
        <v>11</v>
      </c>
      <c r="O1776">
        <f>VLOOKUP(A1776,Mobility!$A:$L,8,FALSE)</f>
        <v>26</v>
      </c>
      <c r="P1776">
        <f>VLOOKUP(A1776,Mobility!$A:$L,9,FALSE)</f>
        <v>48</v>
      </c>
      <c r="Q1776">
        <f>VLOOKUP(A1776,Mobility!$A:$L,10,FALSE)</f>
        <v>1</v>
      </c>
      <c r="R1776">
        <f>VLOOKUP(A1776,Mobility!$A:$L,11,FALSE)</f>
        <v>-11</v>
      </c>
      <c r="S1776">
        <f>VLOOKUP(A1776,Mobility!$A:$L,12,FALSE)</f>
        <v>1</v>
      </c>
      <c r="T1776">
        <f>VLOOKUP(D1776,'Pop and Pop Den'!A:C,2,FALSE)</f>
        <v>29472295</v>
      </c>
      <c r="U1776">
        <f>VLOOKUP(D1776,'Pop and Pop Den'!A:C,3,FALSE)</f>
        <v>112.82040000000001</v>
      </c>
      <c r="V1776">
        <f>VLOOKUP(D1776,Unemployment!A:B,2,FALSE)</f>
        <v>3.5</v>
      </c>
      <c r="W1776">
        <f>VLOOKUP(D1776,Unemployment!H:J,2,FALSE)</f>
        <v>3.5</v>
      </c>
      <c r="X1776">
        <f>VLOOKUP(D1776,Unemployment!H:J,3,FALSE)</f>
        <v>4.7</v>
      </c>
      <c r="Y1776">
        <f t="shared" si="558"/>
        <v>1.2000000000000002</v>
      </c>
      <c r="Z1776">
        <f t="shared" si="559"/>
        <v>1.2000000000000002</v>
      </c>
      <c r="AA1776">
        <f>VLOOKUP(D1776,MedianAge!A:B,2,FALSE)</f>
        <v>34.4</v>
      </c>
      <c r="AB1776" s="6">
        <f>VLOOKUP(D1776,StateActions!F:G,2,FALSE)</f>
        <v>43923</v>
      </c>
      <c r="AC1776" s="6">
        <f>VLOOKUP(D1776,StateActions!L:M,2,FALSE)</f>
        <v>43921</v>
      </c>
      <c r="AD1776" s="6">
        <f>VLOOKUP(D1776,StateActions!A:B,2,FALSE)</f>
        <v>43909</v>
      </c>
      <c r="AE1776">
        <f t="shared" si="560"/>
        <v>-21</v>
      </c>
      <c r="AF1776">
        <f t="shared" si="561"/>
        <v>-19</v>
      </c>
      <c r="AG1776">
        <f t="shared" si="562"/>
        <v>-7</v>
      </c>
      <c r="AH1776" s="18">
        <f t="shared" si="563"/>
        <v>1</v>
      </c>
      <c r="AI1776" s="18">
        <f t="shared" si="564"/>
        <v>0</v>
      </c>
      <c r="AJ1776" s="20">
        <f t="shared" si="565"/>
        <v>0</v>
      </c>
      <c r="AK1776" t="str">
        <f t="shared" si="566"/>
        <v>Include</v>
      </c>
      <c r="AL1776" t="str">
        <f t="shared" si="567"/>
        <v>Less than 10 deaths</v>
      </c>
      <c r="AM1776" s="6">
        <f>IFERROR(VLOOKUP(D1776,DatesEachStateReach10Deaths!A:B,2,FALSE),AK1776)</f>
        <v>43915</v>
      </c>
      <c r="AN1776">
        <f t="shared" si="568"/>
        <v>-13</v>
      </c>
    </row>
    <row r="1777" spans="1:40" x14ac:dyDescent="0.25">
      <c r="A1777" t="str">
        <f t="shared" si="569"/>
        <v>43903Texas</v>
      </c>
      <c r="B1777" t="str">
        <f t="shared" si="556"/>
        <v>43903TX</v>
      </c>
      <c r="C1777" s="6">
        <v>43903</v>
      </c>
      <c r="D1777" t="s">
        <v>106</v>
      </c>
      <c r="E1777" t="s">
        <v>52</v>
      </c>
      <c r="F1777">
        <f>IFERROR(VLOOKUP(B1777,CovidTracking!B:G,4,FALSE),0)</f>
        <v>39</v>
      </c>
      <c r="G1777">
        <f>IFERROR(VLOOKUP(B1777,CovidTracking!B:G,5,FALSE),0)</f>
        <v>0</v>
      </c>
      <c r="H1777">
        <f t="shared" si="557"/>
        <v>39</v>
      </c>
      <c r="I1777">
        <f>IFERROR(VLOOKUP(B1777,CovidTracking!B:G,6,FALSE),0)</f>
        <v>0</v>
      </c>
      <c r="J1777">
        <f t="shared" si="570"/>
        <v>16</v>
      </c>
      <c r="K1777">
        <f t="shared" si="571"/>
        <v>0</v>
      </c>
      <c r="L1777">
        <f t="shared" si="572"/>
        <v>16</v>
      </c>
      <c r="M1777">
        <f t="shared" si="573"/>
        <v>0</v>
      </c>
      <c r="N1777">
        <f>VLOOKUP(A1777,Mobility!$A:$L,7,FALSE)</f>
        <v>1</v>
      </c>
      <c r="O1777">
        <f>VLOOKUP(A1777,Mobility!$A:$L,8,FALSE)</f>
        <v>31</v>
      </c>
      <c r="P1777">
        <f>VLOOKUP(A1777,Mobility!$A:$L,9,FALSE)</f>
        <v>4</v>
      </c>
      <c r="Q1777">
        <f>VLOOKUP(A1777,Mobility!$A:$L,10,FALSE)</f>
        <v>-5</v>
      </c>
      <c r="R1777">
        <f>VLOOKUP(A1777,Mobility!$A:$L,11,FALSE)</f>
        <v>-15</v>
      </c>
      <c r="S1777">
        <f>VLOOKUP(A1777,Mobility!$A:$L,12,FALSE)</f>
        <v>4</v>
      </c>
      <c r="T1777">
        <f>VLOOKUP(D1777,'Pop and Pop Den'!A:C,2,FALSE)</f>
        <v>29472295</v>
      </c>
      <c r="U1777">
        <f>VLOOKUP(D1777,'Pop and Pop Den'!A:C,3,FALSE)</f>
        <v>112.82040000000001</v>
      </c>
      <c r="V1777">
        <f>VLOOKUP(D1777,Unemployment!A:B,2,FALSE)</f>
        <v>3.5</v>
      </c>
      <c r="W1777">
        <f>VLOOKUP(D1777,Unemployment!H:J,2,FALSE)</f>
        <v>3.5</v>
      </c>
      <c r="X1777">
        <f>VLOOKUP(D1777,Unemployment!H:J,3,FALSE)</f>
        <v>4.7</v>
      </c>
      <c r="Y1777">
        <f t="shared" si="558"/>
        <v>1.2000000000000002</v>
      </c>
      <c r="Z1777">
        <f t="shared" si="559"/>
        <v>1.2000000000000002</v>
      </c>
      <c r="AA1777">
        <f>VLOOKUP(D1777,MedianAge!A:B,2,FALSE)</f>
        <v>34.4</v>
      </c>
      <c r="AB1777" s="6">
        <f>VLOOKUP(D1777,StateActions!F:G,2,FALSE)</f>
        <v>43923</v>
      </c>
      <c r="AC1777" s="6">
        <f>VLOOKUP(D1777,StateActions!L:M,2,FALSE)</f>
        <v>43921</v>
      </c>
      <c r="AD1777" s="6">
        <f>VLOOKUP(D1777,StateActions!A:B,2,FALSE)</f>
        <v>43909</v>
      </c>
      <c r="AE1777">
        <f t="shared" si="560"/>
        <v>-20</v>
      </c>
      <c r="AF1777">
        <f t="shared" si="561"/>
        <v>-18</v>
      </c>
      <c r="AG1777">
        <f t="shared" si="562"/>
        <v>-6</v>
      </c>
      <c r="AH1777" s="18">
        <f t="shared" si="563"/>
        <v>1</v>
      </c>
      <c r="AI1777" s="18">
        <f t="shared" si="564"/>
        <v>0</v>
      </c>
      <c r="AJ1777" s="20">
        <f t="shared" si="565"/>
        <v>0</v>
      </c>
      <c r="AK1777" t="str">
        <f t="shared" si="566"/>
        <v>Include</v>
      </c>
      <c r="AL1777" t="str">
        <f t="shared" si="567"/>
        <v>Less than 10 deaths</v>
      </c>
      <c r="AM1777" s="6">
        <f>IFERROR(VLOOKUP(D1777,DatesEachStateReach10Deaths!A:B,2,FALSE),AK1777)</f>
        <v>43915</v>
      </c>
      <c r="AN1777">
        <f t="shared" si="568"/>
        <v>-12</v>
      </c>
    </row>
    <row r="1778" spans="1:40" x14ac:dyDescent="0.25">
      <c r="A1778" t="str">
        <f t="shared" si="569"/>
        <v>43904Texas</v>
      </c>
      <c r="B1778" t="str">
        <f t="shared" si="556"/>
        <v>43904TX</v>
      </c>
      <c r="C1778" s="6">
        <v>43904</v>
      </c>
      <c r="D1778" t="s">
        <v>106</v>
      </c>
      <c r="E1778" t="s">
        <v>52</v>
      </c>
      <c r="F1778">
        <f>IFERROR(VLOOKUP(B1778,CovidTracking!B:G,4,FALSE),0)</f>
        <v>51</v>
      </c>
      <c r="G1778">
        <f>IFERROR(VLOOKUP(B1778,CovidTracking!B:G,5,FALSE),0)</f>
        <v>0</v>
      </c>
      <c r="H1778">
        <f t="shared" si="557"/>
        <v>51</v>
      </c>
      <c r="I1778">
        <f>IFERROR(VLOOKUP(B1778,CovidTracking!B:G,6,FALSE),0)</f>
        <v>0</v>
      </c>
      <c r="J1778">
        <f t="shared" si="570"/>
        <v>12</v>
      </c>
      <c r="K1778">
        <f t="shared" si="571"/>
        <v>0</v>
      </c>
      <c r="L1778">
        <f t="shared" si="572"/>
        <v>12</v>
      </c>
      <c r="M1778">
        <f t="shared" si="573"/>
        <v>0</v>
      </c>
      <c r="N1778">
        <f>VLOOKUP(A1778,Mobility!$A:$L,7,FALSE)</f>
        <v>-8</v>
      </c>
      <c r="O1778">
        <f>VLOOKUP(A1778,Mobility!$A:$L,8,FALSE)</f>
        <v>14</v>
      </c>
      <c r="P1778">
        <f>VLOOKUP(A1778,Mobility!$A:$L,9,FALSE)</f>
        <v>-3</v>
      </c>
      <c r="Q1778">
        <f>VLOOKUP(A1778,Mobility!$A:$L,10,FALSE)</f>
        <v>-2</v>
      </c>
      <c r="R1778">
        <f>VLOOKUP(A1778,Mobility!$A:$L,11,FALSE)</f>
        <v>-3</v>
      </c>
      <c r="S1778">
        <f>VLOOKUP(A1778,Mobility!$A:$L,12,FALSE)</f>
        <v>2</v>
      </c>
      <c r="T1778">
        <f>VLOOKUP(D1778,'Pop and Pop Den'!A:C,2,FALSE)</f>
        <v>29472295</v>
      </c>
      <c r="U1778">
        <f>VLOOKUP(D1778,'Pop and Pop Den'!A:C,3,FALSE)</f>
        <v>112.82040000000001</v>
      </c>
      <c r="V1778">
        <f>VLOOKUP(D1778,Unemployment!A:B,2,FALSE)</f>
        <v>3.5</v>
      </c>
      <c r="W1778">
        <f>VLOOKUP(D1778,Unemployment!H:J,2,FALSE)</f>
        <v>3.5</v>
      </c>
      <c r="X1778">
        <f>VLOOKUP(D1778,Unemployment!H:J,3,FALSE)</f>
        <v>4.7</v>
      </c>
      <c r="Y1778">
        <f t="shared" si="558"/>
        <v>1.2000000000000002</v>
      </c>
      <c r="Z1778">
        <f t="shared" si="559"/>
        <v>1.2000000000000002</v>
      </c>
      <c r="AA1778">
        <f>VLOOKUP(D1778,MedianAge!A:B,2,FALSE)</f>
        <v>34.4</v>
      </c>
      <c r="AB1778" s="6">
        <f>VLOOKUP(D1778,StateActions!F:G,2,FALSE)</f>
        <v>43923</v>
      </c>
      <c r="AC1778" s="6">
        <f>VLOOKUP(D1778,StateActions!L:M,2,FALSE)</f>
        <v>43921</v>
      </c>
      <c r="AD1778" s="6">
        <f>VLOOKUP(D1778,StateActions!A:B,2,FALSE)</f>
        <v>43909</v>
      </c>
      <c r="AE1778">
        <f t="shared" si="560"/>
        <v>-19</v>
      </c>
      <c r="AF1778">
        <f t="shared" si="561"/>
        <v>-17</v>
      </c>
      <c r="AG1778">
        <f t="shared" si="562"/>
        <v>-5</v>
      </c>
      <c r="AH1778" s="18">
        <f t="shared" si="563"/>
        <v>1</v>
      </c>
      <c r="AI1778" s="18">
        <f t="shared" si="564"/>
        <v>0</v>
      </c>
      <c r="AJ1778" s="20">
        <f t="shared" si="565"/>
        <v>0</v>
      </c>
      <c r="AK1778" t="str">
        <f t="shared" si="566"/>
        <v>Include</v>
      </c>
      <c r="AL1778" t="str">
        <f t="shared" si="567"/>
        <v>Less than 10 deaths</v>
      </c>
      <c r="AM1778" s="6">
        <f>IFERROR(VLOOKUP(D1778,DatesEachStateReach10Deaths!A:B,2,FALSE),AK1778)</f>
        <v>43915</v>
      </c>
      <c r="AN1778">
        <f t="shared" si="568"/>
        <v>-11</v>
      </c>
    </row>
    <row r="1779" spans="1:40" x14ac:dyDescent="0.25">
      <c r="A1779" t="str">
        <f t="shared" si="569"/>
        <v>43905Texas</v>
      </c>
      <c r="B1779" t="str">
        <f t="shared" si="556"/>
        <v>43905TX</v>
      </c>
      <c r="C1779" s="6">
        <v>43905</v>
      </c>
      <c r="D1779" t="s">
        <v>106</v>
      </c>
      <c r="E1779" t="s">
        <v>52</v>
      </c>
      <c r="F1779">
        <f>IFERROR(VLOOKUP(B1779,CovidTracking!B:G,4,FALSE),0)</f>
        <v>56</v>
      </c>
      <c r="G1779">
        <f>IFERROR(VLOOKUP(B1779,CovidTracking!B:G,5,FALSE),0)</f>
        <v>0</v>
      </c>
      <c r="H1779">
        <f t="shared" si="557"/>
        <v>56</v>
      </c>
      <c r="I1779">
        <f>IFERROR(VLOOKUP(B1779,CovidTracking!B:G,6,FALSE),0)</f>
        <v>0</v>
      </c>
      <c r="J1779">
        <f t="shared" si="570"/>
        <v>5</v>
      </c>
      <c r="K1779">
        <f t="shared" si="571"/>
        <v>0</v>
      </c>
      <c r="L1779">
        <f t="shared" si="572"/>
        <v>5</v>
      </c>
      <c r="M1779">
        <f t="shared" si="573"/>
        <v>0</v>
      </c>
      <c r="N1779">
        <f>VLOOKUP(A1779,Mobility!$A:$L,7,FALSE)</f>
        <v>-9</v>
      </c>
      <c r="O1779">
        <f>VLOOKUP(A1779,Mobility!$A:$L,8,FALSE)</f>
        <v>7</v>
      </c>
      <c r="P1779">
        <f>VLOOKUP(A1779,Mobility!$A:$L,9,FALSE)</f>
        <v>-17</v>
      </c>
      <c r="Q1779">
        <f>VLOOKUP(A1779,Mobility!$A:$L,10,FALSE)</f>
        <v>-7</v>
      </c>
      <c r="R1779">
        <f>VLOOKUP(A1779,Mobility!$A:$L,11,FALSE)</f>
        <v>-7</v>
      </c>
      <c r="S1779">
        <f>VLOOKUP(A1779,Mobility!$A:$L,12,FALSE)</f>
        <v>3</v>
      </c>
      <c r="T1779">
        <f>VLOOKUP(D1779,'Pop and Pop Den'!A:C,2,FALSE)</f>
        <v>29472295</v>
      </c>
      <c r="U1779">
        <f>VLOOKUP(D1779,'Pop and Pop Den'!A:C,3,FALSE)</f>
        <v>112.82040000000001</v>
      </c>
      <c r="V1779">
        <f>VLOOKUP(D1779,Unemployment!A:B,2,FALSE)</f>
        <v>3.5</v>
      </c>
      <c r="W1779">
        <f>VLOOKUP(D1779,Unemployment!H:J,2,FALSE)</f>
        <v>3.5</v>
      </c>
      <c r="X1779">
        <f>VLOOKUP(D1779,Unemployment!H:J,3,FALSE)</f>
        <v>4.7</v>
      </c>
      <c r="Y1779">
        <f t="shared" si="558"/>
        <v>1.2000000000000002</v>
      </c>
      <c r="Z1779">
        <f t="shared" si="559"/>
        <v>1.2000000000000002</v>
      </c>
      <c r="AA1779">
        <f>VLOOKUP(D1779,MedianAge!A:B,2,FALSE)</f>
        <v>34.4</v>
      </c>
      <c r="AB1779" s="6">
        <f>VLOOKUP(D1779,StateActions!F:G,2,FALSE)</f>
        <v>43923</v>
      </c>
      <c r="AC1779" s="6">
        <f>VLOOKUP(D1779,StateActions!L:M,2,FALSE)</f>
        <v>43921</v>
      </c>
      <c r="AD1779" s="6">
        <f>VLOOKUP(D1779,StateActions!A:B,2,FALSE)</f>
        <v>43909</v>
      </c>
      <c r="AE1779">
        <f t="shared" si="560"/>
        <v>-18</v>
      </c>
      <c r="AF1779">
        <f t="shared" si="561"/>
        <v>-16</v>
      </c>
      <c r="AG1779">
        <f t="shared" si="562"/>
        <v>-4</v>
      </c>
      <c r="AH1779" s="18">
        <f t="shared" si="563"/>
        <v>1</v>
      </c>
      <c r="AI1779" s="18">
        <f t="shared" si="564"/>
        <v>0</v>
      </c>
      <c r="AJ1779" s="20">
        <f t="shared" si="565"/>
        <v>0</v>
      </c>
      <c r="AK1779" t="str">
        <f t="shared" si="566"/>
        <v>Include</v>
      </c>
      <c r="AL1779" t="str">
        <f t="shared" si="567"/>
        <v>Less than 10 deaths</v>
      </c>
      <c r="AM1779" s="6">
        <f>IFERROR(VLOOKUP(D1779,DatesEachStateReach10Deaths!A:B,2,FALSE),AK1779)</f>
        <v>43915</v>
      </c>
      <c r="AN1779">
        <f t="shared" si="568"/>
        <v>-10</v>
      </c>
    </row>
    <row r="1780" spans="1:40" x14ac:dyDescent="0.25">
      <c r="A1780" t="str">
        <f t="shared" si="569"/>
        <v>43906Texas</v>
      </c>
      <c r="B1780" t="str">
        <f t="shared" si="556"/>
        <v>43906TX</v>
      </c>
      <c r="C1780" s="6">
        <v>43906</v>
      </c>
      <c r="D1780" t="s">
        <v>106</v>
      </c>
      <c r="E1780" t="s">
        <v>52</v>
      </c>
      <c r="F1780">
        <f>IFERROR(VLOOKUP(B1780,CovidTracking!B:G,4,FALSE),0)</f>
        <v>57</v>
      </c>
      <c r="G1780">
        <f>IFERROR(VLOOKUP(B1780,CovidTracking!B:G,5,FALSE),0)</f>
        <v>0</v>
      </c>
      <c r="H1780">
        <f t="shared" si="557"/>
        <v>57</v>
      </c>
      <c r="I1780">
        <f>IFERROR(VLOOKUP(B1780,CovidTracking!B:G,6,FALSE),0)</f>
        <v>0</v>
      </c>
      <c r="J1780">
        <f t="shared" si="570"/>
        <v>1</v>
      </c>
      <c r="K1780">
        <f t="shared" si="571"/>
        <v>0</v>
      </c>
      <c r="L1780">
        <f t="shared" si="572"/>
        <v>1</v>
      </c>
      <c r="M1780">
        <f t="shared" si="573"/>
        <v>0</v>
      </c>
      <c r="N1780">
        <f>VLOOKUP(A1780,Mobility!$A:$L,7,FALSE)</f>
        <v>-4</v>
      </c>
      <c r="O1780">
        <f>VLOOKUP(A1780,Mobility!$A:$L,8,FALSE)</f>
        <v>17</v>
      </c>
      <c r="P1780">
        <f>VLOOKUP(A1780,Mobility!$A:$L,9,FALSE)</f>
        <v>-2</v>
      </c>
      <c r="Q1780">
        <f>VLOOKUP(A1780,Mobility!$A:$L,10,FALSE)</f>
        <v>-13</v>
      </c>
      <c r="R1780">
        <f>VLOOKUP(A1780,Mobility!$A:$L,11,FALSE)</f>
        <v>-22</v>
      </c>
      <c r="S1780">
        <f>VLOOKUP(A1780,Mobility!$A:$L,12,FALSE)</f>
        <v>7</v>
      </c>
      <c r="T1780">
        <f>VLOOKUP(D1780,'Pop and Pop Den'!A:C,2,FALSE)</f>
        <v>29472295</v>
      </c>
      <c r="U1780">
        <f>VLOOKUP(D1780,'Pop and Pop Den'!A:C,3,FALSE)</f>
        <v>112.82040000000001</v>
      </c>
      <c r="V1780">
        <f>VLOOKUP(D1780,Unemployment!A:B,2,FALSE)</f>
        <v>3.5</v>
      </c>
      <c r="W1780">
        <f>VLOOKUP(D1780,Unemployment!H:J,2,FALSE)</f>
        <v>3.5</v>
      </c>
      <c r="X1780">
        <f>VLOOKUP(D1780,Unemployment!H:J,3,FALSE)</f>
        <v>4.7</v>
      </c>
      <c r="Y1780">
        <f t="shared" si="558"/>
        <v>1.2000000000000002</v>
      </c>
      <c r="Z1780">
        <f t="shared" si="559"/>
        <v>1.2000000000000002</v>
      </c>
      <c r="AA1780">
        <f>VLOOKUP(D1780,MedianAge!A:B,2,FALSE)</f>
        <v>34.4</v>
      </c>
      <c r="AB1780" s="6">
        <f>VLOOKUP(D1780,StateActions!F:G,2,FALSE)</f>
        <v>43923</v>
      </c>
      <c r="AC1780" s="6">
        <f>VLOOKUP(D1780,StateActions!L:M,2,FALSE)</f>
        <v>43921</v>
      </c>
      <c r="AD1780" s="6">
        <f>VLOOKUP(D1780,StateActions!A:B,2,FALSE)</f>
        <v>43909</v>
      </c>
      <c r="AE1780">
        <f t="shared" si="560"/>
        <v>-17</v>
      </c>
      <c r="AF1780">
        <f t="shared" si="561"/>
        <v>-15</v>
      </c>
      <c r="AG1780">
        <f t="shared" si="562"/>
        <v>-3</v>
      </c>
      <c r="AH1780" s="18">
        <f t="shared" si="563"/>
        <v>1</v>
      </c>
      <c r="AI1780" s="18">
        <f t="shared" si="564"/>
        <v>0</v>
      </c>
      <c r="AJ1780" s="20">
        <f t="shared" si="565"/>
        <v>0</v>
      </c>
      <c r="AK1780" t="str">
        <f t="shared" si="566"/>
        <v>Include</v>
      </c>
      <c r="AL1780" t="str">
        <f t="shared" si="567"/>
        <v>Less than 10 deaths</v>
      </c>
      <c r="AM1780" s="6">
        <f>IFERROR(VLOOKUP(D1780,DatesEachStateReach10Deaths!A:B,2,FALSE),AK1780)</f>
        <v>43915</v>
      </c>
      <c r="AN1780">
        <f t="shared" si="568"/>
        <v>-9</v>
      </c>
    </row>
    <row r="1781" spans="1:40" x14ac:dyDescent="0.25">
      <c r="A1781" t="str">
        <f t="shared" si="569"/>
        <v>43907Texas</v>
      </c>
      <c r="B1781" t="str">
        <f t="shared" si="556"/>
        <v>43907TX</v>
      </c>
      <c r="C1781" s="6">
        <v>43907</v>
      </c>
      <c r="D1781" t="s">
        <v>106</v>
      </c>
      <c r="E1781" t="s">
        <v>52</v>
      </c>
      <c r="F1781">
        <f>IFERROR(VLOOKUP(B1781,CovidTracking!B:G,4,FALSE),0)</f>
        <v>64</v>
      </c>
      <c r="G1781">
        <f>IFERROR(VLOOKUP(B1781,CovidTracking!B:G,5,FALSE),0)</f>
        <v>1204</v>
      </c>
      <c r="H1781">
        <f t="shared" si="557"/>
        <v>1268</v>
      </c>
      <c r="I1781">
        <f>IFERROR(VLOOKUP(B1781,CovidTracking!B:G,6,FALSE),0)</f>
        <v>1</v>
      </c>
      <c r="J1781">
        <f t="shared" si="570"/>
        <v>7</v>
      </c>
      <c r="K1781">
        <f t="shared" si="571"/>
        <v>1204</v>
      </c>
      <c r="L1781">
        <f t="shared" si="572"/>
        <v>1211</v>
      </c>
      <c r="M1781">
        <f t="shared" si="573"/>
        <v>1</v>
      </c>
      <c r="N1781">
        <f>VLOOKUP(A1781,Mobility!$A:$L,7,FALSE)</f>
        <v>-12</v>
      </c>
      <c r="O1781">
        <f>VLOOKUP(A1781,Mobility!$A:$L,8,FALSE)</f>
        <v>15</v>
      </c>
      <c r="P1781">
        <f>VLOOKUP(A1781,Mobility!$A:$L,9,FALSE)</f>
        <v>2</v>
      </c>
      <c r="Q1781">
        <f>VLOOKUP(A1781,Mobility!$A:$L,10,FALSE)</f>
        <v>-16</v>
      </c>
      <c r="R1781">
        <f>VLOOKUP(A1781,Mobility!$A:$L,11,FALSE)</f>
        <v>-26</v>
      </c>
      <c r="S1781">
        <f>VLOOKUP(A1781,Mobility!$A:$L,12,FALSE)</f>
        <v>10</v>
      </c>
      <c r="T1781">
        <f>VLOOKUP(D1781,'Pop and Pop Den'!A:C,2,FALSE)</f>
        <v>29472295</v>
      </c>
      <c r="U1781">
        <f>VLOOKUP(D1781,'Pop and Pop Den'!A:C,3,FALSE)</f>
        <v>112.82040000000001</v>
      </c>
      <c r="V1781">
        <f>VLOOKUP(D1781,Unemployment!A:B,2,FALSE)</f>
        <v>3.5</v>
      </c>
      <c r="W1781">
        <f>VLOOKUP(D1781,Unemployment!H:J,2,FALSE)</f>
        <v>3.5</v>
      </c>
      <c r="X1781">
        <f>VLOOKUP(D1781,Unemployment!H:J,3,FALSE)</f>
        <v>4.7</v>
      </c>
      <c r="Y1781">
        <f t="shared" si="558"/>
        <v>1.2000000000000002</v>
      </c>
      <c r="Z1781">
        <f t="shared" si="559"/>
        <v>1.2000000000000002</v>
      </c>
      <c r="AA1781">
        <f>VLOOKUP(D1781,MedianAge!A:B,2,FALSE)</f>
        <v>34.4</v>
      </c>
      <c r="AB1781" s="6">
        <f>VLOOKUP(D1781,StateActions!F:G,2,FALSE)</f>
        <v>43923</v>
      </c>
      <c r="AC1781" s="6">
        <f>VLOOKUP(D1781,StateActions!L:M,2,FALSE)</f>
        <v>43921</v>
      </c>
      <c r="AD1781" s="6">
        <f>VLOOKUP(D1781,StateActions!A:B,2,FALSE)</f>
        <v>43909</v>
      </c>
      <c r="AE1781">
        <f t="shared" si="560"/>
        <v>-16</v>
      </c>
      <c r="AF1781">
        <f t="shared" si="561"/>
        <v>-14</v>
      </c>
      <c r="AG1781">
        <f t="shared" si="562"/>
        <v>-2</v>
      </c>
      <c r="AH1781" s="18">
        <f t="shared" si="563"/>
        <v>5.0473186119873815E-2</v>
      </c>
      <c r="AI1781" s="18">
        <f t="shared" si="564"/>
        <v>0.94952681388012616</v>
      </c>
      <c r="AJ1781" s="20">
        <f t="shared" si="565"/>
        <v>7.8864353312302837E-4</v>
      </c>
      <c r="AK1781" t="str">
        <f t="shared" si="566"/>
        <v>Include</v>
      </c>
      <c r="AL1781" t="str">
        <f t="shared" si="567"/>
        <v>Less than 10 deaths</v>
      </c>
      <c r="AM1781" s="6">
        <f>IFERROR(VLOOKUP(D1781,DatesEachStateReach10Deaths!A:B,2,FALSE),AK1781)</f>
        <v>43915</v>
      </c>
      <c r="AN1781">
        <f t="shared" si="568"/>
        <v>-8</v>
      </c>
    </row>
    <row r="1782" spans="1:40" x14ac:dyDescent="0.25">
      <c r="A1782" t="str">
        <f t="shared" si="569"/>
        <v>43908Texas</v>
      </c>
      <c r="B1782" t="str">
        <f t="shared" si="556"/>
        <v>43908TX</v>
      </c>
      <c r="C1782" s="6">
        <v>43908</v>
      </c>
      <c r="D1782" t="s">
        <v>106</v>
      </c>
      <c r="E1782" t="s">
        <v>52</v>
      </c>
      <c r="F1782">
        <f>IFERROR(VLOOKUP(B1782,CovidTracking!B:G,4,FALSE),0)</f>
        <v>83</v>
      </c>
      <c r="G1782">
        <f>IFERROR(VLOOKUP(B1782,CovidTracking!B:G,5,FALSE),0)</f>
        <v>1824</v>
      </c>
      <c r="H1782">
        <f t="shared" si="557"/>
        <v>1907</v>
      </c>
      <c r="I1782">
        <f>IFERROR(VLOOKUP(B1782,CovidTracking!B:G,6,FALSE),0)</f>
        <v>2</v>
      </c>
      <c r="J1782">
        <f t="shared" si="570"/>
        <v>19</v>
      </c>
      <c r="K1782">
        <f t="shared" si="571"/>
        <v>620</v>
      </c>
      <c r="L1782">
        <f t="shared" si="572"/>
        <v>639</v>
      </c>
      <c r="M1782">
        <f t="shared" si="573"/>
        <v>1</v>
      </c>
      <c r="N1782">
        <f>VLOOKUP(A1782,Mobility!$A:$L,7,FALSE)</f>
        <v>-16</v>
      </c>
      <c r="O1782">
        <f>VLOOKUP(A1782,Mobility!$A:$L,8,FALSE)</f>
        <v>14</v>
      </c>
      <c r="P1782">
        <f>VLOOKUP(A1782,Mobility!$A:$L,9,FALSE)</f>
        <v>11</v>
      </c>
      <c r="Q1782">
        <f>VLOOKUP(A1782,Mobility!$A:$L,10,FALSE)</f>
        <v>-19</v>
      </c>
      <c r="R1782">
        <f>VLOOKUP(A1782,Mobility!$A:$L,11,FALSE)</f>
        <v>-29</v>
      </c>
      <c r="S1782">
        <f>VLOOKUP(A1782,Mobility!$A:$L,12,FALSE)</f>
        <v>12</v>
      </c>
      <c r="T1782">
        <f>VLOOKUP(D1782,'Pop and Pop Den'!A:C,2,FALSE)</f>
        <v>29472295</v>
      </c>
      <c r="U1782">
        <f>VLOOKUP(D1782,'Pop and Pop Den'!A:C,3,FALSE)</f>
        <v>112.82040000000001</v>
      </c>
      <c r="V1782">
        <f>VLOOKUP(D1782,Unemployment!A:B,2,FALSE)</f>
        <v>3.5</v>
      </c>
      <c r="W1782">
        <f>VLOOKUP(D1782,Unemployment!H:J,2,FALSE)</f>
        <v>3.5</v>
      </c>
      <c r="X1782">
        <f>VLOOKUP(D1782,Unemployment!H:J,3,FALSE)</f>
        <v>4.7</v>
      </c>
      <c r="Y1782">
        <f t="shared" si="558"/>
        <v>1.2000000000000002</v>
      </c>
      <c r="Z1782">
        <f t="shared" si="559"/>
        <v>1.2000000000000002</v>
      </c>
      <c r="AA1782">
        <f>VLOOKUP(D1782,MedianAge!A:B,2,FALSE)</f>
        <v>34.4</v>
      </c>
      <c r="AB1782" s="6">
        <f>VLOOKUP(D1782,StateActions!F:G,2,FALSE)</f>
        <v>43923</v>
      </c>
      <c r="AC1782" s="6">
        <f>VLOOKUP(D1782,StateActions!L:M,2,FALSE)</f>
        <v>43921</v>
      </c>
      <c r="AD1782" s="6">
        <f>VLOOKUP(D1782,StateActions!A:B,2,FALSE)</f>
        <v>43909</v>
      </c>
      <c r="AE1782">
        <f t="shared" si="560"/>
        <v>-15</v>
      </c>
      <c r="AF1782">
        <f t="shared" si="561"/>
        <v>-13</v>
      </c>
      <c r="AG1782">
        <f t="shared" si="562"/>
        <v>-1</v>
      </c>
      <c r="AH1782" s="18">
        <f t="shared" si="563"/>
        <v>4.3523859465128475E-2</v>
      </c>
      <c r="AI1782" s="18">
        <f t="shared" si="564"/>
        <v>0.95647614053487151</v>
      </c>
      <c r="AJ1782" s="20">
        <f t="shared" si="565"/>
        <v>1.048767697954903E-3</v>
      </c>
      <c r="AK1782" t="str">
        <f t="shared" si="566"/>
        <v>Include</v>
      </c>
      <c r="AL1782" t="str">
        <f t="shared" si="567"/>
        <v>Less than 10 deaths</v>
      </c>
      <c r="AM1782" s="6">
        <f>IFERROR(VLOOKUP(D1782,DatesEachStateReach10Deaths!A:B,2,FALSE),AK1782)</f>
        <v>43915</v>
      </c>
      <c r="AN1782">
        <f t="shared" si="568"/>
        <v>-7</v>
      </c>
    </row>
    <row r="1783" spans="1:40" x14ac:dyDescent="0.25">
      <c r="A1783" t="str">
        <f t="shared" si="569"/>
        <v>43909Texas</v>
      </c>
      <c r="B1783" t="str">
        <f t="shared" si="556"/>
        <v>43909TX</v>
      </c>
      <c r="C1783" s="6">
        <v>43909</v>
      </c>
      <c r="D1783" t="s">
        <v>106</v>
      </c>
      <c r="E1783" t="s">
        <v>52</v>
      </c>
      <c r="F1783">
        <f>IFERROR(VLOOKUP(B1783,CovidTracking!B:G,4,FALSE),0)</f>
        <v>143</v>
      </c>
      <c r="G1783">
        <f>IFERROR(VLOOKUP(B1783,CovidTracking!B:G,5,FALSE),0)</f>
        <v>2212</v>
      </c>
      <c r="H1783">
        <f t="shared" si="557"/>
        <v>2355</v>
      </c>
      <c r="I1783">
        <f>IFERROR(VLOOKUP(B1783,CovidTracking!B:G,6,FALSE),0)</f>
        <v>3</v>
      </c>
      <c r="J1783">
        <f t="shared" si="570"/>
        <v>60</v>
      </c>
      <c r="K1783">
        <f t="shared" si="571"/>
        <v>388</v>
      </c>
      <c r="L1783">
        <f t="shared" si="572"/>
        <v>448</v>
      </c>
      <c r="M1783">
        <f t="shared" si="573"/>
        <v>1</v>
      </c>
      <c r="N1783">
        <f>VLOOKUP(A1783,Mobility!$A:$L,7,FALSE)</f>
        <v>-22</v>
      </c>
      <c r="O1783">
        <f>VLOOKUP(A1783,Mobility!$A:$L,8,FALSE)</f>
        <v>12</v>
      </c>
      <c r="P1783">
        <f>VLOOKUP(A1783,Mobility!$A:$L,9,FALSE)</f>
        <v>10</v>
      </c>
      <c r="Q1783">
        <f>VLOOKUP(A1783,Mobility!$A:$L,10,FALSE)</f>
        <v>-25</v>
      </c>
      <c r="R1783">
        <f>VLOOKUP(A1783,Mobility!$A:$L,11,FALSE)</f>
        <v>-32</v>
      </c>
      <c r="S1783">
        <f>VLOOKUP(A1783,Mobility!$A:$L,12,FALSE)</f>
        <v>13</v>
      </c>
      <c r="T1783">
        <f>VLOOKUP(D1783,'Pop and Pop Den'!A:C,2,FALSE)</f>
        <v>29472295</v>
      </c>
      <c r="U1783">
        <f>VLOOKUP(D1783,'Pop and Pop Den'!A:C,3,FALSE)</f>
        <v>112.82040000000001</v>
      </c>
      <c r="V1783">
        <f>VLOOKUP(D1783,Unemployment!A:B,2,FALSE)</f>
        <v>3.5</v>
      </c>
      <c r="W1783">
        <f>VLOOKUP(D1783,Unemployment!H:J,2,FALSE)</f>
        <v>3.5</v>
      </c>
      <c r="X1783">
        <f>VLOOKUP(D1783,Unemployment!H:J,3,FALSE)</f>
        <v>4.7</v>
      </c>
      <c r="Y1783">
        <f t="shared" si="558"/>
        <v>1.2000000000000002</v>
      </c>
      <c r="Z1783">
        <f t="shared" si="559"/>
        <v>1.2000000000000002</v>
      </c>
      <c r="AA1783">
        <f>VLOOKUP(D1783,MedianAge!A:B,2,FALSE)</f>
        <v>34.4</v>
      </c>
      <c r="AB1783" s="6">
        <f>VLOOKUP(D1783,StateActions!F:G,2,FALSE)</f>
        <v>43923</v>
      </c>
      <c r="AC1783" s="6">
        <f>VLOOKUP(D1783,StateActions!L:M,2,FALSE)</f>
        <v>43921</v>
      </c>
      <c r="AD1783" s="6">
        <f>VLOOKUP(D1783,StateActions!A:B,2,FALSE)</f>
        <v>43909</v>
      </c>
      <c r="AE1783">
        <f t="shared" si="560"/>
        <v>-14</v>
      </c>
      <c r="AF1783">
        <f t="shared" si="561"/>
        <v>-12</v>
      </c>
      <c r="AG1783">
        <f t="shared" si="562"/>
        <v>0</v>
      </c>
      <c r="AH1783" s="18">
        <f t="shared" si="563"/>
        <v>6.0721868365180467E-2</v>
      </c>
      <c r="AI1783" s="18">
        <f t="shared" si="564"/>
        <v>0.93927813163481955</v>
      </c>
      <c r="AJ1783" s="20">
        <f t="shared" si="565"/>
        <v>1.2738853503184713E-3</v>
      </c>
      <c r="AK1783" t="str">
        <f t="shared" si="566"/>
        <v>Include</v>
      </c>
      <c r="AL1783" t="str">
        <f t="shared" si="567"/>
        <v>Less than 10 deaths</v>
      </c>
      <c r="AM1783" s="6">
        <f>IFERROR(VLOOKUP(D1783,DatesEachStateReach10Deaths!A:B,2,FALSE),AK1783)</f>
        <v>43915</v>
      </c>
      <c r="AN1783">
        <f t="shared" si="568"/>
        <v>-6</v>
      </c>
    </row>
    <row r="1784" spans="1:40" x14ac:dyDescent="0.25">
      <c r="A1784" t="str">
        <f t="shared" si="569"/>
        <v>43910Texas</v>
      </c>
      <c r="B1784" t="str">
        <f t="shared" si="556"/>
        <v>43910TX</v>
      </c>
      <c r="C1784" s="6">
        <v>43910</v>
      </c>
      <c r="D1784" t="s">
        <v>106</v>
      </c>
      <c r="E1784" t="s">
        <v>52</v>
      </c>
      <c r="F1784">
        <f>IFERROR(VLOOKUP(B1784,CovidTracking!B:G,4,FALSE),0)</f>
        <v>194</v>
      </c>
      <c r="G1784">
        <f>IFERROR(VLOOKUP(B1784,CovidTracking!B:G,5,FALSE),0)</f>
        <v>5083</v>
      </c>
      <c r="H1784">
        <f t="shared" si="557"/>
        <v>5277</v>
      </c>
      <c r="I1784">
        <f>IFERROR(VLOOKUP(B1784,CovidTracking!B:G,6,FALSE),0)</f>
        <v>5</v>
      </c>
      <c r="J1784">
        <f t="shared" si="570"/>
        <v>51</v>
      </c>
      <c r="K1784">
        <f t="shared" si="571"/>
        <v>2871</v>
      </c>
      <c r="L1784">
        <f t="shared" si="572"/>
        <v>2922</v>
      </c>
      <c r="M1784">
        <f t="shared" si="573"/>
        <v>2</v>
      </c>
      <c r="N1784">
        <f>VLOOKUP(A1784,Mobility!$A:$L,7,FALSE)</f>
        <v>-30</v>
      </c>
      <c r="O1784">
        <f>VLOOKUP(A1784,Mobility!$A:$L,8,FALSE)</f>
        <v>9</v>
      </c>
      <c r="P1784">
        <f>VLOOKUP(A1784,Mobility!$A:$L,9,FALSE)</f>
        <v>-33</v>
      </c>
      <c r="Q1784">
        <f>VLOOKUP(A1784,Mobility!$A:$L,10,FALSE)</f>
        <v>-30</v>
      </c>
      <c r="R1784">
        <f>VLOOKUP(A1784,Mobility!$A:$L,11,FALSE)</f>
        <v>-34</v>
      </c>
      <c r="S1784">
        <f>VLOOKUP(A1784,Mobility!$A:$L,12,FALSE)</f>
        <v>17</v>
      </c>
      <c r="T1784">
        <f>VLOOKUP(D1784,'Pop and Pop Den'!A:C,2,FALSE)</f>
        <v>29472295</v>
      </c>
      <c r="U1784">
        <f>VLOOKUP(D1784,'Pop and Pop Den'!A:C,3,FALSE)</f>
        <v>112.82040000000001</v>
      </c>
      <c r="V1784">
        <f>VLOOKUP(D1784,Unemployment!A:B,2,FALSE)</f>
        <v>3.5</v>
      </c>
      <c r="W1784">
        <f>VLOOKUP(D1784,Unemployment!H:J,2,FALSE)</f>
        <v>3.5</v>
      </c>
      <c r="X1784">
        <f>VLOOKUP(D1784,Unemployment!H:J,3,FALSE)</f>
        <v>4.7</v>
      </c>
      <c r="Y1784">
        <f t="shared" si="558"/>
        <v>1.2000000000000002</v>
      </c>
      <c r="Z1784">
        <f t="shared" si="559"/>
        <v>1.2000000000000002</v>
      </c>
      <c r="AA1784">
        <f>VLOOKUP(D1784,MedianAge!A:B,2,FALSE)</f>
        <v>34.4</v>
      </c>
      <c r="AB1784" s="6">
        <f>VLOOKUP(D1784,StateActions!F:G,2,FALSE)</f>
        <v>43923</v>
      </c>
      <c r="AC1784" s="6">
        <f>VLOOKUP(D1784,StateActions!L:M,2,FALSE)</f>
        <v>43921</v>
      </c>
      <c r="AD1784" s="6">
        <f>VLOOKUP(D1784,StateActions!A:B,2,FALSE)</f>
        <v>43909</v>
      </c>
      <c r="AE1784">
        <f t="shared" si="560"/>
        <v>-13</v>
      </c>
      <c r="AF1784">
        <f t="shared" si="561"/>
        <v>-11</v>
      </c>
      <c r="AG1784">
        <f t="shared" si="562"/>
        <v>1</v>
      </c>
      <c r="AH1784" s="18">
        <f t="shared" si="563"/>
        <v>3.6763312488156147E-2</v>
      </c>
      <c r="AI1784" s="18">
        <f t="shared" si="564"/>
        <v>0.96323668751184388</v>
      </c>
      <c r="AJ1784" s="20">
        <f t="shared" si="565"/>
        <v>9.475080538184574E-4</v>
      </c>
      <c r="AK1784" t="str">
        <f t="shared" si="566"/>
        <v>Include</v>
      </c>
      <c r="AL1784" t="str">
        <f t="shared" si="567"/>
        <v>Less than 10 deaths</v>
      </c>
      <c r="AM1784" s="6">
        <f>IFERROR(VLOOKUP(D1784,DatesEachStateReach10Deaths!A:B,2,FALSE),AK1784)</f>
        <v>43915</v>
      </c>
      <c r="AN1784">
        <f t="shared" si="568"/>
        <v>-5</v>
      </c>
    </row>
    <row r="1785" spans="1:40" x14ac:dyDescent="0.25">
      <c r="A1785" t="str">
        <f t="shared" si="569"/>
        <v>43911Texas</v>
      </c>
      <c r="B1785" t="str">
        <f t="shared" si="556"/>
        <v>43911TX</v>
      </c>
      <c r="C1785" s="6">
        <v>43911</v>
      </c>
      <c r="D1785" t="s">
        <v>106</v>
      </c>
      <c r="E1785" t="s">
        <v>52</v>
      </c>
      <c r="F1785">
        <f>IFERROR(VLOOKUP(B1785,CovidTracking!B:G,4,FALSE),0)</f>
        <v>304</v>
      </c>
      <c r="G1785">
        <f>IFERROR(VLOOKUP(B1785,CovidTracking!B:G,5,FALSE),0)</f>
        <v>6218</v>
      </c>
      <c r="H1785">
        <f t="shared" si="557"/>
        <v>6522</v>
      </c>
      <c r="I1785">
        <f>IFERROR(VLOOKUP(B1785,CovidTracking!B:G,6,FALSE),0)</f>
        <v>5</v>
      </c>
      <c r="J1785">
        <f t="shared" si="570"/>
        <v>110</v>
      </c>
      <c r="K1785">
        <f t="shared" si="571"/>
        <v>1135</v>
      </c>
      <c r="L1785">
        <f t="shared" si="572"/>
        <v>1245</v>
      </c>
      <c r="M1785">
        <f t="shared" si="573"/>
        <v>0</v>
      </c>
      <c r="N1785">
        <f>VLOOKUP(A1785,Mobility!$A:$L,7,FALSE)</f>
        <v>-40</v>
      </c>
      <c r="O1785">
        <f>VLOOKUP(A1785,Mobility!$A:$L,8,FALSE)</f>
        <v>-3</v>
      </c>
      <c r="P1785">
        <f>VLOOKUP(A1785,Mobility!$A:$L,9,FALSE)</f>
        <v>-45</v>
      </c>
      <c r="Q1785">
        <f>VLOOKUP(A1785,Mobility!$A:$L,10,FALSE)</f>
        <v>-32</v>
      </c>
      <c r="R1785">
        <f>VLOOKUP(A1785,Mobility!$A:$L,11,FALSE)</f>
        <v>-22</v>
      </c>
      <c r="S1785">
        <f>VLOOKUP(A1785,Mobility!$A:$L,12,FALSE)</f>
        <v>13</v>
      </c>
      <c r="T1785">
        <f>VLOOKUP(D1785,'Pop and Pop Den'!A:C,2,FALSE)</f>
        <v>29472295</v>
      </c>
      <c r="U1785">
        <f>VLOOKUP(D1785,'Pop and Pop Den'!A:C,3,FALSE)</f>
        <v>112.82040000000001</v>
      </c>
      <c r="V1785">
        <f>VLOOKUP(D1785,Unemployment!A:B,2,FALSE)</f>
        <v>3.5</v>
      </c>
      <c r="W1785">
        <f>VLOOKUP(D1785,Unemployment!H:J,2,FALSE)</f>
        <v>3.5</v>
      </c>
      <c r="X1785">
        <f>VLOOKUP(D1785,Unemployment!H:J,3,FALSE)</f>
        <v>4.7</v>
      </c>
      <c r="Y1785">
        <f t="shared" si="558"/>
        <v>1.2000000000000002</v>
      </c>
      <c r="Z1785">
        <f t="shared" si="559"/>
        <v>1.2000000000000002</v>
      </c>
      <c r="AA1785">
        <f>VLOOKUP(D1785,MedianAge!A:B,2,FALSE)</f>
        <v>34.4</v>
      </c>
      <c r="AB1785" s="6">
        <f>VLOOKUP(D1785,StateActions!F:G,2,FALSE)</f>
        <v>43923</v>
      </c>
      <c r="AC1785" s="6">
        <f>VLOOKUP(D1785,StateActions!L:M,2,FALSE)</f>
        <v>43921</v>
      </c>
      <c r="AD1785" s="6">
        <f>VLOOKUP(D1785,StateActions!A:B,2,FALSE)</f>
        <v>43909</v>
      </c>
      <c r="AE1785">
        <f t="shared" si="560"/>
        <v>-12</v>
      </c>
      <c r="AF1785">
        <f t="shared" si="561"/>
        <v>-10</v>
      </c>
      <c r="AG1785">
        <f t="shared" si="562"/>
        <v>2</v>
      </c>
      <c r="AH1785" s="18">
        <f t="shared" si="563"/>
        <v>4.661146887457835E-2</v>
      </c>
      <c r="AI1785" s="18">
        <f t="shared" si="564"/>
        <v>0.95338853112542166</v>
      </c>
      <c r="AJ1785" s="20">
        <f t="shared" si="565"/>
        <v>7.6663600122661756E-4</v>
      </c>
      <c r="AK1785" t="str">
        <f t="shared" si="566"/>
        <v>Include</v>
      </c>
      <c r="AL1785" t="str">
        <f t="shared" si="567"/>
        <v>Less than 10 deaths</v>
      </c>
      <c r="AM1785" s="6">
        <f>IFERROR(VLOOKUP(D1785,DatesEachStateReach10Deaths!A:B,2,FALSE),AK1785)</f>
        <v>43915</v>
      </c>
      <c r="AN1785">
        <f t="shared" si="568"/>
        <v>-4</v>
      </c>
    </row>
    <row r="1786" spans="1:40" x14ac:dyDescent="0.25">
      <c r="A1786" t="str">
        <f t="shared" si="569"/>
        <v>43912Texas</v>
      </c>
      <c r="B1786" t="str">
        <f t="shared" si="556"/>
        <v>43912TX</v>
      </c>
      <c r="C1786" s="6">
        <v>43912</v>
      </c>
      <c r="D1786" t="s">
        <v>106</v>
      </c>
      <c r="E1786" t="s">
        <v>52</v>
      </c>
      <c r="F1786">
        <f>IFERROR(VLOOKUP(B1786,CovidTracking!B:G,4,FALSE),0)</f>
        <v>334</v>
      </c>
      <c r="G1786">
        <f>IFERROR(VLOOKUP(B1786,CovidTracking!B:G,5,FALSE),0)</f>
        <v>8422</v>
      </c>
      <c r="H1786">
        <f t="shared" si="557"/>
        <v>8756</v>
      </c>
      <c r="I1786">
        <f>IFERROR(VLOOKUP(B1786,CovidTracking!B:G,6,FALSE),0)</f>
        <v>5</v>
      </c>
      <c r="J1786">
        <f t="shared" si="570"/>
        <v>30</v>
      </c>
      <c r="K1786">
        <f t="shared" si="571"/>
        <v>2204</v>
      </c>
      <c r="L1786">
        <f t="shared" si="572"/>
        <v>2234</v>
      </c>
      <c r="M1786">
        <f t="shared" si="573"/>
        <v>0</v>
      </c>
      <c r="N1786">
        <f>VLOOKUP(A1786,Mobility!$A:$L,7,FALSE)</f>
        <v>-41</v>
      </c>
      <c r="O1786">
        <f>VLOOKUP(A1786,Mobility!$A:$L,8,FALSE)</f>
        <v>-10</v>
      </c>
      <c r="P1786">
        <f>VLOOKUP(A1786,Mobility!$A:$L,9,FALSE)</f>
        <v>-41</v>
      </c>
      <c r="Q1786">
        <f>VLOOKUP(A1786,Mobility!$A:$L,10,FALSE)</f>
        <v>-37</v>
      </c>
      <c r="R1786">
        <f>VLOOKUP(A1786,Mobility!$A:$L,11,FALSE)</f>
        <v>-29</v>
      </c>
      <c r="S1786">
        <f>VLOOKUP(A1786,Mobility!$A:$L,12,FALSE)</f>
        <v>11</v>
      </c>
      <c r="T1786">
        <f>VLOOKUP(D1786,'Pop and Pop Den'!A:C,2,FALSE)</f>
        <v>29472295</v>
      </c>
      <c r="U1786">
        <f>VLOOKUP(D1786,'Pop and Pop Den'!A:C,3,FALSE)</f>
        <v>112.82040000000001</v>
      </c>
      <c r="V1786">
        <f>VLOOKUP(D1786,Unemployment!A:B,2,FALSE)</f>
        <v>3.5</v>
      </c>
      <c r="W1786">
        <f>VLOOKUP(D1786,Unemployment!H:J,2,FALSE)</f>
        <v>3.5</v>
      </c>
      <c r="X1786">
        <f>VLOOKUP(D1786,Unemployment!H:J,3,FALSE)</f>
        <v>4.7</v>
      </c>
      <c r="Y1786">
        <f t="shared" si="558"/>
        <v>1.2000000000000002</v>
      </c>
      <c r="Z1786">
        <f t="shared" si="559"/>
        <v>1.2000000000000002</v>
      </c>
      <c r="AA1786">
        <f>VLOOKUP(D1786,MedianAge!A:B,2,FALSE)</f>
        <v>34.4</v>
      </c>
      <c r="AB1786" s="6">
        <f>VLOOKUP(D1786,StateActions!F:G,2,FALSE)</f>
        <v>43923</v>
      </c>
      <c r="AC1786" s="6">
        <f>VLOOKUP(D1786,StateActions!L:M,2,FALSE)</f>
        <v>43921</v>
      </c>
      <c r="AD1786" s="6">
        <f>VLOOKUP(D1786,StateActions!A:B,2,FALSE)</f>
        <v>43909</v>
      </c>
      <c r="AE1786">
        <f t="shared" si="560"/>
        <v>-11</v>
      </c>
      <c r="AF1786">
        <f t="shared" si="561"/>
        <v>-9</v>
      </c>
      <c r="AG1786">
        <f t="shared" si="562"/>
        <v>3</v>
      </c>
      <c r="AH1786" s="18">
        <f t="shared" si="563"/>
        <v>3.8145271813613525E-2</v>
      </c>
      <c r="AI1786" s="18">
        <f t="shared" si="564"/>
        <v>0.96185472818638651</v>
      </c>
      <c r="AJ1786" s="20">
        <f t="shared" si="565"/>
        <v>5.7103700319780719E-4</v>
      </c>
      <c r="AK1786" t="str">
        <f t="shared" si="566"/>
        <v>Include</v>
      </c>
      <c r="AL1786" t="str">
        <f t="shared" si="567"/>
        <v>Less than 10 deaths</v>
      </c>
      <c r="AM1786" s="6">
        <f>IFERROR(VLOOKUP(D1786,DatesEachStateReach10Deaths!A:B,2,FALSE),AK1786)</f>
        <v>43915</v>
      </c>
      <c r="AN1786">
        <f t="shared" si="568"/>
        <v>-3</v>
      </c>
    </row>
    <row r="1787" spans="1:40" x14ac:dyDescent="0.25">
      <c r="A1787" t="str">
        <f t="shared" si="569"/>
        <v>43913Texas</v>
      </c>
      <c r="B1787" t="str">
        <f t="shared" si="556"/>
        <v>43913TX</v>
      </c>
      <c r="C1787" s="6">
        <v>43913</v>
      </c>
      <c r="D1787" t="s">
        <v>106</v>
      </c>
      <c r="E1787" t="s">
        <v>52</v>
      </c>
      <c r="F1787">
        <f>IFERROR(VLOOKUP(B1787,CovidTracking!B:G,4,FALSE),0)</f>
        <v>352</v>
      </c>
      <c r="G1787">
        <f>IFERROR(VLOOKUP(B1787,CovidTracking!B:G,5,FALSE),0)</f>
        <v>9703</v>
      </c>
      <c r="H1787">
        <f t="shared" si="557"/>
        <v>10055</v>
      </c>
      <c r="I1787">
        <f>IFERROR(VLOOKUP(B1787,CovidTracking!B:G,6,FALSE),0)</f>
        <v>8</v>
      </c>
      <c r="J1787">
        <f t="shared" si="570"/>
        <v>18</v>
      </c>
      <c r="K1787">
        <f t="shared" si="571"/>
        <v>1281</v>
      </c>
      <c r="L1787">
        <f t="shared" si="572"/>
        <v>1299</v>
      </c>
      <c r="M1787">
        <f t="shared" si="573"/>
        <v>3</v>
      </c>
      <c r="N1787">
        <f>VLOOKUP(A1787,Mobility!$A:$L,7,FALSE)</f>
        <v>-31</v>
      </c>
      <c r="O1787">
        <f>VLOOKUP(A1787,Mobility!$A:$L,8,FALSE)</f>
        <v>-4</v>
      </c>
      <c r="P1787">
        <f>VLOOKUP(A1787,Mobility!$A:$L,9,FALSE)</f>
        <v>-14</v>
      </c>
      <c r="Q1787">
        <f>VLOOKUP(A1787,Mobility!$A:$L,10,FALSE)</f>
        <v>-34</v>
      </c>
      <c r="R1787">
        <f>VLOOKUP(A1787,Mobility!$A:$L,11,FALSE)</f>
        <v>-36</v>
      </c>
      <c r="S1787">
        <f>VLOOKUP(A1787,Mobility!$A:$L,12,FALSE)</f>
        <v>15</v>
      </c>
      <c r="T1787">
        <f>VLOOKUP(D1787,'Pop and Pop Den'!A:C,2,FALSE)</f>
        <v>29472295</v>
      </c>
      <c r="U1787">
        <f>VLOOKUP(D1787,'Pop and Pop Den'!A:C,3,FALSE)</f>
        <v>112.82040000000001</v>
      </c>
      <c r="V1787">
        <f>VLOOKUP(D1787,Unemployment!A:B,2,FALSE)</f>
        <v>3.5</v>
      </c>
      <c r="W1787">
        <f>VLOOKUP(D1787,Unemployment!H:J,2,FALSE)</f>
        <v>3.5</v>
      </c>
      <c r="X1787">
        <f>VLOOKUP(D1787,Unemployment!H:J,3,FALSE)</f>
        <v>4.7</v>
      </c>
      <c r="Y1787">
        <f t="shared" si="558"/>
        <v>1.2000000000000002</v>
      </c>
      <c r="Z1787">
        <f t="shared" si="559"/>
        <v>1.2000000000000002</v>
      </c>
      <c r="AA1787">
        <f>VLOOKUP(D1787,MedianAge!A:B,2,FALSE)</f>
        <v>34.4</v>
      </c>
      <c r="AB1787" s="6">
        <f>VLOOKUP(D1787,StateActions!F:G,2,FALSE)</f>
        <v>43923</v>
      </c>
      <c r="AC1787" s="6">
        <f>VLOOKUP(D1787,StateActions!L:M,2,FALSE)</f>
        <v>43921</v>
      </c>
      <c r="AD1787" s="6">
        <f>VLOOKUP(D1787,StateActions!A:B,2,FALSE)</f>
        <v>43909</v>
      </c>
      <c r="AE1787">
        <f t="shared" si="560"/>
        <v>-10</v>
      </c>
      <c r="AF1787">
        <f t="shared" si="561"/>
        <v>-8</v>
      </c>
      <c r="AG1787">
        <f t="shared" si="562"/>
        <v>4</v>
      </c>
      <c r="AH1787" s="18">
        <f t="shared" si="563"/>
        <v>3.5007458975634016E-2</v>
      </c>
      <c r="AI1787" s="18">
        <f t="shared" si="564"/>
        <v>0.96499254102436594</v>
      </c>
      <c r="AJ1787" s="20">
        <f t="shared" si="565"/>
        <v>7.9562406762804573E-4</v>
      </c>
      <c r="AK1787" t="str">
        <f t="shared" si="566"/>
        <v>Include</v>
      </c>
      <c r="AL1787" t="str">
        <f t="shared" si="567"/>
        <v>Less than 10 deaths</v>
      </c>
      <c r="AM1787" s="6">
        <f>IFERROR(VLOOKUP(D1787,DatesEachStateReach10Deaths!A:B,2,FALSE),AK1787)</f>
        <v>43915</v>
      </c>
      <c r="AN1787">
        <f t="shared" si="568"/>
        <v>-2</v>
      </c>
    </row>
    <row r="1788" spans="1:40" x14ac:dyDescent="0.25">
      <c r="A1788" t="str">
        <f t="shared" si="569"/>
        <v>43914Texas</v>
      </c>
      <c r="B1788" t="str">
        <f t="shared" si="556"/>
        <v>43914TX</v>
      </c>
      <c r="C1788" s="6">
        <v>43914</v>
      </c>
      <c r="D1788" t="s">
        <v>106</v>
      </c>
      <c r="E1788" t="s">
        <v>52</v>
      </c>
      <c r="F1788">
        <f>IFERROR(VLOOKUP(B1788,CovidTracking!B:G,4,FALSE),0)</f>
        <v>410</v>
      </c>
      <c r="G1788">
        <f>IFERROR(VLOOKUP(B1788,CovidTracking!B:G,5,FALSE),0)</f>
        <v>10757</v>
      </c>
      <c r="H1788">
        <f t="shared" si="557"/>
        <v>11167</v>
      </c>
      <c r="I1788">
        <f>IFERROR(VLOOKUP(B1788,CovidTracking!B:G,6,FALSE),0)</f>
        <v>9</v>
      </c>
      <c r="J1788">
        <f t="shared" si="570"/>
        <v>58</v>
      </c>
      <c r="K1788">
        <f t="shared" si="571"/>
        <v>1054</v>
      </c>
      <c r="L1788">
        <f t="shared" si="572"/>
        <v>1112</v>
      </c>
      <c r="M1788">
        <f t="shared" si="573"/>
        <v>1</v>
      </c>
      <c r="N1788">
        <f>VLOOKUP(A1788,Mobility!$A:$L,7,FALSE)</f>
        <v>-30</v>
      </c>
      <c r="O1788">
        <f>VLOOKUP(A1788,Mobility!$A:$L,8,FALSE)</f>
        <v>-1</v>
      </c>
      <c r="P1788">
        <f>VLOOKUP(A1788,Mobility!$A:$L,9,FALSE)</f>
        <v>-3</v>
      </c>
      <c r="Q1788">
        <f>VLOOKUP(A1788,Mobility!$A:$L,10,FALSE)</f>
        <v>-32</v>
      </c>
      <c r="R1788">
        <f>VLOOKUP(A1788,Mobility!$A:$L,11,FALSE)</f>
        <v>-40</v>
      </c>
      <c r="S1788">
        <f>VLOOKUP(A1788,Mobility!$A:$L,12,FALSE)</f>
        <v>17</v>
      </c>
      <c r="T1788">
        <f>VLOOKUP(D1788,'Pop and Pop Den'!A:C,2,FALSE)</f>
        <v>29472295</v>
      </c>
      <c r="U1788">
        <f>VLOOKUP(D1788,'Pop and Pop Den'!A:C,3,FALSE)</f>
        <v>112.82040000000001</v>
      </c>
      <c r="V1788">
        <f>VLOOKUP(D1788,Unemployment!A:B,2,FALSE)</f>
        <v>3.5</v>
      </c>
      <c r="W1788">
        <f>VLOOKUP(D1788,Unemployment!H:J,2,FALSE)</f>
        <v>3.5</v>
      </c>
      <c r="X1788">
        <f>VLOOKUP(D1788,Unemployment!H:J,3,FALSE)</f>
        <v>4.7</v>
      </c>
      <c r="Y1788">
        <f t="shared" si="558"/>
        <v>1.2000000000000002</v>
      </c>
      <c r="Z1788">
        <f t="shared" si="559"/>
        <v>1.2000000000000002</v>
      </c>
      <c r="AA1788">
        <f>VLOOKUP(D1788,MedianAge!A:B,2,FALSE)</f>
        <v>34.4</v>
      </c>
      <c r="AB1788" s="6">
        <f>VLOOKUP(D1788,StateActions!F:G,2,FALSE)</f>
        <v>43923</v>
      </c>
      <c r="AC1788" s="6">
        <f>VLOOKUP(D1788,StateActions!L:M,2,FALSE)</f>
        <v>43921</v>
      </c>
      <c r="AD1788" s="6">
        <f>VLOOKUP(D1788,StateActions!A:B,2,FALSE)</f>
        <v>43909</v>
      </c>
      <c r="AE1788">
        <f t="shared" si="560"/>
        <v>-9</v>
      </c>
      <c r="AF1788">
        <f t="shared" si="561"/>
        <v>-7</v>
      </c>
      <c r="AG1788">
        <f t="shared" si="562"/>
        <v>5</v>
      </c>
      <c r="AH1788" s="18">
        <f t="shared" si="563"/>
        <v>3.6715321930688639E-2</v>
      </c>
      <c r="AI1788" s="18">
        <f t="shared" si="564"/>
        <v>0.9632846780693114</v>
      </c>
      <c r="AJ1788" s="20">
        <f t="shared" si="565"/>
        <v>8.0594609116145782E-4</v>
      </c>
      <c r="AK1788" t="str">
        <f t="shared" si="566"/>
        <v>Include</v>
      </c>
      <c r="AL1788" t="str">
        <f t="shared" si="567"/>
        <v>Less than 10 deaths</v>
      </c>
      <c r="AM1788" s="6">
        <f>IFERROR(VLOOKUP(D1788,DatesEachStateReach10Deaths!A:B,2,FALSE),AK1788)</f>
        <v>43915</v>
      </c>
      <c r="AN1788">
        <f t="shared" si="568"/>
        <v>-1</v>
      </c>
    </row>
    <row r="1789" spans="1:40" x14ac:dyDescent="0.25">
      <c r="A1789" t="str">
        <f t="shared" si="569"/>
        <v>43915Texas</v>
      </c>
      <c r="B1789" t="str">
        <f t="shared" si="556"/>
        <v>43915TX</v>
      </c>
      <c r="C1789" s="6">
        <v>43915</v>
      </c>
      <c r="D1789" t="s">
        <v>106</v>
      </c>
      <c r="E1789" t="s">
        <v>52</v>
      </c>
      <c r="F1789">
        <f>IFERROR(VLOOKUP(B1789,CovidTracking!B:G,4,FALSE),0)</f>
        <v>974</v>
      </c>
      <c r="G1789">
        <f>IFERROR(VLOOKUP(B1789,CovidTracking!B:G,5,FALSE),0)</f>
        <v>12520</v>
      </c>
      <c r="H1789">
        <f t="shared" si="557"/>
        <v>13494</v>
      </c>
      <c r="I1789">
        <f>IFERROR(VLOOKUP(B1789,CovidTracking!B:G,6,FALSE),0)</f>
        <v>12</v>
      </c>
      <c r="J1789">
        <f t="shared" si="570"/>
        <v>564</v>
      </c>
      <c r="K1789">
        <f t="shared" si="571"/>
        <v>1763</v>
      </c>
      <c r="L1789">
        <f t="shared" si="572"/>
        <v>2327</v>
      </c>
      <c r="M1789">
        <f t="shared" si="573"/>
        <v>3</v>
      </c>
      <c r="N1789">
        <f>VLOOKUP(A1789,Mobility!$A:$L,7,FALSE)</f>
        <v>-39</v>
      </c>
      <c r="O1789">
        <f>VLOOKUP(A1789,Mobility!$A:$L,8,FALSE)</f>
        <v>-13</v>
      </c>
      <c r="P1789">
        <f>VLOOKUP(A1789,Mobility!$A:$L,9,FALSE)</f>
        <v>-6</v>
      </c>
      <c r="Q1789">
        <f>VLOOKUP(A1789,Mobility!$A:$L,10,FALSE)</f>
        <v>-37</v>
      </c>
      <c r="R1789">
        <f>VLOOKUP(A1789,Mobility!$A:$L,11,FALSE)</f>
        <v>-44</v>
      </c>
      <c r="S1789">
        <f>VLOOKUP(A1789,Mobility!$A:$L,12,FALSE)</f>
        <v>20</v>
      </c>
      <c r="T1789">
        <f>VLOOKUP(D1789,'Pop and Pop Den'!A:C,2,FALSE)</f>
        <v>29472295</v>
      </c>
      <c r="U1789">
        <f>VLOOKUP(D1789,'Pop and Pop Den'!A:C,3,FALSE)</f>
        <v>112.82040000000001</v>
      </c>
      <c r="V1789">
        <f>VLOOKUP(D1789,Unemployment!A:B,2,FALSE)</f>
        <v>3.5</v>
      </c>
      <c r="W1789">
        <f>VLOOKUP(D1789,Unemployment!H:J,2,FALSE)</f>
        <v>3.5</v>
      </c>
      <c r="X1789">
        <f>VLOOKUP(D1789,Unemployment!H:J,3,FALSE)</f>
        <v>4.7</v>
      </c>
      <c r="Y1789">
        <f t="shared" si="558"/>
        <v>1.2000000000000002</v>
      </c>
      <c r="Z1789">
        <f t="shared" si="559"/>
        <v>1.2000000000000002</v>
      </c>
      <c r="AA1789">
        <f>VLOOKUP(D1789,MedianAge!A:B,2,FALSE)</f>
        <v>34.4</v>
      </c>
      <c r="AB1789" s="6">
        <f>VLOOKUP(D1789,StateActions!F:G,2,FALSE)</f>
        <v>43923</v>
      </c>
      <c r="AC1789" s="6">
        <f>VLOOKUP(D1789,StateActions!L:M,2,FALSE)</f>
        <v>43921</v>
      </c>
      <c r="AD1789" s="6">
        <f>VLOOKUP(D1789,StateActions!A:B,2,FALSE)</f>
        <v>43909</v>
      </c>
      <c r="AE1789">
        <f t="shared" si="560"/>
        <v>-8</v>
      </c>
      <c r="AF1789">
        <f t="shared" si="561"/>
        <v>-6</v>
      </c>
      <c r="AG1789">
        <f t="shared" si="562"/>
        <v>6</v>
      </c>
      <c r="AH1789" s="18">
        <f t="shared" si="563"/>
        <v>7.2180228249592415E-2</v>
      </c>
      <c r="AI1789" s="18">
        <f t="shared" si="564"/>
        <v>0.92781977175040764</v>
      </c>
      <c r="AJ1789" s="20">
        <f t="shared" si="565"/>
        <v>8.8928412627834591E-4</v>
      </c>
      <c r="AK1789" t="str">
        <f t="shared" si="566"/>
        <v>Include</v>
      </c>
      <c r="AL1789" t="str">
        <f t="shared" si="567"/>
        <v>10 or more deaths</v>
      </c>
      <c r="AM1789" s="6">
        <f>IFERROR(VLOOKUP(D1789,DatesEachStateReach10Deaths!A:B,2,FALSE),AK1789)</f>
        <v>43915</v>
      </c>
      <c r="AN1789">
        <f t="shared" si="568"/>
        <v>0</v>
      </c>
    </row>
    <row r="1790" spans="1:40" x14ac:dyDescent="0.25">
      <c r="A1790" t="str">
        <f t="shared" si="569"/>
        <v>43916Texas</v>
      </c>
      <c r="B1790" t="str">
        <f t="shared" si="556"/>
        <v>43916TX</v>
      </c>
      <c r="C1790" s="6">
        <v>43916</v>
      </c>
      <c r="D1790" t="s">
        <v>106</v>
      </c>
      <c r="E1790" t="s">
        <v>52</v>
      </c>
      <c r="F1790">
        <f>IFERROR(VLOOKUP(B1790,CovidTracking!B:G,4,FALSE),0)</f>
        <v>1396</v>
      </c>
      <c r="G1790">
        <f>IFERROR(VLOOKUP(B1790,CovidTracking!B:G,5,FALSE),0)</f>
        <v>20028</v>
      </c>
      <c r="H1790">
        <f t="shared" si="557"/>
        <v>21424</v>
      </c>
      <c r="I1790">
        <f>IFERROR(VLOOKUP(B1790,CovidTracking!B:G,6,FALSE),0)</f>
        <v>18</v>
      </c>
      <c r="J1790">
        <f t="shared" si="570"/>
        <v>422</v>
      </c>
      <c r="K1790">
        <f t="shared" si="571"/>
        <v>7508</v>
      </c>
      <c r="L1790">
        <f t="shared" si="572"/>
        <v>7930</v>
      </c>
      <c r="M1790">
        <f t="shared" si="573"/>
        <v>6</v>
      </c>
      <c r="N1790">
        <f>VLOOKUP(A1790,Mobility!$A:$L,7,FALSE)</f>
        <v>-38</v>
      </c>
      <c r="O1790">
        <f>VLOOKUP(A1790,Mobility!$A:$L,8,FALSE)</f>
        <v>-14</v>
      </c>
      <c r="P1790">
        <f>VLOOKUP(A1790,Mobility!$A:$L,9,FALSE)</f>
        <v>-2</v>
      </c>
      <c r="Q1790">
        <f>VLOOKUP(A1790,Mobility!$A:$L,10,FALSE)</f>
        <v>-39</v>
      </c>
      <c r="R1790">
        <f>VLOOKUP(A1790,Mobility!$A:$L,11,FALSE)</f>
        <v>-45</v>
      </c>
      <c r="S1790">
        <f>VLOOKUP(A1790,Mobility!$A:$L,12,FALSE)</f>
        <v>20</v>
      </c>
      <c r="T1790">
        <f>VLOOKUP(D1790,'Pop and Pop Den'!A:C,2,FALSE)</f>
        <v>29472295</v>
      </c>
      <c r="U1790">
        <f>VLOOKUP(D1790,'Pop and Pop Den'!A:C,3,FALSE)</f>
        <v>112.82040000000001</v>
      </c>
      <c r="V1790">
        <f>VLOOKUP(D1790,Unemployment!A:B,2,FALSE)</f>
        <v>3.5</v>
      </c>
      <c r="W1790">
        <f>VLOOKUP(D1790,Unemployment!H:J,2,FALSE)</f>
        <v>3.5</v>
      </c>
      <c r="X1790">
        <f>VLOOKUP(D1790,Unemployment!H:J,3,FALSE)</f>
        <v>4.7</v>
      </c>
      <c r="Y1790">
        <f t="shared" si="558"/>
        <v>1.2000000000000002</v>
      </c>
      <c r="Z1790">
        <f t="shared" si="559"/>
        <v>1.2000000000000002</v>
      </c>
      <c r="AA1790">
        <f>VLOOKUP(D1790,MedianAge!A:B,2,FALSE)</f>
        <v>34.4</v>
      </c>
      <c r="AB1790" s="6">
        <f>VLOOKUP(D1790,StateActions!F:G,2,FALSE)</f>
        <v>43923</v>
      </c>
      <c r="AC1790" s="6">
        <f>VLOOKUP(D1790,StateActions!L:M,2,FALSE)</f>
        <v>43921</v>
      </c>
      <c r="AD1790" s="6">
        <f>VLOOKUP(D1790,StateActions!A:B,2,FALSE)</f>
        <v>43909</v>
      </c>
      <c r="AE1790">
        <f t="shared" si="560"/>
        <v>-7</v>
      </c>
      <c r="AF1790">
        <f t="shared" si="561"/>
        <v>-5</v>
      </c>
      <c r="AG1790">
        <f t="shared" si="562"/>
        <v>7</v>
      </c>
      <c r="AH1790" s="18">
        <f t="shared" si="563"/>
        <v>6.5160567587752058E-2</v>
      </c>
      <c r="AI1790" s="18">
        <f t="shared" si="564"/>
        <v>0.93483943241224798</v>
      </c>
      <c r="AJ1790" s="20">
        <f t="shared" si="565"/>
        <v>8.4017923823749064E-4</v>
      </c>
      <c r="AK1790" t="str">
        <f t="shared" si="566"/>
        <v>Include</v>
      </c>
      <c r="AL1790" t="str">
        <f t="shared" si="567"/>
        <v>10 or more deaths</v>
      </c>
      <c r="AM1790" s="6">
        <f>IFERROR(VLOOKUP(D1790,DatesEachStateReach10Deaths!A:B,2,FALSE),AK1790)</f>
        <v>43915</v>
      </c>
      <c r="AN1790">
        <f t="shared" si="568"/>
        <v>1</v>
      </c>
    </row>
    <row r="1791" spans="1:40" x14ac:dyDescent="0.25">
      <c r="A1791" t="str">
        <f t="shared" si="569"/>
        <v>43917Texas</v>
      </c>
      <c r="B1791" t="str">
        <f t="shared" si="556"/>
        <v>43917TX</v>
      </c>
      <c r="C1791" s="6">
        <v>43917</v>
      </c>
      <c r="D1791" t="s">
        <v>106</v>
      </c>
      <c r="E1791" t="s">
        <v>52</v>
      </c>
      <c r="F1791">
        <f>IFERROR(VLOOKUP(B1791,CovidTracking!B:G,4,FALSE),0)</f>
        <v>1731</v>
      </c>
      <c r="G1791">
        <f>IFERROR(VLOOKUP(B1791,CovidTracking!B:G,5,FALSE),0)</f>
        <v>21935</v>
      </c>
      <c r="H1791">
        <f t="shared" si="557"/>
        <v>23666</v>
      </c>
      <c r="I1791">
        <f>IFERROR(VLOOKUP(B1791,CovidTracking!B:G,6,FALSE),0)</f>
        <v>23</v>
      </c>
      <c r="J1791">
        <f t="shared" si="570"/>
        <v>335</v>
      </c>
      <c r="K1791">
        <f t="shared" si="571"/>
        <v>1907</v>
      </c>
      <c r="L1791">
        <f t="shared" si="572"/>
        <v>2242</v>
      </c>
      <c r="M1791">
        <f t="shared" si="573"/>
        <v>5</v>
      </c>
      <c r="N1791">
        <f>VLOOKUP(A1791,Mobility!$A:$L,7,FALSE)</f>
        <v>-41</v>
      </c>
      <c r="O1791">
        <f>VLOOKUP(A1791,Mobility!$A:$L,8,FALSE)</f>
        <v>-15</v>
      </c>
      <c r="P1791">
        <f>VLOOKUP(A1791,Mobility!$A:$L,9,FALSE)</f>
        <v>-19</v>
      </c>
      <c r="Q1791">
        <f>VLOOKUP(A1791,Mobility!$A:$L,10,FALSE)</f>
        <v>-42</v>
      </c>
      <c r="R1791">
        <f>VLOOKUP(A1791,Mobility!$A:$L,11,FALSE)</f>
        <v>-45</v>
      </c>
      <c r="S1791">
        <f>VLOOKUP(A1791,Mobility!$A:$L,12,FALSE)</f>
        <v>21</v>
      </c>
      <c r="T1791">
        <f>VLOOKUP(D1791,'Pop and Pop Den'!A:C,2,FALSE)</f>
        <v>29472295</v>
      </c>
      <c r="U1791">
        <f>VLOOKUP(D1791,'Pop and Pop Den'!A:C,3,FALSE)</f>
        <v>112.82040000000001</v>
      </c>
      <c r="V1791">
        <f>VLOOKUP(D1791,Unemployment!A:B,2,FALSE)</f>
        <v>3.5</v>
      </c>
      <c r="W1791">
        <f>VLOOKUP(D1791,Unemployment!H:J,2,FALSE)</f>
        <v>3.5</v>
      </c>
      <c r="X1791">
        <f>VLOOKUP(D1791,Unemployment!H:J,3,FALSE)</f>
        <v>4.7</v>
      </c>
      <c r="Y1791">
        <f t="shared" si="558"/>
        <v>1.2000000000000002</v>
      </c>
      <c r="Z1791">
        <f t="shared" si="559"/>
        <v>1.2000000000000002</v>
      </c>
      <c r="AA1791">
        <f>VLOOKUP(D1791,MedianAge!A:B,2,FALSE)</f>
        <v>34.4</v>
      </c>
      <c r="AB1791" s="6">
        <f>VLOOKUP(D1791,StateActions!F:G,2,FALSE)</f>
        <v>43923</v>
      </c>
      <c r="AC1791" s="6">
        <f>VLOOKUP(D1791,StateActions!L:M,2,FALSE)</f>
        <v>43921</v>
      </c>
      <c r="AD1791" s="6">
        <f>VLOOKUP(D1791,StateActions!A:B,2,FALSE)</f>
        <v>43909</v>
      </c>
      <c r="AE1791">
        <f t="shared" si="560"/>
        <v>-6</v>
      </c>
      <c r="AF1791">
        <f t="shared" si="561"/>
        <v>-4</v>
      </c>
      <c r="AG1791">
        <f t="shared" si="562"/>
        <v>8</v>
      </c>
      <c r="AH1791" s="18">
        <f t="shared" si="563"/>
        <v>7.3142905433955879E-2</v>
      </c>
      <c r="AI1791" s="18">
        <f t="shared" si="564"/>
        <v>0.92685709456604415</v>
      </c>
      <c r="AJ1791" s="20">
        <f t="shared" si="565"/>
        <v>9.7185836220738608E-4</v>
      </c>
      <c r="AK1791" t="str">
        <f t="shared" si="566"/>
        <v>Include</v>
      </c>
      <c r="AL1791" t="str">
        <f t="shared" si="567"/>
        <v>10 or more deaths</v>
      </c>
      <c r="AM1791" s="6">
        <f>IFERROR(VLOOKUP(D1791,DatesEachStateReach10Deaths!A:B,2,FALSE),AK1791)</f>
        <v>43915</v>
      </c>
      <c r="AN1791">
        <f t="shared" si="568"/>
        <v>2</v>
      </c>
    </row>
    <row r="1792" spans="1:40" x14ac:dyDescent="0.25">
      <c r="A1792" t="str">
        <f t="shared" si="569"/>
        <v>43918Texas</v>
      </c>
      <c r="B1792" t="str">
        <f t="shared" si="556"/>
        <v>43918TX</v>
      </c>
      <c r="C1792" s="6">
        <v>43918</v>
      </c>
      <c r="D1792" t="s">
        <v>106</v>
      </c>
      <c r="E1792" t="s">
        <v>52</v>
      </c>
      <c r="F1792">
        <f>IFERROR(VLOOKUP(B1792,CovidTracking!B:G,4,FALSE),0)</f>
        <v>2052</v>
      </c>
      <c r="G1792">
        <f>IFERROR(VLOOKUP(B1792,CovidTracking!B:G,5,FALSE),0)</f>
        <v>23208</v>
      </c>
      <c r="H1792">
        <f t="shared" si="557"/>
        <v>25260</v>
      </c>
      <c r="I1792">
        <f>IFERROR(VLOOKUP(B1792,CovidTracking!B:G,6,FALSE),0)</f>
        <v>27</v>
      </c>
      <c r="J1792">
        <f t="shared" si="570"/>
        <v>321</v>
      </c>
      <c r="K1792">
        <f t="shared" si="571"/>
        <v>1273</v>
      </c>
      <c r="L1792">
        <f t="shared" si="572"/>
        <v>1594</v>
      </c>
      <c r="M1792">
        <f t="shared" si="573"/>
        <v>4</v>
      </c>
      <c r="N1792">
        <f>VLOOKUP(A1792,Mobility!$A:$L,7,FALSE)</f>
        <v>-47</v>
      </c>
      <c r="O1792">
        <f>VLOOKUP(A1792,Mobility!$A:$L,8,FALSE)</f>
        <v>-19</v>
      </c>
      <c r="P1792">
        <f>VLOOKUP(A1792,Mobility!$A:$L,9,FALSE)</f>
        <v>-35</v>
      </c>
      <c r="Q1792">
        <f>VLOOKUP(A1792,Mobility!$A:$L,10,FALSE)</f>
        <v>-43</v>
      </c>
      <c r="R1792">
        <f>VLOOKUP(A1792,Mobility!$A:$L,11,FALSE)</f>
        <v>-32</v>
      </c>
      <c r="S1792">
        <f>VLOOKUP(A1792,Mobility!$A:$L,12,FALSE)</f>
        <v>15</v>
      </c>
      <c r="T1792">
        <f>VLOOKUP(D1792,'Pop and Pop Den'!A:C,2,FALSE)</f>
        <v>29472295</v>
      </c>
      <c r="U1792">
        <f>VLOOKUP(D1792,'Pop and Pop Den'!A:C,3,FALSE)</f>
        <v>112.82040000000001</v>
      </c>
      <c r="V1792">
        <f>VLOOKUP(D1792,Unemployment!A:B,2,FALSE)</f>
        <v>3.5</v>
      </c>
      <c r="W1792">
        <f>VLOOKUP(D1792,Unemployment!H:J,2,FALSE)</f>
        <v>3.5</v>
      </c>
      <c r="X1792">
        <f>VLOOKUP(D1792,Unemployment!H:J,3,FALSE)</f>
        <v>4.7</v>
      </c>
      <c r="Y1792">
        <f t="shared" si="558"/>
        <v>1.2000000000000002</v>
      </c>
      <c r="Z1792">
        <f t="shared" si="559"/>
        <v>1.2000000000000002</v>
      </c>
      <c r="AA1792">
        <f>VLOOKUP(D1792,MedianAge!A:B,2,FALSE)</f>
        <v>34.4</v>
      </c>
      <c r="AB1792" s="6">
        <f>VLOOKUP(D1792,StateActions!F:G,2,FALSE)</f>
        <v>43923</v>
      </c>
      <c r="AC1792" s="6">
        <f>VLOOKUP(D1792,StateActions!L:M,2,FALSE)</f>
        <v>43921</v>
      </c>
      <c r="AD1792" s="6">
        <f>VLOOKUP(D1792,StateActions!A:B,2,FALSE)</f>
        <v>43909</v>
      </c>
      <c r="AE1792">
        <f t="shared" si="560"/>
        <v>-5</v>
      </c>
      <c r="AF1792">
        <f t="shared" si="561"/>
        <v>-3</v>
      </c>
      <c r="AG1792">
        <f t="shared" si="562"/>
        <v>9</v>
      </c>
      <c r="AH1792" s="18">
        <f t="shared" si="563"/>
        <v>8.1235154394299292E-2</v>
      </c>
      <c r="AI1792" s="18">
        <f t="shared" si="564"/>
        <v>0.91876484560570071</v>
      </c>
      <c r="AJ1792" s="20">
        <f t="shared" si="565"/>
        <v>1.0688836104513063E-3</v>
      </c>
      <c r="AK1792" t="str">
        <f t="shared" si="566"/>
        <v>Include</v>
      </c>
      <c r="AL1792" t="str">
        <f t="shared" si="567"/>
        <v>10 or more deaths</v>
      </c>
      <c r="AM1792" s="6">
        <f>IFERROR(VLOOKUP(D1792,DatesEachStateReach10Deaths!A:B,2,FALSE),AK1792)</f>
        <v>43915</v>
      </c>
      <c r="AN1792">
        <f t="shared" si="568"/>
        <v>3</v>
      </c>
    </row>
    <row r="1793" spans="1:40" x14ac:dyDescent="0.25">
      <c r="A1793" t="str">
        <f t="shared" si="569"/>
        <v>43919Texas</v>
      </c>
      <c r="B1793" t="str">
        <f t="shared" si="556"/>
        <v>43919TX</v>
      </c>
      <c r="C1793" s="6">
        <v>43919</v>
      </c>
      <c r="D1793" t="s">
        <v>106</v>
      </c>
      <c r="E1793" t="s">
        <v>52</v>
      </c>
      <c r="F1793">
        <f>IFERROR(VLOOKUP(B1793,CovidTracking!B:G,4,FALSE),0)</f>
        <v>2552</v>
      </c>
      <c r="G1793">
        <f>IFERROR(VLOOKUP(B1793,CovidTracking!B:G,5,FALSE),0)</f>
        <v>23208</v>
      </c>
      <c r="H1793">
        <f t="shared" si="557"/>
        <v>25760</v>
      </c>
      <c r="I1793">
        <f>IFERROR(VLOOKUP(B1793,CovidTracking!B:G,6,FALSE),0)</f>
        <v>34</v>
      </c>
      <c r="J1793">
        <f t="shared" si="570"/>
        <v>500</v>
      </c>
      <c r="K1793">
        <f t="shared" si="571"/>
        <v>0</v>
      </c>
      <c r="L1793">
        <f t="shared" si="572"/>
        <v>500</v>
      </c>
      <c r="M1793">
        <f t="shared" si="573"/>
        <v>7</v>
      </c>
      <c r="N1793">
        <f>VLOOKUP(A1793,Mobility!$A:$L,7,FALSE)</f>
        <v>-45</v>
      </c>
      <c r="O1793">
        <f>VLOOKUP(A1793,Mobility!$A:$L,8,FALSE)</f>
        <v>-23</v>
      </c>
      <c r="P1793">
        <f>VLOOKUP(A1793,Mobility!$A:$L,9,FALSE)</f>
        <v>-27</v>
      </c>
      <c r="Q1793">
        <f>VLOOKUP(A1793,Mobility!$A:$L,10,FALSE)</f>
        <v>-47</v>
      </c>
      <c r="R1793">
        <f>VLOOKUP(A1793,Mobility!$A:$L,11,FALSE)</f>
        <v>-36</v>
      </c>
      <c r="S1793">
        <f>VLOOKUP(A1793,Mobility!$A:$L,12,FALSE)</f>
        <v>13</v>
      </c>
      <c r="T1793">
        <f>VLOOKUP(D1793,'Pop and Pop Den'!A:C,2,FALSE)</f>
        <v>29472295</v>
      </c>
      <c r="U1793">
        <f>VLOOKUP(D1793,'Pop and Pop Den'!A:C,3,FALSE)</f>
        <v>112.82040000000001</v>
      </c>
      <c r="V1793">
        <f>VLOOKUP(D1793,Unemployment!A:B,2,FALSE)</f>
        <v>3.5</v>
      </c>
      <c r="W1793">
        <f>VLOOKUP(D1793,Unemployment!H:J,2,FALSE)</f>
        <v>3.5</v>
      </c>
      <c r="X1793">
        <f>VLOOKUP(D1793,Unemployment!H:J,3,FALSE)</f>
        <v>4.7</v>
      </c>
      <c r="Y1793">
        <f t="shared" si="558"/>
        <v>1.2000000000000002</v>
      </c>
      <c r="Z1793">
        <f t="shared" si="559"/>
        <v>1.2000000000000002</v>
      </c>
      <c r="AA1793">
        <f>VLOOKUP(D1793,MedianAge!A:B,2,FALSE)</f>
        <v>34.4</v>
      </c>
      <c r="AB1793" s="6">
        <f>VLOOKUP(D1793,StateActions!F:G,2,FALSE)</f>
        <v>43923</v>
      </c>
      <c r="AC1793" s="6">
        <f>VLOOKUP(D1793,StateActions!L:M,2,FALSE)</f>
        <v>43921</v>
      </c>
      <c r="AD1793" s="6">
        <f>VLOOKUP(D1793,StateActions!A:B,2,FALSE)</f>
        <v>43909</v>
      </c>
      <c r="AE1793">
        <f t="shared" si="560"/>
        <v>-4</v>
      </c>
      <c r="AF1793">
        <f t="shared" si="561"/>
        <v>-2</v>
      </c>
      <c r="AG1793">
        <f t="shared" si="562"/>
        <v>10</v>
      </c>
      <c r="AH1793" s="18">
        <f t="shared" si="563"/>
        <v>9.9068322981366461E-2</v>
      </c>
      <c r="AI1793" s="18">
        <f t="shared" si="564"/>
        <v>0.90093167701863353</v>
      </c>
      <c r="AJ1793" s="20">
        <f t="shared" si="565"/>
        <v>1.3198757763975156E-3</v>
      </c>
      <c r="AK1793" t="str">
        <f t="shared" si="566"/>
        <v>Include</v>
      </c>
      <c r="AL1793" t="str">
        <f t="shared" si="567"/>
        <v>10 or more deaths</v>
      </c>
      <c r="AM1793" s="6">
        <f>IFERROR(VLOOKUP(D1793,DatesEachStateReach10Deaths!A:B,2,FALSE),AK1793)</f>
        <v>43915</v>
      </c>
      <c r="AN1793">
        <f t="shared" si="568"/>
        <v>4</v>
      </c>
    </row>
    <row r="1794" spans="1:40" x14ac:dyDescent="0.25">
      <c r="A1794" t="str">
        <f t="shared" si="569"/>
        <v>43920Texas</v>
      </c>
      <c r="B1794" t="str">
        <f t="shared" ref="B1794:B1857" si="574">C1794&amp;E1794</f>
        <v>43920TX</v>
      </c>
      <c r="C1794" s="6">
        <v>43920</v>
      </c>
      <c r="D1794" t="s">
        <v>106</v>
      </c>
      <c r="E1794" t="s">
        <v>52</v>
      </c>
      <c r="F1794">
        <f>IFERROR(VLOOKUP(B1794,CovidTracking!B:G,4,FALSE),0)</f>
        <v>2877</v>
      </c>
      <c r="G1794">
        <f>IFERROR(VLOOKUP(B1794,CovidTracking!B:G,5,FALSE),0)</f>
        <v>33003</v>
      </c>
      <c r="H1794">
        <f t="shared" ref="H1794:H1857" si="575">F1794+G1794</f>
        <v>35880</v>
      </c>
      <c r="I1794">
        <f>IFERROR(VLOOKUP(B1794,CovidTracking!B:G,6,FALSE),0)</f>
        <v>34</v>
      </c>
      <c r="J1794">
        <f t="shared" si="570"/>
        <v>325</v>
      </c>
      <c r="K1794">
        <f t="shared" si="571"/>
        <v>9795</v>
      </c>
      <c r="L1794">
        <f t="shared" si="572"/>
        <v>10120</v>
      </c>
      <c r="M1794">
        <f t="shared" si="573"/>
        <v>0</v>
      </c>
      <c r="N1794">
        <f>VLOOKUP(A1794,Mobility!$A:$L,7,FALSE)</f>
        <v>-41</v>
      </c>
      <c r="O1794">
        <f>VLOOKUP(A1794,Mobility!$A:$L,8,FALSE)</f>
        <v>-21</v>
      </c>
      <c r="P1794">
        <f>VLOOKUP(A1794,Mobility!$A:$L,9,FALSE)</f>
        <v>-39</v>
      </c>
      <c r="Q1794">
        <f>VLOOKUP(A1794,Mobility!$A:$L,10,FALSE)</f>
        <v>-45</v>
      </c>
      <c r="R1794">
        <f>VLOOKUP(A1794,Mobility!$A:$L,11,FALSE)</f>
        <v>-46</v>
      </c>
      <c r="S1794">
        <f>VLOOKUP(A1794,Mobility!$A:$L,12,FALSE)</f>
        <v>20</v>
      </c>
      <c r="T1794">
        <f>VLOOKUP(D1794,'Pop and Pop Den'!A:C,2,FALSE)</f>
        <v>29472295</v>
      </c>
      <c r="U1794">
        <f>VLOOKUP(D1794,'Pop and Pop Den'!A:C,3,FALSE)</f>
        <v>112.82040000000001</v>
      </c>
      <c r="V1794">
        <f>VLOOKUP(D1794,Unemployment!A:B,2,FALSE)</f>
        <v>3.5</v>
      </c>
      <c r="W1794">
        <f>VLOOKUP(D1794,Unemployment!H:J,2,FALSE)</f>
        <v>3.5</v>
      </c>
      <c r="X1794">
        <f>VLOOKUP(D1794,Unemployment!H:J,3,FALSE)</f>
        <v>4.7</v>
      </c>
      <c r="Y1794">
        <f t="shared" si="558"/>
        <v>1.2000000000000002</v>
      </c>
      <c r="Z1794">
        <f t="shared" si="559"/>
        <v>1.2000000000000002</v>
      </c>
      <c r="AA1794">
        <f>VLOOKUP(D1794,MedianAge!A:B,2,FALSE)</f>
        <v>34.4</v>
      </c>
      <c r="AB1794" s="6">
        <f>VLOOKUP(D1794,StateActions!F:G,2,FALSE)</f>
        <v>43923</v>
      </c>
      <c r="AC1794" s="6">
        <f>VLOOKUP(D1794,StateActions!L:M,2,FALSE)</f>
        <v>43921</v>
      </c>
      <c r="AD1794" s="6">
        <f>VLOOKUP(D1794,StateActions!A:B,2,FALSE)</f>
        <v>43909</v>
      </c>
      <c r="AE1794">
        <f t="shared" si="560"/>
        <v>-3</v>
      </c>
      <c r="AF1794">
        <f t="shared" si="561"/>
        <v>-1</v>
      </c>
      <c r="AG1794">
        <f t="shared" si="562"/>
        <v>11</v>
      </c>
      <c r="AH1794" s="18">
        <f t="shared" si="563"/>
        <v>8.0183946488294314E-2</v>
      </c>
      <c r="AI1794" s="18">
        <f t="shared" si="564"/>
        <v>0.9198160535117057</v>
      </c>
      <c r="AJ1794" s="20">
        <f t="shared" si="565"/>
        <v>9.4760312151616496E-4</v>
      </c>
      <c r="AK1794" t="str">
        <f t="shared" si="566"/>
        <v>Include</v>
      </c>
      <c r="AL1794" t="str">
        <f t="shared" si="567"/>
        <v>10 or more deaths</v>
      </c>
      <c r="AM1794" s="6">
        <f>IFERROR(VLOOKUP(D1794,DatesEachStateReach10Deaths!A:B,2,FALSE),AK1794)</f>
        <v>43915</v>
      </c>
      <c r="AN1794">
        <f t="shared" si="568"/>
        <v>5</v>
      </c>
    </row>
    <row r="1795" spans="1:40" x14ac:dyDescent="0.25">
      <c r="A1795" t="str">
        <f t="shared" si="569"/>
        <v>43921Texas</v>
      </c>
      <c r="B1795" t="str">
        <f t="shared" si="574"/>
        <v>43921TX</v>
      </c>
      <c r="C1795" s="6">
        <v>43921</v>
      </c>
      <c r="D1795" t="s">
        <v>106</v>
      </c>
      <c r="E1795" t="s">
        <v>52</v>
      </c>
      <c r="F1795">
        <f>IFERROR(VLOOKUP(B1795,CovidTracking!B:G,4,FALSE),0)</f>
        <v>3266</v>
      </c>
      <c r="G1795">
        <f>IFERROR(VLOOKUP(B1795,CovidTracking!B:G,5,FALSE),0)</f>
        <v>39726</v>
      </c>
      <c r="H1795">
        <f t="shared" si="575"/>
        <v>42992</v>
      </c>
      <c r="I1795">
        <f>IFERROR(VLOOKUP(B1795,CovidTracking!B:G,6,FALSE),0)</f>
        <v>41</v>
      </c>
      <c r="J1795">
        <f t="shared" si="570"/>
        <v>389</v>
      </c>
      <c r="K1795">
        <f t="shared" si="571"/>
        <v>6723</v>
      </c>
      <c r="L1795">
        <f t="shared" si="572"/>
        <v>7112</v>
      </c>
      <c r="M1795">
        <f t="shared" si="573"/>
        <v>7</v>
      </c>
      <c r="N1795">
        <f>VLOOKUP(A1795,Mobility!$A:$L,7,FALSE)</f>
        <v>-35</v>
      </c>
      <c r="O1795">
        <f>VLOOKUP(A1795,Mobility!$A:$L,8,FALSE)</f>
        <v>-13</v>
      </c>
      <c r="P1795">
        <f>VLOOKUP(A1795,Mobility!$A:$L,9,FALSE)</f>
        <v>-13</v>
      </c>
      <c r="Q1795">
        <f>VLOOKUP(A1795,Mobility!$A:$L,10,FALSE)</f>
        <v>-39</v>
      </c>
      <c r="R1795">
        <f>VLOOKUP(A1795,Mobility!$A:$L,11,FALSE)</f>
        <v>-47</v>
      </c>
      <c r="S1795">
        <f>VLOOKUP(A1795,Mobility!$A:$L,12,FALSE)</f>
        <v>20</v>
      </c>
      <c r="T1795">
        <f>VLOOKUP(D1795,'Pop and Pop Den'!A:C,2,FALSE)</f>
        <v>29472295</v>
      </c>
      <c r="U1795">
        <f>VLOOKUP(D1795,'Pop and Pop Den'!A:C,3,FALSE)</f>
        <v>112.82040000000001</v>
      </c>
      <c r="V1795">
        <f>VLOOKUP(D1795,Unemployment!A:B,2,FALSE)</f>
        <v>3.5</v>
      </c>
      <c r="W1795">
        <f>VLOOKUP(D1795,Unemployment!H:J,2,FALSE)</f>
        <v>3.5</v>
      </c>
      <c r="X1795">
        <f>VLOOKUP(D1795,Unemployment!H:J,3,FALSE)</f>
        <v>4.7</v>
      </c>
      <c r="Y1795">
        <f t="shared" ref="Y1795:Y1858" si="576">X1795-V1795</f>
        <v>1.2000000000000002</v>
      </c>
      <c r="Z1795">
        <f t="shared" ref="Z1795:Z1858" si="577">X1795-W1795</f>
        <v>1.2000000000000002</v>
      </c>
      <c r="AA1795">
        <f>VLOOKUP(D1795,MedianAge!A:B,2,FALSE)</f>
        <v>34.4</v>
      </c>
      <c r="AB1795" s="6">
        <f>VLOOKUP(D1795,StateActions!F:G,2,FALSE)</f>
        <v>43923</v>
      </c>
      <c r="AC1795" s="6">
        <f>VLOOKUP(D1795,StateActions!L:M,2,FALSE)</f>
        <v>43921</v>
      </c>
      <c r="AD1795" s="6">
        <f>VLOOKUP(D1795,StateActions!A:B,2,FALSE)</f>
        <v>43909</v>
      </c>
      <c r="AE1795">
        <f t="shared" ref="AE1795:AE1858" si="578">C1795-AB1795</f>
        <v>-2</v>
      </c>
      <c r="AF1795">
        <f t="shared" ref="AF1795:AF1858" si="579">C1795-AC1795</f>
        <v>0</v>
      </c>
      <c r="AG1795">
        <f t="shared" ref="AG1795:AG1858" si="580">C1795-AD1795</f>
        <v>12</v>
      </c>
      <c r="AH1795" s="18">
        <f t="shared" ref="AH1795:AH1858" si="581">IFERROR(F1795/H1795,0)</f>
        <v>7.5967621883141045E-2</v>
      </c>
      <c r="AI1795" s="18">
        <f t="shared" ref="AI1795:AI1858" si="582">IFERROR(G1795/H1795,0)</f>
        <v>0.9240323781168589</v>
      </c>
      <c r="AJ1795" s="20">
        <f t="shared" ref="AJ1795:AJ1858" si="583">IFERROR(I1795/H1795,0)</f>
        <v>9.5366579828805363E-4</v>
      </c>
      <c r="AK1795" t="str">
        <f t="shared" ref="AK1795:AK1858" si="584">IF(SUMIFS(M:M,D:D,D1795)&lt;10,"Exclude less than 10 Deaths","Include")</f>
        <v>Include</v>
      </c>
      <c r="AL1795" t="str">
        <f t="shared" ref="AL1795:AL1858" si="585">IF(I1795&gt;9,"10 or more deaths","Less than 10 deaths")</f>
        <v>10 or more deaths</v>
      </c>
      <c r="AM1795" s="6">
        <f>IFERROR(VLOOKUP(D1795,DatesEachStateReach10Deaths!A:B,2,FALSE),AK1795)</f>
        <v>43915</v>
      </c>
      <c r="AN1795">
        <f t="shared" ref="AN1795:AN1858" si="586">IFERROR(C1795-AM1795,AK1795)</f>
        <v>6</v>
      </c>
    </row>
    <row r="1796" spans="1:40" x14ac:dyDescent="0.25">
      <c r="A1796" t="str">
        <f t="shared" si="569"/>
        <v>43922Texas</v>
      </c>
      <c r="B1796" t="str">
        <f t="shared" si="574"/>
        <v>43922TX</v>
      </c>
      <c r="C1796" s="6">
        <v>43922</v>
      </c>
      <c r="D1796" t="s">
        <v>106</v>
      </c>
      <c r="E1796" t="s">
        <v>52</v>
      </c>
      <c r="F1796">
        <f>IFERROR(VLOOKUP(B1796,CovidTracking!B:G,4,FALSE),0)</f>
        <v>3997</v>
      </c>
      <c r="G1796">
        <f>IFERROR(VLOOKUP(B1796,CovidTracking!B:G,5,FALSE),0)</f>
        <v>43860</v>
      </c>
      <c r="H1796">
        <f t="shared" si="575"/>
        <v>47857</v>
      </c>
      <c r="I1796">
        <f>IFERROR(VLOOKUP(B1796,CovidTracking!B:G,6,FALSE),0)</f>
        <v>58</v>
      </c>
      <c r="J1796">
        <f t="shared" si="570"/>
        <v>731</v>
      </c>
      <c r="K1796">
        <f t="shared" si="571"/>
        <v>4134</v>
      </c>
      <c r="L1796">
        <f t="shared" si="572"/>
        <v>4865</v>
      </c>
      <c r="M1796">
        <f t="shared" si="573"/>
        <v>17</v>
      </c>
      <c r="N1796">
        <f>VLOOKUP(A1796,Mobility!$A:$L,7,FALSE)</f>
        <v>-33</v>
      </c>
      <c r="O1796">
        <f>VLOOKUP(A1796,Mobility!$A:$L,8,FALSE)</f>
        <v>-8</v>
      </c>
      <c r="P1796">
        <f>VLOOKUP(A1796,Mobility!$A:$L,9,FALSE)</f>
        <v>-6</v>
      </c>
      <c r="Q1796">
        <f>VLOOKUP(A1796,Mobility!$A:$L,10,FALSE)</f>
        <v>-38</v>
      </c>
      <c r="R1796">
        <f>VLOOKUP(A1796,Mobility!$A:$L,11,FALSE)</f>
        <v>-47</v>
      </c>
      <c r="S1796">
        <f>VLOOKUP(A1796,Mobility!$A:$L,12,FALSE)</f>
        <v>20</v>
      </c>
      <c r="T1796">
        <f>VLOOKUP(D1796,'Pop and Pop Den'!A:C,2,FALSE)</f>
        <v>29472295</v>
      </c>
      <c r="U1796">
        <f>VLOOKUP(D1796,'Pop and Pop Den'!A:C,3,FALSE)</f>
        <v>112.82040000000001</v>
      </c>
      <c r="V1796">
        <f>VLOOKUP(D1796,Unemployment!A:B,2,FALSE)</f>
        <v>3.5</v>
      </c>
      <c r="W1796">
        <f>VLOOKUP(D1796,Unemployment!H:J,2,FALSE)</f>
        <v>3.5</v>
      </c>
      <c r="X1796">
        <f>VLOOKUP(D1796,Unemployment!H:J,3,FALSE)</f>
        <v>4.7</v>
      </c>
      <c r="Y1796">
        <f t="shared" si="576"/>
        <v>1.2000000000000002</v>
      </c>
      <c r="Z1796">
        <f t="shared" si="577"/>
        <v>1.2000000000000002</v>
      </c>
      <c r="AA1796">
        <f>VLOOKUP(D1796,MedianAge!A:B,2,FALSE)</f>
        <v>34.4</v>
      </c>
      <c r="AB1796" s="6">
        <f>VLOOKUP(D1796,StateActions!F:G,2,FALSE)</f>
        <v>43923</v>
      </c>
      <c r="AC1796" s="6">
        <f>VLOOKUP(D1796,StateActions!L:M,2,FALSE)</f>
        <v>43921</v>
      </c>
      <c r="AD1796" s="6">
        <f>VLOOKUP(D1796,StateActions!A:B,2,FALSE)</f>
        <v>43909</v>
      </c>
      <c r="AE1796">
        <f t="shared" si="578"/>
        <v>-1</v>
      </c>
      <c r="AF1796">
        <f t="shared" si="579"/>
        <v>1</v>
      </c>
      <c r="AG1796">
        <f t="shared" si="580"/>
        <v>13</v>
      </c>
      <c r="AH1796" s="18">
        <f t="shared" si="581"/>
        <v>8.3519652297469549E-2</v>
      </c>
      <c r="AI1796" s="18">
        <f t="shared" si="582"/>
        <v>0.91648034770253051</v>
      </c>
      <c r="AJ1796" s="20">
        <f t="shared" si="583"/>
        <v>1.2119439162504963E-3</v>
      </c>
      <c r="AK1796" t="str">
        <f t="shared" si="584"/>
        <v>Include</v>
      </c>
      <c r="AL1796" t="str">
        <f t="shared" si="585"/>
        <v>10 or more deaths</v>
      </c>
      <c r="AM1796" s="6">
        <f>IFERROR(VLOOKUP(D1796,DatesEachStateReach10Deaths!A:B,2,FALSE),AK1796)</f>
        <v>43915</v>
      </c>
      <c r="AN1796">
        <f t="shared" si="586"/>
        <v>7</v>
      </c>
    </row>
    <row r="1797" spans="1:40" x14ac:dyDescent="0.25">
      <c r="A1797" t="str">
        <f t="shared" si="569"/>
        <v>43923Texas</v>
      </c>
      <c r="B1797" t="str">
        <f t="shared" si="574"/>
        <v>43923TX</v>
      </c>
      <c r="C1797" s="6">
        <v>43923</v>
      </c>
      <c r="D1797" t="s">
        <v>106</v>
      </c>
      <c r="E1797" t="s">
        <v>52</v>
      </c>
      <c r="F1797">
        <f>IFERROR(VLOOKUP(B1797,CovidTracking!B:G,4,FALSE),0)</f>
        <v>4669</v>
      </c>
      <c r="G1797">
        <f>IFERROR(VLOOKUP(B1797,CovidTracking!B:G,5,FALSE),0)</f>
        <v>46010</v>
      </c>
      <c r="H1797">
        <f t="shared" si="575"/>
        <v>50679</v>
      </c>
      <c r="I1797">
        <f>IFERROR(VLOOKUP(B1797,CovidTracking!B:G,6,FALSE),0)</f>
        <v>70</v>
      </c>
      <c r="J1797">
        <f t="shared" si="570"/>
        <v>672</v>
      </c>
      <c r="K1797">
        <f t="shared" si="571"/>
        <v>2150</v>
      </c>
      <c r="L1797">
        <f t="shared" si="572"/>
        <v>2822</v>
      </c>
      <c r="M1797">
        <f t="shared" si="573"/>
        <v>12</v>
      </c>
      <c r="N1797">
        <f>VLOOKUP(A1797,Mobility!$A:$L,7,FALSE)</f>
        <v>-39</v>
      </c>
      <c r="O1797">
        <f>VLOOKUP(A1797,Mobility!$A:$L,8,FALSE)</f>
        <v>-14</v>
      </c>
      <c r="P1797">
        <f>VLOOKUP(A1797,Mobility!$A:$L,9,FALSE)</f>
        <v>-22</v>
      </c>
      <c r="Q1797">
        <f>VLOOKUP(A1797,Mobility!$A:$L,10,FALSE)</f>
        <v>-43</v>
      </c>
      <c r="R1797">
        <f>VLOOKUP(A1797,Mobility!$A:$L,11,FALSE)</f>
        <v>-48</v>
      </c>
      <c r="S1797">
        <f>VLOOKUP(A1797,Mobility!$A:$L,12,FALSE)</f>
        <v>21</v>
      </c>
      <c r="T1797">
        <f>VLOOKUP(D1797,'Pop and Pop Den'!A:C,2,FALSE)</f>
        <v>29472295</v>
      </c>
      <c r="U1797">
        <f>VLOOKUP(D1797,'Pop and Pop Den'!A:C,3,FALSE)</f>
        <v>112.82040000000001</v>
      </c>
      <c r="V1797">
        <f>VLOOKUP(D1797,Unemployment!A:B,2,FALSE)</f>
        <v>3.5</v>
      </c>
      <c r="W1797">
        <f>VLOOKUP(D1797,Unemployment!H:J,2,FALSE)</f>
        <v>3.5</v>
      </c>
      <c r="X1797">
        <f>VLOOKUP(D1797,Unemployment!H:J,3,FALSE)</f>
        <v>4.7</v>
      </c>
      <c r="Y1797">
        <f t="shared" si="576"/>
        <v>1.2000000000000002</v>
      </c>
      <c r="Z1797">
        <f t="shared" si="577"/>
        <v>1.2000000000000002</v>
      </c>
      <c r="AA1797">
        <f>VLOOKUP(D1797,MedianAge!A:B,2,FALSE)</f>
        <v>34.4</v>
      </c>
      <c r="AB1797" s="6">
        <f>VLOOKUP(D1797,StateActions!F:G,2,FALSE)</f>
        <v>43923</v>
      </c>
      <c r="AC1797" s="6">
        <f>VLOOKUP(D1797,StateActions!L:M,2,FALSE)</f>
        <v>43921</v>
      </c>
      <c r="AD1797" s="6">
        <f>VLOOKUP(D1797,StateActions!A:B,2,FALSE)</f>
        <v>43909</v>
      </c>
      <c r="AE1797">
        <f t="shared" si="578"/>
        <v>0</v>
      </c>
      <c r="AF1797">
        <f t="shared" si="579"/>
        <v>2</v>
      </c>
      <c r="AG1797">
        <f t="shared" si="580"/>
        <v>14</v>
      </c>
      <c r="AH1797" s="18">
        <f t="shared" si="581"/>
        <v>9.2128889678170442E-2</v>
      </c>
      <c r="AI1797" s="18">
        <f t="shared" si="582"/>
        <v>0.90787111032182954</v>
      </c>
      <c r="AJ1797" s="20">
        <f t="shared" si="583"/>
        <v>1.3812427238106514E-3</v>
      </c>
      <c r="AK1797" t="str">
        <f t="shared" si="584"/>
        <v>Include</v>
      </c>
      <c r="AL1797" t="str">
        <f t="shared" si="585"/>
        <v>10 or more deaths</v>
      </c>
      <c r="AM1797" s="6">
        <f>IFERROR(VLOOKUP(D1797,DatesEachStateReach10Deaths!A:B,2,FALSE),AK1797)</f>
        <v>43915</v>
      </c>
      <c r="AN1797">
        <f t="shared" si="586"/>
        <v>8</v>
      </c>
    </row>
    <row r="1798" spans="1:40" x14ac:dyDescent="0.25">
      <c r="A1798" t="str">
        <f t="shared" si="569"/>
        <v>43924Texas</v>
      </c>
      <c r="B1798" t="str">
        <f t="shared" si="574"/>
        <v>43924TX</v>
      </c>
      <c r="C1798" s="6">
        <v>43924</v>
      </c>
      <c r="D1798" t="s">
        <v>106</v>
      </c>
      <c r="E1798" t="s">
        <v>52</v>
      </c>
      <c r="F1798">
        <f>IFERROR(VLOOKUP(B1798,CovidTracking!B:G,4,FALSE),0)</f>
        <v>5330</v>
      </c>
      <c r="G1798">
        <f>IFERROR(VLOOKUP(B1798,CovidTracking!B:G,5,FALSE),0)</f>
        <v>50434</v>
      </c>
      <c r="H1798">
        <f t="shared" si="575"/>
        <v>55764</v>
      </c>
      <c r="I1798">
        <f>IFERROR(VLOOKUP(B1798,CovidTracking!B:G,6,FALSE),0)</f>
        <v>90</v>
      </c>
      <c r="J1798">
        <f t="shared" si="570"/>
        <v>661</v>
      </c>
      <c r="K1798">
        <f t="shared" si="571"/>
        <v>4424</v>
      </c>
      <c r="L1798">
        <f t="shared" si="572"/>
        <v>5085</v>
      </c>
      <c r="M1798">
        <f t="shared" si="573"/>
        <v>20</v>
      </c>
      <c r="N1798">
        <f>VLOOKUP(A1798,Mobility!$A:$L,7,FALSE)</f>
        <v>-41</v>
      </c>
      <c r="O1798">
        <f>VLOOKUP(A1798,Mobility!$A:$L,8,FALSE)</f>
        <v>-13</v>
      </c>
      <c r="P1798">
        <f>VLOOKUP(A1798,Mobility!$A:$L,9,FALSE)</f>
        <v>-44</v>
      </c>
      <c r="Q1798">
        <f>VLOOKUP(A1798,Mobility!$A:$L,10,FALSE)</f>
        <v>-47</v>
      </c>
      <c r="R1798">
        <f>VLOOKUP(A1798,Mobility!$A:$L,11,FALSE)</f>
        <v>-48</v>
      </c>
      <c r="S1798">
        <f>VLOOKUP(A1798,Mobility!$A:$L,12,FALSE)</f>
        <v>23</v>
      </c>
      <c r="T1798">
        <f>VLOOKUP(D1798,'Pop and Pop Den'!A:C,2,FALSE)</f>
        <v>29472295</v>
      </c>
      <c r="U1798">
        <f>VLOOKUP(D1798,'Pop and Pop Den'!A:C,3,FALSE)</f>
        <v>112.82040000000001</v>
      </c>
      <c r="V1798">
        <f>VLOOKUP(D1798,Unemployment!A:B,2,FALSE)</f>
        <v>3.5</v>
      </c>
      <c r="W1798">
        <f>VLOOKUP(D1798,Unemployment!H:J,2,FALSE)</f>
        <v>3.5</v>
      </c>
      <c r="X1798">
        <f>VLOOKUP(D1798,Unemployment!H:J,3,FALSE)</f>
        <v>4.7</v>
      </c>
      <c r="Y1798">
        <f t="shared" si="576"/>
        <v>1.2000000000000002</v>
      </c>
      <c r="Z1798">
        <f t="shared" si="577"/>
        <v>1.2000000000000002</v>
      </c>
      <c r="AA1798">
        <f>VLOOKUP(D1798,MedianAge!A:B,2,FALSE)</f>
        <v>34.4</v>
      </c>
      <c r="AB1798" s="6">
        <f>VLOOKUP(D1798,StateActions!F:G,2,FALSE)</f>
        <v>43923</v>
      </c>
      <c r="AC1798" s="6">
        <f>VLOOKUP(D1798,StateActions!L:M,2,FALSE)</f>
        <v>43921</v>
      </c>
      <c r="AD1798" s="6">
        <f>VLOOKUP(D1798,StateActions!A:B,2,FALSE)</f>
        <v>43909</v>
      </c>
      <c r="AE1798">
        <f t="shared" si="578"/>
        <v>1</v>
      </c>
      <c r="AF1798">
        <f t="shared" si="579"/>
        <v>3</v>
      </c>
      <c r="AG1798">
        <f t="shared" si="580"/>
        <v>15</v>
      </c>
      <c r="AH1798" s="18">
        <f t="shared" si="581"/>
        <v>9.5581378667240507E-2</v>
      </c>
      <c r="AI1798" s="18">
        <f t="shared" si="582"/>
        <v>0.90441862133275952</v>
      </c>
      <c r="AJ1798" s="20">
        <f t="shared" si="583"/>
        <v>1.6139444803098773E-3</v>
      </c>
      <c r="AK1798" t="str">
        <f t="shared" si="584"/>
        <v>Include</v>
      </c>
      <c r="AL1798" t="str">
        <f t="shared" si="585"/>
        <v>10 or more deaths</v>
      </c>
      <c r="AM1798" s="6">
        <f>IFERROR(VLOOKUP(D1798,DatesEachStateReach10Deaths!A:B,2,FALSE),AK1798)</f>
        <v>43915</v>
      </c>
      <c r="AN1798">
        <f t="shared" si="586"/>
        <v>9</v>
      </c>
    </row>
    <row r="1799" spans="1:40" x14ac:dyDescent="0.25">
      <c r="A1799" t="str">
        <f t="shared" si="569"/>
        <v>43925Texas</v>
      </c>
      <c r="B1799" t="str">
        <f t="shared" si="574"/>
        <v>43925TX</v>
      </c>
      <c r="C1799" s="6">
        <v>43925</v>
      </c>
      <c r="D1799" t="s">
        <v>106</v>
      </c>
      <c r="E1799" t="s">
        <v>52</v>
      </c>
      <c r="F1799">
        <f>IFERROR(VLOOKUP(B1799,CovidTracking!B:G,4,FALSE),0)</f>
        <v>6110</v>
      </c>
      <c r="G1799">
        <f>IFERROR(VLOOKUP(B1799,CovidTracking!B:G,5,FALSE),0)</f>
        <v>57641</v>
      </c>
      <c r="H1799">
        <f t="shared" si="575"/>
        <v>63751</v>
      </c>
      <c r="I1799">
        <f>IFERROR(VLOOKUP(B1799,CovidTracking!B:G,6,FALSE),0)</f>
        <v>105</v>
      </c>
      <c r="J1799">
        <f t="shared" si="570"/>
        <v>780</v>
      </c>
      <c r="K1799">
        <f t="shared" si="571"/>
        <v>7207</v>
      </c>
      <c r="L1799">
        <f t="shared" si="572"/>
        <v>7987</v>
      </c>
      <c r="M1799">
        <f t="shared" si="573"/>
        <v>15</v>
      </c>
      <c r="N1799">
        <f>VLOOKUP(A1799,Mobility!$A:$L,7,FALSE)</f>
        <v>-52</v>
      </c>
      <c r="O1799">
        <f>VLOOKUP(A1799,Mobility!$A:$L,8,FALSE)</f>
        <v>-23</v>
      </c>
      <c r="P1799">
        <f>VLOOKUP(A1799,Mobility!$A:$L,9,FALSE)</f>
        <v>-69</v>
      </c>
      <c r="Q1799">
        <f>VLOOKUP(A1799,Mobility!$A:$L,10,FALSE)</f>
        <v>-52</v>
      </c>
      <c r="R1799">
        <f>VLOOKUP(A1799,Mobility!$A:$L,11,FALSE)</f>
        <v>-37</v>
      </c>
      <c r="S1799">
        <f>VLOOKUP(A1799,Mobility!$A:$L,12,FALSE)</f>
        <v>18</v>
      </c>
      <c r="T1799">
        <f>VLOOKUP(D1799,'Pop and Pop Den'!A:C,2,FALSE)</f>
        <v>29472295</v>
      </c>
      <c r="U1799">
        <f>VLOOKUP(D1799,'Pop and Pop Den'!A:C,3,FALSE)</f>
        <v>112.82040000000001</v>
      </c>
      <c r="V1799">
        <f>VLOOKUP(D1799,Unemployment!A:B,2,FALSE)</f>
        <v>3.5</v>
      </c>
      <c r="W1799">
        <f>VLOOKUP(D1799,Unemployment!H:J,2,FALSE)</f>
        <v>3.5</v>
      </c>
      <c r="X1799">
        <f>VLOOKUP(D1799,Unemployment!H:J,3,FALSE)</f>
        <v>4.7</v>
      </c>
      <c r="Y1799">
        <f t="shared" si="576"/>
        <v>1.2000000000000002</v>
      </c>
      <c r="Z1799">
        <f t="shared" si="577"/>
        <v>1.2000000000000002</v>
      </c>
      <c r="AA1799">
        <f>VLOOKUP(D1799,MedianAge!A:B,2,FALSE)</f>
        <v>34.4</v>
      </c>
      <c r="AB1799" s="6">
        <f>VLOOKUP(D1799,StateActions!F:G,2,FALSE)</f>
        <v>43923</v>
      </c>
      <c r="AC1799" s="6">
        <f>VLOOKUP(D1799,StateActions!L:M,2,FALSE)</f>
        <v>43921</v>
      </c>
      <c r="AD1799" s="6">
        <f>VLOOKUP(D1799,StateActions!A:B,2,FALSE)</f>
        <v>43909</v>
      </c>
      <c r="AE1799">
        <f t="shared" si="578"/>
        <v>2</v>
      </c>
      <c r="AF1799">
        <f t="shared" si="579"/>
        <v>4</v>
      </c>
      <c r="AG1799">
        <f t="shared" si="580"/>
        <v>16</v>
      </c>
      <c r="AH1799" s="18">
        <f t="shared" si="581"/>
        <v>9.5841633856723812E-2</v>
      </c>
      <c r="AI1799" s="18">
        <f t="shared" si="582"/>
        <v>0.90415836614327616</v>
      </c>
      <c r="AJ1799" s="20">
        <f t="shared" si="583"/>
        <v>1.6470329877178397E-3</v>
      </c>
      <c r="AK1799" t="str">
        <f t="shared" si="584"/>
        <v>Include</v>
      </c>
      <c r="AL1799" t="str">
        <f t="shared" si="585"/>
        <v>10 or more deaths</v>
      </c>
      <c r="AM1799" s="6">
        <f>IFERROR(VLOOKUP(D1799,DatesEachStateReach10Deaths!A:B,2,FALSE),AK1799)</f>
        <v>43915</v>
      </c>
      <c r="AN1799">
        <f t="shared" si="586"/>
        <v>10</v>
      </c>
    </row>
    <row r="1800" spans="1:40" x14ac:dyDescent="0.25">
      <c r="A1800" t="str">
        <f t="shared" si="569"/>
        <v>43926Texas</v>
      </c>
      <c r="B1800" t="str">
        <f t="shared" si="574"/>
        <v>43926TX</v>
      </c>
      <c r="C1800" s="6">
        <v>43926</v>
      </c>
      <c r="D1800" t="s">
        <v>106</v>
      </c>
      <c r="E1800" t="s">
        <v>52</v>
      </c>
      <c r="F1800">
        <f>IFERROR(VLOOKUP(B1800,CovidTracking!B:G,4,FALSE),0)</f>
        <v>6812</v>
      </c>
      <c r="G1800">
        <f>IFERROR(VLOOKUP(B1800,CovidTracking!B:G,5,FALSE),0)</f>
        <v>64126</v>
      </c>
      <c r="H1800">
        <f t="shared" si="575"/>
        <v>70938</v>
      </c>
      <c r="I1800">
        <f>IFERROR(VLOOKUP(B1800,CovidTracking!B:G,6,FALSE),0)</f>
        <v>127</v>
      </c>
      <c r="J1800">
        <f t="shared" si="570"/>
        <v>702</v>
      </c>
      <c r="K1800">
        <f t="shared" si="571"/>
        <v>6485</v>
      </c>
      <c r="L1800">
        <f t="shared" si="572"/>
        <v>7187</v>
      </c>
      <c r="M1800">
        <f t="shared" si="573"/>
        <v>22</v>
      </c>
      <c r="N1800">
        <f>VLOOKUP(A1800,Mobility!$A:$L,7,FALSE)</f>
        <v>-48</v>
      </c>
      <c r="O1800">
        <f>VLOOKUP(A1800,Mobility!$A:$L,8,FALSE)</f>
        <v>-23</v>
      </c>
      <c r="P1800">
        <f>VLOOKUP(A1800,Mobility!$A:$L,9,FALSE)</f>
        <v>-47</v>
      </c>
      <c r="Q1800">
        <f>VLOOKUP(A1800,Mobility!$A:$L,10,FALSE)</f>
        <v>-53</v>
      </c>
      <c r="R1800">
        <f>VLOOKUP(A1800,Mobility!$A:$L,11,FALSE)</f>
        <v>-39</v>
      </c>
      <c r="S1800">
        <f>VLOOKUP(A1800,Mobility!$A:$L,12,FALSE)</f>
        <v>14</v>
      </c>
      <c r="T1800">
        <f>VLOOKUP(D1800,'Pop and Pop Den'!A:C,2,FALSE)</f>
        <v>29472295</v>
      </c>
      <c r="U1800">
        <f>VLOOKUP(D1800,'Pop and Pop Den'!A:C,3,FALSE)</f>
        <v>112.82040000000001</v>
      </c>
      <c r="V1800">
        <f>VLOOKUP(D1800,Unemployment!A:B,2,FALSE)</f>
        <v>3.5</v>
      </c>
      <c r="W1800">
        <f>VLOOKUP(D1800,Unemployment!H:J,2,FALSE)</f>
        <v>3.5</v>
      </c>
      <c r="X1800">
        <f>VLOOKUP(D1800,Unemployment!H:J,3,FALSE)</f>
        <v>4.7</v>
      </c>
      <c r="Y1800">
        <f t="shared" si="576"/>
        <v>1.2000000000000002</v>
      </c>
      <c r="Z1800">
        <f t="shared" si="577"/>
        <v>1.2000000000000002</v>
      </c>
      <c r="AA1800">
        <f>VLOOKUP(D1800,MedianAge!A:B,2,FALSE)</f>
        <v>34.4</v>
      </c>
      <c r="AB1800" s="6">
        <f>VLOOKUP(D1800,StateActions!F:G,2,FALSE)</f>
        <v>43923</v>
      </c>
      <c r="AC1800" s="6">
        <f>VLOOKUP(D1800,StateActions!L:M,2,FALSE)</f>
        <v>43921</v>
      </c>
      <c r="AD1800" s="6">
        <f>VLOOKUP(D1800,StateActions!A:B,2,FALSE)</f>
        <v>43909</v>
      </c>
      <c r="AE1800">
        <f t="shared" si="578"/>
        <v>3</v>
      </c>
      <c r="AF1800">
        <f t="shared" si="579"/>
        <v>5</v>
      </c>
      <c r="AG1800">
        <f t="shared" si="580"/>
        <v>17</v>
      </c>
      <c r="AH1800" s="18">
        <f t="shared" si="581"/>
        <v>9.602751698666441E-2</v>
      </c>
      <c r="AI1800" s="18">
        <f t="shared" si="582"/>
        <v>0.90397248301333555</v>
      </c>
      <c r="AJ1800" s="20">
        <f t="shared" si="583"/>
        <v>1.7902957512193746E-3</v>
      </c>
      <c r="AK1800" t="str">
        <f t="shared" si="584"/>
        <v>Include</v>
      </c>
      <c r="AL1800" t="str">
        <f t="shared" si="585"/>
        <v>10 or more deaths</v>
      </c>
      <c r="AM1800" s="6">
        <f>IFERROR(VLOOKUP(D1800,DatesEachStateReach10Deaths!A:B,2,FALSE),AK1800)</f>
        <v>43915</v>
      </c>
      <c r="AN1800">
        <f t="shared" si="586"/>
        <v>11</v>
      </c>
    </row>
    <row r="1801" spans="1:40" x14ac:dyDescent="0.25">
      <c r="A1801" t="str">
        <f t="shared" si="569"/>
        <v>43927Texas</v>
      </c>
      <c r="B1801" t="str">
        <f t="shared" si="574"/>
        <v>43927TX</v>
      </c>
      <c r="C1801" s="6">
        <v>43927</v>
      </c>
      <c r="D1801" t="s">
        <v>106</v>
      </c>
      <c r="E1801" t="s">
        <v>52</v>
      </c>
      <c r="F1801">
        <f>IFERROR(VLOOKUP(B1801,CovidTracking!B:G,4,FALSE),0)</f>
        <v>7276</v>
      </c>
      <c r="G1801">
        <f>IFERROR(VLOOKUP(B1801,CovidTracking!B:G,5,FALSE),0)</f>
        <v>78081</v>
      </c>
      <c r="H1801">
        <f t="shared" si="575"/>
        <v>85357</v>
      </c>
      <c r="I1801">
        <f>IFERROR(VLOOKUP(B1801,CovidTracking!B:G,6,FALSE),0)</f>
        <v>140</v>
      </c>
      <c r="J1801">
        <f t="shared" si="570"/>
        <v>464</v>
      </c>
      <c r="K1801">
        <f t="shared" si="571"/>
        <v>13955</v>
      </c>
      <c r="L1801">
        <f t="shared" si="572"/>
        <v>14419</v>
      </c>
      <c r="M1801">
        <f t="shared" si="573"/>
        <v>13</v>
      </c>
      <c r="N1801">
        <f>VLOOKUP(A1801,Mobility!$A:$L,7,FALSE)</f>
        <v>-41</v>
      </c>
      <c r="O1801">
        <f>VLOOKUP(A1801,Mobility!$A:$L,8,FALSE)</f>
        <v>-19</v>
      </c>
      <c r="P1801">
        <f>VLOOKUP(A1801,Mobility!$A:$L,9,FALSE)</f>
        <v>-33</v>
      </c>
      <c r="Q1801">
        <f>VLOOKUP(A1801,Mobility!$A:$L,10,FALSE)</f>
        <v>-46</v>
      </c>
      <c r="R1801">
        <f>VLOOKUP(A1801,Mobility!$A:$L,11,FALSE)</f>
        <v>-47</v>
      </c>
      <c r="S1801">
        <f>VLOOKUP(A1801,Mobility!$A:$L,12,FALSE)</f>
        <v>20</v>
      </c>
      <c r="T1801">
        <f>VLOOKUP(D1801,'Pop and Pop Den'!A:C,2,FALSE)</f>
        <v>29472295</v>
      </c>
      <c r="U1801">
        <f>VLOOKUP(D1801,'Pop and Pop Den'!A:C,3,FALSE)</f>
        <v>112.82040000000001</v>
      </c>
      <c r="V1801">
        <f>VLOOKUP(D1801,Unemployment!A:B,2,FALSE)</f>
        <v>3.5</v>
      </c>
      <c r="W1801">
        <f>VLOOKUP(D1801,Unemployment!H:J,2,FALSE)</f>
        <v>3.5</v>
      </c>
      <c r="X1801">
        <f>VLOOKUP(D1801,Unemployment!H:J,3,FALSE)</f>
        <v>4.7</v>
      </c>
      <c r="Y1801">
        <f t="shared" si="576"/>
        <v>1.2000000000000002</v>
      </c>
      <c r="Z1801">
        <f t="shared" si="577"/>
        <v>1.2000000000000002</v>
      </c>
      <c r="AA1801">
        <f>VLOOKUP(D1801,MedianAge!A:B,2,FALSE)</f>
        <v>34.4</v>
      </c>
      <c r="AB1801" s="6">
        <f>VLOOKUP(D1801,StateActions!F:G,2,FALSE)</f>
        <v>43923</v>
      </c>
      <c r="AC1801" s="6">
        <f>VLOOKUP(D1801,StateActions!L:M,2,FALSE)</f>
        <v>43921</v>
      </c>
      <c r="AD1801" s="6">
        <f>VLOOKUP(D1801,StateActions!A:B,2,FALSE)</f>
        <v>43909</v>
      </c>
      <c r="AE1801">
        <f t="shared" si="578"/>
        <v>4</v>
      </c>
      <c r="AF1801">
        <f t="shared" si="579"/>
        <v>6</v>
      </c>
      <c r="AG1801">
        <f t="shared" si="580"/>
        <v>18</v>
      </c>
      <c r="AH1801" s="18">
        <f t="shared" si="581"/>
        <v>8.5241983668591911E-2</v>
      </c>
      <c r="AI1801" s="18">
        <f t="shared" si="582"/>
        <v>0.91475801633140807</v>
      </c>
      <c r="AJ1801" s="20">
        <f t="shared" si="583"/>
        <v>1.6401701090713124E-3</v>
      </c>
      <c r="AK1801" t="str">
        <f t="shared" si="584"/>
        <v>Include</v>
      </c>
      <c r="AL1801" t="str">
        <f t="shared" si="585"/>
        <v>10 or more deaths</v>
      </c>
      <c r="AM1801" s="6">
        <f>IFERROR(VLOOKUP(D1801,DatesEachStateReach10Deaths!A:B,2,FALSE),AK1801)</f>
        <v>43915</v>
      </c>
      <c r="AN1801">
        <f t="shared" si="586"/>
        <v>12</v>
      </c>
    </row>
    <row r="1802" spans="1:40" x14ac:dyDescent="0.25">
      <c r="A1802" t="str">
        <f t="shared" si="569"/>
        <v>43928Texas</v>
      </c>
      <c r="B1802" t="str">
        <f t="shared" si="574"/>
        <v>43928TX</v>
      </c>
      <c r="C1802" s="6">
        <v>43928</v>
      </c>
      <c r="D1802" t="s">
        <v>106</v>
      </c>
      <c r="E1802" t="s">
        <v>52</v>
      </c>
      <c r="F1802">
        <f>IFERROR(VLOOKUP(B1802,CovidTracking!B:G,4,FALSE),0)</f>
        <v>8262</v>
      </c>
      <c r="G1802">
        <f>IFERROR(VLOOKUP(B1802,CovidTracking!B:G,5,FALSE),0)</f>
        <v>80387</v>
      </c>
      <c r="H1802">
        <f t="shared" si="575"/>
        <v>88649</v>
      </c>
      <c r="I1802">
        <f>IFERROR(VLOOKUP(B1802,CovidTracking!B:G,6,FALSE),0)</f>
        <v>154</v>
      </c>
      <c r="J1802">
        <f t="shared" si="570"/>
        <v>986</v>
      </c>
      <c r="K1802">
        <f t="shared" si="571"/>
        <v>2306</v>
      </c>
      <c r="L1802">
        <f t="shared" si="572"/>
        <v>3292</v>
      </c>
      <c r="M1802">
        <f t="shared" si="573"/>
        <v>14</v>
      </c>
      <c r="N1802">
        <f>VLOOKUP(A1802,Mobility!$A:$L,7,FALSE)</f>
        <v>-38</v>
      </c>
      <c r="O1802">
        <f>VLOOKUP(A1802,Mobility!$A:$L,8,FALSE)</f>
        <v>-16</v>
      </c>
      <c r="P1802">
        <f>VLOOKUP(A1802,Mobility!$A:$L,9,FALSE)</f>
        <v>-17</v>
      </c>
      <c r="Q1802">
        <f>VLOOKUP(A1802,Mobility!$A:$L,10,FALSE)</f>
        <v>-42</v>
      </c>
      <c r="R1802">
        <f>VLOOKUP(A1802,Mobility!$A:$L,11,FALSE)</f>
        <v>-49</v>
      </c>
      <c r="S1802">
        <f>VLOOKUP(A1802,Mobility!$A:$L,12,FALSE)</f>
        <v>21</v>
      </c>
      <c r="T1802">
        <f>VLOOKUP(D1802,'Pop and Pop Den'!A:C,2,FALSE)</f>
        <v>29472295</v>
      </c>
      <c r="U1802">
        <f>VLOOKUP(D1802,'Pop and Pop Den'!A:C,3,FALSE)</f>
        <v>112.82040000000001</v>
      </c>
      <c r="V1802">
        <f>VLOOKUP(D1802,Unemployment!A:B,2,FALSE)</f>
        <v>3.5</v>
      </c>
      <c r="W1802">
        <f>VLOOKUP(D1802,Unemployment!H:J,2,FALSE)</f>
        <v>3.5</v>
      </c>
      <c r="X1802">
        <f>VLOOKUP(D1802,Unemployment!H:J,3,FALSE)</f>
        <v>4.7</v>
      </c>
      <c r="Y1802">
        <f t="shared" si="576"/>
        <v>1.2000000000000002</v>
      </c>
      <c r="Z1802">
        <f t="shared" si="577"/>
        <v>1.2000000000000002</v>
      </c>
      <c r="AA1802">
        <f>VLOOKUP(D1802,MedianAge!A:B,2,FALSE)</f>
        <v>34.4</v>
      </c>
      <c r="AB1802" s="6">
        <f>VLOOKUP(D1802,StateActions!F:G,2,FALSE)</f>
        <v>43923</v>
      </c>
      <c r="AC1802" s="6">
        <f>VLOOKUP(D1802,StateActions!L:M,2,FALSE)</f>
        <v>43921</v>
      </c>
      <c r="AD1802" s="6">
        <f>VLOOKUP(D1802,StateActions!A:B,2,FALSE)</f>
        <v>43909</v>
      </c>
      <c r="AE1802">
        <f t="shared" si="578"/>
        <v>5</v>
      </c>
      <c r="AF1802">
        <f t="shared" si="579"/>
        <v>7</v>
      </c>
      <c r="AG1802">
        <f t="shared" si="580"/>
        <v>19</v>
      </c>
      <c r="AH1802" s="18">
        <f t="shared" si="581"/>
        <v>9.3199020857539283E-2</v>
      </c>
      <c r="AI1802" s="18">
        <f t="shared" si="582"/>
        <v>0.90680097914246072</v>
      </c>
      <c r="AJ1802" s="20">
        <f t="shared" si="583"/>
        <v>1.7371882367539398E-3</v>
      </c>
      <c r="AK1802" t="str">
        <f t="shared" si="584"/>
        <v>Include</v>
      </c>
      <c r="AL1802" t="str">
        <f t="shared" si="585"/>
        <v>10 or more deaths</v>
      </c>
      <c r="AM1802" s="6">
        <f>IFERROR(VLOOKUP(D1802,DatesEachStateReach10Deaths!A:B,2,FALSE),AK1802)</f>
        <v>43915</v>
      </c>
      <c r="AN1802">
        <f t="shared" si="586"/>
        <v>13</v>
      </c>
    </row>
    <row r="1803" spans="1:40" x14ac:dyDescent="0.25">
      <c r="A1803" t="str">
        <f t="shared" si="569"/>
        <v>43929Texas</v>
      </c>
      <c r="B1803" t="str">
        <f t="shared" si="574"/>
        <v>43929TX</v>
      </c>
      <c r="C1803" s="6">
        <v>43929</v>
      </c>
      <c r="D1803" t="s">
        <v>106</v>
      </c>
      <c r="E1803" t="s">
        <v>52</v>
      </c>
      <c r="F1803">
        <f>IFERROR(VLOOKUP(B1803,CovidTracking!B:G,4,FALSE),0)</f>
        <v>9353</v>
      </c>
      <c r="G1803">
        <f>IFERROR(VLOOKUP(B1803,CovidTracking!B:G,5,FALSE),0)</f>
        <v>86905</v>
      </c>
      <c r="H1803">
        <f t="shared" si="575"/>
        <v>96258</v>
      </c>
      <c r="I1803">
        <f>IFERROR(VLOOKUP(B1803,CovidTracking!B:G,6,FALSE),0)</f>
        <v>177</v>
      </c>
      <c r="J1803">
        <f t="shared" si="570"/>
        <v>1091</v>
      </c>
      <c r="K1803">
        <f t="shared" si="571"/>
        <v>6518</v>
      </c>
      <c r="L1803">
        <f t="shared" si="572"/>
        <v>7609</v>
      </c>
      <c r="M1803">
        <f t="shared" si="573"/>
        <v>23</v>
      </c>
      <c r="N1803">
        <f>VLOOKUP(A1803,Mobility!$A:$L,7,FALSE)</f>
        <v>-38</v>
      </c>
      <c r="O1803">
        <f>VLOOKUP(A1803,Mobility!$A:$L,8,FALSE)</f>
        <v>-15</v>
      </c>
      <c r="P1803">
        <f>VLOOKUP(A1803,Mobility!$A:$L,9,FALSE)</f>
        <v>-14</v>
      </c>
      <c r="Q1803">
        <f>VLOOKUP(A1803,Mobility!$A:$L,10,FALSE)</f>
        <v>-42</v>
      </c>
      <c r="R1803">
        <f>VLOOKUP(A1803,Mobility!$A:$L,11,FALSE)</f>
        <v>-48</v>
      </c>
      <c r="S1803">
        <f>VLOOKUP(A1803,Mobility!$A:$L,12,FALSE)</f>
        <v>21</v>
      </c>
      <c r="T1803">
        <f>VLOOKUP(D1803,'Pop and Pop Den'!A:C,2,FALSE)</f>
        <v>29472295</v>
      </c>
      <c r="U1803">
        <f>VLOOKUP(D1803,'Pop and Pop Den'!A:C,3,FALSE)</f>
        <v>112.82040000000001</v>
      </c>
      <c r="V1803">
        <f>VLOOKUP(D1803,Unemployment!A:B,2,FALSE)</f>
        <v>3.5</v>
      </c>
      <c r="W1803">
        <f>VLOOKUP(D1803,Unemployment!H:J,2,FALSE)</f>
        <v>3.5</v>
      </c>
      <c r="X1803">
        <f>VLOOKUP(D1803,Unemployment!H:J,3,FALSE)</f>
        <v>4.7</v>
      </c>
      <c r="Y1803">
        <f t="shared" si="576"/>
        <v>1.2000000000000002</v>
      </c>
      <c r="Z1803">
        <f t="shared" si="577"/>
        <v>1.2000000000000002</v>
      </c>
      <c r="AA1803">
        <f>VLOOKUP(D1803,MedianAge!A:B,2,FALSE)</f>
        <v>34.4</v>
      </c>
      <c r="AB1803" s="6">
        <f>VLOOKUP(D1803,StateActions!F:G,2,FALSE)</f>
        <v>43923</v>
      </c>
      <c r="AC1803" s="6">
        <f>VLOOKUP(D1803,StateActions!L:M,2,FALSE)</f>
        <v>43921</v>
      </c>
      <c r="AD1803" s="6">
        <f>VLOOKUP(D1803,StateActions!A:B,2,FALSE)</f>
        <v>43909</v>
      </c>
      <c r="AE1803">
        <f t="shared" si="578"/>
        <v>6</v>
      </c>
      <c r="AF1803">
        <f t="shared" si="579"/>
        <v>8</v>
      </c>
      <c r="AG1803">
        <f t="shared" si="580"/>
        <v>20</v>
      </c>
      <c r="AH1803" s="18">
        <f t="shared" si="581"/>
        <v>9.7165949843129928E-2</v>
      </c>
      <c r="AI1803" s="18">
        <f t="shared" si="582"/>
        <v>0.90283405015687013</v>
      </c>
      <c r="AJ1803" s="20">
        <f t="shared" si="583"/>
        <v>1.8388082029545596E-3</v>
      </c>
      <c r="AK1803" t="str">
        <f t="shared" si="584"/>
        <v>Include</v>
      </c>
      <c r="AL1803" t="str">
        <f t="shared" si="585"/>
        <v>10 or more deaths</v>
      </c>
      <c r="AM1803" s="6">
        <f>IFERROR(VLOOKUP(D1803,DatesEachStateReach10Deaths!A:B,2,FALSE),AK1803)</f>
        <v>43915</v>
      </c>
      <c r="AN1803">
        <f t="shared" si="586"/>
        <v>14</v>
      </c>
    </row>
    <row r="1804" spans="1:40" x14ac:dyDescent="0.25">
      <c r="A1804" t="str">
        <f t="shared" si="569"/>
        <v>43930Texas</v>
      </c>
      <c r="B1804" t="str">
        <f t="shared" si="574"/>
        <v>43930TX</v>
      </c>
      <c r="C1804" s="6">
        <v>43930</v>
      </c>
      <c r="D1804" t="s">
        <v>106</v>
      </c>
      <c r="E1804" t="s">
        <v>52</v>
      </c>
      <c r="F1804">
        <f>IFERROR(VLOOKUP(B1804,CovidTracking!B:G,4,FALSE),0)</f>
        <v>10230</v>
      </c>
      <c r="G1804">
        <f>IFERROR(VLOOKUP(B1804,CovidTracking!B:G,5,FALSE),0)</f>
        <v>95904</v>
      </c>
      <c r="H1804">
        <f t="shared" si="575"/>
        <v>106134</v>
      </c>
      <c r="I1804">
        <f>IFERROR(VLOOKUP(B1804,CovidTracking!B:G,6,FALSE),0)</f>
        <v>199</v>
      </c>
      <c r="J1804">
        <f t="shared" si="570"/>
        <v>877</v>
      </c>
      <c r="K1804">
        <f t="shared" si="571"/>
        <v>8999</v>
      </c>
      <c r="L1804">
        <f t="shared" si="572"/>
        <v>9876</v>
      </c>
      <c r="M1804">
        <f t="shared" si="573"/>
        <v>22</v>
      </c>
      <c r="N1804">
        <f>VLOOKUP(A1804,Mobility!$A:$L,7,FALSE)</f>
        <v>-39</v>
      </c>
      <c r="O1804">
        <f>VLOOKUP(A1804,Mobility!$A:$L,8,FALSE)</f>
        <v>-15</v>
      </c>
      <c r="P1804">
        <f>VLOOKUP(A1804,Mobility!$A:$L,9,FALSE)</f>
        <v>-21</v>
      </c>
      <c r="Q1804">
        <f>VLOOKUP(A1804,Mobility!$A:$L,10,FALSE)</f>
        <v>-44</v>
      </c>
      <c r="R1804">
        <f>VLOOKUP(A1804,Mobility!$A:$L,11,FALSE)</f>
        <v>-50</v>
      </c>
      <c r="S1804">
        <f>VLOOKUP(A1804,Mobility!$A:$L,12,FALSE)</f>
        <v>21</v>
      </c>
      <c r="T1804">
        <f>VLOOKUP(D1804,'Pop and Pop Den'!A:C,2,FALSE)</f>
        <v>29472295</v>
      </c>
      <c r="U1804">
        <f>VLOOKUP(D1804,'Pop and Pop Den'!A:C,3,FALSE)</f>
        <v>112.82040000000001</v>
      </c>
      <c r="V1804">
        <f>VLOOKUP(D1804,Unemployment!A:B,2,FALSE)</f>
        <v>3.5</v>
      </c>
      <c r="W1804">
        <f>VLOOKUP(D1804,Unemployment!H:J,2,FALSE)</f>
        <v>3.5</v>
      </c>
      <c r="X1804">
        <f>VLOOKUP(D1804,Unemployment!H:J,3,FALSE)</f>
        <v>4.7</v>
      </c>
      <c r="Y1804">
        <f t="shared" si="576"/>
        <v>1.2000000000000002</v>
      </c>
      <c r="Z1804">
        <f t="shared" si="577"/>
        <v>1.2000000000000002</v>
      </c>
      <c r="AA1804">
        <f>VLOOKUP(D1804,MedianAge!A:B,2,FALSE)</f>
        <v>34.4</v>
      </c>
      <c r="AB1804" s="6">
        <f>VLOOKUP(D1804,StateActions!F:G,2,FALSE)</f>
        <v>43923</v>
      </c>
      <c r="AC1804" s="6">
        <f>VLOOKUP(D1804,StateActions!L:M,2,FALSE)</f>
        <v>43921</v>
      </c>
      <c r="AD1804" s="6">
        <f>VLOOKUP(D1804,StateActions!A:B,2,FALSE)</f>
        <v>43909</v>
      </c>
      <c r="AE1804">
        <f t="shared" si="578"/>
        <v>7</v>
      </c>
      <c r="AF1804">
        <f t="shared" si="579"/>
        <v>9</v>
      </c>
      <c r="AG1804">
        <f t="shared" si="580"/>
        <v>21</v>
      </c>
      <c r="AH1804" s="18">
        <f t="shared" si="581"/>
        <v>9.6387585505116169E-2</v>
      </c>
      <c r="AI1804" s="18">
        <f t="shared" si="582"/>
        <v>0.90361241449488383</v>
      </c>
      <c r="AJ1804" s="20">
        <f t="shared" si="583"/>
        <v>1.8749882224357887E-3</v>
      </c>
      <c r="AK1804" t="str">
        <f t="shared" si="584"/>
        <v>Include</v>
      </c>
      <c r="AL1804" t="str">
        <f t="shared" si="585"/>
        <v>10 or more deaths</v>
      </c>
      <c r="AM1804" s="6">
        <f>IFERROR(VLOOKUP(D1804,DatesEachStateReach10Deaths!A:B,2,FALSE),AK1804)</f>
        <v>43915</v>
      </c>
      <c r="AN1804">
        <f t="shared" si="586"/>
        <v>15</v>
      </c>
    </row>
    <row r="1805" spans="1:40" x14ac:dyDescent="0.25">
      <c r="A1805" t="str">
        <f t="shared" si="569"/>
        <v>43931Texas</v>
      </c>
      <c r="B1805" t="str">
        <f t="shared" si="574"/>
        <v>43931TX</v>
      </c>
      <c r="C1805" s="6">
        <v>43931</v>
      </c>
      <c r="D1805" t="s">
        <v>106</v>
      </c>
      <c r="E1805" t="s">
        <v>52</v>
      </c>
      <c r="F1805">
        <f>IFERROR(VLOOKUP(B1805,CovidTracking!B:G,4,FALSE),0)</f>
        <v>11671</v>
      </c>
      <c r="G1805">
        <f>IFERROR(VLOOKUP(B1805,CovidTracking!B:G,5,FALSE),0)</f>
        <v>104047</v>
      </c>
      <c r="H1805">
        <f t="shared" si="575"/>
        <v>115718</v>
      </c>
      <c r="I1805">
        <f>IFERROR(VLOOKUP(B1805,CovidTracking!B:G,6,FALSE),0)</f>
        <v>226</v>
      </c>
      <c r="J1805">
        <f t="shared" si="570"/>
        <v>1441</v>
      </c>
      <c r="K1805">
        <f t="shared" si="571"/>
        <v>8143</v>
      </c>
      <c r="L1805">
        <f t="shared" si="572"/>
        <v>9584</v>
      </c>
      <c r="M1805">
        <f t="shared" si="573"/>
        <v>27</v>
      </c>
      <c r="N1805">
        <f>VLOOKUP(A1805,Mobility!$A:$L,7,FALSE)</f>
        <v>-39</v>
      </c>
      <c r="O1805">
        <f>VLOOKUP(A1805,Mobility!$A:$L,8,FALSE)</f>
        <v>-13</v>
      </c>
      <c r="P1805">
        <f>VLOOKUP(A1805,Mobility!$A:$L,9,FALSE)</f>
        <v>-29</v>
      </c>
      <c r="Q1805">
        <f>VLOOKUP(A1805,Mobility!$A:$L,10,FALSE)</f>
        <v>-48</v>
      </c>
      <c r="R1805">
        <f>VLOOKUP(A1805,Mobility!$A:$L,11,FALSE)</f>
        <v>-56</v>
      </c>
      <c r="S1805">
        <f>VLOOKUP(A1805,Mobility!$A:$L,12,FALSE)</f>
        <v>24</v>
      </c>
      <c r="T1805">
        <f>VLOOKUP(D1805,'Pop and Pop Den'!A:C,2,FALSE)</f>
        <v>29472295</v>
      </c>
      <c r="U1805">
        <f>VLOOKUP(D1805,'Pop and Pop Den'!A:C,3,FALSE)</f>
        <v>112.82040000000001</v>
      </c>
      <c r="V1805">
        <f>VLOOKUP(D1805,Unemployment!A:B,2,FALSE)</f>
        <v>3.5</v>
      </c>
      <c r="W1805">
        <f>VLOOKUP(D1805,Unemployment!H:J,2,FALSE)</f>
        <v>3.5</v>
      </c>
      <c r="X1805">
        <f>VLOOKUP(D1805,Unemployment!H:J,3,FALSE)</f>
        <v>4.7</v>
      </c>
      <c r="Y1805">
        <f t="shared" si="576"/>
        <v>1.2000000000000002</v>
      </c>
      <c r="Z1805">
        <f t="shared" si="577"/>
        <v>1.2000000000000002</v>
      </c>
      <c r="AA1805">
        <f>VLOOKUP(D1805,MedianAge!A:B,2,FALSE)</f>
        <v>34.4</v>
      </c>
      <c r="AB1805" s="6">
        <f>VLOOKUP(D1805,StateActions!F:G,2,FALSE)</f>
        <v>43923</v>
      </c>
      <c r="AC1805" s="6">
        <f>VLOOKUP(D1805,StateActions!L:M,2,FALSE)</f>
        <v>43921</v>
      </c>
      <c r="AD1805" s="6">
        <f>VLOOKUP(D1805,StateActions!A:B,2,FALSE)</f>
        <v>43909</v>
      </c>
      <c r="AE1805">
        <f t="shared" si="578"/>
        <v>8</v>
      </c>
      <c r="AF1805">
        <f t="shared" si="579"/>
        <v>10</v>
      </c>
      <c r="AG1805">
        <f t="shared" si="580"/>
        <v>22</v>
      </c>
      <c r="AH1805" s="18">
        <f t="shared" si="581"/>
        <v>0.1008572564337441</v>
      </c>
      <c r="AI1805" s="18">
        <f t="shared" si="582"/>
        <v>0.8991427435662559</v>
      </c>
      <c r="AJ1805" s="20">
        <f t="shared" si="583"/>
        <v>1.9530237301024905E-3</v>
      </c>
      <c r="AK1805" t="str">
        <f t="shared" si="584"/>
        <v>Include</v>
      </c>
      <c r="AL1805" t="str">
        <f t="shared" si="585"/>
        <v>10 or more deaths</v>
      </c>
      <c r="AM1805" s="6">
        <f>IFERROR(VLOOKUP(D1805,DatesEachStateReach10Deaths!A:B,2,FALSE),AK1805)</f>
        <v>43915</v>
      </c>
      <c r="AN1805">
        <f t="shared" si="586"/>
        <v>16</v>
      </c>
    </row>
    <row r="1806" spans="1:40" x14ac:dyDescent="0.25">
      <c r="A1806" t="str">
        <f t="shared" si="569"/>
        <v>43891Utah</v>
      </c>
      <c r="B1806" t="str">
        <f t="shared" si="574"/>
        <v>43891UT</v>
      </c>
      <c r="C1806" s="6">
        <v>43891</v>
      </c>
      <c r="D1806" t="s">
        <v>107</v>
      </c>
      <c r="E1806" t="s">
        <v>53</v>
      </c>
      <c r="F1806">
        <f>IFERROR(VLOOKUP(B1806,CovidTracking!B:G,4,FALSE),0)</f>
        <v>0</v>
      </c>
      <c r="G1806">
        <f>IFERROR(VLOOKUP(B1806,CovidTracking!B:G,5,FALSE),0)</f>
        <v>0</v>
      </c>
      <c r="H1806">
        <f t="shared" si="575"/>
        <v>0</v>
      </c>
      <c r="I1806">
        <f>IFERROR(VLOOKUP(B1806,CovidTracking!B:G,6,FALSE),0)</f>
        <v>0</v>
      </c>
      <c r="J1806">
        <f>F1806</f>
        <v>0</v>
      </c>
      <c r="K1806">
        <f>G1806</f>
        <v>0</v>
      </c>
      <c r="L1806">
        <f>H1806</f>
        <v>0</v>
      </c>
      <c r="M1806">
        <f>I1806</f>
        <v>0</v>
      </c>
      <c r="N1806">
        <f>VLOOKUP(A1806,Mobility!$A:$L,7,FALSE)</f>
        <v>2</v>
      </c>
      <c r="O1806">
        <f>VLOOKUP(A1806,Mobility!$A:$L,8,FALSE)</f>
        <v>8</v>
      </c>
      <c r="P1806">
        <f>VLOOKUP(A1806,Mobility!$A:$L,9,FALSE)</f>
        <v>-17</v>
      </c>
      <c r="Q1806">
        <f>VLOOKUP(A1806,Mobility!$A:$L,10,FALSE)</f>
        <v>5</v>
      </c>
      <c r="R1806">
        <f>VLOOKUP(A1806,Mobility!$A:$L,11,FALSE)</f>
        <v>-1</v>
      </c>
      <c r="S1806">
        <f>VLOOKUP(A1806,Mobility!$A:$L,12,FALSE)</f>
        <v>1</v>
      </c>
      <c r="T1806">
        <f>VLOOKUP(D1806,'Pop and Pop Den'!A:C,2,FALSE)</f>
        <v>3282115</v>
      </c>
      <c r="U1806">
        <f>VLOOKUP(D1806,'Pop and Pop Den'!A:C,3,FALSE)</f>
        <v>39.942999999999998</v>
      </c>
      <c r="V1806">
        <f>VLOOKUP(D1806,Unemployment!A:B,2,FALSE)</f>
        <v>2.6</v>
      </c>
      <c r="W1806">
        <f>VLOOKUP(D1806,Unemployment!H:J,2,FALSE)</f>
        <v>2.5</v>
      </c>
      <c r="X1806">
        <f>VLOOKUP(D1806,Unemployment!H:J,3,FALSE)</f>
        <v>3.6</v>
      </c>
      <c r="Y1806">
        <f t="shared" si="576"/>
        <v>1</v>
      </c>
      <c r="Z1806">
        <f t="shared" si="577"/>
        <v>1.1000000000000001</v>
      </c>
      <c r="AA1806">
        <f>VLOOKUP(D1806,MedianAge!A:B,2,FALSE)</f>
        <v>30.7</v>
      </c>
      <c r="AB1806" s="6">
        <f>VLOOKUP(D1806,StateActions!F:G,2,FALSE)</f>
        <v>43932</v>
      </c>
      <c r="AC1806" s="6">
        <f>VLOOKUP(D1806,StateActions!L:M,2,FALSE)</f>
        <v>43918</v>
      </c>
      <c r="AD1806" s="6">
        <f>VLOOKUP(D1806,StateActions!A:B,2,FALSE)</f>
        <v>43903</v>
      </c>
      <c r="AE1806">
        <f t="shared" si="578"/>
        <v>-41</v>
      </c>
      <c r="AF1806">
        <f t="shared" si="579"/>
        <v>-27</v>
      </c>
      <c r="AG1806">
        <f t="shared" si="580"/>
        <v>-12</v>
      </c>
      <c r="AH1806" s="18">
        <f t="shared" si="581"/>
        <v>0</v>
      </c>
      <c r="AI1806" s="18">
        <f t="shared" si="582"/>
        <v>0</v>
      </c>
      <c r="AJ1806" s="20">
        <f t="shared" si="583"/>
        <v>0</v>
      </c>
      <c r="AK1806" t="str">
        <f t="shared" si="584"/>
        <v>Include</v>
      </c>
      <c r="AL1806" t="str">
        <f t="shared" si="585"/>
        <v>Less than 10 deaths</v>
      </c>
      <c r="AM1806" s="6">
        <f>IFERROR(VLOOKUP(D1806,DatesEachStateReach10Deaths!A:B,2,FALSE),AK1806)</f>
        <v>43927</v>
      </c>
      <c r="AN1806">
        <f t="shared" si="586"/>
        <v>-36</v>
      </c>
    </row>
    <row r="1807" spans="1:40" x14ac:dyDescent="0.25">
      <c r="A1807" t="str">
        <f t="shared" si="569"/>
        <v>43892Utah</v>
      </c>
      <c r="B1807" t="str">
        <f t="shared" si="574"/>
        <v>43892UT</v>
      </c>
      <c r="C1807" s="6">
        <v>43892</v>
      </c>
      <c r="D1807" t="s">
        <v>107</v>
      </c>
      <c r="E1807" t="s">
        <v>53</v>
      </c>
      <c r="F1807">
        <f>IFERROR(VLOOKUP(B1807,CovidTracking!B:G,4,FALSE),0)</f>
        <v>0</v>
      </c>
      <c r="G1807">
        <f>IFERROR(VLOOKUP(B1807,CovidTracking!B:G,5,FALSE),0)</f>
        <v>0</v>
      </c>
      <c r="H1807">
        <f t="shared" si="575"/>
        <v>0</v>
      </c>
      <c r="I1807">
        <f>IFERROR(VLOOKUP(B1807,CovidTracking!B:G,6,FALSE),0)</f>
        <v>0</v>
      </c>
      <c r="J1807">
        <f t="shared" ref="J1807:J1846" si="587">F1807-F1806</f>
        <v>0</v>
      </c>
      <c r="K1807">
        <f t="shared" ref="K1807:K1846" si="588">G1807-G1806</f>
        <v>0</v>
      </c>
      <c r="L1807">
        <f t="shared" ref="L1807:L1846" si="589">H1807-H1806</f>
        <v>0</v>
      </c>
      <c r="M1807">
        <f t="shared" ref="M1807:M1846" si="590">I1807-I1806</f>
        <v>0</v>
      </c>
      <c r="N1807">
        <f>VLOOKUP(A1807,Mobility!$A:$L,7,FALSE)</f>
        <v>10</v>
      </c>
      <c r="O1807">
        <f>VLOOKUP(A1807,Mobility!$A:$L,8,FALSE)</f>
        <v>16</v>
      </c>
      <c r="P1807">
        <f>VLOOKUP(A1807,Mobility!$A:$L,9,FALSE)</f>
        <v>11</v>
      </c>
      <c r="Q1807">
        <f>VLOOKUP(A1807,Mobility!$A:$L,10,FALSE)</f>
        <v>5</v>
      </c>
      <c r="R1807">
        <f>VLOOKUP(A1807,Mobility!$A:$L,11,FALSE)</f>
        <v>3</v>
      </c>
      <c r="S1807">
        <f>VLOOKUP(A1807,Mobility!$A:$L,12,FALSE)</f>
        <v>-1</v>
      </c>
      <c r="T1807">
        <f>VLOOKUP(D1807,'Pop and Pop Den'!A:C,2,FALSE)</f>
        <v>3282115</v>
      </c>
      <c r="U1807">
        <f>VLOOKUP(D1807,'Pop and Pop Den'!A:C,3,FALSE)</f>
        <v>39.942999999999998</v>
      </c>
      <c r="V1807">
        <f>VLOOKUP(D1807,Unemployment!A:B,2,FALSE)</f>
        <v>2.6</v>
      </c>
      <c r="W1807">
        <f>VLOOKUP(D1807,Unemployment!H:J,2,FALSE)</f>
        <v>2.5</v>
      </c>
      <c r="X1807">
        <f>VLOOKUP(D1807,Unemployment!H:J,3,FALSE)</f>
        <v>3.6</v>
      </c>
      <c r="Y1807">
        <f t="shared" si="576"/>
        <v>1</v>
      </c>
      <c r="Z1807">
        <f t="shared" si="577"/>
        <v>1.1000000000000001</v>
      </c>
      <c r="AA1807">
        <f>VLOOKUP(D1807,MedianAge!A:B,2,FALSE)</f>
        <v>30.7</v>
      </c>
      <c r="AB1807" s="6">
        <f>VLOOKUP(D1807,StateActions!F:G,2,FALSE)</f>
        <v>43932</v>
      </c>
      <c r="AC1807" s="6">
        <f>VLOOKUP(D1807,StateActions!L:M,2,FALSE)</f>
        <v>43918</v>
      </c>
      <c r="AD1807" s="6">
        <f>VLOOKUP(D1807,StateActions!A:B,2,FALSE)</f>
        <v>43903</v>
      </c>
      <c r="AE1807">
        <f t="shared" si="578"/>
        <v>-40</v>
      </c>
      <c r="AF1807">
        <f t="shared" si="579"/>
        <v>-26</v>
      </c>
      <c r="AG1807">
        <f t="shared" si="580"/>
        <v>-11</v>
      </c>
      <c r="AH1807" s="18">
        <f t="shared" si="581"/>
        <v>0</v>
      </c>
      <c r="AI1807" s="18">
        <f t="shared" si="582"/>
        <v>0</v>
      </c>
      <c r="AJ1807" s="20">
        <f t="shared" si="583"/>
        <v>0</v>
      </c>
      <c r="AK1807" t="str">
        <f t="shared" si="584"/>
        <v>Include</v>
      </c>
      <c r="AL1807" t="str">
        <f t="shared" si="585"/>
        <v>Less than 10 deaths</v>
      </c>
      <c r="AM1807" s="6">
        <f>IFERROR(VLOOKUP(D1807,DatesEachStateReach10Deaths!A:B,2,FALSE),AK1807)</f>
        <v>43927</v>
      </c>
      <c r="AN1807">
        <f t="shared" si="586"/>
        <v>-35</v>
      </c>
    </row>
    <row r="1808" spans="1:40" x14ac:dyDescent="0.25">
      <c r="A1808" t="str">
        <f t="shared" si="569"/>
        <v>43893Utah</v>
      </c>
      <c r="B1808" t="str">
        <f t="shared" si="574"/>
        <v>43893UT</v>
      </c>
      <c r="C1808" s="6">
        <v>43893</v>
      </c>
      <c r="D1808" t="s">
        <v>107</v>
      </c>
      <c r="E1808" t="s">
        <v>53</v>
      </c>
      <c r="F1808">
        <f>IFERROR(VLOOKUP(B1808,CovidTracking!B:G,4,FALSE),0)</f>
        <v>0</v>
      </c>
      <c r="G1808">
        <f>IFERROR(VLOOKUP(B1808,CovidTracking!B:G,5,FALSE),0)</f>
        <v>0</v>
      </c>
      <c r="H1808">
        <f t="shared" si="575"/>
        <v>0</v>
      </c>
      <c r="I1808">
        <f>IFERROR(VLOOKUP(B1808,CovidTracking!B:G,6,FALSE),0)</f>
        <v>0</v>
      </c>
      <c r="J1808">
        <f t="shared" si="587"/>
        <v>0</v>
      </c>
      <c r="K1808">
        <f t="shared" si="588"/>
        <v>0</v>
      </c>
      <c r="L1808">
        <f t="shared" si="589"/>
        <v>0</v>
      </c>
      <c r="M1808">
        <f t="shared" si="590"/>
        <v>0</v>
      </c>
      <c r="N1808">
        <f>VLOOKUP(A1808,Mobility!$A:$L,7,FALSE)</f>
        <v>10</v>
      </c>
      <c r="O1808">
        <f>VLOOKUP(A1808,Mobility!$A:$L,8,FALSE)</f>
        <v>16</v>
      </c>
      <c r="P1808">
        <f>VLOOKUP(A1808,Mobility!$A:$L,9,FALSE)</f>
        <v>35</v>
      </c>
      <c r="Q1808">
        <f>VLOOKUP(A1808,Mobility!$A:$L,10,FALSE)</f>
        <v>2</v>
      </c>
      <c r="R1808">
        <f>VLOOKUP(A1808,Mobility!$A:$L,11,FALSE)</f>
        <v>0</v>
      </c>
      <c r="S1808">
        <f>VLOOKUP(A1808,Mobility!$A:$L,12,FALSE)</f>
        <v>0</v>
      </c>
      <c r="T1808">
        <f>VLOOKUP(D1808,'Pop and Pop Den'!A:C,2,FALSE)</f>
        <v>3282115</v>
      </c>
      <c r="U1808">
        <f>VLOOKUP(D1808,'Pop and Pop Den'!A:C,3,FALSE)</f>
        <v>39.942999999999998</v>
      </c>
      <c r="V1808">
        <f>VLOOKUP(D1808,Unemployment!A:B,2,FALSE)</f>
        <v>2.6</v>
      </c>
      <c r="W1808">
        <f>VLOOKUP(D1808,Unemployment!H:J,2,FALSE)</f>
        <v>2.5</v>
      </c>
      <c r="X1808">
        <f>VLOOKUP(D1808,Unemployment!H:J,3,FALSE)</f>
        <v>3.6</v>
      </c>
      <c r="Y1808">
        <f t="shared" si="576"/>
        <v>1</v>
      </c>
      <c r="Z1808">
        <f t="shared" si="577"/>
        <v>1.1000000000000001</v>
      </c>
      <c r="AA1808">
        <f>VLOOKUP(D1808,MedianAge!A:B,2,FALSE)</f>
        <v>30.7</v>
      </c>
      <c r="AB1808" s="6">
        <f>VLOOKUP(D1808,StateActions!F:G,2,FALSE)</f>
        <v>43932</v>
      </c>
      <c r="AC1808" s="6">
        <f>VLOOKUP(D1808,StateActions!L:M,2,FALSE)</f>
        <v>43918</v>
      </c>
      <c r="AD1808" s="6">
        <f>VLOOKUP(D1808,StateActions!A:B,2,FALSE)</f>
        <v>43903</v>
      </c>
      <c r="AE1808">
        <f t="shared" si="578"/>
        <v>-39</v>
      </c>
      <c r="AF1808">
        <f t="shared" si="579"/>
        <v>-25</v>
      </c>
      <c r="AG1808">
        <f t="shared" si="580"/>
        <v>-10</v>
      </c>
      <c r="AH1808" s="18">
        <f t="shared" si="581"/>
        <v>0</v>
      </c>
      <c r="AI1808" s="18">
        <f t="shared" si="582"/>
        <v>0</v>
      </c>
      <c r="AJ1808" s="20">
        <f t="shared" si="583"/>
        <v>0</v>
      </c>
      <c r="AK1808" t="str">
        <f t="shared" si="584"/>
        <v>Include</v>
      </c>
      <c r="AL1808" t="str">
        <f t="shared" si="585"/>
        <v>Less than 10 deaths</v>
      </c>
      <c r="AM1808" s="6">
        <f>IFERROR(VLOOKUP(D1808,DatesEachStateReach10Deaths!A:B,2,FALSE),AK1808)</f>
        <v>43927</v>
      </c>
      <c r="AN1808">
        <f t="shared" si="586"/>
        <v>-34</v>
      </c>
    </row>
    <row r="1809" spans="1:40" x14ac:dyDescent="0.25">
      <c r="A1809" t="str">
        <f t="shared" si="569"/>
        <v>43894Utah</v>
      </c>
      <c r="B1809" t="str">
        <f t="shared" si="574"/>
        <v>43894UT</v>
      </c>
      <c r="C1809" s="6">
        <v>43894</v>
      </c>
      <c r="D1809" t="s">
        <v>107</v>
      </c>
      <c r="E1809" t="s">
        <v>53</v>
      </c>
      <c r="F1809">
        <f>IFERROR(VLOOKUP(B1809,CovidTracking!B:G,4,FALSE),0)</f>
        <v>0</v>
      </c>
      <c r="G1809">
        <f>IFERROR(VLOOKUP(B1809,CovidTracking!B:G,5,FALSE),0)</f>
        <v>0</v>
      </c>
      <c r="H1809">
        <f t="shared" si="575"/>
        <v>0</v>
      </c>
      <c r="I1809">
        <f>IFERROR(VLOOKUP(B1809,CovidTracking!B:G,6,FALSE),0)</f>
        <v>0</v>
      </c>
      <c r="J1809">
        <f t="shared" si="587"/>
        <v>0</v>
      </c>
      <c r="K1809">
        <f t="shared" si="588"/>
        <v>0</v>
      </c>
      <c r="L1809">
        <f t="shared" si="589"/>
        <v>0</v>
      </c>
      <c r="M1809">
        <f t="shared" si="590"/>
        <v>0</v>
      </c>
      <c r="N1809">
        <f>VLOOKUP(A1809,Mobility!$A:$L,7,FALSE)</f>
        <v>9</v>
      </c>
      <c r="O1809">
        <f>VLOOKUP(A1809,Mobility!$A:$L,8,FALSE)</f>
        <v>16</v>
      </c>
      <c r="P1809">
        <f>VLOOKUP(A1809,Mobility!$A:$L,9,FALSE)</f>
        <v>50</v>
      </c>
      <c r="Q1809">
        <f>VLOOKUP(A1809,Mobility!$A:$L,10,FALSE)</f>
        <v>6</v>
      </c>
      <c r="R1809">
        <f>VLOOKUP(A1809,Mobility!$A:$L,11,FALSE)</f>
        <v>2</v>
      </c>
      <c r="S1809">
        <f>VLOOKUP(A1809,Mobility!$A:$L,12,FALSE)</f>
        <v>-1</v>
      </c>
      <c r="T1809">
        <f>VLOOKUP(D1809,'Pop and Pop Den'!A:C,2,FALSE)</f>
        <v>3282115</v>
      </c>
      <c r="U1809">
        <f>VLOOKUP(D1809,'Pop and Pop Den'!A:C,3,FALSE)</f>
        <v>39.942999999999998</v>
      </c>
      <c r="V1809">
        <f>VLOOKUP(D1809,Unemployment!A:B,2,FALSE)</f>
        <v>2.6</v>
      </c>
      <c r="W1809">
        <f>VLOOKUP(D1809,Unemployment!H:J,2,FALSE)</f>
        <v>2.5</v>
      </c>
      <c r="X1809">
        <f>VLOOKUP(D1809,Unemployment!H:J,3,FALSE)</f>
        <v>3.6</v>
      </c>
      <c r="Y1809">
        <f t="shared" si="576"/>
        <v>1</v>
      </c>
      <c r="Z1809">
        <f t="shared" si="577"/>
        <v>1.1000000000000001</v>
      </c>
      <c r="AA1809">
        <f>VLOOKUP(D1809,MedianAge!A:B,2,FALSE)</f>
        <v>30.7</v>
      </c>
      <c r="AB1809" s="6">
        <f>VLOOKUP(D1809,StateActions!F:G,2,FALSE)</f>
        <v>43932</v>
      </c>
      <c r="AC1809" s="6">
        <f>VLOOKUP(D1809,StateActions!L:M,2,FALSE)</f>
        <v>43918</v>
      </c>
      <c r="AD1809" s="6">
        <f>VLOOKUP(D1809,StateActions!A:B,2,FALSE)</f>
        <v>43903</v>
      </c>
      <c r="AE1809">
        <f t="shared" si="578"/>
        <v>-38</v>
      </c>
      <c r="AF1809">
        <f t="shared" si="579"/>
        <v>-24</v>
      </c>
      <c r="AG1809">
        <f t="shared" si="580"/>
        <v>-9</v>
      </c>
      <c r="AH1809" s="18">
        <f t="shared" si="581"/>
        <v>0</v>
      </c>
      <c r="AI1809" s="18">
        <f t="shared" si="582"/>
        <v>0</v>
      </c>
      <c r="AJ1809" s="20">
        <f t="shared" si="583"/>
        <v>0</v>
      </c>
      <c r="AK1809" t="str">
        <f t="shared" si="584"/>
        <v>Include</v>
      </c>
      <c r="AL1809" t="str">
        <f t="shared" si="585"/>
        <v>Less than 10 deaths</v>
      </c>
      <c r="AM1809" s="6">
        <f>IFERROR(VLOOKUP(D1809,DatesEachStateReach10Deaths!A:B,2,FALSE),AK1809)</f>
        <v>43927</v>
      </c>
      <c r="AN1809">
        <f t="shared" si="586"/>
        <v>-33</v>
      </c>
    </row>
    <row r="1810" spans="1:40" x14ac:dyDescent="0.25">
      <c r="A1810" t="str">
        <f t="shared" si="569"/>
        <v>43895Utah</v>
      </c>
      <c r="B1810" t="str">
        <f t="shared" si="574"/>
        <v>43895UT</v>
      </c>
      <c r="C1810" s="6">
        <v>43895</v>
      </c>
      <c r="D1810" t="s">
        <v>107</v>
      </c>
      <c r="E1810" t="s">
        <v>53</v>
      </c>
      <c r="F1810">
        <f>IFERROR(VLOOKUP(B1810,CovidTracking!B:G,4,FALSE),0)</f>
        <v>0</v>
      </c>
      <c r="G1810">
        <f>IFERROR(VLOOKUP(B1810,CovidTracking!B:G,5,FALSE),0)</f>
        <v>0</v>
      </c>
      <c r="H1810">
        <f t="shared" si="575"/>
        <v>0</v>
      </c>
      <c r="I1810">
        <f>IFERROR(VLOOKUP(B1810,CovidTracking!B:G,6,FALSE),0)</f>
        <v>0</v>
      </c>
      <c r="J1810">
        <f t="shared" si="587"/>
        <v>0</v>
      </c>
      <c r="K1810">
        <f t="shared" si="588"/>
        <v>0</v>
      </c>
      <c r="L1810">
        <f t="shared" si="589"/>
        <v>0</v>
      </c>
      <c r="M1810">
        <f t="shared" si="590"/>
        <v>0</v>
      </c>
      <c r="N1810">
        <f>VLOOKUP(A1810,Mobility!$A:$L,7,FALSE)</f>
        <v>10</v>
      </c>
      <c r="O1810">
        <f>VLOOKUP(A1810,Mobility!$A:$L,8,FALSE)</f>
        <v>16</v>
      </c>
      <c r="P1810">
        <f>VLOOKUP(A1810,Mobility!$A:$L,9,FALSE)</f>
        <v>65</v>
      </c>
      <c r="Q1810">
        <f>VLOOKUP(A1810,Mobility!$A:$L,10,FALSE)</f>
        <v>5</v>
      </c>
      <c r="R1810">
        <f>VLOOKUP(A1810,Mobility!$A:$L,11,FALSE)</f>
        <v>2</v>
      </c>
      <c r="S1810">
        <f>VLOOKUP(A1810,Mobility!$A:$L,12,FALSE)</f>
        <v>-1</v>
      </c>
      <c r="T1810">
        <f>VLOOKUP(D1810,'Pop and Pop Den'!A:C,2,FALSE)</f>
        <v>3282115</v>
      </c>
      <c r="U1810">
        <f>VLOOKUP(D1810,'Pop and Pop Den'!A:C,3,FALSE)</f>
        <v>39.942999999999998</v>
      </c>
      <c r="V1810">
        <f>VLOOKUP(D1810,Unemployment!A:B,2,FALSE)</f>
        <v>2.6</v>
      </c>
      <c r="W1810">
        <f>VLOOKUP(D1810,Unemployment!H:J,2,FALSE)</f>
        <v>2.5</v>
      </c>
      <c r="X1810">
        <f>VLOOKUP(D1810,Unemployment!H:J,3,FALSE)</f>
        <v>3.6</v>
      </c>
      <c r="Y1810">
        <f t="shared" si="576"/>
        <v>1</v>
      </c>
      <c r="Z1810">
        <f t="shared" si="577"/>
        <v>1.1000000000000001</v>
      </c>
      <c r="AA1810">
        <f>VLOOKUP(D1810,MedianAge!A:B,2,FALSE)</f>
        <v>30.7</v>
      </c>
      <c r="AB1810" s="6">
        <f>VLOOKUP(D1810,StateActions!F:G,2,FALSE)</f>
        <v>43932</v>
      </c>
      <c r="AC1810" s="6">
        <f>VLOOKUP(D1810,StateActions!L:M,2,FALSE)</f>
        <v>43918</v>
      </c>
      <c r="AD1810" s="6">
        <f>VLOOKUP(D1810,StateActions!A:B,2,FALSE)</f>
        <v>43903</v>
      </c>
      <c r="AE1810">
        <f t="shared" si="578"/>
        <v>-37</v>
      </c>
      <c r="AF1810">
        <f t="shared" si="579"/>
        <v>-23</v>
      </c>
      <c r="AG1810">
        <f t="shared" si="580"/>
        <v>-8</v>
      </c>
      <c r="AH1810" s="18">
        <f t="shared" si="581"/>
        <v>0</v>
      </c>
      <c r="AI1810" s="18">
        <f t="shared" si="582"/>
        <v>0</v>
      </c>
      <c r="AJ1810" s="20">
        <f t="shared" si="583"/>
        <v>0</v>
      </c>
      <c r="AK1810" t="str">
        <f t="shared" si="584"/>
        <v>Include</v>
      </c>
      <c r="AL1810" t="str">
        <f t="shared" si="585"/>
        <v>Less than 10 deaths</v>
      </c>
      <c r="AM1810" s="6">
        <f>IFERROR(VLOOKUP(D1810,DatesEachStateReach10Deaths!A:B,2,FALSE),AK1810)</f>
        <v>43927</v>
      </c>
      <c r="AN1810">
        <f t="shared" si="586"/>
        <v>-32</v>
      </c>
    </row>
    <row r="1811" spans="1:40" x14ac:dyDescent="0.25">
      <c r="A1811" t="str">
        <f t="shared" si="569"/>
        <v>43896Utah</v>
      </c>
      <c r="B1811" t="str">
        <f t="shared" si="574"/>
        <v>43896UT</v>
      </c>
      <c r="C1811" s="6">
        <v>43896</v>
      </c>
      <c r="D1811" t="s">
        <v>107</v>
      </c>
      <c r="E1811" t="s">
        <v>53</v>
      </c>
      <c r="F1811">
        <f>IFERROR(VLOOKUP(B1811,CovidTracking!B:G,4,FALSE),0)</f>
        <v>0</v>
      </c>
      <c r="G1811">
        <f>IFERROR(VLOOKUP(B1811,CovidTracking!B:G,5,FALSE),0)</f>
        <v>0</v>
      </c>
      <c r="H1811">
        <f t="shared" si="575"/>
        <v>0</v>
      </c>
      <c r="I1811">
        <f>IFERROR(VLOOKUP(B1811,CovidTracking!B:G,6,FALSE),0)</f>
        <v>0</v>
      </c>
      <c r="J1811">
        <f t="shared" si="587"/>
        <v>0</v>
      </c>
      <c r="K1811">
        <f t="shared" si="588"/>
        <v>0</v>
      </c>
      <c r="L1811">
        <f t="shared" si="589"/>
        <v>0</v>
      </c>
      <c r="M1811">
        <f t="shared" si="590"/>
        <v>0</v>
      </c>
      <c r="N1811">
        <f>VLOOKUP(A1811,Mobility!$A:$L,7,FALSE)</f>
        <v>7</v>
      </c>
      <c r="O1811">
        <f>VLOOKUP(A1811,Mobility!$A:$L,8,FALSE)</f>
        <v>15</v>
      </c>
      <c r="P1811">
        <f>VLOOKUP(A1811,Mobility!$A:$L,9,FALSE)</f>
        <v>61</v>
      </c>
      <c r="Q1811">
        <f>VLOOKUP(A1811,Mobility!$A:$L,10,FALSE)</f>
        <v>4</v>
      </c>
      <c r="R1811">
        <f>VLOOKUP(A1811,Mobility!$A:$L,11,FALSE)</f>
        <v>5</v>
      </c>
      <c r="S1811">
        <f>VLOOKUP(A1811,Mobility!$A:$L,12,FALSE)</f>
        <v>-1</v>
      </c>
      <c r="T1811">
        <f>VLOOKUP(D1811,'Pop and Pop Den'!A:C,2,FALSE)</f>
        <v>3282115</v>
      </c>
      <c r="U1811">
        <f>VLOOKUP(D1811,'Pop and Pop Den'!A:C,3,FALSE)</f>
        <v>39.942999999999998</v>
      </c>
      <c r="V1811">
        <f>VLOOKUP(D1811,Unemployment!A:B,2,FALSE)</f>
        <v>2.6</v>
      </c>
      <c r="W1811">
        <f>VLOOKUP(D1811,Unemployment!H:J,2,FALSE)</f>
        <v>2.5</v>
      </c>
      <c r="X1811">
        <f>VLOOKUP(D1811,Unemployment!H:J,3,FALSE)</f>
        <v>3.6</v>
      </c>
      <c r="Y1811">
        <f t="shared" si="576"/>
        <v>1</v>
      </c>
      <c r="Z1811">
        <f t="shared" si="577"/>
        <v>1.1000000000000001</v>
      </c>
      <c r="AA1811">
        <f>VLOOKUP(D1811,MedianAge!A:B,2,FALSE)</f>
        <v>30.7</v>
      </c>
      <c r="AB1811" s="6">
        <f>VLOOKUP(D1811,StateActions!F:G,2,FALSE)</f>
        <v>43932</v>
      </c>
      <c r="AC1811" s="6">
        <f>VLOOKUP(D1811,StateActions!L:M,2,FALSE)</f>
        <v>43918</v>
      </c>
      <c r="AD1811" s="6">
        <f>VLOOKUP(D1811,StateActions!A:B,2,FALSE)</f>
        <v>43903</v>
      </c>
      <c r="AE1811">
        <f t="shared" si="578"/>
        <v>-36</v>
      </c>
      <c r="AF1811">
        <f t="shared" si="579"/>
        <v>-22</v>
      </c>
      <c r="AG1811">
        <f t="shared" si="580"/>
        <v>-7</v>
      </c>
      <c r="AH1811" s="18">
        <f t="shared" si="581"/>
        <v>0</v>
      </c>
      <c r="AI1811" s="18">
        <f t="shared" si="582"/>
        <v>0</v>
      </c>
      <c r="AJ1811" s="20">
        <f t="shared" si="583"/>
        <v>0</v>
      </c>
      <c r="AK1811" t="str">
        <f t="shared" si="584"/>
        <v>Include</v>
      </c>
      <c r="AL1811" t="str">
        <f t="shared" si="585"/>
        <v>Less than 10 deaths</v>
      </c>
      <c r="AM1811" s="6">
        <f>IFERROR(VLOOKUP(D1811,DatesEachStateReach10Deaths!A:B,2,FALSE),AK1811)</f>
        <v>43927</v>
      </c>
      <c r="AN1811">
        <f t="shared" si="586"/>
        <v>-31</v>
      </c>
    </row>
    <row r="1812" spans="1:40" x14ac:dyDescent="0.25">
      <c r="A1812" t="str">
        <f t="shared" si="569"/>
        <v>43897Utah</v>
      </c>
      <c r="B1812" t="str">
        <f t="shared" si="574"/>
        <v>43897UT</v>
      </c>
      <c r="C1812" s="6">
        <v>43897</v>
      </c>
      <c r="D1812" t="s">
        <v>107</v>
      </c>
      <c r="E1812" t="s">
        <v>53</v>
      </c>
      <c r="F1812">
        <f>IFERROR(VLOOKUP(B1812,CovidTracking!B:G,4,FALSE),0)</f>
        <v>1</v>
      </c>
      <c r="G1812">
        <f>IFERROR(VLOOKUP(B1812,CovidTracking!B:G,5,FALSE),0)</f>
        <v>0</v>
      </c>
      <c r="H1812">
        <f t="shared" si="575"/>
        <v>1</v>
      </c>
      <c r="I1812">
        <f>IFERROR(VLOOKUP(B1812,CovidTracking!B:G,6,FALSE),0)</f>
        <v>0</v>
      </c>
      <c r="J1812">
        <f t="shared" si="587"/>
        <v>1</v>
      </c>
      <c r="K1812">
        <f t="shared" si="588"/>
        <v>0</v>
      </c>
      <c r="L1812">
        <f t="shared" si="589"/>
        <v>1</v>
      </c>
      <c r="M1812">
        <f t="shared" si="590"/>
        <v>0</v>
      </c>
      <c r="N1812">
        <f>VLOOKUP(A1812,Mobility!$A:$L,7,FALSE)</f>
        <v>5</v>
      </c>
      <c r="O1812">
        <f>VLOOKUP(A1812,Mobility!$A:$L,8,FALSE)</f>
        <v>13</v>
      </c>
      <c r="P1812">
        <f>VLOOKUP(A1812,Mobility!$A:$L,9,FALSE)</f>
        <v>47</v>
      </c>
      <c r="Q1812">
        <f>VLOOKUP(A1812,Mobility!$A:$L,10,FALSE)</f>
        <v>7</v>
      </c>
      <c r="R1812">
        <f>VLOOKUP(A1812,Mobility!$A:$L,11,FALSE)</f>
        <v>3</v>
      </c>
      <c r="S1812">
        <f>VLOOKUP(A1812,Mobility!$A:$L,12,FALSE)</f>
        <v>-1</v>
      </c>
      <c r="T1812">
        <f>VLOOKUP(D1812,'Pop and Pop Den'!A:C,2,FALSE)</f>
        <v>3282115</v>
      </c>
      <c r="U1812">
        <f>VLOOKUP(D1812,'Pop and Pop Den'!A:C,3,FALSE)</f>
        <v>39.942999999999998</v>
      </c>
      <c r="V1812">
        <f>VLOOKUP(D1812,Unemployment!A:B,2,FALSE)</f>
        <v>2.6</v>
      </c>
      <c r="W1812">
        <f>VLOOKUP(D1812,Unemployment!H:J,2,FALSE)</f>
        <v>2.5</v>
      </c>
      <c r="X1812">
        <f>VLOOKUP(D1812,Unemployment!H:J,3,FALSE)</f>
        <v>3.6</v>
      </c>
      <c r="Y1812">
        <f t="shared" si="576"/>
        <v>1</v>
      </c>
      <c r="Z1812">
        <f t="shared" si="577"/>
        <v>1.1000000000000001</v>
      </c>
      <c r="AA1812">
        <f>VLOOKUP(D1812,MedianAge!A:B,2,FALSE)</f>
        <v>30.7</v>
      </c>
      <c r="AB1812" s="6">
        <f>VLOOKUP(D1812,StateActions!F:G,2,FALSE)</f>
        <v>43932</v>
      </c>
      <c r="AC1812" s="6">
        <f>VLOOKUP(D1812,StateActions!L:M,2,FALSE)</f>
        <v>43918</v>
      </c>
      <c r="AD1812" s="6">
        <f>VLOOKUP(D1812,StateActions!A:B,2,FALSE)</f>
        <v>43903</v>
      </c>
      <c r="AE1812">
        <f t="shared" si="578"/>
        <v>-35</v>
      </c>
      <c r="AF1812">
        <f t="shared" si="579"/>
        <v>-21</v>
      </c>
      <c r="AG1812">
        <f t="shared" si="580"/>
        <v>-6</v>
      </c>
      <c r="AH1812" s="18">
        <f t="shared" si="581"/>
        <v>1</v>
      </c>
      <c r="AI1812" s="18">
        <f t="shared" si="582"/>
        <v>0</v>
      </c>
      <c r="AJ1812" s="20">
        <f t="shared" si="583"/>
        <v>0</v>
      </c>
      <c r="AK1812" t="str">
        <f t="shared" si="584"/>
        <v>Include</v>
      </c>
      <c r="AL1812" t="str">
        <f t="shared" si="585"/>
        <v>Less than 10 deaths</v>
      </c>
      <c r="AM1812" s="6">
        <f>IFERROR(VLOOKUP(D1812,DatesEachStateReach10Deaths!A:B,2,FALSE),AK1812)</f>
        <v>43927</v>
      </c>
      <c r="AN1812">
        <f t="shared" si="586"/>
        <v>-30</v>
      </c>
    </row>
    <row r="1813" spans="1:40" x14ac:dyDescent="0.25">
      <c r="A1813" t="str">
        <f t="shared" si="569"/>
        <v>43898Utah</v>
      </c>
      <c r="B1813" t="str">
        <f t="shared" si="574"/>
        <v>43898UT</v>
      </c>
      <c r="C1813" s="6">
        <v>43898</v>
      </c>
      <c r="D1813" t="s">
        <v>107</v>
      </c>
      <c r="E1813" t="s">
        <v>53</v>
      </c>
      <c r="F1813">
        <f>IFERROR(VLOOKUP(B1813,CovidTracking!B:G,4,FALSE),0)</f>
        <v>1</v>
      </c>
      <c r="G1813">
        <f>IFERROR(VLOOKUP(B1813,CovidTracking!B:G,5,FALSE),0)</f>
        <v>0</v>
      </c>
      <c r="H1813">
        <f t="shared" si="575"/>
        <v>1</v>
      </c>
      <c r="I1813">
        <f>IFERROR(VLOOKUP(B1813,CovidTracking!B:G,6,FALSE),0)</f>
        <v>0</v>
      </c>
      <c r="J1813">
        <f t="shared" si="587"/>
        <v>0</v>
      </c>
      <c r="K1813">
        <f t="shared" si="588"/>
        <v>0</v>
      </c>
      <c r="L1813">
        <f t="shared" si="589"/>
        <v>0</v>
      </c>
      <c r="M1813">
        <f t="shared" si="590"/>
        <v>0</v>
      </c>
      <c r="N1813">
        <f>VLOOKUP(A1813,Mobility!$A:$L,7,FALSE)</f>
        <v>11</v>
      </c>
      <c r="O1813">
        <f>VLOOKUP(A1813,Mobility!$A:$L,8,FALSE)</f>
        <v>15</v>
      </c>
      <c r="P1813">
        <f>VLOOKUP(A1813,Mobility!$A:$L,9,FALSE)</f>
        <v>20</v>
      </c>
      <c r="Q1813">
        <f>VLOOKUP(A1813,Mobility!$A:$L,10,FALSE)</f>
        <v>5</v>
      </c>
      <c r="R1813">
        <f>VLOOKUP(A1813,Mobility!$A:$L,11,FALSE)</f>
        <v>1</v>
      </c>
      <c r="S1813">
        <f>VLOOKUP(A1813,Mobility!$A:$L,12,FALSE)</f>
        <v>-1</v>
      </c>
      <c r="T1813">
        <f>VLOOKUP(D1813,'Pop and Pop Den'!A:C,2,FALSE)</f>
        <v>3282115</v>
      </c>
      <c r="U1813">
        <f>VLOOKUP(D1813,'Pop and Pop Den'!A:C,3,FALSE)</f>
        <v>39.942999999999998</v>
      </c>
      <c r="V1813">
        <f>VLOOKUP(D1813,Unemployment!A:B,2,FALSE)</f>
        <v>2.6</v>
      </c>
      <c r="W1813">
        <f>VLOOKUP(D1813,Unemployment!H:J,2,FALSE)</f>
        <v>2.5</v>
      </c>
      <c r="X1813">
        <f>VLOOKUP(D1813,Unemployment!H:J,3,FALSE)</f>
        <v>3.6</v>
      </c>
      <c r="Y1813">
        <f t="shared" si="576"/>
        <v>1</v>
      </c>
      <c r="Z1813">
        <f t="shared" si="577"/>
        <v>1.1000000000000001</v>
      </c>
      <c r="AA1813">
        <f>VLOOKUP(D1813,MedianAge!A:B,2,FALSE)</f>
        <v>30.7</v>
      </c>
      <c r="AB1813" s="6">
        <f>VLOOKUP(D1813,StateActions!F:G,2,FALSE)</f>
        <v>43932</v>
      </c>
      <c r="AC1813" s="6">
        <f>VLOOKUP(D1813,StateActions!L:M,2,FALSE)</f>
        <v>43918</v>
      </c>
      <c r="AD1813" s="6">
        <f>VLOOKUP(D1813,StateActions!A:B,2,FALSE)</f>
        <v>43903</v>
      </c>
      <c r="AE1813">
        <f t="shared" si="578"/>
        <v>-34</v>
      </c>
      <c r="AF1813">
        <f t="shared" si="579"/>
        <v>-20</v>
      </c>
      <c r="AG1813">
        <f t="shared" si="580"/>
        <v>-5</v>
      </c>
      <c r="AH1813" s="18">
        <f t="shared" si="581"/>
        <v>1</v>
      </c>
      <c r="AI1813" s="18">
        <f t="shared" si="582"/>
        <v>0</v>
      </c>
      <c r="AJ1813" s="20">
        <f t="shared" si="583"/>
        <v>0</v>
      </c>
      <c r="AK1813" t="str">
        <f t="shared" si="584"/>
        <v>Include</v>
      </c>
      <c r="AL1813" t="str">
        <f t="shared" si="585"/>
        <v>Less than 10 deaths</v>
      </c>
      <c r="AM1813" s="6">
        <f>IFERROR(VLOOKUP(D1813,DatesEachStateReach10Deaths!A:B,2,FALSE),AK1813)</f>
        <v>43927</v>
      </c>
      <c r="AN1813">
        <f t="shared" si="586"/>
        <v>-29</v>
      </c>
    </row>
    <row r="1814" spans="1:40" x14ac:dyDescent="0.25">
      <c r="A1814" t="str">
        <f t="shared" si="569"/>
        <v>43899Utah</v>
      </c>
      <c r="B1814" t="str">
        <f t="shared" si="574"/>
        <v>43899UT</v>
      </c>
      <c r="C1814" s="6">
        <v>43899</v>
      </c>
      <c r="D1814" t="s">
        <v>107</v>
      </c>
      <c r="E1814" t="s">
        <v>53</v>
      </c>
      <c r="F1814">
        <f>IFERROR(VLOOKUP(B1814,CovidTracking!B:G,4,FALSE),0)</f>
        <v>1</v>
      </c>
      <c r="G1814">
        <f>IFERROR(VLOOKUP(B1814,CovidTracking!B:G,5,FALSE),0)</f>
        <v>0</v>
      </c>
      <c r="H1814">
        <f t="shared" si="575"/>
        <v>1</v>
      </c>
      <c r="I1814">
        <f>IFERROR(VLOOKUP(B1814,CovidTracking!B:G,6,FALSE),0)</f>
        <v>0</v>
      </c>
      <c r="J1814">
        <f t="shared" si="587"/>
        <v>0</v>
      </c>
      <c r="K1814">
        <f t="shared" si="588"/>
        <v>0</v>
      </c>
      <c r="L1814">
        <f t="shared" si="589"/>
        <v>0</v>
      </c>
      <c r="M1814">
        <f t="shared" si="590"/>
        <v>0</v>
      </c>
      <c r="N1814">
        <f>VLOOKUP(A1814,Mobility!$A:$L,7,FALSE)</f>
        <v>8</v>
      </c>
      <c r="O1814">
        <f>VLOOKUP(A1814,Mobility!$A:$L,8,FALSE)</f>
        <v>14</v>
      </c>
      <c r="P1814">
        <f>VLOOKUP(A1814,Mobility!$A:$L,9,FALSE)</f>
        <v>37</v>
      </c>
      <c r="Q1814">
        <f>VLOOKUP(A1814,Mobility!$A:$L,10,FALSE)</f>
        <v>2</v>
      </c>
      <c r="R1814">
        <f>VLOOKUP(A1814,Mobility!$A:$L,11,FALSE)</f>
        <v>1</v>
      </c>
      <c r="S1814">
        <f>VLOOKUP(A1814,Mobility!$A:$L,12,FALSE)</f>
        <v>0</v>
      </c>
      <c r="T1814">
        <f>VLOOKUP(D1814,'Pop and Pop Den'!A:C,2,FALSE)</f>
        <v>3282115</v>
      </c>
      <c r="U1814">
        <f>VLOOKUP(D1814,'Pop and Pop Den'!A:C,3,FALSE)</f>
        <v>39.942999999999998</v>
      </c>
      <c r="V1814">
        <f>VLOOKUP(D1814,Unemployment!A:B,2,FALSE)</f>
        <v>2.6</v>
      </c>
      <c r="W1814">
        <f>VLOOKUP(D1814,Unemployment!H:J,2,FALSE)</f>
        <v>2.5</v>
      </c>
      <c r="X1814">
        <f>VLOOKUP(D1814,Unemployment!H:J,3,FALSE)</f>
        <v>3.6</v>
      </c>
      <c r="Y1814">
        <f t="shared" si="576"/>
        <v>1</v>
      </c>
      <c r="Z1814">
        <f t="shared" si="577"/>
        <v>1.1000000000000001</v>
      </c>
      <c r="AA1814">
        <f>VLOOKUP(D1814,MedianAge!A:B,2,FALSE)</f>
        <v>30.7</v>
      </c>
      <c r="AB1814" s="6">
        <f>VLOOKUP(D1814,StateActions!F:G,2,FALSE)</f>
        <v>43932</v>
      </c>
      <c r="AC1814" s="6">
        <f>VLOOKUP(D1814,StateActions!L:M,2,FALSE)</f>
        <v>43918</v>
      </c>
      <c r="AD1814" s="6">
        <f>VLOOKUP(D1814,StateActions!A:B,2,FALSE)</f>
        <v>43903</v>
      </c>
      <c r="AE1814">
        <f t="shared" si="578"/>
        <v>-33</v>
      </c>
      <c r="AF1814">
        <f t="shared" si="579"/>
        <v>-19</v>
      </c>
      <c r="AG1814">
        <f t="shared" si="580"/>
        <v>-4</v>
      </c>
      <c r="AH1814" s="18">
        <f t="shared" si="581"/>
        <v>1</v>
      </c>
      <c r="AI1814" s="18">
        <f t="shared" si="582"/>
        <v>0</v>
      </c>
      <c r="AJ1814" s="20">
        <f t="shared" si="583"/>
        <v>0</v>
      </c>
      <c r="AK1814" t="str">
        <f t="shared" si="584"/>
        <v>Include</v>
      </c>
      <c r="AL1814" t="str">
        <f t="shared" si="585"/>
        <v>Less than 10 deaths</v>
      </c>
      <c r="AM1814" s="6">
        <f>IFERROR(VLOOKUP(D1814,DatesEachStateReach10Deaths!A:B,2,FALSE),AK1814)</f>
        <v>43927</v>
      </c>
      <c r="AN1814">
        <f t="shared" si="586"/>
        <v>-28</v>
      </c>
    </row>
    <row r="1815" spans="1:40" x14ac:dyDescent="0.25">
      <c r="A1815" t="str">
        <f t="shared" si="569"/>
        <v>43900Utah</v>
      </c>
      <c r="B1815" t="str">
        <f t="shared" si="574"/>
        <v>43900UT</v>
      </c>
      <c r="C1815" s="6">
        <v>43900</v>
      </c>
      <c r="D1815" t="s">
        <v>107</v>
      </c>
      <c r="E1815" t="s">
        <v>53</v>
      </c>
      <c r="F1815">
        <f>IFERROR(VLOOKUP(B1815,CovidTracking!B:G,4,FALSE),0)</f>
        <v>2</v>
      </c>
      <c r="G1815">
        <f>IFERROR(VLOOKUP(B1815,CovidTracking!B:G,5,FALSE),0)</f>
        <v>0</v>
      </c>
      <c r="H1815">
        <f t="shared" si="575"/>
        <v>2</v>
      </c>
      <c r="I1815">
        <f>IFERROR(VLOOKUP(B1815,CovidTracking!B:G,6,FALSE),0)</f>
        <v>0</v>
      </c>
      <c r="J1815">
        <f t="shared" si="587"/>
        <v>1</v>
      </c>
      <c r="K1815">
        <f t="shared" si="588"/>
        <v>0</v>
      </c>
      <c r="L1815">
        <f t="shared" si="589"/>
        <v>1</v>
      </c>
      <c r="M1815">
        <f t="shared" si="590"/>
        <v>0</v>
      </c>
      <c r="N1815">
        <f>VLOOKUP(A1815,Mobility!$A:$L,7,FALSE)</f>
        <v>8</v>
      </c>
      <c r="O1815">
        <f>VLOOKUP(A1815,Mobility!$A:$L,8,FALSE)</f>
        <v>14</v>
      </c>
      <c r="P1815">
        <f>VLOOKUP(A1815,Mobility!$A:$L,9,FALSE)</f>
        <v>77</v>
      </c>
      <c r="Q1815">
        <f>VLOOKUP(A1815,Mobility!$A:$L,10,FALSE)</f>
        <v>-2</v>
      </c>
      <c r="R1815">
        <f>VLOOKUP(A1815,Mobility!$A:$L,11,FALSE)</f>
        <v>1</v>
      </c>
      <c r="S1815">
        <f>VLOOKUP(A1815,Mobility!$A:$L,12,FALSE)</f>
        <v>-1</v>
      </c>
      <c r="T1815">
        <f>VLOOKUP(D1815,'Pop and Pop Den'!A:C,2,FALSE)</f>
        <v>3282115</v>
      </c>
      <c r="U1815">
        <f>VLOOKUP(D1815,'Pop and Pop Den'!A:C,3,FALSE)</f>
        <v>39.942999999999998</v>
      </c>
      <c r="V1815">
        <f>VLOOKUP(D1815,Unemployment!A:B,2,FALSE)</f>
        <v>2.6</v>
      </c>
      <c r="W1815">
        <f>VLOOKUP(D1815,Unemployment!H:J,2,FALSE)</f>
        <v>2.5</v>
      </c>
      <c r="X1815">
        <f>VLOOKUP(D1815,Unemployment!H:J,3,FALSE)</f>
        <v>3.6</v>
      </c>
      <c r="Y1815">
        <f t="shared" si="576"/>
        <v>1</v>
      </c>
      <c r="Z1815">
        <f t="shared" si="577"/>
        <v>1.1000000000000001</v>
      </c>
      <c r="AA1815">
        <f>VLOOKUP(D1815,MedianAge!A:B,2,FALSE)</f>
        <v>30.7</v>
      </c>
      <c r="AB1815" s="6">
        <f>VLOOKUP(D1815,StateActions!F:G,2,FALSE)</f>
        <v>43932</v>
      </c>
      <c r="AC1815" s="6">
        <f>VLOOKUP(D1815,StateActions!L:M,2,FALSE)</f>
        <v>43918</v>
      </c>
      <c r="AD1815" s="6">
        <f>VLOOKUP(D1815,StateActions!A:B,2,FALSE)</f>
        <v>43903</v>
      </c>
      <c r="AE1815">
        <f t="shared" si="578"/>
        <v>-32</v>
      </c>
      <c r="AF1815">
        <f t="shared" si="579"/>
        <v>-18</v>
      </c>
      <c r="AG1815">
        <f t="shared" si="580"/>
        <v>-3</v>
      </c>
      <c r="AH1815" s="18">
        <f t="shared" si="581"/>
        <v>1</v>
      </c>
      <c r="AI1815" s="18">
        <f t="shared" si="582"/>
        <v>0</v>
      </c>
      <c r="AJ1815" s="20">
        <f t="shared" si="583"/>
        <v>0</v>
      </c>
      <c r="AK1815" t="str">
        <f t="shared" si="584"/>
        <v>Include</v>
      </c>
      <c r="AL1815" t="str">
        <f t="shared" si="585"/>
        <v>Less than 10 deaths</v>
      </c>
      <c r="AM1815" s="6">
        <f>IFERROR(VLOOKUP(D1815,DatesEachStateReach10Deaths!A:B,2,FALSE),AK1815)</f>
        <v>43927</v>
      </c>
      <c r="AN1815">
        <f t="shared" si="586"/>
        <v>-27</v>
      </c>
    </row>
    <row r="1816" spans="1:40" x14ac:dyDescent="0.25">
      <c r="A1816" t="str">
        <f t="shared" si="569"/>
        <v>43901Utah</v>
      </c>
      <c r="B1816" t="str">
        <f t="shared" si="574"/>
        <v>43901UT</v>
      </c>
      <c r="C1816" s="6">
        <v>43901</v>
      </c>
      <c r="D1816" t="s">
        <v>107</v>
      </c>
      <c r="E1816" t="s">
        <v>53</v>
      </c>
      <c r="F1816">
        <f>IFERROR(VLOOKUP(B1816,CovidTracking!B:G,4,FALSE),0)</f>
        <v>2</v>
      </c>
      <c r="G1816">
        <f>IFERROR(VLOOKUP(B1816,CovidTracking!B:G,5,FALSE),0)</f>
        <v>0</v>
      </c>
      <c r="H1816">
        <f t="shared" si="575"/>
        <v>2</v>
      </c>
      <c r="I1816">
        <f>IFERROR(VLOOKUP(B1816,CovidTracking!B:G,6,FALSE),0)</f>
        <v>0</v>
      </c>
      <c r="J1816">
        <f t="shared" si="587"/>
        <v>0</v>
      </c>
      <c r="K1816">
        <f t="shared" si="588"/>
        <v>0</v>
      </c>
      <c r="L1816">
        <f t="shared" si="589"/>
        <v>0</v>
      </c>
      <c r="M1816">
        <f t="shared" si="590"/>
        <v>0</v>
      </c>
      <c r="N1816">
        <f>VLOOKUP(A1816,Mobility!$A:$L,7,FALSE)</f>
        <v>8</v>
      </c>
      <c r="O1816">
        <f>VLOOKUP(A1816,Mobility!$A:$L,8,FALSE)</f>
        <v>19</v>
      </c>
      <c r="P1816">
        <f>VLOOKUP(A1816,Mobility!$A:$L,9,FALSE)</f>
        <v>52</v>
      </c>
      <c r="Q1816">
        <f>VLOOKUP(A1816,Mobility!$A:$L,10,FALSE)</f>
        <v>0</v>
      </c>
      <c r="R1816">
        <f>VLOOKUP(A1816,Mobility!$A:$L,11,FALSE)</f>
        <v>1</v>
      </c>
      <c r="S1816">
        <f>VLOOKUP(A1816,Mobility!$A:$L,12,FALSE)</f>
        <v>-1</v>
      </c>
      <c r="T1816">
        <f>VLOOKUP(D1816,'Pop and Pop Den'!A:C,2,FALSE)</f>
        <v>3282115</v>
      </c>
      <c r="U1816">
        <f>VLOOKUP(D1816,'Pop and Pop Den'!A:C,3,FALSE)</f>
        <v>39.942999999999998</v>
      </c>
      <c r="V1816">
        <f>VLOOKUP(D1816,Unemployment!A:B,2,FALSE)</f>
        <v>2.6</v>
      </c>
      <c r="W1816">
        <f>VLOOKUP(D1816,Unemployment!H:J,2,FALSE)</f>
        <v>2.5</v>
      </c>
      <c r="X1816">
        <f>VLOOKUP(D1816,Unemployment!H:J,3,FALSE)</f>
        <v>3.6</v>
      </c>
      <c r="Y1816">
        <f t="shared" si="576"/>
        <v>1</v>
      </c>
      <c r="Z1816">
        <f t="shared" si="577"/>
        <v>1.1000000000000001</v>
      </c>
      <c r="AA1816">
        <f>VLOOKUP(D1816,MedianAge!A:B,2,FALSE)</f>
        <v>30.7</v>
      </c>
      <c r="AB1816" s="6">
        <f>VLOOKUP(D1816,StateActions!F:G,2,FALSE)</f>
        <v>43932</v>
      </c>
      <c r="AC1816" s="6">
        <f>VLOOKUP(D1816,StateActions!L:M,2,FALSE)</f>
        <v>43918</v>
      </c>
      <c r="AD1816" s="6">
        <f>VLOOKUP(D1816,StateActions!A:B,2,FALSE)</f>
        <v>43903</v>
      </c>
      <c r="AE1816">
        <f t="shared" si="578"/>
        <v>-31</v>
      </c>
      <c r="AF1816">
        <f t="shared" si="579"/>
        <v>-17</v>
      </c>
      <c r="AG1816">
        <f t="shared" si="580"/>
        <v>-2</v>
      </c>
      <c r="AH1816" s="18">
        <f t="shared" si="581"/>
        <v>1</v>
      </c>
      <c r="AI1816" s="18">
        <f t="shared" si="582"/>
        <v>0</v>
      </c>
      <c r="AJ1816" s="20">
        <f t="shared" si="583"/>
        <v>0</v>
      </c>
      <c r="AK1816" t="str">
        <f t="shared" si="584"/>
        <v>Include</v>
      </c>
      <c r="AL1816" t="str">
        <f t="shared" si="585"/>
        <v>Less than 10 deaths</v>
      </c>
      <c r="AM1816" s="6">
        <f>IFERROR(VLOOKUP(D1816,DatesEachStateReach10Deaths!A:B,2,FALSE),AK1816)</f>
        <v>43927</v>
      </c>
      <c r="AN1816">
        <f t="shared" si="586"/>
        <v>-26</v>
      </c>
    </row>
    <row r="1817" spans="1:40" x14ac:dyDescent="0.25">
      <c r="A1817" t="str">
        <f t="shared" si="569"/>
        <v>43902Utah</v>
      </c>
      <c r="B1817" t="str">
        <f t="shared" si="574"/>
        <v>43902UT</v>
      </c>
      <c r="C1817" s="6">
        <v>43902</v>
      </c>
      <c r="D1817" t="s">
        <v>107</v>
      </c>
      <c r="E1817" t="s">
        <v>53</v>
      </c>
      <c r="F1817">
        <f>IFERROR(VLOOKUP(B1817,CovidTracking!B:G,4,FALSE),0)</f>
        <v>4</v>
      </c>
      <c r="G1817">
        <f>IFERROR(VLOOKUP(B1817,CovidTracking!B:G,5,FALSE),0)</f>
        <v>131</v>
      </c>
      <c r="H1817">
        <f t="shared" si="575"/>
        <v>135</v>
      </c>
      <c r="I1817">
        <f>IFERROR(VLOOKUP(B1817,CovidTracking!B:G,6,FALSE),0)</f>
        <v>0</v>
      </c>
      <c r="J1817">
        <f t="shared" si="587"/>
        <v>2</v>
      </c>
      <c r="K1817">
        <f t="shared" si="588"/>
        <v>131</v>
      </c>
      <c r="L1817">
        <f t="shared" si="589"/>
        <v>133</v>
      </c>
      <c r="M1817">
        <f t="shared" si="590"/>
        <v>0</v>
      </c>
      <c r="N1817">
        <f>VLOOKUP(A1817,Mobility!$A:$L,7,FALSE)</f>
        <v>10</v>
      </c>
      <c r="O1817">
        <f>VLOOKUP(A1817,Mobility!$A:$L,8,FALSE)</f>
        <v>47</v>
      </c>
      <c r="P1817">
        <f>VLOOKUP(A1817,Mobility!$A:$L,9,FALSE)</f>
        <v>65</v>
      </c>
      <c r="Q1817">
        <f>VLOOKUP(A1817,Mobility!$A:$L,10,FALSE)</f>
        <v>-2</v>
      </c>
      <c r="R1817">
        <f>VLOOKUP(A1817,Mobility!$A:$L,11,FALSE)</f>
        <v>-1</v>
      </c>
      <c r="S1817">
        <f>VLOOKUP(A1817,Mobility!$A:$L,12,FALSE)</f>
        <v>0</v>
      </c>
      <c r="T1817">
        <f>VLOOKUP(D1817,'Pop and Pop Den'!A:C,2,FALSE)</f>
        <v>3282115</v>
      </c>
      <c r="U1817">
        <f>VLOOKUP(D1817,'Pop and Pop Den'!A:C,3,FALSE)</f>
        <v>39.942999999999998</v>
      </c>
      <c r="V1817">
        <f>VLOOKUP(D1817,Unemployment!A:B,2,FALSE)</f>
        <v>2.6</v>
      </c>
      <c r="W1817">
        <f>VLOOKUP(D1817,Unemployment!H:J,2,FALSE)</f>
        <v>2.5</v>
      </c>
      <c r="X1817">
        <f>VLOOKUP(D1817,Unemployment!H:J,3,FALSE)</f>
        <v>3.6</v>
      </c>
      <c r="Y1817">
        <f t="shared" si="576"/>
        <v>1</v>
      </c>
      <c r="Z1817">
        <f t="shared" si="577"/>
        <v>1.1000000000000001</v>
      </c>
      <c r="AA1817">
        <f>VLOOKUP(D1817,MedianAge!A:B,2,FALSE)</f>
        <v>30.7</v>
      </c>
      <c r="AB1817" s="6">
        <f>VLOOKUP(D1817,StateActions!F:G,2,FALSE)</f>
        <v>43932</v>
      </c>
      <c r="AC1817" s="6">
        <f>VLOOKUP(D1817,StateActions!L:M,2,FALSE)</f>
        <v>43918</v>
      </c>
      <c r="AD1817" s="6">
        <f>VLOOKUP(D1817,StateActions!A:B,2,FALSE)</f>
        <v>43903</v>
      </c>
      <c r="AE1817">
        <f t="shared" si="578"/>
        <v>-30</v>
      </c>
      <c r="AF1817">
        <f t="shared" si="579"/>
        <v>-16</v>
      </c>
      <c r="AG1817">
        <f t="shared" si="580"/>
        <v>-1</v>
      </c>
      <c r="AH1817" s="18">
        <f t="shared" si="581"/>
        <v>2.9629629629629631E-2</v>
      </c>
      <c r="AI1817" s="18">
        <f t="shared" si="582"/>
        <v>0.97037037037037033</v>
      </c>
      <c r="AJ1817" s="20">
        <f t="shared" si="583"/>
        <v>0</v>
      </c>
      <c r="AK1817" t="str">
        <f t="shared" si="584"/>
        <v>Include</v>
      </c>
      <c r="AL1817" t="str">
        <f t="shared" si="585"/>
        <v>Less than 10 deaths</v>
      </c>
      <c r="AM1817" s="6">
        <f>IFERROR(VLOOKUP(D1817,DatesEachStateReach10Deaths!A:B,2,FALSE),AK1817)</f>
        <v>43927</v>
      </c>
      <c r="AN1817">
        <f t="shared" si="586"/>
        <v>-25</v>
      </c>
    </row>
    <row r="1818" spans="1:40" x14ac:dyDescent="0.25">
      <c r="A1818" t="str">
        <f t="shared" si="569"/>
        <v>43903Utah</v>
      </c>
      <c r="B1818" t="str">
        <f t="shared" si="574"/>
        <v>43903UT</v>
      </c>
      <c r="C1818" s="6">
        <v>43903</v>
      </c>
      <c r="D1818" t="s">
        <v>107</v>
      </c>
      <c r="E1818" t="s">
        <v>53</v>
      </c>
      <c r="F1818">
        <f>IFERROR(VLOOKUP(B1818,CovidTracking!B:G,4,FALSE),0)</f>
        <v>6</v>
      </c>
      <c r="G1818">
        <f>IFERROR(VLOOKUP(B1818,CovidTracking!B:G,5,FALSE),0)</f>
        <v>131</v>
      </c>
      <c r="H1818">
        <f t="shared" si="575"/>
        <v>137</v>
      </c>
      <c r="I1818">
        <f>IFERROR(VLOOKUP(B1818,CovidTracking!B:G,6,FALSE),0)</f>
        <v>0</v>
      </c>
      <c r="J1818">
        <f t="shared" si="587"/>
        <v>2</v>
      </c>
      <c r="K1818">
        <f t="shared" si="588"/>
        <v>0</v>
      </c>
      <c r="L1818">
        <f t="shared" si="589"/>
        <v>2</v>
      </c>
      <c r="M1818">
        <f t="shared" si="590"/>
        <v>0</v>
      </c>
      <c r="N1818">
        <f>VLOOKUP(A1818,Mobility!$A:$L,7,FALSE)</f>
        <v>-2</v>
      </c>
      <c r="O1818">
        <f>VLOOKUP(A1818,Mobility!$A:$L,8,FALSE)</f>
        <v>44</v>
      </c>
      <c r="P1818">
        <f>VLOOKUP(A1818,Mobility!$A:$L,9,FALSE)</f>
        <v>12</v>
      </c>
      <c r="Q1818">
        <f>VLOOKUP(A1818,Mobility!$A:$L,10,FALSE)</f>
        <v>-9</v>
      </c>
      <c r="R1818">
        <f>VLOOKUP(A1818,Mobility!$A:$L,11,FALSE)</f>
        <v>-4</v>
      </c>
      <c r="S1818">
        <f>VLOOKUP(A1818,Mobility!$A:$L,12,FALSE)</f>
        <v>3</v>
      </c>
      <c r="T1818">
        <f>VLOOKUP(D1818,'Pop and Pop Den'!A:C,2,FALSE)</f>
        <v>3282115</v>
      </c>
      <c r="U1818">
        <f>VLOOKUP(D1818,'Pop and Pop Den'!A:C,3,FALSE)</f>
        <v>39.942999999999998</v>
      </c>
      <c r="V1818">
        <f>VLOOKUP(D1818,Unemployment!A:B,2,FALSE)</f>
        <v>2.6</v>
      </c>
      <c r="W1818">
        <f>VLOOKUP(D1818,Unemployment!H:J,2,FALSE)</f>
        <v>2.5</v>
      </c>
      <c r="X1818">
        <f>VLOOKUP(D1818,Unemployment!H:J,3,FALSE)</f>
        <v>3.6</v>
      </c>
      <c r="Y1818">
        <f t="shared" si="576"/>
        <v>1</v>
      </c>
      <c r="Z1818">
        <f t="shared" si="577"/>
        <v>1.1000000000000001</v>
      </c>
      <c r="AA1818">
        <f>VLOOKUP(D1818,MedianAge!A:B,2,FALSE)</f>
        <v>30.7</v>
      </c>
      <c r="AB1818" s="6">
        <f>VLOOKUP(D1818,StateActions!F:G,2,FALSE)</f>
        <v>43932</v>
      </c>
      <c r="AC1818" s="6">
        <f>VLOOKUP(D1818,StateActions!L:M,2,FALSE)</f>
        <v>43918</v>
      </c>
      <c r="AD1818" s="6">
        <f>VLOOKUP(D1818,StateActions!A:B,2,FALSE)</f>
        <v>43903</v>
      </c>
      <c r="AE1818">
        <f t="shared" si="578"/>
        <v>-29</v>
      </c>
      <c r="AF1818">
        <f t="shared" si="579"/>
        <v>-15</v>
      </c>
      <c r="AG1818">
        <f t="shared" si="580"/>
        <v>0</v>
      </c>
      <c r="AH1818" s="18">
        <f t="shared" si="581"/>
        <v>4.3795620437956206E-2</v>
      </c>
      <c r="AI1818" s="18">
        <f t="shared" si="582"/>
        <v>0.95620437956204385</v>
      </c>
      <c r="AJ1818" s="20">
        <f t="shared" si="583"/>
        <v>0</v>
      </c>
      <c r="AK1818" t="str">
        <f t="shared" si="584"/>
        <v>Include</v>
      </c>
      <c r="AL1818" t="str">
        <f t="shared" si="585"/>
        <v>Less than 10 deaths</v>
      </c>
      <c r="AM1818" s="6">
        <f>IFERROR(VLOOKUP(D1818,DatesEachStateReach10Deaths!A:B,2,FALSE),AK1818)</f>
        <v>43927</v>
      </c>
      <c r="AN1818">
        <f t="shared" si="586"/>
        <v>-24</v>
      </c>
    </row>
    <row r="1819" spans="1:40" x14ac:dyDescent="0.25">
      <c r="A1819" t="str">
        <f t="shared" si="569"/>
        <v>43904Utah</v>
      </c>
      <c r="B1819" t="str">
        <f t="shared" si="574"/>
        <v>43904UT</v>
      </c>
      <c r="C1819" s="6">
        <v>43904</v>
      </c>
      <c r="D1819" t="s">
        <v>107</v>
      </c>
      <c r="E1819" t="s">
        <v>53</v>
      </c>
      <c r="F1819">
        <f>IFERROR(VLOOKUP(B1819,CovidTracking!B:G,4,FALSE),0)</f>
        <v>6</v>
      </c>
      <c r="G1819">
        <f>IFERROR(VLOOKUP(B1819,CovidTracking!B:G,5,FALSE),0)</f>
        <v>131</v>
      </c>
      <c r="H1819">
        <f t="shared" si="575"/>
        <v>137</v>
      </c>
      <c r="I1819">
        <f>IFERROR(VLOOKUP(B1819,CovidTracking!B:G,6,FALSE),0)</f>
        <v>0</v>
      </c>
      <c r="J1819">
        <f t="shared" si="587"/>
        <v>0</v>
      </c>
      <c r="K1819">
        <f t="shared" si="588"/>
        <v>0</v>
      </c>
      <c r="L1819">
        <f t="shared" si="589"/>
        <v>0</v>
      </c>
      <c r="M1819">
        <f t="shared" si="590"/>
        <v>0</v>
      </c>
      <c r="N1819">
        <f>VLOOKUP(A1819,Mobility!$A:$L,7,FALSE)</f>
        <v>-13</v>
      </c>
      <c r="O1819">
        <f>VLOOKUP(A1819,Mobility!$A:$L,8,FALSE)</f>
        <v>23</v>
      </c>
      <c r="P1819">
        <f>VLOOKUP(A1819,Mobility!$A:$L,9,FALSE)</f>
        <v>15</v>
      </c>
      <c r="Q1819">
        <f>VLOOKUP(A1819,Mobility!$A:$L,10,FALSE)</f>
        <v>-8</v>
      </c>
      <c r="R1819">
        <f>VLOOKUP(A1819,Mobility!$A:$L,11,FALSE)</f>
        <v>-3</v>
      </c>
      <c r="S1819">
        <f>VLOOKUP(A1819,Mobility!$A:$L,12,FALSE)</f>
        <v>4</v>
      </c>
      <c r="T1819">
        <f>VLOOKUP(D1819,'Pop and Pop Den'!A:C,2,FALSE)</f>
        <v>3282115</v>
      </c>
      <c r="U1819">
        <f>VLOOKUP(D1819,'Pop and Pop Den'!A:C,3,FALSE)</f>
        <v>39.942999999999998</v>
      </c>
      <c r="V1819">
        <f>VLOOKUP(D1819,Unemployment!A:B,2,FALSE)</f>
        <v>2.6</v>
      </c>
      <c r="W1819">
        <f>VLOOKUP(D1819,Unemployment!H:J,2,FALSE)</f>
        <v>2.5</v>
      </c>
      <c r="X1819">
        <f>VLOOKUP(D1819,Unemployment!H:J,3,FALSE)</f>
        <v>3.6</v>
      </c>
      <c r="Y1819">
        <f t="shared" si="576"/>
        <v>1</v>
      </c>
      <c r="Z1819">
        <f t="shared" si="577"/>
        <v>1.1000000000000001</v>
      </c>
      <c r="AA1819">
        <f>VLOOKUP(D1819,MedianAge!A:B,2,FALSE)</f>
        <v>30.7</v>
      </c>
      <c r="AB1819" s="6">
        <f>VLOOKUP(D1819,StateActions!F:G,2,FALSE)</f>
        <v>43932</v>
      </c>
      <c r="AC1819" s="6">
        <f>VLOOKUP(D1819,StateActions!L:M,2,FALSE)</f>
        <v>43918</v>
      </c>
      <c r="AD1819" s="6">
        <f>VLOOKUP(D1819,StateActions!A:B,2,FALSE)</f>
        <v>43903</v>
      </c>
      <c r="AE1819">
        <f t="shared" si="578"/>
        <v>-28</v>
      </c>
      <c r="AF1819">
        <f t="shared" si="579"/>
        <v>-14</v>
      </c>
      <c r="AG1819">
        <f t="shared" si="580"/>
        <v>1</v>
      </c>
      <c r="AH1819" s="18">
        <f t="shared" si="581"/>
        <v>4.3795620437956206E-2</v>
      </c>
      <c r="AI1819" s="18">
        <f t="shared" si="582"/>
        <v>0.95620437956204385</v>
      </c>
      <c r="AJ1819" s="20">
        <f t="shared" si="583"/>
        <v>0</v>
      </c>
      <c r="AK1819" t="str">
        <f t="shared" si="584"/>
        <v>Include</v>
      </c>
      <c r="AL1819" t="str">
        <f t="shared" si="585"/>
        <v>Less than 10 deaths</v>
      </c>
      <c r="AM1819" s="6">
        <f>IFERROR(VLOOKUP(D1819,DatesEachStateReach10Deaths!A:B,2,FALSE),AK1819)</f>
        <v>43927</v>
      </c>
      <c r="AN1819">
        <f t="shared" si="586"/>
        <v>-23</v>
      </c>
    </row>
    <row r="1820" spans="1:40" x14ac:dyDescent="0.25">
      <c r="A1820" t="str">
        <f t="shared" si="569"/>
        <v>43905Utah</v>
      </c>
      <c r="B1820" t="str">
        <f t="shared" si="574"/>
        <v>43905UT</v>
      </c>
      <c r="C1820" s="6">
        <v>43905</v>
      </c>
      <c r="D1820" t="s">
        <v>107</v>
      </c>
      <c r="E1820" t="s">
        <v>53</v>
      </c>
      <c r="F1820">
        <f>IFERROR(VLOOKUP(B1820,CovidTracking!B:G,4,FALSE),0)</f>
        <v>28</v>
      </c>
      <c r="G1820">
        <f>IFERROR(VLOOKUP(B1820,CovidTracking!B:G,5,FALSE),0)</f>
        <v>131</v>
      </c>
      <c r="H1820">
        <f t="shared" si="575"/>
        <v>159</v>
      </c>
      <c r="I1820">
        <f>IFERROR(VLOOKUP(B1820,CovidTracking!B:G,6,FALSE),0)</f>
        <v>0</v>
      </c>
      <c r="J1820">
        <f t="shared" si="587"/>
        <v>22</v>
      </c>
      <c r="K1820">
        <f t="shared" si="588"/>
        <v>0</v>
      </c>
      <c r="L1820">
        <f t="shared" si="589"/>
        <v>22</v>
      </c>
      <c r="M1820">
        <f t="shared" si="590"/>
        <v>0</v>
      </c>
      <c r="N1820">
        <f>VLOOKUP(A1820,Mobility!$A:$L,7,FALSE)</f>
        <v>-6</v>
      </c>
      <c r="O1820">
        <f>VLOOKUP(A1820,Mobility!$A:$L,8,FALSE)</f>
        <v>24</v>
      </c>
      <c r="P1820">
        <f>VLOOKUP(A1820,Mobility!$A:$L,9,FALSE)</f>
        <v>68</v>
      </c>
      <c r="Q1820">
        <f>VLOOKUP(A1820,Mobility!$A:$L,10,FALSE)</f>
        <v>-4</v>
      </c>
      <c r="R1820">
        <f>VLOOKUP(A1820,Mobility!$A:$L,11,FALSE)</f>
        <v>-19</v>
      </c>
      <c r="S1820">
        <f>VLOOKUP(A1820,Mobility!$A:$L,12,FALSE)</f>
        <v>4</v>
      </c>
      <c r="T1820">
        <f>VLOOKUP(D1820,'Pop and Pop Den'!A:C,2,FALSE)</f>
        <v>3282115</v>
      </c>
      <c r="U1820">
        <f>VLOOKUP(D1820,'Pop and Pop Den'!A:C,3,FALSE)</f>
        <v>39.942999999999998</v>
      </c>
      <c r="V1820">
        <f>VLOOKUP(D1820,Unemployment!A:B,2,FALSE)</f>
        <v>2.6</v>
      </c>
      <c r="W1820">
        <f>VLOOKUP(D1820,Unemployment!H:J,2,FALSE)</f>
        <v>2.5</v>
      </c>
      <c r="X1820">
        <f>VLOOKUP(D1820,Unemployment!H:J,3,FALSE)</f>
        <v>3.6</v>
      </c>
      <c r="Y1820">
        <f t="shared" si="576"/>
        <v>1</v>
      </c>
      <c r="Z1820">
        <f t="shared" si="577"/>
        <v>1.1000000000000001</v>
      </c>
      <c r="AA1820">
        <f>VLOOKUP(D1820,MedianAge!A:B,2,FALSE)</f>
        <v>30.7</v>
      </c>
      <c r="AB1820" s="6">
        <f>VLOOKUP(D1820,StateActions!F:G,2,FALSE)</f>
        <v>43932</v>
      </c>
      <c r="AC1820" s="6">
        <f>VLOOKUP(D1820,StateActions!L:M,2,FALSE)</f>
        <v>43918</v>
      </c>
      <c r="AD1820" s="6">
        <f>VLOOKUP(D1820,StateActions!A:B,2,FALSE)</f>
        <v>43903</v>
      </c>
      <c r="AE1820">
        <f t="shared" si="578"/>
        <v>-27</v>
      </c>
      <c r="AF1820">
        <f t="shared" si="579"/>
        <v>-13</v>
      </c>
      <c r="AG1820">
        <f t="shared" si="580"/>
        <v>2</v>
      </c>
      <c r="AH1820" s="18">
        <f t="shared" si="581"/>
        <v>0.1761006289308176</v>
      </c>
      <c r="AI1820" s="18">
        <f t="shared" si="582"/>
        <v>0.82389937106918243</v>
      </c>
      <c r="AJ1820" s="20">
        <f t="shared" si="583"/>
        <v>0</v>
      </c>
      <c r="AK1820" t="str">
        <f t="shared" si="584"/>
        <v>Include</v>
      </c>
      <c r="AL1820" t="str">
        <f t="shared" si="585"/>
        <v>Less than 10 deaths</v>
      </c>
      <c r="AM1820" s="6">
        <f>IFERROR(VLOOKUP(D1820,DatesEachStateReach10Deaths!A:B,2,FALSE),AK1820)</f>
        <v>43927</v>
      </c>
      <c r="AN1820">
        <f t="shared" si="586"/>
        <v>-22</v>
      </c>
    </row>
    <row r="1821" spans="1:40" x14ac:dyDescent="0.25">
      <c r="A1821" t="str">
        <f t="shared" si="569"/>
        <v>43906Utah</v>
      </c>
      <c r="B1821" t="str">
        <f t="shared" si="574"/>
        <v>43906UT</v>
      </c>
      <c r="C1821" s="6">
        <v>43906</v>
      </c>
      <c r="D1821" t="s">
        <v>107</v>
      </c>
      <c r="E1821" t="s">
        <v>53</v>
      </c>
      <c r="F1821">
        <f>IFERROR(VLOOKUP(B1821,CovidTracking!B:G,4,FALSE),0)</f>
        <v>39</v>
      </c>
      <c r="G1821">
        <f>IFERROR(VLOOKUP(B1821,CovidTracking!B:G,5,FALSE),0)</f>
        <v>131</v>
      </c>
      <c r="H1821">
        <f t="shared" si="575"/>
        <v>170</v>
      </c>
      <c r="I1821">
        <f>IFERROR(VLOOKUP(B1821,CovidTracking!B:G,6,FALSE),0)</f>
        <v>0</v>
      </c>
      <c r="J1821">
        <f t="shared" si="587"/>
        <v>11</v>
      </c>
      <c r="K1821">
        <f t="shared" si="588"/>
        <v>0</v>
      </c>
      <c r="L1821">
        <f t="shared" si="589"/>
        <v>11</v>
      </c>
      <c r="M1821">
        <f t="shared" si="590"/>
        <v>0</v>
      </c>
      <c r="N1821">
        <f>VLOOKUP(A1821,Mobility!$A:$L,7,FALSE)</f>
        <v>-7</v>
      </c>
      <c r="O1821">
        <f>VLOOKUP(A1821,Mobility!$A:$L,8,FALSE)</f>
        <v>30</v>
      </c>
      <c r="P1821">
        <f>VLOOKUP(A1821,Mobility!$A:$L,9,FALSE)</f>
        <v>62</v>
      </c>
      <c r="Q1821">
        <f>VLOOKUP(A1821,Mobility!$A:$L,10,FALSE)</f>
        <v>-17</v>
      </c>
      <c r="R1821">
        <f>VLOOKUP(A1821,Mobility!$A:$L,11,FALSE)</f>
        <v>-22</v>
      </c>
      <c r="S1821">
        <f>VLOOKUP(A1821,Mobility!$A:$L,12,FALSE)</f>
        <v>8</v>
      </c>
      <c r="T1821">
        <f>VLOOKUP(D1821,'Pop and Pop Den'!A:C,2,FALSE)</f>
        <v>3282115</v>
      </c>
      <c r="U1821">
        <f>VLOOKUP(D1821,'Pop and Pop Den'!A:C,3,FALSE)</f>
        <v>39.942999999999998</v>
      </c>
      <c r="V1821">
        <f>VLOOKUP(D1821,Unemployment!A:B,2,FALSE)</f>
        <v>2.6</v>
      </c>
      <c r="W1821">
        <f>VLOOKUP(D1821,Unemployment!H:J,2,FALSE)</f>
        <v>2.5</v>
      </c>
      <c r="X1821">
        <f>VLOOKUP(D1821,Unemployment!H:J,3,FALSE)</f>
        <v>3.6</v>
      </c>
      <c r="Y1821">
        <f t="shared" si="576"/>
        <v>1</v>
      </c>
      <c r="Z1821">
        <f t="shared" si="577"/>
        <v>1.1000000000000001</v>
      </c>
      <c r="AA1821">
        <f>VLOOKUP(D1821,MedianAge!A:B,2,FALSE)</f>
        <v>30.7</v>
      </c>
      <c r="AB1821" s="6">
        <f>VLOOKUP(D1821,StateActions!F:G,2,FALSE)</f>
        <v>43932</v>
      </c>
      <c r="AC1821" s="6">
        <f>VLOOKUP(D1821,StateActions!L:M,2,FALSE)</f>
        <v>43918</v>
      </c>
      <c r="AD1821" s="6">
        <f>VLOOKUP(D1821,StateActions!A:B,2,FALSE)</f>
        <v>43903</v>
      </c>
      <c r="AE1821">
        <f t="shared" si="578"/>
        <v>-26</v>
      </c>
      <c r="AF1821">
        <f t="shared" si="579"/>
        <v>-12</v>
      </c>
      <c r="AG1821">
        <f t="shared" si="580"/>
        <v>3</v>
      </c>
      <c r="AH1821" s="18">
        <f t="shared" si="581"/>
        <v>0.22941176470588234</v>
      </c>
      <c r="AI1821" s="18">
        <f t="shared" si="582"/>
        <v>0.77058823529411768</v>
      </c>
      <c r="AJ1821" s="20">
        <f t="shared" si="583"/>
        <v>0</v>
      </c>
      <c r="AK1821" t="str">
        <f t="shared" si="584"/>
        <v>Include</v>
      </c>
      <c r="AL1821" t="str">
        <f t="shared" si="585"/>
        <v>Less than 10 deaths</v>
      </c>
      <c r="AM1821" s="6">
        <f>IFERROR(VLOOKUP(D1821,DatesEachStateReach10Deaths!A:B,2,FALSE),AK1821)</f>
        <v>43927</v>
      </c>
      <c r="AN1821">
        <f t="shared" si="586"/>
        <v>-21</v>
      </c>
    </row>
    <row r="1822" spans="1:40" x14ac:dyDescent="0.25">
      <c r="A1822" t="str">
        <f t="shared" si="569"/>
        <v>43907Utah</v>
      </c>
      <c r="B1822" t="str">
        <f t="shared" si="574"/>
        <v>43907UT</v>
      </c>
      <c r="C1822" s="6">
        <v>43907</v>
      </c>
      <c r="D1822" t="s">
        <v>107</v>
      </c>
      <c r="E1822" t="s">
        <v>53</v>
      </c>
      <c r="F1822">
        <f>IFERROR(VLOOKUP(B1822,CovidTracking!B:G,4,FALSE),0)</f>
        <v>51</v>
      </c>
      <c r="G1822">
        <f>IFERROR(VLOOKUP(B1822,CovidTracking!B:G,5,FALSE),0)</f>
        <v>131</v>
      </c>
      <c r="H1822">
        <f t="shared" si="575"/>
        <v>182</v>
      </c>
      <c r="I1822">
        <f>IFERROR(VLOOKUP(B1822,CovidTracking!B:G,6,FALSE),0)</f>
        <v>0</v>
      </c>
      <c r="J1822">
        <f t="shared" si="587"/>
        <v>12</v>
      </c>
      <c r="K1822">
        <f t="shared" si="588"/>
        <v>0</v>
      </c>
      <c r="L1822">
        <f t="shared" si="589"/>
        <v>12</v>
      </c>
      <c r="M1822">
        <f t="shared" si="590"/>
        <v>0</v>
      </c>
      <c r="N1822">
        <f>VLOOKUP(A1822,Mobility!$A:$L,7,FALSE)</f>
        <v>-18</v>
      </c>
      <c r="O1822">
        <f>VLOOKUP(A1822,Mobility!$A:$L,8,FALSE)</f>
        <v>22</v>
      </c>
      <c r="P1822">
        <f>VLOOKUP(A1822,Mobility!$A:$L,9,FALSE)</f>
        <v>95</v>
      </c>
      <c r="Q1822">
        <f>VLOOKUP(A1822,Mobility!$A:$L,10,FALSE)</f>
        <v>-22</v>
      </c>
      <c r="R1822">
        <f>VLOOKUP(A1822,Mobility!$A:$L,11,FALSE)</f>
        <v>-28</v>
      </c>
      <c r="S1822">
        <f>VLOOKUP(A1822,Mobility!$A:$L,12,FALSE)</f>
        <v>10</v>
      </c>
      <c r="T1822">
        <f>VLOOKUP(D1822,'Pop and Pop Den'!A:C,2,FALSE)</f>
        <v>3282115</v>
      </c>
      <c r="U1822">
        <f>VLOOKUP(D1822,'Pop and Pop Den'!A:C,3,FALSE)</f>
        <v>39.942999999999998</v>
      </c>
      <c r="V1822">
        <f>VLOOKUP(D1822,Unemployment!A:B,2,FALSE)</f>
        <v>2.6</v>
      </c>
      <c r="W1822">
        <f>VLOOKUP(D1822,Unemployment!H:J,2,FALSE)</f>
        <v>2.5</v>
      </c>
      <c r="X1822">
        <f>VLOOKUP(D1822,Unemployment!H:J,3,FALSE)</f>
        <v>3.6</v>
      </c>
      <c r="Y1822">
        <f t="shared" si="576"/>
        <v>1</v>
      </c>
      <c r="Z1822">
        <f t="shared" si="577"/>
        <v>1.1000000000000001</v>
      </c>
      <c r="AA1822">
        <f>VLOOKUP(D1822,MedianAge!A:B,2,FALSE)</f>
        <v>30.7</v>
      </c>
      <c r="AB1822" s="6">
        <f>VLOOKUP(D1822,StateActions!F:G,2,FALSE)</f>
        <v>43932</v>
      </c>
      <c r="AC1822" s="6">
        <f>VLOOKUP(D1822,StateActions!L:M,2,FALSE)</f>
        <v>43918</v>
      </c>
      <c r="AD1822" s="6">
        <f>VLOOKUP(D1822,StateActions!A:B,2,FALSE)</f>
        <v>43903</v>
      </c>
      <c r="AE1822">
        <f t="shared" si="578"/>
        <v>-25</v>
      </c>
      <c r="AF1822">
        <f t="shared" si="579"/>
        <v>-11</v>
      </c>
      <c r="AG1822">
        <f t="shared" si="580"/>
        <v>4</v>
      </c>
      <c r="AH1822" s="18">
        <f t="shared" si="581"/>
        <v>0.28021978021978022</v>
      </c>
      <c r="AI1822" s="18">
        <f t="shared" si="582"/>
        <v>0.71978021978021978</v>
      </c>
      <c r="AJ1822" s="20">
        <f t="shared" si="583"/>
        <v>0</v>
      </c>
      <c r="AK1822" t="str">
        <f t="shared" si="584"/>
        <v>Include</v>
      </c>
      <c r="AL1822" t="str">
        <f t="shared" si="585"/>
        <v>Less than 10 deaths</v>
      </c>
      <c r="AM1822" s="6">
        <f>IFERROR(VLOOKUP(D1822,DatesEachStateReach10Deaths!A:B,2,FALSE),AK1822)</f>
        <v>43927</v>
      </c>
      <c r="AN1822">
        <f t="shared" si="586"/>
        <v>-20</v>
      </c>
    </row>
    <row r="1823" spans="1:40" x14ac:dyDescent="0.25">
      <c r="A1823" t="str">
        <f t="shared" si="569"/>
        <v>43908Utah</v>
      </c>
      <c r="B1823" t="str">
        <f t="shared" si="574"/>
        <v>43908UT</v>
      </c>
      <c r="C1823" s="6">
        <v>43908</v>
      </c>
      <c r="D1823" t="s">
        <v>107</v>
      </c>
      <c r="E1823" t="s">
        <v>53</v>
      </c>
      <c r="F1823">
        <f>IFERROR(VLOOKUP(B1823,CovidTracking!B:G,4,FALSE),0)</f>
        <v>63</v>
      </c>
      <c r="G1823">
        <f>IFERROR(VLOOKUP(B1823,CovidTracking!B:G,5,FALSE),0)</f>
        <v>131</v>
      </c>
      <c r="H1823">
        <f t="shared" si="575"/>
        <v>194</v>
      </c>
      <c r="I1823">
        <f>IFERROR(VLOOKUP(B1823,CovidTracking!B:G,6,FALSE),0)</f>
        <v>0</v>
      </c>
      <c r="J1823">
        <f t="shared" si="587"/>
        <v>12</v>
      </c>
      <c r="K1823">
        <f t="shared" si="588"/>
        <v>0</v>
      </c>
      <c r="L1823">
        <f t="shared" si="589"/>
        <v>12</v>
      </c>
      <c r="M1823">
        <f t="shared" si="590"/>
        <v>0</v>
      </c>
      <c r="N1823">
        <f>VLOOKUP(A1823,Mobility!$A:$L,7,FALSE)</f>
        <v>-26</v>
      </c>
      <c r="O1823">
        <f>VLOOKUP(A1823,Mobility!$A:$L,8,FALSE)</f>
        <v>20</v>
      </c>
      <c r="P1823">
        <f>VLOOKUP(A1823,Mobility!$A:$L,9,FALSE)</f>
        <v>14</v>
      </c>
      <c r="Q1823">
        <f>VLOOKUP(A1823,Mobility!$A:$L,10,FALSE)</f>
        <v>-33</v>
      </c>
      <c r="R1823">
        <f>VLOOKUP(A1823,Mobility!$A:$L,11,FALSE)</f>
        <v>-42</v>
      </c>
      <c r="S1823">
        <f>VLOOKUP(A1823,Mobility!$A:$L,12,FALSE)</f>
        <v>17</v>
      </c>
      <c r="T1823">
        <f>VLOOKUP(D1823,'Pop and Pop Den'!A:C,2,FALSE)</f>
        <v>3282115</v>
      </c>
      <c r="U1823">
        <f>VLOOKUP(D1823,'Pop and Pop Den'!A:C,3,FALSE)</f>
        <v>39.942999999999998</v>
      </c>
      <c r="V1823">
        <f>VLOOKUP(D1823,Unemployment!A:B,2,FALSE)</f>
        <v>2.6</v>
      </c>
      <c r="W1823">
        <f>VLOOKUP(D1823,Unemployment!H:J,2,FALSE)</f>
        <v>2.5</v>
      </c>
      <c r="X1823">
        <f>VLOOKUP(D1823,Unemployment!H:J,3,FALSE)</f>
        <v>3.6</v>
      </c>
      <c r="Y1823">
        <f t="shared" si="576"/>
        <v>1</v>
      </c>
      <c r="Z1823">
        <f t="shared" si="577"/>
        <v>1.1000000000000001</v>
      </c>
      <c r="AA1823">
        <f>VLOOKUP(D1823,MedianAge!A:B,2,FALSE)</f>
        <v>30.7</v>
      </c>
      <c r="AB1823" s="6">
        <f>VLOOKUP(D1823,StateActions!F:G,2,FALSE)</f>
        <v>43932</v>
      </c>
      <c r="AC1823" s="6">
        <f>VLOOKUP(D1823,StateActions!L:M,2,FALSE)</f>
        <v>43918</v>
      </c>
      <c r="AD1823" s="6">
        <f>VLOOKUP(D1823,StateActions!A:B,2,FALSE)</f>
        <v>43903</v>
      </c>
      <c r="AE1823">
        <f t="shared" si="578"/>
        <v>-24</v>
      </c>
      <c r="AF1823">
        <f t="shared" si="579"/>
        <v>-10</v>
      </c>
      <c r="AG1823">
        <f t="shared" si="580"/>
        <v>5</v>
      </c>
      <c r="AH1823" s="18">
        <f t="shared" si="581"/>
        <v>0.32474226804123713</v>
      </c>
      <c r="AI1823" s="18">
        <f t="shared" si="582"/>
        <v>0.67525773195876293</v>
      </c>
      <c r="AJ1823" s="20">
        <f t="shared" si="583"/>
        <v>0</v>
      </c>
      <c r="AK1823" t="str">
        <f t="shared" si="584"/>
        <v>Include</v>
      </c>
      <c r="AL1823" t="str">
        <f t="shared" si="585"/>
        <v>Less than 10 deaths</v>
      </c>
      <c r="AM1823" s="6">
        <f>IFERROR(VLOOKUP(D1823,DatesEachStateReach10Deaths!A:B,2,FALSE),AK1823)</f>
        <v>43927</v>
      </c>
      <c r="AN1823">
        <f t="shared" si="586"/>
        <v>-19</v>
      </c>
    </row>
    <row r="1824" spans="1:40" x14ac:dyDescent="0.25">
      <c r="A1824" t="str">
        <f t="shared" si="569"/>
        <v>43909Utah</v>
      </c>
      <c r="B1824" t="str">
        <f t="shared" si="574"/>
        <v>43909UT</v>
      </c>
      <c r="C1824" s="6">
        <v>43909</v>
      </c>
      <c r="D1824" t="s">
        <v>107</v>
      </c>
      <c r="E1824" t="s">
        <v>53</v>
      </c>
      <c r="F1824">
        <f>IFERROR(VLOOKUP(B1824,CovidTracking!B:G,4,FALSE),0)</f>
        <v>78</v>
      </c>
      <c r="G1824">
        <f>IFERROR(VLOOKUP(B1824,CovidTracking!B:G,5,FALSE),0)</f>
        <v>1448</v>
      </c>
      <c r="H1824">
        <f t="shared" si="575"/>
        <v>1526</v>
      </c>
      <c r="I1824">
        <f>IFERROR(VLOOKUP(B1824,CovidTracking!B:G,6,FALSE),0)</f>
        <v>0</v>
      </c>
      <c r="J1824">
        <f t="shared" si="587"/>
        <v>15</v>
      </c>
      <c r="K1824">
        <f t="shared" si="588"/>
        <v>1317</v>
      </c>
      <c r="L1824">
        <f t="shared" si="589"/>
        <v>1332</v>
      </c>
      <c r="M1824">
        <f t="shared" si="590"/>
        <v>0</v>
      </c>
      <c r="N1824">
        <f>VLOOKUP(A1824,Mobility!$A:$L,7,FALSE)</f>
        <v>-30</v>
      </c>
      <c r="O1824">
        <f>VLOOKUP(A1824,Mobility!$A:$L,8,FALSE)</f>
        <v>8</v>
      </c>
      <c r="P1824">
        <f>VLOOKUP(A1824,Mobility!$A:$L,9,FALSE)</f>
        <v>8</v>
      </c>
      <c r="Q1824">
        <f>VLOOKUP(A1824,Mobility!$A:$L,10,FALSE)</f>
        <v>-33</v>
      </c>
      <c r="R1824">
        <f>VLOOKUP(A1824,Mobility!$A:$L,11,FALSE)</f>
        <v>-36</v>
      </c>
      <c r="S1824">
        <f>VLOOKUP(A1824,Mobility!$A:$L,12,FALSE)</f>
        <v>16</v>
      </c>
      <c r="T1824">
        <f>VLOOKUP(D1824,'Pop and Pop Den'!A:C,2,FALSE)</f>
        <v>3282115</v>
      </c>
      <c r="U1824">
        <f>VLOOKUP(D1824,'Pop and Pop Den'!A:C,3,FALSE)</f>
        <v>39.942999999999998</v>
      </c>
      <c r="V1824">
        <f>VLOOKUP(D1824,Unemployment!A:B,2,FALSE)</f>
        <v>2.6</v>
      </c>
      <c r="W1824">
        <f>VLOOKUP(D1824,Unemployment!H:J,2,FALSE)</f>
        <v>2.5</v>
      </c>
      <c r="X1824">
        <f>VLOOKUP(D1824,Unemployment!H:J,3,FALSE)</f>
        <v>3.6</v>
      </c>
      <c r="Y1824">
        <f t="shared" si="576"/>
        <v>1</v>
      </c>
      <c r="Z1824">
        <f t="shared" si="577"/>
        <v>1.1000000000000001</v>
      </c>
      <c r="AA1824">
        <f>VLOOKUP(D1824,MedianAge!A:B,2,FALSE)</f>
        <v>30.7</v>
      </c>
      <c r="AB1824" s="6">
        <f>VLOOKUP(D1824,StateActions!F:G,2,FALSE)</f>
        <v>43932</v>
      </c>
      <c r="AC1824" s="6">
        <f>VLOOKUP(D1824,StateActions!L:M,2,FALSE)</f>
        <v>43918</v>
      </c>
      <c r="AD1824" s="6">
        <f>VLOOKUP(D1824,StateActions!A:B,2,FALSE)</f>
        <v>43903</v>
      </c>
      <c r="AE1824">
        <f t="shared" si="578"/>
        <v>-23</v>
      </c>
      <c r="AF1824">
        <f t="shared" si="579"/>
        <v>-9</v>
      </c>
      <c r="AG1824">
        <f t="shared" si="580"/>
        <v>6</v>
      </c>
      <c r="AH1824" s="18">
        <f t="shared" si="581"/>
        <v>5.1114023591087812E-2</v>
      </c>
      <c r="AI1824" s="18">
        <f t="shared" si="582"/>
        <v>0.94888597640891215</v>
      </c>
      <c r="AJ1824" s="20">
        <f t="shared" si="583"/>
        <v>0</v>
      </c>
      <c r="AK1824" t="str">
        <f t="shared" si="584"/>
        <v>Include</v>
      </c>
      <c r="AL1824" t="str">
        <f t="shared" si="585"/>
        <v>Less than 10 deaths</v>
      </c>
      <c r="AM1824" s="6">
        <f>IFERROR(VLOOKUP(D1824,DatesEachStateReach10Deaths!A:B,2,FALSE),AK1824)</f>
        <v>43927</v>
      </c>
      <c r="AN1824">
        <f t="shared" si="586"/>
        <v>-18</v>
      </c>
    </row>
    <row r="1825" spans="1:40" x14ac:dyDescent="0.25">
      <c r="A1825" t="str">
        <f t="shared" si="569"/>
        <v>43910Utah</v>
      </c>
      <c r="B1825" t="str">
        <f t="shared" si="574"/>
        <v>43910UT</v>
      </c>
      <c r="C1825" s="6">
        <v>43910</v>
      </c>
      <c r="D1825" t="s">
        <v>107</v>
      </c>
      <c r="E1825" t="s">
        <v>53</v>
      </c>
      <c r="F1825">
        <f>IFERROR(VLOOKUP(B1825,CovidTracking!B:G,4,FALSE),0)</f>
        <v>112</v>
      </c>
      <c r="G1825">
        <f>IFERROR(VLOOKUP(B1825,CovidTracking!B:G,5,FALSE),0)</f>
        <v>2035</v>
      </c>
      <c r="H1825">
        <f t="shared" si="575"/>
        <v>2147</v>
      </c>
      <c r="I1825">
        <f>IFERROR(VLOOKUP(B1825,CovidTracking!B:G,6,FALSE),0)</f>
        <v>0</v>
      </c>
      <c r="J1825">
        <f t="shared" si="587"/>
        <v>34</v>
      </c>
      <c r="K1825">
        <f t="shared" si="588"/>
        <v>587</v>
      </c>
      <c r="L1825">
        <f t="shared" si="589"/>
        <v>621</v>
      </c>
      <c r="M1825">
        <f t="shared" si="590"/>
        <v>0</v>
      </c>
      <c r="N1825">
        <f>VLOOKUP(A1825,Mobility!$A:$L,7,FALSE)</f>
        <v>-33</v>
      </c>
      <c r="O1825">
        <f>VLOOKUP(A1825,Mobility!$A:$L,8,FALSE)</f>
        <v>10</v>
      </c>
      <c r="P1825">
        <f>VLOOKUP(A1825,Mobility!$A:$L,9,FALSE)</f>
        <v>22</v>
      </c>
      <c r="Q1825">
        <f>VLOOKUP(A1825,Mobility!$A:$L,10,FALSE)</f>
        <v>-35</v>
      </c>
      <c r="R1825">
        <f>VLOOKUP(A1825,Mobility!$A:$L,11,FALSE)</f>
        <v>-35</v>
      </c>
      <c r="S1825">
        <f>VLOOKUP(A1825,Mobility!$A:$L,12,FALSE)</f>
        <v>16</v>
      </c>
      <c r="T1825">
        <f>VLOOKUP(D1825,'Pop and Pop Den'!A:C,2,FALSE)</f>
        <v>3282115</v>
      </c>
      <c r="U1825">
        <f>VLOOKUP(D1825,'Pop and Pop Den'!A:C,3,FALSE)</f>
        <v>39.942999999999998</v>
      </c>
      <c r="V1825">
        <f>VLOOKUP(D1825,Unemployment!A:B,2,FALSE)</f>
        <v>2.6</v>
      </c>
      <c r="W1825">
        <f>VLOOKUP(D1825,Unemployment!H:J,2,FALSE)</f>
        <v>2.5</v>
      </c>
      <c r="X1825">
        <f>VLOOKUP(D1825,Unemployment!H:J,3,FALSE)</f>
        <v>3.6</v>
      </c>
      <c r="Y1825">
        <f t="shared" si="576"/>
        <v>1</v>
      </c>
      <c r="Z1825">
        <f t="shared" si="577"/>
        <v>1.1000000000000001</v>
      </c>
      <c r="AA1825">
        <f>VLOOKUP(D1825,MedianAge!A:B,2,FALSE)</f>
        <v>30.7</v>
      </c>
      <c r="AB1825" s="6">
        <f>VLOOKUP(D1825,StateActions!F:G,2,FALSE)</f>
        <v>43932</v>
      </c>
      <c r="AC1825" s="6">
        <f>VLOOKUP(D1825,StateActions!L:M,2,FALSE)</f>
        <v>43918</v>
      </c>
      <c r="AD1825" s="6">
        <f>VLOOKUP(D1825,StateActions!A:B,2,FALSE)</f>
        <v>43903</v>
      </c>
      <c r="AE1825">
        <f t="shared" si="578"/>
        <v>-22</v>
      </c>
      <c r="AF1825">
        <f t="shared" si="579"/>
        <v>-8</v>
      </c>
      <c r="AG1825">
        <f t="shared" si="580"/>
        <v>7</v>
      </c>
      <c r="AH1825" s="18">
        <f t="shared" si="581"/>
        <v>5.2165812761993481E-2</v>
      </c>
      <c r="AI1825" s="18">
        <f t="shared" si="582"/>
        <v>0.9478341872380065</v>
      </c>
      <c r="AJ1825" s="20">
        <f t="shared" si="583"/>
        <v>0</v>
      </c>
      <c r="AK1825" t="str">
        <f t="shared" si="584"/>
        <v>Include</v>
      </c>
      <c r="AL1825" t="str">
        <f t="shared" si="585"/>
        <v>Less than 10 deaths</v>
      </c>
      <c r="AM1825" s="6">
        <f>IFERROR(VLOOKUP(D1825,DatesEachStateReach10Deaths!A:B,2,FALSE),AK1825)</f>
        <v>43927</v>
      </c>
      <c r="AN1825">
        <f t="shared" si="586"/>
        <v>-17</v>
      </c>
    </row>
    <row r="1826" spans="1:40" x14ac:dyDescent="0.25">
      <c r="A1826" t="str">
        <f t="shared" si="569"/>
        <v>43911Utah</v>
      </c>
      <c r="B1826" t="str">
        <f t="shared" si="574"/>
        <v>43911UT</v>
      </c>
      <c r="C1826" s="6">
        <v>43911</v>
      </c>
      <c r="D1826" t="s">
        <v>107</v>
      </c>
      <c r="E1826" t="s">
        <v>53</v>
      </c>
      <c r="F1826">
        <f>IFERROR(VLOOKUP(B1826,CovidTracking!B:G,4,FALSE),0)</f>
        <v>136</v>
      </c>
      <c r="G1826">
        <f>IFERROR(VLOOKUP(B1826,CovidTracking!B:G,5,FALSE),0)</f>
        <v>2424</v>
      </c>
      <c r="H1826">
        <f t="shared" si="575"/>
        <v>2560</v>
      </c>
      <c r="I1826">
        <f>IFERROR(VLOOKUP(B1826,CovidTracking!B:G,6,FALSE),0)</f>
        <v>0</v>
      </c>
      <c r="J1826">
        <f t="shared" si="587"/>
        <v>24</v>
      </c>
      <c r="K1826">
        <f t="shared" si="588"/>
        <v>389</v>
      </c>
      <c r="L1826">
        <f t="shared" si="589"/>
        <v>413</v>
      </c>
      <c r="M1826">
        <f t="shared" si="590"/>
        <v>0</v>
      </c>
      <c r="N1826">
        <f>VLOOKUP(A1826,Mobility!$A:$L,7,FALSE)</f>
        <v>-40</v>
      </c>
      <c r="O1826">
        <f>VLOOKUP(A1826,Mobility!$A:$L,8,FALSE)</f>
        <v>-1</v>
      </c>
      <c r="P1826">
        <f>VLOOKUP(A1826,Mobility!$A:$L,9,FALSE)</f>
        <v>48</v>
      </c>
      <c r="Q1826">
        <f>VLOOKUP(A1826,Mobility!$A:$L,10,FALSE)</f>
        <v>-28</v>
      </c>
      <c r="R1826">
        <f>VLOOKUP(A1826,Mobility!$A:$L,11,FALSE)</f>
        <v>-20</v>
      </c>
      <c r="S1826">
        <f>VLOOKUP(A1826,Mobility!$A:$L,12,FALSE)</f>
        <v>10</v>
      </c>
      <c r="T1826">
        <f>VLOOKUP(D1826,'Pop and Pop Den'!A:C,2,FALSE)</f>
        <v>3282115</v>
      </c>
      <c r="U1826">
        <f>VLOOKUP(D1826,'Pop and Pop Den'!A:C,3,FALSE)</f>
        <v>39.942999999999998</v>
      </c>
      <c r="V1826">
        <f>VLOOKUP(D1826,Unemployment!A:B,2,FALSE)</f>
        <v>2.6</v>
      </c>
      <c r="W1826">
        <f>VLOOKUP(D1826,Unemployment!H:J,2,FALSE)</f>
        <v>2.5</v>
      </c>
      <c r="X1826">
        <f>VLOOKUP(D1826,Unemployment!H:J,3,FALSE)</f>
        <v>3.6</v>
      </c>
      <c r="Y1826">
        <f t="shared" si="576"/>
        <v>1</v>
      </c>
      <c r="Z1826">
        <f t="shared" si="577"/>
        <v>1.1000000000000001</v>
      </c>
      <c r="AA1826">
        <f>VLOOKUP(D1826,MedianAge!A:B,2,FALSE)</f>
        <v>30.7</v>
      </c>
      <c r="AB1826" s="6">
        <f>VLOOKUP(D1826,StateActions!F:G,2,FALSE)</f>
        <v>43932</v>
      </c>
      <c r="AC1826" s="6">
        <f>VLOOKUP(D1826,StateActions!L:M,2,FALSE)</f>
        <v>43918</v>
      </c>
      <c r="AD1826" s="6">
        <f>VLOOKUP(D1826,StateActions!A:B,2,FALSE)</f>
        <v>43903</v>
      </c>
      <c r="AE1826">
        <f t="shared" si="578"/>
        <v>-21</v>
      </c>
      <c r="AF1826">
        <f t="shared" si="579"/>
        <v>-7</v>
      </c>
      <c r="AG1826">
        <f t="shared" si="580"/>
        <v>8</v>
      </c>
      <c r="AH1826" s="18">
        <f t="shared" si="581"/>
        <v>5.3124999999999999E-2</v>
      </c>
      <c r="AI1826" s="18">
        <f t="shared" si="582"/>
        <v>0.94687500000000002</v>
      </c>
      <c r="AJ1826" s="20">
        <f t="shared" si="583"/>
        <v>0</v>
      </c>
      <c r="AK1826" t="str">
        <f t="shared" si="584"/>
        <v>Include</v>
      </c>
      <c r="AL1826" t="str">
        <f t="shared" si="585"/>
        <v>Less than 10 deaths</v>
      </c>
      <c r="AM1826" s="6">
        <f>IFERROR(VLOOKUP(D1826,DatesEachStateReach10Deaths!A:B,2,FALSE),AK1826)</f>
        <v>43927</v>
      </c>
      <c r="AN1826">
        <f t="shared" si="586"/>
        <v>-16</v>
      </c>
    </row>
    <row r="1827" spans="1:40" x14ac:dyDescent="0.25">
      <c r="A1827" t="str">
        <f t="shared" si="569"/>
        <v>43912Utah</v>
      </c>
      <c r="B1827" t="str">
        <f t="shared" si="574"/>
        <v>43912UT</v>
      </c>
      <c r="C1827" s="6">
        <v>43912</v>
      </c>
      <c r="D1827" t="s">
        <v>107</v>
      </c>
      <c r="E1827" t="s">
        <v>53</v>
      </c>
      <c r="F1827">
        <f>IFERROR(VLOOKUP(B1827,CovidTracking!B:G,4,FALSE),0)</f>
        <v>181</v>
      </c>
      <c r="G1827">
        <f>IFERROR(VLOOKUP(B1827,CovidTracking!B:G,5,FALSE),0)</f>
        <v>3508</v>
      </c>
      <c r="H1827">
        <f t="shared" si="575"/>
        <v>3689</v>
      </c>
      <c r="I1827">
        <f>IFERROR(VLOOKUP(B1827,CovidTracking!B:G,6,FALSE),0)</f>
        <v>1</v>
      </c>
      <c r="J1827">
        <f t="shared" si="587"/>
        <v>45</v>
      </c>
      <c r="K1827">
        <f t="shared" si="588"/>
        <v>1084</v>
      </c>
      <c r="L1827">
        <f t="shared" si="589"/>
        <v>1129</v>
      </c>
      <c r="M1827">
        <f t="shared" si="590"/>
        <v>1</v>
      </c>
      <c r="N1827">
        <f>VLOOKUP(A1827,Mobility!$A:$L,7,FALSE)</f>
        <v>-33</v>
      </c>
      <c r="O1827">
        <f>VLOOKUP(A1827,Mobility!$A:$L,8,FALSE)</f>
        <v>-3</v>
      </c>
      <c r="P1827">
        <f>VLOOKUP(A1827,Mobility!$A:$L,9,FALSE)</f>
        <v>84</v>
      </c>
      <c r="Q1827">
        <f>VLOOKUP(A1827,Mobility!$A:$L,10,FALSE)</f>
        <v>-31</v>
      </c>
      <c r="R1827">
        <f>VLOOKUP(A1827,Mobility!$A:$L,11,FALSE)</f>
        <v>-34</v>
      </c>
      <c r="S1827">
        <f>VLOOKUP(A1827,Mobility!$A:$L,12,FALSE)</f>
        <v>7</v>
      </c>
      <c r="T1827">
        <f>VLOOKUP(D1827,'Pop and Pop Den'!A:C,2,FALSE)</f>
        <v>3282115</v>
      </c>
      <c r="U1827">
        <f>VLOOKUP(D1827,'Pop and Pop Den'!A:C,3,FALSE)</f>
        <v>39.942999999999998</v>
      </c>
      <c r="V1827">
        <f>VLOOKUP(D1827,Unemployment!A:B,2,FALSE)</f>
        <v>2.6</v>
      </c>
      <c r="W1827">
        <f>VLOOKUP(D1827,Unemployment!H:J,2,FALSE)</f>
        <v>2.5</v>
      </c>
      <c r="X1827">
        <f>VLOOKUP(D1827,Unemployment!H:J,3,FALSE)</f>
        <v>3.6</v>
      </c>
      <c r="Y1827">
        <f t="shared" si="576"/>
        <v>1</v>
      </c>
      <c r="Z1827">
        <f t="shared" si="577"/>
        <v>1.1000000000000001</v>
      </c>
      <c r="AA1827">
        <f>VLOOKUP(D1827,MedianAge!A:B,2,FALSE)</f>
        <v>30.7</v>
      </c>
      <c r="AB1827" s="6">
        <f>VLOOKUP(D1827,StateActions!F:G,2,FALSE)</f>
        <v>43932</v>
      </c>
      <c r="AC1827" s="6">
        <f>VLOOKUP(D1827,StateActions!L:M,2,FALSE)</f>
        <v>43918</v>
      </c>
      <c r="AD1827" s="6">
        <f>VLOOKUP(D1827,StateActions!A:B,2,FALSE)</f>
        <v>43903</v>
      </c>
      <c r="AE1827">
        <f t="shared" si="578"/>
        <v>-20</v>
      </c>
      <c r="AF1827">
        <f t="shared" si="579"/>
        <v>-6</v>
      </c>
      <c r="AG1827">
        <f t="shared" si="580"/>
        <v>9</v>
      </c>
      <c r="AH1827" s="18">
        <f t="shared" si="581"/>
        <v>4.9064787205204664E-2</v>
      </c>
      <c r="AI1827" s="18">
        <f t="shared" si="582"/>
        <v>0.95093521279479531</v>
      </c>
      <c r="AJ1827" s="20">
        <f t="shared" si="583"/>
        <v>2.7107617240444562E-4</v>
      </c>
      <c r="AK1827" t="str">
        <f t="shared" si="584"/>
        <v>Include</v>
      </c>
      <c r="AL1827" t="str">
        <f t="shared" si="585"/>
        <v>Less than 10 deaths</v>
      </c>
      <c r="AM1827" s="6">
        <f>IFERROR(VLOOKUP(D1827,DatesEachStateReach10Deaths!A:B,2,FALSE),AK1827)</f>
        <v>43927</v>
      </c>
      <c r="AN1827">
        <f t="shared" si="586"/>
        <v>-15</v>
      </c>
    </row>
    <row r="1828" spans="1:40" x14ac:dyDescent="0.25">
      <c r="A1828" t="str">
        <f t="shared" ref="A1828:A1887" si="591">C1828&amp;D1828</f>
        <v>43913Utah</v>
      </c>
      <c r="B1828" t="str">
        <f t="shared" si="574"/>
        <v>43913UT</v>
      </c>
      <c r="C1828" s="6">
        <v>43913</v>
      </c>
      <c r="D1828" t="s">
        <v>107</v>
      </c>
      <c r="E1828" t="s">
        <v>53</v>
      </c>
      <c r="F1828">
        <f>IFERROR(VLOOKUP(B1828,CovidTracking!B:G,4,FALSE),0)</f>
        <v>257</v>
      </c>
      <c r="G1828">
        <f>IFERROR(VLOOKUP(B1828,CovidTracking!B:G,5,FALSE),0)</f>
        <v>4790</v>
      </c>
      <c r="H1828">
        <f t="shared" si="575"/>
        <v>5047</v>
      </c>
      <c r="I1828">
        <f>IFERROR(VLOOKUP(B1828,CovidTracking!B:G,6,FALSE),0)</f>
        <v>1</v>
      </c>
      <c r="J1828">
        <f t="shared" si="587"/>
        <v>76</v>
      </c>
      <c r="K1828">
        <f t="shared" si="588"/>
        <v>1282</v>
      </c>
      <c r="L1828">
        <f t="shared" si="589"/>
        <v>1358</v>
      </c>
      <c r="M1828">
        <f t="shared" si="590"/>
        <v>0</v>
      </c>
      <c r="N1828">
        <f>VLOOKUP(A1828,Mobility!$A:$L,7,FALSE)</f>
        <v>-31</v>
      </c>
      <c r="O1828">
        <f>VLOOKUP(A1828,Mobility!$A:$L,8,FALSE)</f>
        <v>-2</v>
      </c>
      <c r="P1828">
        <f>VLOOKUP(A1828,Mobility!$A:$L,9,FALSE)</f>
        <v>19</v>
      </c>
      <c r="Q1828">
        <f>VLOOKUP(A1828,Mobility!$A:$L,10,FALSE)</f>
        <v>-37</v>
      </c>
      <c r="R1828">
        <f>VLOOKUP(A1828,Mobility!$A:$L,11,FALSE)</f>
        <v>-39</v>
      </c>
      <c r="S1828">
        <f>VLOOKUP(A1828,Mobility!$A:$L,12,FALSE)</f>
        <v>15</v>
      </c>
      <c r="T1828">
        <f>VLOOKUP(D1828,'Pop and Pop Den'!A:C,2,FALSE)</f>
        <v>3282115</v>
      </c>
      <c r="U1828">
        <f>VLOOKUP(D1828,'Pop and Pop Den'!A:C,3,FALSE)</f>
        <v>39.942999999999998</v>
      </c>
      <c r="V1828">
        <f>VLOOKUP(D1828,Unemployment!A:B,2,FALSE)</f>
        <v>2.6</v>
      </c>
      <c r="W1828">
        <f>VLOOKUP(D1828,Unemployment!H:J,2,FALSE)</f>
        <v>2.5</v>
      </c>
      <c r="X1828">
        <f>VLOOKUP(D1828,Unemployment!H:J,3,FALSE)</f>
        <v>3.6</v>
      </c>
      <c r="Y1828">
        <f t="shared" si="576"/>
        <v>1</v>
      </c>
      <c r="Z1828">
        <f t="shared" si="577"/>
        <v>1.1000000000000001</v>
      </c>
      <c r="AA1828">
        <f>VLOOKUP(D1828,MedianAge!A:B,2,FALSE)</f>
        <v>30.7</v>
      </c>
      <c r="AB1828" s="6">
        <f>VLOOKUP(D1828,StateActions!F:G,2,FALSE)</f>
        <v>43932</v>
      </c>
      <c r="AC1828" s="6">
        <f>VLOOKUP(D1828,StateActions!L:M,2,FALSE)</f>
        <v>43918</v>
      </c>
      <c r="AD1828" s="6">
        <f>VLOOKUP(D1828,StateActions!A:B,2,FALSE)</f>
        <v>43903</v>
      </c>
      <c r="AE1828">
        <f t="shared" si="578"/>
        <v>-19</v>
      </c>
      <c r="AF1828">
        <f t="shared" si="579"/>
        <v>-5</v>
      </c>
      <c r="AG1828">
        <f t="shared" si="580"/>
        <v>10</v>
      </c>
      <c r="AH1828" s="18">
        <f t="shared" si="581"/>
        <v>5.092133940955023E-2</v>
      </c>
      <c r="AI1828" s="18">
        <f t="shared" si="582"/>
        <v>0.94907866059044976</v>
      </c>
      <c r="AJ1828" s="20">
        <f t="shared" si="583"/>
        <v>1.9813750743015652E-4</v>
      </c>
      <c r="AK1828" t="str">
        <f t="shared" si="584"/>
        <v>Include</v>
      </c>
      <c r="AL1828" t="str">
        <f t="shared" si="585"/>
        <v>Less than 10 deaths</v>
      </c>
      <c r="AM1828" s="6">
        <f>IFERROR(VLOOKUP(D1828,DatesEachStateReach10Deaths!A:B,2,FALSE),AK1828)</f>
        <v>43927</v>
      </c>
      <c r="AN1828">
        <f t="shared" si="586"/>
        <v>-14</v>
      </c>
    </row>
    <row r="1829" spans="1:40" x14ac:dyDescent="0.25">
      <c r="A1829" t="str">
        <f t="shared" si="591"/>
        <v>43914Utah</v>
      </c>
      <c r="B1829" t="str">
        <f t="shared" si="574"/>
        <v>43914UT</v>
      </c>
      <c r="C1829" s="6">
        <v>43914</v>
      </c>
      <c r="D1829" t="s">
        <v>107</v>
      </c>
      <c r="E1829" t="s">
        <v>53</v>
      </c>
      <c r="F1829">
        <f>IFERROR(VLOOKUP(B1829,CovidTracking!B:G,4,FALSE),0)</f>
        <v>299</v>
      </c>
      <c r="G1829">
        <f>IFERROR(VLOOKUP(B1829,CovidTracking!B:G,5,FALSE),0)</f>
        <v>5524</v>
      </c>
      <c r="H1829">
        <f t="shared" si="575"/>
        <v>5823</v>
      </c>
      <c r="I1829">
        <f>IFERROR(VLOOKUP(B1829,CovidTracking!B:G,6,FALSE),0)</f>
        <v>1</v>
      </c>
      <c r="J1829">
        <f t="shared" si="587"/>
        <v>42</v>
      </c>
      <c r="K1829">
        <f t="shared" si="588"/>
        <v>734</v>
      </c>
      <c r="L1829">
        <f t="shared" si="589"/>
        <v>776</v>
      </c>
      <c r="M1829">
        <f t="shared" si="590"/>
        <v>0</v>
      </c>
      <c r="N1829">
        <f>VLOOKUP(A1829,Mobility!$A:$L,7,FALSE)</f>
        <v>-33</v>
      </c>
      <c r="O1829">
        <f>VLOOKUP(A1829,Mobility!$A:$L,8,FALSE)</f>
        <v>-4</v>
      </c>
      <c r="P1829">
        <f>VLOOKUP(A1829,Mobility!$A:$L,9,FALSE)</f>
        <v>27</v>
      </c>
      <c r="Q1829">
        <f>VLOOKUP(A1829,Mobility!$A:$L,10,FALSE)</f>
        <v>-39</v>
      </c>
      <c r="R1829">
        <f>VLOOKUP(A1829,Mobility!$A:$L,11,FALSE)</f>
        <v>-41</v>
      </c>
      <c r="S1829">
        <f>VLOOKUP(A1829,Mobility!$A:$L,12,FALSE)</f>
        <v>17</v>
      </c>
      <c r="T1829">
        <f>VLOOKUP(D1829,'Pop and Pop Den'!A:C,2,FALSE)</f>
        <v>3282115</v>
      </c>
      <c r="U1829">
        <f>VLOOKUP(D1829,'Pop and Pop Den'!A:C,3,FALSE)</f>
        <v>39.942999999999998</v>
      </c>
      <c r="V1829">
        <f>VLOOKUP(D1829,Unemployment!A:B,2,FALSE)</f>
        <v>2.6</v>
      </c>
      <c r="W1829">
        <f>VLOOKUP(D1829,Unemployment!H:J,2,FALSE)</f>
        <v>2.5</v>
      </c>
      <c r="X1829">
        <f>VLOOKUP(D1829,Unemployment!H:J,3,FALSE)</f>
        <v>3.6</v>
      </c>
      <c r="Y1829">
        <f t="shared" si="576"/>
        <v>1</v>
      </c>
      <c r="Z1829">
        <f t="shared" si="577"/>
        <v>1.1000000000000001</v>
      </c>
      <c r="AA1829">
        <f>VLOOKUP(D1829,MedianAge!A:B,2,FALSE)</f>
        <v>30.7</v>
      </c>
      <c r="AB1829" s="6">
        <f>VLOOKUP(D1829,StateActions!F:G,2,FALSE)</f>
        <v>43932</v>
      </c>
      <c r="AC1829" s="6">
        <f>VLOOKUP(D1829,StateActions!L:M,2,FALSE)</f>
        <v>43918</v>
      </c>
      <c r="AD1829" s="6">
        <f>VLOOKUP(D1829,StateActions!A:B,2,FALSE)</f>
        <v>43903</v>
      </c>
      <c r="AE1829">
        <f t="shared" si="578"/>
        <v>-18</v>
      </c>
      <c r="AF1829">
        <f t="shared" si="579"/>
        <v>-4</v>
      </c>
      <c r="AG1829">
        <f t="shared" si="580"/>
        <v>11</v>
      </c>
      <c r="AH1829" s="18">
        <f t="shared" si="581"/>
        <v>5.1348102352739136E-2</v>
      </c>
      <c r="AI1829" s="18">
        <f t="shared" si="582"/>
        <v>0.94865189764726088</v>
      </c>
      <c r="AJ1829" s="20">
        <f t="shared" si="583"/>
        <v>1.7173278378842521E-4</v>
      </c>
      <c r="AK1829" t="str">
        <f t="shared" si="584"/>
        <v>Include</v>
      </c>
      <c r="AL1829" t="str">
        <f t="shared" si="585"/>
        <v>Less than 10 deaths</v>
      </c>
      <c r="AM1829" s="6">
        <f>IFERROR(VLOOKUP(D1829,DatesEachStateReach10Deaths!A:B,2,FALSE),AK1829)</f>
        <v>43927</v>
      </c>
      <c r="AN1829">
        <f t="shared" si="586"/>
        <v>-13</v>
      </c>
    </row>
    <row r="1830" spans="1:40" x14ac:dyDescent="0.25">
      <c r="A1830" t="str">
        <f t="shared" si="591"/>
        <v>43915Utah</v>
      </c>
      <c r="B1830" t="str">
        <f t="shared" si="574"/>
        <v>43915UT</v>
      </c>
      <c r="C1830" s="6">
        <v>43915</v>
      </c>
      <c r="D1830" t="s">
        <v>107</v>
      </c>
      <c r="E1830" t="s">
        <v>53</v>
      </c>
      <c r="F1830">
        <f>IFERROR(VLOOKUP(B1830,CovidTracking!B:G,4,FALSE),0)</f>
        <v>346</v>
      </c>
      <c r="G1830">
        <f>IFERROR(VLOOKUP(B1830,CovidTracking!B:G,5,FALSE),0)</f>
        <v>6491</v>
      </c>
      <c r="H1830">
        <f t="shared" si="575"/>
        <v>6837</v>
      </c>
      <c r="I1830">
        <f>IFERROR(VLOOKUP(B1830,CovidTracking!B:G,6,FALSE),0)</f>
        <v>1</v>
      </c>
      <c r="J1830">
        <f t="shared" si="587"/>
        <v>47</v>
      </c>
      <c r="K1830">
        <f t="shared" si="588"/>
        <v>967</v>
      </c>
      <c r="L1830">
        <f t="shared" si="589"/>
        <v>1014</v>
      </c>
      <c r="M1830">
        <f t="shared" si="590"/>
        <v>0</v>
      </c>
      <c r="N1830">
        <f>VLOOKUP(A1830,Mobility!$A:$L,7,FALSE)</f>
        <v>-34</v>
      </c>
      <c r="O1830">
        <f>VLOOKUP(A1830,Mobility!$A:$L,8,FALSE)</f>
        <v>-5</v>
      </c>
      <c r="P1830">
        <f>VLOOKUP(A1830,Mobility!$A:$L,9,FALSE)</f>
        <v>1</v>
      </c>
      <c r="Q1830">
        <f>VLOOKUP(A1830,Mobility!$A:$L,10,FALSE)</f>
        <v>-40</v>
      </c>
      <c r="R1830">
        <f>VLOOKUP(A1830,Mobility!$A:$L,11,FALSE)</f>
        <v>-43</v>
      </c>
      <c r="S1830">
        <f>VLOOKUP(A1830,Mobility!$A:$L,12,FALSE)</f>
        <v>18</v>
      </c>
      <c r="T1830">
        <f>VLOOKUP(D1830,'Pop and Pop Den'!A:C,2,FALSE)</f>
        <v>3282115</v>
      </c>
      <c r="U1830">
        <f>VLOOKUP(D1830,'Pop and Pop Den'!A:C,3,FALSE)</f>
        <v>39.942999999999998</v>
      </c>
      <c r="V1830">
        <f>VLOOKUP(D1830,Unemployment!A:B,2,FALSE)</f>
        <v>2.6</v>
      </c>
      <c r="W1830">
        <f>VLOOKUP(D1830,Unemployment!H:J,2,FALSE)</f>
        <v>2.5</v>
      </c>
      <c r="X1830">
        <f>VLOOKUP(D1830,Unemployment!H:J,3,FALSE)</f>
        <v>3.6</v>
      </c>
      <c r="Y1830">
        <f t="shared" si="576"/>
        <v>1</v>
      </c>
      <c r="Z1830">
        <f t="shared" si="577"/>
        <v>1.1000000000000001</v>
      </c>
      <c r="AA1830">
        <f>VLOOKUP(D1830,MedianAge!A:B,2,FALSE)</f>
        <v>30.7</v>
      </c>
      <c r="AB1830" s="6">
        <f>VLOOKUP(D1830,StateActions!F:G,2,FALSE)</f>
        <v>43932</v>
      </c>
      <c r="AC1830" s="6">
        <f>VLOOKUP(D1830,StateActions!L:M,2,FALSE)</f>
        <v>43918</v>
      </c>
      <c r="AD1830" s="6">
        <f>VLOOKUP(D1830,StateActions!A:B,2,FALSE)</f>
        <v>43903</v>
      </c>
      <c r="AE1830">
        <f t="shared" si="578"/>
        <v>-17</v>
      </c>
      <c r="AF1830">
        <f t="shared" si="579"/>
        <v>-3</v>
      </c>
      <c r="AG1830">
        <f t="shared" si="580"/>
        <v>12</v>
      </c>
      <c r="AH1830" s="18">
        <f t="shared" si="581"/>
        <v>5.0606991370484133E-2</v>
      </c>
      <c r="AI1830" s="18">
        <f t="shared" si="582"/>
        <v>0.94939300862951592</v>
      </c>
      <c r="AJ1830" s="20">
        <f t="shared" si="583"/>
        <v>1.462629808395495E-4</v>
      </c>
      <c r="AK1830" t="str">
        <f t="shared" si="584"/>
        <v>Include</v>
      </c>
      <c r="AL1830" t="str">
        <f t="shared" si="585"/>
        <v>Less than 10 deaths</v>
      </c>
      <c r="AM1830" s="6">
        <f>IFERROR(VLOOKUP(D1830,DatesEachStateReach10Deaths!A:B,2,FALSE),AK1830)</f>
        <v>43927</v>
      </c>
      <c r="AN1830">
        <f t="shared" si="586"/>
        <v>-12</v>
      </c>
    </row>
    <row r="1831" spans="1:40" x14ac:dyDescent="0.25">
      <c r="A1831" t="str">
        <f t="shared" si="591"/>
        <v>43916Utah</v>
      </c>
      <c r="B1831" t="str">
        <f t="shared" si="574"/>
        <v>43916UT</v>
      </c>
      <c r="C1831" s="6">
        <v>43916</v>
      </c>
      <c r="D1831" t="s">
        <v>107</v>
      </c>
      <c r="E1831" t="s">
        <v>53</v>
      </c>
      <c r="F1831">
        <f>IFERROR(VLOOKUP(B1831,CovidTracking!B:G,4,FALSE),0)</f>
        <v>402</v>
      </c>
      <c r="G1831">
        <f>IFERROR(VLOOKUP(B1831,CovidTracking!B:G,5,FALSE),0)</f>
        <v>7308</v>
      </c>
      <c r="H1831">
        <f t="shared" si="575"/>
        <v>7710</v>
      </c>
      <c r="I1831">
        <f>IFERROR(VLOOKUP(B1831,CovidTracking!B:G,6,FALSE),0)</f>
        <v>1</v>
      </c>
      <c r="J1831">
        <f t="shared" si="587"/>
        <v>56</v>
      </c>
      <c r="K1831">
        <f t="shared" si="588"/>
        <v>817</v>
      </c>
      <c r="L1831">
        <f t="shared" si="589"/>
        <v>873</v>
      </c>
      <c r="M1831">
        <f t="shared" si="590"/>
        <v>0</v>
      </c>
      <c r="N1831">
        <f>VLOOKUP(A1831,Mobility!$A:$L,7,FALSE)</f>
        <v>-36</v>
      </c>
      <c r="O1831">
        <f>VLOOKUP(A1831,Mobility!$A:$L,8,FALSE)</f>
        <v>-5</v>
      </c>
      <c r="P1831">
        <f>VLOOKUP(A1831,Mobility!$A:$L,9,FALSE)</f>
        <v>-2</v>
      </c>
      <c r="Q1831">
        <f>VLOOKUP(A1831,Mobility!$A:$L,10,FALSE)</f>
        <v>-43</v>
      </c>
      <c r="R1831">
        <f>VLOOKUP(A1831,Mobility!$A:$L,11,FALSE)</f>
        <v>-44</v>
      </c>
      <c r="S1831">
        <f>VLOOKUP(A1831,Mobility!$A:$L,12,FALSE)</f>
        <v>19</v>
      </c>
      <c r="T1831">
        <f>VLOOKUP(D1831,'Pop and Pop Den'!A:C,2,FALSE)</f>
        <v>3282115</v>
      </c>
      <c r="U1831">
        <f>VLOOKUP(D1831,'Pop and Pop Den'!A:C,3,FALSE)</f>
        <v>39.942999999999998</v>
      </c>
      <c r="V1831">
        <f>VLOOKUP(D1831,Unemployment!A:B,2,FALSE)</f>
        <v>2.6</v>
      </c>
      <c r="W1831">
        <f>VLOOKUP(D1831,Unemployment!H:J,2,FALSE)</f>
        <v>2.5</v>
      </c>
      <c r="X1831">
        <f>VLOOKUP(D1831,Unemployment!H:J,3,FALSE)</f>
        <v>3.6</v>
      </c>
      <c r="Y1831">
        <f t="shared" si="576"/>
        <v>1</v>
      </c>
      <c r="Z1831">
        <f t="shared" si="577"/>
        <v>1.1000000000000001</v>
      </c>
      <c r="AA1831">
        <f>VLOOKUP(D1831,MedianAge!A:B,2,FALSE)</f>
        <v>30.7</v>
      </c>
      <c r="AB1831" s="6">
        <f>VLOOKUP(D1831,StateActions!F:G,2,FALSE)</f>
        <v>43932</v>
      </c>
      <c r="AC1831" s="6">
        <f>VLOOKUP(D1831,StateActions!L:M,2,FALSE)</f>
        <v>43918</v>
      </c>
      <c r="AD1831" s="6">
        <f>VLOOKUP(D1831,StateActions!A:B,2,FALSE)</f>
        <v>43903</v>
      </c>
      <c r="AE1831">
        <f t="shared" si="578"/>
        <v>-16</v>
      </c>
      <c r="AF1831">
        <f t="shared" si="579"/>
        <v>-2</v>
      </c>
      <c r="AG1831">
        <f t="shared" si="580"/>
        <v>13</v>
      </c>
      <c r="AH1831" s="18">
        <f t="shared" si="581"/>
        <v>5.2140077821011675E-2</v>
      </c>
      <c r="AI1831" s="18">
        <f t="shared" si="582"/>
        <v>0.94785992217898829</v>
      </c>
      <c r="AJ1831" s="20">
        <f t="shared" si="583"/>
        <v>1.2970168612191958E-4</v>
      </c>
      <c r="AK1831" t="str">
        <f t="shared" si="584"/>
        <v>Include</v>
      </c>
      <c r="AL1831" t="str">
        <f t="shared" si="585"/>
        <v>Less than 10 deaths</v>
      </c>
      <c r="AM1831" s="6">
        <f>IFERROR(VLOOKUP(D1831,DatesEachStateReach10Deaths!A:B,2,FALSE),AK1831)</f>
        <v>43927</v>
      </c>
      <c r="AN1831">
        <f t="shared" si="586"/>
        <v>-11</v>
      </c>
    </row>
    <row r="1832" spans="1:40" x14ac:dyDescent="0.25">
      <c r="A1832" t="str">
        <f t="shared" si="591"/>
        <v>43917Utah</v>
      </c>
      <c r="B1832" t="str">
        <f t="shared" si="574"/>
        <v>43917UT</v>
      </c>
      <c r="C1832" s="6">
        <v>43917</v>
      </c>
      <c r="D1832" t="s">
        <v>107</v>
      </c>
      <c r="E1832" t="s">
        <v>53</v>
      </c>
      <c r="F1832">
        <f>IFERROR(VLOOKUP(B1832,CovidTracking!B:G,4,FALSE),0)</f>
        <v>480</v>
      </c>
      <c r="G1832">
        <f>IFERROR(VLOOKUP(B1832,CovidTracking!B:G,5,FALSE),0)</f>
        <v>8764</v>
      </c>
      <c r="H1832">
        <f t="shared" si="575"/>
        <v>9244</v>
      </c>
      <c r="I1832">
        <f>IFERROR(VLOOKUP(B1832,CovidTracking!B:G,6,FALSE),0)</f>
        <v>2</v>
      </c>
      <c r="J1832">
        <f t="shared" si="587"/>
        <v>78</v>
      </c>
      <c r="K1832">
        <f t="shared" si="588"/>
        <v>1456</v>
      </c>
      <c r="L1832">
        <f t="shared" si="589"/>
        <v>1534</v>
      </c>
      <c r="M1832">
        <f t="shared" si="590"/>
        <v>1</v>
      </c>
      <c r="N1832">
        <f>VLOOKUP(A1832,Mobility!$A:$L,7,FALSE)</f>
        <v>-38</v>
      </c>
      <c r="O1832">
        <f>VLOOKUP(A1832,Mobility!$A:$L,8,FALSE)</f>
        <v>-4</v>
      </c>
      <c r="P1832">
        <f>VLOOKUP(A1832,Mobility!$A:$L,9,FALSE)</f>
        <v>14</v>
      </c>
      <c r="Q1832">
        <f>VLOOKUP(A1832,Mobility!$A:$L,10,FALSE)</f>
        <v>-43</v>
      </c>
      <c r="R1832">
        <f>VLOOKUP(A1832,Mobility!$A:$L,11,FALSE)</f>
        <v>-41</v>
      </c>
      <c r="S1832">
        <f>VLOOKUP(A1832,Mobility!$A:$L,12,FALSE)</f>
        <v>18</v>
      </c>
      <c r="T1832">
        <f>VLOOKUP(D1832,'Pop and Pop Den'!A:C,2,FALSE)</f>
        <v>3282115</v>
      </c>
      <c r="U1832">
        <f>VLOOKUP(D1832,'Pop and Pop Den'!A:C,3,FALSE)</f>
        <v>39.942999999999998</v>
      </c>
      <c r="V1832">
        <f>VLOOKUP(D1832,Unemployment!A:B,2,FALSE)</f>
        <v>2.6</v>
      </c>
      <c r="W1832">
        <f>VLOOKUP(D1832,Unemployment!H:J,2,FALSE)</f>
        <v>2.5</v>
      </c>
      <c r="X1832">
        <f>VLOOKUP(D1832,Unemployment!H:J,3,FALSE)</f>
        <v>3.6</v>
      </c>
      <c r="Y1832">
        <f t="shared" si="576"/>
        <v>1</v>
      </c>
      <c r="Z1832">
        <f t="shared" si="577"/>
        <v>1.1000000000000001</v>
      </c>
      <c r="AA1832">
        <f>VLOOKUP(D1832,MedianAge!A:B,2,FALSE)</f>
        <v>30.7</v>
      </c>
      <c r="AB1832" s="6">
        <f>VLOOKUP(D1832,StateActions!F:G,2,FALSE)</f>
        <v>43932</v>
      </c>
      <c r="AC1832" s="6">
        <f>VLOOKUP(D1832,StateActions!L:M,2,FALSE)</f>
        <v>43918</v>
      </c>
      <c r="AD1832" s="6">
        <f>VLOOKUP(D1832,StateActions!A:B,2,FALSE)</f>
        <v>43903</v>
      </c>
      <c r="AE1832">
        <f t="shared" si="578"/>
        <v>-15</v>
      </c>
      <c r="AF1832">
        <f t="shared" si="579"/>
        <v>-1</v>
      </c>
      <c r="AG1832">
        <f t="shared" si="580"/>
        <v>14</v>
      </c>
      <c r="AH1832" s="18">
        <f t="shared" si="581"/>
        <v>5.1925573344872349E-2</v>
      </c>
      <c r="AI1832" s="18">
        <f t="shared" si="582"/>
        <v>0.94807442665512764</v>
      </c>
      <c r="AJ1832" s="20">
        <f t="shared" si="583"/>
        <v>2.1635655560363478E-4</v>
      </c>
      <c r="AK1832" t="str">
        <f t="shared" si="584"/>
        <v>Include</v>
      </c>
      <c r="AL1832" t="str">
        <f t="shared" si="585"/>
        <v>Less than 10 deaths</v>
      </c>
      <c r="AM1832" s="6">
        <f>IFERROR(VLOOKUP(D1832,DatesEachStateReach10Deaths!A:B,2,FALSE),AK1832)</f>
        <v>43927</v>
      </c>
      <c r="AN1832">
        <f t="shared" si="586"/>
        <v>-10</v>
      </c>
    </row>
    <row r="1833" spans="1:40" x14ac:dyDescent="0.25">
      <c r="A1833" t="str">
        <f t="shared" si="591"/>
        <v>43918Utah</v>
      </c>
      <c r="B1833" t="str">
        <f t="shared" si="574"/>
        <v>43918UT</v>
      </c>
      <c r="C1833" s="6">
        <v>43918</v>
      </c>
      <c r="D1833" t="s">
        <v>107</v>
      </c>
      <c r="E1833" t="s">
        <v>53</v>
      </c>
      <c r="F1833">
        <f>IFERROR(VLOOKUP(B1833,CovidTracking!B:G,4,FALSE),0)</f>
        <v>602</v>
      </c>
      <c r="G1833">
        <f>IFERROR(VLOOKUP(B1833,CovidTracking!B:G,5,FALSE),0)</f>
        <v>10710</v>
      </c>
      <c r="H1833">
        <f t="shared" si="575"/>
        <v>11312</v>
      </c>
      <c r="I1833">
        <f>IFERROR(VLOOKUP(B1833,CovidTracking!B:G,6,FALSE),0)</f>
        <v>2</v>
      </c>
      <c r="J1833">
        <f t="shared" si="587"/>
        <v>122</v>
      </c>
      <c r="K1833">
        <f t="shared" si="588"/>
        <v>1946</v>
      </c>
      <c r="L1833">
        <f t="shared" si="589"/>
        <v>2068</v>
      </c>
      <c r="M1833">
        <f t="shared" si="590"/>
        <v>0</v>
      </c>
      <c r="N1833">
        <f>VLOOKUP(A1833,Mobility!$A:$L,7,FALSE)</f>
        <v>-46</v>
      </c>
      <c r="O1833">
        <f>VLOOKUP(A1833,Mobility!$A:$L,8,FALSE)</f>
        <v>-16</v>
      </c>
      <c r="P1833">
        <f>VLOOKUP(A1833,Mobility!$A:$L,9,FALSE)</f>
        <v>-1</v>
      </c>
      <c r="Q1833">
        <f>VLOOKUP(A1833,Mobility!$A:$L,10,FALSE)</f>
        <v>-40</v>
      </c>
      <c r="R1833">
        <f>VLOOKUP(A1833,Mobility!$A:$L,11,FALSE)</f>
        <v>-28</v>
      </c>
      <c r="S1833">
        <f>VLOOKUP(A1833,Mobility!$A:$L,12,FALSE)</f>
        <v>13</v>
      </c>
      <c r="T1833">
        <f>VLOOKUP(D1833,'Pop and Pop Den'!A:C,2,FALSE)</f>
        <v>3282115</v>
      </c>
      <c r="U1833">
        <f>VLOOKUP(D1833,'Pop and Pop Den'!A:C,3,FALSE)</f>
        <v>39.942999999999998</v>
      </c>
      <c r="V1833">
        <f>VLOOKUP(D1833,Unemployment!A:B,2,FALSE)</f>
        <v>2.6</v>
      </c>
      <c r="W1833">
        <f>VLOOKUP(D1833,Unemployment!H:J,2,FALSE)</f>
        <v>2.5</v>
      </c>
      <c r="X1833">
        <f>VLOOKUP(D1833,Unemployment!H:J,3,FALSE)</f>
        <v>3.6</v>
      </c>
      <c r="Y1833">
        <f t="shared" si="576"/>
        <v>1</v>
      </c>
      <c r="Z1833">
        <f t="shared" si="577"/>
        <v>1.1000000000000001</v>
      </c>
      <c r="AA1833">
        <f>VLOOKUP(D1833,MedianAge!A:B,2,FALSE)</f>
        <v>30.7</v>
      </c>
      <c r="AB1833" s="6">
        <f>VLOOKUP(D1833,StateActions!F:G,2,FALSE)</f>
        <v>43932</v>
      </c>
      <c r="AC1833" s="6">
        <f>VLOOKUP(D1833,StateActions!L:M,2,FALSE)</f>
        <v>43918</v>
      </c>
      <c r="AD1833" s="6">
        <f>VLOOKUP(D1833,StateActions!A:B,2,FALSE)</f>
        <v>43903</v>
      </c>
      <c r="AE1833">
        <f t="shared" si="578"/>
        <v>-14</v>
      </c>
      <c r="AF1833">
        <f t="shared" si="579"/>
        <v>0</v>
      </c>
      <c r="AG1833">
        <f t="shared" si="580"/>
        <v>15</v>
      </c>
      <c r="AH1833" s="18">
        <f t="shared" si="581"/>
        <v>5.3217821782178217E-2</v>
      </c>
      <c r="AI1833" s="18">
        <f t="shared" si="582"/>
        <v>0.94678217821782173</v>
      </c>
      <c r="AJ1833" s="20">
        <f t="shared" si="583"/>
        <v>1.7680339462517681E-4</v>
      </c>
      <c r="AK1833" t="str">
        <f t="shared" si="584"/>
        <v>Include</v>
      </c>
      <c r="AL1833" t="str">
        <f t="shared" si="585"/>
        <v>Less than 10 deaths</v>
      </c>
      <c r="AM1833" s="6">
        <f>IFERROR(VLOOKUP(D1833,DatesEachStateReach10Deaths!A:B,2,FALSE),AK1833)</f>
        <v>43927</v>
      </c>
      <c r="AN1833">
        <f t="shared" si="586"/>
        <v>-9</v>
      </c>
    </row>
    <row r="1834" spans="1:40" x14ac:dyDescent="0.25">
      <c r="A1834" t="str">
        <f t="shared" si="591"/>
        <v>43919Utah</v>
      </c>
      <c r="B1834" t="str">
        <f t="shared" si="574"/>
        <v>43919UT</v>
      </c>
      <c r="C1834" s="6">
        <v>43919</v>
      </c>
      <c r="D1834" t="s">
        <v>107</v>
      </c>
      <c r="E1834" t="s">
        <v>53</v>
      </c>
      <c r="F1834">
        <f>IFERROR(VLOOKUP(B1834,CovidTracking!B:G,4,FALSE),0)</f>
        <v>719</v>
      </c>
      <c r="G1834">
        <f>IFERROR(VLOOKUP(B1834,CovidTracking!B:G,5,FALSE),0)</f>
        <v>13274</v>
      </c>
      <c r="H1834">
        <f t="shared" si="575"/>
        <v>13993</v>
      </c>
      <c r="I1834">
        <f>IFERROR(VLOOKUP(B1834,CovidTracking!B:G,6,FALSE),0)</f>
        <v>2</v>
      </c>
      <c r="J1834">
        <f t="shared" si="587"/>
        <v>117</v>
      </c>
      <c r="K1834">
        <f t="shared" si="588"/>
        <v>2564</v>
      </c>
      <c r="L1834">
        <f t="shared" si="589"/>
        <v>2681</v>
      </c>
      <c r="M1834">
        <f t="shared" si="590"/>
        <v>0</v>
      </c>
      <c r="N1834">
        <f>VLOOKUP(A1834,Mobility!$A:$L,7,FALSE)</f>
        <v>-41</v>
      </c>
      <c r="O1834">
        <f>VLOOKUP(A1834,Mobility!$A:$L,8,FALSE)</f>
        <v>-14</v>
      </c>
      <c r="P1834">
        <f>VLOOKUP(A1834,Mobility!$A:$L,9,FALSE)</f>
        <v>26</v>
      </c>
      <c r="Q1834">
        <f>VLOOKUP(A1834,Mobility!$A:$L,10,FALSE)</f>
        <v>-44</v>
      </c>
      <c r="R1834">
        <f>VLOOKUP(A1834,Mobility!$A:$L,11,FALSE)</f>
        <v>-40</v>
      </c>
      <c r="S1834">
        <f>VLOOKUP(A1834,Mobility!$A:$L,12,FALSE)</f>
        <v>10</v>
      </c>
      <c r="T1834">
        <f>VLOOKUP(D1834,'Pop and Pop Den'!A:C,2,FALSE)</f>
        <v>3282115</v>
      </c>
      <c r="U1834">
        <f>VLOOKUP(D1834,'Pop and Pop Den'!A:C,3,FALSE)</f>
        <v>39.942999999999998</v>
      </c>
      <c r="V1834">
        <f>VLOOKUP(D1834,Unemployment!A:B,2,FALSE)</f>
        <v>2.6</v>
      </c>
      <c r="W1834">
        <f>VLOOKUP(D1834,Unemployment!H:J,2,FALSE)</f>
        <v>2.5</v>
      </c>
      <c r="X1834">
        <f>VLOOKUP(D1834,Unemployment!H:J,3,FALSE)</f>
        <v>3.6</v>
      </c>
      <c r="Y1834">
        <f t="shared" si="576"/>
        <v>1</v>
      </c>
      <c r="Z1834">
        <f t="shared" si="577"/>
        <v>1.1000000000000001</v>
      </c>
      <c r="AA1834">
        <f>VLOOKUP(D1834,MedianAge!A:B,2,FALSE)</f>
        <v>30.7</v>
      </c>
      <c r="AB1834" s="6">
        <f>VLOOKUP(D1834,StateActions!F:G,2,FALSE)</f>
        <v>43932</v>
      </c>
      <c r="AC1834" s="6">
        <f>VLOOKUP(D1834,StateActions!L:M,2,FALSE)</f>
        <v>43918</v>
      </c>
      <c r="AD1834" s="6">
        <f>VLOOKUP(D1834,StateActions!A:B,2,FALSE)</f>
        <v>43903</v>
      </c>
      <c r="AE1834">
        <f t="shared" si="578"/>
        <v>-13</v>
      </c>
      <c r="AF1834">
        <f t="shared" si="579"/>
        <v>1</v>
      </c>
      <c r="AG1834">
        <f t="shared" si="580"/>
        <v>16</v>
      </c>
      <c r="AH1834" s="18">
        <f t="shared" si="581"/>
        <v>5.1382834274279997E-2</v>
      </c>
      <c r="AI1834" s="18">
        <f t="shared" si="582"/>
        <v>0.94861716572571997</v>
      </c>
      <c r="AJ1834" s="20">
        <f t="shared" si="583"/>
        <v>1.4292860716072321E-4</v>
      </c>
      <c r="AK1834" t="str">
        <f t="shared" si="584"/>
        <v>Include</v>
      </c>
      <c r="AL1834" t="str">
        <f t="shared" si="585"/>
        <v>Less than 10 deaths</v>
      </c>
      <c r="AM1834" s="6">
        <f>IFERROR(VLOOKUP(D1834,DatesEachStateReach10Deaths!A:B,2,FALSE),AK1834)</f>
        <v>43927</v>
      </c>
      <c r="AN1834">
        <f t="shared" si="586"/>
        <v>-8</v>
      </c>
    </row>
    <row r="1835" spans="1:40" x14ac:dyDescent="0.25">
      <c r="A1835" t="str">
        <f t="shared" si="591"/>
        <v>43920Utah</v>
      </c>
      <c r="B1835" t="str">
        <f t="shared" si="574"/>
        <v>43920UT</v>
      </c>
      <c r="C1835" s="6">
        <v>43920</v>
      </c>
      <c r="D1835" t="s">
        <v>107</v>
      </c>
      <c r="E1835" t="s">
        <v>53</v>
      </c>
      <c r="F1835">
        <f>IFERROR(VLOOKUP(B1835,CovidTracking!B:G,4,FALSE),0)</f>
        <v>806</v>
      </c>
      <c r="G1835">
        <f>IFERROR(VLOOKUP(B1835,CovidTracking!B:G,5,FALSE),0)</f>
        <v>15197</v>
      </c>
      <c r="H1835">
        <f t="shared" si="575"/>
        <v>16003</v>
      </c>
      <c r="I1835">
        <f>IFERROR(VLOOKUP(B1835,CovidTracking!B:G,6,FALSE),0)</f>
        <v>4</v>
      </c>
      <c r="J1835">
        <f t="shared" si="587"/>
        <v>87</v>
      </c>
      <c r="K1835">
        <f t="shared" si="588"/>
        <v>1923</v>
      </c>
      <c r="L1835">
        <f t="shared" si="589"/>
        <v>2010</v>
      </c>
      <c r="M1835">
        <f t="shared" si="590"/>
        <v>2</v>
      </c>
      <c r="N1835">
        <f>VLOOKUP(A1835,Mobility!$A:$L,7,FALSE)</f>
        <v>-36</v>
      </c>
      <c r="O1835">
        <f>VLOOKUP(A1835,Mobility!$A:$L,8,FALSE)</f>
        <v>-10</v>
      </c>
      <c r="P1835">
        <f>VLOOKUP(A1835,Mobility!$A:$L,9,FALSE)</f>
        <v>27</v>
      </c>
      <c r="Q1835">
        <f>VLOOKUP(A1835,Mobility!$A:$L,10,FALSE)</f>
        <v>-42</v>
      </c>
      <c r="R1835">
        <f>VLOOKUP(A1835,Mobility!$A:$L,11,FALSE)</f>
        <v>-46</v>
      </c>
      <c r="S1835">
        <f>VLOOKUP(A1835,Mobility!$A:$L,12,FALSE)</f>
        <v>17</v>
      </c>
      <c r="T1835">
        <f>VLOOKUP(D1835,'Pop and Pop Den'!A:C,2,FALSE)</f>
        <v>3282115</v>
      </c>
      <c r="U1835">
        <f>VLOOKUP(D1835,'Pop and Pop Den'!A:C,3,FALSE)</f>
        <v>39.942999999999998</v>
      </c>
      <c r="V1835">
        <f>VLOOKUP(D1835,Unemployment!A:B,2,FALSE)</f>
        <v>2.6</v>
      </c>
      <c r="W1835">
        <f>VLOOKUP(D1835,Unemployment!H:J,2,FALSE)</f>
        <v>2.5</v>
      </c>
      <c r="X1835">
        <f>VLOOKUP(D1835,Unemployment!H:J,3,FALSE)</f>
        <v>3.6</v>
      </c>
      <c r="Y1835">
        <f t="shared" si="576"/>
        <v>1</v>
      </c>
      <c r="Z1835">
        <f t="shared" si="577"/>
        <v>1.1000000000000001</v>
      </c>
      <c r="AA1835">
        <f>VLOOKUP(D1835,MedianAge!A:B,2,FALSE)</f>
        <v>30.7</v>
      </c>
      <c r="AB1835" s="6">
        <f>VLOOKUP(D1835,StateActions!F:G,2,FALSE)</f>
        <v>43932</v>
      </c>
      <c r="AC1835" s="6">
        <f>VLOOKUP(D1835,StateActions!L:M,2,FALSE)</f>
        <v>43918</v>
      </c>
      <c r="AD1835" s="6">
        <f>VLOOKUP(D1835,StateActions!A:B,2,FALSE)</f>
        <v>43903</v>
      </c>
      <c r="AE1835">
        <f t="shared" si="578"/>
        <v>-12</v>
      </c>
      <c r="AF1835">
        <f t="shared" si="579"/>
        <v>2</v>
      </c>
      <c r="AG1835">
        <f t="shared" si="580"/>
        <v>17</v>
      </c>
      <c r="AH1835" s="18">
        <f t="shared" si="581"/>
        <v>5.0365556458164096E-2</v>
      </c>
      <c r="AI1835" s="18">
        <f t="shared" si="582"/>
        <v>0.9496344435418359</v>
      </c>
      <c r="AJ1835" s="20">
        <f t="shared" si="583"/>
        <v>2.4995313378741487E-4</v>
      </c>
      <c r="AK1835" t="str">
        <f t="shared" si="584"/>
        <v>Include</v>
      </c>
      <c r="AL1835" t="str">
        <f t="shared" si="585"/>
        <v>Less than 10 deaths</v>
      </c>
      <c r="AM1835" s="6">
        <f>IFERROR(VLOOKUP(D1835,DatesEachStateReach10Deaths!A:B,2,FALSE),AK1835)</f>
        <v>43927</v>
      </c>
      <c r="AN1835">
        <f t="shared" si="586"/>
        <v>-7</v>
      </c>
    </row>
    <row r="1836" spans="1:40" x14ac:dyDescent="0.25">
      <c r="A1836" t="str">
        <f t="shared" si="591"/>
        <v>43921Utah</v>
      </c>
      <c r="B1836" t="str">
        <f t="shared" si="574"/>
        <v>43921UT</v>
      </c>
      <c r="C1836" s="6">
        <v>43921</v>
      </c>
      <c r="D1836" t="s">
        <v>107</v>
      </c>
      <c r="E1836" t="s">
        <v>53</v>
      </c>
      <c r="F1836">
        <f>IFERROR(VLOOKUP(B1836,CovidTracking!B:G,4,FALSE),0)</f>
        <v>887</v>
      </c>
      <c r="G1836">
        <f>IFERROR(VLOOKUP(B1836,CovidTracking!B:G,5,FALSE),0)</f>
        <v>17626</v>
      </c>
      <c r="H1836">
        <f t="shared" si="575"/>
        <v>18513</v>
      </c>
      <c r="I1836">
        <f>IFERROR(VLOOKUP(B1836,CovidTracking!B:G,6,FALSE),0)</f>
        <v>5</v>
      </c>
      <c r="J1836">
        <f t="shared" si="587"/>
        <v>81</v>
      </c>
      <c r="K1836">
        <f t="shared" si="588"/>
        <v>2429</v>
      </c>
      <c r="L1836">
        <f t="shared" si="589"/>
        <v>2510</v>
      </c>
      <c r="M1836">
        <f t="shared" si="590"/>
        <v>1</v>
      </c>
      <c r="N1836">
        <f>VLOOKUP(A1836,Mobility!$A:$L,7,FALSE)</f>
        <v>-34</v>
      </c>
      <c r="O1836">
        <f>VLOOKUP(A1836,Mobility!$A:$L,8,FALSE)</f>
        <v>-8</v>
      </c>
      <c r="P1836">
        <f>VLOOKUP(A1836,Mobility!$A:$L,9,FALSE)</f>
        <v>58</v>
      </c>
      <c r="Q1836">
        <f>VLOOKUP(A1836,Mobility!$A:$L,10,FALSE)</f>
        <v>-41</v>
      </c>
      <c r="R1836">
        <f>VLOOKUP(A1836,Mobility!$A:$L,11,FALSE)</f>
        <v>-47</v>
      </c>
      <c r="S1836">
        <f>VLOOKUP(A1836,Mobility!$A:$L,12,FALSE)</f>
        <v>18</v>
      </c>
      <c r="T1836">
        <f>VLOOKUP(D1836,'Pop and Pop Den'!A:C,2,FALSE)</f>
        <v>3282115</v>
      </c>
      <c r="U1836">
        <f>VLOOKUP(D1836,'Pop and Pop Den'!A:C,3,FALSE)</f>
        <v>39.942999999999998</v>
      </c>
      <c r="V1836">
        <f>VLOOKUP(D1836,Unemployment!A:B,2,FALSE)</f>
        <v>2.6</v>
      </c>
      <c r="W1836">
        <f>VLOOKUP(D1836,Unemployment!H:J,2,FALSE)</f>
        <v>2.5</v>
      </c>
      <c r="X1836">
        <f>VLOOKUP(D1836,Unemployment!H:J,3,FALSE)</f>
        <v>3.6</v>
      </c>
      <c r="Y1836">
        <f t="shared" si="576"/>
        <v>1</v>
      </c>
      <c r="Z1836">
        <f t="shared" si="577"/>
        <v>1.1000000000000001</v>
      </c>
      <c r="AA1836">
        <f>VLOOKUP(D1836,MedianAge!A:B,2,FALSE)</f>
        <v>30.7</v>
      </c>
      <c r="AB1836" s="6">
        <f>VLOOKUP(D1836,StateActions!F:G,2,FALSE)</f>
        <v>43932</v>
      </c>
      <c r="AC1836" s="6">
        <f>VLOOKUP(D1836,StateActions!L:M,2,FALSE)</f>
        <v>43918</v>
      </c>
      <c r="AD1836" s="6">
        <f>VLOOKUP(D1836,StateActions!A:B,2,FALSE)</f>
        <v>43903</v>
      </c>
      <c r="AE1836">
        <f t="shared" si="578"/>
        <v>-11</v>
      </c>
      <c r="AF1836">
        <f t="shared" si="579"/>
        <v>3</v>
      </c>
      <c r="AG1836">
        <f t="shared" si="580"/>
        <v>18</v>
      </c>
      <c r="AH1836" s="18">
        <f t="shared" si="581"/>
        <v>4.7912277858801922E-2</v>
      </c>
      <c r="AI1836" s="18">
        <f t="shared" si="582"/>
        <v>0.95208772214119808</v>
      </c>
      <c r="AJ1836" s="20">
        <f t="shared" si="583"/>
        <v>2.7008048398422728E-4</v>
      </c>
      <c r="AK1836" t="str">
        <f t="shared" si="584"/>
        <v>Include</v>
      </c>
      <c r="AL1836" t="str">
        <f t="shared" si="585"/>
        <v>Less than 10 deaths</v>
      </c>
      <c r="AM1836" s="6">
        <f>IFERROR(VLOOKUP(D1836,DatesEachStateReach10Deaths!A:B,2,FALSE),AK1836)</f>
        <v>43927</v>
      </c>
      <c r="AN1836">
        <f t="shared" si="586"/>
        <v>-6</v>
      </c>
    </row>
    <row r="1837" spans="1:40" x14ac:dyDescent="0.25">
      <c r="A1837" t="str">
        <f t="shared" si="591"/>
        <v>43922Utah</v>
      </c>
      <c r="B1837" t="str">
        <f t="shared" si="574"/>
        <v>43922UT</v>
      </c>
      <c r="C1837" s="6">
        <v>43922</v>
      </c>
      <c r="D1837" t="s">
        <v>107</v>
      </c>
      <c r="E1837" t="s">
        <v>53</v>
      </c>
      <c r="F1837">
        <f>IFERROR(VLOOKUP(B1837,CovidTracking!B:G,4,FALSE),0)</f>
        <v>1012</v>
      </c>
      <c r="G1837">
        <f>IFERROR(VLOOKUP(B1837,CovidTracking!B:G,5,FALSE),0)</f>
        <v>20155</v>
      </c>
      <c r="H1837">
        <f t="shared" si="575"/>
        <v>21167</v>
      </c>
      <c r="I1837">
        <f>IFERROR(VLOOKUP(B1837,CovidTracking!B:G,6,FALSE),0)</f>
        <v>7</v>
      </c>
      <c r="J1837">
        <f t="shared" si="587"/>
        <v>125</v>
      </c>
      <c r="K1837">
        <f t="shared" si="588"/>
        <v>2529</v>
      </c>
      <c r="L1837">
        <f t="shared" si="589"/>
        <v>2654</v>
      </c>
      <c r="M1837">
        <f t="shared" si="590"/>
        <v>2</v>
      </c>
      <c r="N1837">
        <f>VLOOKUP(A1837,Mobility!$A:$L,7,FALSE)</f>
        <v>-34</v>
      </c>
      <c r="O1837">
        <f>VLOOKUP(A1837,Mobility!$A:$L,8,FALSE)</f>
        <v>-7</v>
      </c>
      <c r="P1837">
        <f>VLOOKUP(A1837,Mobility!$A:$L,9,FALSE)</f>
        <v>39</v>
      </c>
      <c r="Q1837">
        <f>VLOOKUP(A1837,Mobility!$A:$L,10,FALSE)</f>
        <v>-40</v>
      </c>
      <c r="R1837">
        <f>VLOOKUP(A1837,Mobility!$A:$L,11,FALSE)</f>
        <v>-49</v>
      </c>
      <c r="S1837">
        <f>VLOOKUP(A1837,Mobility!$A:$L,12,FALSE)</f>
        <v>19</v>
      </c>
      <c r="T1837">
        <f>VLOOKUP(D1837,'Pop and Pop Den'!A:C,2,FALSE)</f>
        <v>3282115</v>
      </c>
      <c r="U1837">
        <f>VLOOKUP(D1837,'Pop and Pop Den'!A:C,3,FALSE)</f>
        <v>39.942999999999998</v>
      </c>
      <c r="V1837">
        <f>VLOOKUP(D1837,Unemployment!A:B,2,FALSE)</f>
        <v>2.6</v>
      </c>
      <c r="W1837">
        <f>VLOOKUP(D1837,Unemployment!H:J,2,FALSE)</f>
        <v>2.5</v>
      </c>
      <c r="X1837">
        <f>VLOOKUP(D1837,Unemployment!H:J,3,FALSE)</f>
        <v>3.6</v>
      </c>
      <c r="Y1837">
        <f t="shared" si="576"/>
        <v>1</v>
      </c>
      <c r="Z1837">
        <f t="shared" si="577"/>
        <v>1.1000000000000001</v>
      </c>
      <c r="AA1837">
        <f>VLOOKUP(D1837,MedianAge!A:B,2,FALSE)</f>
        <v>30.7</v>
      </c>
      <c r="AB1837" s="6">
        <f>VLOOKUP(D1837,StateActions!F:G,2,FALSE)</f>
        <v>43932</v>
      </c>
      <c r="AC1837" s="6">
        <f>VLOOKUP(D1837,StateActions!L:M,2,FALSE)</f>
        <v>43918</v>
      </c>
      <c r="AD1837" s="6">
        <f>VLOOKUP(D1837,StateActions!A:B,2,FALSE)</f>
        <v>43903</v>
      </c>
      <c r="AE1837">
        <f t="shared" si="578"/>
        <v>-10</v>
      </c>
      <c r="AF1837">
        <f t="shared" si="579"/>
        <v>4</v>
      </c>
      <c r="AG1837">
        <f t="shared" si="580"/>
        <v>19</v>
      </c>
      <c r="AH1837" s="18">
        <f t="shared" si="581"/>
        <v>4.7810270704398354E-2</v>
      </c>
      <c r="AI1837" s="18">
        <f t="shared" si="582"/>
        <v>0.95218972929560164</v>
      </c>
      <c r="AJ1837" s="20">
        <f t="shared" si="583"/>
        <v>3.3070345348892144E-4</v>
      </c>
      <c r="AK1837" t="str">
        <f t="shared" si="584"/>
        <v>Include</v>
      </c>
      <c r="AL1837" t="str">
        <f t="shared" si="585"/>
        <v>Less than 10 deaths</v>
      </c>
      <c r="AM1837" s="6">
        <f>IFERROR(VLOOKUP(D1837,DatesEachStateReach10Deaths!A:B,2,FALSE),AK1837)</f>
        <v>43927</v>
      </c>
      <c r="AN1837">
        <f t="shared" si="586"/>
        <v>-5</v>
      </c>
    </row>
    <row r="1838" spans="1:40" x14ac:dyDescent="0.25">
      <c r="A1838" t="str">
        <f t="shared" si="591"/>
        <v>43923Utah</v>
      </c>
      <c r="B1838" t="str">
        <f t="shared" si="574"/>
        <v>43923UT</v>
      </c>
      <c r="C1838" s="6">
        <v>43923</v>
      </c>
      <c r="D1838" t="s">
        <v>107</v>
      </c>
      <c r="E1838" t="s">
        <v>53</v>
      </c>
      <c r="F1838">
        <f>IFERROR(VLOOKUP(B1838,CovidTracking!B:G,4,FALSE),0)</f>
        <v>1074</v>
      </c>
      <c r="G1838">
        <f>IFERROR(VLOOKUP(B1838,CovidTracking!B:G,5,FALSE),0)</f>
        <v>20155</v>
      </c>
      <c r="H1838">
        <f t="shared" si="575"/>
        <v>21229</v>
      </c>
      <c r="I1838">
        <f>IFERROR(VLOOKUP(B1838,CovidTracking!B:G,6,FALSE),0)</f>
        <v>7</v>
      </c>
      <c r="J1838">
        <f t="shared" si="587"/>
        <v>62</v>
      </c>
      <c r="K1838">
        <f t="shared" si="588"/>
        <v>0</v>
      </c>
      <c r="L1838">
        <f t="shared" si="589"/>
        <v>62</v>
      </c>
      <c r="M1838">
        <f t="shared" si="590"/>
        <v>0</v>
      </c>
      <c r="N1838">
        <f>VLOOKUP(A1838,Mobility!$A:$L,7,FALSE)</f>
        <v>-37</v>
      </c>
      <c r="O1838">
        <f>VLOOKUP(A1838,Mobility!$A:$L,8,FALSE)</f>
        <v>-9</v>
      </c>
      <c r="P1838">
        <f>VLOOKUP(A1838,Mobility!$A:$L,9,FALSE)</f>
        <v>8</v>
      </c>
      <c r="Q1838">
        <f>VLOOKUP(A1838,Mobility!$A:$L,10,FALSE)</f>
        <v>-46</v>
      </c>
      <c r="R1838">
        <f>VLOOKUP(A1838,Mobility!$A:$L,11,FALSE)</f>
        <v>-49</v>
      </c>
      <c r="S1838">
        <f>VLOOKUP(A1838,Mobility!$A:$L,12,FALSE)</f>
        <v>21</v>
      </c>
      <c r="T1838">
        <f>VLOOKUP(D1838,'Pop and Pop Den'!A:C,2,FALSE)</f>
        <v>3282115</v>
      </c>
      <c r="U1838">
        <f>VLOOKUP(D1838,'Pop and Pop Den'!A:C,3,FALSE)</f>
        <v>39.942999999999998</v>
      </c>
      <c r="V1838">
        <f>VLOOKUP(D1838,Unemployment!A:B,2,FALSE)</f>
        <v>2.6</v>
      </c>
      <c r="W1838">
        <f>VLOOKUP(D1838,Unemployment!H:J,2,FALSE)</f>
        <v>2.5</v>
      </c>
      <c r="X1838">
        <f>VLOOKUP(D1838,Unemployment!H:J,3,FALSE)</f>
        <v>3.6</v>
      </c>
      <c r="Y1838">
        <f t="shared" si="576"/>
        <v>1</v>
      </c>
      <c r="Z1838">
        <f t="shared" si="577"/>
        <v>1.1000000000000001</v>
      </c>
      <c r="AA1838">
        <f>VLOOKUP(D1838,MedianAge!A:B,2,FALSE)</f>
        <v>30.7</v>
      </c>
      <c r="AB1838" s="6">
        <f>VLOOKUP(D1838,StateActions!F:G,2,FALSE)</f>
        <v>43932</v>
      </c>
      <c r="AC1838" s="6">
        <f>VLOOKUP(D1838,StateActions!L:M,2,FALSE)</f>
        <v>43918</v>
      </c>
      <c r="AD1838" s="6">
        <f>VLOOKUP(D1838,StateActions!A:B,2,FALSE)</f>
        <v>43903</v>
      </c>
      <c r="AE1838">
        <f t="shared" si="578"/>
        <v>-9</v>
      </c>
      <c r="AF1838">
        <f t="shared" si="579"/>
        <v>5</v>
      </c>
      <c r="AG1838">
        <f t="shared" si="580"/>
        <v>20</v>
      </c>
      <c r="AH1838" s="18">
        <f t="shared" si="581"/>
        <v>5.0591172452776861E-2</v>
      </c>
      <c r="AI1838" s="18">
        <f t="shared" si="582"/>
        <v>0.94940882754722311</v>
      </c>
      <c r="AJ1838" s="20">
        <f t="shared" si="583"/>
        <v>3.2973762306279144E-4</v>
      </c>
      <c r="AK1838" t="str">
        <f t="shared" si="584"/>
        <v>Include</v>
      </c>
      <c r="AL1838" t="str">
        <f t="shared" si="585"/>
        <v>Less than 10 deaths</v>
      </c>
      <c r="AM1838" s="6">
        <f>IFERROR(VLOOKUP(D1838,DatesEachStateReach10Deaths!A:B,2,FALSE),AK1838)</f>
        <v>43927</v>
      </c>
      <c r="AN1838">
        <f t="shared" si="586"/>
        <v>-4</v>
      </c>
    </row>
    <row r="1839" spans="1:40" x14ac:dyDescent="0.25">
      <c r="A1839" t="str">
        <f t="shared" si="591"/>
        <v>43924Utah</v>
      </c>
      <c r="B1839" t="str">
        <f t="shared" si="574"/>
        <v>43924UT</v>
      </c>
      <c r="C1839" s="6">
        <v>43924</v>
      </c>
      <c r="D1839" t="s">
        <v>107</v>
      </c>
      <c r="E1839" t="s">
        <v>53</v>
      </c>
      <c r="F1839">
        <f>IFERROR(VLOOKUP(B1839,CovidTracking!B:G,4,FALSE),0)</f>
        <v>1246</v>
      </c>
      <c r="G1839">
        <f>IFERROR(VLOOKUP(B1839,CovidTracking!B:G,5,FALSE),0)</f>
        <v>23002</v>
      </c>
      <c r="H1839">
        <f t="shared" si="575"/>
        <v>24248</v>
      </c>
      <c r="I1839">
        <f>IFERROR(VLOOKUP(B1839,CovidTracking!B:G,6,FALSE),0)</f>
        <v>7</v>
      </c>
      <c r="J1839">
        <f t="shared" si="587"/>
        <v>172</v>
      </c>
      <c r="K1839">
        <f t="shared" si="588"/>
        <v>2847</v>
      </c>
      <c r="L1839">
        <f t="shared" si="589"/>
        <v>3019</v>
      </c>
      <c r="M1839">
        <f t="shared" si="590"/>
        <v>0</v>
      </c>
      <c r="N1839">
        <f>VLOOKUP(A1839,Mobility!$A:$L,7,FALSE)</f>
        <v>-38</v>
      </c>
      <c r="O1839">
        <f>VLOOKUP(A1839,Mobility!$A:$L,8,FALSE)</f>
        <v>-5</v>
      </c>
      <c r="P1839">
        <f>VLOOKUP(A1839,Mobility!$A:$L,9,FALSE)</f>
        <v>33</v>
      </c>
      <c r="Q1839">
        <f>VLOOKUP(A1839,Mobility!$A:$L,10,FALSE)</f>
        <v>-46</v>
      </c>
      <c r="R1839">
        <f>VLOOKUP(A1839,Mobility!$A:$L,11,FALSE)</f>
        <v>-47</v>
      </c>
      <c r="S1839">
        <f>VLOOKUP(A1839,Mobility!$A:$L,12,FALSE)</f>
        <v>20</v>
      </c>
      <c r="T1839">
        <f>VLOOKUP(D1839,'Pop and Pop Den'!A:C,2,FALSE)</f>
        <v>3282115</v>
      </c>
      <c r="U1839">
        <f>VLOOKUP(D1839,'Pop and Pop Den'!A:C,3,FALSE)</f>
        <v>39.942999999999998</v>
      </c>
      <c r="V1839">
        <f>VLOOKUP(D1839,Unemployment!A:B,2,FALSE)</f>
        <v>2.6</v>
      </c>
      <c r="W1839">
        <f>VLOOKUP(D1839,Unemployment!H:J,2,FALSE)</f>
        <v>2.5</v>
      </c>
      <c r="X1839">
        <f>VLOOKUP(D1839,Unemployment!H:J,3,FALSE)</f>
        <v>3.6</v>
      </c>
      <c r="Y1839">
        <f t="shared" si="576"/>
        <v>1</v>
      </c>
      <c r="Z1839">
        <f t="shared" si="577"/>
        <v>1.1000000000000001</v>
      </c>
      <c r="AA1839">
        <f>VLOOKUP(D1839,MedianAge!A:B,2,FALSE)</f>
        <v>30.7</v>
      </c>
      <c r="AB1839" s="6">
        <f>VLOOKUP(D1839,StateActions!F:G,2,FALSE)</f>
        <v>43932</v>
      </c>
      <c r="AC1839" s="6">
        <f>VLOOKUP(D1839,StateActions!L:M,2,FALSE)</f>
        <v>43918</v>
      </c>
      <c r="AD1839" s="6">
        <f>VLOOKUP(D1839,StateActions!A:B,2,FALSE)</f>
        <v>43903</v>
      </c>
      <c r="AE1839">
        <f t="shared" si="578"/>
        <v>-8</v>
      </c>
      <c r="AF1839">
        <f t="shared" si="579"/>
        <v>6</v>
      </c>
      <c r="AG1839">
        <f t="shared" si="580"/>
        <v>21</v>
      </c>
      <c r="AH1839" s="18">
        <f t="shared" si="581"/>
        <v>5.1385681293302538E-2</v>
      </c>
      <c r="AI1839" s="18">
        <f t="shared" si="582"/>
        <v>0.94861431870669743</v>
      </c>
      <c r="AJ1839" s="20">
        <f t="shared" si="583"/>
        <v>2.8868360277136258E-4</v>
      </c>
      <c r="AK1839" t="str">
        <f t="shared" si="584"/>
        <v>Include</v>
      </c>
      <c r="AL1839" t="str">
        <f t="shared" si="585"/>
        <v>Less than 10 deaths</v>
      </c>
      <c r="AM1839" s="6">
        <f>IFERROR(VLOOKUP(D1839,DatesEachStateReach10Deaths!A:B,2,FALSE),AK1839)</f>
        <v>43927</v>
      </c>
      <c r="AN1839">
        <f t="shared" si="586"/>
        <v>-3</v>
      </c>
    </row>
    <row r="1840" spans="1:40" x14ac:dyDescent="0.25">
      <c r="A1840" t="str">
        <f t="shared" si="591"/>
        <v>43925Utah</v>
      </c>
      <c r="B1840" t="str">
        <f t="shared" si="574"/>
        <v>43925UT</v>
      </c>
      <c r="C1840" s="6">
        <v>43925</v>
      </c>
      <c r="D1840" t="s">
        <v>107</v>
      </c>
      <c r="E1840" t="s">
        <v>53</v>
      </c>
      <c r="F1840">
        <f>IFERROR(VLOOKUP(B1840,CovidTracking!B:G,4,FALSE),0)</f>
        <v>1428</v>
      </c>
      <c r="G1840">
        <f>IFERROR(VLOOKUP(B1840,CovidTracking!B:G,5,FALSE),0)</f>
        <v>26615</v>
      </c>
      <c r="H1840">
        <f t="shared" si="575"/>
        <v>28043</v>
      </c>
      <c r="I1840">
        <f>IFERROR(VLOOKUP(B1840,CovidTracking!B:G,6,FALSE),0)</f>
        <v>8</v>
      </c>
      <c r="J1840">
        <f t="shared" si="587"/>
        <v>182</v>
      </c>
      <c r="K1840">
        <f t="shared" si="588"/>
        <v>3613</v>
      </c>
      <c r="L1840">
        <f t="shared" si="589"/>
        <v>3795</v>
      </c>
      <c r="M1840">
        <f t="shared" si="590"/>
        <v>1</v>
      </c>
      <c r="N1840">
        <f>VLOOKUP(A1840,Mobility!$A:$L,7,FALSE)</f>
        <v>-49</v>
      </c>
      <c r="O1840">
        <f>VLOOKUP(A1840,Mobility!$A:$L,8,FALSE)</f>
        <v>-18</v>
      </c>
      <c r="P1840">
        <f>VLOOKUP(A1840,Mobility!$A:$L,9,FALSE)</f>
        <v>21</v>
      </c>
      <c r="Q1840">
        <f>VLOOKUP(A1840,Mobility!$A:$L,10,FALSE)</f>
        <v>-42</v>
      </c>
      <c r="R1840">
        <f>VLOOKUP(A1840,Mobility!$A:$L,11,FALSE)</f>
        <v>-34</v>
      </c>
      <c r="S1840">
        <f>VLOOKUP(A1840,Mobility!$A:$L,12,FALSE)</f>
        <v>14</v>
      </c>
      <c r="T1840">
        <f>VLOOKUP(D1840,'Pop and Pop Den'!A:C,2,FALSE)</f>
        <v>3282115</v>
      </c>
      <c r="U1840">
        <f>VLOOKUP(D1840,'Pop and Pop Den'!A:C,3,FALSE)</f>
        <v>39.942999999999998</v>
      </c>
      <c r="V1840">
        <f>VLOOKUP(D1840,Unemployment!A:B,2,FALSE)</f>
        <v>2.6</v>
      </c>
      <c r="W1840">
        <f>VLOOKUP(D1840,Unemployment!H:J,2,FALSE)</f>
        <v>2.5</v>
      </c>
      <c r="X1840">
        <f>VLOOKUP(D1840,Unemployment!H:J,3,FALSE)</f>
        <v>3.6</v>
      </c>
      <c r="Y1840">
        <f t="shared" si="576"/>
        <v>1</v>
      </c>
      <c r="Z1840">
        <f t="shared" si="577"/>
        <v>1.1000000000000001</v>
      </c>
      <c r="AA1840">
        <f>VLOOKUP(D1840,MedianAge!A:B,2,FALSE)</f>
        <v>30.7</v>
      </c>
      <c r="AB1840" s="6">
        <f>VLOOKUP(D1840,StateActions!F:G,2,FALSE)</f>
        <v>43932</v>
      </c>
      <c r="AC1840" s="6">
        <f>VLOOKUP(D1840,StateActions!L:M,2,FALSE)</f>
        <v>43918</v>
      </c>
      <c r="AD1840" s="6">
        <f>VLOOKUP(D1840,StateActions!A:B,2,FALSE)</f>
        <v>43903</v>
      </c>
      <c r="AE1840">
        <f t="shared" si="578"/>
        <v>-7</v>
      </c>
      <c r="AF1840">
        <f t="shared" si="579"/>
        <v>7</v>
      </c>
      <c r="AG1840">
        <f t="shared" si="580"/>
        <v>22</v>
      </c>
      <c r="AH1840" s="18">
        <f t="shared" si="581"/>
        <v>5.0921798666333846E-2</v>
      </c>
      <c r="AI1840" s="18">
        <f t="shared" si="582"/>
        <v>0.94907820133366616</v>
      </c>
      <c r="AJ1840" s="20">
        <f t="shared" si="583"/>
        <v>2.8527618300467142E-4</v>
      </c>
      <c r="AK1840" t="str">
        <f t="shared" si="584"/>
        <v>Include</v>
      </c>
      <c r="AL1840" t="str">
        <f t="shared" si="585"/>
        <v>Less than 10 deaths</v>
      </c>
      <c r="AM1840" s="6">
        <f>IFERROR(VLOOKUP(D1840,DatesEachStateReach10Deaths!A:B,2,FALSE),AK1840)</f>
        <v>43927</v>
      </c>
      <c r="AN1840">
        <f t="shared" si="586"/>
        <v>-2</v>
      </c>
    </row>
    <row r="1841" spans="1:40" x14ac:dyDescent="0.25">
      <c r="A1841" t="str">
        <f t="shared" si="591"/>
        <v>43926Utah</v>
      </c>
      <c r="B1841" t="str">
        <f t="shared" si="574"/>
        <v>43926UT</v>
      </c>
      <c r="C1841" s="6">
        <v>43926</v>
      </c>
      <c r="D1841" t="s">
        <v>107</v>
      </c>
      <c r="E1841" t="s">
        <v>53</v>
      </c>
      <c r="F1841">
        <f>IFERROR(VLOOKUP(B1841,CovidTracking!B:G,4,FALSE),0)</f>
        <v>1605</v>
      </c>
      <c r="G1841">
        <f>IFERROR(VLOOKUP(B1841,CovidTracking!B:G,5,FALSE),0)</f>
        <v>29287</v>
      </c>
      <c r="H1841">
        <f t="shared" si="575"/>
        <v>30892</v>
      </c>
      <c r="I1841">
        <f>IFERROR(VLOOKUP(B1841,CovidTracking!B:G,6,FALSE),0)</f>
        <v>8</v>
      </c>
      <c r="J1841">
        <f t="shared" si="587"/>
        <v>177</v>
      </c>
      <c r="K1841">
        <f t="shared" si="588"/>
        <v>2672</v>
      </c>
      <c r="L1841">
        <f t="shared" si="589"/>
        <v>2849</v>
      </c>
      <c r="M1841">
        <f t="shared" si="590"/>
        <v>0</v>
      </c>
      <c r="N1841">
        <f>VLOOKUP(A1841,Mobility!$A:$L,7,FALSE)</f>
        <v>-42</v>
      </c>
      <c r="O1841">
        <f>VLOOKUP(A1841,Mobility!$A:$L,8,FALSE)</f>
        <v>-13</v>
      </c>
      <c r="P1841">
        <f>VLOOKUP(A1841,Mobility!$A:$L,9,FALSE)</f>
        <v>16</v>
      </c>
      <c r="Q1841">
        <f>VLOOKUP(A1841,Mobility!$A:$L,10,FALSE)</f>
        <v>-49</v>
      </c>
      <c r="R1841">
        <f>VLOOKUP(A1841,Mobility!$A:$L,11,FALSE)</f>
        <v>-43</v>
      </c>
      <c r="S1841">
        <f>VLOOKUP(A1841,Mobility!$A:$L,12,FALSE)</f>
        <v>10</v>
      </c>
      <c r="T1841">
        <f>VLOOKUP(D1841,'Pop and Pop Den'!A:C,2,FALSE)</f>
        <v>3282115</v>
      </c>
      <c r="U1841">
        <f>VLOOKUP(D1841,'Pop and Pop Den'!A:C,3,FALSE)</f>
        <v>39.942999999999998</v>
      </c>
      <c r="V1841">
        <f>VLOOKUP(D1841,Unemployment!A:B,2,FALSE)</f>
        <v>2.6</v>
      </c>
      <c r="W1841">
        <f>VLOOKUP(D1841,Unemployment!H:J,2,FALSE)</f>
        <v>2.5</v>
      </c>
      <c r="X1841">
        <f>VLOOKUP(D1841,Unemployment!H:J,3,FALSE)</f>
        <v>3.6</v>
      </c>
      <c r="Y1841">
        <f t="shared" si="576"/>
        <v>1</v>
      </c>
      <c r="Z1841">
        <f t="shared" si="577"/>
        <v>1.1000000000000001</v>
      </c>
      <c r="AA1841">
        <f>VLOOKUP(D1841,MedianAge!A:B,2,FALSE)</f>
        <v>30.7</v>
      </c>
      <c r="AB1841" s="6">
        <f>VLOOKUP(D1841,StateActions!F:G,2,FALSE)</f>
        <v>43932</v>
      </c>
      <c r="AC1841" s="6">
        <f>VLOOKUP(D1841,StateActions!L:M,2,FALSE)</f>
        <v>43918</v>
      </c>
      <c r="AD1841" s="6">
        <f>VLOOKUP(D1841,StateActions!A:B,2,FALSE)</f>
        <v>43903</v>
      </c>
      <c r="AE1841">
        <f t="shared" si="578"/>
        <v>-6</v>
      </c>
      <c r="AF1841">
        <f t="shared" si="579"/>
        <v>8</v>
      </c>
      <c r="AG1841">
        <f t="shared" si="580"/>
        <v>23</v>
      </c>
      <c r="AH1841" s="18">
        <f t="shared" si="581"/>
        <v>5.1955198756959732E-2</v>
      </c>
      <c r="AI1841" s="18">
        <f t="shared" si="582"/>
        <v>0.94804480124304025</v>
      </c>
      <c r="AJ1841" s="20">
        <f t="shared" si="583"/>
        <v>2.5896672277612325E-4</v>
      </c>
      <c r="AK1841" t="str">
        <f t="shared" si="584"/>
        <v>Include</v>
      </c>
      <c r="AL1841" t="str">
        <f t="shared" si="585"/>
        <v>Less than 10 deaths</v>
      </c>
      <c r="AM1841" s="6">
        <f>IFERROR(VLOOKUP(D1841,DatesEachStateReach10Deaths!A:B,2,FALSE),AK1841)</f>
        <v>43927</v>
      </c>
      <c r="AN1841">
        <f t="shared" si="586"/>
        <v>-1</v>
      </c>
    </row>
    <row r="1842" spans="1:40" x14ac:dyDescent="0.25">
      <c r="A1842" t="str">
        <f t="shared" si="591"/>
        <v>43927Utah</v>
      </c>
      <c r="B1842" t="str">
        <f t="shared" si="574"/>
        <v>43927UT</v>
      </c>
      <c r="C1842" s="6">
        <v>43927</v>
      </c>
      <c r="D1842" t="s">
        <v>107</v>
      </c>
      <c r="E1842" t="s">
        <v>53</v>
      </c>
      <c r="F1842">
        <f>IFERROR(VLOOKUP(B1842,CovidTracking!B:G,4,FALSE),0)</f>
        <v>1675</v>
      </c>
      <c r="G1842">
        <f>IFERROR(VLOOKUP(B1842,CovidTracking!B:G,5,FALSE),0)</f>
        <v>31719</v>
      </c>
      <c r="H1842">
        <f t="shared" si="575"/>
        <v>33394</v>
      </c>
      <c r="I1842">
        <f>IFERROR(VLOOKUP(B1842,CovidTracking!B:G,6,FALSE),0)</f>
        <v>13</v>
      </c>
      <c r="J1842">
        <f t="shared" si="587"/>
        <v>70</v>
      </c>
      <c r="K1842">
        <f t="shared" si="588"/>
        <v>2432</v>
      </c>
      <c r="L1842">
        <f t="shared" si="589"/>
        <v>2502</v>
      </c>
      <c r="M1842">
        <f t="shared" si="590"/>
        <v>5</v>
      </c>
      <c r="N1842">
        <f>VLOOKUP(A1842,Mobility!$A:$L,7,FALSE)</f>
        <v>-37</v>
      </c>
      <c r="O1842">
        <f>VLOOKUP(A1842,Mobility!$A:$L,8,FALSE)</f>
        <v>-11</v>
      </c>
      <c r="P1842">
        <f>VLOOKUP(A1842,Mobility!$A:$L,9,FALSE)</f>
        <v>6</v>
      </c>
      <c r="Q1842">
        <f>VLOOKUP(A1842,Mobility!$A:$L,10,FALSE)</f>
        <v>-47</v>
      </c>
      <c r="R1842">
        <f>VLOOKUP(A1842,Mobility!$A:$L,11,FALSE)</f>
        <v>-49</v>
      </c>
      <c r="S1842">
        <f>VLOOKUP(A1842,Mobility!$A:$L,12,FALSE)</f>
        <v>19</v>
      </c>
      <c r="T1842">
        <f>VLOOKUP(D1842,'Pop and Pop Den'!A:C,2,FALSE)</f>
        <v>3282115</v>
      </c>
      <c r="U1842">
        <f>VLOOKUP(D1842,'Pop and Pop Den'!A:C,3,FALSE)</f>
        <v>39.942999999999998</v>
      </c>
      <c r="V1842">
        <f>VLOOKUP(D1842,Unemployment!A:B,2,FALSE)</f>
        <v>2.6</v>
      </c>
      <c r="W1842">
        <f>VLOOKUP(D1842,Unemployment!H:J,2,FALSE)</f>
        <v>2.5</v>
      </c>
      <c r="X1842">
        <f>VLOOKUP(D1842,Unemployment!H:J,3,FALSE)</f>
        <v>3.6</v>
      </c>
      <c r="Y1842">
        <f t="shared" si="576"/>
        <v>1</v>
      </c>
      <c r="Z1842">
        <f t="shared" si="577"/>
        <v>1.1000000000000001</v>
      </c>
      <c r="AA1842">
        <f>VLOOKUP(D1842,MedianAge!A:B,2,FALSE)</f>
        <v>30.7</v>
      </c>
      <c r="AB1842" s="6">
        <f>VLOOKUP(D1842,StateActions!F:G,2,FALSE)</f>
        <v>43932</v>
      </c>
      <c r="AC1842" s="6">
        <f>VLOOKUP(D1842,StateActions!L:M,2,FALSE)</f>
        <v>43918</v>
      </c>
      <c r="AD1842" s="6">
        <f>VLOOKUP(D1842,StateActions!A:B,2,FALSE)</f>
        <v>43903</v>
      </c>
      <c r="AE1842">
        <f t="shared" si="578"/>
        <v>-5</v>
      </c>
      <c r="AF1842">
        <f t="shared" si="579"/>
        <v>9</v>
      </c>
      <c r="AG1842">
        <f t="shared" si="580"/>
        <v>24</v>
      </c>
      <c r="AH1842" s="18">
        <f t="shared" si="581"/>
        <v>5.0158711145714796E-2</v>
      </c>
      <c r="AI1842" s="18">
        <f t="shared" si="582"/>
        <v>0.9498412888542852</v>
      </c>
      <c r="AJ1842" s="20">
        <f t="shared" si="583"/>
        <v>3.8929148948912978E-4</v>
      </c>
      <c r="AK1842" t="str">
        <f t="shared" si="584"/>
        <v>Include</v>
      </c>
      <c r="AL1842" t="str">
        <f t="shared" si="585"/>
        <v>10 or more deaths</v>
      </c>
      <c r="AM1842" s="6">
        <f>IFERROR(VLOOKUP(D1842,DatesEachStateReach10Deaths!A:B,2,FALSE),AK1842)</f>
        <v>43927</v>
      </c>
      <c r="AN1842">
        <f t="shared" si="586"/>
        <v>0</v>
      </c>
    </row>
    <row r="1843" spans="1:40" x14ac:dyDescent="0.25">
      <c r="A1843" t="str">
        <f t="shared" si="591"/>
        <v>43928Utah</v>
      </c>
      <c r="B1843" t="str">
        <f t="shared" si="574"/>
        <v>43928UT</v>
      </c>
      <c r="C1843" s="6">
        <v>43928</v>
      </c>
      <c r="D1843" t="s">
        <v>107</v>
      </c>
      <c r="E1843" t="s">
        <v>53</v>
      </c>
      <c r="F1843">
        <f>IFERROR(VLOOKUP(B1843,CovidTracking!B:G,4,FALSE),0)</f>
        <v>1738</v>
      </c>
      <c r="G1843">
        <f>IFERROR(VLOOKUP(B1843,CovidTracking!B:G,5,FALSE),0)</f>
        <v>32909</v>
      </c>
      <c r="H1843">
        <f t="shared" si="575"/>
        <v>34647</v>
      </c>
      <c r="I1843">
        <f>IFERROR(VLOOKUP(B1843,CovidTracking!B:G,6,FALSE),0)</f>
        <v>13</v>
      </c>
      <c r="J1843">
        <f t="shared" si="587"/>
        <v>63</v>
      </c>
      <c r="K1843">
        <f t="shared" si="588"/>
        <v>1190</v>
      </c>
      <c r="L1843">
        <f t="shared" si="589"/>
        <v>1253</v>
      </c>
      <c r="M1843">
        <f t="shared" si="590"/>
        <v>0</v>
      </c>
      <c r="N1843">
        <f>VLOOKUP(A1843,Mobility!$A:$L,7,FALSE)</f>
        <v>-35</v>
      </c>
      <c r="O1843">
        <f>VLOOKUP(A1843,Mobility!$A:$L,8,FALSE)</f>
        <v>-9</v>
      </c>
      <c r="P1843">
        <f>VLOOKUP(A1843,Mobility!$A:$L,9,FALSE)</f>
        <v>68</v>
      </c>
      <c r="Q1843">
        <f>VLOOKUP(A1843,Mobility!$A:$L,10,FALSE)</f>
        <v>-44</v>
      </c>
      <c r="R1843">
        <f>VLOOKUP(A1843,Mobility!$A:$L,11,FALSE)</f>
        <v>-50</v>
      </c>
      <c r="S1843">
        <f>VLOOKUP(A1843,Mobility!$A:$L,12,FALSE)</f>
        <v>19</v>
      </c>
      <c r="T1843">
        <f>VLOOKUP(D1843,'Pop and Pop Den'!A:C,2,FALSE)</f>
        <v>3282115</v>
      </c>
      <c r="U1843">
        <f>VLOOKUP(D1843,'Pop and Pop Den'!A:C,3,FALSE)</f>
        <v>39.942999999999998</v>
      </c>
      <c r="V1843">
        <f>VLOOKUP(D1843,Unemployment!A:B,2,FALSE)</f>
        <v>2.6</v>
      </c>
      <c r="W1843">
        <f>VLOOKUP(D1843,Unemployment!H:J,2,FALSE)</f>
        <v>2.5</v>
      </c>
      <c r="X1843">
        <f>VLOOKUP(D1843,Unemployment!H:J,3,FALSE)</f>
        <v>3.6</v>
      </c>
      <c r="Y1843">
        <f t="shared" si="576"/>
        <v>1</v>
      </c>
      <c r="Z1843">
        <f t="shared" si="577"/>
        <v>1.1000000000000001</v>
      </c>
      <c r="AA1843">
        <f>VLOOKUP(D1843,MedianAge!A:B,2,FALSE)</f>
        <v>30.7</v>
      </c>
      <c r="AB1843" s="6">
        <f>VLOOKUP(D1843,StateActions!F:G,2,FALSE)</f>
        <v>43932</v>
      </c>
      <c r="AC1843" s="6">
        <f>VLOOKUP(D1843,StateActions!L:M,2,FALSE)</f>
        <v>43918</v>
      </c>
      <c r="AD1843" s="6">
        <f>VLOOKUP(D1843,StateActions!A:B,2,FALSE)</f>
        <v>43903</v>
      </c>
      <c r="AE1843">
        <f t="shared" si="578"/>
        <v>-4</v>
      </c>
      <c r="AF1843">
        <f t="shared" si="579"/>
        <v>10</v>
      </c>
      <c r="AG1843">
        <f t="shared" si="580"/>
        <v>25</v>
      </c>
      <c r="AH1843" s="18">
        <f t="shared" si="581"/>
        <v>5.0163073281958036E-2</v>
      </c>
      <c r="AI1843" s="18">
        <f t="shared" si="582"/>
        <v>0.94983692671804199</v>
      </c>
      <c r="AJ1843" s="20">
        <f t="shared" si="583"/>
        <v>3.7521286114237885E-4</v>
      </c>
      <c r="AK1843" t="str">
        <f t="shared" si="584"/>
        <v>Include</v>
      </c>
      <c r="AL1843" t="str">
        <f t="shared" si="585"/>
        <v>10 or more deaths</v>
      </c>
      <c r="AM1843" s="6">
        <f>IFERROR(VLOOKUP(D1843,DatesEachStateReach10Deaths!A:B,2,FALSE),AK1843)</f>
        <v>43927</v>
      </c>
      <c r="AN1843">
        <f t="shared" si="586"/>
        <v>1</v>
      </c>
    </row>
    <row r="1844" spans="1:40" x14ac:dyDescent="0.25">
      <c r="A1844" t="str">
        <f t="shared" si="591"/>
        <v>43929Utah</v>
      </c>
      <c r="B1844" t="str">
        <f t="shared" si="574"/>
        <v>43929UT</v>
      </c>
      <c r="C1844" s="6">
        <v>43929</v>
      </c>
      <c r="D1844" t="s">
        <v>107</v>
      </c>
      <c r="E1844" t="s">
        <v>53</v>
      </c>
      <c r="F1844">
        <f>IFERROR(VLOOKUP(B1844,CovidTracking!B:G,4,FALSE),0)</f>
        <v>1846</v>
      </c>
      <c r="G1844">
        <f>IFERROR(VLOOKUP(B1844,CovidTracking!B:G,5,FALSE),0)</f>
        <v>34270</v>
      </c>
      <c r="H1844">
        <f t="shared" si="575"/>
        <v>36116</v>
      </c>
      <c r="I1844">
        <f>IFERROR(VLOOKUP(B1844,CovidTracking!B:G,6,FALSE),0)</f>
        <v>13</v>
      </c>
      <c r="J1844">
        <f t="shared" si="587"/>
        <v>108</v>
      </c>
      <c r="K1844">
        <f t="shared" si="588"/>
        <v>1361</v>
      </c>
      <c r="L1844">
        <f t="shared" si="589"/>
        <v>1469</v>
      </c>
      <c r="M1844">
        <f t="shared" si="590"/>
        <v>0</v>
      </c>
      <c r="N1844">
        <f>VLOOKUP(A1844,Mobility!$A:$L,7,FALSE)</f>
        <v>-33</v>
      </c>
      <c r="O1844">
        <f>VLOOKUP(A1844,Mobility!$A:$L,8,FALSE)</f>
        <v>-8</v>
      </c>
      <c r="P1844">
        <f>VLOOKUP(A1844,Mobility!$A:$L,9,FALSE)</f>
        <v>71</v>
      </c>
      <c r="Q1844">
        <f>VLOOKUP(A1844,Mobility!$A:$L,10,FALSE)</f>
        <v>-43</v>
      </c>
      <c r="R1844">
        <f>VLOOKUP(A1844,Mobility!$A:$L,11,FALSE)</f>
        <v>-50</v>
      </c>
      <c r="S1844">
        <f>VLOOKUP(A1844,Mobility!$A:$L,12,FALSE)</f>
        <v>19</v>
      </c>
      <c r="T1844">
        <f>VLOOKUP(D1844,'Pop and Pop Den'!A:C,2,FALSE)</f>
        <v>3282115</v>
      </c>
      <c r="U1844">
        <f>VLOOKUP(D1844,'Pop and Pop Den'!A:C,3,FALSE)</f>
        <v>39.942999999999998</v>
      </c>
      <c r="V1844">
        <f>VLOOKUP(D1844,Unemployment!A:B,2,FALSE)</f>
        <v>2.6</v>
      </c>
      <c r="W1844">
        <f>VLOOKUP(D1844,Unemployment!H:J,2,FALSE)</f>
        <v>2.5</v>
      </c>
      <c r="X1844">
        <f>VLOOKUP(D1844,Unemployment!H:J,3,FALSE)</f>
        <v>3.6</v>
      </c>
      <c r="Y1844">
        <f t="shared" si="576"/>
        <v>1</v>
      </c>
      <c r="Z1844">
        <f t="shared" si="577"/>
        <v>1.1000000000000001</v>
      </c>
      <c r="AA1844">
        <f>VLOOKUP(D1844,MedianAge!A:B,2,FALSE)</f>
        <v>30.7</v>
      </c>
      <c r="AB1844" s="6">
        <f>VLOOKUP(D1844,StateActions!F:G,2,FALSE)</f>
        <v>43932</v>
      </c>
      <c r="AC1844" s="6">
        <f>VLOOKUP(D1844,StateActions!L:M,2,FALSE)</f>
        <v>43918</v>
      </c>
      <c r="AD1844" s="6">
        <f>VLOOKUP(D1844,StateActions!A:B,2,FALSE)</f>
        <v>43903</v>
      </c>
      <c r="AE1844">
        <f t="shared" si="578"/>
        <v>-3</v>
      </c>
      <c r="AF1844">
        <f t="shared" si="579"/>
        <v>11</v>
      </c>
      <c r="AG1844">
        <f t="shared" si="580"/>
        <v>26</v>
      </c>
      <c r="AH1844" s="18">
        <f t="shared" si="581"/>
        <v>5.1113080075312879E-2</v>
      </c>
      <c r="AI1844" s="18">
        <f t="shared" si="582"/>
        <v>0.9488869199246871</v>
      </c>
      <c r="AJ1844" s="20">
        <f t="shared" si="583"/>
        <v>3.5995126813600619E-4</v>
      </c>
      <c r="AK1844" t="str">
        <f t="shared" si="584"/>
        <v>Include</v>
      </c>
      <c r="AL1844" t="str">
        <f t="shared" si="585"/>
        <v>10 or more deaths</v>
      </c>
      <c r="AM1844" s="6">
        <f>IFERROR(VLOOKUP(D1844,DatesEachStateReach10Deaths!A:B,2,FALSE),AK1844)</f>
        <v>43927</v>
      </c>
      <c r="AN1844">
        <f t="shared" si="586"/>
        <v>2</v>
      </c>
    </row>
    <row r="1845" spans="1:40" x14ac:dyDescent="0.25">
      <c r="A1845" t="str">
        <f t="shared" si="591"/>
        <v>43930Utah</v>
      </c>
      <c r="B1845" t="str">
        <f t="shared" si="574"/>
        <v>43930UT</v>
      </c>
      <c r="C1845" s="6">
        <v>43930</v>
      </c>
      <c r="D1845" t="s">
        <v>107</v>
      </c>
      <c r="E1845" t="s">
        <v>53</v>
      </c>
      <c r="F1845">
        <f>IFERROR(VLOOKUP(B1845,CovidTracking!B:G,4,FALSE),0)</f>
        <v>1976</v>
      </c>
      <c r="G1845">
        <f>IFERROR(VLOOKUP(B1845,CovidTracking!B:G,5,FALSE),0)</f>
        <v>36397</v>
      </c>
      <c r="H1845">
        <f t="shared" si="575"/>
        <v>38373</v>
      </c>
      <c r="I1845">
        <f>IFERROR(VLOOKUP(B1845,CovidTracking!B:G,6,FALSE),0)</f>
        <v>13</v>
      </c>
      <c r="J1845">
        <f t="shared" si="587"/>
        <v>130</v>
      </c>
      <c r="K1845">
        <f t="shared" si="588"/>
        <v>2127</v>
      </c>
      <c r="L1845">
        <f t="shared" si="589"/>
        <v>2257</v>
      </c>
      <c r="M1845">
        <f t="shared" si="590"/>
        <v>0</v>
      </c>
      <c r="N1845">
        <f>VLOOKUP(A1845,Mobility!$A:$L,7,FALSE)</f>
        <v>-34</v>
      </c>
      <c r="O1845">
        <f>VLOOKUP(A1845,Mobility!$A:$L,8,FALSE)</f>
        <v>-7</v>
      </c>
      <c r="P1845">
        <f>VLOOKUP(A1845,Mobility!$A:$L,9,FALSE)</f>
        <v>33</v>
      </c>
      <c r="Q1845">
        <f>VLOOKUP(A1845,Mobility!$A:$L,10,FALSE)</f>
        <v>-46</v>
      </c>
      <c r="R1845">
        <f>VLOOKUP(A1845,Mobility!$A:$L,11,FALSE)</f>
        <v>-51</v>
      </c>
      <c r="S1845">
        <f>VLOOKUP(A1845,Mobility!$A:$L,12,FALSE)</f>
        <v>20</v>
      </c>
      <c r="T1845">
        <f>VLOOKUP(D1845,'Pop and Pop Den'!A:C,2,FALSE)</f>
        <v>3282115</v>
      </c>
      <c r="U1845">
        <f>VLOOKUP(D1845,'Pop and Pop Den'!A:C,3,FALSE)</f>
        <v>39.942999999999998</v>
      </c>
      <c r="V1845">
        <f>VLOOKUP(D1845,Unemployment!A:B,2,FALSE)</f>
        <v>2.6</v>
      </c>
      <c r="W1845">
        <f>VLOOKUP(D1845,Unemployment!H:J,2,FALSE)</f>
        <v>2.5</v>
      </c>
      <c r="X1845">
        <f>VLOOKUP(D1845,Unemployment!H:J,3,FALSE)</f>
        <v>3.6</v>
      </c>
      <c r="Y1845">
        <f t="shared" si="576"/>
        <v>1</v>
      </c>
      <c r="Z1845">
        <f t="shared" si="577"/>
        <v>1.1000000000000001</v>
      </c>
      <c r="AA1845">
        <f>VLOOKUP(D1845,MedianAge!A:B,2,FALSE)</f>
        <v>30.7</v>
      </c>
      <c r="AB1845" s="6">
        <f>VLOOKUP(D1845,StateActions!F:G,2,FALSE)</f>
        <v>43932</v>
      </c>
      <c r="AC1845" s="6">
        <f>VLOOKUP(D1845,StateActions!L:M,2,FALSE)</f>
        <v>43918</v>
      </c>
      <c r="AD1845" s="6">
        <f>VLOOKUP(D1845,StateActions!A:B,2,FALSE)</f>
        <v>43903</v>
      </c>
      <c r="AE1845">
        <f t="shared" si="578"/>
        <v>-2</v>
      </c>
      <c r="AF1845">
        <f t="shared" si="579"/>
        <v>12</v>
      </c>
      <c r="AG1845">
        <f t="shared" si="580"/>
        <v>27</v>
      </c>
      <c r="AH1845" s="18">
        <f t="shared" si="581"/>
        <v>5.1494540432074638E-2</v>
      </c>
      <c r="AI1845" s="18">
        <f t="shared" si="582"/>
        <v>0.94850545956792531</v>
      </c>
      <c r="AJ1845" s="20">
        <f t="shared" si="583"/>
        <v>3.3877987126364894E-4</v>
      </c>
      <c r="AK1845" t="str">
        <f t="shared" si="584"/>
        <v>Include</v>
      </c>
      <c r="AL1845" t="str">
        <f t="shared" si="585"/>
        <v>10 or more deaths</v>
      </c>
      <c r="AM1845" s="6">
        <f>IFERROR(VLOOKUP(D1845,DatesEachStateReach10Deaths!A:B,2,FALSE),AK1845)</f>
        <v>43927</v>
      </c>
      <c r="AN1845">
        <f t="shared" si="586"/>
        <v>3</v>
      </c>
    </row>
    <row r="1846" spans="1:40" x14ac:dyDescent="0.25">
      <c r="A1846" t="str">
        <f t="shared" si="591"/>
        <v>43931Utah</v>
      </c>
      <c r="B1846" t="str">
        <f t="shared" si="574"/>
        <v>43931UT</v>
      </c>
      <c r="C1846" s="6">
        <v>43931</v>
      </c>
      <c r="D1846" t="s">
        <v>107</v>
      </c>
      <c r="E1846" t="s">
        <v>53</v>
      </c>
      <c r="F1846">
        <f>IFERROR(VLOOKUP(B1846,CovidTracking!B:G,4,FALSE),0)</f>
        <v>2102</v>
      </c>
      <c r="G1846">
        <f>IFERROR(VLOOKUP(B1846,CovidTracking!B:G,5,FALSE),0)</f>
        <v>38660</v>
      </c>
      <c r="H1846">
        <f t="shared" si="575"/>
        <v>40762</v>
      </c>
      <c r="I1846">
        <f>IFERROR(VLOOKUP(B1846,CovidTracking!B:G,6,FALSE),0)</f>
        <v>17</v>
      </c>
      <c r="J1846">
        <f t="shared" si="587"/>
        <v>126</v>
      </c>
      <c r="K1846">
        <f t="shared" si="588"/>
        <v>2263</v>
      </c>
      <c r="L1846">
        <f t="shared" si="589"/>
        <v>2389</v>
      </c>
      <c r="M1846">
        <f t="shared" si="590"/>
        <v>4</v>
      </c>
      <c r="N1846">
        <f>VLOOKUP(A1846,Mobility!$A:$L,7,FALSE)</f>
        <v>-37</v>
      </c>
      <c r="O1846">
        <f>VLOOKUP(A1846,Mobility!$A:$L,8,FALSE)</f>
        <v>-2</v>
      </c>
      <c r="P1846">
        <f>VLOOKUP(A1846,Mobility!$A:$L,9,FALSE)</f>
        <v>58</v>
      </c>
      <c r="Q1846">
        <f>VLOOKUP(A1846,Mobility!$A:$L,10,FALSE)</f>
        <v>-46</v>
      </c>
      <c r="R1846">
        <f>VLOOKUP(A1846,Mobility!$A:$L,11,FALSE)</f>
        <v>-50</v>
      </c>
      <c r="S1846">
        <f>VLOOKUP(A1846,Mobility!$A:$L,12,FALSE)</f>
        <v>20</v>
      </c>
      <c r="T1846">
        <f>VLOOKUP(D1846,'Pop and Pop Den'!A:C,2,FALSE)</f>
        <v>3282115</v>
      </c>
      <c r="U1846">
        <f>VLOOKUP(D1846,'Pop and Pop Den'!A:C,3,FALSE)</f>
        <v>39.942999999999998</v>
      </c>
      <c r="V1846">
        <f>VLOOKUP(D1846,Unemployment!A:B,2,FALSE)</f>
        <v>2.6</v>
      </c>
      <c r="W1846">
        <f>VLOOKUP(D1846,Unemployment!H:J,2,FALSE)</f>
        <v>2.5</v>
      </c>
      <c r="X1846">
        <f>VLOOKUP(D1846,Unemployment!H:J,3,FALSE)</f>
        <v>3.6</v>
      </c>
      <c r="Y1846">
        <f t="shared" si="576"/>
        <v>1</v>
      </c>
      <c r="Z1846">
        <f t="shared" si="577"/>
        <v>1.1000000000000001</v>
      </c>
      <c r="AA1846">
        <f>VLOOKUP(D1846,MedianAge!A:B,2,FALSE)</f>
        <v>30.7</v>
      </c>
      <c r="AB1846" s="6">
        <f>VLOOKUP(D1846,StateActions!F:G,2,FALSE)</f>
        <v>43932</v>
      </c>
      <c r="AC1846" s="6">
        <f>VLOOKUP(D1846,StateActions!L:M,2,FALSE)</f>
        <v>43918</v>
      </c>
      <c r="AD1846" s="6">
        <f>VLOOKUP(D1846,StateActions!A:B,2,FALSE)</f>
        <v>43903</v>
      </c>
      <c r="AE1846">
        <f t="shared" si="578"/>
        <v>-1</v>
      </c>
      <c r="AF1846">
        <f t="shared" si="579"/>
        <v>13</v>
      </c>
      <c r="AG1846">
        <f t="shared" si="580"/>
        <v>28</v>
      </c>
      <c r="AH1846" s="18">
        <f t="shared" si="581"/>
        <v>5.1567636524213728E-2</v>
      </c>
      <c r="AI1846" s="18">
        <f t="shared" si="582"/>
        <v>0.9484323634757863</v>
      </c>
      <c r="AJ1846" s="20">
        <f t="shared" si="583"/>
        <v>4.1705510033855062E-4</v>
      </c>
      <c r="AK1846" t="str">
        <f t="shared" si="584"/>
        <v>Include</v>
      </c>
      <c r="AL1846" t="str">
        <f t="shared" si="585"/>
        <v>10 or more deaths</v>
      </c>
      <c r="AM1846" s="6">
        <f>IFERROR(VLOOKUP(D1846,DatesEachStateReach10Deaths!A:B,2,FALSE),AK1846)</f>
        <v>43927</v>
      </c>
      <c r="AN1846">
        <f t="shared" si="586"/>
        <v>4</v>
      </c>
    </row>
    <row r="1847" spans="1:40" x14ac:dyDescent="0.25">
      <c r="A1847" t="str">
        <f t="shared" si="591"/>
        <v>43891Virginia</v>
      </c>
      <c r="B1847" t="str">
        <f t="shared" si="574"/>
        <v>43891VA</v>
      </c>
      <c r="C1847" s="6">
        <v>43891</v>
      </c>
      <c r="D1847" t="s">
        <v>109</v>
      </c>
      <c r="E1847" t="s">
        <v>54</v>
      </c>
      <c r="F1847">
        <f>IFERROR(VLOOKUP(B1847,CovidTracking!B:G,4,FALSE),0)</f>
        <v>0</v>
      </c>
      <c r="G1847">
        <f>IFERROR(VLOOKUP(B1847,CovidTracking!B:G,5,FALSE),0)</f>
        <v>0</v>
      </c>
      <c r="H1847">
        <f t="shared" si="575"/>
        <v>0</v>
      </c>
      <c r="I1847">
        <f>IFERROR(VLOOKUP(B1847,CovidTracking!B:G,6,FALSE),0)</f>
        <v>0</v>
      </c>
      <c r="J1847">
        <f>F1847</f>
        <v>0</v>
      </c>
      <c r="K1847">
        <f>G1847</f>
        <v>0</v>
      </c>
      <c r="L1847">
        <f>H1847</f>
        <v>0</v>
      </c>
      <c r="M1847">
        <f>I1847</f>
        <v>0</v>
      </c>
      <c r="N1847">
        <f>VLOOKUP(A1847,Mobility!$A:$L,7,FALSE)</f>
        <v>10</v>
      </c>
      <c r="O1847">
        <f>VLOOKUP(A1847,Mobility!$A:$L,8,FALSE)</f>
        <v>9</v>
      </c>
      <c r="P1847">
        <f>VLOOKUP(A1847,Mobility!$A:$L,9,FALSE)</f>
        <v>24</v>
      </c>
      <c r="Q1847">
        <f>VLOOKUP(A1847,Mobility!$A:$L,10,FALSE)</f>
        <v>9</v>
      </c>
      <c r="R1847">
        <f>VLOOKUP(A1847,Mobility!$A:$L,11,FALSE)</f>
        <v>2</v>
      </c>
      <c r="S1847">
        <f>VLOOKUP(A1847,Mobility!$A:$L,12,FALSE)</f>
        <v>-1</v>
      </c>
      <c r="T1847">
        <f>VLOOKUP(D1847,'Pop and Pop Den'!A:C,2,FALSE)</f>
        <v>8626207</v>
      </c>
      <c r="U1847">
        <f>VLOOKUP(D1847,'Pop and Pop Den'!A:C,3,FALSE)</f>
        <v>218.44030000000001</v>
      </c>
      <c r="V1847">
        <f>VLOOKUP(D1847,Unemployment!A:B,2,FALSE)</f>
        <v>2.8</v>
      </c>
      <c r="W1847">
        <f>VLOOKUP(D1847,Unemployment!H:J,2,FALSE)</f>
        <v>2.6</v>
      </c>
      <c r="X1847">
        <f>VLOOKUP(D1847,Unemployment!H:J,3,FALSE)</f>
        <v>3.3</v>
      </c>
      <c r="Y1847">
        <f t="shared" si="576"/>
        <v>0.5</v>
      </c>
      <c r="Z1847">
        <f t="shared" si="577"/>
        <v>0.69999999999999973</v>
      </c>
      <c r="AA1847">
        <f>VLOOKUP(D1847,MedianAge!A:B,2,FALSE)</f>
        <v>38.1</v>
      </c>
      <c r="AB1847" s="6">
        <f>VLOOKUP(D1847,StateActions!F:G,2,FALSE)</f>
        <v>43920</v>
      </c>
      <c r="AC1847" s="6">
        <f>VLOOKUP(D1847,StateActions!L:M,2,FALSE)</f>
        <v>43913</v>
      </c>
      <c r="AD1847" s="6">
        <f>VLOOKUP(D1847,StateActions!A:B,2,FALSE)</f>
        <v>43903</v>
      </c>
      <c r="AE1847">
        <f t="shared" si="578"/>
        <v>-29</v>
      </c>
      <c r="AF1847">
        <f t="shared" si="579"/>
        <v>-22</v>
      </c>
      <c r="AG1847">
        <f t="shared" si="580"/>
        <v>-12</v>
      </c>
      <c r="AH1847" s="18">
        <f t="shared" si="581"/>
        <v>0</v>
      </c>
      <c r="AI1847" s="18">
        <f t="shared" si="582"/>
        <v>0</v>
      </c>
      <c r="AJ1847" s="20">
        <f t="shared" si="583"/>
        <v>0</v>
      </c>
      <c r="AK1847" t="str">
        <f t="shared" si="584"/>
        <v>Include</v>
      </c>
      <c r="AL1847" t="str">
        <f t="shared" si="585"/>
        <v>Less than 10 deaths</v>
      </c>
      <c r="AM1847" s="6">
        <f>IFERROR(VLOOKUP(D1847,DatesEachStateReach10Deaths!A:B,2,FALSE),AK1847)</f>
        <v>43916</v>
      </c>
      <c r="AN1847">
        <f t="shared" si="586"/>
        <v>-25</v>
      </c>
    </row>
    <row r="1848" spans="1:40" x14ac:dyDescent="0.25">
      <c r="A1848" t="str">
        <f t="shared" si="591"/>
        <v>43892Virginia</v>
      </c>
      <c r="B1848" t="str">
        <f t="shared" si="574"/>
        <v>43892VA</v>
      </c>
      <c r="C1848" s="6">
        <v>43892</v>
      </c>
      <c r="D1848" t="s">
        <v>109</v>
      </c>
      <c r="E1848" t="s">
        <v>54</v>
      </c>
      <c r="F1848">
        <f>IFERROR(VLOOKUP(B1848,CovidTracking!B:G,4,FALSE),0)</f>
        <v>0</v>
      </c>
      <c r="G1848">
        <f>IFERROR(VLOOKUP(B1848,CovidTracking!B:G,5,FALSE),0)</f>
        <v>0</v>
      </c>
      <c r="H1848">
        <f t="shared" si="575"/>
        <v>0</v>
      </c>
      <c r="I1848">
        <f>IFERROR(VLOOKUP(B1848,CovidTracking!B:G,6,FALSE),0)</f>
        <v>0</v>
      </c>
      <c r="J1848">
        <f t="shared" ref="J1848:J1887" si="592">F1848-F1847</f>
        <v>0</v>
      </c>
      <c r="K1848">
        <f t="shared" ref="K1848:K1887" si="593">G1848-G1847</f>
        <v>0</v>
      </c>
      <c r="L1848">
        <f t="shared" ref="L1848:L1887" si="594">H1848-H1847</f>
        <v>0</v>
      </c>
      <c r="M1848">
        <f t="shared" ref="M1848:M1887" si="595">I1848-I1847</f>
        <v>0</v>
      </c>
      <c r="N1848">
        <f>VLOOKUP(A1848,Mobility!$A:$L,7,FALSE)</f>
        <v>7</v>
      </c>
      <c r="O1848">
        <f>VLOOKUP(A1848,Mobility!$A:$L,8,FALSE)</f>
        <v>5</v>
      </c>
      <c r="P1848">
        <f>VLOOKUP(A1848,Mobility!$A:$L,9,FALSE)</f>
        <v>20</v>
      </c>
      <c r="Q1848">
        <f>VLOOKUP(A1848,Mobility!$A:$L,10,FALSE)</f>
        <v>2</v>
      </c>
      <c r="R1848">
        <f>VLOOKUP(A1848,Mobility!$A:$L,11,FALSE)</f>
        <v>5</v>
      </c>
      <c r="S1848">
        <f>VLOOKUP(A1848,Mobility!$A:$L,12,FALSE)</f>
        <v>-1</v>
      </c>
      <c r="T1848">
        <f>VLOOKUP(D1848,'Pop and Pop Den'!A:C,2,FALSE)</f>
        <v>8626207</v>
      </c>
      <c r="U1848">
        <f>VLOOKUP(D1848,'Pop and Pop Den'!A:C,3,FALSE)</f>
        <v>218.44030000000001</v>
      </c>
      <c r="V1848">
        <f>VLOOKUP(D1848,Unemployment!A:B,2,FALSE)</f>
        <v>2.8</v>
      </c>
      <c r="W1848">
        <f>VLOOKUP(D1848,Unemployment!H:J,2,FALSE)</f>
        <v>2.6</v>
      </c>
      <c r="X1848">
        <f>VLOOKUP(D1848,Unemployment!H:J,3,FALSE)</f>
        <v>3.3</v>
      </c>
      <c r="Y1848">
        <f t="shared" si="576"/>
        <v>0.5</v>
      </c>
      <c r="Z1848">
        <f t="shared" si="577"/>
        <v>0.69999999999999973</v>
      </c>
      <c r="AA1848">
        <f>VLOOKUP(D1848,MedianAge!A:B,2,FALSE)</f>
        <v>38.1</v>
      </c>
      <c r="AB1848" s="6">
        <f>VLOOKUP(D1848,StateActions!F:G,2,FALSE)</f>
        <v>43920</v>
      </c>
      <c r="AC1848" s="6">
        <f>VLOOKUP(D1848,StateActions!L:M,2,FALSE)</f>
        <v>43913</v>
      </c>
      <c r="AD1848" s="6">
        <f>VLOOKUP(D1848,StateActions!A:B,2,FALSE)</f>
        <v>43903</v>
      </c>
      <c r="AE1848">
        <f t="shared" si="578"/>
        <v>-28</v>
      </c>
      <c r="AF1848">
        <f t="shared" si="579"/>
        <v>-21</v>
      </c>
      <c r="AG1848">
        <f t="shared" si="580"/>
        <v>-11</v>
      </c>
      <c r="AH1848" s="18">
        <f t="shared" si="581"/>
        <v>0</v>
      </c>
      <c r="AI1848" s="18">
        <f t="shared" si="582"/>
        <v>0</v>
      </c>
      <c r="AJ1848" s="20">
        <f t="shared" si="583"/>
        <v>0</v>
      </c>
      <c r="AK1848" t="str">
        <f t="shared" si="584"/>
        <v>Include</v>
      </c>
      <c r="AL1848" t="str">
        <f t="shared" si="585"/>
        <v>Less than 10 deaths</v>
      </c>
      <c r="AM1848" s="6">
        <f>IFERROR(VLOOKUP(D1848,DatesEachStateReach10Deaths!A:B,2,FALSE),AK1848)</f>
        <v>43916</v>
      </c>
      <c r="AN1848">
        <f t="shared" si="586"/>
        <v>-24</v>
      </c>
    </row>
    <row r="1849" spans="1:40" x14ac:dyDescent="0.25">
      <c r="A1849" t="str">
        <f t="shared" si="591"/>
        <v>43893Virginia</v>
      </c>
      <c r="B1849" t="str">
        <f t="shared" si="574"/>
        <v>43893VA</v>
      </c>
      <c r="C1849" s="6">
        <v>43893</v>
      </c>
      <c r="D1849" t="s">
        <v>109</v>
      </c>
      <c r="E1849" t="s">
        <v>54</v>
      </c>
      <c r="F1849">
        <f>IFERROR(VLOOKUP(B1849,CovidTracking!B:G,4,FALSE),0)</f>
        <v>0</v>
      </c>
      <c r="G1849">
        <f>IFERROR(VLOOKUP(B1849,CovidTracking!B:G,5,FALSE),0)</f>
        <v>0</v>
      </c>
      <c r="H1849">
        <f t="shared" si="575"/>
        <v>0</v>
      </c>
      <c r="I1849">
        <f>IFERROR(VLOOKUP(B1849,CovidTracking!B:G,6,FALSE),0)</f>
        <v>0</v>
      </c>
      <c r="J1849">
        <f t="shared" si="592"/>
        <v>0</v>
      </c>
      <c r="K1849">
        <f t="shared" si="593"/>
        <v>0</v>
      </c>
      <c r="L1849">
        <f t="shared" si="594"/>
        <v>0</v>
      </c>
      <c r="M1849">
        <f t="shared" si="595"/>
        <v>0</v>
      </c>
      <c r="N1849">
        <f>VLOOKUP(A1849,Mobility!$A:$L,7,FALSE)</f>
        <v>14</v>
      </c>
      <c r="O1849">
        <f>VLOOKUP(A1849,Mobility!$A:$L,8,FALSE)</f>
        <v>10</v>
      </c>
      <c r="P1849">
        <f>VLOOKUP(A1849,Mobility!$A:$L,9,FALSE)</f>
        <v>40</v>
      </c>
      <c r="Q1849">
        <f>VLOOKUP(A1849,Mobility!$A:$L,10,FALSE)</f>
        <v>2</v>
      </c>
      <c r="R1849">
        <f>VLOOKUP(A1849,Mobility!$A:$L,11,FALSE)</f>
        <v>-4</v>
      </c>
      <c r="S1849">
        <f>VLOOKUP(A1849,Mobility!$A:$L,12,FALSE)</f>
        <v>0</v>
      </c>
      <c r="T1849">
        <f>VLOOKUP(D1849,'Pop and Pop Den'!A:C,2,FALSE)</f>
        <v>8626207</v>
      </c>
      <c r="U1849">
        <f>VLOOKUP(D1849,'Pop and Pop Den'!A:C,3,FALSE)</f>
        <v>218.44030000000001</v>
      </c>
      <c r="V1849">
        <f>VLOOKUP(D1849,Unemployment!A:B,2,FALSE)</f>
        <v>2.8</v>
      </c>
      <c r="W1849">
        <f>VLOOKUP(D1849,Unemployment!H:J,2,FALSE)</f>
        <v>2.6</v>
      </c>
      <c r="X1849">
        <f>VLOOKUP(D1849,Unemployment!H:J,3,FALSE)</f>
        <v>3.3</v>
      </c>
      <c r="Y1849">
        <f t="shared" si="576"/>
        <v>0.5</v>
      </c>
      <c r="Z1849">
        <f t="shared" si="577"/>
        <v>0.69999999999999973</v>
      </c>
      <c r="AA1849">
        <f>VLOOKUP(D1849,MedianAge!A:B,2,FALSE)</f>
        <v>38.1</v>
      </c>
      <c r="AB1849" s="6">
        <f>VLOOKUP(D1849,StateActions!F:G,2,FALSE)</f>
        <v>43920</v>
      </c>
      <c r="AC1849" s="6">
        <f>VLOOKUP(D1849,StateActions!L:M,2,FALSE)</f>
        <v>43913</v>
      </c>
      <c r="AD1849" s="6">
        <f>VLOOKUP(D1849,StateActions!A:B,2,FALSE)</f>
        <v>43903</v>
      </c>
      <c r="AE1849">
        <f t="shared" si="578"/>
        <v>-27</v>
      </c>
      <c r="AF1849">
        <f t="shared" si="579"/>
        <v>-20</v>
      </c>
      <c r="AG1849">
        <f t="shared" si="580"/>
        <v>-10</v>
      </c>
      <c r="AH1849" s="18">
        <f t="shared" si="581"/>
        <v>0</v>
      </c>
      <c r="AI1849" s="18">
        <f t="shared" si="582"/>
        <v>0</v>
      </c>
      <c r="AJ1849" s="20">
        <f t="shared" si="583"/>
        <v>0</v>
      </c>
      <c r="AK1849" t="str">
        <f t="shared" si="584"/>
        <v>Include</v>
      </c>
      <c r="AL1849" t="str">
        <f t="shared" si="585"/>
        <v>Less than 10 deaths</v>
      </c>
      <c r="AM1849" s="6">
        <f>IFERROR(VLOOKUP(D1849,DatesEachStateReach10Deaths!A:B,2,FALSE),AK1849)</f>
        <v>43916</v>
      </c>
      <c r="AN1849">
        <f t="shared" si="586"/>
        <v>-23</v>
      </c>
    </row>
    <row r="1850" spans="1:40" x14ac:dyDescent="0.25">
      <c r="A1850" t="str">
        <f t="shared" si="591"/>
        <v>43894Virginia</v>
      </c>
      <c r="B1850" t="str">
        <f t="shared" si="574"/>
        <v>43894VA</v>
      </c>
      <c r="C1850" s="6">
        <v>43894</v>
      </c>
      <c r="D1850" t="s">
        <v>109</v>
      </c>
      <c r="E1850" t="s">
        <v>54</v>
      </c>
      <c r="F1850">
        <f>IFERROR(VLOOKUP(B1850,CovidTracking!B:G,4,FALSE),0)</f>
        <v>0</v>
      </c>
      <c r="G1850">
        <f>IFERROR(VLOOKUP(B1850,CovidTracking!B:G,5,FALSE),0)</f>
        <v>0</v>
      </c>
      <c r="H1850">
        <f t="shared" si="575"/>
        <v>0</v>
      </c>
      <c r="I1850">
        <f>IFERROR(VLOOKUP(B1850,CovidTracking!B:G,6,FALSE),0)</f>
        <v>0</v>
      </c>
      <c r="J1850">
        <f t="shared" si="592"/>
        <v>0</v>
      </c>
      <c r="K1850">
        <f t="shared" si="593"/>
        <v>0</v>
      </c>
      <c r="L1850">
        <f t="shared" si="594"/>
        <v>0</v>
      </c>
      <c r="M1850">
        <f t="shared" si="595"/>
        <v>0</v>
      </c>
      <c r="N1850">
        <f>VLOOKUP(A1850,Mobility!$A:$L,7,FALSE)</f>
        <v>9</v>
      </c>
      <c r="O1850">
        <f>VLOOKUP(A1850,Mobility!$A:$L,8,FALSE)</f>
        <v>8</v>
      </c>
      <c r="P1850">
        <f>VLOOKUP(A1850,Mobility!$A:$L,9,FALSE)</f>
        <v>39</v>
      </c>
      <c r="Q1850">
        <f>VLOOKUP(A1850,Mobility!$A:$L,10,FALSE)</f>
        <v>5</v>
      </c>
      <c r="R1850">
        <f>VLOOKUP(A1850,Mobility!$A:$L,11,FALSE)</f>
        <v>2</v>
      </c>
      <c r="S1850">
        <f>VLOOKUP(A1850,Mobility!$A:$L,12,FALSE)</f>
        <v>-1</v>
      </c>
      <c r="T1850">
        <f>VLOOKUP(D1850,'Pop and Pop Den'!A:C,2,FALSE)</f>
        <v>8626207</v>
      </c>
      <c r="U1850">
        <f>VLOOKUP(D1850,'Pop and Pop Den'!A:C,3,FALSE)</f>
        <v>218.44030000000001</v>
      </c>
      <c r="V1850">
        <f>VLOOKUP(D1850,Unemployment!A:B,2,FALSE)</f>
        <v>2.8</v>
      </c>
      <c r="W1850">
        <f>VLOOKUP(D1850,Unemployment!H:J,2,FALSE)</f>
        <v>2.6</v>
      </c>
      <c r="X1850">
        <f>VLOOKUP(D1850,Unemployment!H:J,3,FALSE)</f>
        <v>3.3</v>
      </c>
      <c r="Y1850">
        <f t="shared" si="576"/>
        <v>0.5</v>
      </c>
      <c r="Z1850">
        <f t="shared" si="577"/>
        <v>0.69999999999999973</v>
      </c>
      <c r="AA1850">
        <f>VLOOKUP(D1850,MedianAge!A:B,2,FALSE)</f>
        <v>38.1</v>
      </c>
      <c r="AB1850" s="6">
        <f>VLOOKUP(D1850,StateActions!F:G,2,FALSE)</f>
        <v>43920</v>
      </c>
      <c r="AC1850" s="6">
        <f>VLOOKUP(D1850,StateActions!L:M,2,FALSE)</f>
        <v>43913</v>
      </c>
      <c r="AD1850" s="6">
        <f>VLOOKUP(D1850,StateActions!A:B,2,FALSE)</f>
        <v>43903</v>
      </c>
      <c r="AE1850">
        <f t="shared" si="578"/>
        <v>-26</v>
      </c>
      <c r="AF1850">
        <f t="shared" si="579"/>
        <v>-19</v>
      </c>
      <c r="AG1850">
        <f t="shared" si="580"/>
        <v>-9</v>
      </c>
      <c r="AH1850" s="18">
        <f t="shared" si="581"/>
        <v>0</v>
      </c>
      <c r="AI1850" s="18">
        <f t="shared" si="582"/>
        <v>0</v>
      </c>
      <c r="AJ1850" s="20">
        <f t="shared" si="583"/>
        <v>0</v>
      </c>
      <c r="AK1850" t="str">
        <f t="shared" si="584"/>
        <v>Include</v>
      </c>
      <c r="AL1850" t="str">
        <f t="shared" si="585"/>
        <v>Less than 10 deaths</v>
      </c>
      <c r="AM1850" s="6">
        <f>IFERROR(VLOOKUP(D1850,DatesEachStateReach10Deaths!A:B,2,FALSE),AK1850)</f>
        <v>43916</v>
      </c>
      <c r="AN1850">
        <f t="shared" si="586"/>
        <v>-22</v>
      </c>
    </row>
    <row r="1851" spans="1:40" x14ac:dyDescent="0.25">
      <c r="A1851" t="str">
        <f t="shared" si="591"/>
        <v>43895Virginia</v>
      </c>
      <c r="B1851" t="str">
        <f t="shared" si="574"/>
        <v>43895VA</v>
      </c>
      <c r="C1851" s="6">
        <v>43895</v>
      </c>
      <c r="D1851" t="s">
        <v>109</v>
      </c>
      <c r="E1851" t="s">
        <v>54</v>
      </c>
      <c r="F1851">
        <f>IFERROR(VLOOKUP(B1851,CovidTracking!B:G,4,FALSE),0)</f>
        <v>0</v>
      </c>
      <c r="G1851">
        <f>IFERROR(VLOOKUP(B1851,CovidTracking!B:G,5,FALSE),0)</f>
        <v>18</v>
      </c>
      <c r="H1851">
        <f t="shared" si="575"/>
        <v>18</v>
      </c>
      <c r="I1851">
        <f>IFERROR(VLOOKUP(B1851,CovidTracking!B:G,6,FALSE),0)</f>
        <v>0</v>
      </c>
      <c r="J1851">
        <f t="shared" si="592"/>
        <v>0</v>
      </c>
      <c r="K1851">
        <f t="shared" si="593"/>
        <v>18</v>
      </c>
      <c r="L1851">
        <f t="shared" si="594"/>
        <v>18</v>
      </c>
      <c r="M1851">
        <f t="shared" si="595"/>
        <v>0</v>
      </c>
      <c r="N1851">
        <f>VLOOKUP(A1851,Mobility!$A:$L,7,FALSE)</f>
        <v>6</v>
      </c>
      <c r="O1851">
        <f>VLOOKUP(A1851,Mobility!$A:$L,8,FALSE)</f>
        <v>6</v>
      </c>
      <c r="P1851">
        <f>VLOOKUP(A1851,Mobility!$A:$L,9,FALSE)</f>
        <v>19</v>
      </c>
      <c r="Q1851">
        <f>VLOOKUP(A1851,Mobility!$A:$L,10,FALSE)</f>
        <v>4</v>
      </c>
      <c r="R1851">
        <f>VLOOKUP(A1851,Mobility!$A:$L,11,FALSE)</f>
        <v>2</v>
      </c>
      <c r="S1851">
        <f>VLOOKUP(A1851,Mobility!$A:$L,12,FALSE)</f>
        <v>-1</v>
      </c>
      <c r="T1851">
        <f>VLOOKUP(D1851,'Pop and Pop Den'!A:C,2,FALSE)</f>
        <v>8626207</v>
      </c>
      <c r="U1851">
        <f>VLOOKUP(D1851,'Pop and Pop Den'!A:C,3,FALSE)</f>
        <v>218.44030000000001</v>
      </c>
      <c r="V1851">
        <f>VLOOKUP(D1851,Unemployment!A:B,2,FALSE)</f>
        <v>2.8</v>
      </c>
      <c r="W1851">
        <f>VLOOKUP(D1851,Unemployment!H:J,2,FALSE)</f>
        <v>2.6</v>
      </c>
      <c r="X1851">
        <f>VLOOKUP(D1851,Unemployment!H:J,3,FALSE)</f>
        <v>3.3</v>
      </c>
      <c r="Y1851">
        <f t="shared" si="576"/>
        <v>0.5</v>
      </c>
      <c r="Z1851">
        <f t="shared" si="577"/>
        <v>0.69999999999999973</v>
      </c>
      <c r="AA1851">
        <f>VLOOKUP(D1851,MedianAge!A:B,2,FALSE)</f>
        <v>38.1</v>
      </c>
      <c r="AB1851" s="6">
        <f>VLOOKUP(D1851,StateActions!F:G,2,FALSE)</f>
        <v>43920</v>
      </c>
      <c r="AC1851" s="6">
        <f>VLOOKUP(D1851,StateActions!L:M,2,FALSE)</f>
        <v>43913</v>
      </c>
      <c r="AD1851" s="6">
        <f>VLOOKUP(D1851,StateActions!A:B,2,FALSE)</f>
        <v>43903</v>
      </c>
      <c r="AE1851">
        <f t="shared" si="578"/>
        <v>-25</v>
      </c>
      <c r="AF1851">
        <f t="shared" si="579"/>
        <v>-18</v>
      </c>
      <c r="AG1851">
        <f t="shared" si="580"/>
        <v>-8</v>
      </c>
      <c r="AH1851" s="18">
        <f t="shared" si="581"/>
        <v>0</v>
      </c>
      <c r="AI1851" s="18">
        <f t="shared" si="582"/>
        <v>1</v>
      </c>
      <c r="AJ1851" s="20">
        <f t="shared" si="583"/>
        <v>0</v>
      </c>
      <c r="AK1851" t="str">
        <f t="shared" si="584"/>
        <v>Include</v>
      </c>
      <c r="AL1851" t="str">
        <f t="shared" si="585"/>
        <v>Less than 10 deaths</v>
      </c>
      <c r="AM1851" s="6">
        <f>IFERROR(VLOOKUP(D1851,DatesEachStateReach10Deaths!A:B,2,FALSE),AK1851)</f>
        <v>43916</v>
      </c>
      <c r="AN1851">
        <f t="shared" si="586"/>
        <v>-21</v>
      </c>
    </row>
    <row r="1852" spans="1:40" x14ac:dyDescent="0.25">
      <c r="A1852" t="str">
        <f t="shared" si="591"/>
        <v>43896Virginia</v>
      </c>
      <c r="B1852" t="str">
        <f t="shared" si="574"/>
        <v>43896VA</v>
      </c>
      <c r="C1852" s="6">
        <v>43896</v>
      </c>
      <c r="D1852" t="s">
        <v>109</v>
      </c>
      <c r="E1852" t="s">
        <v>54</v>
      </c>
      <c r="F1852">
        <f>IFERROR(VLOOKUP(B1852,CovidTracking!B:G,4,FALSE),0)</f>
        <v>0</v>
      </c>
      <c r="G1852">
        <f>IFERROR(VLOOKUP(B1852,CovidTracking!B:G,5,FALSE),0)</f>
        <v>21</v>
      </c>
      <c r="H1852">
        <f t="shared" si="575"/>
        <v>21</v>
      </c>
      <c r="I1852">
        <f>IFERROR(VLOOKUP(B1852,CovidTracking!B:G,6,FALSE),0)</f>
        <v>0</v>
      </c>
      <c r="J1852">
        <f t="shared" si="592"/>
        <v>0</v>
      </c>
      <c r="K1852">
        <f t="shared" si="593"/>
        <v>3</v>
      </c>
      <c r="L1852">
        <f t="shared" si="594"/>
        <v>3</v>
      </c>
      <c r="M1852">
        <f t="shared" si="595"/>
        <v>0</v>
      </c>
      <c r="N1852">
        <f>VLOOKUP(A1852,Mobility!$A:$L,7,FALSE)</f>
        <v>3</v>
      </c>
      <c r="O1852">
        <f>VLOOKUP(A1852,Mobility!$A:$L,8,FALSE)</f>
        <v>1</v>
      </c>
      <c r="P1852">
        <f>VLOOKUP(A1852,Mobility!$A:$L,9,FALSE)</f>
        <v>5</v>
      </c>
      <c r="Q1852">
        <f>VLOOKUP(A1852,Mobility!$A:$L,10,FALSE)</f>
        <v>3</v>
      </c>
      <c r="R1852">
        <f>VLOOKUP(A1852,Mobility!$A:$L,11,FALSE)</f>
        <v>1</v>
      </c>
      <c r="S1852">
        <f>VLOOKUP(A1852,Mobility!$A:$L,12,FALSE)</f>
        <v>0</v>
      </c>
      <c r="T1852">
        <f>VLOOKUP(D1852,'Pop and Pop Den'!A:C,2,FALSE)</f>
        <v>8626207</v>
      </c>
      <c r="U1852">
        <f>VLOOKUP(D1852,'Pop and Pop Den'!A:C,3,FALSE)</f>
        <v>218.44030000000001</v>
      </c>
      <c r="V1852">
        <f>VLOOKUP(D1852,Unemployment!A:B,2,FALSE)</f>
        <v>2.8</v>
      </c>
      <c r="W1852">
        <f>VLOOKUP(D1852,Unemployment!H:J,2,FALSE)</f>
        <v>2.6</v>
      </c>
      <c r="X1852">
        <f>VLOOKUP(D1852,Unemployment!H:J,3,FALSE)</f>
        <v>3.3</v>
      </c>
      <c r="Y1852">
        <f t="shared" si="576"/>
        <v>0.5</v>
      </c>
      <c r="Z1852">
        <f t="shared" si="577"/>
        <v>0.69999999999999973</v>
      </c>
      <c r="AA1852">
        <f>VLOOKUP(D1852,MedianAge!A:B,2,FALSE)</f>
        <v>38.1</v>
      </c>
      <c r="AB1852" s="6">
        <f>VLOOKUP(D1852,StateActions!F:G,2,FALSE)</f>
        <v>43920</v>
      </c>
      <c r="AC1852" s="6">
        <f>VLOOKUP(D1852,StateActions!L:M,2,FALSE)</f>
        <v>43913</v>
      </c>
      <c r="AD1852" s="6">
        <f>VLOOKUP(D1852,StateActions!A:B,2,FALSE)</f>
        <v>43903</v>
      </c>
      <c r="AE1852">
        <f t="shared" si="578"/>
        <v>-24</v>
      </c>
      <c r="AF1852">
        <f t="shared" si="579"/>
        <v>-17</v>
      </c>
      <c r="AG1852">
        <f t="shared" si="580"/>
        <v>-7</v>
      </c>
      <c r="AH1852" s="18">
        <f t="shared" si="581"/>
        <v>0</v>
      </c>
      <c r="AI1852" s="18">
        <f t="shared" si="582"/>
        <v>1</v>
      </c>
      <c r="AJ1852" s="20">
        <f t="shared" si="583"/>
        <v>0</v>
      </c>
      <c r="AK1852" t="str">
        <f t="shared" si="584"/>
        <v>Include</v>
      </c>
      <c r="AL1852" t="str">
        <f t="shared" si="585"/>
        <v>Less than 10 deaths</v>
      </c>
      <c r="AM1852" s="6">
        <f>IFERROR(VLOOKUP(D1852,DatesEachStateReach10Deaths!A:B,2,FALSE),AK1852)</f>
        <v>43916</v>
      </c>
      <c r="AN1852">
        <f t="shared" si="586"/>
        <v>-20</v>
      </c>
    </row>
    <row r="1853" spans="1:40" x14ac:dyDescent="0.25">
      <c r="A1853" t="str">
        <f t="shared" si="591"/>
        <v>43897Virginia</v>
      </c>
      <c r="B1853" t="str">
        <f t="shared" si="574"/>
        <v>43897VA</v>
      </c>
      <c r="C1853" s="6">
        <v>43897</v>
      </c>
      <c r="D1853" t="s">
        <v>109</v>
      </c>
      <c r="E1853" t="s">
        <v>54</v>
      </c>
      <c r="F1853">
        <f>IFERROR(VLOOKUP(B1853,CovidTracking!B:G,4,FALSE),0)</f>
        <v>0</v>
      </c>
      <c r="G1853">
        <f>IFERROR(VLOOKUP(B1853,CovidTracking!B:G,5,FALSE),0)</f>
        <v>31</v>
      </c>
      <c r="H1853">
        <f t="shared" si="575"/>
        <v>31</v>
      </c>
      <c r="I1853">
        <f>IFERROR(VLOOKUP(B1853,CovidTracking!B:G,6,FALSE),0)</f>
        <v>0</v>
      </c>
      <c r="J1853">
        <f t="shared" si="592"/>
        <v>0</v>
      </c>
      <c r="K1853">
        <f t="shared" si="593"/>
        <v>10</v>
      </c>
      <c r="L1853">
        <f t="shared" si="594"/>
        <v>10</v>
      </c>
      <c r="M1853">
        <f t="shared" si="595"/>
        <v>0</v>
      </c>
      <c r="N1853">
        <f>VLOOKUP(A1853,Mobility!$A:$L,7,FALSE)</f>
        <v>6</v>
      </c>
      <c r="O1853">
        <f>VLOOKUP(A1853,Mobility!$A:$L,8,FALSE)</f>
        <v>8</v>
      </c>
      <c r="P1853">
        <f>VLOOKUP(A1853,Mobility!$A:$L,9,FALSE)</f>
        <v>27</v>
      </c>
      <c r="Q1853">
        <f>VLOOKUP(A1853,Mobility!$A:$L,10,FALSE)</f>
        <v>8</v>
      </c>
      <c r="R1853">
        <f>VLOOKUP(A1853,Mobility!$A:$L,11,FALSE)</f>
        <v>1</v>
      </c>
      <c r="S1853">
        <f>VLOOKUP(A1853,Mobility!$A:$L,12,FALSE)</f>
        <v>-1</v>
      </c>
      <c r="T1853">
        <f>VLOOKUP(D1853,'Pop and Pop Den'!A:C,2,FALSE)</f>
        <v>8626207</v>
      </c>
      <c r="U1853">
        <f>VLOOKUP(D1853,'Pop and Pop Den'!A:C,3,FALSE)</f>
        <v>218.44030000000001</v>
      </c>
      <c r="V1853">
        <f>VLOOKUP(D1853,Unemployment!A:B,2,FALSE)</f>
        <v>2.8</v>
      </c>
      <c r="W1853">
        <f>VLOOKUP(D1853,Unemployment!H:J,2,FALSE)</f>
        <v>2.6</v>
      </c>
      <c r="X1853">
        <f>VLOOKUP(D1853,Unemployment!H:J,3,FALSE)</f>
        <v>3.3</v>
      </c>
      <c r="Y1853">
        <f t="shared" si="576"/>
        <v>0.5</v>
      </c>
      <c r="Z1853">
        <f t="shared" si="577"/>
        <v>0.69999999999999973</v>
      </c>
      <c r="AA1853">
        <f>VLOOKUP(D1853,MedianAge!A:B,2,FALSE)</f>
        <v>38.1</v>
      </c>
      <c r="AB1853" s="6">
        <f>VLOOKUP(D1853,StateActions!F:G,2,FALSE)</f>
        <v>43920</v>
      </c>
      <c r="AC1853" s="6">
        <f>VLOOKUP(D1853,StateActions!L:M,2,FALSE)</f>
        <v>43913</v>
      </c>
      <c r="AD1853" s="6">
        <f>VLOOKUP(D1853,StateActions!A:B,2,FALSE)</f>
        <v>43903</v>
      </c>
      <c r="AE1853">
        <f t="shared" si="578"/>
        <v>-23</v>
      </c>
      <c r="AF1853">
        <f t="shared" si="579"/>
        <v>-16</v>
      </c>
      <c r="AG1853">
        <f t="shared" si="580"/>
        <v>-6</v>
      </c>
      <c r="AH1853" s="18">
        <f t="shared" si="581"/>
        <v>0</v>
      </c>
      <c r="AI1853" s="18">
        <f t="shared" si="582"/>
        <v>1</v>
      </c>
      <c r="AJ1853" s="20">
        <f t="shared" si="583"/>
        <v>0</v>
      </c>
      <c r="AK1853" t="str">
        <f t="shared" si="584"/>
        <v>Include</v>
      </c>
      <c r="AL1853" t="str">
        <f t="shared" si="585"/>
        <v>Less than 10 deaths</v>
      </c>
      <c r="AM1853" s="6">
        <f>IFERROR(VLOOKUP(D1853,DatesEachStateReach10Deaths!A:B,2,FALSE),AK1853)</f>
        <v>43916</v>
      </c>
      <c r="AN1853">
        <f t="shared" si="586"/>
        <v>-19</v>
      </c>
    </row>
    <row r="1854" spans="1:40" x14ac:dyDescent="0.25">
      <c r="A1854" t="str">
        <f t="shared" si="591"/>
        <v>43898Virginia</v>
      </c>
      <c r="B1854" t="str">
        <f t="shared" si="574"/>
        <v>43898VA</v>
      </c>
      <c r="C1854" s="6">
        <v>43898</v>
      </c>
      <c r="D1854" t="s">
        <v>109</v>
      </c>
      <c r="E1854" t="s">
        <v>54</v>
      </c>
      <c r="F1854">
        <f>IFERROR(VLOOKUP(B1854,CovidTracking!B:G,4,FALSE),0)</f>
        <v>2</v>
      </c>
      <c r="G1854">
        <f>IFERROR(VLOOKUP(B1854,CovidTracking!B:G,5,FALSE),0)</f>
        <v>36</v>
      </c>
      <c r="H1854">
        <f t="shared" si="575"/>
        <v>38</v>
      </c>
      <c r="I1854">
        <f>IFERROR(VLOOKUP(B1854,CovidTracking!B:G,6,FALSE),0)</f>
        <v>0</v>
      </c>
      <c r="J1854">
        <f t="shared" si="592"/>
        <v>2</v>
      </c>
      <c r="K1854">
        <f t="shared" si="593"/>
        <v>5</v>
      </c>
      <c r="L1854">
        <f t="shared" si="594"/>
        <v>7</v>
      </c>
      <c r="M1854">
        <f t="shared" si="595"/>
        <v>0</v>
      </c>
      <c r="N1854">
        <f>VLOOKUP(A1854,Mobility!$A:$L,7,FALSE)</f>
        <v>7</v>
      </c>
      <c r="O1854">
        <f>VLOOKUP(A1854,Mobility!$A:$L,8,FALSE)</f>
        <v>8</v>
      </c>
      <c r="P1854">
        <f>VLOOKUP(A1854,Mobility!$A:$L,9,FALSE)</f>
        <v>62</v>
      </c>
      <c r="Q1854">
        <f>VLOOKUP(A1854,Mobility!$A:$L,10,FALSE)</f>
        <v>7</v>
      </c>
      <c r="R1854">
        <f>VLOOKUP(A1854,Mobility!$A:$L,11,FALSE)</f>
        <v>0</v>
      </c>
      <c r="S1854">
        <f>VLOOKUP(A1854,Mobility!$A:$L,12,FALSE)</f>
        <v>-1</v>
      </c>
      <c r="T1854">
        <f>VLOOKUP(D1854,'Pop and Pop Den'!A:C,2,FALSE)</f>
        <v>8626207</v>
      </c>
      <c r="U1854">
        <f>VLOOKUP(D1854,'Pop and Pop Den'!A:C,3,FALSE)</f>
        <v>218.44030000000001</v>
      </c>
      <c r="V1854">
        <f>VLOOKUP(D1854,Unemployment!A:B,2,FALSE)</f>
        <v>2.8</v>
      </c>
      <c r="W1854">
        <f>VLOOKUP(D1854,Unemployment!H:J,2,FALSE)</f>
        <v>2.6</v>
      </c>
      <c r="X1854">
        <f>VLOOKUP(D1854,Unemployment!H:J,3,FALSE)</f>
        <v>3.3</v>
      </c>
      <c r="Y1854">
        <f t="shared" si="576"/>
        <v>0.5</v>
      </c>
      <c r="Z1854">
        <f t="shared" si="577"/>
        <v>0.69999999999999973</v>
      </c>
      <c r="AA1854">
        <f>VLOOKUP(D1854,MedianAge!A:B,2,FALSE)</f>
        <v>38.1</v>
      </c>
      <c r="AB1854" s="6">
        <f>VLOOKUP(D1854,StateActions!F:G,2,FALSE)</f>
        <v>43920</v>
      </c>
      <c r="AC1854" s="6">
        <f>VLOOKUP(D1854,StateActions!L:M,2,FALSE)</f>
        <v>43913</v>
      </c>
      <c r="AD1854" s="6">
        <f>VLOOKUP(D1854,StateActions!A:B,2,FALSE)</f>
        <v>43903</v>
      </c>
      <c r="AE1854">
        <f t="shared" si="578"/>
        <v>-22</v>
      </c>
      <c r="AF1854">
        <f t="shared" si="579"/>
        <v>-15</v>
      </c>
      <c r="AG1854">
        <f t="shared" si="580"/>
        <v>-5</v>
      </c>
      <c r="AH1854" s="18">
        <f t="shared" si="581"/>
        <v>5.2631578947368418E-2</v>
      </c>
      <c r="AI1854" s="18">
        <f t="shared" si="582"/>
        <v>0.94736842105263153</v>
      </c>
      <c r="AJ1854" s="20">
        <f t="shared" si="583"/>
        <v>0</v>
      </c>
      <c r="AK1854" t="str">
        <f t="shared" si="584"/>
        <v>Include</v>
      </c>
      <c r="AL1854" t="str">
        <f t="shared" si="585"/>
        <v>Less than 10 deaths</v>
      </c>
      <c r="AM1854" s="6">
        <f>IFERROR(VLOOKUP(D1854,DatesEachStateReach10Deaths!A:B,2,FALSE),AK1854)</f>
        <v>43916</v>
      </c>
      <c r="AN1854">
        <f t="shared" si="586"/>
        <v>-18</v>
      </c>
    </row>
    <row r="1855" spans="1:40" x14ac:dyDescent="0.25">
      <c r="A1855" t="str">
        <f t="shared" si="591"/>
        <v>43899Virginia</v>
      </c>
      <c r="B1855" t="str">
        <f t="shared" si="574"/>
        <v>43899VA</v>
      </c>
      <c r="C1855" s="6">
        <v>43899</v>
      </c>
      <c r="D1855" t="s">
        <v>109</v>
      </c>
      <c r="E1855" t="s">
        <v>54</v>
      </c>
      <c r="F1855">
        <f>IFERROR(VLOOKUP(B1855,CovidTracking!B:G,4,FALSE),0)</f>
        <v>3</v>
      </c>
      <c r="G1855">
        <f>IFERROR(VLOOKUP(B1855,CovidTracking!B:G,5,FALSE),0)</f>
        <v>38</v>
      </c>
      <c r="H1855">
        <f t="shared" si="575"/>
        <v>41</v>
      </c>
      <c r="I1855">
        <f>IFERROR(VLOOKUP(B1855,CovidTracking!B:G,6,FALSE),0)</f>
        <v>0</v>
      </c>
      <c r="J1855">
        <f t="shared" si="592"/>
        <v>1</v>
      </c>
      <c r="K1855">
        <f t="shared" si="593"/>
        <v>2</v>
      </c>
      <c r="L1855">
        <f t="shared" si="594"/>
        <v>3</v>
      </c>
      <c r="M1855">
        <f t="shared" si="595"/>
        <v>0</v>
      </c>
      <c r="N1855">
        <f>VLOOKUP(A1855,Mobility!$A:$L,7,FALSE)</f>
        <v>7</v>
      </c>
      <c r="O1855">
        <f>VLOOKUP(A1855,Mobility!$A:$L,8,FALSE)</f>
        <v>8</v>
      </c>
      <c r="P1855">
        <f>VLOOKUP(A1855,Mobility!$A:$L,9,FALSE)</f>
        <v>64</v>
      </c>
      <c r="Q1855">
        <f>VLOOKUP(A1855,Mobility!$A:$L,10,FALSE)</f>
        <v>-1</v>
      </c>
      <c r="R1855">
        <f>VLOOKUP(A1855,Mobility!$A:$L,11,FALSE)</f>
        <v>3</v>
      </c>
      <c r="S1855">
        <f>VLOOKUP(A1855,Mobility!$A:$L,12,FALSE)</f>
        <v>0</v>
      </c>
      <c r="T1855">
        <f>VLOOKUP(D1855,'Pop and Pop Den'!A:C,2,FALSE)</f>
        <v>8626207</v>
      </c>
      <c r="U1855">
        <f>VLOOKUP(D1855,'Pop and Pop Den'!A:C,3,FALSE)</f>
        <v>218.44030000000001</v>
      </c>
      <c r="V1855">
        <f>VLOOKUP(D1855,Unemployment!A:B,2,FALSE)</f>
        <v>2.8</v>
      </c>
      <c r="W1855">
        <f>VLOOKUP(D1855,Unemployment!H:J,2,FALSE)</f>
        <v>2.6</v>
      </c>
      <c r="X1855">
        <f>VLOOKUP(D1855,Unemployment!H:J,3,FALSE)</f>
        <v>3.3</v>
      </c>
      <c r="Y1855">
        <f t="shared" si="576"/>
        <v>0.5</v>
      </c>
      <c r="Z1855">
        <f t="shared" si="577"/>
        <v>0.69999999999999973</v>
      </c>
      <c r="AA1855">
        <f>VLOOKUP(D1855,MedianAge!A:B,2,FALSE)</f>
        <v>38.1</v>
      </c>
      <c r="AB1855" s="6">
        <f>VLOOKUP(D1855,StateActions!F:G,2,FALSE)</f>
        <v>43920</v>
      </c>
      <c r="AC1855" s="6">
        <f>VLOOKUP(D1855,StateActions!L:M,2,FALSE)</f>
        <v>43913</v>
      </c>
      <c r="AD1855" s="6">
        <f>VLOOKUP(D1855,StateActions!A:B,2,FALSE)</f>
        <v>43903</v>
      </c>
      <c r="AE1855">
        <f t="shared" si="578"/>
        <v>-21</v>
      </c>
      <c r="AF1855">
        <f t="shared" si="579"/>
        <v>-14</v>
      </c>
      <c r="AG1855">
        <f t="shared" si="580"/>
        <v>-4</v>
      </c>
      <c r="AH1855" s="18">
        <f t="shared" si="581"/>
        <v>7.3170731707317069E-2</v>
      </c>
      <c r="AI1855" s="18">
        <f t="shared" si="582"/>
        <v>0.92682926829268297</v>
      </c>
      <c r="AJ1855" s="20">
        <f t="shared" si="583"/>
        <v>0</v>
      </c>
      <c r="AK1855" t="str">
        <f t="shared" si="584"/>
        <v>Include</v>
      </c>
      <c r="AL1855" t="str">
        <f t="shared" si="585"/>
        <v>Less than 10 deaths</v>
      </c>
      <c r="AM1855" s="6">
        <f>IFERROR(VLOOKUP(D1855,DatesEachStateReach10Deaths!A:B,2,FALSE),AK1855)</f>
        <v>43916</v>
      </c>
      <c r="AN1855">
        <f t="shared" si="586"/>
        <v>-17</v>
      </c>
    </row>
    <row r="1856" spans="1:40" x14ac:dyDescent="0.25">
      <c r="A1856" t="str">
        <f t="shared" si="591"/>
        <v>43900Virginia</v>
      </c>
      <c r="B1856" t="str">
        <f t="shared" si="574"/>
        <v>43900VA</v>
      </c>
      <c r="C1856" s="6">
        <v>43900</v>
      </c>
      <c r="D1856" t="s">
        <v>109</v>
      </c>
      <c r="E1856" t="s">
        <v>54</v>
      </c>
      <c r="F1856">
        <f>IFERROR(VLOOKUP(B1856,CovidTracking!B:G,4,FALSE),0)</f>
        <v>8</v>
      </c>
      <c r="G1856">
        <f>IFERROR(VLOOKUP(B1856,CovidTracking!B:G,5,FALSE),0)</f>
        <v>53</v>
      </c>
      <c r="H1856">
        <f t="shared" si="575"/>
        <v>61</v>
      </c>
      <c r="I1856">
        <f>IFERROR(VLOOKUP(B1856,CovidTracking!B:G,6,FALSE),0)</f>
        <v>0</v>
      </c>
      <c r="J1856">
        <f t="shared" si="592"/>
        <v>5</v>
      </c>
      <c r="K1856">
        <f t="shared" si="593"/>
        <v>15</v>
      </c>
      <c r="L1856">
        <f t="shared" si="594"/>
        <v>20</v>
      </c>
      <c r="M1856">
        <f t="shared" si="595"/>
        <v>0</v>
      </c>
      <c r="N1856">
        <f>VLOOKUP(A1856,Mobility!$A:$L,7,FALSE)</f>
        <v>6</v>
      </c>
      <c r="O1856">
        <f>VLOOKUP(A1856,Mobility!$A:$L,8,FALSE)</f>
        <v>8</v>
      </c>
      <c r="P1856">
        <f>VLOOKUP(A1856,Mobility!$A:$L,9,FALSE)</f>
        <v>40</v>
      </c>
      <c r="Q1856">
        <f>VLOOKUP(A1856,Mobility!$A:$L,10,FALSE)</f>
        <v>-1</v>
      </c>
      <c r="R1856">
        <f>VLOOKUP(A1856,Mobility!$A:$L,11,FALSE)</f>
        <v>1</v>
      </c>
      <c r="S1856">
        <f>VLOOKUP(A1856,Mobility!$A:$L,12,FALSE)</f>
        <v>0</v>
      </c>
      <c r="T1856">
        <f>VLOOKUP(D1856,'Pop and Pop Den'!A:C,2,FALSE)</f>
        <v>8626207</v>
      </c>
      <c r="U1856">
        <f>VLOOKUP(D1856,'Pop and Pop Den'!A:C,3,FALSE)</f>
        <v>218.44030000000001</v>
      </c>
      <c r="V1856">
        <f>VLOOKUP(D1856,Unemployment!A:B,2,FALSE)</f>
        <v>2.8</v>
      </c>
      <c r="W1856">
        <f>VLOOKUP(D1856,Unemployment!H:J,2,FALSE)</f>
        <v>2.6</v>
      </c>
      <c r="X1856">
        <f>VLOOKUP(D1856,Unemployment!H:J,3,FALSE)</f>
        <v>3.3</v>
      </c>
      <c r="Y1856">
        <f t="shared" si="576"/>
        <v>0.5</v>
      </c>
      <c r="Z1856">
        <f t="shared" si="577"/>
        <v>0.69999999999999973</v>
      </c>
      <c r="AA1856">
        <f>VLOOKUP(D1856,MedianAge!A:B,2,FALSE)</f>
        <v>38.1</v>
      </c>
      <c r="AB1856" s="6">
        <f>VLOOKUP(D1856,StateActions!F:G,2,FALSE)</f>
        <v>43920</v>
      </c>
      <c r="AC1856" s="6">
        <f>VLOOKUP(D1856,StateActions!L:M,2,FALSE)</f>
        <v>43913</v>
      </c>
      <c r="AD1856" s="6">
        <f>VLOOKUP(D1856,StateActions!A:B,2,FALSE)</f>
        <v>43903</v>
      </c>
      <c r="AE1856">
        <f t="shared" si="578"/>
        <v>-20</v>
      </c>
      <c r="AF1856">
        <f t="shared" si="579"/>
        <v>-13</v>
      </c>
      <c r="AG1856">
        <f t="shared" si="580"/>
        <v>-3</v>
      </c>
      <c r="AH1856" s="18">
        <f t="shared" si="581"/>
        <v>0.13114754098360656</v>
      </c>
      <c r="AI1856" s="18">
        <f t="shared" si="582"/>
        <v>0.86885245901639341</v>
      </c>
      <c r="AJ1856" s="20">
        <f t="shared" si="583"/>
        <v>0</v>
      </c>
      <c r="AK1856" t="str">
        <f t="shared" si="584"/>
        <v>Include</v>
      </c>
      <c r="AL1856" t="str">
        <f t="shared" si="585"/>
        <v>Less than 10 deaths</v>
      </c>
      <c r="AM1856" s="6">
        <f>IFERROR(VLOOKUP(D1856,DatesEachStateReach10Deaths!A:B,2,FALSE),AK1856)</f>
        <v>43916</v>
      </c>
      <c r="AN1856">
        <f t="shared" si="586"/>
        <v>-16</v>
      </c>
    </row>
    <row r="1857" spans="1:40" x14ac:dyDescent="0.25">
      <c r="A1857" t="str">
        <f t="shared" si="591"/>
        <v>43901Virginia</v>
      </c>
      <c r="B1857" t="str">
        <f t="shared" si="574"/>
        <v>43901VA</v>
      </c>
      <c r="C1857" s="6">
        <v>43901</v>
      </c>
      <c r="D1857" t="s">
        <v>109</v>
      </c>
      <c r="E1857" t="s">
        <v>54</v>
      </c>
      <c r="F1857">
        <f>IFERROR(VLOOKUP(B1857,CovidTracking!B:G,4,FALSE),0)</f>
        <v>9</v>
      </c>
      <c r="G1857">
        <f>IFERROR(VLOOKUP(B1857,CovidTracking!B:G,5,FALSE),0)</f>
        <v>60</v>
      </c>
      <c r="H1857">
        <f t="shared" si="575"/>
        <v>69</v>
      </c>
      <c r="I1857">
        <f>IFERROR(VLOOKUP(B1857,CovidTracking!B:G,6,FALSE),0)</f>
        <v>0</v>
      </c>
      <c r="J1857">
        <f t="shared" si="592"/>
        <v>1</v>
      </c>
      <c r="K1857">
        <f t="shared" si="593"/>
        <v>7</v>
      </c>
      <c r="L1857">
        <f t="shared" si="594"/>
        <v>8</v>
      </c>
      <c r="M1857">
        <f t="shared" si="595"/>
        <v>0</v>
      </c>
      <c r="N1857">
        <f>VLOOKUP(A1857,Mobility!$A:$L,7,FALSE)</f>
        <v>7</v>
      </c>
      <c r="O1857">
        <f>VLOOKUP(A1857,Mobility!$A:$L,8,FALSE)</f>
        <v>9</v>
      </c>
      <c r="P1857">
        <f>VLOOKUP(A1857,Mobility!$A:$L,9,FALSE)</f>
        <v>40</v>
      </c>
      <c r="Q1857">
        <f>VLOOKUP(A1857,Mobility!$A:$L,10,FALSE)</f>
        <v>0</v>
      </c>
      <c r="R1857">
        <f>VLOOKUP(A1857,Mobility!$A:$L,11,FALSE)</f>
        <v>-1</v>
      </c>
      <c r="S1857">
        <f>VLOOKUP(A1857,Mobility!$A:$L,12,FALSE)</f>
        <v>0</v>
      </c>
      <c r="T1857">
        <f>VLOOKUP(D1857,'Pop and Pop Den'!A:C,2,FALSE)</f>
        <v>8626207</v>
      </c>
      <c r="U1857">
        <f>VLOOKUP(D1857,'Pop and Pop Den'!A:C,3,FALSE)</f>
        <v>218.44030000000001</v>
      </c>
      <c r="V1857">
        <f>VLOOKUP(D1857,Unemployment!A:B,2,FALSE)</f>
        <v>2.8</v>
      </c>
      <c r="W1857">
        <f>VLOOKUP(D1857,Unemployment!H:J,2,FALSE)</f>
        <v>2.6</v>
      </c>
      <c r="X1857">
        <f>VLOOKUP(D1857,Unemployment!H:J,3,FALSE)</f>
        <v>3.3</v>
      </c>
      <c r="Y1857">
        <f t="shared" si="576"/>
        <v>0.5</v>
      </c>
      <c r="Z1857">
        <f t="shared" si="577"/>
        <v>0.69999999999999973</v>
      </c>
      <c r="AA1857">
        <f>VLOOKUP(D1857,MedianAge!A:B,2,FALSE)</f>
        <v>38.1</v>
      </c>
      <c r="AB1857" s="6">
        <f>VLOOKUP(D1857,StateActions!F:G,2,FALSE)</f>
        <v>43920</v>
      </c>
      <c r="AC1857" s="6">
        <f>VLOOKUP(D1857,StateActions!L:M,2,FALSE)</f>
        <v>43913</v>
      </c>
      <c r="AD1857" s="6">
        <f>VLOOKUP(D1857,StateActions!A:B,2,FALSE)</f>
        <v>43903</v>
      </c>
      <c r="AE1857">
        <f t="shared" si="578"/>
        <v>-19</v>
      </c>
      <c r="AF1857">
        <f t="shared" si="579"/>
        <v>-12</v>
      </c>
      <c r="AG1857">
        <f t="shared" si="580"/>
        <v>-2</v>
      </c>
      <c r="AH1857" s="18">
        <f t="shared" si="581"/>
        <v>0.13043478260869565</v>
      </c>
      <c r="AI1857" s="18">
        <f t="shared" si="582"/>
        <v>0.86956521739130432</v>
      </c>
      <c r="AJ1857" s="20">
        <f t="shared" si="583"/>
        <v>0</v>
      </c>
      <c r="AK1857" t="str">
        <f t="shared" si="584"/>
        <v>Include</v>
      </c>
      <c r="AL1857" t="str">
        <f t="shared" si="585"/>
        <v>Less than 10 deaths</v>
      </c>
      <c r="AM1857" s="6">
        <f>IFERROR(VLOOKUP(D1857,DatesEachStateReach10Deaths!A:B,2,FALSE),AK1857)</f>
        <v>43916</v>
      </c>
      <c r="AN1857">
        <f t="shared" si="586"/>
        <v>-15</v>
      </c>
    </row>
    <row r="1858" spans="1:40" x14ac:dyDescent="0.25">
      <c r="A1858" t="str">
        <f t="shared" si="591"/>
        <v>43902Virginia</v>
      </c>
      <c r="B1858" t="str">
        <f t="shared" ref="B1858:B1921" si="596">C1858&amp;E1858</f>
        <v>43902VA</v>
      </c>
      <c r="C1858" s="6">
        <v>43902</v>
      </c>
      <c r="D1858" t="s">
        <v>109</v>
      </c>
      <c r="E1858" t="s">
        <v>54</v>
      </c>
      <c r="F1858">
        <f>IFERROR(VLOOKUP(B1858,CovidTracking!B:G,4,FALSE),0)</f>
        <v>17</v>
      </c>
      <c r="G1858">
        <f>IFERROR(VLOOKUP(B1858,CovidTracking!B:G,5,FALSE),0)</f>
        <v>117</v>
      </c>
      <c r="H1858">
        <f t="shared" ref="H1858:H1921" si="597">F1858+G1858</f>
        <v>134</v>
      </c>
      <c r="I1858">
        <f>IFERROR(VLOOKUP(B1858,CovidTracking!B:G,6,FALSE),0)</f>
        <v>0</v>
      </c>
      <c r="J1858">
        <f t="shared" si="592"/>
        <v>8</v>
      </c>
      <c r="K1858">
        <f t="shared" si="593"/>
        <v>57</v>
      </c>
      <c r="L1858">
        <f t="shared" si="594"/>
        <v>65</v>
      </c>
      <c r="M1858">
        <f t="shared" si="595"/>
        <v>0</v>
      </c>
      <c r="N1858">
        <f>VLOOKUP(A1858,Mobility!$A:$L,7,FALSE)</f>
        <v>7</v>
      </c>
      <c r="O1858">
        <f>VLOOKUP(A1858,Mobility!$A:$L,8,FALSE)</f>
        <v>20</v>
      </c>
      <c r="P1858">
        <f>VLOOKUP(A1858,Mobility!$A:$L,9,FALSE)</f>
        <v>44</v>
      </c>
      <c r="Q1858">
        <f>VLOOKUP(A1858,Mobility!$A:$L,10,FALSE)</f>
        <v>-3</v>
      </c>
      <c r="R1858">
        <f>VLOOKUP(A1858,Mobility!$A:$L,11,FALSE)</f>
        <v>-3</v>
      </c>
      <c r="S1858">
        <f>VLOOKUP(A1858,Mobility!$A:$L,12,FALSE)</f>
        <v>0</v>
      </c>
      <c r="T1858">
        <f>VLOOKUP(D1858,'Pop and Pop Den'!A:C,2,FALSE)</f>
        <v>8626207</v>
      </c>
      <c r="U1858">
        <f>VLOOKUP(D1858,'Pop and Pop Den'!A:C,3,FALSE)</f>
        <v>218.44030000000001</v>
      </c>
      <c r="V1858">
        <f>VLOOKUP(D1858,Unemployment!A:B,2,FALSE)</f>
        <v>2.8</v>
      </c>
      <c r="W1858">
        <f>VLOOKUP(D1858,Unemployment!H:J,2,FALSE)</f>
        <v>2.6</v>
      </c>
      <c r="X1858">
        <f>VLOOKUP(D1858,Unemployment!H:J,3,FALSE)</f>
        <v>3.3</v>
      </c>
      <c r="Y1858">
        <f t="shared" si="576"/>
        <v>0.5</v>
      </c>
      <c r="Z1858">
        <f t="shared" si="577"/>
        <v>0.69999999999999973</v>
      </c>
      <c r="AA1858">
        <f>VLOOKUP(D1858,MedianAge!A:B,2,FALSE)</f>
        <v>38.1</v>
      </c>
      <c r="AB1858" s="6">
        <f>VLOOKUP(D1858,StateActions!F:G,2,FALSE)</f>
        <v>43920</v>
      </c>
      <c r="AC1858" s="6">
        <f>VLOOKUP(D1858,StateActions!L:M,2,FALSE)</f>
        <v>43913</v>
      </c>
      <c r="AD1858" s="6">
        <f>VLOOKUP(D1858,StateActions!A:B,2,FALSE)</f>
        <v>43903</v>
      </c>
      <c r="AE1858">
        <f t="shared" si="578"/>
        <v>-18</v>
      </c>
      <c r="AF1858">
        <f t="shared" si="579"/>
        <v>-11</v>
      </c>
      <c r="AG1858">
        <f t="shared" si="580"/>
        <v>-1</v>
      </c>
      <c r="AH1858" s="18">
        <f t="shared" si="581"/>
        <v>0.12686567164179105</v>
      </c>
      <c r="AI1858" s="18">
        <f t="shared" si="582"/>
        <v>0.87313432835820892</v>
      </c>
      <c r="AJ1858" s="20">
        <f t="shared" si="583"/>
        <v>0</v>
      </c>
      <c r="AK1858" t="str">
        <f t="shared" si="584"/>
        <v>Include</v>
      </c>
      <c r="AL1858" t="str">
        <f t="shared" si="585"/>
        <v>Less than 10 deaths</v>
      </c>
      <c r="AM1858" s="6">
        <f>IFERROR(VLOOKUP(D1858,DatesEachStateReach10Deaths!A:B,2,FALSE),AK1858)</f>
        <v>43916</v>
      </c>
      <c r="AN1858">
        <f t="shared" si="586"/>
        <v>-14</v>
      </c>
    </row>
    <row r="1859" spans="1:40" x14ac:dyDescent="0.25">
      <c r="A1859" t="str">
        <f t="shared" si="591"/>
        <v>43903Virginia</v>
      </c>
      <c r="B1859" t="str">
        <f t="shared" si="596"/>
        <v>43903VA</v>
      </c>
      <c r="C1859" s="6">
        <v>43903</v>
      </c>
      <c r="D1859" t="s">
        <v>109</v>
      </c>
      <c r="E1859" t="s">
        <v>54</v>
      </c>
      <c r="F1859">
        <f>IFERROR(VLOOKUP(B1859,CovidTracking!B:G,4,FALSE),0)</f>
        <v>30</v>
      </c>
      <c r="G1859">
        <f>IFERROR(VLOOKUP(B1859,CovidTracking!B:G,5,FALSE),0)</f>
        <v>117</v>
      </c>
      <c r="H1859">
        <f t="shared" si="597"/>
        <v>147</v>
      </c>
      <c r="I1859">
        <f>IFERROR(VLOOKUP(B1859,CovidTracking!B:G,6,FALSE),0)</f>
        <v>0</v>
      </c>
      <c r="J1859">
        <f t="shared" si="592"/>
        <v>13</v>
      </c>
      <c r="K1859">
        <f t="shared" si="593"/>
        <v>0</v>
      </c>
      <c r="L1859">
        <f t="shared" si="594"/>
        <v>13</v>
      </c>
      <c r="M1859">
        <f t="shared" si="595"/>
        <v>0</v>
      </c>
      <c r="N1859">
        <f>VLOOKUP(A1859,Mobility!$A:$L,7,FALSE)</f>
        <v>3</v>
      </c>
      <c r="O1859">
        <f>VLOOKUP(A1859,Mobility!$A:$L,8,FALSE)</f>
        <v>22</v>
      </c>
      <c r="P1859">
        <f>VLOOKUP(A1859,Mobility!$A:$L,9,FALSE)</f>
        <v>46</v>
      </c>
      <c r="Q1859">
        <f>VLOOKUP(A1859,Mobility!$A:$L,10,FALSE)</f>
        <v>-8</v>
      </c>
      <c r="R1859">
        <f>VLOOKUP(A1859,Mobility!$A:$L,11,FALSE)</f>
        <v>-8</v>
      </c>
      <c r="S1859">
        <f>VLOOKUP(A1859,Mobility!$A:$L,12,FALSE)</f>
        <v>3</v>
      </c>
      <c r="T1859">
        <f>VLOOKUP(D1859,'Pop and Pop Den'!A:C,2,FALSE)</f>
        <v>8626207</v>
      </c>
      <c r="U1859">
        <f>VLOOKUP(D1859,'Pop and Pop Den'!A:C,3,FALSE)</f>
        <v>218.44030000000001</v>
      </c>
      <c r="V1859">
        <f>VLOOKUP(D1859,Unemployment!A:B,2,FALSE)</f>
        <v>2.8</v>
      </c>
      <c r="W1859">
        <f>VLOOKUP(D1859,Unemployment!H:J,2,FALSE)</f>
        <v>2.6</v>
      </c>
      <c r="X1859">
        <f>VLOOKUP(D1859,Unemployment!H:J,3,FALSE)</f>
        <v>3.3</v>
      </c>
      <c r="Y1859">
        <f t="shared" ref="Y1859:Y1922" si="598">X1859-V1859</f>
        <v>0.5</v>
      </c>
      <c r="Z1859">
        <f t="shared" ref="Z1859:Z1922" si="599">X1859-W1859</f>
        <v>0.69999999999999973</v>
      </c>
      <c r="AA1859">
        <f>VLOOKUP(D1859,MedianAge!A:B,2,FALSE)</f>
        <v>38.1</v>
      </c>
      <c r="AB1859" s="6">
        <f>VLOOKUP(D1859,StateActions!F:G,2,FALSE)</f>
        <v>43920</v>
      </c>
      <c r="AC1859" s="6">
        <f>VLOOKUP(D1859,StateActions!L:M,2,FALSE)</f>
        <v>43913</v>
      </c>
      <c r="AD1859" s="6">
        <f>VLOOKUP(D1859,StateActions!A:B,2,FALSE)</f>
        <v>43903</v>
      </c>
      <c r="AE1859">
        <f t="shared" ref="AE1859:AE1922" si="600">C1859-AB1859</f>
        <v>-17</v>
      </c>
      <c r="AF1859">
        <f t="shared" ref="AF1859:AF1922" si="601">C1859-AC1859</f>
        <v>-10</v>
      </c>
      <c r="AG1859">
        <f t="shared" ref="AG1859:AG1922" si="602">C1859-AD1859</f>
        <v>0</v>
      </c>
      <c r="AH1859" s="18">
        <f t="shared" ref="AH1859:AH1922" si="603">IFERROR(F1859/H1859,0)</f>
        <v>0.20408163265306123</v>
      </c>
      <c r="AI1859" s="18">
        <f t="shared" ref="AI1859:AI1922" si="604">IFERROR(G1859/H1859,0)</f>
        <v>0.79591836734693877</v>
      </c>
      <c r="AJ1859" s="20">
        <f t="shared" ref="AJ1859:AJ1922" si="605">IFERROR(I1859/H1859,0)</f>
        <v>0</v>
      </c>
      <c r="AK1859" t="str">
        <f t="shared" ref="AK1859:AK1922" si="606">IF(SUMIFS(M:M,D:D,D1859)&lt;10,"Exclude less than 10 Deaths","Include")</f>
        <v>Include</v>
      </c>
      <c r="AL1859" t="str">
        <f t="shared" ref="AL1859:AL1922" si="607">IF(I1859&gt;9,"10 or more deaths","Less than 10 deaths")</f>
        <v>Less than 10 deaths</v>
      </c>
      <c r="AM1859" s="6">
        <f>IFERROR(VLOOKUP(D1859,DatesEachStateReach10Deaths!A:B,2,FALSE),AK1859)</f>
        <v>43916</v>
      </c>
      <c r="AN1859">
        <f t="shared" ref="AN1859:AN1922" si="608">IFERROR(C1859-AM1859,AK1859)</f>
        <v>-13</v>
      </c>
    </row>
    <row r="1860" spans="1:40" x14ac:dyDescent="0.25">
      <c r="A1860" t="str">
        <f t="shared" si="591"/>
        <v>43904Virginia</v>
      </c>
      <c r="B1860" t="str">
        <f t="shared" si="596"/>
        <v>43904VA</v>
      </c>
      <c r="C1860" s="6">
        <v>43904</v>
      </c>
      <c r="D1860" t="s">
        <v>109</v>
      </c>
      <c r="E1860" t="s">
        <v>54</v>
      </c>
      <c r="F1860">
        <f>IFERROR(VLOOKUP(B1860,CovidTracking!B:G,4,FALSE),0)</f>
        <v>30</v>
      </c>
      <c r="G1860">
        <f>IFERROR(VLOOKUP(B1860,CovidTracking!B:G,5,FALSE),0)</f>
        <v>117</v>
      </c>
      <c r="H1860">
        <f t="shared" si="597"/>
        <v>147</v>
      </c>
      <c r="I1860">
        <f>IFERROR(VLOOKUP(B1860,CovidTracking!B:G,6,FALSE),0)</f>
        <v>0</v>
      </c>
      <c r="J1860">
        <f t="shared" si="592"/>
        <v>0</v>
      </c>
      <c r="K1860">
        <f t="shared" si="593"/>
        <v>0</v>
      </c>
      <c r="L1860">
        <f t="shared" si="594"/>
        <v>0</v>
      </c>
      <c r="M1860">
        <f t="shared" si="595"/>
        <v>0</v>
      </c>
      <c r="N1860">
        <f>VLOOKUP(A1860,Mobility!$A:$L,7,FALSE)</f>
        <v>-7</v>
      </c>
      <c r="O1860">
        <f>VLOOKUP(A1860,Mobility!$A:$L,8,FALSE)</f>
        <v>14</v>
      </c>
      <c r="P1860">
        <f>VLOOKUP(A1860,Mobility!$A:$L,9,FALSE)</f>
        <v>37</v>
      </c>
      <c r="Q1860">
        <f>VLOOKUP(A1860,Mobility!$A:$L,10,FALSE)</f>
        <v>-6</v>
      </c>
      <c r="R1860">
        <f>VLOOKUP(A1860,Mobility!$A:$L,11,FALSE)</f>
        <v>-3</v>
      </c>
      <c r="S1860">
        <f>VLOOKUP(A1860,Mobility!$A:$L,12,FALSE)</f>
        <v>3</v>
      </c>
      <c r="T1860">
        <f>VLOOKUP(D1860,'Pop and Pop Den'!A:C,2,FALSE)</f>
        <v>8626207</v>
      </c>
      <c r="U1860">
        <f>VLOOKUP(D1860,'Pop and Pop Den'!A:C,3,FALSE)</f>
        <v>218.44030000000001</v>
      </c>
      <c r="V1860">
        <f>VLOOKUP(D1860,Unemployment!A:B,2,FALSE)</f>
        <v>2.8</v>
      </c>
      <c r="W1860">
        <f>VLOOKUP(D1860,Unemployment!H:J,2,FALSE)</f>
        <v>2.6</v>
      </c>
      <c r="X1860">
        <f>VLOOKUP(D1860,Unemployment!H:J,3,FALSE)</f>
        <v>3.3</v>
      </c>
      <c r="Y1860">
        <f t="shared" si="598"/>
        <v>0.5</v>
      </c>
      <c r="Z1860">
        <f t="shared" si="599"/>
        <v>0.69999999999999973</v>
      </c>
      <c r="AA1860">
        <f>VLOOKUP(D1860,MedianAge!A:B,2,FALSE)</f>
        <v>38.1</v>
      </c>
      <c r="AB1860" s="6">
        <f>VLOOKUP(D1860,StateActions!F:G,2,FALSE)</f>
        <v>43920</v>
      </c>
      <c r="AC1860" s="6">
        <f>VLOOKUP(D1860,StateActions!L:M,2,FALSE)</f>
        <v>43913</v>
      </c>
      <c r="AD1860" s="6">
        <f>VLOOKUP(D1860,StateActions!A:B,2,FALSE)</f>
        <v>43903</v>
      </c>
      <c r="AE1860">
        <f t="shared" si="600"/>
        <v>-16</v>
      </c>
      <c r="AF1860">
        <f t="shared" si="601"/>
        <v>-9</v>
      </c>
      <c r="AG1860">
        <f t="shared" si="602"/>
        <v>1</v>
      </c>
      <c r="AH1860" s="18">
        <f t="shared" si="603"/>
        <v>0.20408163265306123</v>
      </c>
      <c r="AI1860" s="18">
        <f t="shared" si="604"/>
        <v>0.79591836734693877</v>
      </c>
      <c r="AJ1860" s="20">
        <f t="shared" si="605"/>
        <v>0</v>
      </c>
      <c r="AK1860" t="str">
        <f t="shared" si="606"/>
        <v>Include</v>
      </c>
      <c r="AL1860" t="str">
        <f t="shared" si="607"/>
        <v>Less than 10 deaths</v>
      </c>
      <c r="AM1860" s="6">
        <f>IFERROR(VLOOKUP(D1860,DatesEachStateReach10Deaths!A:B,2,FALSE),AK1860)</f>
        <v>43916</v>
      </c>
      <c r="AN1860">
        <f t="shared" si="608"/>
        <v>-12</v>
      </c>
    </row>
    <row r="1861" spans="1:40" x14ac:dyDescent="0.25">
      <c r="A1861" t="str">
        <f t="shared" si="591"/>
        <v>43905Virginia</v>
      </c>
      <c r="B1861" t="str">
        <f t="shared" si="596"/>
        <v>43905VA</v>
      </c>
      <c r="C1861" s="6">
        <v>43905</v>
      </c>
      <c r="D1861" t="s">
        <v>109</v>
      </c>
      <c r="E1861" t="s">
        <v>54</v>
      </c>
      <c r="F1861">
        <f>IFERROR(VLOOKUP(B1861,CovidTracking!B:G,4,FALSE),0)</f>
        <v>45</v>
      </c>
      <c r="G1861">
        <f>IFERROR(VLOOKUP(B1861,CovidTracking!B:G,5,FALSE),0)</f>
        <v>363</v>
      </c>
      <c r="H1861">
        <f t="shared" si="597"/>
        <v>408</v>
      </c>
      <c r="I1861">
        <f>IFERROR(VLOOKUP(B1861,CovidTracking!B:G,6,FALSE),0)</f>
        <v>1</v>
      </c>
      <c r="J1861">
        <f t="shared" si="592"/>
        <v>15</v>
      </c>
      <c r="K1861">
        <f t="shared" si="593"/>
        <v>246</v>
      </c>
      <c r="L1861">
        <f t="shared" si="594"/>
        <v>261</v>
      </c>
      <c r="M1861">
        <f t="shared" si="595"/>
        <v>1</v>
      </c>
      <c r="N1861">
        <f>VLOOKUP(A1861,Mobility!$A:$L,7,FALSE)</f>
        <v>-14</v>
      </c>
      <c r="O1861">
        <f>VLOOKUP(A1861,Mobility!$A:$L,8,FALSE)</f>
        <v>5</v>
      </c>
      <c r="P1861">
        <f>VLOOKUP(A1861,Mobility!$A:$L,9,FALSE)</f>
        <v>-13</v>
      </c>
      <c r="Q1861">
        <f>VLOOKUP(A1861,Mobility!$A:$L,10,FALSE)</f>
        <v>-17</v>
      </c>
      <c r="R1861">
        <f>VLOOKUP(A1861,Mobility!$A:$L,11,FALSE)</f>
        <v>-11</v>
      </c>
      <c r="S1861">
        <f>VLOOKUP(A1861,Mobility!$A:$L,12,FALSE)</f>
        <v>5</v>
      </c>
      <c r="T1861">
        <f>VLOOKUP(D1861,'Pop and Pop Den'!A:C,2,FALSE)</f>
        <v>8626207</v>
      </c>
      <c r="U1861">
        <f>VLOOKUP(D1861,'Pop and Pop Den'!A:C,3,FALSE)</f>
        <v>218.44030000000001</v>
      </c>
      <c r="V1861">
        <f>VLOOKUP(D1861,Unemployment!A:B,2,FALSE)</f>
        <v>2.8</v>
      </c>
      <c r="W1861">
        <f>VLOOKUP(D1861,Unemployment!H:J,2,FALSE)</f>
        <v>2.6</v>
      </c>
      <c r="X1861">
        <f>VLOOKUP(D1861,Unemployment!H:J,3,FALSE)</f>
        <v>3.3</v>
      </c>
      <c r="Y1861">
        <f t="shared" si="598"/>
        <v>0.5</v>
      </c>
      <c r="Z1861">
        <f t="shared" si="599"/>
        <v>0.69999999999999973</v>
      </c>
      <c r="AA1861">
        <f>VLOOKUP(D1861,MedianAge!A:B,2,FALSE)</f>
        <v>38.1</v>
      </c>
      <c r="AB1861" s="6">
        <f>VLOOKUP(D1861,StateActions!F:G,2,FALSE)</f>
        <v>43920</v>
      </c>
      <c r="AC1861" s="6">
        <f>VLOOKUP(D1861,StateActions!L:M,2,FALSE)</f>
        <v>43913</v>
      </c>
      <c r="AD1861" s="6">
        <f>VLOOKUP(D1861,StateActions!A:B,2,FALSE)</f>
        <v>43903</v>
      </c>
      <c r="AE1861">
        <f t="shared" si="600"/>
        <v>-15</v>
      </c>
      <c r="AF1861">
        <f t="shared" si="601"/>
        <v>-8</v>
      </c>
      <c r="AG1861">
        <f t="shared" si="602"/>
        <v>2</v>
      </c>
      <c r="AH1861" s="18">
        <f t="shared" si="603"/>
        <v>0.11029411764705882</v>
      </c>
      <c r="AI1861" s="18">
        <f t="shared" si="604"/>
        <v>0.88970588235294112</v>
      </c>
      <c r="AJ1861" s="20">
        <f t="shared" si="605"/>
        <v>2.4509803921568627E-3</v>
      </c>
      <c r="AK1861" t="str">
        <f t="shared" si="606"/>
        <v>Include</v>
      </c>
      <c r="AL1861" t="str">
        <f t="shared" si="607"/>
        <v>Less than 10 deaths</v>
      </c>
      <c r="AM1861" s="6">
        <f>IFERROR(VLOOKUP(D1861,DatesEachStateReach10Deaths!A:B,2,FALSE),AK1861)</f>
        <v>43916</v>
      </c>
      <c r="AN1861">
        <f t="shared" si="608"/>
        <v>-11</v>
      </c>
    </row>
    <row r="1862" spans="1:40" x14ac:dyDescent="0.25">
      <c r="A1862" t="str">
        <f t="shared" si="591"/>
        <v>43906Virginia</v>
      </c>
      <c r="B1862" t="str">
        <f t="shared" si="596"/>
        <v>43906VA</v>
      </c>
      <c r="C1862" s="6">
        <v>43906</v>
      </c>
      <c r="D1862" t="s">
        <v>109</v>
      </c>
      <c r="E1862" t="s">
        <v>54</v>
      </c>
      <c r="F1862">
        <f>IFERROR(VLOOKUP(B1862,CovidTracking!B:G,4,FALSE),0)</f>
        <v>51</v>
      </c>
      <c r="G1862">
        <f>IFERROR(VLOOKUP(B1862,CovidTracking!B:G,5,FALSE),0)</f>
        <v>438</v>
      </c>
      <c r="H1862">
        <f t="shared" si="597"/>
        <v>489</v>
      </c>
      <c r="I1862">
        <f>IFERROR(VLOOKUP(B1862,CovidTracking!B:G,6,FALSE),0)</f>
        <v>1</v>
      </c>
      <c r="J1862">
        <f t="shared" si="592"/>
        <v>6</v>
      </c>
      <c r="K1862">
        <f t="shared" si="593"/>
        <v>75</v>
      </c>
      <c r="L1862">
        <f t="shared" si="594"/>
        <v>81</v>
      </c>
      <c r="M1862">
        <f t="shared" si="595"/>
        <v>0</v>
      </c>
      <c r="N1862">
        <f>VLOOKUP(A1862,Mobility!$A:$L,7,FALSE)</f>
        <v>-7</v>
      </c>
      <c r="O1862">
        <f>VLOOKUP(A1862,Mobility!$A:$L,8,FALSE)</f>
        <v>14</v>
      </c>
      <c r="P1862">
        <f>VLOOKUP(A1862,Mobility!$A:$L,9,FALSE)</f>
        <v>10</v>
      </c>
      <c r="Q1862">
        <f>VLOOKUP(A1862,Mobility!$A:$L,10,FALSE)</f>
        <v>-25</v>
      </c>
      <c r="R1862">
        <f>VLOOKUP(A1862,Mobility!$A:$L,11,FALSE)</f>
        <v>-20</v>
      </c>
      <c r="S1862">
        <f>VLOOKUP(A1862,Mobility!$A:$L,12,FALSE)</f>
        <v>9</v>
      </c>
      <c r="T1862">
        <f>VLOOKUP(D1862,'Pop and Pop Den'!A:C,2,FALSE)</f>
        <v>8626207</v>
      </c>
      <c r="U1862">
        <f>VLOOKUP(D1862,'Pop and Pop Den'!A:C,3,FALSE)</f>
        <v>218.44030000000001</v>
      </c>
      <c r="V1862">
        <f>VLOOKUP(D1862,Unemployment!A:B,2,FALSE)</f>
        <v>2.8</v>
      </c>
      <c r="W1862">
        <f>VLOOKUP(D1862,Unemployment!H:J,2,FALSE)</f>
        <v>2.6</v>
      </c>
      <c r="X1862">
        <f>VLOOKUP(D1862,Unemployment!H:J,3,FALSE)</f>
        <v>3.3</v>
      </c>
      <c r="Y1862">
        <f t="shared" si="598"/>
        <v>0.5</v>
      </c>
      <c r="Z1862">
        <f t="shared" si="599"/>
        <v>0.69999999999999973</v>
      </c>
      <c r="AA1862">
        <f>VLOOKUP(D1862,MedianAge!A:B,2,FALSE)</f>
        <v>38.1</v>
      </c>
      <c r="AB1862" s="6">
        <f>VLOOKUP(D1862,StateActions!F:G,2,FALSE)</f>
        <v>43920</v>
      </c>
      <c r="AC1862" s="6">
        <f>VLOOKUP(D1862,StateActions!L:M,2,FALSE)</f>
        <v>43913</v>
      </c>
      <c r="AD1862" s="6">
        <f>VLOOKUP(D1862,StateActions!A:B,2,FALSE)</f>
        <v>43903</v>
      </c>
      <c r="AE1862">
        <f t="shared" si="600"/>
        <v>-14</v>
      </c>
      <c r="AF1862">
        <f t="shared" si="601"/>
        <v>-7</v>
      </c>
      <c r="AG1862">
        <f t="shared" si="602"/>
        <v>3</v>
      </c>
      <c r="AH1862" s="18">
        <f t="shared" si="603"/>
        <v>0.10429447852760736</v>
      </c>
      <c r="AI1862" s="18">
        <f t="shared" si="604"/>
        <v>0.89570552147239269</v>
      </c>
      <c r="AJ1862" s="20">
        <f t="shared" si="605"/>
        <v>2.0449897750511249E-3</v>
      </c>
      <c r="AK1862" t="str">
        <f t="shared" si="606"/>
        <v>Include</v>
      </c>
      <c r="AL1862" t="str">
        <f t="shared" si="607"/>
        <v>Less than 10 deaths</v>
      </c>
      <c r="AM1862" s="6">
        <f>IFERROR(VLOOKUP(D1862,DatesEachStateReach10Deaths!A:B,2,FALSE),AK1862)</f>
        <v>43916</v>
      </c>
      <c r="AN1862">
        <f t="shared" si="608"/>
        <v>-10</v>
      </c>
    </row>
    <row r="1863" spans="1:40" x14ac:dyDescent="0.25">
      <c r="A1863" t="str">
        <f t="shared" si="591"/>
        <v>43907Virginia</v>
      </c>
      <c r="B1863" t="str">
        <f t="shared" si="596"/>
        <v>43907VA</v>
      </c>
      <c r="C1863" s="6">
        <v>43907</v>
      </c>
      <c r="D1863" t="s">
        <v>109</v>
      </c>
      <c r="E1863" t="s">
        <v>54</v>
      </c>
      <c r="F1863">
        <f>IFERROR(VLOOKUP(B1863,CovidTracking!B:G,4,FALSE),0)</f>
        <v>67</v>
      </c>
      <c r="G1863">
        <f>IFERROR(VLOOKUP(B1863,CovidTracking!B:G,5,FALSE),0)</f>
        <v>961</v>
      </c>
      <c r="H1863">
        <f t="shared" si="597"/>
        <v>1028</v>
      </c>
      <c r="I1863">
        <f>IFERROR(VLOOKUP(B1863,CovidTracking!B:G,6,FALSE),0)</f>
        <v>1</v>
      </c>
      <c r="J1863">
        <f t="shared" si="592"/>
        <v>16</v>
      </c>
      <c r="K1863">
        <f t="shared" si="593"/>
        <v>523</v>
      </c>
      <c r="L1863">
        <f t="shared" si="594"/>
        <v>539</v>
      </c>
      <c r="M1863">
        <f t="shared" si="595"/>
        <v>0</v>
      </c>
      <c r="N1863">
        <f>VLOOKUP(A1863,Mobility!$A:$L,7,FALSE)</f>
        <v>-13</v>
      </c>
      <c r="O1863">
        <f>VLOOKUP(A1863,Mobility!$A:$L,8,FALSE)</f>
        <v>10</v>
      </c>
      <c r="P1863">
        <f>VLOOKUP(A1863,Mobility!$A:$L,9,FALSE)</f>
        <v>52</v>
      </c>
      <c r="Q1863">
        <f>VLOOKUP(A1863,Mobility!$A:$L,10,FALSE)</f>
        <v>-25</v>
      </c>
      <c r="R1863">
        <f>VLOOKUP(A1863,Mobility!$A:$L,11,FALSE)</f>
        <v>-28</v>
      </c>
      <c r="S1863">
        <f>VLOOKUP(A1863,Mobility!$A:$L,12,FALSE)</f>
        <v>11</v>
      </c>
      <c r="T1863">
        <f>VLOOKUP(D1863,'Pop and Pop Den'!A:C,2,FALSE)</f>
        <v>8626207</v>
      </c>
      <c r="U1863">
        <f>VLOOKUP(D1863,'Pop and Pop Den'!A:C,3,FALSE)</f>
        <v>218.44030000000001</v>
      </c>
      <c r="V1863">
        <f>VLOOKUP(D1863,Unemployment!A:B,2,FALSE)</f>
        <v>2.8</v>
      </c>
      <c r="W1863">
        <f>VLOOKUP(D1863,Unemployment!H:J,2,FALSE)</f>
        <v>2.6</v>
      </c>
      <c r="X1863">
        <f>VLOOKUP(D1863,Unemployment!H:J,3,FALSE)</f>
        <v>3.3</v>
      </c>
      <c r="Y1863">
        <f t="shared" si="598"/>
        <v>0.5</v>
      </c>
      <c r="Z1863">
        <f t="shared" si="599"/>
        <v>0.69999999999999973</v>
      </c>
      <c r="AA1863">
        <f>VLOOKUP(D1863,MedianAge!A:B,2,FALSE)</f>
        <v>38.1</v>
      </c>
      <c r="AB1863" s="6">
        <f>VLOOKUP(D1863,StateActions!F:G,2,FALSE)</f>
        <v>43920</v>
      </c>
      <c r="AC1863" s="6">
        <f>VLOOKUP(D1863,StateActions!L:M,2,FALSE)</f>
        <v>43913</v>
      </c>
      <c r="AD1863" s="6">
        <f>VLOOKUP(D1863,StateActions!A:B,2,FALSE)</f>
        <v>43903</v>
      </c>
      <c r="AE1863">
        <f t="shared" si="600"/>
        <v>-13</v>
      </c>
      <c r="AF1863">
        <f t="shared" si="601"/>
        <v>-6</v>
      </c>
      <c r="AG1863">
        <f t="shared" si="602"/>
        <v>4</v>
      </c>
      <c r="AH1863" s="18">
        <f t="shared" si="603"/>
        <v>6.5175097276264596E-2</v>
      </c>
      <c r="AI1863" s="18">
        <f t="shared" si="604"/>
        <v>0.93482490272373542</v>
      </c>
      <c r="AJ1863" s="20">
        <f t="shared" si="605"/>
        <v>9.727626459143969E-4</v>
      </c>
      <c r="AK1863" t="str">
        <f t="shared" si="606"/>
        <v>Include</v>
      </c>
      <c r="AL1863" t="str">
        <f t="shared" si="607"/>
        <v>Less than 10 deaths</v>
      </c>
      <c r="AM1863" s="6">
        <f>IFERROR(VLOOKUP(D1863,DatesEachStateReach10Deaths!A:B,2,FALSE),AK1863)</f>
        <v>43916</v>
      </c>
      <c r="AN1863">
        <f t="shared" si="608"/>
        <v>-9</v>
      </c>
    </row>
    <row r="1864" spans="1:40" x14ac:dyDescent="0.25">
      <c r="A1864" t="str">
        <f t="shared" si="591"/>
        <v>43908Virginia</v>
      </c>
      <c r="B1864" t="str">
        <f t="shared" si="596"/>
        <v>43908VA</v>
      </c>
      <c r="C1864" s="6">
        <v>43908</v>
      </c>
      <c r="D1864" t="s">
        <v>109</v>
      </c>
      <c r="E1864" t="s">
        <v>54</v>
      </c>
      <c r="F1864">
        <f>IFERROR(VLOOKUP(B1864,CovidTracking!B:G,4,FALSE),0)</f>
        <v>77</v>
      </c>
      <c r="G1864">
        <f>IFERROR(VLOOKUP(B1864,CovidTracking!B:G,5,FALSE),0)</f>
        <v>1201</v>
      </c>
      <c r="H1864">
        <f t="shared" si="597"/>
        <v>1278</v>
      </c>
      <c r="I1864">
        <f>IFERROR(VLOOKUP(B1864,CovidTracking!B:G,6,FALSE),0)</f>
        <v>1</v>
      </c>
      <c r="J1864">
        <f t="shared" si="592"/>
        <v>10</v>
      </c>
      <c r="K1864">
        <f t="shared" si="593"/>
        <v>240</v>
      </c>
      <c r="L1864">
        <f t="shared" si="594"/>
        <v>250</v>
      </c>
      <c r="M1864">
        <f t="shared" si="595"/>
        <v>0</v>
      </c>
      <c r="N1864">
        <f>VLOOKUP(A1864,Mobility!$A:$L,7,FALSE)</f>
        <v>-21</v>
      </c>
      <c r="O1864">
        <f>VLOOKUP(A1864,Mobility!$A:$L,8,FALSE)</f>
        <v>5</v>
      </c>
      <c r="P1864">
        <f>VLOOKUP(A1864,Mobility!$A:$L,9,FALSE)</f>
        <v>26</v>
      </c>
      <c r="Q1864">
        <f>VLOOKUP(A1864,Mobility!$A:$L,10,FALSE)</f>
        <v>-30</v>
      </c>
      <c r="R1864">
        <f>VLOOKUP(A1864,Mobility!$A:$L,11,FALSE)</f>
        <v>-33</v>
      </c>
      <c r="S1864">
        <f>VLOOKUP(A1864,Mobility!$A:$L,12,FALSE)</f>
        <v>13</v>
      </c>
      <c r="T1864">
        <f>VLOOKUP(D1864,'Pop and Pop Den'!A:C,2,FALSE)</f>
        <v>8626207</v>
      </c>
      <c r="U1864">
        <f>VLOOKUP(D1864,'Pop and Pop Den'!A:C,3,FALSE)</f>
        <v>218.44030000000001</v>
      </c>
      <c r="V1864">
        <f>VLOOKUP(D1864,Unemployment!A:B,2,FALSE)</f>
        <v>2.8</v>
      </c>
      <c r="W1864">
        <f>VLOOKUP(D1864,Unemployment!H:J,2,FALSE)</f>
        <v>2.6</v>
      </c>
      <c r="X1864">
        <f>VLOOKUP(D1864,Unemployment!H:J,3,FALSE)</f>
        <v>3.3</v>
      </c>
      <c r="Y1864">
        <f t="shared" si="598"/>
        <v>0.5</v>
      </c>
      <c r="Z1864">
        <f t="shared" si="599"/>
        <v>0.69999999999999973</v>
      </c>
      <c r="AA1864">
        <f>VLOOKUP(D1864,MedianAge!A:B,2,FALSE)</f>
        <v>38.1</v>
      </c>
      <c r="AB1864" s="6">
        <f>VLOOKUP(D1864,StateActions!F:G,2,FALSE)</f>
        <v>43920</v>
      </c>
      <c r="AC1864" s="6">
        <f>VLOOKUP(D1864,StateActions!L:M,2,FALSE)</f>
        <v>43913</v>
      </c>
      <c r="AD1864" s="6">
        <f>VLOOKUP(D1864,StateActions!A:B,2,FALSE)</f>
        <v>43903</v>
      </c>
      <c r="AE1864">
        <f t="shared" si="600"/>
        <v>-12</v>
      </c>
      <c r="AF1864">
        <f t="shared" si="601"/>
        <v>-5</v>
      </c>
      <c r="AG1864">
        <f t="shared" si="602"/>
        <v>5</v>
      </c>
      <c r="AH1864" s="18">
        <f t="shared" si="603"/>
        <v>6.0250391236306731E-2</v>
      </c>
      <c r="AI1864" s="18">
        <f t="shared" si="604"/>
        <v>0.93974960876369329</v>
      </c>
      <c r="AJ1864" s="20">
        <f t="shared" si="605"/>
        <v>7.8247261345852897E-4</v>
      </c>
      <c r="AK1864" t="str">
        <f t="shared" si="606"/>
        <v>Include</v>
      </c>
      <c r="AL1864" t="str">
        <f t="shared" si="607"/>
        <v>Less than 10 deaths</v>
      </c>
      <c r="AM1864" s="6">
        <f>IFERROR(VLOOKUP(D1864,DatesEachStateReach10Deaths!A:B,2,FALSE),AK1864)</f>
        <v>43916</v>
      </c>
      <c r="AN1864">
        <f t="shared" si="608"/>
        <v>-8</v>
      </c>
    </row>
    <row r="1865" spans="1:40" x14ac:dyDescent="0.25">
      <c r="A1865" t="str">
        <f t="shared" si="591"/>
        <v>43909Virginia</v>
      </c>
      <c r="B1865" t="str">
        <f t="shared" si="596"/>
        <v>43909VA</v>
      </c>
      <c r="C1865" s="6">
        <v>43909</v>
      </c>
      <c r="D1865" t="s">
        <v>109</v>
      </c>
      <c r="E1865" t="s">
        <v>54</v>
      </c>
      <c r="F1865">
        <f>IFERROR(VLOOKUP(B1865,CovidTracking!B:G,4,FALSE),0)</f>
        <v>94</v>
      </c>
      <c r="G1865">
        <f>IFERROR(VLOOKUP(B1865,CovidTracking!B:G,5,FALSE),0)</f>
        <v>1829</v>
      </c>
      <c r="H1865">
        <f t="shared" si="597"/>
        <v>1923</v>
      </c>
      <c r="I1865">
        <f>IFERROR(VLOOKUP(B1865,CovidTracking!B:G,6,FALSE),0)</f>
        <v>2</v>
      </c>
      <c r="J1865">
        <f t="shared" si="592"/>
        <v>17</v>
      </c>
      <c r="K1865">
        <f t="shared" si="593"/>
        <v>628</v>
      </c>
      <c r="L1865">
        <f t="shared" si="594"/>
        <v>645</v>
      </c>
      <c r="M1865">
        <f t="shared" si="595"/>
        <v>1</v>
      </c>
      <c r="N1865">
        <f>VLOOKUP(A1865,Mobility!$A:$L,7,FALSE)</f>
        <v>-23</v>
      </c>
      <c r="O1865">
        <f>VLOOKUP(A1865,Mobility!$A:$L,8,FALSE)</f>
        <v>5</v>
      </c>
      <c r="P1865">
        <f>VLOOKUP(A1865,Mobility!$A:$L,9,FALSE)</f>
        <v>62</v>
      </c>
      <c r="Q1865">
        <f>VLOOKUP(A1865,Mobility!$A:$L,10,FALSE)</f>
        <v>-34</v>
      </c>
      <c r="R1865">
        <f>VLOOKUP(A1865,Mobility!$A:$L,11,FALSE)</f>
        <v>-35</v>
      </c>
      <c r="S1865">
        <f>VLOOKUP(A1865,Mobility!$A:$L,12,FALSE)</f>
        <v>14</v>
      </c>
      <c r="T1865">
        <f>VLOOKUP(D1865,'Pop and Pop Den'!A:C,2,FALSE)</f>
        <v>8626207</v>
      </c>
      <c r="U1865">
        <f>VLOOKUP(D1865,'Pop and Pop Den'!A:C,3,FALSE)</f>
        <v>218.44030000000001</v>
      </c>
      <c r="V1865">
        <f>VLOOKUP(D1865,Unemployment!A:B,2,FALSE)</f>
        <v>2.8</v>
      </c>
      <c r="W1865">
        <f>VLOOKUP(D1865,Unemployment!H:J,2,FALSE)</f>
        <v>2.6</v>
      </c>
      <c r="X1865">
        <f>VLOOKUP(D1865,Unemployment!H:J,3,FALSE)</f>
        <v>3.3</v>
      </c>
      <c r="Y1865">
        <f t="shared" si="598"/>
        <v>0.5</v>
      </c>
      <c r="Z1865">
        <f t="shared" si="599"/>
        <v>0.69999999999999973</v>
      </c>
      <c r="AA1865">
        <f>VLOOKUP(D1865,MedianAge!A:B,2,FALSE)</f>
        <v>38.1</v>
      </c>
      <c r="AB1865" s="6">
        <f>VLOOKUP(D1865,StateActions!F:G,2,FALSE)</f>
        <v>43920</v>
      </c>
      <c r="AC1865" s="6">
        <f>VLOOKUP(D1865,StateActions!L:M,2,FALSE)</f>
        <v>43913</v>
      </c>
      <c r="AD1865" s="6">
        <f>VLOOKUP(D1865,StateActions!A:B,2,FALSE)</f>
        <v>43903</v>
      </c>
      <c r="AE1865">
        <f t="shared" si="600"/>
        <v>-11</v>
      </c>
      <c r="AF1865">
        <f t="shared" si="601"/>
        <v>-4</v>
      </c>
      <c r="AG1865">
        <f t="shared" si="602"/>
        <v>6</v>
      </c>
      <c r="AH1865" s="18">
        <f t="shared" si="603"/>
        <v>4.8881955278211126E-2</v>
      </c>
      <c r="AI1865" s="18">
        <f t="shared" si="604"/>
        <v>0.95111804472178885</v>
      </c>
      <c r="AJ1865" s="20">
        <f t="shared" si="605"/>
        <v>1.0400416016640667E-3</v>
      </c>
      <c r="AK1865" t="str">
        <f t="shared" si="606"/>
        <v>Include</v>
      </c>
      <c r="AL1865" t="str">
        <f t="shared" si="607"/>
        <v>Less than 10 deaths</v>
      </c>
      <c r="AM1865" s="6">
        <f>IFERROR(VLOOKUP(D1865,DatesEachStateReach10Deaths!A:B,2,FALSE),AK1865)</f>
        <v>43916</v>
      </c>
      <c r="AN1865">
        <f t="shared" si="608"/>
        <v>-7</v>
      </c>
    </row>
    <row r="1866" spans="1:40" x14ac:dyDescent="0.25">
      <c r="A1866" t="str">
        <f t="shared" si="591"/>
        <v>43910Virginia</v>
      </c>
      <c r="B1866" t="str">
        <f t="shared" si="596"/>
        <v>43910VA</v>
      </c>
      <c r="C1866" s="6">
        <v>43910</v>
      </c>
      <c r="D1866" t="s">
        <v>109</v>
      </c>
      <c r="E1866" t="s">
        <v>54</v>
      </c>
      <c r="F1866">
        <f>IFERROR(VLOOKUP(B1866,CovidTracking!B:G,4,FALSE),0)</f>
        <v>114</v>
      </c>
      <c r="G1866">
        <f>IFERROR(VLOOKUP(B1866,CovidTracking!B:G,5,FALSE),0)</f>
        <v>2211</v>
      </c>
      <c r="H1866">
        <f t="shared" si="597"/>
        <v>2325</v>
      </c>
      <c r="I1866">
        <f>IFERROR(VLOOKUP(B1866,CovidTracking!B:G,6,FALSE),0)</f>
        <v>2</v>
      </c>
      <c r="J1866">
        <f t="shared" si="592"/>
        <v>20</v>
      </c>
      <c r="K1866">
        <f t="shared" si="593"/>
        <v>382</v>
      </c>
      <c r="L1866">
        <f t="shared" si="594"/>
        <v>402</v>
      </c>
      <c r="M1866">
        <f t="shared" si="595"/>
        <v>0</v>
      </c>
      <c r="N1866">
        <f>VLOOKUP(A1866,Mobility!$A:$L,7,FALSE)</f>
        <v>-26</v>
      </c>
      <c r="O1866">
        <f>VLOOKUP(A1866,Mobility!$A:$L,8,FALSE)</f>
        <v>3</v>
      </c>
      <c r="P1866">
        <f>VLOOKUP(A1866,Mobility!$A:$L,9,FALSE)</f>
        <v>59</v>
      </c>
      <c r="Q1866">
        <f>VLOOKUP(A1866,Mobility!$A:$L,10,FALSE)</f>
        <v>-36</v>
      </c>
      <c r="R1866">
        <f>VLOOKUP(A1866,Mobility!$A:$L,11,FALSE)</f>
        <v>-36</v>
      </c>
      <c r="S1866">
        <f>VLOOKUP(A1866,Mobility!$A:$L,12,FALSE)</f>
        <v>15</v>
      </c>
      <c r="T1866">
        <f>VLOOKUP(D1866,'Pop and Pop Den'!A:C,2,FALSE)</f>
        <v>8626207</v>
      </c>
      <c r="U1866">
        <f>VLOOKUP(D1866,'Pop and Pop Den'!A:C,3,FALSE)</f>
        <v>218.44030000000001</v>
      </c>
      <c r="V1866">
        <f>VLOOKUP(D1866,Unemployment!A:B,2,FALSE)</f>
        <v>2.8</v>
      </c>
      <c r="W1866">
        <f>VLOOKUP(D1866,Unemployment!H:J,2,FALSE)</f>
        <v>2.6</v>
      </c>
      <c r="X1866">
        <f>VLOOKUP(D1866,Unemployment!H:J,3,FALSE)</f>
        <v>3.3</v>
      </c>
      <c r="Y1866">
        <f t="shared" si="598"/>
        <v>0.5</v>
      </c>
      <c r="Z1866">
        <f t="shared" si="599"/>
        <v>0.69999999999999973</v>
      </c>
      <c r="AA1866">
        <f>VLOOKUP(D1866,MedianAge!A:B,2,FALSE)</f>
        <v>38.1</v>
      </c>
      <c r="AB1866" s="6">
        <f>VLOOKUP(D1866,StateActions!F:G,2,FALSE)</f>
        <v>43920</v>
      </c>
      <c r="AC1866" s="6">
        <f>VLOOKUP(D1866,StateActions!L:M,2,FALSE)</f>
        <v>43913</v>
      </c>
      <c r="AD1866" s="6">
        <f>VLOOKUP(D1866,StateActions!A:B,2,FALSE)</f>
        <v>43903</v>
      </c>
      <c r="AE1866">
        <f t="shared" si="600"/>
        <v>-10</v>
      </c>
      <c r="AF1866">
        <f t="shared" si="601"/>
        <v>-3</v>
      </c>
      <c r="AG1866">
        <f t="shared" si="602"/>
        <v>7</v>
      </c>
      <c r="AH1866" s="18">
        <f t="shared" si="603"/>
        <v>4.9032258064516131E-2</v>
      </c>
      <c r="AI1866" s="18">
        <f t="shared" si="604"/>
        <v>0.95096774193548383</v>
      </c>
      <c r="AJ1866" s="20">
        <f t="shared" si="605"/>
        <v>8.6021505376344086E-4</v>
      </c>
      <c r="AK1866" t="str">
        <f t="shared" si="606"/>
        <v>Include</v>
      </c>
      <c r="AL1866" t="str">
        <f t="shared" si="607"/>
        <v>Less than 10 deaths</v>
      </c>
      <c r="AM1866" s="6">
        <f>IFERROR(VLOOKUP(D1866,DatesEachStateReach10Deaths!A:B,2,FALSE),AK1866)</f>
        <v>43916</v>
      </c>
      <c r="AN1866">
        <f t="shared" si="608"/>
        <v>-6</v>
      </c>
    </row>
    <row r="1867" spans="1:40" x14ac:dyDescent="0.25">
      <c r="A1867" t="str">
        <f t="shared" si="591"/>
        <v>43911Virginia</v>
      </c>
      <c r="B1867" t="str">
        <f t="shared" si="596"/>
        <v>43911VA</v>
      </c>
      <c r="C1867" s="6">
        <v>43911</v>
      </c>
      <c r="D1867" t="s">
        <v>109</v>
      </c>
      <c r="E1867" t="s">
        <v>54</v>
      </c>
      <c r="F1867">
        <f>IFERROR(VLOOKUP(B1867,CovidTracking!B:G,4,FALSE),0)</f>
        <v>152</v>
      </c>
      <c r="G1867">
        <f>IFERROR(VLOOKUP(B1867,CovidTracking!B:G,5,FALSE),0)</f>
        <v>2638</v>
      </c>
      <c r="H1867">
        <f t="shared" si="597"/>
        <v>2790</v>
      </c>
      <c r="I1867">
        <f>IFERROR(VLOOKUP(B1867,CovidTracking!B:G,6,FALSE),0)</f>
        <v>2</v>
      </c>
      <c r="J1867">
        <f t="shared" si="592"/>
        <v>38</v>
      </c>
      <c r="K1867">
        <f t="shared" si="593"/>
        <v>427</v>
      </c>
      <c r="L1867">
        <f t="shared" si="594"/>
        <v>465</v>
      </c>
      <c r="M1867">
        <f t="shared" si="595"/>
        <v>0</v>
      </c>
      <c r="N1867">
        <f>VLOOKUP(A1867,Mobility!$A:$L,7,FALSE)</f>
        <v>-37</v>
      </c>
      <c r="O1867">
        <f>VLOOKUP(A1867,Mobility!$A:$L,8,FALSE)</f>
        <v>-4</v>
      </c>
      <c r="P1867">
        <f>VLOOKUP(A1867,Mobility!$A:$L,9,FALSE)</f>
        <v>6</v>
      </c>
      <c r="Q1867">
        <f>VLOOKUP(A1867,Mobility!$A:$L,10,FALSE)</f>
        <v>-34</v>
      </c>
      <c r="R1867">
        <f>VLOOKUP(A1867,Mobility!$A:$L,11,FALSE)</f>
        <v>-23</v>
      </c>
      <c r="S1867">
        <f>VLOOKUP(A1867,Mobility!$A:$L,12,FALSE)</f>
        <v>11</v>
      </c>
      <c r="T1867">
        <f>VLOOKUP(D1867,'Pop and Pop Den'!A:C,2,FALSE)</f>
        <v>8626207</v>
      </c>
      <c r="U1867">
        <f>VLOOKUP(D1867,'Pop and Pop Den'!A:C,3,FALSE)</f>
        <v>218.44030000000001</v>
      </c>
      <c r="V1867">
        <f>VLOOKUP(D1867,Unemployment!A:B,2,FALSE)</f>
        <v>2.8</v>
      </c>
      <c r="W1867">
        <f>VLOOKUP(D1867,Unemployment!H:J,2,FALSE)</f>
        <v>2.6</v>
      </c>
      <c r="X1867">
        <f>VLOOKUP(D1867,Unemployment!H:J,3,FALSE)</f>
        <v>3.3</v>
      </c>
      <c r="Y1867">
        <f t="shared" si="598"/>
        <v>0.5</v>
      </c>
      <c r="Z1867">
        <f t="shared" si="599"/>
        <v>0.69999999999999973</v>
      </c>
      <c r="AA1867">
        <f>VLOOKUP(D1867,MedianAge!A:B,2,FALSE)</f>
        <v>38.1</v>
      </c>
      <c r="AB1867" s="6">
        <f>VLOOKUP(D1867,StateActions!F:G,2,FALSE)</f>
        <v>43920</v>
      </c>
      <c r="AC1867" s="6">
        <f>VLOOKUP(D1867,StateActions!L:M,2,FALSE)</f>
        <v>43913</v>
      </c>
      <c r="AD1867" s="6">
        <f>VLOOKUP(D1867,StateActions!A:B,2,FALSE)</f>
        <v>43903</v>
      </c>
      <c r="AE1867">
        <f t="shared" si="600"/>
        <v>-9</v>
      </c>
      <c r="AF1867">
        <f t="shared" si="601"/>
        <v>-2</v>
      </c>
      <c r="AG1867">
        <f t="shared" si="602"/>
        <v>8</v>
      </c>
      <c r="AH1867" s="18">
        <f t="shared" si="603"/>
        <v>5.4480286738351258E-2</v>
      </c>
      <c r="AI1867" s="18">
        <f t="shared" si="604"/>
        <v>0.94551971326164874</v>
      </c>
      <c r="AJ1867" s="20">
        <f t="shared" si="605"/>
        <v>7.1684587813620072E-4</v>
      </c>
      <c r="AK1867" t="str">
        <f t="shared" si="606"/>
        <v>Include</v>
      </c>
      <c r="AL1867" t="str">
        <f t="shared" si="607"/>
        <v>Less than 10 deaths</v>
      </c>
      <c r="AM1867" s="6">
        <f>IFERROR(VLOOKUP(D1867,DatesEachStateReach10Deaths!A:B,2,FALSE),AK1867)</f>
        <v>43916</v>
      </c>
      <c r="AN1867">
        <f t="shared" si="608"/>
        <v>-5</v>
      </c>
    </row>
    <row r="1868" spans="1:40" x14ac:dyDescent="0.25">
      <c r="A1868" t="str">
        <f t="shared" si="591"/>
        <v>43912Virginia</v>
      </c>
      <c r="B1868" t="str">
        <f t="shared" si="596"/>
        <v>43912VA</v>
      </c>
      <c r="C1868" s="6">
        <v>43912</v>
      </c>
      <c r="D1868" t="s">
        <v>109</v>
      </c>
      <c r="E1868" t="s">
        <v>54</v>
      </c>
      <c r="F1868">
        <f>IFERROR(VLOOKUP(B1868,CovidTracking!B:G,4,FALSE),0)</f>
        <v>219</v>
      </c>
      <c r="G1868">
        <f>IFERROR(VLOOKUP(B1868,CovidTracking!B:G,5,FALSE),0)</f>
        <v>3118</v>
      </c>
      <c r="H1868">
        <f t="shared" si="597"/>
        <v>3337</v>
      </c>
      <c r="I1868">
        <f>IFERROR(VLOOKUP(B1868,CovidTracking!B:G,6,FALSE),0)</f>
        <v>3</v>
      </c>
      <c r="J1868">
        <f t="shared" si="592"/>
        <v>67</v>
      </c>
      <c r="K1868">
        <f t="shared" si="593"/>
        <v>480</v>
      </c>
      <c r="L1868">
        <f t="shared" si="594"/>
        <v>547</v>
      </c>
      <c r="M1868">
        <f t="shared" si="595"/>
        <v>1</v>
      </c>
      <c r="N1868">
        <f>VLOOKUP(A1868,Mobility!$A:$L,7,FALSE)</f>
        <v>-38</v>
      </c>
      <c r="O1868">
        <f>VLOOKUP(A1868,Mobility!$A:$L,8,FALSE)</f>
        <v>-12</v>
      </c>
      <c r="P1868">
        <f>VLOOKUP(A1868,Mobility!$A:$L,9,FALSE)</f>
        <v>15</v>
      </c>
      <c r="Q1868">
        <f>VLOOKUP(A1868,Mobility!$A:$L,10,FALSE)</f>
        <v>-43</v>
      </c>
      <c r="R1868">
        <f>VLOOKUP(A1868,Mobility!$A:$L,11,FALSE)</f>
        <v>-31</v>
      </c>
      <c r="S1868">
        <f>VLOOKUP(A1868,Mobility!$A:$L,12,FALSE)</f>
        <v>10</v>
      </c>
      <c r="T1868">
        <f>VLOOKUP(D1868,'Pop and Pop Den'!A:C,2,FALSE)</f>
        <v>8626207</v>
      </c>
      <c r="U1868">
        <f>VLOOKUP(D1868,'Pop and Pop Den'!A:C,3,FALSE)</f>
        <v>218.44030000000001</v>
      </c>
      <c r="V1868">
        <f>VLOOKUP(D1868,Unemployment!A:B,2,FALSE)</f>
        <v>2.8</v>
      </c>
      <c r="W1868">
        <f>VLOOKUP(D1868,Unemployment!H:J,2,FALSE)</f>
        <v>2.6</v>
      </c>
      <c r="X1868">
        <f>VLOOKUP(D1868,Unemployment!H:J,3,FALSE)</f>
        <v>3.3</v>
      </c>
      <c r="Y1868">
        <f t="shared" si="598"/>
        <v>0.5</v>
      </c>
      <c r="Z1868">
        <f t="shared" si="599"/>
        <v>0.69999999999999973</v>
      </c>
      <c r="AA1868">
        <f>VLOOKUP(D1868,MedianAge!A:B,2,FALSE)</f>
        <v>38.1</v>
      </c>
      <c r="AB1868" s="6">
        <f>VLOOKUP(D1868,StateActions!F:G,2,FALSE)</f>
        <v>43920</v>
      </c>
      <c r="AC1868" s="6">
        <f>VLOOKUP(D1868,StateActions!L:M,2,FALSE)</f>
        <v>43913</v>
      </c>
      <c r="AD1868" s="6">
        <f>VLOOKUP(D1868,StateActions!A:B,2,FALSE)</f>
        <v>43903</v>
      </c>
      <c r="AE1868">
        <f t="shared" si="600"/>
        <v>-8</v>
      </c>
      <c r="AF1868">
        <f t="shared" si="601"/>
        <v>-1</v>
      </c>
      <c r="AG1868">
        <f t="shared" si="602"/>
        <v>9</v>
      </c>
      <c r="AH1868" s="18">
        <f t="shared" si="603"/>
        <v>6.5627809409649379E-2</v>
      </c>
      <c r="AI1868" s="18">
        <f t="shared" si="604"/>
        <v>0.93437219059035059</v>
      </c>
      <c r="AJ1868" s="20">
        <f t="shared" si="605"/>
        <v>8.9901108780341625E-4</v>
      </c>
      <c r="AK1868" t="str">
        <f t="shared" si="606"/>
        <v>Include</v>
      </c>
      <c r="AL1868" t="str">
        <f t="shared" si="607"/>
        <v>Less than 10 deaths</v>
      </c>
      <c r="AM1868" s="6">
        <f>IFERROR(VLOOKUP(D1868,DatesEachStateReach10Deaths!A:B,2,FALSE),AK1868)</f>
        <v>43916</v>
      </c>
      <c r="AN1868">
        <f t="shared" si="608"/>
        <v>-4</v>
      </c>
    </row>
    <row r="1869" spans="1:40" x14ac:dyDescent="0.25">
      <c r="A1869" t="str">
        <f t="shared" si="591"/>
        <v>43913Virginia</v>
      </c>
      <c r="B1869" t="str">
        <f t="shared" si="596"/>
        <v>43913VA</v>
      </c>
      <c r="C1869" s="6">
        <v>43913</v>
      </c>
      <c r="D1869" t="s">
        <v>109</v>
      </c>
      <c r="E1869" t="s">
        <v>54</v>
      </c>
      <c r="F1869">
        <f>IFERROR(VLOOKUP(B1869,CovidTracking!B:G,4,FALSE),0)</f>
        <v>254</v>
      </c>
      <c r="G1869">
        <f>IFERROR(VLOOKUP(B1869,CovidTracking!B:G,5,FALSE),0)</f>
        <v>3443</v>
      </c>
      <c r="H1869">
        <f t="shared" si="597"/>
        <v>3697</v>
      </c>
      <c r="I1869">
        <f>IFERROR(VLOOKUP(B1869,CovidTracking!B:G,6,FALSE),0)</f>
        <v>6</v>
      </c>
      <c r="J1869">
        <f t="shared" si="592"/>
        <v>35</v>
      </c>
      <c r="K1869">
        <f t="shared" si="593"/>
        <v>325</v>
      </c>
      <c r="L1869">
        <f t="shared" si="594"/>
        <v>360</v>
      </c>
      <c r="M1869">
        <f t="shared" si="595"/>
        <v>3</v>
      </c>
      <c r="N1869">
        <f>VLOOKUP(A1869,Mobility!$A:$L,7,FALSE)</f>
        <v>-34</v>
      </c>
      <c r="O1869">
        <f>VLOOKUP(A1869,Mobility!$A:$L,8,FALSE)</f>
        <v>-10</v>
      </c>
      <c r="P1869">
        <f>VLOOKUP(A1869,Mobility!$A:$L,9,FALSE)</f>
        <v>-29</v>
      </c>
      <c r="Q1869">
        <f>VLOOKUP(A1869,Mobility!$A:$L,10,FALSE)</f>
        <v>-49</v>
      </c>
      <c r="R1869">
        <f>VLOOKUP(A1869,Mobility!$A:$L,11,FALSE)</f>
        <v>-40</v>
      </c>
      <c r="S1869">
        <f>VLOOKUP(A1869,Mobility!$A:$L,12,FALSE)</f>
        <v>19</v>
      </c>
      <c r="T1869">
        <f>VLOOKUP(D1869,'Pop and Pop Den'!A:C,2,FALSE)</f>
        <v>8626207</v>
      </c>
      <c r="U1869">
        <f>VLOOKUP(D1869,'Pop and Pop Den'!A:C,3,FALSE)</f>
        <v>218.44030000000001</v>
      </c>
      <c r="V1869">
        <f>VLOOKUP(D1869,Unemployment!A:B,2,FALSE)</f>
        <v>2.8</v>
      </c>
      <c r="W1869">
        <f>VLOOKUP(D1869,Unemployment!H:J,2,FALSE)</f>
        <v>2.6</v>
      </c>
      <c r="X1869">
        <f>VLOOKUP(D1869,Unemployment!H:J,3,FALSE)</f>
        <v>3.3</v>
      </c>
      <c r="Y1869">
        <f t="shared" si="598"/>
        <v>0.5</v>
      </c>
      <c r="Z1869">
        <f t="shared" si="599"/>
        <v>0.69999999999999973</v>
      </c>
      <c r="AA1869">
        <f>VLOOKUP(D1869,MedianAge!A:B,2,FALSE)</f>
        <v>38.1</v>
      </c>
      <c r="AB1869" s="6">
        <f>VLOOKUP(D1869,StateActions!F:G,2,FALSE)</f>
        <v>43920</v>
      </c>
      <c r="AC1869" s="6">
        <f>VLOOKUP(D1869,StateActions!L:M,2,FALSE)</f>
        <v>43913</v>
      </c>
      <c r="AD1869" s="6">
        <f>VLOOKUP(D1869,StateActions!A:B,2,FALSE)</f>
        <v>43903</v>
      </c>
      <c r="AE1869">
        <f t="shared" si="600"/>
        <v>-7</v>
      </c>
      <c r="AF1869">
        <f t="shared" si="601"/>
        <v>0</v>
      </c>
      <c r="AG1869">
        <f t="shared" si="602"/>
        <v>10</v>
      </c>
      <c r="AH1869" s="18">
        <f t="shared" si="603"/>
        <v>6.8704354882337032E-2</v>
      </c>
      <c r="AI1869" s="18">
        <f t="shared" si="604"/>
        <v>0.93129564511766294</v>
      </c>
      <c r="AJ1869" s="20">
        <f t="shared" si="605"/>
        <v>1.6229375169055991E-3</v>
      </c>
      <c r="AK1869" t="str">
        <f t="shared" si="606"/>
        <v>Include</v>
      </c>
      <c r="AL1869" t="str">
        <f t="shared" si="607"/>
        <v>Less than 10 deaths</v>
      </c>
      <c r="AM1869" s="6">
        <f>IFERROR(VLOOKUP(D1869,DatesEachStateReach10Deaths!A:B,2,FALSE),AK1869)</f>
        <v>43916</v>
      </c>
      <c r="AN1869">
        <f t="shared" si="608"/>
        <v>-3</v>
      </c>
    </row>
    <row r="1870" spans="1:40" x14ac:dyDescent="0.25">
      <c r="A1870" t="str">
        <f t="shared" si="591"/>
        <v>43914Virginia</v>
      </c>
      <c r="B1870" t="str">
        <f t="shared" si="596"/>
        <v>43914VA</v>
      </c>
      <c r="C1870" s="6">
        <v>43914</v>
      </c>
      <c r="D1870" t="s">
        <v>109</v>
      </c>
      <c r="E1870" t="s">
        <v>54</v>
      </c>
      <c r="F1870">
        <f>IFERROR(VLOOKUP(B1870,CovidTracking!B:G,4,FALSE),0)</f>
        <v>290</v>
      </c>
      <c r="G1870">
        <f>IFERROR(VLOOKUP(B1870,CovidTracking!B:G,5,FALSE),0)</f>
        <v>4180</v>
      </c>
      <c r="H1870">
        <f t="shared" si="597"/>
        <v>4470</v>
      </c>
      <c r="I1870">
        <f>IFERROR(VLOOKUP(B1870,CovidTracking!B:G,6,FALSE),0)</f>
        <v>7</v>
      </c>
      <c r="J1870">
        <f t="shared" si="592"/>
        <v>36</v>
      </c>
      <c r="K1870">
        <f t="shared" si="593"/>
        <v>737</v>
      </c>
      <c r="L1870">
        <f t="shared" si="594"/>
        <v>773</v>
      </c>
      <c r="M1870">
        <f t="shared" si="595"/>
        <v>1</v>
      </c>
      <c r="N1870">
        <f>VLOOKUP(A1870,Mobility!$A:$L,7,FALSE)</f>
        <v>-31</v>
      </c>
      <c r="O1870">
        <f>VLOOKUP(A1870,Mobility!$A:$L,8,FALSE)</f>
        <v>-7</v>
      </c>
      <c r="P1870">
        <f>VLOOKUP(A1870,Mobility!$A:$L,9,FALSE)</f>
        <v>29</v>
      </c>
      <c r="Q1870">
        <f>VLOOKUP(A1870,Mobility!$A:$L,10,FALSE)</f>
        <v>-43</v>
      </c>
      <c r="R1870">
        <f>VLOOKUP(A1870,Mobility!$A:$L,11,FALSE)</f>
        <v>-42</v>
      </c>
      <c r="S1870">
        <f>VLOOKUP(A1870,Mobility!$A:$L,12,FALSE)</f>
        <v>17</v>
      </c>
      <c r="T1870">
        <f>VLOOKUP(D1870,'Pop and Pop Den'!A:C,2,FALSE)</f>
        <v>8626207</v>
      </c>
      <c r="U1870">
        <f>VLOOKUP(D1870,'Pop and Pop Den'!A:C,3,FALSE)</f>
        <v>218.44030000000001</v>
      </c>
      <c r="V1870">
        <f>VLOOKUP(D1870,Unemployment!A:B,2,FALSE)</f>
        <v>2.8</v>
      </c>
      <c r="W1870">
        <f>VLOOKUP(D1870,Unemployment!H:J,2,FALSE)</f>
        <v>2.6</v>
      </c>
      <c r="X1870">
        <f>VLOOKUP(D1870,Unemployment!H:J,3,FALSE)</f>
        <v>3.3</v>
      </c>
      <c r="Y1870">
        <f t="shared" si="598"/>
        <v>0.5</v>
      </c>
      <c r="Z1870">
        <f t="shared" si="599"/>
        <v>0.69999999999999973</v>
      </c>
      <c r="AA1870">
        <f>VLOOKUP(D1870,MedianAge!A:B,2,FALSE)</f>
        <v>38.1</v>
      </c>
      <c r="AB1870" s="6">
        <f>VLOOKUP(D1870,StateActions!F:G,2,FALSE)</f>
        <v>43920</v>
      </c>
      <c r="AC1870" s="6">
        <f>VLOOKUP(D1870,StateActions!L:M,2,FALSE)</f>
        <v>43913</v>
      </c>
      <c r="AD1870" s="6">
        <f>VLOOKUP(D1870,StateActions!A:B,2,FALSE)</f>
        <v>43903</v>
      </c>
      <c r="AE1870">
        <f t="shared" si="600"/>
        <v>-6</v>
      </c>
      <c r="AF1870">
        <f t="shared" si="601"/>
        <v>1</v>
      </c>
      <c r="AG1870">
        <f t="shared" si="602"/>
        <v>11</v>
      </c>
      <c r="AH1870" s="18">
        <f t="shared" si="603"/>
        <v>6.4876957494407153E-2</v>
      </c>
      <c r="AI1870" s="18">
        <f t="shared" si="604"/>
        <v>0.93512304250559286</v>
      </c>
      <c r="AJ1870" s="20">
        <f t="shared" si="605"/>
        <v>1.5659955257270694E-3</v>
      </c>
      <c r="AK1870" t="str">
        <f t="shared" si="606"/>
        <v>Include</v>
      </c>
      <c r="AL1870" t="str">
        <f t="shared" si="607"/>
        <v>Less than 10 deaths</v>
      </c>
      <c r="AM1870" s="6">
        <f>IFERROR(VLOOKUP(D1870,DatesEachStateReach10Deaths!A:B,2,FALSE),AK1870)</f>
        <v>43916</v>
      </c>
      <c r="AN1870">
        <f t="shared" si="608"/>
        <v>-2</v>
      </c>
    </row>
    <row r="1871" spans="1:40" x14ac:dyDescent="0.25">
      <c r="A1871" t="str">
        <f t="shared" si="591"/>
        <v>43915Virginia</v>
      </c>
      <c r="B1871" t="str">
        <f t="shared" si="596"/>
        <v>43915VA</v>
      </c>
      <c r="C1871" s="6">
        <v>43915</v>
      </c>
      <c r="D1871" t="s">
        <v>109</v>
      </c>
      <c r="E1871" t="s">
        <v>54</v>
      </c>
      <c r="F1871">
        <f>IFERROR(VLOOKUP(B1871,CovidTracking!B:G,4,FALSE),0)</f>
        <v>391</v>
      </c>
      <c r="G1871">
        <f>IFERROR(VLOOKUP(B1871,CovidTracking!B:G,5,FALSE),0)</f>
        <v>4979</v>
      </c>
      <c r="H1871">
        <f t="shared" si="597"/>
        <v>5370</v>
      </c>
      <c r="I1871">
        <f>IFERROR(VLOOKUP(B1871,CovidTracking!B:G,6,FALSE),0)</f>
        <v>9</v>
      </c>
      <c r="J1871">
        <f t="shared" si="592"/>
        <v>101</v>
      </c>
      <c r="K1871">
        <f t="shared" si="593"/>
        <v>799</v>
      </c>
      <c r="L1871">
        <f t="shared" si="594"/>
        <v>900</v>
      </c>
      <c r="M1871">
        <f t="shared" si="595"/>
        <v>2</v>
      </c>
      <c r="N1871">
        <f>VLOOKUP(A1871,Mobility!$A:$L,7,FALSE)</f>
        <v>-39</v>
      </c>
      <c r="O1871">
        <f>VLOOKUP(A1871,Mobility!$A:$L,8,FALSE)</f>
        <v>-17</v>
      </c>
      <c r="P1871">
        <f>VLOOKUP(A1871,Mobility!$A:$L,9,FALSE)</f>
        <v>-28</v>
      </c>
      <c r="Q1871">
        <f>VLOOKUP(A1871,Mobility!$A:$L,10,FALSE)</f>
        <v>-49</v>
      </c>
      <c r="R1871">
        <f>VLOOKUP(A1871,Mobility!$A:$L,11,FALSE)</f>
        <v>-46</v>
      </c>
      <c r="S1871">
        <f>VLOOKUP(A1871,Mobility!$A:$L,12,FALSE)</f>
        <v>21</v>
      </c>
      <c r="T1871">
        <f>VLOOKUP(D1871,'Pop and Pop Den'!A:C,2,FALSE)</f>
        <v>8626207</v>
      </c>
      <c r="U1871">
        <f>VLOOKUP(D1871,'Pop and Pop Den'!A:C,3,FALSE)</f>
        <v>218.44030000000001</v>
      </c>
      <c r="V1871">
        <f>VLOOKUP(D1871,Unemployment!A:B,2,FALSE)</f>
        <v>2.8</v>
      </c>
      <c r="W1871">
        <f>VLOOKUP(D1871,Unemployment!H:J,2,FALSE)</f>
        <v>2.6</v>
      </c>
      <c r="X1871">
        <f>VLOOKUP(D1871,Unemployment!H:J,3,FALSE)</f>
        <v>3.3</v>
      </c>
      <c r="Y1871">
        <f t="shared" si="598"/>
        <v>0.5</v>
      </c>
      <c r="Z1871">
        <f t="shared" si="599"/>
        <v>0.69999999999999973</v>
      </c>
      <c r="AA1871">
        <f>VLOOKUP(D1871,MedianAge!A:B,2,FALSE)</f>
        <v>38.1</v>
      </c>
      <c r="AB1871" s="6">
        <f>VLOOKUP(D1871,StateActions!F:G,2,FALSE)</f>
        <v>43920</v>
      </c>
      <c r="AC1871" s="6">
        <f>VLOOKUP(D1871,StateActions!L:M,2,FALSE)</f>
        <v>43913</v>
      </c>
      <c r="AD1871" s="6">
        <f>VLOOKUP(D1871,StateActions!A:B,2,FALSE)</f>
        <v>43903</v>
      </c>
      <c r="AE1871">
        <f t="shared" si="600"/>
        <v>-5</v>
      </c>
      <c r="AF1871">
        <f t="shared" si="601"/>
        <v>2</v>
      </c>
      <c r="AG1871">
        <f t="shared" si="602"/>
        <v>12</v>
      </c>
      <c r="AH1871" s="18">
        <f t="shared" si="603"/>
        <v>7.2811918063314718E-2</v>
      </c>
      <c r="AI1871" s="18">
        <f t="shared" si="604"/>
        <v>0.92718808193668534</v>
      </c>
      <c r="AJ1871" s="20">
        <f t="shared" si="605"/>
        <v>1.6759776536312849E-3</v>
      </c>
      <c r="AK1871" t="str">
        <f t="shared" si="606"/>
        <v>Include</v>
      </c>
      <c r="AL1871" t="str">
        <f t="shared" si="607"/>
        <v>Less than 10 deaths</v>
      </c>
      <c r="AM1871" s="6">
        <f>IFERROR(VLOOKUP(D1871,DatesEachStateReach10Deaths!A:B,2,FALSE),AK1871)</f>
        <v>43916</v>
      </c>
      <c r="AN1871">
        <f t="shared" si="608"/>
        <v>-1</v>
      </c>
    </row>
    <row r="1872" spans="1:40" x14ac:dyDescent="0.25">
      <c r="A1872" t="str">
        <f t="shared" si="591"/>
        <v>43916Virginia</v>
      </c>
      <c r="B1872" t="str">
        <f t="shared" si="596"/>
        <v>43916VA</v>
      </c>
      <c r="C1872" s="6">
        <v>43916</v>
      </c>
      <c r="D1872" t="s">
        <v>109</v>
      </c>
      <c r="E1872" t="s">
        <v>54</v>
      </c>
      <c r="F1872">
        <f>IFERROR(VLOOKUP(B1872,CovidTracking!B:G,4,FALSE),0)</f>
        <v>460</v>
      </c>
      <c r="G1872">
        <f>IFERROR(VLOOKUP(B1872,CovidTracking!B:G,5,FALSE),0)</f>
        <v>5729</v>
      </c>
      <c r="H1872">
        <f t="shared" si="597"/>
        <v>6189</v>
      </c>
      <c r="I1872">
        <f>IFERROR(VLOOKUP(B1872,CovidTracking!B:G,6,FALSE),0)</f>
        <v>13</v>
      </c>
      <c r="J1872">
        <f t="shared" si="592"/>
        <v>69</v>
      </c>
      <c r="K1872">
        <f t="shared" si="593"/>
        <v>750</v>
      </c>
      <c r="L1872">
        <f t="shared" si="594"/>
        <v>819</v>
      </c>
      <c r="M1872">
        <f t="shared" si="595"/>
        <v>4</v>
      </c>
      <c r="N1872">
        <f>VLOOKUP(A1872,Mobility!$A:$L,7,FALSE)</f>
        <v>-35</v>
      </c>
      <c r="O1872">
        <f>VLOOKUP(A1872,Mobility!$A:$L,8,FALSE)</f>
        <v>-9</v>
      </c>
      <c r="P1872">
        <f>VLOOKUP(A1872,Mobility!$A:$L,9,FALSE)</f>
        <v>34</v>
      </c>
      <c r="Q1872">
        <f>VLOOKUP(A1872,Mobility!$A:$L,10,FALSE)</f>
        <v>-46</v>
      </c>
      <c r="R1872">
        <f>VLOOKUP(A1872,Mobility!$A:$L,11,FALSE)</f>
        <v>-45</v>
      </c>
      <c r="S1872">
        <f>VLOOKUP(A1872,Mobility!$A:$L,12,FALSE)</f>
        <v>19</v>
      </c>
      <c r="T1872">
        <f>VLOOKUP(D1872,'Pop and Pop Den'!A:C,2,FALSE)</f>
        <v>8626207</v>
      </c>
      <c r="U1872">
        <f>VLOOKUP(D1872,'Pop and Pop Den'!A:C,3,FALSE)</f>
        <v>218.44030000000001</v>
      </c>
      <c r="V1872">
        <f>VLOOKUP(D1872,Unemployment!A:B,2,FALSE)</f>
        <v>2.8</v>
      </c>
      <c r="W1872">
        <f>VLOOKUP(D1872,Unemployment!H:J,2,FALSE)</f>
        <v>2.6</v>
      </c>
      <c r="X1872">
        <f>VLOOKUP(D1872,Unemployment!H:J,3,FALSE)</f>
        <v>3.3</v>
      </c>
      <c r="Y1872">
        <f t="shared" si="598"/>
        <v>0.5</v>
      </c>
      <c r="Z1872">
        <f t="shared" si="599"/>
        <v>0.69999999999999973</v>
      </c>
      <c r="AA1872">
        <f>VLOOKUP(D1872,MedianAge!A:B,2,FALSE)</f>
        <v>38.1</v>
      </c>
      <c r="AB1872" s="6">
        <f>VLOOKUP(D1872,StateActions!F:G,2,FALSE)</f>
        <v>43920</v>
      </c>
      <c r="AC1872" s="6">
        <f>VLOOKUP(D1872,StateActions!L:M,2,FALSE)</f>
        <v>43913</v>
      </c>
      <c r="AD1872" s="6">
        <f>VLOOKUP(D1872,StateActions!A:B,2,FALSE)</f>
        <v>43903</v>
      </c>
      <c r="AE1872">
        <f t="shared" si="600"/>
        <v>-4</v>
      </c>
      <c r="AF1872">
        <f t="shared" si="601"/>
        <v>3</v>
      </c>
      <c r="AG1872">
        <f t="shared" si="602"/>
        <v>13</v>
      </c>
      <c r="AH1872" s="18">
        <f t="shared" si="603"/>
        <v>7.432541606075295E-2</v>
      </c>
      <c r="AI1872" s="18">
        <f t="shared" si="604"/>
        <v>0.92567458393924706</v>
      </c>
      <c r="AJ1872" s="20">
        <f t="shared" si="605"/>
        <v>2.1005008886734529E-3</v>
      </c>
      <c r="AK1872" t="str">
        <f t="shared" si="606"/>
        <v>Include</v>
      </c>
      <c r="AL1872" t="str">
        <f t="shared" si="607"/>
        <v>10 or more deaths</v>
      </c>
      <c r="AM1872" s="6">
        <f>IFERROR(VLOOKUP(D1872,DatesEachStateReach10Deaths!A:B,2,FALSE),AK1872)</f>
        <v>43916</v>
      </c>
      <c r="AN1872">
        <f t="shared" si="608"/>
        <v>0</v>
      </c>
    </row>
    <row r="1873" spans="1:40" x14ac:dyDescent="0.25">
      <c r="A1873" t="str">
        <f t="shared" si="591"/>
        <v>43917Virginia</v>
      </c>
      <c r="B1873" t="str">
        <f t="shared" si="596"/>
        <v>43917VA</v>
      </c>
      <c r="C1873" s="6">
        <v>43917</v>
      </c>
      <c r="D1873" t="s">
        <v>109</v>
      </c>
      <c r="E1873" t="s">
        <v>54</v>
      </c>
      <c r="F1873">
        <f>IFERROR(VLOOKUP(B1873,CovidTracking!B:G,4,FALSE),0)</f>
        <v>604</v>
      </c>
      <c r="G1873">
        <f>IFERROR(VLOOKUP(B1873,CovidTracking!B:G,5,FALSE),0)</f>
        <v>6733</v>
      </c>
      <c r="H1873">
        <f t="shared" si="597"/>
        <v>7337</v>
      </c>
      <c r="I1873">
        <f>IFERROR(VLOOKUP(B1873,CovidTracking!B:G,6,FALSE),0)</f>
        <v>14</v>
      </c>
      <c r="J1873">
        <f t="shared" si="592"/>
        <v>144</v>
      </c>
      <c r="K1873">
        <f t="shared" si="593"/>
        <v>1004</v>
      </c>
      <c r="L1873">
        <f t="shared" si="594"/>
        <v>1148</v>
      </c>
      <c r="M1873">
        <f t="shared" si="595"/>
        <v>1</v>
      </c>
      <c r="N1873">
        <f>VLOOKUP(A1873,Mobility!$A:$L,7,FALSE)</f>
        <v>-37</v>
      </c>
      <c r="O1873">
        <f>VLOOKUP(A1873,Mobility!$A:$L,8,FALSE)</f>
        <v>-13</v>
      </c>
      <c r="P1873">
        <f>VLOOKUP(A1873,Mobility!$A:$L,9,FALSE)</f>
        <v>41</v>
      </c>
      <c r="Q1873">
        <f>VLOOKUP(A1873,Mobility!$A:$L,10,FALSE)</f>
        <v>-49</v>
      </c>
      <c r="R1873">
        <f>VLOOKUP(A1873,Mobility!$A:$L,11,FALSE)</f>
        <v>-44</v>
      </c>
      <c r="S1873">
        <f>VLOOKUP(A1873,Mobility!$A:$L,12,FALSE)</f>
        <v>20</v>
      </c>
      <c r="T1873">
        <f>VLOOKUP(D1873,'Pop and Pop Den'!A:C,2,FALSE)</f>
        <v>8626207</v>
      </c>
      <c r="U1873">
        <f>VLOOKUP(D1873,'Pop and Pop Den'!A:C,3,FALSE)</f>
        <v>218.44030000000001</v>
      </c>
      <c r="V1873">
        <f>VLOOKUP(D1873,Unemployment!A:B,2,FALSE)</f>
        <v>2.8</v>
      </c>
      <c r="W1873">
        <f>VLOOKUP(D1873,Unemployment!H:J,2,FALSE)</f>
        <v>2.6</v>
      </c>
      <c r="X1873">
        <f>VLOOKUP(D1873,Unemployment!H:J,3,FALSE)</f>
        <v>3.3</v>
      </c>
      <c r="Y1873">
        <f t="shared" si="598"/>
        <v>0.5</v>
      </c>
      <c r="Z1873">
        <f t="shared" si="599"/>
        <v>0.69999999999999973</v>
      </c>
      <c r="AA1873">
        <f>VLOOKUP(D1873,MedianAge!A:B,2,FALSE)</f>
        <v>38.1</v>
      </c>
      <c r="AB1873" s="6">
        <f>VLOOKUP(D1873,StateActions!F:G,2,FALSE)</f>
        <v>43920</v>
      </c>
      <c r="AC1873" s="6">
        <f>VLOOKUP(D1873,StateActions!L:M,2,FALSE)</f>
        <v>43913</v>
      </c>
      <c r="AD1873" s="6">
        <f>VLOOKUP(D1873,StateActions!A:B,2,FALSE)</f>
        <v>43903</v>
      </c>
      <c r="AE1873">
        <f t="shared" si="600"/>
        <v>-3</v>
      </c>
      <c r="AF1873">
        <f t="shared" si="601"/>
        <v>4</v>
      </c>
      <c r="AG1873">
        <f t="shared" si="602"/>
        <v>14</v>
      </c>
      <c r="AH1873" s="18">
        <f t="shared" si="603"/>
        <v>8.2322475126073325E-2</v>
      </c>
      <c r="AI1873" s="18">
        <f t="shared" si="604"/>
        <v>0.91767752487392662</v>
      </c>
      <c r="AJ1873" s="20">
        <f t="shared" si="605"/>
        <v>1.9081368406705739E-3</v>
      </c>
      <c r="AK1873" t="str">
        <f t="shared" si="606"/>
        <v>Include</v>
      </c>
      <c r="AL1873" t="str">
        <f t="shared" si="607"/>
        <v>10 or more deaths</v>
      </c>
      <c r="AM1873" s="6">
        <f>IFERROR(VLOOKUP(D1873,DatesEachStateReach10Deaths!A:B,2,FALSE),AK1873)</f>
        <v>43916</v>
      </c>
      <c r="AN1873">
        <f t="shared" si="608"/>
        <v>1</v>
      </c>
    </row>
    <row r="1874" spans="1:40" x14ac:dyDescent="0.25">
      <c r="A1874" t="str">
        <f t="shared" si="591"/>
        <v>43918Virginia</v>
      </c>
      <c r="B1874" t="str">
        <f t="shared" si="596"/>
        <v>43918VA</v>
      </c>
      <c r="C1874" s="6">
        <v>43918</v>
      </c>
      <c r="D1874" t="s">
        <v>109</v>
      </c>
      <c r="E1874" t="s">
        <v>54</v>
      </c>
      <c r="F1874">
        <f>IFERROR(VLOOKUP(B1874,CovidTracking!B:G,4,FALSE),0)</f>
        <v>739</v>
      </c>
      <c r="G1874">
        <f>IFERROR(VLOOKUP(B1874,CovidTracking!B:G,5,FALSE),0)</f>
        <v>8427</v>
      </c>
      <c r="H1874">
        <f t="shared" si="597"/>
        <v>9166</v>
      </c>
      <c r="I1874">
        <f>IFERROR(VLOOKUP(B1874,CovidTracking!B:G,6,FALSE),0)</f>
        <v>17</v>
      </c>
      <c r="J1874">
        <f t="shared" si="592"/>
        <v>135</v>
      </c>
      <c r="K1874">
        <f t="shared" si="593"/>
        <v>1694</v>
      </c>
      <c r="L1874">
        <f t="shared" si="594"/>
        <v>1829</v>
      </c>
      <c r="M1874">
        <f t="shared" si="595"/>
        <v>3</v>
      </c>
      <c r="N1874">
        <f>VLOOKUP(A1874,Mobility!$A:$L,7,FALSE)</f>
        <v>-42</v>
      </c>
      <c r="O1874">
        <f>VLOOKUP(A1874,Mobility!$A:$L,8,FALSE)</f>
        <v>-14</v>
      </c>
      <c r="P1874">
        <f>VLOOKUP(A1874,Mobility!$A:$L,9,FALSE)</f>
        <v>24</v>
      </c>
      <c r="Q1874">
        <f>VLOOKUP(A1874,Mobility!$A:$L,10,FALSE)</f>
        <v>-44</v>
      </c>
      <c r="R1874">
        <f>VLOOKUP(A1874,Mobility!$A:$L,11,FALSE)</f>
        <v>-31</v>
      </c>
      <c r="S1874">
        <f>VLOOKUP(A1874,Mobility!$A:$L,12,FALSE)</f>
        <v>12</v>
      </c>
      <c r="T1874">
        <f>VLOOKUP(D1874,'Pop and Pop Den'!A:C,2,FALSE)</f>
        <v>8626207</v>
      </c>
      <c r="U1874">
        <f>VLOOKUP(D1874,'Pop and Pop Den'!A:C,3,FALSE)</f>
        <v>218.44030000000001</v>
      </c>
      <c r="V1874">
        <f>VLOOKUP(D1874,Unemployment!A:B,2,FALSE)</f>
        <v>2.8</v>
      </c>
      <c r="W1874">
        <f>VLOOKUP(D1874,Unemployment!H:J,2,FALSE)</f>
        <v>2.6</v>
      </c>
      <c r="X1874">
        <f>VLOOKUP(D1874,Unemployment!H:J,3,FALSE)</f>
        <v>3.3</v>
      </c>
      <c r="Y1874">
        <f t="shared" si="598"/>
        <v>0.5</v>
      </c>
      <c r="Z1874">
        <f t="shared" si="599"/>
        <v>0.69999999999999973</v>
      </c>
      <c r="AA1874">
        <f>VLOOKUP(D1874,MedianAge!A:B,2,FALSE)</f>
        <v>38.1</v>
      </c>
      <c r="AB1874" s="6">
        <f>VLOOKUP(D1874,StateActions!F:G,2,FALSE)</f>
        <v>43920</v>
      </c>
      <c r="AC1874" s="6">
        <f>VLOOKUP(D1874,StateActions!L:M,2,FALSE)</f>
        <v>43913</v>
      </c>
      <c r="AD1874" s="6">
        <f>VLOOKUP(D1874,StateActions!A:B,2,FALSE)</f>
        <v>43903</v>
      </c>
      <c r="AE1874">
        <f t="shared" si="600"/>
        <v>-2</v>
      </c>
      <c r="AF1874">
        <f t="shared" si="601"/>
        <v>5</v>
      </c>
      <c r="AG1874">
        <f t="shared" si="602"/>
        <v>15</v>
      </c>
      <c r="AH1874" s="18">
        <f t="shared" si="603"/>
        <v>8.0624045385118914E-2</v>
      </c>
      <c r="AI1874" s="18">
        <f t="shared" si="604"/>
        <v>0.91937595461488109</v>
      </c>
      <c r="AJ1874" s="20">
        <f t="shared" si="605"/>
        <v>1.8546803403883918E-3</v>
      </c>
      <c r="AK1874" t="str">
        <f t="shared" si="606"/>
        <v>Include</v>
      </c>
      <c r="AL1874" t="str">
        <f t="shared" si="607"/>
        <v>10 or more deaths</v>
      </c>
      <c r="AM1874" s="6">
        <f>IFERROR(VLOOKUP(D1874,DatesEachStateReach10Deaths!A:B,2,FALSE),AK1874)</f>
        <v>43916</v>
      </c>
      <c r="AN1874">
        <f t="shared" si="608"/>
        <v>2</v>
      </c>
    </row>
    <row r="1875" spans="1:40" x14ac:dyDescent="0.25">
      <c r="A1875" t="str">
        <f t="shared" si="591"/>
        <v>43919Virginia</v>
      </c>
      <c r="B1875" t="str">
        <f t="shared" si="596"/>
        <v>43919VA</v>
      </c>
      <c r="C1875" s="6">
        <v>43919</v>
      </c>
      <c r="D1875" t="s">
        <v>109</v>
      </c>
      <c r="E1875" t="s">
        <v>54</v>
      </c>
      <c r="F1875">
        <f>IFERROR(VLOOKUP(B1875,CovidTracking!B:G,4,FALSE),0)</f>
        <v>890</v>
      </c>
      <c r="G1875">
        <f>IFERROR(VLOOKUP(B1875,CovidTracking!B:G,5,FALSE),0)</f>
        <v>9719</v>
      </c>
      <c r="H1875">
        <f t="shared" si="597"/>
        <v>10609</v>
      </c>
      <c r="I1875">
        <f>IFERROR(VLOOKUP(B1875,CovidTracking!B:G,6,FALSE),0)</f>
        <v>22</v>
      </c>
      <c r="J1875">
        <f t="shared" si="592"/>
        <v>151</v>
      </c>
      <c r="K1875">
        <f t="shared" si="593"/>
        <v>1292</v>
      </c>
      <c r="L1875">
        <f t="shared" si="594"/>
        <v>1443</v>
      </c>
      <c r="M1875">
        <f t="shared" si="595"/>
        <v>5</v>
      </c>
      <c r="N1875">
        <f>VLOOKUP(A1875,Mobility!$A:$L,7,FALSE)</f>
        <v>-39</v>
      </c>
      <c r="O1875">
        <f>VLOOKUP(A1875,Mobility!$A:$L,8,FALSE)</f>
        <v>-16</v>
      </c>
      <c r="P1875">
        <f>VLOOKUP(A1875,Mobility!$A:$L,9,FALSE)</f>
        <v>46</v>
      </c>
      <c r="Q1875">
        <f>VLOOKUP(A1875,Mobility!$A:$L,10,FALSE)</f>
        <v>-50</v>
      </c>
      <c r="R1875">
        <f>VLOOKUP(A1875,Mobility!$A:$L,11,FALSE)</f>
        <v>-36</v>
      </c>
      <c r="S1875">
        <f>VLOOKUP(A1875,Mobility!$A:$L,12,FALSE)</f>
        <v>11</v>
      </c>
      <c r="T1875">
        <f>VLOOKUP(D1875,'Pop and Pop Den'!A:C,2,FALSE)</f>
        <v>8626207</v>
      </c>
      <c r="U1875">
        <f>VLOOKUP(D1875,'Pop and Pop Den'!A:C,3,FALSE)</f>
        <v>218.44030000000001</v>
      </c>
      <c r="V1875">
        <f>VLOOKUP(D1875,Unemployment!A:B,2,FALSE)</f>
        <v>2.8</v>
      </c>
      <c r="W1875">
        <f>VLOOKUP(D1875,Unemployment!H:J,2,FALSE)</f>
        <v>2.6</v>
      </c>
      <c r="X1875">
        <f>VLOOKUP(D1875,Unemployment!H:J,3,FALSE)</f>
        <v>3.3</v>
      </c>
      <c r="Y1875">
        <f t="shared" si="598"/>
        <v>0.5</v>
      </c>
      <c r="Z1875">
        <f t="shared" si="599"/>
        <v>0.69999999999999973</v>
      </c>
      <c r="AA1875">
        <f>VLOOKUP(D1875,MedianAge!A:B,2,FALSE)</f>
        <v>38.1</v>
      </c>
      <c r="AB1875" s="6">
        <f>VLOOKUP(D1875,StateActions!F:G,2,FALSE)</f>
        <v>43920</v>
      </c>
      <c r="AC1875" s="6">
        <f>VLOOKUP(D1875,StateActions!L:M,2,FALSE)</f>
        <v>43913</v>
      </c>
      <c r="AD1875" s="6">
        <f>VLOOKUP(D1875,StateActions!A:B,2,FALSE)</f>
        <v>43903</v>
      </c>
      <c r="AE1875">
        <f t="shared" si="600"/>
        <v>-1</v>
      </c>
      <c r="AF1875">
        <f t="shared" si="601"/>
        <v>6</v>
      </c>
      <c r="AG1875">
        <f t="shared" si="602"/>
        <v>16</v>
      </c>
      <c r="AH1875" s="18">
        <f t="shared" si="603"/>
        <v>8.3891035912904144E-2</v>
      </c>
      <c r="AI1875" s="18">
        <f t="shared" si="604"/>
        <v>0.91610896408709586</v>
      </c>
      <c r="AJ1875" s="20">
        <f t="shared" si="605"/>
        <v>2.0737110000942595E-3</v>
      </c>
      <c r="AK1875" t="str">
        <f t="shared" si="606"/>
        <v>Include</v>
      </c>
      <c r="AL1875" t="str">
        <f t="shared" si="607"/>
        <v>10 or more deaths</v>
      </c>
      <c r="AM1875" s="6">
        <f>IFERROR(VLOOKUP(D1875,DatesEachStateReach10Deaths!A:B,2,FALSE),AK1875)</f>
        <v>43916</v>
      </c>
      <c r="AN1875">
        <f t="shared" si="608"/>
        <v>3</v>
      </c>
    </row>
    <row r="1876" spans="1:40" x14ac:dyDescent="0.25">
      <c r="A1876" t="str">
        <f t="shared" si="591"/>
        <v>43920Virginia</v>
      </c>
      <c r="B1876" t="str">
        <f t="shared" si="596"/>
        <v>43920VA</v>
      </c>
      <c r="C1876" s="6">
        <v>43920</v>
      </c>
      <c r="D1876" t="s">
        <v>109</v>
      </c>
      <c r="E1876" t="s">
        <v>54</v>
      </c>
      <c r="F1876">
        <f>IFERROR(VLOOKUP(B1876,CovidTracking!B:G,4,FALSE),0)</f>
        <v>1020</v>
      </c>
      <c r="G1876">
        <f>IFERROR(VLOOKUP(B1876,CovidTracking!B:G,5,FALSE),0)</f>
        <v>11018</v>
      </c>
      <c r="H1876">
        <f t="shared" si="597"/>
        <v>12038</v>
      </c>
      <c r="I1876">
        <f>IFERROR(VLOOKUP(B1876,CovidTracking!B:G,6,FALSE),0)</f>
        <v>25</v>
      </c>
      <c r="J1876">
        <f t="shared" si="592"/>
        <v>130</v>
      </c>
      <c r="K1876">
        <f t="shared" si="593"/>
        <v>1299</v>
      </c>
      <c r="L1876">
        <f t="shared" si="594"/>
        <v>1429</v>
      </c>
      <c r="M1876">
        <f t="shared" si="595"/>
        <v>3</v>
      </c>
      <c r="N1876">
        <f>VLOOKUP(A1876,Mobility!$A:$L,7,FALSE)</f>
        <v>-32</v>
      </c>
      <c r="O1876">
        <f>VLOOKUP(A1876,Mobility!$A:$L,8,FALSE)</f>
        <v>-8</v>
      </c>
      <c r="P1876">
        <f>VLOOKUP(A1876,Mobility!$A:$L,9,FALSE)</f>
        <v>21</v>
      </c>
      <c r="Q1876">
        <f>VLOOKUP(A1876,Mobility!$A:$L,10,FALSE)</f>
        <v>-49</v>
      </c>
      <c r="R1876">
        <f>VLOOKUP(A1876,Mobility!$A:$L,11,FALSE)</f>
        <v>-44</v>
      </c>
      <c r="S1876">
        <f>VLOOKUP(A1876,Mobility!$A:$L,12,FALSE)</f>
        <v>18</v>
      </c>
      <c r="T1876">
        <f>VLOOKUP(D1876,'Pop and Pop Den'!A:C,2,FALSE)</f>
        <v>8626207</v>
      </c>
      <c r="U1876">
        <f>VLOOKUP(D1876,'Pop and Pop Den'!A:C,3,FALSE)</f>
        <v>218.44030000000001</v>
      </c>
      <c r="V1876">
        <f>VLOOKUP(D1876,Unemployment!A:B,2,FALSE)</f>
        <v>2.8</v>
      </c>
      <c r="W1876">
        <f>VLOOKUP(D1876,Unemployment!H:J,2,FALSE)</f>
        <v>2.6</v>
      </c>
      <c r="X1876">
        <f>VLOOKUP(D1876,Unemployment!H:J,3,FALSE)</f>
        <v>3.3</v>
      </c>
      <c r="Y1876">
        <f t="shared" si="598"/>
        <v>0.5</v>
      </c>
      <c r="Z1876">
        <f t="shared" si="599"/>
        <v>0.69999999999999973</v>
      </c>
      <c r="AA1876">
        <f>VLOOKUP(D1876,MedianAge!A:B,2,FALSE)</f>
        <v>38.1</v>
      </c>
      <c r="AB1876" s="6">
        <f>VLOOKUP(D1876,StateActions!F:G,2,FALSE)</f>
        <v>43920</v>
      </c>
      <c r="AC1876" s="6">
        <f>VLOOKUP(D1876,StateActions!L:M,2,FALSE)</f>
        <v>43913</v>
      </c>
      <c r="AD1876" s="6">
        <f>VLOOKUP(D1876,StateActions!A:B,2,FALSE)</f>
        <v>43903</v>
      </c>
      <c r="AE1876">
        <f t="shared" si="600"/>
        <v>0</v>
      </c>
      <c r="AF1876">
        <f t="shared" si="601"/>
        <v>7</v>
      </c>
      <c r="AG1876">
        <f t="shared" si="602"/>
        <v>17</v>
      </c>
      <c r="AH1876" s="18">
        <f t="shared" si="603"/>
        <v>8.4731683003821237E-2</v>
      </c>
      <c r="AI1876" s="18">
        <f t="shared" si="604"/>
        <v>0.91526831699617872</v>
      </c>
      <c r="AJ1876" s="20">
        <f t="shared" si="605"/>
        <v>2.0767569363681674E-3</v>
      </c>
      <c r="AK1876" t="str">
        <f t="shared" si="606"/>
        <v>Include</v>
      </c>
      <c r="AL1876" t="str">
        <f t="shared" si="607"/>
        <v>10 or more deaths</v>
      </c>
      <c r="AM1876" s="6">
        <f>IFERROR(VLOOKUP(D1876,DatesEachStateReach10Deaths!A:B,2,FALSE),AK1876)</f>
        <v>43916</v>
      </c>
      <c r="AN1876">
        <f t="shared" si="608"/>
        <v>4</v>
      </c>
    </row>
    <row r="1877" spans="1:40" x14ac:dyDescent="0.25">
      <c r="A1877" t="str">
        <f t="shared" si="591"/>
        <v>43921Virginia</v>
      </c>
      <c r="B1877" t="str">
        <f t="shared" si="596"/>
        <v>43921VA</v>
      </c>
      <c r="C1877" s="6">
        <v>43921</v>
      </c>
      <c r="D1877" t="s">
        <v>109</v>
      </c>
      <c r="E1877" t="s">
        <v>54</v>
      </c>
      <c r="F1877">
        <f>IFERROR(VLOOKUP(B1877,CovidTracking!B:G,4,FALSE),0)</f>
        <v>1250</v>
      </c>
      <c r="G1877">
        <f>IFERROR(VLOOKUP(B1877,CovidTracking!B:G,5,FALSE),0)</f>
        <v>12151</v>
      </c>
      <c r="H1877">
        <f t="shared" si="597"/>
        <v>13401</v>
      </c>
      <c r="I1877">
        <f>IFERROR(VLOOKUP(B1877,CovidTracking!B:G,6,FALSE),0)</f>
        <v>27</v>
      </c>
      <c r="J1877">
        <f t="shared" si="592"/>
        <v>230</v>
      </c>
      <c r="K1877">
        <f t="shared" si="593"/>
        <v>1133</v>
      </c>
      <c r="L1877">
        <f t="shared" si="594"/>
        <v>1363</v>
      </c>
      <c r="M1877">
        <f t="shared" si="595"/>
        <v>2</v>
      </c>
      <c r="N1877">
        <f>VLOOKUP(A1877,Mobility!$A:$L,7,FALSE)</f>
        <v>-40</v>
      </c>
      <c r="O1877">
        <f>VLOOKUP(A1877,Mobility!$A:$L,8,FALSE)</f>
        <v>-17</v>
      </c>
      <c r="P1877">
        <f>VLOOKUP(A1877,Mobility!$A:$L,9,FALSE)</f>
        <v>-15</v>
      </c>
      <c r="Q1877">
        <f>VLOOKUP(A1877,Mobility!$A:$L,10,FALSE)</f>
        <v>-51</v>
      </c>
      <c r="R1877">
        <f>VLOOKUP(A1877,Mobility!$A:$L,11,FALSE)</f>
        <v>-48</v>
      </c>
      <c r="S1877">
        <f>VLOOKUP(A1877,Mobility!$A:$L,12,FALSE)</f>
        <v>21</v>
      </c>
      <c r="T1877">
        <f>VLOOKUP(D1877,'Pop and Pop Den'!A:C,2,FALSE)</f>
        <v>8626207</v>
      </c>
      <c r="U1877">
        <f>VLOOKUP(D1877,'Pop and Pop Den'!A:C,3,FALSE)</f>
        <v>218.44030000000001</v>
      </c>
      <c r="V1877">
        <f>VLOOKUP(D1877,Unemployment!A:B,2,FALSE)</f>
        <v>2.8</v>
      </c>
      <c r="W1877">
        <f>VLOOKUP(D1877,Unemployment!H:J,2,FALSE)</f>
        <v>2.6</v>
      </c>
      <c r="X1877">
        <f>VLOOKUP(D1877,Unemployment!H:J,3,FALSE)</f>
        <v>3.3</v>
      </c>
      <c r="Y1877">
        <f t="shared" si="598"/>
        <v>0.5</v>
      </c>
      <c r="Z1877">
        <f t="shared" si="599"/>
        <v>0.69999999999999973</v>
      </c>
      <c r="AA1877">
        <f>VLOOKUP(D1877,MedianAge!A:B,2,FALSE)</f>
        <v>38.1</v>
      </c>
      <c r="AB1877" s="6">
        <f>VLOOKUP(D1877,StateActions!F:G,2,FALSE)</f>
        <v>43920</v>
      </c>
      <c r="AC1877" s="6">
        <f>VLOOKUP(D1877,StateActions!L:M,2,FALSE)</f>
        <v>43913</v>
      </c>
      <c r="AD1877" s="6">
        <f>VLOOKUP(D1877,StateActions!A:B,2,FALSE)</f>
        <v>43903</v>
      </c>
      <c r="AE1877">
        <f t="shared" si="600"/>
        <v>1</v>
      </c>
      <c r="AF1877">
        <f t="shared" si="601"/>
        <v>8</v>
      </c>
      <c r="AG1877">
        <f t="shared" si="602"/>
        <v>18</v>
      </c>
      <c r="AH1877" s="18">
        <f t="shared" si="603"/>
        <v>9.3276621147675542E-2</v>
      </c>
      <c r="AI1877" s="18">
        <f t="shared" si="604"/>
        <v>0.90672337885232446</v>
      </c>
      <c r="AJ1877" s="20">
        <f t="shared" si="605"/>
        <v>2.0147750167897917E-3</v>
      </c>
      <c r="AK1877" t="str">
        <f t="shared" si="606"/>
        <v>Include</v>
      </c>
      <c r="AL1877" t="str">
        <f t="shared" si="607"/>
        <v>10 or more deaths</v>
      </c>
      <c r="AM1877" s="6">
        <f>IFERROR(VLOOKUP(D1877,DatesEachStateReach10Deaths!A:B,2,FALSE),AK1877)</f>
        <v>43916</v>
      </c>
      <c r="AN1877">
        <f t="shared" si="608"/>
        <v>5</v>
      </c>
    </row>
    <row r="1878" spans="1:40" x14ac:dyDescent="0.25">
      <c r="A1878" t="str">
        <f t="shared" si="591"/>
        <v>43922Virginia</v>
      </c>
      <c r="B1878" t="str">
        <f t="shared" si="596"/>
        <v>43922VA</v>
      </c>
      <c r="C1878" s="6">
        <v>43922</v>
      </c>
      <c r="D1878" t="s">
        <v>109</v>
      </c>
      <c r="E1878" t="s">
        <v>54</v>
      </c>
      <c r="F1878">
        <f>IFERROR(VLOOKUP(B1878,CovidTracking!B:G,4,FALSE),0)</f>
        <v>1484</v>
      </c>
      <c r="G1878">
        <f>IFERROR(VLOOKUP(B1878,CovidTracking!B:G,5,FALSE),0)</f>
        <v>13860</v>
      </c>
      <c r="H1878">
        <f t="shared" si="597"/>
        <v>15344</v>
      </c>
      <c r="I1878">
        <f>IFERROR(VLOOKUP(B1878,CovidTracking!B:G,6,FALSE),0)</f>
        <v>34</v>
      </c>
      <c r="J1878">
        <f t="shared" si="592"/>
        <v>234</v>
      </c>
      <c r="K1878">
        <f t="shared" si="593"/>
        <v>1709</v>
      </c>
      <c r="L1878">
        <f t="shared" si="594"/>
        <v>1943</v>
      </c>
      <c r="M1878">
        <f t="shared" si="595"/>
        <v>7</v>
      </c>
      <c r="N1878">
        <f>VLOOKUP(A1878,Mobility!$A:$L,7,FALSE)</f>
        <v>-38</v>
      </c>
      <c r="O1878">
        <f>VLOOKUP(A1878,Mobility!$A:$L,8,FALSE)</f>
        <v>-12</v>
      </c>
      <c r="P1878">
        <f>VLOOKUP(A1878,Mobility!$A:$L,9,FALSE)</f>
        <v>-11</v>
      </c>
      <c r="Q1878">
        <f>VLOOKUP(A1878,Mobility!$A:$L,10,FALSE)</f>
        <v>-50</v>
      </c>
      <c r="R1878">
        <f>VLOOKUP(A1878,Mobility!$A:$L,11,FALSE)</f>
        <v>-49</v>
      </c>
      <c r="S1878">
        <f>VLOOKUP(A1878,Mobility!$A:$L,12,FALSE)</f>
        <v>21</v>
      </c>
      <c r="T1878">
        <f>VLOOKUP(D1878,'Pop and Pop Den'!A:C,2,FALSE)</f>
        <v>8626207</v>
      </c>
      <c r="U1878">
        <f>VLOOKUP(D1878,'Pop and Pop Den'!A:C,3,FALSE)</f>
        <v>218.44030000000001</v>
      </c>
      <c r="V1878">
        <f>VLOOKUP(D1878,Unemployment!A:B,2,FALSE)</f>
        <v>2.8</v>
      </c>
      <c r="W1878">
        <f>VLOOKUP(D1878,Unemployment!H:J,2,FALSE)</f>
        <v>2.6</v>
      </c>
      <c r="X1878">
        <f>VLOOKUP(D1878,Unemployment!H:J,3,FALSE)</f>
        <v>3.3</v>
      </c>
      <c r="Y1878">
        <f t="shared" si="598"/>
        <v>0.5</v>
      </c>
      <c r="Z1878">
        <f t="shared" si="599"/>
        <v>0.69999999999999973</v>
      </c>
      <c r="AA1878">
        <f>VLOOKUP(D1878,MedianAge!A:B,2,FALSE)</f>
        <v>38.1</v>
      </c>
      <c r="AB1878" s="6">
        <f>VLOOKUP(D1878,StateActions!F:G,2,FALSE)</f>
        <v>43920</v>
      </c>
      <c r="AC1878" s="6">
        <f>VLOOKUP(D1878,StateActions!L:M,2,FALSE)</f>
        <v>43913</v>
      </c>
      <c r="AD1878" s="6">
        <f>VLOOKUP(D1878,StateActions!A:B,2,FALSE)</f>
        <v>43903</v>
      </c>
      <c r="AE1878">
        <f t="shared" si="600"/>
        <v>2</v>
      </c>
      <c r="AF1878">
        <f t="shared" si="601"/>
        <v>9</v>
      </c>
      <c r="AG1878">
        <f t="shared" si="602"/>
        <v>19</v>
      </c>
      <c r="AH1878" s="18">
        <f t="shared" si="603"/>
        <v>9.6715328467153291E-2</v>
      </c>
      <c r="AI1878" s="18">
        <f t="shared" si="604"/>
        <v>0.90328467153284675</v>
      </c>
      <c r="AJ1878" s="20">
        <f t="shared" si="605"/>
        <v>2.2158498435870698E-3</v>
      </c>
      <c r="AK1878" t="str">
        <f t="shared" si="606"/>
        <v>Include</v>
      </c>
      <c r="AL1878" t="str">
        <f t="shared" si="607"/>
        <v>10 or more deaths</v>
      </c>
      <c r="AM1878" s="6">
        <f>IFERROR(VLOOKUP(D1878,DatesEachStateReach10Deaths!A:B,2,FALSE),AK1878)</f>
        <v>43916</v>
      </c>
      <c r="AN1878">
        <f t="shared" si="608"/>
        <v>6</v>
      </c>
    </row>
    <row r="1879" spans="1:40" x14ac:dyDescent="0.25">
      <c r="A1879" t="str">
        <f t="shared" si="591"/>
        <v>43923Virginia</v>
      </c>
      <c r="B1879" t="str">
        <f t="shared" si="596"/>
        <v>43923VA</v>
      </c>
      <c r="C1879" s="6">
        <v>43923</v>
      </c>
      <c r="D1879" t="s">
        <v>109</v>
      </c>
      <c r="E1879" t="s">
        <v>54</v>
      </c>
      <c r="F1879">
        <f>IFERROR(VLOOKUP(B1879,CovidTracking!B:G,4,FALSE),0)</f>
        <v>1706</v>
      </c>
      <c r="G1879">
        <f>IFERROR(VLOOKUP(B1879,CovidTracking!B:G,5,FALSE),0)</f>
        <v>15883</v>
      </c>
      <c r="H1879">
        <f t="shared" si="597"/>
        <v>17589</v>
      </c>
      <c r="I1879">
        <f>IFERROR(VLOOKUP(B1879,CovidTracking!B:G,6,FALSE),0)</f>
        <v>41</v>
      </c>
      <c r="J1879">
        <f t="shared" si="592"/>
        <v>222</v>
      </c>
      <c r="K1879">
        <f t="shared" si="593"/>
        <v>2023</v>
      </c>
      <c r="L1879">
        <f t="shared" si="594"/>
        <v>2245</v>
      </c>
      <c r="M1879">
        <f t="shared" si="595"/>
        <v>7</v>
      </c>
      <c r="N1879">
        <f>VLOOKUP(A1879,Mobility!$A:$L,7,FALSE)</f>
        <v>-38</v>
      </c>
      <c r="O1879">
        <f>VLOOKUP(A1879,Mobility!$A:$L,8,FALSE)</f>
        <v>-12</v>
      </c>
      <c r="P1879">
        <f>VLOOKUP(A1879,Mobility!$A:$L,9,FALSE)</f>
        <v>9</v>
      </c>
      <c r="Q1879">
        <f>VLOOKUP(A1879,Mobility!$A:$L,10,FALSE)</f>
        <v>-52</v>
      </c>
      <c r="R1879">
        <f>VLOOKUP(A1879,Mobility!$A:$L,11,FALSE)</f>
        <v>-49</v>
      </c>
      <c r="S1879">
        <f>VLOOKUP(A1879,Mobility!$A:$L,12,FALSE)</f>
        <v>21</v>
      </c>
      <c r="T1879">
        <f>VLOOKUP(D1879,'Pop and Pop Den'!A:C,2,FALSE)</f>
        <v>8626207</v>
      </c>
      <c r="U1879">
        <f>VLOOKUP(D1879,'Pop and Pop Den'!A:C,3,FALSE)</f>
        <v>218.44030000000001</v>
      </c>
      <c r="V1879">
        <f>VLOOKUP(D1879,Unemployment!A:B,2,FALSE)</f>
        <v>2.8</v>
      </c>
      <c r="W1879">
        <f>VLOOKUP(D1879,Unemployment!H:J,2,FALSE)</f>
        <v>2.6</v>
      </c>
      <c r="X1879">
        <f>VLOOKUP(D1879,Unemployment!H:J,3,FALSE)</f>
        <v>3.3</v>
      </c>
      <c r="Y1879">
        <f t="shared" si="598"/>
        <v>0.5</v>
      </c>
      <c r="Z1879">
        <f t="shared" si="599"/>
        <v>0.69999999999999973</v>
      </c>
      <c r="AA1879">
        <f>VLOOKUP(D1879,MedianAge!A:B,2,FALSE)</f>
        <v>38.1</v>
      </c>
      <c r="AB1879" s="6">
        <f>VLOOKUP(D1879,StateActions!F:G,2,FALSE)</f>
        <v>43920</v>
      </c>
      <c r="AC1879" s="6">
        <f>VLOOKUP(D1879,StateActions!L:M,2,FALSE)</f>
        <v>43913</v>
      </c>
      <c r="AD1879" s="6">
        <f>VLOOKUP(D1879,StateActions!A:B,2,FALSE)</f>
        <v>43903</v>
      </c>
      <c r="AE1879">
        <f t="shared" si="600"/>
        <v>3</v>
      </c>
      <c r="AF1879">
        <f t="shared" si="601"/>
        <v>10</v>
      </c>
      <c r="AG1879">
        <f t="shared" si="602"/>
        <v>20</v>
      </c>
      <c r="AH1879" s="18">
        <f t="shared" si="603"/>
        <v>9.6992438455853092E-2</v>
      </c>
      <c r="AI1879" s="18">
        <f t="shared" si="604"/>
        <v>0.90300756154414696</v>
      </c>
      <c r="AJ1879" s="20">
        <f t="shared" si="605"/>
        <v>2.331002331002331E-3</v>
      </c>
      <c r="AK1879" t="str">
        <f t="shared" si="606"/>
        <v>Include</v>
      </c>
      <c r="AL1879" t="str">
        <f t="shared" si="607"/>
        <v>10 or more deaths</v>
      </c>
      <c r="AM1879" s="6">
        <f>IFERROR(VLOOKUP(D1879,DatesEachStateReach10Deaths!A:B,2,FALSE),AK1879)</f>
        <v>43916</v>
      </c>
      <c r="AN1879">
        <f t="shared" si="608"/>
        <v>7</v>
      </c>
    </row>
    <row r="1880" spans="1:40" x14ac:dyDescent="0.25">
      <c r="A1880" t="str">
        <f t="shared" si="591"/>
        <v>43924Virginia</v>
      </c>
      <c r="B1880" t="str">
        <f t="shared" si="596"/>
        <v>43924VA</v>
      </c>
      <c r="C1880" s="6">
        <v>43924</v>
      </c>
      <c r="D1880" t="s">
        <v>109</v>
      </c>
      <c r="E1880" t="s">
        <v>54</v>
      </c>
      <c r="F1880">
        <f>IFERROR(VLOOKUP(B1880,CovidTracking!B:G,4,FALSE),0)</f>
        <v>2012</v>
      </c>
      <c r="G1880">
        <f>IFERROR(VLOOKUP(B1880,CovidTracking!B:G,5,FALSE),0)</f>
        <v>16993</v>
      </c>
      <c r="H1880">
        <f t="shared" si="597"/>
        <v>19005</v>
      </c>
      <c r="I1880">
        <f>IFERROR(VLOOKUP(B1880,CovidTracking!B:G,6,FALSE),0)</f>
        <v>46</v>
      </c>
      <c r="J1880">
        <f t="shared" si="592"/>
        <v>306</v>
      </c>
      <c r="K1880">
        <f t="shared" si="593"/>
        <v>1110</v>
      </c>
      <c r="L1880">
        <f t="shared" si="594"/>
        <v>1416</v>
      </c>
      <c r="M1880">
        <f t="shared" si="595"/>
        <v>5</v>
      </c>
      <c r="N1880">
        <f>VLOOKUP(A1880,Mobility!$A:$L,7,FALSE)</f>
        <v>-38</v>
      </c>
      <c r="O1880">
        <f>VLOOKUP(A1880,Mobility!$A:$L,8,FALSE)</f>
        <v>-12</v>
      </c>
      <c r="P1880">
        <f>VLOOKUP(A1880,Mobility!$A:$L,9,FALSE)</f>
        <v>13</v>
      </c>
      <c r="Q1880">
        <f>VLOOKUP(A1880,Mobility!$A:$L,10,FALSE)</f>
        <v>-52</v>
      </c>
      <c r="R1880">
        <f>VLOOKUP(A1880,Mobility!$A:$L,11,FALSE)</f>
        <v>-48</v>
      </c>
      <c r="S1880">
        <f>VLOOKUP(A1880,Mobility!$A:$L,12,FALSE)</f>
        <v>22</v>
      </c>
      <c r="T1880">
        <f>VLOOKUP(D1880,'Pop and Pop Den'!A:C,2,FALSE)</f>
        <v>8626207</v>
      </c>
      <c r="U1880">
        <f>VLOOKUP(D1880,'Pop and Pop Den'!A:C,3,FALSE)</f>
        <v>218.44030000000001</v>
      </c>
      <c r="V1880">
        <f>VLOOKUP(D1880,Unemployment!A:B,2,FALSE)</f>
        <v>2.8</v>
      </c>
      <c r="W1880">
        <f>VLOOKUP(D1880,Unemployment!H:J,2,FALSE)</f>
        <v>2.6</v>
      </c>
      <c r="X1880">
        <f>VLOOKUP(D1880,Unemployment!H:J,3,FALSE)</f>
        <v>3.3</v>
      </c>
      <c r="Y1880">
        <f t="shared" si="598"/>
        <v>0.5</v>
      </c>
      <c r="Z1880">
        <f t="shared" si="599"/>
        <v>0.69999999999999973</v>
      </c>
      <c r="AA1880">
        <f>VLOOKUP(D1880,MedianAge!A:B,2,FALSE)</f>
        <v>38.1</v>
      </c>
      <c r="AB1880" s="6">
        <f>VLOOKUP(D1880,StateActions!F:G,2,FALSE)</f>
        <v>43920</v>
      </c>
      <c r="AC1880" s="6">
        <f>VLOOKUP(D1880,StateActions!L:M,2,FALSE)</f>
        <v>43913</v>
      </c>
      <c r="AD1880" s="6">
        <f>VLOOKUP(D1880,StateActions!A:B,2,FALSE)</f>
        <v>43903</v>
      </c>
      <c r="AE1880">
        <f t="shared" si="600"/>
        <v>4</v>
      </c>
      <c r="AF1880">
        <f t="shared" si="601"/>
        <v>11</v>
      </c>
      <c r="AG1880">
        <f t="shared" si="602"/>
        <v>21</v>
      </c>
      <c r="AH1880" s="18">
        <f t="shared" si="603"/>
        <v>0.10586687713759536</v>
      </c>
      <c r="AI1880" s="18">
        <f t="shared" si="604"/>
        <v>0.89413312286240465</v>
      </c>
      <c r="AJ1880" s="20">
        <f t="shared" si="605"/>
        <v>2.4204156800841882E-3</v>
      </c>
      <c r="AK1880" t="str">
        <f t="shared" si="606"/>
        <v>Include</v>
      </c>
      <c r="AL1880" t="str">
        <f t="shared" si="607"/>
        <v>10 or more deaths</v>
      </c>
      <c r="AM1880" s="6">
        <f>IFERROR(VLOOKUP(D1880,DatesEachStateReach10Deaths!A:B,2,FALSE),AK1880)</f>
        <v>43916</v>
      </c>
      <c r="AN1880">
        <f t="shared" si="608"/>
        <v>8</v>
      </c>
    </row>
    <row r="1881" spans="1:40" x14ac:dyDescent="0.25">
      <c r="A1881" t="str">
        <f t="shared" si="591"/>
        <v>43925Virginia</v>
      </c>
      <c r="B1881" t="str">
        <f t="shared" si="596"/>
        <v>43925VA</v>
      </c>
      <c r="C1881" s="6">
        <v>43925</v>
      </c>
      <c r="D1881" t="s">
        <v>109</v>
      </c>
      <c r="E1881" t="s">
        <v>54</v>
      </c>
      <c r="F1881">
        <f>IFERROR(VLOOKUP(B1881,CovidTracking!B:G,4,FALSE),0)</f>
        <v>2407</v>
      </c>
      <c r="G1881">
        <f>IFERROR(VLOOKUP(B1881,CovidTracking!B:G,5,FALSE),0)</f>
        <v>19145</v>
      </c>
      <c r="H1881">
        <f t="shared" si="597"/>
        <v>21552</v>
      </c>
      <c r="I1881">
        <f>IFERROR(VLOOKUP(B1881,CovidTracking!B:G,6,FALSE),0)</f>
        <v>52</v>
      </c>
      <c r="J1881">
        <f t="shared" si="592"/>
        <v>395</v>
      </c>
      <c r="K1881">
        <f t="shared" si="593"/>
        <v>2152</v>
      </c>
      <c r="L1881">
        <f t="shared" si="594"/>
        <v>2547</v>
      </c>
      <c r="M1881">
        <f t="shared" si="595"/>
        <v>6</v>
      </c>
      <c r="N1881">
        <f>VLOOKUP(A1881,Mobility!$A:$L,7,FALSE)</f>
        <v>-45</v>
      </c>
      <c r="O1881">
        <f>VLOOKUP(A1881,Mobility!$A:$L,8,FALSE)</f>
        <v>-14</v>
      </c>
      <c r="P1881">
        <f>VLOOKUP(A1881,Mobility!$A:$L,9,FALSE)</f>
        <v>4</v>
      </c>
      <c r="Q1881">
        <f>VLOOKUP(A1881,Mobility!$A:$L,10,FALSE)</f>
        <v>-51</v>
      </c>
      <c r="R1881">
        <f>VLOOKUP(A1881,Mobility!$A:$L,11,FALSE)</f>
        <v>-34</v>
      </c>
      <c r="S1881">
        <f>VLOOKUP(A1881,Mobility!$A:$L,12,FALSE)</f>
        <v>14</v>
      </c>
      <c r="T1881">
        <f>VLOOKUP(D1881,'Pop and Pop Den'!A:C,2,FALSE)</f>
        <v>8626207</v>
      </c>
      <c r="U1881">
        <f>VLOOKUP(D1881,'Pop and Pop Den'!A:C,3,FALSE)</f>
        <v>218.44030000000001</v>
      </c>
      <c r="V1881">
        <f>VLOOKUP(D1881,Unemployment!A:B,2,FALSE)</f>
        <v>2.8</v>
      </c>
      <c r="W1881">
        <f>VLOOKUP(D1881,Unemployment!H:J,2,FALSE)</f>
        <v>2.6</v>
      </c>
      <c r="X1881">
        <f>VLOOKUP(D1881,Unemployment!H:J,3,FALSE)</f>
        <v>3.3</v>
      </c>
      <c r="Y1881">
        <f t="shared" si="598"/>
        <v>0.5</v>
      </c>
      <c r="Z1881">
        <f t="shared" si="599"/>
        <v>0.69999999999999973</v>
      </c>
      <c r="AA1881">
        <f>VLOOKUP(D1881,MedianAge!A:B,2,FALSE)</f>
        <v>38.1</v>
      </c>
      <c r="AB1881" s="6">
        <f>VLOOKUP(D1881,StateActions!F:G,2,FALSE)</f>
        <v>43920</v>
      </c>
      <c r="AC1881" s="6">
        <f>VLOOKUP(D1881,StateActions!L:M,2,FALSE)</f>
        <v>43913</v>
      </c>
      <c r="AD1881" s="6">
        <f>VLOOKUP(D1881,StateActions!A:B,2,FALSE)</f>
        <v>43903</v>
      </c>
      <c r="AE1881">
        <f t="shared" si="600"/>
        <v>5</v>
      </c>
      <c r="AF1881">
        <f t="shared" si="601"/>
        <v>12</v>
      </c>
      <c r="AG1881">
        <f t="shared" si="602"/>
        <v>22</v>
      </c>
      <c r="AH1881" s="18">
        <f t="shared" si="603"/>
        <v>0.1116833704528582</v>
      </c>
      <c r="AI1881" s="18">
        <f t="shared" si="604"/>
        <v>0.88831662954714175</v>
      </c>
      <c r="AJ1881" s="20">
        <f t="shared" si="605"/>
        <v>2.4127691165553079E-3</v>
      </c>
      <c r="AK1881" t="str">
        <f t="shared" si="606"/>
        <v>Include</v>
      </c>
      <c r="AL1881" t="str">
        <f t="shared" si="607"/>
        <v>10 or more deaths</v>
      </c>
      <c r="AM1881" s="6">
        <f>IFERROR(VLOOKUP(D1881,DatesEachStateReach10Deaths!A:B,2,FALSE),AK1881)</f>
        <v>43916</v>
      </c>
      <c r="AN1881">
        <f t="shared" si="608"/>
        <v>9</v>
      </c>
    </row>
    <row r="1882" spans="1:40" x14ac:dyDescent="0.25">
      <c r="A1882" t="str">
        <f t="shared" si="591"/>
        <v>43926Virginia</v>
      </c>
      <c r="B1882" t="str">
        <f t="shared" si="596"/>
        <v>43926VA</v>
      </c>
      <c r="C1882" s="6">
        <v>43926</v>
      </c>
      <c r="D1882" t="s">
        <v>109</v>
      </c>
      <c r="E1882" t="s">
        <v>54</v>
      </c>
      <c r="F1882">
        <f>IFERROR(VLOOKUP(B1882,CovidTracking!B:G,4,FALSE),0)</f>
        <v>2637</v>
      </c>
      <c r="G1882">
        <f>IFERROR(VLOOKUP(B1882,CovidTracking!B:G,5,FALSE),0)</f>
        <v>21034</v>
      </c>
      <c r="H1882">
        <f t="shared" si="597"/>
        <v>23671</v>
      </c>
      <c r="I1882">
        <f>IFERROR(VLOOKUP(B1882,CovidTracking!B:G,6,FALSE),0)</f>
        <v>51</v>
      </c>
      <c r="J1882">
        <f t="shared" si="592"/>
        <v>230</v>
      </c>
      <c r="K1882">
        <f t="shared" si="593"/>
        <v>1889</v>
      </c>
      <c r="L1882">
        <f t="shared" si="594"/>
        <v>2119</v>
      </c>
      <c r="M1882">
        <f t="shared" si="595"/>
        <v>-1</v>
      </c>
      <c r="N1882">
        <f>VLOOKUP(A1882,Mobility!$A:$L,7,FALSE)</f>
        <v>-44</v>
      </c>
      <c r="O1882">
        <f>VLOOKUP(A1882,Mobility!$A:$L,8,FALSE)</f>
        <v>-18</v>
      </c>
      <c r="P1882">
        <f>VLOOKUP(A1882,Mobility!$A:$L,9,FALSE)</f>
        <v>21</v>
      </c>
      <c r="Q1882">
        <f>VLOOKUP(A1882,Mobility!$A:$L,10,FALSE)</f>
        <v>-56</v>
      </c>
      <c r="R1882">
        <f>VLOOKUP(A1882,Mobility!$A:$L,11,FALSE)</f>
        <v>-39</v>
      </c>
      <c r="S1882">
        <f>VLOOKUP(A1882,Mobility!$A:$L,12,FALSE)</f>
        <v>12</v>
      </c>
      <c r="T1882">
        <f>VLOOKUP(D1882,'Pop and Pop Den'!A:C,2,FALSE)</f>
        <v>8626207</v>
      </c>
      <c r="U1882">
        <f>VLOOKUP(D1882,'Pop and Pop Den'!A:C,3,FALSE)</f>
        <v>218.44030000000001</v>
      </c>
      <c r="V1882">
        <f>VLOOKUP(D1882,Unemployment!A:B,2,FALSE)</f>
        <v>2.8</v>
      </c>
      <c r="W1882">
        <f>VLOOKUP(D1882,Unemployment!H:J,2,FALSE)</f>
        <v>2.6</v>
      </c>
      <c r="X1882">
        <f>VLOOKUP(D1882,Unemployment!H:J,3,FALSE)</f>
        <v>3.3</v>
      </c>
      <c r="Y1882">
        <f t="shared" si="598"/>
        <v>0.5</v>
      </c>
      <c r="Z1882">
        <f t="shared" si="599"/>
        <v>0.69999999999999973</v>
      </c>
      <c r="AA1882">
        <f>VLOOKUP(D1882,MedianAge!A:B,2,FALSE)</f>
        <v>38.1</v>
      </c>
      <c r="AB1882" s="6">
        <f>VLOOKUP(D1882,StateActions!F:G,2,FALSE)</f>
        <v>43920</v>
      </c>
      <c r="AC1882" s="6">
        <f>VLOOKUP(D1882,StateActions!L:M,2,FALSE)</f>
        <v>43913</v>
      </c>
      <c r="AD1882" s="6">
        <f>VLOOKUP(D1882,StateActions!A:B,2,FALSE)</f>
        <v>43903</v>
      </c>
      <c r="AE1882">
        <f t="shared" si="600"/>
        <v>6</v>
      </c>
      <c r="AF1882">
        <f t="shared" si="601"/>
        <v>13</v>
      </c>
      <c r="AG1882">
        <f t="shared" si="602"/>
        <v>23</v>
      </c>
      <c r="AH1882" s="18">
        <f t="shared" si="603"/>
        <v>0.11140213763677073</v>
      </c>
      <c r="AI1882" s="18">
        <f t="shared" si="604"/>
        <v>0.88859786236322924</v>
      </c>
      <c r="AJ1882" s="20">
        <f t="shared" si="605"/>
        <v>2.1545350851252588E-3</v>
      </c>
      <c r="AK1882" t="str">
        <f t="shared" si="606"/>
        <v>Include</v>
      </c>
      <c r="AL1882" t="str">
        <f t="shared" si="607"/>
        <v>10 or more deaths</v>
      </c>
      <c r="AM1882" s="6">
        <f>IFERROR(VLOOKUP(D1882,DatesEachStateReach10Deaths!A:B,2,FALSE),AK1882)</f>
        <v>43916</v>
      </c>
      <c r="AN1882">
        <f t="shared" si="608"/>
        <v>10</v>
      </c>
    </row>
    <row r="1883" spans="1:40" x14ac:dyDescent="0.25">
      <c r="A1883" t="str">
        <f t="shared" si="591"/>
        <v>43927Virginia</v>
      </c>
      <c r="B1883" t="str">
        <f t="shared" si="596"/>
        <v>43927VA</v>
      </c>
      <c r="C1883" s="6">
        <v>43927</v>
      </c>
      <c r="D1883" t="s">
        <v>109</v>
      </c>
      <c r="E1883" t="s">
        <v>54</v>
      </c>
      <c r="F1883">
        <f>IFERROR(VLOOKUP(B1883,CovidTracking!B:G,4,FALSE),0)</f>
        <v>2878</v>
      </c>
      <c r="G1883">
        <f>IFERROR(VLOOKUP(B1883,CovidTracking!B:G,5,FALSE),0)</f>
        <v>21643</v>
      </c>
      <c r="H1883">
        <f t="shared" si="597"/>
        <v>24521</v>
      </c>
      <c r="I1883">
        <f>IFERROR(VLOOKUP(B1883,CovidTracking!B:G,6,FALSE),0)</f>
        <v>54</v>
      </c>
      <c r="J1883">
        <f t="shared" si="592"/>
        <v>241</v>
      </c>
      <c r="K1883">
        <f t="shared" si="593"/>
        <v>609</v>
      </c>
      <c r="L1883">
        <f t="shared" si="594"/>
        <v>850</v>
      </c>
      <c r="M1883">
        <f t="shared" si="595"/>
        <v>3</v>
      </c>
      <c r="N1883">
        <f>VLOOKUP(A1883,Mobility!$A:$L,7,FALSE)</f>
        <v>-38</v>
      </c>
      <c r="O1883">
        <f>VLOOKUP(A1883,Mobility!$A:$L,8,FALSE)</f>
        <v>-15</v>
      </c>
      <c r="P1883">
        <f>VLOOKUP(A1883,Mobility!$A:$L,9,FALSE)</f>
        <v>18</v>
      </c>
      <c r="Q1883">
        <f>VLOOKUP(A1883,Mobility!$A:$L,10,FALSE)</f>
        <v>-54</v>
      </c>
      <c r="R1883">
        <f>VLOOKUP(A1883,Mobility!$A:$L,11,FALSE)</f>
        <v>-48</v>
      </c>
      <c r="S1883">
        <f>VLOOKUP(A1883,Mobility!$A:$L,12,FALSE)</f>
        <v>20</v>
      </c>
      <c r="T1883">
        <f>VLOOKUP(D1883,'Pop and Pop Den'!A:C,2,FALSE)</f>
        <v>8626207</v>
      </c>
      <c r="U1883">
        <f>VLOOKUP(D1883,'Pop and Pop Den'!A:C,3,FALSE)</f>
        <v>218.44030000000001</v>
      </c>
      <c r="V1883">
        <f>VLOOKUP(D1883,Unemployment!A:B,2,FALSE)</f>
        <v>2.8</v>
      </c>
      <c r="W1883">
        <f>VLOOKUP(D1883,Unemployment!H:J,2,FALSE)</f>
        <v>2.6</v>
      </c>
      <c r="X1883">
        <f>VLOOKUP(D1883,Unemployment!H:J,3,FALSE)</f>
        <v>3.3</v>
      </c>
      <c r="Y1883">
        <f t="shared" si="598"/>
        <v>0.5</v>
      </c>
      <c r="Z1883">
        <f t="shared" si="599"/>
        <v>0.69999999999999973</v>
      </c>
      <c r="AA1883">
        <f>VLOOKUP(D1883,MedianAge!A:B,2,FALSE)</f>
        <v>38.1</v>
      </c>
      <c r="AB1883" s="6">
        <f>VLOOKUP(D1883,StateActions!F:G,2,FALSE)</f>
        <v>43920</v>
      </c>
      <c r="AC1883" s="6">
        <f>VLOOKUP(D1883,StateActions!L:M,2,FALSE)</f>
        <v>43913</v>
      </c>
      <c r="AD1883" s="6">
        <f>VLOOKUP(D1883,StateActions!A:B,2,FALSE)</f>
        <v>43903</v>
      </c>
      <c r="AE1883">
        <f t="shared" si="600"/>
        <v>7</v>
      </c>
      <c r="AF1883">
        <f t="shared" si="601"/>
        <v>14</v>
      </c>
      <c r="AG1883">
        <f t="shared" si="602"/>
        <v>24</v>
      </c>
      <c r="AH1883" s="18">
        <f t="shared" si="603"/>
        <v>0.11736878593858326</v>
      </c>
      <c r="AI1883" s="18">
        <f t="shared" si="604"/>
        <v>0.88263121406141676</v>
      </c>
      <c r="AJ1883" s="20">
        <f t="shared" si="605"/>
        <v>2.2021940377635494E-3</v>
      </c>
      <c r="AK1883" t="str">
        <f t="shared" si="606"/>
        <v>Include</v>
      </c>
      <c r="AL1883" t="str">
        <f t="shared" si="607"/>
        <v>10 or more deaths</v>
      </c>
      <c r="AM1883" s="6">
        <f>IFERROR(VLOOKUP(D1883,DatesEachStateReach10Deaths!A:B,2,FALSE),AK1883)</f>
        <v>43916</v>
      </c>
      <c r="AN1883">
        <f t="shared" si="608"/>
        <v>11</v>
      </c>
    </row>
    <row r="1884" spans="1:40" x14ac:dyDescent="0.25">
      <c r="A1884" t="str">
        <f t="shared" si="591"/>
        <v>43928Virginia</v>
      </c>
      <c r="B1884" t="str">
        <f t="shared" si="596"/>
        <v>43928VA</v>
      </c>
      <c r="C1884" s="6">
        <v>43928</v>
      </c>
      <c r="D1884" t="s">
        <v>109</v>
      </c>
      <c r="E1884" t="s">
        <v>54</v>
      </c>
      <c r="F1884">
        <f>IFERROR(VLOOKUP(B1884,CovidTracking!B:G,4,FALSE),0)</f>
        <v>3333</v>
      </c>
      <c r="G1884">
        <f>IFERROR(VLOOKUP(B1884,CovidTracking!B:G,5,FALSE),0)</f>
        <v>25312</v>
      </c>
      <c r="H1884">
        <f t="shared" si="597"/>
        <v>28645</v>
      </c>
      <c r="I1884">
        <f>IFERROR(VLOOKUP(B1884,CovidTracking!B:G,6,FALSE),0)</f>
        <v>63</v>
      </c>
      <c r="J1884">
        <f t="shared" si="592"/>
        <v>455</v>
      </c>
      <c r="K1884">
        <f t="shared" si="593"/>
        <v>3669</v>
      </c>
      <c r="L1884">
        <f t="shared" si="594"/>
        <v>4124</v>
      </c>
      <c r="M1884">
        <f t="shared" si="595"/>
        <v>9</v>
      </c>
      <c r="N1884">
        <f>VLOOKUP(A1884,Mobility!$A:$L,7,FALSE)</f>
        <v>-37</v>
      </c>
      <c r="O1884">
        <f>VLOOKUP(A1884,Mobility!$A:$L,8,FALSE)</f>
        <v>-12</v>
      </c>
      <c r="P1884">
        <f>VLOOKUP(A1884,Mobility!$A:$L,9,FALSE)</f>
        <v>29</v>
      </c>
      <c r="Q1884">
        <f>VLOOKUP(A1884,Mobility!$A:$L,10,FALSE)</f>
        <v>-50</v>
      </c>
      <c r="R1884">
        <f>VLOOKUP(A1884,Mobility!$A:$L,11,FALSE)</f>
        <v>-50</v>
      </c>
      <c r="S1884">
        <f>VLOOKUP(A1884,Mobility!$A:$L,12,FALSE)</f>
        <v>20</v>
      </c>
      <c r="T1884">
        <f>VLOOKUP(D1884,'Pop and Pop Den'!A:C,2,FALSE)</f>
        <v>8626207</v>
      </c>
      <c r="U1884">
        <f>VLOOKUP(D1884,'Pop and Pop Den'!A:C,3,FALSE)</f>
        <v>218.44030000000001</v>
      </c>
      <c r="V1884">
        <f>VLOOKUP(D1884,Unemployment!A:B,2,FALSE)</f>
        <v>2.8</v>
      </c>
      <c r="W1884">
        <f>VLOOKUP(D1884,Unemployment!H:J,2,FALSE)</f>
        <v>2.6</v>
      </c>
      <c r="X1884">
        <f>VLOOKUP(D1884,Unemployment!H:J,3,FALSE)</f>
        <v>3.3</v>
      </c>
      <c r="Y1884">
        <f t="shared" si="598"/>
        <v>0.5</v>
      </c>
      <c r="Z1884">
        <f t="shared" si="599"/>
        <v>0.69999999999999973</v>
      </c>
      <c r="AA1884">
        <f>VLOOKUP(D1884,MedianAge!A:B,2,FALSE)</f>
        <v>38.1</v>
      </c>
      <c r="AB1884" s="6">
        <f>VLOOKUP(D1884,StateActions!F:G,2,FALSE)</f>
        <v>43920</v>
      </c>
      <c r="AC1884" s="6">
        <f>VLOOKUP(D1884,StateActions!L:M,2,FALSE)</f>
        <v>43913</v>
      </c>
      <c r="AD1884" s="6">
        <f>VLOOKUP(D1884,StateActions!A:B,2,FALSE)</f>
        <v>43903</v>
      </c>
      <c r="AE1884">
        <f t="shared" si="600"/>
        <v>8</v>
      </c>
      <c r="AF1884">
        <f t="shared" si="601"/>
        <v>15</v>
      </c>
      <c r="AG1884">
        <f t="shared" si="602"/>
        <v>25</v>
      </c>
      <c r="AH1884" s="18">
        <f t="shared" si="603"/>
        <v>0.1163553848839239</v>
      </c>
      <c r="AI1884" s="18">
        <f t="shared" si="604"/>
        <v>0.88364461511607606</v>
      </c>
      <c r="AJ1884" s="20">
        <f t="shared" si="605"/>
        <v>2.1993367079769593E-3</v>
      </c>
      <c r="AK1884" t="str">
        <f t="shared" si="606"/>
        <v>Include</v>
      </c>
      <c r="AL1884" t="str">
        <f t="shared" si="607"/>
        <v>10 or more deaths</v>
      </c>
      <c r="AM1884" s="6">
        <f>IFERROR(VLOOKUP(D1884,DatesEachStateReach10Deaths!A:B,2,FALSE),AK1884)</f>
        <v>43916</v>
      </c>
      <c r="AN1884">
        <f t="shared" si="608"/>
        <v>12</v>
      </c>
    </row>
    <row r="1885" spans="1:40" x14ac:dyDescent="0.25">
      <c r="A1885" t="str">
        <f t="shared" si="591"/>
        <v>43929Virginia</v>
      </c>
      <c r="B1885" t="str">
        <f t="shared" si="596"/>
        <v>43929VA</v>
      </c>
      <c r="C1885" s="6">
        <v>43929</v>
      </c>
      <c r="D1885" t="s">
        <v>109</v>
      </c>
      <c r="E1885" t="s">
        <v>54</v>
      </c>
      <c r="F1885">
        <f>IFERROR(VLOOKUP(B1885,CovidTracking!B:G,4,FALSE),0)</f>
        <v>3645</v>
      </c>
      <c r="G1885">
        <f>IFERROR(VLOOKUP(B1885,CovidTracking!B:G,5,FALSE),0)</f>
        <v>27000</v>
      </c>
      <c r="H1885">
        <f t="shared" si="597"/>
        <v>30645</v>
      </c>
      <c r="I1885">
        <f>IFERROR(VLOOKUP(B1885,CovidTracking!B:G,6,FALSE),0)</f>
        <v>75</v>
      </c>
      <c r="J1885">
        <f t="shared" si="592"/>
        <v>312</v>
      </c>
      <c r="K1885">
        <f t="shared" si="593"/>
        <v>1688</v>
      </c>
      <c r="L1885">
        <f t="shared" si="594"/>
        <v>2000</v>
      </c>
      <c r="M1885">
        <f t="shared" si="595"/>
        <v>12</v>
      </c>
      <c r="N1885">
        <f>VLOOKUP(A1885,Mobility!$A:$L,7,FALSE)</f>
        <v>-38</v>
      </c>
      <c r="O1885">
        <f>VLOOKUP(A1885,Mobility!$A:$L,8,FALSE)</f>
        <v>-13</v>
      </c>
      <c r="P1885">
        <f>VLOOKUP(A1885,Mobility!$A:$L,9,FALSE)</f>
        <v>24</v>
      </c>
      <c r="Q1885">
        <f>VLOOKUP(A1885,Mobility!$A:$L,10,FALSE)</f>
        <v>-49</v>
      </c>
      <c r="R1885">
        <f>VLOOKUP(A1885,Mobility!$A:$L,11,FALSE)</f>
        <v>-52</v>
      </c>
      <c r="S1885">
        <f>VLOOKUP(A1885,Mobility!$A:$L,12,FALSE)</f>
        <v>21</v>
      </c>
      <c r="T1885">
        <f>VLOOKUP(D1885,'Pop and Pop Den'!A:C,2,FALSE)</f>
        <v>8626207</v>
      </c>
      <c r="U1885">
        <f>VLOOKUP(D1885,'Pop and Pop Den'!A:C,3,FALSE)</f>
        <v>218.44030000000001</v>
      </c>
      <c r="V1885">
        <f>VLOOKUP(D1885,Unemployment!A:B,2,FALSE)</f>
        <v>2.8</v>
      </c>
      <c r="W1885">
        <f>VLOOKUP(D1885,Unemployment!H:J,2,FALSE)</f>
        <v>2.6</v>
      </c>
      <c r="X1885">
        <f>VLOOKUP(D1885,Unemployment!H:J,3,FALSE)</f>
        <v>3.3</v>
      </c>
      <c r="Y1885">
        <f t="shared" si="598"/>
        <v>0.5</v>
      </c>
      <c r="Z1885">
        <f t="shared" si="599"/>
        <v>0.69999999999999973</v>
      </c>
      <c r="AA1885">
        <f>VLOOKUP(D1885,MedianAge!A:B,2,FALSE)</f>
        <v>38.1</v>
      </c>
      <c r="AB1885" s="6">
        <f>VLOOKUP(D1885,StateActions!F:G,2,FALSE)</f>
        <v>43920</v>
      </c>
      <c r="AC1885" s="6">
        <f>VLOOKUP(D1885,StateActions!L:M,2,FALSE)</f>
        <v>43913</v>
      </c>
      <c r="AD1885" s="6">
        <f>VLOOKUP(D1885,StateActions!A:B,2,FALSE)</f>
        <v>43903</v>
      </c>
      <c r="AE1885">
        <f t="shared" si="600"/>
        <v>9</v>
      </c>
      <c r="AF1885">
        <f t="shared" si="601"/>
        <v>16</v>
      </c>
      <c r="AG1885">
        <f t="shared" si="602"/>
        <v>26</v>
      </c>
      <c r="AH1885" s="18">
        <f t="shared" si="603"/>
        <v>0.11894273127753303</v>
      </c>
      <c r="AI1885" s="18">
        <f t="shared" si="604"/>
        <v>0.88105726872246692</v>
      </c>
      <c r="AJ1885" s="20">
        <f t="shared" si="605"/>
        <v>2.4473813020068525E-3</v>
      </c>
      <c r="AK1885" t="str">
        <f t="shared" si="606"/>
        <v>Include</v>
      </c>
      <c r="AL1885" t="str">
        <f t="shared" si="607"/>
        <v>10 or more deaths</v>
      </c>
      <c r="AM1885" s="6">
        <f>IFERROR(VLOOKUP(D1885,DatesEachStateReach10Deaths!A:B,2,FALSE),AK1885)</f>
        <v>43916</v>
      </c>
      <c r="AN1885">
        <f t="shared" si="608"/>
        <v>13</v>
      </c>
    </row>
    <row r="1886" spans="1:40" x14ac:dyDescent="0.25">
      <c r="A1886" t="str">
        <f t="shared" si="591"/>
        <v>43930Virginia</v>
      </c>
      <c r="B1886" t="str">
        <f t="shared" si="596"/>
        <v>43930VA</v>
      </c>
      <c r="C1886" s="6">
        <v>43930</v>
      </c>
      <c r="D1886" t="s">
        <v>109</v>
      </c>
      <c r="E1886" t="s">
        <v>54</v>
      </c>
      <c r="F1886">
        <f>IFERROR(VLOOKUP(B1886,CovidTracking!B:G,4,FALSE),0)</f>
        <v>4042</v>
      </c>
      <c r="G1886">
        <f>IFERROR(VLOOKUP(B1886,CovidTracking!B:G,5,FALSE),0)</f>
        <v>28984</v>
      </c>
      <c r="H1886">
        <f t="shared" si="597"/>
        <v>33026</v>
      </c>
      <c r="I1886">
        <f>IFERROR(VLOOKUP(B1886,CovidTracking!B:G,6,FALSE),0)</f>
        <v>109</v>
      </c>
      <c r="J1886">
        <f t="shared" si="592"/>
        <v>397</v>
      </c>
      <c r="K1886">
        <f t="shared" si="593"/>
        <v>1984</v>
      </c>
      <c r="L1886">
        <f t="shared" si="594"/>
        <v>2381</v>
      </c>
      <c r="M1886">
        <f t="shared" si="595"/>
        <v>34</v>
      </c>
      <c r="N1886">
        <f>VLOOKUP(A1886,Mobility!$A:$L,7,FALSE)</f>
        <v>-38</v>
      </c>
      <c r="O1886">
        <f>VLOOKUP(A1886,Mobility!$A:$L,8,FALSE)</f>
        <v>-12</v>
      </c>
      <c r="P1886">
        <f>VLOOKUP(A1886,Mobility!$A:$L,9,FALSE)</f>
        <v>15</v>
      </c>
      <c r="Q1886">
        <f>VLOOKUP(A1886,Mobility!$A:$L,10,FALSE)</f>
        <v>-53</v>
      </c>
      <c r="R1886">
        <f>VLOOKUP(A1886,Mobility!$A:$L,11,FALSE)</f>
        <v>-51</v>
      </c>
      <c r="S1886">
        <f>VLOOKUP(A1886,Mobility!$A:$L,12,FALSE)</f>
        <v>21</v>
      </c>
      <c r="T1886">
        <f>VLOOKUP(D1886,'Pop and Pop Den'!A:C,2,FALSE)</f>
        <v>8626207</v>
      </c>
      <c r="U1886">
        <f>VLOOKUP(D1886,'Pop and Pop Den'!A:C,3,FALSE)</f>
        <v>218.44030000000001</v>
      </c>
      <c r="V1886">
        <f>VLOOKUP(D1886,Unemployment!A:B,2,FALSE)</f>
        <v>2.8</v>
      </c>
      <c r="W1886">
        <f>VLOOKUP(D1886,Unemployment!H:J,2,FALSE)</f>
        <v>2.6</v>
      </c>
      <c r="X1886">
        <f>VLOOKUP(D1886,Unemployment!H:J,3,FALSE)</f>
        <v>3.3</v>
      </c>
      <c r="Y1886">
        <f t="shared" si="598"/>
        <v>0.5</v>
      </c>
      <c r="Z1886">
        <f t="shared" si="599"/>
        <v>0.69999999999999973</v>
      </c>
      <c r="AA1886">
        <f>VLOOKUP(D1886,MedianAge!A:B,2,FALSE)</f>
        <v>38.1</v>
      </c>
      <c r="AB1886" s="6">
        <f>VLOOKUP(D1886,StateActions!F:G,2,FALSE)</f>
        <v>43920</v>
      </c>
      <c r="AC1886" s="6">
        <f>VLOOKUP(D1886,StateActions!L:M,2,FALSE)</f>
        <v>43913</v>
      </c>
      <c r="AD1886" s="6">
        <f>VLOOKUP(D1886,StateActions!A:B,2,FALSE)</f>
        <v>43903</v>
      </c>
      <c r="AE1886">
        <f t="shared" si="600"/>
        <v>10</v>
      </c>
      <c r="AF1886">
        <f t="shared" si="601"/>
        <v>17</v>
      </c>
      <c r="AG1886">
        <f t="shared" si="602"/>
        <v>27</v>
      </c>
      <c r="AH1886" s="18">
        <f t="shared" si="603"/>
        <v>0.12238842124386846</v>
      </c>
      <c r="AI1886" s="18">
        <f t="shared" si="604"/>
        <v>0.87761157875613149</v>
      </c>
      <c r="AJ1886" s="20">
        <f t="shared" si="605"/>
        <v>3.3004299642705745E-3</v>
      </c>
      <c r="AK1886" t="str">
        <f t="shared" si="606"/>
        <v>Include</v>
      </c>
      <c r="AL1886" t="str">
        <f t="shared" si="607"/>
        <v>10 or more deaths</v>
      </c>
      <c r="AM1886" s="6">
        <f>IFERROR(VLOOKUP(D1886,DatesEachStateReach10Deaths!A:B,2,FALSE),AK1886)</f>
        <v>43916</v>
      </c>
      <c r="AN1886">
        <f t="shared" si="608"/>
        <v>14</v>
      </c>
    </row>
    <row r="1887" spans="1:40" x14ac:dyDescent="0.25">
      <c r="A1887" t="str">
        <f t="shared" si="591"/>
        <v>43931Virginia</v>
      </c>
      <c r="B1887" t="str">
        <f t="shared" si="596"/>
        <v>43931VA</v>
      </c>
      <c r="C1887" s="6">
        <v>43931</v>
      </c>
      <c r="D1887" t="s">
        <v>109</v>
      </c>
      <c r="E1887" t="s">
        <v>54</v>
      </c>
      <c r="F1887">
        <f>IFERROR(VLOOKUP(B1887,CovidTracking!B:G,4,FALSE),0)</f>
        <v>4509</v>
      </c>
      <c r="G1887">
        <f>IFERROR(VLOOKUP(B1887,CovidTracking!B:G,5,FALSE),0)</f>
        <v>30950</v>
      </c>
      <c r="H1887">
        <f t="shared" si="597"/>
        <v>35459</v>
      </c>
      <c r="I1887">
        <f>IFERROR(VLOOKUP(B1887,CovidTracking!B:G,6,FALSE),0)</f>
        <v>121</v>
      </c>
      <c r="J1887">
        <f t="shared" si="592"/>
        <v>467</v>
      </c>
      <c r="K1887">
        <f t="shared" si="593"/>
        <v>1966</v>
      </c>
      <c r="L1887">
        <f t="shared" si="594"/>
        <v>2433</v>
      </c>
      <c r="M1887">
        <f t="shared" si="595"/>
        <v>12</v>
      </c>
      <c r="N1887">
        <f>VLOOKUP(A1887,Mobility!$A:$L,7,FALSE)</f>
        <v>-39</v>
      </c>
      <c r="O1887">
        <f>VLOOKUP(A1887,Mobility!$A:$L,8,FALSE)</f>
        <v>-14</v>
      </c>
      <c r="P1887">
        <f>VLOOKUP(A1887,Mobility!$A:$L,9,FALSE)</f>
        <v>-7</v>
      </c>
      <c r="Q1887">
        <f>VLOOKUP(A1887,Mobility!$A:$L,10,FALSE)</f>
        <v>-56</v>
      </c>
      <c r="R1887">
        <f>VLOOKUP(A1887,Mobility!$A:$L,11,FALSE)</f>
        <v>-54</v>
      </c>
      <c r="S1887">
        <f>VLOOKUP(A1887,Mobility!$A:$L,12,FALSE)</f>
        <v>24</v>
      </c>
      <c r="T1887">
        <f>VLOOKUP(D1887,'Pop and Pop Den'!A:C,2,FALSE)</f>
        <v>8626207</v>
      </c>
      <c r="U1887">
        <f>VLOOKUP(D1887,'Pop and Pop Den'!A:C,3,FALSE)</f>
        <v>218.44030000000001</v>
      </c>
      <c r="V1887">
        <f>VLOOKUP(D1887,Unemployment!A:B,2,FALSE)</f>
        <v>2.8</v>
      </c>
      <c r="W1887">
        <f>VLOOKUP(D1887,Unemployment!H:J,2,FALSE)</f>
        <v>2.6</v>
      </c>
      <c r="X1887">
        <f>VLOOKUP(D1887,Unemployment!H:J,3,FALSE)</f>
        <v>3.3</v>
      </c>
      <c r="Y1887">
        <f t="shared" si="598"/>
        <v>0.5</v>
      </c>
      <c r="Z1887">
        <f t="shared" si="599"/>
        <v>0.69999999999999973</v>
      </c>
      <c r="AA1887">
        <f>VLOOKUP(D1887,MedianAge!A:B,2,FALSE)</f>
        <v>38.1</v>
      </c>
      <c r="AB1887" s="6">
        <f>VLOOKUP(D1887,StateActions!F:G,2,FALSE)</f>
        <v>43920</v>
      </c>
      <c r="AC1887" s="6">
        <f>VLOOKUP(D1887,StateActions!L:M,2,FALSE)</f>
        <v>43913</v>
      </c>
      <c r="AD1887" s="6">
        <f>VLOOKUP(D1887,StateActions!A:B,2,FALSE)</f>
        <v>43903</v>
      </c>
      <c r="AE1887">
        <f t="shared" si="600"/>
        <v>11</v>
      </c>
      <c r="AF1887">
        <f t="shared" si="601"/>
        <v>18</v>
      </c>
      <c r="AG1887">
        <f t="shared" si="602"/>
        <v>28</v>
      </c>
      <c r="AH1887" s="18">
        <f t="shared" si="603"/>
        <v>0.12716094644519021</v>
      </c>
      <c r="AI1887" s="18">
        <f t="shared" si="604"/>
        <v>0.87283905355480973</v>
      </c>
      <c r="AJ1887" s="20">
        <f t="shared" si="605"/>
        <v>3.4123917764178348E-3</v>
      </c>
      <c r="AK1887" t="str">
        <f t="shared" si="606"/>
        <v>Include</v>
      </c>
      <c r="AL1887" t="str">
        <f t="shared" si="607"/>
        <v>10 or more deaths</v>
      </c>
      <c r="AM1887" s="6">
        <f>IFERROR(VLOOKUP(D1887,DatesEachStateReach10Deaths!A:B,2,FALSE),AK1887)</f>
        <v>43916</v>
      </c>
      <c r="AN1887">
        <f t="shared" si="608"/>
        <v>15</v>
      </c>
    </row>
    <row r="1888" spans="1:40" x14ac:dyDescent="0.25">
      <c r="A1888" t="str">
        <f t="shared" ref="A1888:A1914" si="609">C1888&amp;D1888</f>
        <v>43891Vermont</v>
      </c>
      <c r="B1888" t="str">
        <f t="shared" si="596"/>
        <v>43891VT</v>
      </c>
      <c r="C1888" s="6">
        <v>43891</v>
      </c>
      <c r="D1888" t="s">
        <v>108</v>
      </c>
      <c r="E1888" t="s">
        <v>56</v>
      </c>
      <c r="F1888">
        <f>IFERROR(VLOOKUP(B1888,CovidTracking!B:G,4,FALSE),0)</f>
        <v>0</v>
      </c>
      <c r="G1888">
        <f>IFERROR(VLOOKUP(B1888,CovidTracking!B:G,5,FALSE),0)</f>
        <v>0</v>
      </c>
      <c r="H1888">
        <f t="shared" si="597"/>
        <v>0</v>
      </c>
      <c r="I1888">
        <f>IFERROR(VLOOKUP(B1888,CovidTracking!B:G,6,FALSE),0)</f>
        <v>0</v>
      </c>
      <c r="J1888">
        <f>F1888</f>
        <v>0</v>
      </c>
      <c r="K1888">
        <f>G1888</f>
        <v>0</v>
      </c>
      <c r="L1888">
        <f>H1888</f>
        <v>0</v>
      </c>
      <c r="M1888">
        <f>I1888</f>
        <v>0</v>
      </c>
      <c r="N1888">
        <f>VLOOKUP(A1888,Mobility!$A:$L,7,FALSE)</f>
        <v>15</v>
      </c>
      <c r="O1888">
        <f>VLOOKUP(A1888,Mobility!$A:$L,8,FALSE)</f>
        <v>11</v>
      </c>
      <c r="P1888">
        <f>VLOOKUP(A1888,Mobility!$A:$L,9,FALSE)</f>
        <v>16</v>
      </c>
      <c r="Q1888">
        <f>VLOOKUP(A1888,Mobility!$A:$L,10,FALSE)</f>
        <v>6</v>
      </c>
      <c r="R1888">
        <f>VLOOKUP(A1888,Mobility!$A:$L,11,FALSE)</f>
        <v>2</v>
      </c>
      <c r="S1888">
        <f>VLOOKUP(A1888,Mobility!$A:$L,12,FALSE)</f>
        <v>-2</v>
      </c>
      <c r="T1888">
        <f>VLOOKUP(D1888,'Pop and Pop Den'!A:C,2,FALSE)</f>
        <v>628061</v>
      </c>
      <c r="U1888">
        <f>VLOOKUP(D1888,'Pop and Pop Den'!A:C,3,FALSE)</f>
        <v>68.141599999999997</v>
      </c>
      <c r="V1888">
        <f>VLOOKUP(D1888,Unemployment!A:B,2,FALSE)</f>
        <v>2.4</v>
      </c>
      <c r="W1888">
        <f>VLOOKUP(D1888,Unemployment!H:J,2,FALSE)</f>
        <v>2.4</v>
      </c>
      <c r="X1888">
        <f>VLOOKUP(D1888,Unemployment!H:J,3,FALSE)</f>
        <v>3.2</v>
      </c>
      <c r="Y1888">
        <f t="shared" si="598"/>
        <v>0.80000000000000027</v>
      </c>
      <c r="Z1888">
        <f t="shared" si="599"/>
        <v>0.80000000000000027</v>
      </c>
      <c r="AA1888">
        <f>VLOOKUP(D1888,MedianAge!A:B,2,FALSE)</f>
        <v>42.9</v>
      </c>
      <c r="AB1888" s="6">
        <f>VLOOKUP(D1888,StateActions!F:G,2,FALSE)</f>
        <v>43915</v>
      </c>
      <c r="AC1888" s="6">
        <f>VLOOKUP(D1888,StateActions!L:M,2,FALSE)</f>
        <v>43914</v>
      </c>
      <c r="AD1888" s="6">
        <f>VLOOKUP(D1888,StateActions!A:B,2,FALSE)</f>
        <v>43905</v>
      </c>
      <c r="AE1888">
        <f t="shared" si="600"/>
        <v>-24</v>
      </c>
      <c r="AF1888">
        <f t="shared" si="601"/>
        <v>-23</v>
      </c>
      <c r="AG1888">
        <f t="shared" si="602"/>
        <v>-14</v>
      </c>
      <c r="AH1888" s="18">
        <f t="shared" si="603"/>
        <v>0</v>
      </c>
      <c r="AI1888" s="18">
        <f t="shared" si="604"/>
        <v>0</v>
      </c>
      <c r="AJ1888" s="20">
        <f t="shared" si="605"/>
        <v>0</v>
      </c>
      <c r="AK1888" t="str">
        <f t="shared" si="606"/>
        <v>Include</v>
      </c>
      <c r="AL1888" t="str">
        <f t="shared" si="607"/>
        <v>Less than 10 deaths</v>
      </c>
      <c r="AM1888" s="6">
        <f>IFERROR(VLOOKUP(D1888,DatesEachStateReach10Deaths!A:B,2,FALSE),AK1888)</f>
        <v>43917</v>
      </c>
      <c r="AN1888">
        <f t="shared" si="608"/>
        <v>-26</v>
      </c>
    </row>
    <row r="1889" spans="1:40" x14ac:dyDescent="0.25">
      <c r="A1889" t="str">
        <f t="shared" si="609"/>
        <v>43892Vermont</v>
      </c>
      <c r="B1889" t="str">
        <f t="shared" si="596"/>
        <v>43892VT</v>
      </c>
      <c r="C1889" s="6">
        <v>43892</v>
      </c>
      <c r="D1889" t="s">
        <v>108</v>
      </c>
      <c r="E1889" t="s">
        <v>56</v>
      </c>
      <c r="F1889">
        <f>IFERROR(VLOOKUP(B1889,CovidTracking!B:G,4,FALSE),0)</f>
        <v>0</v>
      </c>
      <c r="G1889">
        <f>IFERROR(VLOOKUP(B1889,CovidTracking!B:G,5,FALSE),0)</f>
        <v>0</v>
      </c>
      <c r="H1889">
        <f t="shared" si="597"/>
        <v>0</v>
      </c>
      <c r="I1889">
        <f>IFERROR(VLOOKUP(B1889,CovidTracking!B:G,6,FALSE),0)</f>
        <v>0</v>
      </c>
      <c r="J1889">
        <f t="shared" ref="J1889:J1928" si="610">F1889-F1888</f>
        <v>0</v>
      </c>
      <c r="K1889">
        <f t="shared" ref="K1889:K1928" si="611">G1889-G1888</f>
        <v>0</v>
      </c>
      <c r="L1889">
        <f t="shared" ref="L1889:L1928" si="612">H1889-H1888</f>
        <v>0</v>
      </c>
      <c r="M1889">
        <f t="shared" ref="M1889:M1928" si="613">I1889-I1888</f>
        <v>0</v>
      </c>
      <c r="N1889">
        <f>VLOOKUP(A1889,Mobility!$A:$L,7,FALSE)</f>
        <v>10</v>
      </c>
      <c r="O1889">
        <f>VLOOKUP(A1889,Mobility!$A:$L,8,FALSE)</f>
        <v>4</v>
      </c>
      <c r="P1889">
        <f>VLOOKUP(A1889,Mobility!$A:$L,9,FALSE)</f>
        <v>-1</v>
      </c>
      <c r="Q1889">
        <f>VLOOKUP(A1889,Mobility!$A:$L,10,FALSE)</f>
        <v>7</v>
      </c>
      <c r="R1889">
        <f>VLOOKUP(A1889,Mobility!$A:$L,11,FALSE)</f>
        <v>-6</v>
      </c>
      <c r="S1889">
        <f>VLOOKUP(A1889,Mobility!$A:$L,12,FALSE)</f>
        <v>1</v>
      </c>
      <c r="T1889">
        <f>VLOOKUP(D1889,'Pop and Pop Den'!A:C,2,FALSE)</f>
        <v>628061</v>
      </c>
      <c r="U1889">
        <f>VLOOKUP(D1889,'Pop and Pop Den'!A:C,3,FALSE)</f>
        <v>68.141599999999997</v>
      </c>
      <c r="V1889">
        <f>VLOOKUP(D1889,Unemployment!A:B,2,FALSE)</f>
        <v>2.4</v>
      </c>
      <c r="W1889">
        <f>VLOOKUP(D1889,Unemployment!H:J,2,FALSE)</f>
        <v>2.4</v>
      </c>
      <c r="X1889">
        <f>VLOOKUP(D1889,Unemployment!H:J,3,FALSE)</f>
        <v>3.2</v>
      </c>
      <c r="Y1889">
        <f t="shared" si="598"/>
        <v>0.80000000000000027</v>
      </c>
      <c r="Z1889">
        <f t="shared" si="599"/>
        <v>0.80000000000000027</v>
      </c>
      <c r="AA1889">
        <f>VLOOKUP(D1889,MedianAge!A:B,2,FALSE)</f>
        <v>42.9</v>
      </c>
      <c r="AB1889" s="6">
        <f>VLOOKUP(D1889,StateActions!F:G,2,FALSE)</f>
        <v>43915</v>
      </c>
      <c r="AC1889" s="6">
        <f>VLOOKUP(D1889,StateActions!L:M,2,FALSE)</f>
        <v>43914</v>
      </c>
      <c r="AD1889" s="6">
        <f>VLOOKUP(D1889,StateActions!A:B,2,FALSE)</f>
        <v>43905</v>
      </c>
      <c r="AE1889">
        <f t="shared" si="600"/>
        <v>-23</v>
      </c>
      <c r="AF1889">
        <f t="shared" si="601"/>
        <v>-22</v>
      </c>
      <c r="AG1889">
        <f t="shared" si="602"/>
        <v>-13</v>
      </c>
      <c r="AH1889" s="18">
        <f t="shared" si="603"/>
        <v>0</v>
      </c>
      <c r="AI1889" s="18">
        <f t="shared" si="604"/>
        <v>0</v>
      </c>
      <c r="AJ1889" s="20">
        <f t="shared" si="605"/>
        <v>0</v>
      </c>
      <c r="AK1889" t="str">
        <f t="shared" si="606"/>
        <v>Include</v>
      </c>
      <c r="AL1889" t="str">
        <f t="shared" si="607"/>
        <v>Less than 10 deaths</v>
      </c>
      <c r="AM1889" s="6">
        <f>IFERROR(VLOOKUP(D1889,DatesEachStateReach10Deaths!A:B,2,FALSE),AK1889)</f>
        <v>43917</v>
      </c>
      <c r="AN1889">
        <f t="shared" si="608"/>
        <v>-25</v>
      </c>
    </row>
    <row r="1890" spans="1:40" x14ac:dyDescent="0.25">
      <c r="A1890" t="str">
        <f t="shared" si="609"/>
        <v>43893Vermont</v>
      </c>
      <c r="B1890" t="str">
        <f t="shared" si="596"/>
        <v>43893VT</v>
      </c>
      <c r="C1890" s="6">
        <v>43893</v>
      </c>
      <c r="D1890" t="s">
        <v>108</v>
      </c>
      <c r="E1890" t="s">
        <v>56</v>
      </c>
      <c r="F1890">
        <f>IFERROR(VLOOKUP(B1890,CovidTracking!B:G,4,FALSE),0)</f>
        <v>0</v>
      </c>
      <c r="G1890">
        <f>IFERROR(VLOOKUP(B1890,CovidTracking!B:G,5,FALSE),0)</f>
        <v>0</v>
      </c>
      <c r="H1890">
        <f t="shared" si="597"/>
        <v>0</v>
      </c>
      <c r="I1890">
        <f>IFERROR(VLOOKUP(B1890,CovidTracking!B:G,6,FALSE),0)</f>
        <v>0</v>
      </c>
      <c r="J1890">
        <f t="shared" si="610"/>
        <v>0</v>
      </c>
      <c r="K1890">
        <f t="shared" si="611"/>
        <v>0</v>
      </c>
      <c r="L1890">
        <f t="shared" si="612"/>
        <v>0</v>
      </c>
      <c r="M1890">
        <f t="shared" si="613"/>
        <v>0</v>
      </c>
      <c r="N1890">
        <f>VLOOKUP(A1890,Mobility!$A:$L,7,FALSE)</f>
        <v>16</v>
      </c>
      <c r="O1890">
        <f>VLOOKUP(A1890,Mobility!$A:$L,8,FALSE)</f>
        <v>10</v>
      </c>
      <c r="P1890">
        <f>VLOOKUP(A1890,Mobility!$A:$L,9,FALSE)</f>
        <v>29</v>
      </c>
      <c r="Q1890">
        <f>VLOOKUP(A1890,Mobility!$A:$L,10,FALSE)</f>
        <v>13</v>
      </c>
      <c r="R1890">
        <f>VLOOKUP(A1890,Mobility!$A:$L,11,FALSE)</f>
        <v>-10</v>
      </c>
      <c r="S1890">
        <f>VLOOKUP(A1890,Mobility!$A:$L,12,FALSE)</f>
        <v>1</v>
      </c>
      <c r="T1890">
        <f>VLOOKUP(D1890,'Pop and Pop Den'!A:C,2,FALSE)</f>
        <v>628061</v>
      </c>
      <c r="U1890">
        <f>VLOOKUP(D1890,'Pop and Pop Den'!A:C,3,FALSE)</f>
        <v>68.141599999999997</v>
      </c>
      <c r="V1890">
        <f>VLOOKUP(D1890,Unemployment!A:B,2,FALSE)</f>
        <v>2.4</v>
      </c>
      <c r="W1890">
        <f>VLOOKUP(D1890,Unemployment!H:J,2,FALSE)</f>
        <v>2.4</v>
      </c>
      <c r="X1890">
        <f>VLOOKUP(D1890,Unemployment!H:J,3,FALSE)</f>
        <v>3.2</v>
      </c>
      <c r="Y1890">
        <f t="shared" si="598"/>
        <v>0.80000000000000027</v>
      </c>
      <c r="Z1890">
        <f t="shared" si="599"/>
        <v>0.80000000000000027</v>
      </c>
      <c r="AA1890">
        <f>VLOOKUP(D1890,MedianAge!A:B,2,FALSE)</f>
        <v>42.9</v>
      </c>
      <c r="AB1890" s="6">
        <f>VLOOKUP(D1890,StateActions!F:G,2,FALSE)</f>
        <v>43915</v>
      </c>
      <c r="AC1890" s="6">
        <f>VLOOKUP(D1890,StateActions!L:M,2,FALSE)</f>
        <v>43914</v>
      </c>
      <c r="AD1890" s="6">
        <f>VLOOKUP(D1890,StateActions!A:B,2,FALSE)</f>
        <v>43905</v>
      </c>
      <c r="AE1890">
        <f t="shared" si="600"/>
        <v>-22</v>
      </c>
      <c r="AF1890">
        <f t="shared" si="601"/>
        <v>-21</v>
      </c>
      <c r="AG1890">
        <f t="shared" si="602"/>
        <v>-12</v>
      </c>
      <c r="AH1890" s="18">
        <f t="shared" si="603"/>
        <v>0</v>
      </c>
      <c r="AI1890" s="18">
        <f t="shared" si="604"/>
        <v>0</v>
      </c>
      <c r="AJ1890" s="20">
        <f t="shared" si="605"/>
        <v>0</v>
      </c>
      <c r="AK1890" t="str">
        <f t="shared" si="606"/>
        <v>Include</v>
      </c>
      <c r="AL1890" t="str">
        <f t="shared" si="607"/>
        <v>Less than 10 deaths</v>
      </c>
      <c r="AM1890" s="6">
        <f>IFERROR(VLOOKUP(D1890,DatesEachStateReach10Deaths!A:B,2,FALSE),AK1890)</f>
        <v>43917</v>
      </c>
      <c r="AN1890">
        <f t="shared" si="608"/>
        <v>-24</v>
      </c>
    </row>
    <row r="1891" spans="1:40" x14ac:dyDescent="0.25">
      <c r="A1891" t="str">
        <f t="shared" si="609"/>
        <v>43894Vermont</v>
      </c>
      <c r="B1891" t="str">
        <f t="shared" si="596"/>
        <v>43894VT</v>
      </c>
      <c r="C1891" s="6">
        <v>43894</v>
      </c>
      <c r="D1891" t="s">
        <v>108</v>
      </c>
      <c r="E1891" t="s">
        <v>56</v>
      </c>
      <c r="F1891">
        <f>IFERROR(VLOOKUP(B1891,CovidTracking!B:G,4,FALSE),0)</f>
        <v>0</v>
      </c>
      <c r="G1891">
        <f>IFERROR(VLOOKUP(B1891,CovidTracking!B:G,5,FALSE),0)</f>
        <v>0</v>
      </c>
      <c r="H1891">
        <f t="shared" si="597"/>
        <v>0</v>
      </c>
      <c r="I1891">
        <f>IFERROR(VLOOKUP(B1891,CovidTracking!B:G,6,FALSE),0)</f>
        <v>0</v>
      </c>
      <c r="J1891">
        <f t="shared" si="610"/>
        <v>0</v>
      </c>
      <c r="K1891">
        <f t="shared" si="611"/>
        <v>0</v>
      </c>
      <c r="L1891">
        <f t="shared" si="612"/>
        <v>0</v>
      </c>
      <c r="M1891">
        <f t="shared" si="613"/>
        <v>0</v>
      </c>
      <c r="N1891">
        <f>VLOOKUP(A1891,Mobility!$A:$L,7,FALSE)</f>
        <v>3</v>
      </c>
      <c r="O1891">
        <f>VLOOKUP(A1891,Mobility!$A:$L,8,FALSE)</f>
        <v>4</v>
      </c>
      <c r="P1891">
        <f>VLOOKUP(A1891,Mobility!$A:$L,9,FALSE)</f>
        <v>-4</v>
      </c>
      <c r="Q1891">
        <f>VLOOKUP(A1891,Mobility!$A:$L,10,FALSE)</f>
        <v>5</v>
      </c>
      <c r="R1891">
        <f>VLOOKUP(A1891,Mobility!$A:$L,11,FALSE)</f>
        <v>1</v>
      </c>
      <c r="S1891">
        <f>VLOOKUP(A1891,Mobility!$A:$L,12,FALSE)</f>
        <v>1</v>
      </c>
      <c r="T1891">
        <f>VLOOKUP(D1891,'Pop and Pop Den'!A:C,2,FALSE)</f>
        <v>628061</v>
      </c>
      <c r="U1891">
        <f>VLOOKUP(D1891,'Pop and Pop Den'!A:C,3,FALSE)</f>
        <v>68.141599999999997</v>
      </c>
      <c r="V1891">
        <f>VLOOKUP(D1891,Unemployment!A:B,2,FALSE)</f>
        <v>2.4</v>
      </c>
      <c r="W1891">
        <f>VLOOKUP(D1891,Unemployment!H:J,2,FALSE)</f>
        <v>2.4</v>
      </c>
      <c r="X1891">
        <f>VLOOKUP(D1891,Unemployment!H:J,3,FALSE)</f>
        <v>3.2</v>
      </c>
      <c r="Y1891">
        <f t="shared" si="598"/>
        <v>0.80000000000000027</v>
      </c>
      <c r="Z1891">
        <f t="shared" si="599"/>
        <v>0.80000000000000027</v>
      </c>
      <c r="AA1891">
        <f>VLOOKUP(D1891,MedianAge!A:B,2,FALSE)</f>
        <v>42.9</v>
      </c>
      <c r="AB1891" s="6">
        <f>VLOOKUP(D1891,StateActions!F:G,2,FALSE)</f>
        <v>43915</v>
      </c>
      <c r="AC1891" s="6">
        <f>VLOOKUP(D1891,StateActions!L:M,2,FALSE)</f>
        <v>43914</v>
      </c>
      <c r="AD1891" s="6">
        <f>VLOOKUP(D1891,StateActions!A:B,2,FALSE)</f>
        <v>43905</v>
      </c>
      <c r="AE1891">
        <f t="shared" si="600"/>
        <v>-21</v>
      </c>
      <c r="AF1891">
        <f t="shared" si="601"/>
        <v>-20</v>
      </c>
      <c r="AG1891">
        <f t="shared" si="602"/>
        <v>-11</v>
      </c>
      <c r="AH1891" s="18">
        <f t="shared" si="603"/>
        <v>0</v>
      </c>
      <c r="AI1891" s="18">
        <f t="shared" si="604"/>
        <v>0</v>
      </c>
      <c r="AJ1891" s="20">
        <f t="shared" si="605"/>
        <v>0</v>
      </c>
      <c r="AK1891" t="str">
        <f t="shared" si="606"/>
        <v>Include</v>
      </c>
      <c r="AL1891" t="str">
        <f t="shared" si="607"/>
        <v>Less than 10 deaths</v>
      </c>
      <c r="AM1891" s="6">
        <f>IFERROR(VLOOKUP(D1891,DatesEachStateReach10Deaths!A:B,2,FALSE),AK1891)</f>
        <v>43917</v>
      </c>
      <c r="AN1891">
        <f t="shared" si="608"/>
        <v>-23</v>
      </c>
    </row>
    <row r="1892" spans="1:40" x14ac:dyDescent="0.25">
      <c r="A1892" t="str">
        <f t="shared" si="609"/>
        <v>43895Vermont</v>
      </c>
      <c r="B1892" t="str">
        <f t="shared" si="596"/>
        <v>43895VT</v>
      </c>
      <c r="C1892" s="6">
        <v>43895</v>
      </c>
      <c r="D1892" t="s">
        <v>108</v>
      </c>
      <c r="E1892" t="s">
        <v>56</v>
      </c>
      <c r="F1892">
        <f>IFERROR(VLOOKUP(B1892,CovidTracking!B:G,4,FALSE),0)</f>
        <v>0</v>
      </c>
      <c r="G1892">
        <f>IFERROR(VLOOKUP(B1892,CovidTracking!B:G,5,FALSE),0)</f>
        <v>0</v>
      </c>
      <c r="H1892">
        <f t="shared" si="597"/>
        <v>0</v>
      </c>
      <c r="I1892">
        <f>IFERROR(VLOOKUP(B1892,CovidTracking!B:G,6,FALSE),0)</f>
        <v>0</v>
      </c>
      <c r="J1892">
        <f t="shared" si="610"/>
        <v>0</v>
      </c>
      <c r="K1892">
        <f t="shared" si="611"/>
        <v>0</v>
      </c>
      <c r="L1892">
        <f t="shared" si="612"/>
        <v>0</v>
      </c>
      <c r="M1892">
        <f t="shared" si="613"/>
        <v>0</v>
      </c>
      <c r="N1892">
        <f>VLOOKUP(A1892,Mobility!$A:$L,7,FALSE)</f>
        <v>6</v>
      </c>
      <c r="O1892">
        <f>VLOOKUP(A1892,Mobility!$A:$L,8,FALSE)</f>
        <v>7</v>
      </c>
      <c r="P1892">
        <f>VLOOKUP(A1892,Mobility!$A:$L,9,FALSE)</f>
        <v>14</v>
      </c>
      <c r="Q1892">
        <f>VLOOKUP(A1892,Mobility!$A:$L,10,FALSE)</f>
        <v>9</v>
      </c>
      <c r="R1892">
        <f>VLOOKUP(A1892,Mobility!$A:$L,11,FALSE)</f>
        <v>5</v>
      </c>
      <c r="S1892">
        <f>VLOOKUP(A1892,Mobility!$A:$L,12,FALSE)</f>
        <v>-1</v>
      </c>
      <c r="T1892">
        <f>VLOOKUP(D1892,'Pop and Pop Den'!A:C,2,FALSE)</f>
        <v>628061</v>
      </c>
      <c r="U1892">
        <f>VLOOKUP(D1892,'Pop and Pop Den'!A:C,3,FALSE)</f>
        <v>68.141599999999997</v>
      </c>
      <c r="V1892">
        <f>VLOOKUP(D1892,Unemployment!A:B,2,FALSE)</f>
        <v>2.4</v>
      </c>
      <c r="W1892">
        <f>VLOOKUP(D1892,Unemployment!H:J,2,FALSE)</f>
        <v>2.4</v>
      </c>
      <c r="X1892">
        <f>VLOOKUP(D1892,Unemployment!H:J,3,FALSE)</f>
        <v>3.2</v>
      </c>
      <c r="Y1892">
        <f t="shared" si="598"/>
        <v>0.80000000000000027</v>
      </c>
      <c r="Z1892">
        <f t="shared" si="599"/>
        <v>0.80000000000000027</v>
      </c>
      <c r="AA1892">
        <f>VLOOKUP(D1892,MedianAge!A:B,2,FALSE)</f>
        <v>42.9</v>
      </c>
      <c r="AB1892" s="6">
        <f>VLOOKUP(D1892,StateActions!F:G,2,FALSE)</f>
        <v>43915</v>
      </c>
      <c r="AC1892" s="6">
        <f>VLOOKUP(D1892,StateActions!L:M,2,FALSE)</f>
        <v>43914</v>
      </c>
      <c r="AD1892" s="6">
        <f>VLOOKUP(D1892,StateActions!A:B,2,FALSE)</f>
        <v>43905</v>
      </c>
      <c r="AE1892">
        <f t="shared" si="600"/>
        <v>-20</v>
      </c>
      <c r="AF1892">
        <f t="shared" si="601"/>
        <v>-19</v>
      </c>
      <c r="AG1892">
        <f t="shared" si="602"/>
        <v>-10</v>
      </c>
      <c r="AH1892" s="18">
        <f t="shared" si="603"/>
        <v>0</v>
      </c>
      <c r="AI1892" s="18">
        <f t="shared" si="604"/>
        <v>0</v>
      </c>
      <c r="AJ1892" s="20">
        <f t="shared" si="605"/>
        <v>0</v>
      </c>
      <c r="AK1892" t="str">
        <f t="shared" si="606"/>
        <v>Include</v>
      </c>
      <c r="AL1892" t="str">
        <f t="shared" si="607"/>
        <v>Less than 10 deaths</v>
      </c>
      <c r="AM1892" s="6">
        <f>IFERROR(VLOOKUP(D1892,DatesEachStateReach10Deaths!A:B,2,FALSE),AK1892)</f>
        <v>43917</v>
      </c>
      <c r="AN1892">
        <f t="shared" si="608"/>
        <v>-22</v>
      </c>
    </row>
    <row r="1893" spans="1:40" x14ac:dyDescent="0.25">
      <c r="A1893" t="str">
        <f t="shared" si="609"/>
        <v>43896Vermont</v>
      </c>
      <c r="B1893" t="str">
        <f t="shared" si="596"/>
        <v>43896VT</v>
      </c>
      <c r="C1893" s="6">
        <v>43896</v>
      </c>
      <c r="D1893" t="s">
        <v>108</v>
      </c>
      <c r="E1893" t="s">
        <v>56</v>
      </c>
      <c r="F1893">
        <f>IFERROR(VLOOKUP(B1893,CovidTracking!B:G,4,FALSE),0)</f>
        <v>0</v>
      </c>
      <c r="G1893">
        <f>IFERROR(VLOOKUP(B1893,CovidTracking!B:G,5,FALSE),0)</f>
        <v>8</v>
      </c>
      <c r="H1893">
        <f t="shared" si="597"/>
        <v>8</v>
      </c>
      <c r="I1893">
        <f>IFERROR(VLOOKUP(B1893,CovidTracking!B:G,6,FALSE),0)</f>
        <v>0</v>
      </c>
      <c r="J1893">
        <f t="shared" si="610"/>
        <v>0</v>
      </c>
      <c r="K1893">
        <f t="shared" si="611"/>
        <v>8</v>
      </c>
      <c r="L1893">
        <f t="shared" si="612"/>
        <v>8</v>
      </c>
      <c r="M1893">
        <f t="shared" si="613"/>
        <v>0</v>
      </c>
      <c r="N1893">
        <f>VLOOKUP(A1893,Mobility!$A:$L,7,FALSE)</f>
        <v>3</v>
      </c>
      <c r="O1893">
        <f>VLOOKUP(A1893,Mobility!$A:$L,8,FALSE)</f>
        <v>1</v>
      </c>
      <c r="P1893">
        <f>VLOOKUP(A1893,Mobility!$A:$L,9,FALSE)</f>
        <v>9</v>
      </c>
      <c r="Q1893">
        <f>VLOOKUP(A1893,Mobility!$A:$L,10,FALSE)</f>
        <v>7</v>
      </c>
      <c r="R1893">
        <f>VLOOKUP(A1893,Mobility!$A:$L,11,FALSE)</f>
        <v>2</v>
      </c>
      <c r="S1893">
        <f>VLOOKUP(A1893,Mobility!$A:$L,12,FALSE)</f>
        <v>1</v>
      </c>
      <c r="T1893">
        <f>VLOOKUP(D1893,'Pop and Pop Den'!A:C,2,FALSE)</f>
        <v>628061</v>
      </c>
      <c r="U1893">
        <f>VLOOKUP(D1893,'Pop and Pop Den'!A:C,3,FALSE)</f>
        <v>68.141599999999997</v>
      </c>
      <c r="V1893">
        <f>VLOOKUP(D1893,Unemployment!A:B,2,FALSE)</f>
        <v>2.4</v>
      </c>
      <c r="W1893">
        <f>VLOOKUP(D1893,Unemployment!H:J,2,FALSE)</f>
        <v>2.4</v>
      </c>
      <c r="X1893">
        <f>VLOOKUP(D1893,Unemployment!H:J,3,FALSE)</f>
        <v>3.2</v>
      </c>
      <c r="Y1893">
        <f t="shared" si="598"/>
        <v>0.80000000000000027</v>
      </c>
      <c r="Z1893">
        <f t="shared" si="599"/>
        <v>0.80000000000000027</v>
      </c>
      <c r="AA1893">
        <f>VLOOKUP(D1893,MedianAge!A:B,2,FALSE)</f>
        <v>42.9</v>
      </c>
      <c r="AB1893" s="6">
        <f>VLOOKUP(D1893,StateActions!F:G,2,FALSE)</f>
        <v>43915</v>
      </c>
      <c r="AC1893" s="6">
        <f>VLOOKUP(D1893,StateActions!L:M,2,FALSE)</f>
        <v>43914</v>
      </c>
      <c r="AD1893" s="6">
        <f>VLOOKUP(D1893,StateActions!A:B,2,FALSE)</f>
        <v>43905</v>
      </c>
      <c r="AE1893">
        <f t="shared" si="600"/>
        <v>-19</v>
      </c>
      <c r="AF1893">
        <f t="shared" si="601"/>
        <v>-18</v>
      </c>
      <c r="AG1893">
        <f t="shared" si="602"/>
        <v>-9</v>
      </c>
      <c r="AH1893" s="18">
        <f t="shared" si="603"/>
        <v>0</v>
      </c>
      <c r="AI1893" s="18">
        <f t="shared" si="604"/>
        <v>1</v>
      </c>
      <c r="AJ1893" s="20">
        <f t="shared" si="605"/>
        <v>0</v>
      </c>
      <c r="AK1893" t="str">
        <f t="shared" si="606"/>
        <v>Include</v>
      </c>
      <c r="AL1893" t="str">
        <f t="shared" si="607"/>
        <v>Less than 10 deaths</v>
      </c>
      <c r="AM1893" s="6">
        <f>IFERROR(VLOOKUP(D1893,DatesEachStateReach10Deaths!A:B,2,FALSE),AK1893)</f>
        <v>43917</v>
      </c>
      <c r="AN1893">
        <f t="shared" si="608"/>
        <v>-21</v>
      </c>
    </row>
    <row r="1894" spans="1:40" x14ac:dyDescent="0.25">
      <c r="A1894" t="str">
        <f t="shared" si="609"/>
        <v>43897Vermont</v>
      </c>
      <c r="B1894" t="str">
        <f t="shared" si="596"/>
        <v>43897VT</v>
      </c>
      <c r="C1894" s="6">
        <v>43897</v>
      </c>
      <c r="D1894" t="s">
        <v>108</v>
      </c>
      <c r="E1894" t="s">
        <v>56</v>
      </c>
      <c r="F1894">
        <f>IFERROR(VLOOKUP(B1894,CovidTracking!B:G,4,FALSE),0)</f>
        <v>0</v>
      </c>
      <c r="G1894">
        <f>IFERROR(VLOOKUP(B1894,CovidTracking!B:G,5,FALSE),0)</f>
        <v>16</v>
      </c>
      <c r="H1894">
        <f t="shared" si="597"/>
        <v>16</v>
      </c>
      <c r="I1894">
        <f>IFERROR(VLOOKUP(B1894,CovidTracking!B:G,6,FALSE),0)</f>
        <v>0</v>
      </c>
      <c r="J1894">
        <f t="shared" si="610"/>
        <v>0</v>
      </c>
      <c r="K1894">
        <f t="shared" si="611"/>
        <v>8</v>
      </c>
      <c r="L1894">
        <f t="shared" si="612"/>
        <v>8</v>
      </c>
      <c r="M1894">
        <f t="shared" si="613"/>
        <v>0</v>
      </c>
      <c r="N1894">
        <f>VLOOKUP(A1894,Mobility!$A:$L,7,FALSE)</f>
        <v>10</v>
      </c>
      <c r="O1894">
        <f>VLOOKUP(A1894,Mobility!$A:$L,8,FALSE)</f>
        <v>0</v>
      </c>
      <c r="P1894">
        <f>VLOOKUP(A1894,Mobility!$A:$L,9,FALSE)</f>
        <v>28</v>
      </c>
      <c r="Q1894">
        <f>VLOOKUP(A1894,Mobility!$A:$L,10,FALSE)</f>
        <v>25</v>
      </c>
      <c r="R1894">
        <f>VLOOKUP(A1894,Mobility!$A:$L,11,FALSE)</f>
        <v>2</v>
      </c>
      <c r="S1894">
        <f>VLOOKUP(A1894,Mobility!$A:$L,12,FALSE)</f>
        <v>-1</v>
      </c>
      <c r="T1894">
        <f>VLOOKUP(D1894,'Pop and Pop Den'!A:C,2,FALSE)</f>
        <v>628061</v>
      </c>
      <c r="U1894">
        <f>VLOOKUP(D1894,'Pop and Pop Den'!A:C,3,FALSE)</f>
        <v>68.141599999999997</v>
      </c>
      <c r="V1894">
        <f>VLOOKUP(D1894,Unemployment!A:B,2,FALSE)</f>
        <v>2.4</v>
      </c>
      <c r="W1894">
        <f>VLOOKUP(D1894,Unemployment!H:J,2,FALSE)</f>
        <v>2.4</v>
      </c>
      <c r="X1894">
        <f>VLOOKUP(D1894,Unemployment!H:J,3,FALSE)</f>
        <v>3.2</v>
      </c>
      <c r="Y1894">
        <f t="shared" si="598"/>
        <v>0.80000000000000027</v>
      </c>
      <c r="Z1894">
        <f t="shared" si="599"/>
        <v>0.80000000000000027</v>
      </c>
      <c r="AA1894">
        <f>VLOOKUP(D1894,MedianAge!A:B,2,FALSE)</f>
        <v>42.9</v>
      </c>
      <c r="AB1894" s="6">
        <f>VLOOKUP(D1894,StateActions!F:G,2,FALSE)</f>
        <v>43915</v>
      </c>
      <c r="AC1894" s="6">
        <f>VLOOKUP(D1894,StateActions!L:M,2,FALSE)</f>
        <v>43914</v>
      </c>
      <c r="AD1894" s="6">
        <f>VLOOKUP(D1894,StateActions!A:B,2,FALSE)</f>
        <v>43905</v>
      </c>
      <c r="AE1894">
        <f t="shared" si="600"/>
        <v>-18</v>
      </c>
      <c r="AF1894">
        <f t="shared" si="601"/>
        <v>-17</v>
      </c>
      <c r="AG1894">
        <f t="shared" si="602"/>
        <v>-8</v>
      </c>
      <c r="AH1894" s="18">
        <f t="shared" si="603"/>
        <v>0</v>
      </c>
      <c r="AI1894" s="18">
        <f t="shared" si="604"/>
        <v>1</v>
      </c>
      <c r="AJ1894" s="20">
        <f t="shared" si="605"/>
        <v>0</v>
      </c>
      <c r="AK1894" t="str">
        <f t="shared" si="606"/>
        <v>Include</v>
      </c>
      <c r="AL1894" t="str">
        <f t="shared" si="607"/>
        <v>Less than 10 deaths</v>
      </c>
      <c r="AM1894" s="6">
        <f>IFERROR(VLOOKUP(D1894,DatesEachStateReach10Deaths!A:B,2,FALSE),AK1894)</f>
        <v>43917</v>
      </c>
      <c r="AN1894">
        <f t="shared" si="608"/>
        <v>-20</v>
      </c>
    </row>
    <row r="1895" spans="1:40" x14ac:dyDescent="0.25">
      <c r="A1895" t="str">
        <f t="shared" si="609"/>
        <v>43898Vermont</v>
      </c>
      <c r="B1895" t="str">
        <f t="shared" si="596"/>
        <v>43898VT</v>
      </c>
      <c r="C1895" s="6">
        <v>43898</v>
      </c>
      <c r="D1895" t="s">
        <v>108</v>
      </c>
      <c r="E1895" t="s">
        <v>56</v>
      </c>
      <c r="F1895">
        <f>IFERROR(VLOOKUP(B1895,CovidTracking!B:G,4,FALSE),0)</f>
        <v>1</v>
      </c>
      <c r="G1895">
        <f>IFERROR(VLOOKUP(B1895,CovidTracking!B:G,5,FALSE),0)</f>
        <v>28</v>
      </c>
      <c r="H1895">
        <f t="shared" si="597"/>
        <v>29</v>
      </c>
      <c r="I1895">
        <f>IFERROR(VLOOKUP(B1895,CovidTracking!B:G,6,FALSE),0)</f>
        <v>0</v>
      </c>
      <c r="J1895">
        <f t="shared" si="610"/>
        <v>1</v>
      </c>
      <c r="K1895">
        <f t="shared" si="611"/>
        <v>12</v>
      </c>
      <c r="L1895">
        <f t="shared" si="612"/>
        <v>13</v>
      </c>
      <c r="M1895">
        <f t="shared" si="613"/>
        <v>0</v>
      </c>
      <c r="N1895">
        <f>VLOOKUP(A1895,Mobility!$A:$L,7,FALSE)</f>
        <v>13</v>
      </c>
      <c r="O1895">
        <f>VLOOKUP(A1895,Mobility!$A:$L,8,FALSE)</f>
        <v>11</v>
      </c>
      <c r="P1895">
        <f>VLOOKUP(A1895,Mobility!$A:$L,9,FALSE)</f>
        <v>49</v>
      </c>
      <c r="Q1895">
        <f>VLOOKUP(A1895,Mobility!$A:$L,10,FALSE)</f>
        <v>13</v>
      </c>
      <c r="R1895">
        <f>VLOOKUP(A1895,Mobility!$A:$L,11,FALSE)</f>
        <v>4</v>
      </c>
      <c r="S1895">
        <f>VLOOKUP(A1895,Mobility!$A:$L,12,FALSE)</f>
        <v>-2</v>
      </c>
      <c r="T1895">
        <f>VLOOKUP(D1895,'Pop and Pop Den'!A:C,2,FALSE)</f>
        <v>628061</v>
      </c>
      <c r="U1895">
        <f>VLOOKUP(D1895,'Pop and Pop Den'!A:C,3,FALSE)</f>
        <v>68.141599999999997</v>
      </c>
      <c r="V1895">
        <f>VLOOKUP(D1895,Unemployment!A:B,2,FALSE)</f>
        <v>2.4</v>
      </c>
      <c r="W1895">
        <f>VLOOKUP(D1895,Unemployment!H:J,2,FALSE)</f>
        <v>2.4</v>
      </c>
      <c r="X1895">
        <f>VLOOKUP(D1895,Unemployment!H:J,3,FALSE)</f>
        <v>3.2</v>
      </c>
      <c r="Y1895">
        <f t="shared" si="598"/>
        <v>0.80000000000000027</v>
      </c>
      <c r="Z1895">
        <f t="shared" si="599"/>
        <v>0.80000000000000027</v>
      </c>
      <c r="AA1895">
        <f>VLOOKUP(D1895,MedianAge!A:B,2,FALSE)</f>
        <v>42.9</v>
      </c>
      <c r="AB1895" s="6">
        <f>VLOOKUP(D1895,StateActions!F:G,2,FALSE)</f>
        <v>43915</v>
      </c>
      <c r="AC1895" s="6">
        <f>VLOOKUP(D1895,StateActions!L:M,2,FALSE)</f>
        <v>43914</v>
      </c>
      <c r="AD1895" s="6">
        <f>VLOOKUP(D1895,StateActions!A:B,2,FALSE)</f>
        <v>43905</v>
      </c>
      <c r="AE1895">
        <f t="shared" si="600"/>
        <v>-17</v>
      </c>
      <c r="AF1895">
        <f t="shared" si="601"/>
        <v>-16</v>
      </c>
      <c r="AG1895">
        <f t="shared" si="602"/>
        <v>-7</v>
      </c>
      <c r="AH1895" s="18">
        <f t="shared" si="603"/>
        <v>3.4482758620689655E-2</v>
      </c>
      <c r="AI1895" s="18">
        <f t="shared" si="604"/>
        <v>0.96551724137931039</v>
      </c>
      <c r="AJ1895" s="20">
        <f t="shared" si="605"/>
        <v>0</v>
      </c>
      <c r="AK1895" t="str">
        <f t="shared" si="606"/>
        <v>Include</v>
      </c>
      <c r="AL1895" t="str">
        <f t="shared" si="607"/>
        <v>Less than 10 deaths</v>
      </c>
      <c r="AM1895" s="6">
        <f>IFERROR(VLOOKUP(D1895,DatesEachStateReach10Deaths!A:B,2,FALSE),AK1895)</f>
        <v>43917</v>
      </c>
      <c r="AN1895">
        <f t="shared" si="608"/>
        <v>-19</v>
      </c>
    </row>
    <row r="1896" spans="1:40" x14ac:dyDescent="0.25">
      <c r="A1896" t="str">
        <f t="shared" si="609"/>
        <v>43899Vermont</v>
      </c>
      <c r="B1896" t="str">
        <f t="shared" si="596"/>
        <v>43899VT</v>
      </c>
      <c r="C1896" s="6">
        <v>43899</v>
      </c>
      <c r="D1896" t="s">
        <v>108</v>
      </c>
      <c r="E1896" t="s">
        <v>56</v>
      </c>
      <c r="F1896">
        <f>IFERROR(VLOOKUP(B1896,CovidTracking!B:G,4,FALSE),0)</f>
        <v>1</v>
      </c>
      <c r="G1896">
        <f>IFERROR(VLOOKUP(B1896,CovidTracking!B:G,5,FALSE),0)</f>
        <v>34</v>
      </c>
      <c r="H1896">
        <f t="shared" si="597"/>
        <v>35</v>
      </c>
      <c r="I1896">
        <f>IFERROR(VLOOKUP(B1896,CovidTracking!B:G,6,FALSE),0)</f>
        <v>0</v>
      </c>
      <c r="J1896">
        <f t="shared" si="610"/>
        <v>0</v>
      </c>
      <c r="K1896">
        <f t="shared" si="611"/>
        <v>6</v>
      </c>
      <c r="L1896">
        <f t="shared" si="612"/>
        <v>6</v>
      </c>
      <c r="M1896">
        <f t="shared" si="613"/>
        <v>0</v>
      </c>
      <c r="N1896">
        <f>VLOOKUP(A1896,Mobility!$A:$L,7,FALSE)</f>
        <v>9</v>
      </c>
      <c r="O1896">
        <f>VLOOKUP(A1896,Mobility!$A:$L,8,FALSE)</f>
        <v>9</v>
      </c>
      <c r="P1896">
        <f>VLOOKUP(A1896,Mobility!$A:$L,9,FALSE)</f>
        <v>52</v>
      </c>
      <c r="Q1896">
        <f>VLOOKUP(A1896,Mobility!$A:$L,10,FALSE)</f>
        <v>8</v>
      </c>
      <c r="R1896">
        <f>VLOOKUP(A1896,Mobility!$A:$L,11,FALSE)</f>
        <v>-1</v>
      </c>
      <c r="S1896">
        <f>VLOOKUP(A1896,Mobility!$A:$L,12,FALSE)</f>
        <v>0</v>
      </c>
      <c r="T1896">
        <f>VLOOKUP(D1896,'Pop and Pop Den'!A:C,2,FALSE)</f>
        <v>628061</v>
      </c>
      <c r="U1896">
        <f>VLOOKUP(D1896,'Pop and Pop Den'!A:C,3,FALSE)</f>
        <v>68.141599999999997</v>
      </c>
      <c r="V1896">
        <f>VLOOKUP(D1896,Unemployment!A:B,2,FALSE)</f>
        <v>2.4</v>
      </c>
      <c r="W1896">
        <f>VLOOKUP(D1896,Unemployment!H:J,2,FALSE)</f>
        <v>2.4</v>
      </c>
      <c r="X1896">
        <f>VLOOKUP(D1896,Unemployment!H:J,3,FALSE)</f>
        <v>3.2</v>
      </c>
      <c r="Y1896">
        <f t="shared" si="598"/>
        <v>0.80000000000000027</v>
      </c>
      <c r="Z1896">
        <f t="shared" si="599"/>
        <v>0.80000000000000027</v>
      </c>
      <c r="AA1896">
        <f>VLOOKUP(D1896,MedianAge!A:B,2,FALSE)</f>
        <v>42.9</v>
      </c>
      <c r="AB1896" s="6">
        <f>VLOOKUP(D1896,StateActions!F:G,2,FALSE)</f>
        <v>43915</v>
      </c>
      <c r="AC1896" s="6">
        <f>VLOOKUP(D1896,StateActions!L:M,2,FALSE)</f>
        <v>43914</v>
      </c>
      <c r="AD1896" s="6">
        <f>VLOOKUP(D1896,StateActions!A:B,2,FALSE)</f>
        <v>43905</v>
      </c>
      <c r="AE1896">
        <f t="shared" si="600"/>
        <v>-16</v>
      </c>
      <c r="AF1896">
        <f t="shared" si="601"/>
        <v>-15</v>
      </c>
      <c r="AG1896">
        <f t="shared" si="602"/>
        <v>-6</v>
      </c>
      <c r="AH1896" s="18">
        <f t="shared" si="603"/>
        <v>2.8571428571428571E-2</v>
      </c>
      <c r="AI1896" s="18">
        <f t="shared" si="604"/>
        <v>0.97142857142857142</v>
      </c>
      <c r="AJ1896" s="20">
        <f t="shared" si="605"/>
        <v>0</v>
      </c>
      <c r="AK1896" t="str">
        <f t="shared" si="606"/>
        <v>Include</v>
      </c>
      <c r="AL1896" t="str">
        <f t="shared" si="607"/>
        <v>Less than 10 deaths</v>
      </c>
      <c r="AM1896" s="6">
        <f>IFERROR(VLOOKUP(D1896,DatesEachStateReach10Deaths!A:B,2,FALSE),AK1896)</f>
        <v>43917</v>
      </c>
      <c r="AN1896">
        <f t="shared" si="608"/>
        <v>-18</v>
      </c>
    </row>
    <row r="1897" spans="1:40" x14ac:dyDescent="0.25">
      <c r="A1897" t="str">
        <f t="shared" si="609"/>
        <v>43900Vermont</v>
      </c>
      <c r="B1897" t="str">
        <f t="shared" si="596"/>
        <v>43900VT</v>
      </c>
      <c r="C1897" s="6">
        <v>43900</v>
      </c>
      <c r="D1897" t="s">
        <v>108</v>
      </c>
      <c r="E1897" t="s">
        <v>56</v>
      </c>
      <c r="F1897">
        <f>IFERROR(VLOOKUP(B1897,CovidTracking!B:G,4,FALSE),0)</f>
        <v>1</v>
      </c>
      <c r="G1897">
        <f>IFERROR(VLOOKUP(B1897,CovidTracking!B:G,5,FALSE),0)</f>
        <v>40</v>
      </c>
      <c r="H1897">
        <f t="shared" si="597"/>
        <v>41</v>
      </c>
      <c r="I1897">
        <f>IFERROR(VLOOKUP(B1897,CovidTracking!B:G,6,FALSE),0)</f>
        <v>0</v>
      </c>
      <c r="J1897">
        <f t="shared" si="610"/>
        <v>0</v>
      </c>
      <c r="K1897">
        <f t="shared" si="611"/>
        <v>6</v>
      </c>
      <c r="L1897">
        <f t="shared" si="612"/>
        <v>6</v>
      </c>
      <c r="M1897">
        <f t="shared" si="613"/>
        <v>0</v>
      </c>
      <c r="N1897">
        <f>VLOOKUP(A1897,Mobility!$A:$L,7,FALSE)</f>
        <v>1</v>
      </c>
      <c r="O1897">
        <f>VLOOKUP(A1897,Mobility!$A:$L,8,FALSE)</f>
        <v>3</v>
      </c>
      <c r="P1897">
        <f>VLOOKUP(A1897,Mobility!$A:$L,9,FALSE)</f>
        <v>2</v>
      </c>
      <c r="Q1897">
        <f>VLOOKUP(A1897,Mobility!$A:$L,10,FALSE)</f>
        <v>3</v>
      </c>
      <c r="R1897">
        <f>VLOOKUP(A1897,Mobility!$A:$L,11,FALSE)</f>
        <v>-1</v>
      </c>
      <c r="S1897">
        <f>VLOOKUP(A1897,Mobility!$A:$L,12,FALSE)</f>
        <v>1</v>
      </c>
      <c r="T1897">
        <f>VLOOKUP(D1897,'Pop and Pop Den'!A:C,2,FALSE)</f>
        <v>628061</v>
      </c>
      <c r="U1897">
        <f>VLOOKUP(D1897,'Pop and Pop Den'!A:C,3,FALSE)</f>
        <v>68.141599999999997</v>
      </c>
      <c r="V1897">
        <f>VLOOKUP(D1897,Unemployment!A:B,2,FALSE)</f>
        <v>2.4</v>
      </c>
      <c r="W1897">
        <f>VLOOKUP(D1897,Unemployment!H:J,2,FALSE)</f>
        <v>2.4</v>
      </c>
      <c r="X1897">
        <f>VLOOKUP(D1897,Unemployment!H:J,3,FALSE)</f>
        <v>3.2</v>
      </c>
      <c r="Y1897">
        <f t="shared" si="598"/>
        <v>0.80000000000000027</v>
      </c>
      <c r="Z1897">
        <f t="shared" si="599"/>
        <v>0.80000000000000027</v>
      </c>
      <c r="AA1897">
        <f>VLOOKUP(D1897,MedianAge!A:B,2,FALSE)</f>
        <v>42.9</v>
      </c>
      <c r="AB1897" s="6">
        <f>VLOOKUP(D1897,StateActions!F:G,2,FALSE)</f>
        <v>43915</v>
      </c>
      <c r="AC1897" s="6">
        <f>VLOOKUP(D1897,StateActions!L:M,2,FALSE)</f>
        <v>43914</v>
      </c>
      <c r="AD1897" s="6">
        <f>VLOOKUP(D1897,StateActions!A:B,2,FALSE)</f>
        <v>43905</v>
      </c>
      <c r="AE1897">
        <f t="shared" si="600"/>
        <v>-15</v>
      </c>
      <c r="AF1897">
        <f t="shared" si="601"/>
        <v>-14</v>
      </c>
      <c r="AG1897">
        <f t="shared" si="602"/>
        <v>-5</v>
      </c>
      <c r="AH1897" s="18">
        <f t="shared" si="603"/>
        <v>2.4390243902439025E-2</v>
      </c>
      <c r="AI1897" s="18">
        <f t="shared" si="604"/>
        <v>0.97560975609756095</v>
      </c>
      <c r="AJ1897" s="20">
        <f t="shared" si="605"/>
        <v>0</v>
      </c>
      <c r="AK1897" t="str">
        <f t="shared" si="606"/>
        <v>Include</v>
      </c>
      <c r="AL1897" t="str">
        <f t="shared" si="607"/>
        <v>Less than 10 deaths</v>
      </c>
      <c r="AM1897" s="6">
        <f>IFERROR(VLOOKUP(D1897,DatesEachStateReach10Deaths!A:B,2,FALSE),AK1897)</f>
        <v>43917</v>
      </c>
      <c r="AN1897">
        <f t="shared" si="608"/>
        <v>-17</v>
      </c>
    </row>
    <row r="1898" spans="1:40" x14ac:dyDescent="0.25">
      <c r="A1898" t="str">
        <f t="shared" si="609"/>
        <v>43901Vermont</v>
      </c>
      <c r="B1898" t="str">
        <f t="shared" si="596"/>
        <v>43901VT</v>
      </c>
      <c r="C1898" s="6">
        <v>43901</v>
      </c>
      <c r="D1898" t="s">
        <v>108</v>
      </c>
      <c r="E1898" t="s">
        <v>56</v>
      </c>
      <c r="F1898">
        <f>IFERROR(VLOOKUP(B1898,CovidTracking!B:G,4,FALSE),0)</f>
        <v>1</v>
      </c>
      <c r="G1898">
        <f>IFERROR(VLOOKUP(B1898,CovidTracking!B:G,5,FALSE),0)</f>
        <v>62</v>
      </c>
      <c r="H1898">
        <f t="shared" si="597"/>
        <v>63</v>
      </c>
      <c r="I1898">
        <f>IFERROR(VLOOKUP(B1898,CovidTracking!B:G,6,FALSE),0)</f>
        <v>0</v>
      </c>
      <c r="J1898">
        <f t="shared" si="610"/>
        <v>0</v>
      </c>
      <c r="K1898">
        <f t="shared" si="611"/>
        <v>22</v>
      </c>
      <c r="L1898">
        <f t="shared" si="612"/>
        <v>22</v>
      </c>
      <c r="M1898">
        <f t="shared" si="613"/>
        <v>0</v>
      </c>
      <c r="N1898">
        <f>VLOOKUP(A1898,Mobility!$A:$L,7,FALSE)</f>
        <v>3</v>
      </c>
      <c r="O1898">
        <f>VLOOKUP(A1898,Mobility!$A:$L,8,FALSE)</f>
        <v>5</v>
      </c>
      <c r="P1898">
        <f>VLOOKUP(A1898,Mobility!$A:$L,9,FALSE)</f>
        <v>-4</v>
      </c>
      <c r="Q1898">
        <f>VLOOKUP(A1898,Mobility!$A:$L,10,FALSE)</f>
        <v>2</v>
      </c>
      <c r="R1898">
        <f>VLOOKUP(A1898,Mobility!$A:$L,11,FALSE)</f>
        <v>-1</v>
      </c>
      <c r="S1898">
        <f>VLOOKUP(A1898,Mobility!$A:$L,12,FALSE)</f>
        <v>1</v>
      </c>
      <c r="T1898">
        <f>VLOOKUP(D1898,'Pop and Pop Den'!A:C,2,FALSE)</f>
        <v>628061</v>
      </c>
      <c r="U1898">
        <f>VLOOKUP(D1898,'Pop and Pop Den'!A:C,3,FALSE)</f>
        <v>68.141599999999997</v>
      </c>
      <c r="V1898">
        <f>VLOOKUP(D1898,Unemployment!A:B,2,FALSE)</f>
        <v>2.4</v>
      </c>
      <c r="W1898">
        <f>VLOOKUP(D1898,Unemployment!H:J,2,FALSE)</f>
        <v>2.4</v>
      </c>
      <c r="X1898">
        <f>VLOOKUP(D1898,Unemployment!H:J,3,FALSE)</f>
        <v>3.2</v>
      </c>
      <c r="Y1898">
        <f t="shared" si="598"/>
        <v>0.80000000000000027</v>
      </c>
      <c r="Z1898">
        <f t="shared" si="599"/>
        <v>0.80000000000000027</v>
      </c>
      <c r="AA1898">
        <f>VLOOKUP(D1898,MedianAge!A:B,2,FALSE)</f>
        <v>42.9</v>
      </c>
      <c r="AB1898" s="6">
        <f>VLOOKUP(D1898,StateActions!F:G,2,FALSE)</f>
        <v>43915</v>
      </c>
      <c r="AC1898" s="6">
        <f>VLOOKUP(D1898,StateActions!L:M,2,FALSE)</f>
        <v>43914</v>
      </c>
      <c r="AD1898" s="6">
        <f>VLOOKUP(D1898,StateActions!A:B,2,FALSE)</f>
        <v>43905</v>
      </c>
      <c r="AE1898">
        <f t="shared" si="600"/>
        <v>-14</v>
      </c>
      <c r="AF1898">
        <f t="shared" si="601"/>
        <v>-13</v>
      </c>
      <c r="AG1898">
        <f t="shared" si="602"/>
        <v>-4</v>
      </c>
      <c r="AH1898" s="18">
        <f t="shared" si="603"/>
        <v>1.5873015873015872E-2</v>
      </c>
      <c r="AI1898" s="18">
        <f t="shared" si="604"/>
        <v>0.98412698412698407</v>
      </c>
      <c r="AJ1898" s="20">
        <f t="shared" si="605"/>
        <v>0</v>
      </c>
      <c r="AK1898" t="str">
        <f t="shared" si="606"/>
        <v>Include</v>
      </c>
      <c r="AL1898" t="str">
        <f t="shared" si="607"/>
        <v>Less than 10 deaths</v>
      </c>
      <c r="AM1898" s="6">
        <f>IFERROR(VLOOKUP(D1898,DatesEachStateReach10Deaths!A:B,2,FALSE),AK1898)</f>
        <v>43917</v>
      </c>
      <c r="AN1898">
        <f t="shared" si="608"/>
        <v>-16</v>
      </c>
    </row>
    <row r="1899" spans="1:40" x14ac:dyDescent="0.25">
      <c r="A1899" t="str">
        <f t="shared" si="609"/>
        <v>43902Vermont</v>
      </c>
      <c r="B1899" t="str">
        <f t="shared" si="596"/>
        <v>43902VT</v>
      </c>
      <c r="C1899" s="6">
        <v>43902</v>
      </c>
      <c r="D1899" t="s">
        <v>108</v>
      </c>
      <c r="E1899" t="s">
        <v>56</v>
      </c>
      <c r="F1899">
        <f>IFERROR(VLOOKUP(B1899,CovidTracking!B:G,4,FALSE),0)</f>
        <v>2</v>
      </c>
      <c r="G1899">
        <f>IFERROR(VLOOKUP(B1899,CovidTracking!B:G,5,FALSE),0)</f>
        <v>97</v>
      </c>
      <c r="H1899">
        <f t="shared" si="597"/>
        <v>99</v>
      </c>
      <c r="I1899">
        <f>IFERROR(VLOOKUP(B1899,CovidTracking!B:G,6,FALSE),0)</f>
        <v>0</v>
      </c>
      <c r="J1899">
        <f t="shared" si="610"/>
        <v>1</v>
      </c>
      <c r="K1899">
        <f t="shared" si="611"/>
        <v>35</v>
      </c>
      <c r="L1899">
        <f t="shared" si="612"/>
        <v>36</v>
      </c>
      <c r="M1899">
        <f t="shared" si="613"/>
        <v>0</v>
      </c>
      <c r="N1899">
        <f>VLOOKUP(A1899,Mobility!$A:$L,7,FALSE)</f>
        <v>3</v>
      </c>
      <c r="O1899">
        <f>VLOOKUP(A1899,Mobility!$A:$L,8,FALSE)</f>
        <v>14</v>
      </c>
      <c r="P1899">
        <f>VLOOKUP(A1899,Mobility!$A:$L,9,FALSE)</f>
        <v>6</v>
      </c>
      <c r="Q1899">
        <f>VLOOKUP(A1899,Mobility!$A:$L,10,FALSE)</f>
        <v>-2</v>
      </c>
      <c r="R1899">
        <f>VLOOKUP(A1899,Mobility!$A:$L,11,FALSE)</f>
        <v>1</v>
      </c>
      <c r="S1899">
        <f>VLOOKUP(A1899,Mobility!$A:$L,12,FALSE)</f>
        <v>1</v>
      </c>
      <c r="T1899">
        <f>VLOOKUP(D1899,'Pop and Pop Den'!A:C,2,FALSE)</f>
        <v>628061</v>
      </c>
      <c r="U1899">
        <f>VLOOKUP(D1899,'Pop and Pop Den'!A:C,3,FALSE)</f>
        <v>68.141599999999997</v>
      </c>
      <c r="V1899">
        <f>VLOOKUP(D1899,Unemployment!A:B,2,FALSE)</f>
        <v>2.4</v>
      </c>
      <c r="W1899">
        <f>VLOOKUP(D1899,Unemployment!H:J,2,FALSE)</f>
        <v>2.4</v>
      </c>
      <c r="X1899">
        <f>VLOOKUP(D1899,Unemployment!H:J,3,FALSE)</f>
        <v>3.2</v>
      </c>
      <c r="Y1899">
        <f t="shared" si="598"/>
        <v>0.80000000000000027</v>
      </c>
      <c r="Z1899">
        <f t="shared" si="599"/>
        <v>0.80000000000000027</v>
      </c>
      <c r="AA1899">
        <f>VLOOKUP(D1899,MedianAge!A:B,2,FALSE)</f>
        <v>42.9</v>
      </c>
      <c r="AB1899" s="6">
        <f>VLOOKUP(D1899,StateActions!F:G,2,FALSE)</f>
        <v>43915</v>
      </c>
      <c r="AC1899" s="6">
        <f>VLOOKUP(D1899,StateActions!L:M,2,FALSE)</f>
        <v>43914</v>
      </c>
      <c r="AD1899" s="6">
        <f>VLOOKUP(D1899,StateActions!A:B,2,FALSE)</f>
        <v>43905</v>
      </c>
      <c r="AE1899">
        <f t="shared" si="600"/>
        <v>-13</v>
      </c>
      <c r="AF1899">
        <f t="shared" si="601"/>
        <v>-12</v>
      </c>
      <c r="AG1899">
        <f t="shared" si="602"/>
        <v>-3</v>
      </c>
      <c r="AH1899" s="18">
        <f t="shared" si="603"/>
        <v>2.0202020202020204E-2</v>
      </c>
      <c r="AI1899" s="18">
        <f t="shared" si="604"/>
        <v>0.97979797979797978</v>
      </c>
      <c r="AJ1899" s="20">
        <f t="shared" si="605"/>
        <v>0</v>
      </c>
      <c r="AK1899" t="str">
        <f t="shared" si="606"/>
        <v>Include</v>
      </c>
      <c r="AL1899" t="str">
        <f t="shared" si="607"/>
        <v>Less than 10 deaths</v>
      </c>
      <c r="AM1899" s="6">
        <f>IFERROR(VLOOKUP(D1899,DatesEachStateReach10Deaths!A:B,2,FALSE),AK1899)</f>
        <v>43917</v>
      </c>
      <c r="AN1899">
        <f t="shared" si="608"/>
        <v>-15</v>
      </c>
    </row>
    <row r="1900" spans="1:40" x14ac:dyDescent="0.25">
      <c r="A1900" t="str">
        <f t="shared" si="609"/>
        <v>43903Vermont</v>
      </c>
      <c r="B1900" t="str">
        <f t="shared" si="596"/>
        <v>43903VT</v>
      </c>
      <c r="C1900" s="6">
        <v>43903</v>
      </c>
      <c r="D1900" t="s">
        <v>108</v>
      </c>
      <c r="E1900" t="s">
        <v>56</v>
      </c>
      <c r="F1900">
        <f>IFERROR(VLOOKUP(B1900,CovidTracking!B:G,4,FALSE),0)</f>
        <v>2</v>
      </c>
      <c r="G1900">
        <f>IFERROR(VLOOKUP(B1900,CovidTracking!B:G,5,FALSE),0)</f>
        <v>142</v>
      </c>
      <c r="H1900">
        <f t="shared" si="597"/>
        <v>144</v>
      </c>
      <c r="I1900">
        <f>IFERROR(VLOOKUP(B1900,CovidTracking!B:G,6,FALSE),0)</f>
        <v>0</v>
      </c>
      <c r="J1900">
        <f t="shared" si="610"/>
        <v>0</v>
      </c>
      <c r="K1900">
        <f t="shared" si="611"/>
        <v>45</v>
      </c>
      <c r="L1900">
        <f t="shared" si="612"/>
        <v>45</v>
      </c>
      <c r="M1900">
        <f t="shared" si="613"/>
        <v>0</v>
      </c>
      <c r="N1900">
        <f>VLOOKUP(A1900,Mobility!$A:$L,7,FALSE)</f>
        <v>-3</v>
      </c>
      <c r="O1900">
        <f>VLOOKUP(A1900,Mobility!$A:$L,8,FALSE)</f>
        <v>14</v>
      </c>
      <c r="P1900">
        <f>VLOOKUP(A1900,Mobility!$A:$L,9,FALSE)</f>
        <v>-16</v>
      </c>
      <c r="Q1900">
        <f>VLOOKUP(A1900,Mobility!$A:$L,10,FALSE)</f>
        <v>-20</v>
      </c>
      <c r="R1900">
        <f>VLOOKUP(A1900,Mobility!$A:$L,11,FALSE)</f>
        <v>-4</v>
      </c>
      <c r="S1900">
        <f>VLOOKUP(A1900,Mobility!$A:$L,12,FALSE)</f>
        <v>4</v>
      </c>
      <c r="T1900">
        <f>VLOOKUP(D1900,'Pop and Pop Den'!A:C,2,FALSE)</f>
        <v>628061</v>
      </c>
      <c r="U1900">
        <f>VLOOKUP(D1900,'Pop and Pop Den'!A:C,3,FALSE)</f>
        <v>68.141599999999997</v>
      </c>
      <c r="V1900">
        <f>VLOOKUP(D1900,Unemployment!A:B,2,FALSE)</f>
        <v>2.4</v>
      </c>
      <c r="W1900">
        <f>VLOOKUP(D1900,Unemployment!H:J,2,FALSE)</f>
        <v>2.4</v>
      </c>
      <c r="X1900">
        <f>VLOOKUP(D1900,Unemployment!H:J,3,FALSE)</f>
        <v>3.2</v>
      </c>
      <c r="Y1900">
        <f t="shared" si="598"/>
        <v>0.80000000000000027</v>
      </c>
      <c r="Z1900">
        <f t="shared" si="599"/>
        <v>0.80000000000000027</v>
      </c>
      <c r="AA1900">
        <f>VLOOKUP(D1900,MedianAge!A:B,2,FALSE)</f>
        <v>42.9</v>
      </c>
      <c r="AB1900" s="6">
        <f>VLOOKUP(D1900,StateActions!F:G,2,FALSE)</f>
        <v>43915</v>
      </c>
      <c r="AC1900" s="6">
        <f>VLOOKUP(D1900,StateActions!L:M,2,FALSE)</f>
        <v>43914</v>
      </c>
      <c r="AD1900" s="6">
        <f>VLOOKUP(D1900,StateActions!A:B,2,FALSE)</f>
        <v>43905</v>
      </c>
      <c r="AE1900">
        <f t="shared" si="600"/>
        <v>-12</v>
      </c>
      <c r="AF1900">
        <f t="shared" si="601"/>
        <v>-11</v>
      </c>
      <c r="AG1900">
        <f t="shared" si="602"/>
        <v>-2</v>
      </c>
      <c r="AH1900" s="18">
        <f t="shared" si="603"/>
        <v>1.3888888888888888E-2</v>
      </c>
      <c r="AI1900" s="18">
        <f t="shared" si="604"/>
        <v>0.98611111111111116</v>
      </c>
      <c r="AJ1900" s="20">
        <f t="shared" si="605"/>
        <v>0</v>
      </c>
      <c r="AK1900" t="str">
        <f t="shared" si="606"/>
        <v>Include</v>
      </c>
      <c r="AL1900" t="str">
        <f t="shared" si="607"/>
        <v>Less than 10 deaths</v>
      </c>
      <c r="AM1900" s="6">
        <f>IFERROR(VLOOKUP(D1900,DatesEachStateReach10Deaths!A:B,2,FALSE),AK1900)</f>
        <v>43917</v>
      </c>
      <c r="AN1900">
        <f t="shared" si="608"/>
        <v>-14</v>
      </c>
    </row>
    <row r="1901" spans="1:40" x14ac:dyDescent="0.25">
      <c r="A1901" t="str">
        <f t="shared" si="609"/>
        <v>43904Vermont</v>
      </c>
      <c r="B1901" t="str">
        <f t="shared" si="596"/>
        <v>43904VT</v>
      </c>
      <c r="C1901" s="6">
        <v>43904</v>
      </c>
      <c r="D1901" t="s">
        <v>108</v>
      </c>
      <c r="E1901" t="s">
        <v>56</v>
      </c>
      <c r="F1901">
        <f>IFERROR(VLOOKUP(B1901,CovidTracking!B:G,4,FALSE),0)</f>
        <v>4</v>
      </c>
      <c r="G1901">
        <f>IFERROR(VLOOKUP(B1901,CovidTracking!B:G,5,FALSE),0)</f>
        <v>227</v>
      </c>
      <c r="H1901">
        <f t="shared" si="597"/>
        <v>231</v>
      </c>
      <c r="I1901">
        <f>IFERROR(VLOOKUP(B1901,CovidTracking!B:G,6,FALSE),0)</f>
        <v>0</v>
      </c>
      <c r="J1901">
        <f t="shared" si="610"/>
        <v>2</v>
      </c>
      <c r="K1901">
        <f t="shared" si="611"/>
        <v>85</v>
      </c>
      <c r="L1901">
        <f t="shared" si="612"/>
        <v>87</v>
      </c>
      <c r="M1901">
        <f t="shared" si="613"/>
        <v>0</v>
      </c>
      <c r="N1901">
        <f>VLOOKUP(A1901,Mobility!$A:$L,7,FALSE)</f>
        <v>-6</v>
      </c>
      <c r="O1901">
        <f>VLOOKUP(A1901,Mobility!$A:$L,8,FALSE)</f>
        <v>11</v>
      </c>
      <c r="P1901">
        <f>VLOOKUP(A1901,Mobility!$A:$L,9,FALSE)</f>
        <v>21</v>
      </c>
      <c r="Q1901">
        <f>VLOOKUP(A1901,Mobility!$A:$L,10,FALSE)</f>
        <v>-5</v>
      </c>
      <c r="R1901">
        <f>VLOOKUP(A1901,Mobility!$A:$L,11,FALSE)</f>
        <v>-3</v>
      </c>
      <c r="S1901">
        <f>VLOOKUP(A1901,Mobility!$A:$L,12,FALSE)</f>
        <v>3</v>
      </c>
      <c r="T1901">
        <f>VLOOKUP(D1901,'Pop and Pop Den'!A:C,2,FALSE)</f>
        <v>628061</v>
      </c>
      <c r="U1901">
        <f>VLOOKUP(D1901,'Pop and Pop Den'!A:C,3,FALSE)</f>
        <v>68.141599999999997</v>
      </c>
      <c r="V1901">
        <f>VLOOKUP(D1901,Unemployment!A:B,2,FALSE)</f>
        <v>2.4</v>
      </c>
      <c r="W1901">
        <f>VLOOKUP(D1901,Unemployment!H:J,2,FALSE)</f>
        <v>2.4</v>
      </c>
      <c r="X1901">
        <f>VLOOKUP(D1901,Unemployment!H:J,3,FALSE)</f>
        <v>3.2</v>
      </c>
      <c r="Y1901">
        <f t="shared" si="598"/>
        <v>0.80000000000000027</v>
      </c>
      <c r="Z1901">
        <f t="shared" si="599"/>
        <v>0.80000000000000027</v>
      </c>
      <c r="AA1901">
        <f>VLOOKUP(D1901,MedianAge!A:B,2,FALSE)</f>
        <v>42.9</v>
      </c>
      <c r="AB1901" s="6">
        <f>VLOOKUP(D1901,StateActions!F:G,2,FALSE)</f>
        <v>43915</v>
      </c>
      <c r="AC1901" s="6">
        <f>VLOOKUP(D1901,StateActions!L:M,2,FALSE)</f>
        <v>43914</v>
      </c>
      <c r="AD1901" s="6">
        <f>VLOOKUP(D1901,StateActions!A:B,2,FALSE)</f>
        <v>43905</v>
      </c>
      <c r="AE1901">
        <f t="shared" si="600"/>
        <v>-11</v>
      </c>
      <c r="AF1901">
        <f t="shared" si="601"/>
        <v>-10</v>
      </c>
      <c r="AG1901">
        <f t="shared" si="602"/>
        <v>-1</v>
      </c>
      <c r="AH1901" s="18">
        <f t="shared" si="603"/>
        <v>1.7316017316017316E-2</v>
      </c>
      <c r="AI1901" s="18">
        <f t="shared" si="604"/>
        <v>0.98268398268398272</v>
      </c>
      <c r="AJ1901" s="20">
        <f t="shared" si="605"/>
        <v>0</v>
      </c>
      <c r="AK1901" t="str">
        <f t="shared" si="606"/>
        <v>Include</v>
      </c>
      <c r="AL1901" t="str">
        <f t="shared" si="607"/>
        <v>Less than 10 deaths</v>
      </c>
      <c r="AM1901" s="6">
        <f>IFERROR(VLOOKUP(D1901,DatesEachStateReach10Deaths!A:B,2,FALSE),AK1901)</f>
        <v>43917</v>
      </c>
      <c r="AN1901">
        <f t="shared" si="608"/>
        <v>-13</v>
      </c>
    </row>
    <row r="1902" spans="1:40" x14ac:dyDescent="0.25">
      <c r="A1902" t="str">
        <f t="shared" si="609"/>
        <v>43905Vermont</v>
      </c>
      <c r="B1902" t="str">
        <f t="shared" si="596"/>
        <v>43905VT</v>
      </c>
      <c r="C1902" s="6">
        <v>43905</v>
      </c>
      <c r="D1902" t="s">
        <v>108</v>
      </c>
      <c r="E1902" t="s">
        <v>56</v>
      </c>
      <c r="F1902">
        <f>IFERROR(VLOOKUP(B1902,CovidTracking!B:G,4,FALSE),0)</f>
        <v>4</v>
      </c>
      <c r="G1902">
        <f>IFERROR(VLOOKUP(B1902,CovidTracking!B:G,5,FALSE),0)</f>
        <v>348</v>
      </c>
      <c r="H1902">
        <f t="shared" si="597"/>
        <v>352</v>
      </c>
      <c r="I1902">
        <f>IFERROR(VLOOKUP(B1902,CovidTracking!B:G,6,FALSE),0)</f>
        <v>0</v>
      </c>
      <c r="J1902">
        <f t="shared" si="610"/>
        <v>0</v>
      </c>
      <c r="K1902">
        <f t="shared" si="611"/>
        <v>121</v>
      </c>
      <c r="L1902">
        <f t="shared" si="612"/>
        <v>121</v>
      </c>
      <c r="M1902">
        <f t="shared" si="613"/>
        <v>0</v>
      </c>
      <c r="N1902">
        <f>VLOOKUP(A1902,Mobility!$A:$L,7,FALSE)</f>
        <v>-8</v>
      </c>
      <c r="O1902">
        <f>VLOOKUP(A1902,Mobility!$A:$L,8,FALSE)</f>
        <v>14</v>
      </c>
      <c r="P1902">
        <f>VLOOKUP(A1902,Mobility!$A:$L,9,FALSE)</f>
        <v>10</v>
      </c>
      <c r="Q1902">
        <f>VLOOKUP(A1902,Mobility!$A:$L,10,FALSE)</f>
        <v>-32</v>
      </c>
      <c r="R1902">
        <f>VLOOKUP(A1902,Mobility!$A:$L,11,FALSE)</f>
        <v>-8</v>
      </c>
      <c r="S1902">
        <f>VLOOKUP(A1902,Mobility!$A:$L,12,FALSE)</f>
        <v>3</v>
      </c>
      <c r="T1902">
        <f>VLOOKUP(D1902,'Pop and Pop Den'!A:C,2,FALSE)</f>
        <v>628061</v>
      </c>
      <c r="U1902">
        <f>VLOOKUP(D1902,'Pop and Pop Den'!A:C,3,FALSE)</f>
        <v>68.141599999999997</v>
      </c>
      <c r="V1902">
        <f>VLOOKUP(D1902,Unemployment!A:B,2,FALSE)</f>
        <v>2.4</v>
      </c>
      <c r="W1902">
        <f>VLOOKUP(D1902,Unemployment!H:J,2,FALSE)</f>
        <v>2.4</v>
      </c>
      <c r="X1902">
        <f>VLOOKUP(D1902,Unemployment!H:J,3,FALSE)</f>
        <v>3.2</v>
      </c>
      <c r="Y1902">
        <f t="shared" si="598"/>
        <v>0.80000000000000027</v>
      </c>
      <c r="Z1902">
        <f t="shared" si="599"/>
        <v>0.80000000000000027</v>
      </c>
      <c r="AA1902">
        <f>VLOOKUP(D1902,MedianAge!A:B,2,FALSE)</f>
        <v>42.9</v>
      </c>
      <c r="AB1902" s="6">
        <f>VLOOKUP(D1902,StateActions!F:G,2,FALSE)</f>
        <v>43915</v>
      </c>
      <c r="AC1902" s="6">
        <f>VLOOKUP(D1902,StateActions!L:M,2,FALSE)</f>
        <v>43914</v>
      </c>
      <c r="AD1902" s="6">
        <f>VLOOKUP(D1902,StateActions!A:B,2,FALSE)</f>
        <v>43905</v>
      </c>
      <c r="AE1902">
        <f t="shared" si="600"/>
        <v>-10</v>
      </c>
      <c r="AF1902">
        <f t="shared" si="601"/>
        <v>-9</v>
      </c>
      <c r="AG1902">
        <f t="shared" si="602"/>
        <v>0</v>
      </c>
      <c r="AH1902" s="18">
        <f t="shared" si="603"/>
        <v>1.1363636363636364E-2</v>
      </c>
      <c r="AI1902" s="18">
        <f t="shared" si="604"/>
        <v>0.98863636363636365</v>
      </c>
      <c r="AJ1902" s="20">
        <f t="shared" si="605"/>
        <v>0</v>
      </c>
      <c r="AK1902" t="str">
        <f t="shared" si="606"/>
        <v>Include</v>
      </c>
      <c r="AL1902" t="str">
        <f t="shared" si="607"/>
        <v>Less than 10 deaths</v>
      </c>
      <c r="AM1902" s="6">
        <f>IFERROR(VLOOKUP(D1902,DatesEachStateReach10Deaths!A:B,2,FALSE),AK1902)</f>
        <v>43917</v>
      </c>
      <c r="AN1902">
        <f t="shared" si="608"/>
        <v>-12</v>
      </c>
    </row>
    <row r="1903" spans="1:40" x14ac:dyDescent="0.25">
      <c r="A1903" t="str">
        <f t="shared" si="609"/>
        <v>43906Vermont</v>
      </c>
      <c r="B1903" t="str">
        <f t="shared" si="596"/>
        <v>43906VT</v>
      </c>
      <c r="C1903" s="6">
        <v>43906</v>
      </c>
      <c r="D1903" t="s">
        <v>108</v>
      </c>
      <c r="E1903" t="s">
        <v>56</v>
      </c>
      <c r="F1903">
        <f>IFERROR(VLOOKUP(B1903,CovidTracking!B:G,4,FALSE),0)</f>
        <v>8</v>
      </c>
      <c r="G1903">
        <f>IFERROR(VLOOKUP(B1903,CovidTracking!B:G,5,FALSE),0)</f>
        <v>421</v>
      </c>
      <c r="H1903">
        <f t="shared" si="597"/>
        <v>429</v>
      </c>
      <c r="I1903">
        <f>IFERROR(VLOOKUP(B1903,CovidTracking!B:G,6,FALSE),0)</f>
        <v>0</v>
      </c>
      <c r="J1903">
        <f t="shared" si="610"/>
        <v>4</v>
      </c>
      <c r="K1903">
        <f t="shared" si="611"/>
        <v>73</v>
      </c>
      <c r="L1903">
        <f t="shared" si="612"/>
        <v>77</v>
      </c>
      <c r="M1903">
        <f t="shared" si="613"/>
        <v>0</v>
      </c>
      <c r="N1903">
        <f>VLOOKUP(A1903,Mobility!$A:$L,7,FALSE)</f>
        <v>-5</v>
      </c>
      <c r="O1903">
        <f>VLOOKUP(A1903,Mobility!$A:$L,8,FALSE)</f>
        <v>18</v>
      </c>
      <c r="P1903">
        <f>VLOOKUP(A1903,Mobility!$A:$L,9,FALSE)</f>
        <v>15</v>
      </c>
      <c r="Q1903">
        <f>VLOOKUP(A1903,Mobility!$A:$L,10,FALSE)</f>
        <v>-23</v>
      </c>
      <c r="R1903">
        <f>VLOOKUP(A1903,Mobility!$A:$L,11,FALSE)</f>
        <v>-13</v>
      </c>
      <c r="S1903">
        <f>VLOOKUP(A1903,Mobility!$A:$L,12,FALSE)</f>
        <v>6</v>
      </c>
      <c r="T1903">
        <f>VLOOKUP(D1903,'Pop and Pop Den'!A:C,2,FALSE)</f>
        <v>628061</v>
      </c>
      <c r="U1903">
        <f>VLOOKUP(D1903,'Pop and Pop Den'!A:C,3,FALSE)</f>
        <v>68.141599999999997</v>
      </c>
      <c r="V1903">
        <f>VLOOKUP(D1903,Unemployment!A:B,2,FALSE)</f>
        <v>2.4</v>
      </c>
      <c r="W1903">
        <f>VLOOKUP(D1903,Unemployment!H:J,2,FALSE)</f>
        <v>2.4</v>
      </c>
      <c r="X1903">
        <f>VLOOKUP(D1903,Unemployment!H:J,3,FALSE)</f>
        <v>3.2</v>
      </c>
      <c r="Y1903">
        <f t="shared" si="598"/>
        <v>0.80000000000000027</v>
      </c>
      <c r="Z1903">
        <f t="shared" si="599"/>
        <v>0.80000000000000027</v>
      </c>
      <c r="AA1903">
        <f>VLOOKUP(D1903,MedianAge!A:B,2,FALSE)</f>
        <v>42.9</v>
      </c>
      <c r="AB1903" s="6">
        <f>VLOOKUP(D1903,StateActions!F:G,2,FALSE)</f>
        <v>43915</v>
      </c>
      <c r="AC1903" s="6">
        <f>VLOOKUP(D1903,StateActions!L:M,2,FALSE)</f>
        <v>43914</v>
      </c>
      <c r="AD1903" s="6">
        <f>VLOOKUP(D1903,StateActions!A:B,2,FALSE)</f>
        <v>43905</v>
      </c>
      <c r="AE1903">
        <f t="shared" si="600"/>
        <v>-9</v>
      </c>
      <c r="AF1903">
        <f t="shared" si="601"/>
        <v>-8</v>
      </c>
      <c r="AG1903">
        <f t="shared" si="602"/>
        <v>1</v>
      </c>
      <c r="AH1903" s="18">
        <f t="shared" si="603"/>
        <v>1.8648018648018648E-2</v>
      </c>
      <c r="AI1903" s="18">
        <f t="shared" si="604"/>
        <v>0.98135198135198132</v>
      </c>
      <c r="AJ1903" s="20">
        <f t="shared" si="605"/>
        <v>0</v>
      </c>
      <c r="AK1903" t="str">
        <f t="shared" si="606"/>
        <v>Include</v>
      </c>
      <c r="AL1903" t="str">
        <f t="shared" si="607"/>
        <v>Less than 10 deaths</v>
      </c>
      <c r="AM1903" s="6">
        <f>IFERROR(VLOOKUP(D1903,DatesEachStateReach10Deaths!A:B,2,FALSE),AK1903)</f>
        <v>43917</v>
      </c>
      <c r="AN1903">
        <f t="shared" si="608"/>
        <v>-11</v>
      </c>
    </row>
    <row r="1904" spans="1:40" x14ac:dyDescent="0.25">
      <c r="A1904" t="str">
        <f t="shared" si="609"/>
        <v>43907Vermont</v>
      </c>
      <c r="B1904" t="str">
        <f t="shared" si="596"/>
        <v>43907VT</v>
      </c>
      <c r="C1904" s="6">
        <v>43907</v>
      </c>
      <c r="D1904" t="s">
        <v>108</v>
      </c>
      <c r="E1904" t="s">
        <v>56</v>
      </c>
      <c r="F1904">
        <f>IFERROR(VLOOKUP(B1904,CovidTracking!B:G,4,FALSE),0)</f>
        <v>10</v>
      </c>
      <c r="G1904">
        <f>IFERROR(VLOOKUP(B1904,CovidTracking!B:G,5,FALSE),0)</f>
        <v>495</v>
      </c>
      <c r="H1904">
        <f t="shared" si="597"/>
        <v>505</v>
      </c>
      <c r="I1904">
        <f>IFERROR(VLOOKUP(B1904,CovidTracking!B:G,6,FALSE),0)</f>
        <v>0</v>
      </c>
      <c r="J1904">
        <f t="shared" si="610"/>
        <v>2</v>
      </c>
      <c r="K1904">
        <f t="shared" si="611"/>
        <v>74</v>
      </c>
      <c r="L1904">
        <f t="shared" si="612"/>
        <v>76</v>
      </c>
      <c r="M1904">
        <f t="shared" si="613"/>
        <v>0</v>
      </c>
      <c r="N1904">
        <f>VLOOKUP(A1904,Mobility!$A:$L,7,FALSE)</f>
        <v>-24</v>
      </c>
      <c r="O1904">
        <f>VLOOKUP(A1904,Mobility!$A:$L,8,FALSE)</f>
        <v>5</v>
      </c>
      <c r="P1904">
        <f>VLOOKUP(A1904,Mobility!$A:$L,9,FALSE)</f>
        <v>-12</v>
      </c>
      <c r="Q1904">
        <f>VLOOKUP(A1904,Mobility!$A:$L,10,FALSE)</f>
        <v>-26</v>
      </c>
      <c r="R1904">
        <f>VLOOKUP(A1904,Mobility!$A:$L,11,FALSE)</f>
        <v>-23</v>
      </c>
      <c r="S1904">
        <f>VLOOKUP(A1904,Mobility!$A:$L,12,FALSE)</f>
        <v>11</v>
      </c>
      <c r="T1904">
        <f>VLOOKUP(D1904,'Pop and Pop Den'!A:C,2,FALSE)</f>
        <v>628061</v>
      </c>
      <c r="U1904">
        <f>VLOOKUP(D1904,'Pop and Pop Den'!A:C,3,FALSE)</f>
        <v>68.141599999999997</v>
      </c>
      <c r="V1904">
        <f>VLOOKUP(D1904,Unemployment!A:B,2,FALSE)</f>
        <v>2.4</v>
      </c>
      <c r="W1904">
        <f>VLOOKUP(D1904,Unemployment!H:J,2,FALSE)</f>
        <v>2.4</v>
      </c>
      <c r="X1904">
        <f>VLOOKUP(D1904,Unemployment!H:J,3,FALSE)</f>
        <v>3.2</v>
      </c>
      <c r="Y1904">
        <f t="shared" si="598"/>
        <v>0.80000000000000027</v>
      </c>
      <c r="Z1904">
        <f t="shared" si="599"/>
        <v>0.80000000000000027</v>
      </c>
      <c r="AA1904">
        <f>VLOOKUP(D1904,MedianAge!A:B,2,FALSE)</f>
        <v>42.9</v>
      </c>
      <c r="AB1904" s="6">
        <f>VLOOKUP(D1904,StateActions!F:G,2,FALSE)</f>
        <v>43915</v>
      </c>
      <c r="AC1904" s="6">
        <f>VLOOKUP(D1904,StateActions!L:M,2,FALSE)</f>
        <v>43914</v>
      </c>
      <c r="AD1904" s="6">
        <f>VLOOKUP(D1904,StateActions!A:B,2,FALSE)</f>
        <v>43905</v>
      </c>
      <c r="AE1904">
        <f t="shared" si="600"/>
        <v>-8</v>
      </c>
      <c r="AF1904">
        <f t="shared" si="601"/>
        <v>-7</v>
      </c>
      <c r="AG1904">
        <f t="shared" si="602"/>
        <v>2</v>
      </c>
      <c r="AH1904" s="18">
        <f t="shared" si="603"/>
        <v>1.9801980198019802E-2</v>
      </c>
      <c r="AI1904" s="18">
        <f t="shared" si="604"/>
        <v>0.98019801980198018</v>
      </c>
      <c r="AJ1904" s="20">
        <f t="shared" si="605"/>
        <v>0</v>
      </c>
      <c r="AK1904" t="str">
        <f t="shared" si="606"/>
        <v>Include</v>
      </c>
      <c r="AL1904" t="str">
        <f t="shared" si="607"/>
        <v>Less than 10 deaths</v>
      </c>
      <c r="AM1904" s="6">
        <f>IFERROR(VLOOKUP(D1904,DatesEachStateReach10Deaths!A:B,2,FALSE),AK1904)</f>
        <v>43917</v>
      </c>
      <c r="AN1904">
        <f t="shared" si="608"/>
        <v>-10</v>
      </c>
    </row>
    <row r="1905" spans="1:40" x14ac:dyDescent="0.25">
      <c r="A1905" t="str">
        <f t="shared" si="609"/>
        <v>43908Vermont</v>
      </c>
      <c r="B1905" t="str">
        <f t="shared" si="596"/>
        <v>43908VT</v>
      </c>
      <c r="C1905" s="6">
        <v>43908</v>
      </c>
      <c r="D1905" t="s">
        <v>108</v>
      </c>
      <c r="E1905" t="s">
        <v>56</v>
      </c>
      <c r="F1905">
        <f>IFERROR(VLOOKUP(B1905,CovidTracking!B:G,4,FALSE),0)</f>
        <v>19</v>
      </c>
      <c r="G1905">
        <f>IFERROR(VLOOKUP(B1905,CovidTracking!B:G,5,FALSE),0)</f>
        <v>592</v>
      </c>
      <c r="H1905">
        <f t="shared" si="597"/>
        <v>611</v>
      </c>
      <c r="I1905">
        <f>IFERROR(VLOOKUP(B1905,CovidTracking!B:G,6,FALSE),0)</f>
        <v>0</v>
      </c>
      <c r="J1905">
        <f t="shared" si="610"/>
        <v>9</v>
      </c>
      <c r="K1905">
        <f t="shared" si="611"/>
        <v>97</v>
      </c>
      <c r="L1905">
        <f t="shared" si="612"/>
        <v>106</v>
      </c>
      <c r="M1905">
        <f t="shared" si="613"/>
        <v>0</v>
      </c>
      <c r="N1905">
        <f>VLOOKUP(A1905,Mobility!$A:$L,7,FALSE)</f>
        <v>-30</v>
      </c>
      <c r="O1905">
        <f>VLOOKUP(A1905,Mobility!$A:$L,8,FALSE)</f>
        <v>-4</v>
      </c>
      <c r="P1905">
        <f>VLOOKUP(A1905,Mobility!$A:$L,9,FALSE)</f>
        <v>21</v>
      </c>
      <c r="Q1905">
        <f>VLOOKUP(A1905,Mobility!$A:$L,10,FALSE)</f>
        <v>-29</v>
      </c>
      <c r="R1905">
        <f>VLOOKUP(A1905,Mobility!$A:$L,11,FALSE)</f>
        <v>-31</v>
      </c>
      <c r="S1905">
        <f>VLOOKUP(A1905,Mobility!$A:$L,12,FALSE)</f>
        <v>13</v>
      </c>
      <c r="T1905">
        <f>VLOOKUP(D1905,'Pop and Pop Den'!A:C,2,FALSE)</f>
        <v>628061</v>
      </c>
      <c r="U1905">
        <f>VLOOKUP(D1905,'Pop and Pop Den'!A:C,3,FALSE)</f>
        <v>68.141599999999997</v>
      </c>
      <c r="V1905">
        <f>VLOOKUP(D1905,Unemployment!A:B,2,FALSE)</f>
        <v>2.4</v>
      </c>
      <c r="W1905">
        <f>VLOOKUP(D1905,Unemployment!H:J,2,FALSE)</f>
        <v>2.4</v>
      </c>
      <c r="X1905">
        <f>VLOOKUP(D1905,Unemployment!H:J,3,FALSE)</f>
        <v>3.2</v>
      </c>
      <c r="Y1905">
        <f t="shared" si="598"/>
        <v>0.80000000000000027</v>
      </c>
      <c r="Z1905">
        <f t="shared" si="599"/>
        <v>0.80000000000000027</v>
      </c>
      <c r="AA1905">
        <f>VLOOKUP(D1905,MedianAge!A:B,2,FALSE)</f>
        <v>42.9</v>
      </c>
      <c r="AB1905" s="6">
        <f>VLOOKUP(D1905,StateActions!F:G,2,FALSE)</f>
        <v>43915</v>
      </c>
      <c r="AC1905" s="6">
        <f>VLOOKUP(D1905,StateActions!L:M,2,FALSE)</f>
        <v>43914</v>
      </c>
      <c r="AD1905" s="6">
        <f>VLOOKUP(D1905,StateActions!A:B,2,FALSE)</f>
        <v>43905</v>
      </c>
      <c r="AE1905">
        <f t="shared" si="600"/>
        <v>-7</v>
      </c>
      <c r="AF1905">
        <f t="shared" si="601"/>
        <v>-6</v>
      </c>
      <c r="AG1905">
        <f t="shared" si="602"/>
        <v>3</v>
      </c>
      <c r="AH1905" s="18">
        <f t="shared" si="603"/>
        <v>3.1096563011456628E-2</v>
      </c>
      <c r="AI1905" s="18">
        <f t="shared" si="604"/>
        <v>0.96890343698854342</v>
      </c>
      <c r="AJ1905" s="20">
        <f t="shared" si="605"/>
        <v>0</v>
      </c>
      <c r="AK1905" t="str">
        <f t="shared" si="606"/>
        <v>Include</v>
      </c>
      <c r="AL1905" t="str">
        <f t="shared" si="607"/>
        <v>Less than 10 deaths</v>
      </c>
      <c r="AM1905" s="6">
        <f>IFERROR(VLOOKUP(D1905,DatesEachStateReach10Deaths!A:B,2,FALSE),AK1905)</f>
        <v>43917</v>
      </c>
      <c r="AN1905">
        <f t="shared" si="608"/>
        <v>-9</v>
      </c>
    </row>
    <row r="1906" spans="1:40" x14ac:dyDescent="0.25">
      <c r="A1906" t="str">
        <f t="shared" si="609"/>
        <v>43909Vermont</v>
      </c>
      <c r="B1906" t="str">
        <f t="shared" si="596"/>
        <v>43909VT</v>
      </c>
      <c r="C1906" s="6">
        <v>43909</v>
      </c>
      <c r="D1906" t="s">
        <v>108</v>
      </c>
      <c r="E1906" t="s">
        <v>56</v>
      </c>
      <c r="F1906">
        <f>IFERROR(VLOOKUP(B1906,CovidTracking!B:G,4,FALSE),0)</f>
        <v>22</v>
      </c>
      <c r="G1906">
        <f>IFERROR(VLOOKUP(B1906,CovidTracking!B:G,5,FALSE),0)</f>
        <v>645</v>
      </c>
      <c r="H1906">
        <f t="shared" si="597"/>
        <v>667</v>
      </c>
      <c r="I1906">
        <f>IFERROR(VLOOKUP(B1906,CovidTracking!B:G,6,FALSE),0)</f>
        <v>0</v>
      </c>
      <c r="J1906">
        <f t="shared" si="610"/>
        <v>3</v>
      </c>
      <c r="K1906">
        <f t="shared" si="611"/>
        <v>53</v>
      </c>
      <c r="L1906">
        <f t="shared" si="612"/>
        <v>56</v>
      </c>
      <c r="M1906">
        <f t="shared" si="613"/>
        <v>0</v>
      </c>
      <c r="N1906">
        <f>VLOOKUP(A1906,Mobility!$A:$L,7,FALSE)</f>
        <v>-37</v>
      </c>
      <c r="O1906">
        <f>VLOOKUP(A1906,Mobility!$A:$L,8,FALSE)</f>
        <v>-8</v>
      </c>
      <c r="P1906">
        <f>VLOOKUP(A1906,Mobility!$A:$L,9,FALSE)</f>
        <v>2</v>
      </c>
      <c r="Q1906">
        <f>VLOOKUP(A1906,Mobility!$A:$L,10,FALSE)</f>
        <v>-37</v>
      </c>
      <c r="R1906">
        <f>VLOOKUP(A1906,Mobility!$A:$L,11,FALSE)</f>
        <v>-33</v>
      </c>
      <c r="S1906">
        <f>VLOOKUP(A1906,Mobility!$A:$L,12,FALSE)</f>
        <v>15</v>
      </c>
      <c r="T1906">
        <f>VLOOKUP(D1906,'Pop and Pop Den'!A:C,2,FALSE)</f>
        <v>628061</v>
      </c>
      <c r="U1906">
        <f>VLOOKUP(D1906,'Pop and Pop Den'!A:C,3,FALSE)</f>
        <v>68.141599999999997</v>
      </c>
      <c r="V1906">
        <f>VLOOKUP(D1906,Unemployment!A:B,2,FALSE)</f>
        <v>2.4</v>
      </c>
      <c r="W1906">
        <f>VLOOKUP(D1906,Unemployment!H:J,2,FALSE)</f>
        <v>2.4</v>
      </c>
      <c r="X1906">
        <f>VLOOKUP(D1906,Unemployment!H:J,3,FALSE)</f>
        <v>3.2</v>
      </c>
      <c r="Y1906">
        <f t="shared" si="598"/>
        <v>0.80000000000000027</v>
      </c>
      <c r="Z1906">
        <f t="shared" si="599"/>
        <v>0.80000000000000027</v>
      </c>
      <c r="AA1906">
        <f>VLOOKUP(D1906,MedianAge!A:B,2,FALSE)</f>
        <v>42.9</v>
      </c>
      <c r="AB1906" s="6">
        <f>VLOOKUP(D1906,StateActions!F:G,2,FALSE)</f>
        <v>43915</v>
      </c>
      <c r="AC1906" s="6">
        <f>VLOOKUP(D1906,StateActions!L:M,2,FALSE)</f>
        <v>43914</v>
      </c>
      <c r="AD1906" s="6">
        <f>VLOOKUP(D1906,StateActions!A:B,2,FALSE)</f>
        <v>43905</v>
      </c>
      <c r="AE1906">
        <f t="shared" si="600"/>
        <v>-6</v>
      </c>
      <c r="AF1906">
        <f t="shared" si="601"/>
        <v>-5</v>
      </c>
      <c r="AG1906">
        <f t="shared" si="602"/>
        <v>4</v>
      </c>
      <c r="AH1906" s="18">
        <f t="shared" si="603"/>
        <v>3.2983508245877063E-2</v>
      </c>
      <c r="AI1906" s="18">
        <f t="shared" si="604"/>
        <v>0.96701649175412296</v>
      </c>
      <c r="AJ1906" s="20">
        <f t="shared" si="605"/>
        <v>0</v>
      </c>
      <c r="AK1906" t="str">
        <f t="shared" si="606"/>
        <v>Include</v>
      </c>
      <c r="AL1906" t="str">
        <f t="shared" si="607"/>
        <v>Less than 10 deaths</v>
      </c>
      <c r="AM1906" s="6">
        <f>IFERROR(VLOOKUP(D1906,DatesEachStateReach10Deaths!A:B,2,FALSE),AK1906)</f>
        <v>43917</v>
      </c>
      <c r="AN1906">
        <f t="shared" si="608"/>
        <v>-8</v>
      </c>
    </row>
    <row r="1907" spans="1:40" x14ac:dyDescent="0.25">
      <c r="A1907" t="str">
        <f t="shared" si="609"/>
        <v>43910Vermont</v>
      </c>
      <c r="B1907" t="str">
        <f t="shared" si="596"/>
        <v>43910VT</v>
      </c>
      <c r="C1907" s="6">
        <v>43910</v>
      </c>
      <c r="D1907" t="s">
        <v>108</v>
      </c>
      <c r="E1907" t="s">
        <v>56</v>
      </c>
      <c r="F1907">
        <f>IFERROR(VLOOKUP(B1907,CovidTracking!B:G,4,FALSE),0)</f>
        <v>29</v>
      </c>
      <c r="G1907">
        <f>IFERROR(VLOOKUP(B1907,CovidTracking!B:G,5,FALSE),0)</f>
        <v>779</v>
      </c>
      <c r="H1907">
        <f t="shared" si="597"/>
        <v>808</v>
      </c>
      <c r="I1907">
        <f>IFERROR(VLOOKUP(B1907,CovidTracking!B:G,6,FALSE),0)</f>
        <v>2</v>
      </c>
      <c r="J1907">
        <f t="shared" si="610"/>
        <v>7</v>
      </c>
      <c r="K1907">
        <f t="shared" si="611"/>
        <v>134</v>
      </c>
      <c r="L1907">
        <f t="shared" si="612"/>
        <v>141</v>
      </c>
      <c r="M1907">
        <f t="shared" si="613"/>
        <v>2</v>
      </c>
      <c r="N1907">
        <f>VLOOKUP(A1907,Mobility!$A:$L,7,FALSE)</f>
        <v>-41</v>
      </c>
      <c r="O1907">
        <f>VLOOKUP(A1907,Mobility!$A:$L,8,FALSE)</f>
        <v>-12</v>
      </c>
      <c r="P1907">
        <f>VLOOKUP(A1907,Mobility!$A:$L,9,FALSE)</f>
        <v>-14</v>
      </c>
      <c r="Q1907">
        <f>VLOOKUP(A1907,Mobility!$A:$L,10,FALSE)</f>
        <v>-48</v>
      </c>
      <c r="R1907">
        <f>VLOOKUP(A1907,Mobility!$A:$L,11,FALSE)</f>
        <v>-37</v>
      </c>
      <c r="S1907">
        <f>VLOOKUP(A1907,Mobility!$A:$L,12,FALSE)</f>
        <v>18</v>
      </c>
      <c r="T1907">
        <f>VLOOKUP(D1907,'Pop and Pop Den'!A:C,2,FALSE)</f>
        <v>628061</v>
      </c>
      <c r="U1907">
        <f>VLOOKUP(D1907,'Pop and Pop Den'!A:C,3,FALSE)</f>
        <v>68.141599999999997</v>
      </c>
      <c r="V1907">
        <f>VLOOKUP(D1907,Unemployment!A:B,2,FALSE)</f>
        <v>2.4</v>
      </c>
      <c r="W1907">
        <f>VLOOKUP(D1907,Unemployment!H:J,2,FALSE)</f>
        <v>2.4</v>
      </c>
      <c r="X1907">
        <f>VLOOKUP(D1907,Unemployment!H:J,3,FALSE)</f>
        <v>3.2</v>
      </c>
      <c r="Y1907">
        <f t="shared" si="598"/>
        <v>0.80000000000000027</v>
      </c>
      <c r="Z1907">
        <f t="shared" si="599"/>
        <v>0.80000000000000027</v>
      </c>
      <c r="AA1907">
        <f>VLOOKUP(D1907,MedianAge!A:B,2,FALSE)</f>
        <v>42.9</v>
      </c>
      <c r="AB1907" s="6">
        <f>VLOOKUP(D1907,StateActions!F:G,2,FALSE)</f>
        <v>43915</v>
      </c>
      <c r="AC1907" s="6">
        <f>VLOOKUP(D1907,StateActions!L:M,2,FALSE)</f>
        <v>43914</v>
      </c>
      <c r="AD1907" s="6">
        <f>VLOOKUP(D1907,StateActions!A:B,2,FALSE)</f>
        <v>43905</v>
      </c>
      <c r="AE1907">
        <f t="shared" si="600"/>
        <v>-5</v>
      </c>
      <c r="AF1907">
        <f t="shared" si="601"/>
        <v>-4</v>
      </c>
      <c r="AG1907">
        <f t="shared" si="602"/>
        <v>5</v>
      </c>
      <c r="AH1907" s="18">
        <f t="shared" si="603"/>
        <v>3.5891089108910888E-2</v>
      </c>
      <c r="AI1907" s="18">
        <f t="shared" si="604"/>
        <v>0.96410891089108908</v>
      </c>
      <c r="AJ1907" s="20">
        <f t="shared" si="605"/>
        <v>2.4752475247524753E-3</v>
      </c>
      <c r="AK1907" t="str">
        <f t="shared" si="606"/>
        <v>Include</v>
      </c>
      <c r="AL1907" t="str">
        <f t="shared" si="607"/>
        <v>Less than 10 deaths</v>
      </c>
      <c r="AM1907" s="6">
        <f>IFERROR(VLOOKUP(D1907,DatesEachStateReach10Deaths!A:B,2,FALSE),AK1907)</f>
        <v>43917</v>
      </c>
      <c r="AN1907">
        <f t="shared" si="608"/>
        <v>-7</v>
      </c>
    </row>
    <row r="1908" spans="1:40" x14ac:dyDescent="0.25">
      <c r="A1908" t="str">
        <f t="shared" si="609"/>
        <v>43911Vermont</v>
      </c>
      <c r="B1908" t="str">
        <f t="shared" si="596"/>
        <v>43911VT</v>
      </c>
      <c r="C1908" s="6">
        <v>43911</v>
      </c>
      <c r="D1908" t="s">
        <v>108</v>
      </c>
      <c r="E1908" t="s">
        <v>56</v>
      </c>
      <c r="F1908">
        <f>IFERROR(VLOOKUP(B1908,CovidTracking!B:G,4,FALSE),0)</f>
        <v>29</v>
      </c>
      <c r="G1908">
        <f>IFERROR(VLOOKUP(B1908,CovidTracking!B:G,5,FALSE),0)</f>
        <v>779</v>
      </c>
      <c r="H1908">
        <f t="shared" si="597"/>
        <v>808</v>
      </c>
      <c r="I1908">
        <f>IFERROR(VLOOKUP(B1908,CovidTracking!B:G,6,FALSE),0)</f>
        <v>2</v>
      </c>
      <c r="J1908">
        <f t="shared" si="610"/>
        <v>0</v>
      </c>
      <c r="K1908">
        <f t="shared" si="611"/>
        <v>0</v>
      </c>
      <c r="L1908">
        <f t="shared" si="612"/>
        <v>0</v>
      </c>
      <c r="M1908">
        <f t="shared" si="613"/>
        <v>0</v>
      </c>
      <c r="N1908">
        <f>VLOOKUP(A1908,Mobility!$A:$L,7,FALSE)</f>
        <v>-46</v>
      </c>
      <c r="O1908">
        <f>VLOOKUP(A1908,Mobility!$A:$L,8,FALSE)</f>
        <v>-19</v>
      </c>
      <c r="P1908">
        <f>VLOOKUP(A1908,Mobility!$A:$L,9,FALSE)</f>
        <v>9</v>
      </c>
      <c r="Q1908">
        <f>VLOOKUP(A1908,Mobility!$A:$L,10,FALSE)</f>
        <v>-44</v>
      </c>
      <c r="R1908">
        <f>VLOOKUP(A1908,Mobility!$A:$L,11,FALSE)</f>
        <v>-30</v>
      </c>
      <c r="S1908">
        <f>VLOOKUP(A1908,Mobility!$A:$L,12,FALSE)</f>
        <v>11</v>
      </c>
      <c r="T1908">
        <f>VLOOKUP(D1908,'Pop and Pop Den'!A:C,2,FALSE)</f>
        <v>628061</v>
      </c>
      <c r="U1908">
        <f>VLOOKUP(D1908,'Pop and Pop Den'!A:C,3,FALSE)</f>
        <v>68.141599999999997</v>
      </c>
      <c r="V1908">
        <f>VLOOKUP(D1908,Unemployment!A:B,2,FALSE)</f>
        <v>2.4</v>
      </c>
      <c r="W1908">
        <f>VLOOKUP(D1908,Unemployment!H:J,2,FALSE)</f>
        <v>2.4</v>
      </c>
      <c r="X1908">
        <f>VLOOKUP(D1908,Unemployment!H:J,3,FALSE)</f>
        <v>3.2</v>
      </c>
      <c r="Y1908">
        <f t="shared" si="598"/>
        <v>0.80000000000000027</v>
      </c>
      <c r="Z1908">
        <f t="shared" si="599"/>
        <v>0.80000000000000027</v>
      </c>
      <c r="AA1908">
        <f>VLOOKUP(D1908,MedianAge!A:B,2,FALSE)</f>
        <v>42.9</v>
      </c>
      <c r="AB1908" s="6">
        <f>VLOOKUP(D1908,StateActions!F:G,2,FALSE)</f>
        <v>43915</v>
      </c>
      <c r="AC1908" s="6">
        <f>VLOOKUP(D1908,StateActions!L:M,2,FALSE)</f>
        <v>43914</v>
      </c>
      <c r="AD1908" s="6">
        <f>VLOOKUP(D1908,StateActions!A:B,2,FALSE)</f>
        <v>43905</v>
      </c>
      <c r="AE1908">
        <f t="shared" si="600"/>
        <v>-4</v>
      </c>
      <c r="AF1908">
        <f t="shared" si="601"/>
        <v>-3</v>
      </c>
      <c r="AG1908">
        <f t="shared" si="602"/>
        <v>6</v>
      </c>
      <c r="AH1908" s="18">
        <f t="shared" si="603"/>
        <v>3.5891089108910888E-2</v>
      </c>
      <c r="AI1908" s="18">
        <f t="shared" si="604"/>
        <v>0.96410891089108908</v>
      </c>
      <c r="AJ1908" s="20">
        <f t="shared" si="605"/>
        <v>2.4752475247524753E-3</v>
      </c>
      <c r="AK1908" t="str">
        <f t="shared" si="606"/>
        <v>Include</v>
      </c>
      <c r="AL1908" t="str">
        <f t="shared" si="607"/>
        <v>Less than 10 deaths</v>
      </c>
      <c r="AM1908" s="6">
        <f>IFERROR(VLOOKUP(D1908,DatesEachStateReach10Deaths!A:B,2,FALSE),AK1908)</f>
        <v>43917</v>
      </c>
      <c r="AN1908">
        <f t="shared" si="608"/>
        <v>-6</v>
      </c>
    </row>
    <row r="1909" spans="1:40" x14ac:dyDescent="0.25">
      <c r="A1909" t="str">
        <f t="shared" si="609"/>
        <v>43912Vermont</v>
      </c>
      <c r="B1909" t="str">
        <f t="shared" si="596"/>
        <v>43912VT</v>
      </c>
      <c r="C1909" s="6">
        <v>43912</v>
      </c>
      <c r="D1909" t="s">
        <v>108</v>
      </c>
      <c r="E1909" t="s">
        <v>56</v>
      </c>
      <c r="F1909">
        <f>IFERROR(VLOOKUP(B1909,CovidTracking!B:G,4,FALSE),0)</f>
        <v>52</v>
      </c>
      <c r="G1909">
        <f>IFERROR(VLOOKUP(B1909,CovidTracking!B:G,5,FALSE),0)</f>
        <v>1106</v>
      </c>
      <c r="H1909">
        <f t="shared" si="597"/>
        <v>1158</v>
      </c>
      <c r="I1909">
        <f>IFERROR(VLOOKUP(B1909,CovidTracking!B:G,6,FALSE),0)</f>
        <v>2</v>
      </c>
      <c r="J1909">
        <f t="shared" si="610"/>
        <v>23</v>
      </c>
      <c r="K1909">
        <f t="shared" si="611"/>
        <v>327</v>
      </c>
      <c r="L1909">
        <f t="shared" si="612"/>
        <v>350</v>
      </c>
      <c r="M1909">
        <f t="shared" si="613"/>
        <v>0</v>
      </c>
      <c r="N1909">
        <f>VLOOKUP(A1909,Mobility!$A:$L,7,FALSE)</f>
        <v>-47</v>
      </c>
      <c r="O1909">
        <f>VLOOKUP(A1909,Mobility!$A:$L,8,FALSE)</f>
        <v>-21</v>
      </c>
      <c r="P1909">
        <f>VLOOKUP(A1909,Mobility!$A:$L,9,FALSE)</f>
        <v>18</v>
      </c>
      <c r="Q1909">
        <f>VLOOKUP(A1909,Mobility!$A:$L,10,FALSE)</f>
        <v>-53</v>
      </c>
      <c r="R1909">
        <f>VLOOKUP(A1909,Mobility!$A:$L,11,FALSE)</f>
        <v>-31</v>
      </c>
      <c r="S1909">
        <f>VLOOKUP(A1909,Mobility!$A:$L,12,FALSE)</f>
        <v>9</v>
      </c>
      <c r="T1909">
        <f>VLOOKUP(D1909,'Pop and Pop Den'!A:C,2,FALSE)</f>
        <v>628061</v>
      </c>
      <c r="U1909">
        <f>VLOOKUP(D1909,'Pop and Pop Den'!A:C,3,FALSE)</f>
        <v>68.141599999999997</v>
      </c>
      <c r="V1909">
        <f>VLOOKUP(D1909,Unemployment!A:B,2,FALSE)</f>
        <v>2.4</v>
      </c>
      <c r="W1909">
        <f>VLOOKUP(D1909,Unemployment!H:J,2,FALSE)</f>
        <v>2.4</v>
      </c>
      <c r="X1909">
        <f>VLOOKUP(D1909,Unemployment!H:J,3,FALSE)</f>
        <v>3.2</v>
      </c>
      <c r="Y1909">
        <f t="shared" si="598"/>
        <v>0.80000000000000027</v>
      </c>
      <c r="Z1909">
        <f t="shared" si="599"/>
        <v>0.80000000000000027</v>
      </c>
      <c r="AA1909">
        <f>VLOOKUP(D1909,MedianAge!A:B,2,FALSE)</f>
        <v>42.9</v>
      </c>
      <c r="AB1909" s="6">
        <f>VLOOKUP(D1909,StateActions!F:G,2,FALSE)</f>
        <v>43915</v>
      </c>
      <c r="AC1909" s="6">
        <f>VLOOKUP(D1909,StateActions!L:M,2,FALSE)</f>
        <v>43914</v>
      </c>
      <c r="AD1909" s="6">
        <f>VLOOKUP(D1909,StateActions!A:B,2,FALSE)</f>
        <v>43905</v>
      </c>
      <c r="AE1909">
        <f t="shared" si="600"/>
        <v>-3</v>
      </c>
      <c r="AF1909">
        <f t="shared" si="601"/>
        <v>-2</v>
      </c>
      <c r="AG1909">
        <f t="shared" si="602"/>
        <v>7</v>
      </c>
      <c r="AH1909" s="18">
        <f t="shared" si="603"/>
        <v>4.4905008635578586E-2</v>
      </c>
      <c r="AI1909" s="18">
        <f t="shared" si="604"/>
        <v>0.95509499136442144</v>
      </c>
      <c r="AJ1909" s="20">
        <f t="shared" si="605"/>
        <v>1.7271157167530224E-3</v>
      </c>
      <c r="AK1909" t="str">
        <f t="shared" si="606"/>
        <v>Include</v>
      </c>
      <c r="AL1909" t="str">
        <f t="shared" si="607"/>
        <v>Less than 10 deaths</v>
      </c>
      <c r="AM1909" s="6">
        <f>IFERROR(VLOOKUP(D1909,DatesEachStateReach10Deaths!A:B,2,FALSE),AK1909)</f>
        <v>43917</v>
      </c>
      <c r="AN1909">
        <f t="shared" si="608"/>
        <v>-5</v>
      </c>
    </row>
    <row r="1910" spans="1:40" x14ac:dyDescent="0.25">
      <c r="A1910" t="str">
        <f t="shared" si="609"/>
        <v>43913Vermont</v>
      </c>
      <c r="B1910" t="str">
        <f t="shared" si="596"/>
        <v>43913VT</v>
      </c>
      <c r="C1910" s="6">
        <v>43913</v>
      </c>
      <c r="D1910" t="s">
        <v>108</v>
      </c>
      <c r="E1910" t="s">
        <v>56</v>
      </c>
      <c r="F1910">
        <f>IFERROR(VLOOKUP(B1910,CovidTracking!B:G,4,FALSE),0)</f>
        <v>75</v>
      </c>
      <c r="G1910">
        <f>IFERROR(VLOOKUP(B1910,CovidTracking!B:G,5,FALSE),0)</f>
        <v>1106</v>
      </c>
      <c r="H1910">
        <f t="shared" si="597"/>
        <v>1181</v>
      </c>
      <c r="I1910">
        <f>IFERROR(VLOOKUP(B1910,CovidTracking!B:G,6,FALSE),0)</f>
        <v>5</v>
      </c>
      <c r="J1910">
        <f t="shared" si="610"/>
        <v>23</v>
      </c>
      <c r="K1910">
        <f t="shared" si="611"/>
        <v>0</v>
      </c>
      <c r="L1910">
        <f t="shared" si="612"/>
        <v>23</v>
      </c>
      <c r="M1910">
        <f t="shared" si="613"/>
        <v>3</v>
      </c>
      <c r="N1910">
        <f>VLOOKUP(A1910,Mobility!$A:$L,7,FALSE)</f>
        <v>-44</v>
      </c>
      <c r="O1910">
        <f>VLOOKUP(A1910,Mobility!$A:$L,8,FALSE)</f>
        <v>-23</v>
      </c>
      <c r="P1910">
        <f>VLOOKUP(A1910,Mobility!$A:$L,9,FALSE)</f>
        <v>-28</v>
      </c>
      <c r="Q1910">
        <f>VLOOKUP(A1910,Mobility!$A:$L,10,FALSE)</f>
        <v>-46</v>
      </c>
      <c r="R1910">
        <f>VLOOKUP(A1910,Mobility!$A:$L,11,FALSE)</f>
        <v>-43</v>
      </c>
      <c r="S1910">
        <f>VLOOKUP(A1910,Mobility!$A:$L,12,FALSE)</f>
        <v>17</v>
      </c>
      <c r="T1910">
        <f>VLOOKUP(D1910,'Pop and Pop Den'!A:C,2,FALSE)</f>
        <v>628061</v>
      </c>
      <c r="U1910">
        <f>VLOOKUP(D1910,'Pop and Pop Den'!A:C,3,FALSE)</f>
        <v>68.141599999999997</v>
      </c>
      <c r="V1910">
        <f>VLOOKUP(D1910,Unemployment!A:B,2,FALSE)</f>
        <v>2.4</v>
      </c>
      <c r="W1910">
        <f>VLOOKUP(D1910,Unemployment!H:J,2,FALSE)</f>
        <v>2.4</v>
      </c>
      <c r="X1910">
        <f>VLOOKUP(D1910,Unemployment!H:J,3,FALSE)</f>
        <v>3.2</v>
      </c>
      <c r="Y1910">
        <f t="shared" si="598"/>
        <v>0.80000000000000027</v>
      </c>
      <c r="Z1910">
        <f t="shared" si="599"/>
        <v>0.80000000000000027</v>
      </c>
      <c r="AA1910">
        <f>VLOOKUP(D1910,MedianAge!A:B,2,FALSE)</f>
        <v>42.9</v>
      </c>
      <c r="AB1910" s="6">
        <f>VLOOKUP(D1910,StateActions!F:G,2,FALSE)</f>
        <v>43915</v>
      </c>
      <c r="AC1910" s="6">
        <f>VLOOKUP(D1910,StateActions!L:M,2,FALSE)</f>
        <v>43914</v>
      </c>
      <c r="AD1910" s="6">
        <f>VLOOKUP(D1910,StateActions!A:B,2,FALSE)</f>
        <v>43905</v>
      </c>
      <c r="AE1910">
        <f t="shared" si="600"/>
        <v>-2</v>
      </c>
      <c r="AF1910">
        <f t="shared" si="601"/>
        <v>-1</v>
      </c>
      <c r="AG1910">
        <f t="shared" si="602"/>
        <v>8</v>
      </c>
      <c r="AH1910" s="18">
        <f t="shared" si="603"/>
        <v>6.3505503810330224E-2</v>
      </c>
      <c r="AI1910" s="18">
        <f t="shared" si="604"/>
        <v>0.93649449618966973</v>
      </c>
      <c r="AJ1910" s="20">
        <f t="shared" si="605"/>
        <v>4.2337002540220152E-3</v>
      </c>
      <c r="AK1910" t="str">
        <f t="shared" si="606"/>
        <v>Include</v>
      </c>
      <c r="AL1910" t="str">
        <f t="shared" si="607"/>
        <v>Less than 10 deaths</v>
      </c>
      <c r="AM1910" s="6">
        <f>IFERROR(VLOOKUP(D1910,DatesEachStateReach10Deaths!A:B,2,FALSE),AK1910)</f>
        <v>43917</v>
      </c>
      <c r="AN1910">
        <f t="shared" si="608"/>
        <v>-4</v>
      </c>
    </row>
    <row r="1911" spans="1:40" x14ac:dyDescent="0.25">
      <c r="A1911" t="str">
        <f t="shared" si="609"/>
        <v>43914Vermont</v>
      </c>
      <c r="B1911" t="str">
        <f t="shared" si="596"/>
        <v>43914VT</v>
      </c>
      <c r="C1911" s="6">
        <v>43914</v>
      </c>
      <c r="D1911" t="s">
        <v>108</v>
      </c>
      <c r="E1911" t="s">
        <v>56</v>
      </c>
      <c r="F1911">
        <f>IFERROR(VLOOKUP(B1911,CovidTracking!B:G,4,FALSE),0)</f>
        <v>95</v>
      </c>
      <c r="G1911">
        <f>IFERROR(VLOOKUP(B1911,CovidTracking!B:G,5,FALSE),0)</f>
        <v>1440</v>
      </c>
      <c r="H1911">
        <f t="shared" si="597"/>
        <v>1535</v>
      </c>
      <c r="I1911">
        <f>IFERROR(VLOOKUP(B1911,CovidTracking!B:G,6,FALSE),0)</f>
        <v>7</v>
      </c>
      <c r="J1911">
        <f t="shared" si="610"/>
        <v>20</v>
      </c>
      <c r="K1911">
        <f t="shared" si="611"/>
        <v>334</v>
      </c>
      <c r="L1911">
        <f t="shared" si="612"/>
        <v>354</v>
      </c>
      <c r="M1911">
        <f t="shared" si="613"/>
        <v>2</v>
      </c>
      <c r="N1911">
        <f>VLOOKUP(A1911,Mobility!$A:$L,7,FALSE)</f>
        <v>-46</v>
      </c>
      <c r="O1911">
        <f>VLOOKUP(A1911,Mobility!$A:$L,8,FALSE)</f>
        <v>-21</v>
      </c>
      <c r="P1911">
        <f>VLOOKUP(A1911,Mobility!$A:$L,9,FALSE)</f>
        <v>-12</v>
      </c>
      <c r="Q1911">
        <f>VLOOKUP(A1911,Mobility!$A:$L,10,FALSE)</f>
        <v>-39</v>
      </c>
      <c r="R1911">
        <f>VLOOKUP(A1911,Mobility!$A:$L,11,FALSE)</f>
        <v>-47</v>
      </c>
      <c r="S1911">
        <f>VLOOKUP(A1911,Mobility!$A:$L,12,FALSE)</f>
        <v>20</v>
      </c>
      <c r="T1911">
        <f>VLOOKUP(D1911,'Pop and Pop Den'!A:C,2,FALSE)</f>
        <v>628061</v>
      </c>
      <c r="U1911">
        <f>VLOOKUP(D1911,'Pop and Pop Den'!A:C,3,FALSE)</f>
        <v>68.141599999999997</v>
      </c>
      <c r="V1911">
        <f>VLOOKUP(D1911,Unemployment!A:B,2,FALSE)</f>
        <v>2.4</v>
      </c>
      <c r="W1911">
        <f>VLOOKUP(D1911,Unemployment!H:J,2,FALSE)</f>
        <v>2.4</v>
      </c>
      <c r="X1911">
        <f>VLOOKUP(D1911,Unemployment!H:J,3,FALSE)</f>
        <v>3.2</v>
      </c>
      <c r="Y1911">
        <f t="shared" si="598"/>
        <v>0.80000000000000027</v>
      </c>
      <c r="Z1911">
        <f t="shared" si="599"/>
        <v>0.80000000000000027</v>
      </c>
      <c r="AA1911">
        <f>VLOOKUP(D1911,MedianAge!A:B,2,FALSE)</f>
        <v>42.9</v>
      </c>
      <c r="AB1911" s="6">
        <f>VLOOKUP(D1911,StateActions!F:G,2,FALSE)</f>
        <v>43915</v>
      </c>
      <c r="AC1911" s="6">
        <f>VLOOKUP(D1911,StateActions!L:M,2,FALSE)</f>
        <v>43914</v>
      </c>
      <c r="AD1911" s="6">
        <f>VLOOKUP(D1911,StateActions!A:B,2,FALSE)</f>
        <v>43905</v>
      </c>
      <c r="AE1911">
        <f t="shared" si="600"/>
        <v>-1</v>
      </c>
      <c r="AF1911">
        <f t="shared" si="601"/>
        <v>0</v>
      </c>
      <c r="AG1911">
        <f t="shared" si="602"/>
        <v>9</v>
      </c>
      <c r="AH1911" s="18">
        <f t="shared" si="603"/>
        <v>6.1889250814332247E-2</v>
      </c>
      <c r="AI1911" s="18">
        <f t="shared" si="604"/>
        <v>0.93811074918566772</v>
      </c>
      <c r="AJ1911" s="20">
        <f t="shared" si="605"/>
        <v>4.560260586319218E-3</v>
      </c>
      <c r="AK1911" t="str">
        <f t="shared" si="606"/>
        <v>Include</v>
      </c>
      <c r="AL1911" t="str">
        <f t="shared" si="607"/>
        <v>Less than 10 deaths</v>
      </c>
      <c r="AM1911" s="6">
        <f>IFERROR(VLOOKUP(D1911,DatesEachStateReach10Deaths!A:B,2,FALSE),AK1911)</f>
        <v>43917</v>
      </c>
      <c r="AN1911">
        <f t="shared" si="608"/>
        <v>-3</v>
      </c>
    </row>
    <row r="1912" spans="1:40" x14ac:dyDescent="0.25">
      <c r="A1912" t="str">
        <f t="shared" si="609"/>
        <v>43915Vermont</v>
      </c>
      <c r="B1912" t="str">
        <f t="shared" si="596"/>
        <v>43915VT</v>
      </c>
      <c r="C1912" s="6">
        <v>43915</v>
      </c>
      <c r="D1912" t="s">
        <v>108</v>
      </c>
      <c r="E1912" t="s">
        <v>56</v>
      </c>
      <c r="F1912">
        <f>IFERROR(VLOOKUP(B1912,CovidTracking!B:G,4,FALSE),0)</f>
        <v>123</v>
      </c>
      <c r="G1912">
        <f>IFERROR(VLOOKUP(B1912,CovidTracking!B:G,5,FALSE),0)</f>
        <v>1589</v>
      </c>
      <c r="H1912">
        <f t="shared" si="597"/>
        <v>1712</v>
      </c>
      <c r="I1912">
        <f>IFERROR(VLOOKUP(B1912,CovidTracking!B:G,6,FALSE),0)</f>
        <v>8</v>
      </c>
      <c r="J1912">
        <f t="shared" si="610"/>
        <v>28</v>
      </c>
      <c r="K1912">
        <f t="shared" si="611"/>
        <v>149</v>
      </c>
      <c r="L1912">
        <f t="shared" si="612"/>
        <v>177</v>
      </c>
      <c r="M1912">
        <f t="shared" si="613"/>
        <v>1</v>
      </c>
      <c r="N1912">
        <f>VLOOKUP(A1912,Mobility!$A:$L,7,FALSE)</f>
        <v>-39</v>
      </c>
      <c r="O1912">
        <f>VLOOKUP(A1912,Mobility!$A:$L,8,FALSE)</f>
        <v>-11</v>
      </c>
      <c r="P1912">
        <f>VLOOKUP(A1912,Mobility!$A:$L,9,FALSE)</f>
        <v>-12</v>
      </c>
      <c r="Q1912">
        <f>VLOOKUP(A1912,Mobility!$A:$L,10,FALSE)</f>
        <v>-43</v>
      </c>
      <c r="R1912">
        <f>VLOOKUP(A1912,Mobility!$A:$L,11,FALSE)</f>
        <v>-47</v>
      </c>
      <c r="S1912">
        <f>VLOOKUP(A1912,Mobility!$A:$L,12,FALSE)</f>
        <v>20</v>
      </c>
      <c r="T1912">
        <f>VLOOKUP(D1912,'Pop and Pop Den'!A:C,2,FALSE)</f>
        <v>628061</v>
      </c>
      <c r="U1912">
        <f>VLOOKUP(D1912,'Pop and Pop Den'!A:C,3,FALSE)</f>
        <v>68.141599999999997</v>
      </c>
      <c r="V1912">
        <f>VLOOKUP(D1912,Unemployment!A:B,2,FALSE)</f>
        <v>2.4</v>
      </c>
      <c r="W1912">
        <f>VLOOKUP(D1912,Unemployment!H:J,2,FALSE)</f>
        <v>2.4</v>
      </c>
      <c r="X1912">
        <f>VLOOKUP(D1912,Unemployment!H:J,3,FALSE)</f>
        <v>3.2</v>
      </c>
      <c r="Y1912">
        <f t="shared" si="598"/>
        <v>0.80000000000000027</v>
      </c>
      <c r="Z1912">
        <f t="shared" si="599"/>
        <v>0.80000000000000027</v>
      </c>
      <c r="AA1912">
        <f>VLOOKUP(D1912,MedianAge!A:B,2,FALSE)</f>
        <v>42.9</v>
      </c>
      <c r="AB1912" s="6">
        <f>VLOOKUP(D1912,StateActions!F:G,2,FALSE)</f>
        <v>43915</v>
      </c>
      <c r="AC1912" s="6">
        <f>VLOOKUP(D1912,StateActions!L:M,2,FALSE)</f>
        <v>43914</v>
      </c>
      <c r="AD1912" s="6">
        <f>VLOOKUP(D1912,StateActions!A:B,2,FALSE)</f>
        <v>43905</v>
      </c>
      <c r="AE1912">
        <f t="shared" si="600"/>
        <v>0</v>
      </c>
      <c r="AF1912">
        <f t="shared" si="601"/>
        <v>1</v>
      </c>
      <c r="AG1912">
        <f t="shared" si="602"/>
        <v>10</v>
      </c>
      <c r="AH1912" s="18">
        <f t="shared" si="603"/>
        <v>7.1845794392523366E-2</v>
      </c>
      <c r="AI1912" s="18">
        <f t="shared" si="604"/>
        <v>0.92815420560747663</v>
      </c>
      <c r="AJ1912" s="20">
        <f t="shared" si="605"/>
        <v>4.6728971962616819E-3</v>
      </c>
      <c r="AK1912" t="str">
        <f t="shared" si="606"/>
        <v>Include</v>
      </c>
      <c r="AL1912" t="str">
        <f t="shared" si="607"/>
        <v>Less than 10 deaths</v>
      </c>
      <c r="AM1912" s="6">
        <f>IFERROR(VLOOKUP(D1912,DatesEachStateReach10Deaths!A:B,2,FALSE),AK1912)</f>
        <v>43917</v>
      </c>
      <c r="AN1912">
        <f t="shared" si="608"/>
        <v>-2</v>
      </c>
    </row>
    <row r="1913" spans="1:40" x14ac:dyDescent="0.25">
      <c r="A1913" t="str">
        <f t="shared" si="609"/>
        <v>43916Vermont</v>
      </c>
      <c r="B1913" t="str">
        <f t="shared" si="596"/>
        <v>43916VT</v>
      </c>
      <c r="C1913" s="6">
        <v>43916</v>
      </c>
      <c r="D1913" t="s">
        <v>108</v>
      </c>
      <c r="E1913" t="s">
        <v>56</v>
      </c>
      <c r="F1913">
        <f>IFERROR(VLOOKUP(B1913,CovidTracking!B:G,4,FALSE),0)</f>
        <v>158</v>
      </c>
      <c r="G1913">
        <f>IFERROR(VLOOKUP(B1913,CovidTracking!B:G,5,FALSE),0)</f>
        <v>1850</v>
      </c>
      <c r="H1913">
        <f t="shared" si="597"/>
        <v>2008</v>
      </c>
      <c r="I1913">
        <f>IFERROR(VLOOKUP(B1913,CovidTracking!B:G,6,FALSE),0)</f>
        <v>9</v>
      </c>
      <c r="J1913">
        <f t="shared" si="610"/>
        <v>35</v>
      </c>
      <c r="K1913">
        <f t="shared" si="611"/>
        <v>261</v>
      </c>
      <c r="L1913">
        <f t="shared" si="612"/>
        <v>296</v>
      </c>
      <c r="M1913">
        <f t="shared" si="613"/>
        <v>1</v>
      </c>
      <c r="N1913">
        <f>VLOOKUP(A1913,Mobility!$A:$L,7,FALSE)</f>
        <v>-53</v>
      </c>
      <c r="O1913">
        <f>VLOOKUP(A1913,Mobility!$A:$L,8,FALSE)</f>
        <v>-31</v>
      </c>
      <c r="P1913">
        <f>VLOOKUP(A1913,Mobility!$A:$L,9,FALSE)</f>
        <v>6</v>
      </c>
      <c r="Q1913">
        <f>VLOOKUP(A1913,Mobility!$A:$L,10,FALSE)</f>
        <v>-48</v>
      </c>
      <c r="R1913">
        <f>VLOOKUP(A1913,Mobility!$A:$L,11,FALSE)</f>
        <v>-53</v>
      </c>
      <c r="S1913">
        <f>VLOOKUP(A1913,Mobility!$A:$L,12,FALSE)</f>
        <v>22</v>
      </c>
      <c r="T1913">
        <f>VLOOKUP(D1913,'Pop and Pop Den'!A:C,2,FALSE)</f>
        <v>628061</v>
      </c>
      <c r="U1913">
        <f>VLOOKUP(D1913,'Pop and Pop Den'!A:C,3,FALSE)</f>
        <v>68.141599999999997</v>
      </c>
      <c r="V1913">
        <f>VLOOKUP(D1913,Unemployment!A:B,2,FALSE)</f>
        <v>2.4</v>
      </c>
      <c r="W1913">
        <f>VLOOKUP(D1913,Unemployment!H:J,2,FALSE)</f>
        <v>2.4</v>
      </c>
      <c r="X1913">
        <f>VLOOKUP(D1913,Unemployment!H:J,3,FALSE)</f>
        <v>3.2</v>
      </c>
      <c r="Y1913">
        <f t="shared" si="598"/>
        <v>0.80000000000000027</v>
      </c>
      <c r="Z1913">
        <f t="shared" si="599"/>
        <v>0.80000000000000027</v>
      </c>
      <c r="AA1913">
        <f>VLOOKUP(D1913,MedianAge!A:B,2,FALSE)</f>
        <v>42.9</v>
      </c>
      <c r="AB1913" s="6">
        <f>VLOOKUP(D1913,StateActions!F:G,2,FALSE)</f>
        <v>43915</v>
      </c>
      <c r="AC1913" s="6">
        <f>VLOOKUP(D1913,StateActions!L:M,2,FALSE)</f>
        <v>43914</v>
      </c>
      <c r="AD1913" s="6">
        <f>VLOOKUP(D1913,StateActions!A:B,2,FALSE)</f>
        <v>43905</v>
      </c>
      <c r="AE1913">
        <f t="shared" si="600"/>
        <v>1</v>
      </c>
      <c r="AF1913">
        <f t="shared" si="601"/>
        <v>2</v>
      </c>
      <c r="AG1913">
        <f t="shared" si="602"/>
        <v>11</v>
      </c>
      <c r="AH1913" s="18">
        <f t="shared" si="603"/>
        <v>7.8685258964143426E-2</v>
      </c>
      <c r="AI1913" s="18">
        <f t="shared" si="604"/>
        <v>0.92131474103585653</v>
      </c>
      <c r="AJ1913" s="20">
        <f t="shared" si="605"/>
        <v>4.4820717131474107E-3</v>
      </c>
      <c r="AK1913" t="str">
        <f t="shared" si="606"/>
        <v>Include</v>
      </c>
      <c r="AL1913" t="str">
        <f t="shared" si="607"/>
        <v>Less than 10 deaths</v>
      </c>
      <c r="AM1913" s="6">
        <f>IFERROR(VLOOKUP(D1913,DatesEachStateReach10Deaths!A:B,2,FALSE),AK1913)</f>
        <v>43917</v>
      </c>
      <c r="AN1913">
        <f t="shared" si="608"/>
        <v>-1</v>
      </c>
    </row>
    <row r="1914" spans="1:40" x14ac:dyDescent="0.25">
      <c r="A1914" t="str">
        <f t="shared" si="609"/>
        <v>43917Vermont</v>
      </c>
      <c r="B1914" t="str">
        <f t="shared" si="596"/>
        <v>43917VT</v>
      </c>
      <c r="C1914" s="6">
        <v>43917</v>
      </c>
      <c r="D1914" t="s">
        <v>108</v>
      </c>
      <c r="E1914" t="s">
        <v>56</v>
      </c>
      <c r="F1914">
        <f>IFERROR(VLOOKUP(B1914,CovidTracking!B:G,4,FALSE),0)</f>
        <v>184</v>
      </c>
      <c r="G1914">
        <f>IFERROR(VLOOKUP(B1914,CovidTracking!B:G,5,FALSE),0)</f>
        <v>2077</v>
      </c>
      <c r="H1914">
        <f t="shared" si="597"/>
        <v>2261</v>
      </c>
      <c r="I1914">
        <f>IFERROR(VLOOKUP(B1914,CovidTracking!B:G,6,FALSE),0)</f>
        <v>10</v>
      </c>
      <c r="J1914">
        <f t="shared" si="610"/>
        <v>26</v>
      </c>
      <c r="K1914">
        <f t="shared" si="611"/>
        <v>227</v>
      </c>
      <c r="L1914">
        <f t="shared" si="612"/>
        <v>253</v>
      </c>
      <c r="M1914">
        <f t="shared" si="613"/>
        <v>1</v>
      </c>
      <c r="N1914">
        <f>VLOOKUP(A1914,Mobility!$A:$L,7,FALSE)</f>
        <v>-53</v>
      </c>
      <c r="O1914">
        <f>VLOOKUP(A1914,Mobility!$A:$L,8,FALSE)</f>
        <v>-31</v>
      </c>
      <c r="P1914">
        <f>VLOOKUP(A1914,Mobility!$A:$L,9,FALSE)</f>
        <v>2</v>
      </c>
      <c r="Q1914">
        <f>VLOOKUP(A1914,Mobility!$A:$L,10,FALSE)</f>
        <v>-55</v>
      </c>
      <c r="R1914">
        <f>VLOOKUP(A1914,Mobility!$A:$L,11,FALSE)</f>
        <v>-53</v>
      </c>
      <c r="S1914">
        <f>VLOOKUP(A1914,Mobility!$A:$L,12,FALSE)</f>
        <v>24</v>
      </c>
      <c r="T1914">
        <f>VLOOKUP(D1914,'Pop and Pop Den'!A:C,2,FALSE)</f>
        <v>628061</v>
      </c>
      <c r="U1914">
        <f>VLOOKUP(D1914,'Pop and Pop Den'!A:C,3,FALSE)</f>
        <v>68.141599999999997</v>
      </c>
      <c r="V1914">
        <f>VLOOKUP(D1914,Unemployment!A:B,2,FALSE)</f>
        <v>2.4</v>
      </c>
      <c r="W1914">
        <f>VLOOKUP(D1914,Unemployment!H:J,2,FALSE)</f>
        <v>2.4</v>
      </c>
      <c r="X1914">
        <f>VLOOKUP(D1914,Unemployment!H:J,3,FALSE)</f>
        <v>3.2</v>
      </c>
      <c r="Y1914">
        <f t="shared" si="598"/>
        <v>0.80000000000000027</v>
      </c>
      <c r="Z1914">
        <f t="shared" si="599"/>
        <v>0.80000000000000027</v>
      </c>
      <c r="AA1914">
        <f>VLOOKUP(D1914,MedianAge!A:B,2,FALSE)</f>
        <v>42.9</v>
      </c>
      <c r="AB1914" s="6">
        <f>VLOOKUP(D1914,StateActions!F:G,2,FALSE)</f>
        <v>43915</v>
      </c>
      <c r="AC1914" s="6">
        <f>VLOOKUP(D1914,StateActions!L:M,2,FALSE)</f>
        <v>43914</v>
      </c>
      <c r="AD1914" s="6">
        <f>VLOOKUP(D1914,StateActions!A:B,2,FALSE)</f>
        <v>43905</v>
      </c>
      <c r="AE1914">
        <f t="shared" si="600"/>
        <v>2</v>
      </c>
      <c r="AF1914">
        <f t="shared" si="601"/>
        <v>3</v>
      </c>
      <c r="AG1914">
        <f t="shared" si="602"/>
        <v>12</v>
      </c>
      <c r="AH1914" s="18">
        <f t="shared" si="603"/>
        <v>8.1379920389208313E-2</v>
      </c>
      <c r="AI1914" s="18">
        <f t="shared" si="604"/>
        <v>0.91862007961079173</v>
      </c>
      <c r="AJ1914" s="20">
        <f t="shared" si="605"/>
        <v>4.4228217602830609E-3</v>
      </c>
      <c r="AK1914" t="str">
        <f t="shared" si="606"/>
        <v>Include</v>
      </c>
      <c r="AL1914" t="str">
        <f t="shared" si="607"/>
        <v>10 or more deaths</v>
      </c>
      <c r="AM1914" s="6">
        <f>IFERROR(VLOOKUP(D1914,DatesEachStateReach10Deaths!A:B,2,FALSE),AK1914)</f>
        <v>43917</v>
      </c>
      <c r="AN1914">
        <f t="shared" si="608"/>
        <v>0</v>
      </c>
    </row>
    <row r="1915" spans="1:40" x14ac:dyDescent="0.25">
      <c r="A1915" t="str">
        <f t="shared" ref="A1915:A1978" si="614">C1915&amp;D1915</f>
        <v>43918Vermont</v>
      </c>
      <c r="B1915" t="str">
        <f t="shared" si="596"/>
        <v>43918VT</v>
      </c>
      <c r="C1915" s="6">
        <v>43918</v>
      </c>
      <c r="D1915" t="s">
        <v>108</v>
      </c>
      <c r="E1915" t="s">
        <v>56</v>
      </c>
      <c r="F1915">
        <f>IFERROR(VLOOKUP(B1915,CovidTracking!B:G,4,FALSE),0)</f>
        <v>211</v>
      </c>
      <c r="G1915">
        <f>IFERROR(VLOOKUP(B1915,CovidTracking!B:G,5,FALSE),0)</f>
        <v>2163</v>
      </c>
      <c r="H1915">
        <f t="shared" si="597"/>
        <v>2374</v>
      </c>
      <c r="I1915">
        <f>IFERROR(VLOOKUP(B1915,CovidTracking!B:G,6,FALSE),0)</f>
        <v>12</v>
      </c>
      <c r="J1915">
        <f t="shared" si="610"/>
        <v>27</v>
      </c>
      <c r="K1915">
        <f t="shared" si="611"/>
        <v>86</v>
      </c>
      <c r="L1915">
        <f t="shared" si="612"/>
        <v>113</v>
      </c>
      <c r="M1915">
        <f t="shared" si="613"/>
        <v>2</v>
      </c>
      <c r="N1915">
        <f>VLOOKUP(A1915,Mobility!$A:$L,7,FALSE)</f>
        <v>-59</v>
      </c>
      <c r="O1915">
        <f>VLOOKUP(A1915,Mobility!$A:$L,8,FALSE)</f>
        <v>-36</v>
      </c>
      <c r="P1915">
        <f>VLOOKUP(A1915,Mobility!$A:$L,9,FALSE)</f>
        <v>22</v>
      </c>
      <c r="Q1915">
        <f>VLOOKUP(A1915,Mobility!$A:$L,10,FALSE)</f>
        <v>-58</v>
      </c>
      <c r="R1915">
        <f>VLOOKUP(A1915,Mobility!$A:$L,11,FALSE)</f>
        <v>-41</v>
      </c>
      <c r="S1915">
        <f>VLOOKUP(A1915,Mobility!$A:$L,12,FALSE)</f>
        <v>14</v>
      </c>
      <c r="T1915">
        <f>VLOOKUP(D1915,'Pop and Pop Den'!A:C,2,FALSE)</f>
        <v>628061</v>
      </c>
      <c r="U1915">
        <f>VLOOKUP(D1915,'Pop and Pop Den'!A:C,3,FALSE)</f>
        <v>68.141599999999997</v>
      </c>
      <c r="V1915">
        <f>VLOOKUP(D1915,Unemployment!A:B,2,FALSE)</f>
        <v>2.4</v>
      </c>
      <c r="W1915">
        <f>VLOOKUP(D1915,Unemployment!H:J,2,FALSE)</f>
        <v>2.4</v>
      </c>
      <c r="X1915">
        <f>VLOOKUP(D1915,Unemployment!H:J,3,FALSE)</f>
        <v>3.2</v>
      </c>
      <c r="Y1915">
        <f t="shared" si="598"/>
        <v>0.80000000000000027</v>
      </c>
      <c r="Z1915">
        <f t="shared" si="599"/>
        <v>0.80000000000000027</v>
      </c>
      <c r="AA1915">
        <f>VLOOKUP(D1915,MedianAge!A:B,2,FALSE)</f>
        <v>42.9</v>
      </c>
      <c r="AB1915" s="6">
        <f>VLOOKUP(D1915,StateActions!F:G,2,FALSE)</f>
        <v>43915</v>
      </c>
      <c r="AC1915" s="6">
        <f>VLOOKUP(D1915,StateActions!L:M,2,FALSE)</f>
        <v>43914</v>
      </c>
      <c r="AD1915" s="6">
        <f>VLOOKUP(D1915,StateActions!A:B,2,FALSE)</f>
        <v>43905</v>
      </c>
      <c r="AE1915">
        <f t="shared" si="600"/>
        <v>3</v>
      </c>
      <c r="AF1915">
        <f t="shared" si="601"/>
        <v>4</v>
      </c>
      <c r="AG1915">
        <f t="shared" si="602"/>
        <v>13</v>
      </c>
      <c r="AH1915" s="18">
        <f t="shared" si="603"/>
        <v>8.8879528222409437E-2</v>
      </c>
      <c r="AI1915" s="18">
        <f t="shared" si="604"/>
        <v>0.91112047177759059</v>
      </c>
      <c r="AJ1915" s="20">
        <f t="shared" si="605"/>
        <v>5.054759898904802E-3</v>
      </c>
      <c r="AK1915" t="str">
        <f t="shared" si="606"/>
        <v>Include</v>
      </c>
      <c r="AL1915" t="str">
        <f t="shared" si="607"/>
        <v>10 or more deaths</v>
      </c>
      <c r="AM1915" s="6">
        <f>IFERROR(VLOOKUP(D1915,DatesEachStateReach10Deaths!A:B,2,FALSE),AK1915)</f>
        <v>43917</v>
      </c>
      <c r="AN1915">
        <f t="shared" si="608"/>
        <v>1</v>
      </c>
    </row>
    <row r="1916" spans="1:40" x14ac:dyDescent="0.25">
      <c r="A1916" t="str">
        <f t="shared" si="614"/>
        <v>43919Vermont</v>
      </c>
      <c r="B1916" t="str">
        <f t="shared" si="596"/>
        <v>43919VT</v>
      </c>
      <c r="C1916" s="6">
        <v>43919</v>
      </c>
      <c r="D1916" t="s">
        <v>108</v>
      </c>
      <c r="E1916" t="s">
        <v>56</v>
      </c>
      <c r="F1916">
        <f>IFERROR(VLOOKUP(B1916,CovidTracking!B:G,4,FALSE),0)</f>
        <v>235</v>
      </c>
      <c r="G1916">
        <f>IFERROR(VLOOKUP(B1916,CovidTracking!B:G,5,FALSE),0)</f>
        <v>3466</v>
      </c>
      <c r="H1916">
        <f t="shared" si="597"/>
        <v>3701</v>
      </c>
      <c r="I1916">
        <f>IFERROR(VLOOKUP(B1916,CovidTracking!B:G,6,FALSE),0)</f>
        <v>12</v>
      </c>
      <c r="J1916">
        <f t="shared" si="610"/>
        <v>24</v>
      </c>
      <c r="K1916">
        <f t="shared" si="611"/>
        <v>1303</v>
      </c>
      <c r="L1916">
        <f t="shared" si="612"/>
        <v>1327</v>
      </c>
      <c r="M1916">
        <f t="shared" si="613"/>
        <v>0</v>
      </c>
      <c r="N1916">
        <f>VLOOKUP(A1916,Mobility!$A:$L,7,FALSE)</f>
        <v>-62</v>
      </c>
      <c r="O1916">
        <f>VLOOKUP(A1916,Mobility!$A:$L,8,FALSE)</f>
        <v>-42</v>
      </c>
      <c r="P1916">
        <f>VLOOKUP(A1916,Mobility!$A:$L,9,FALSE)</f>
        <v>-55</v>
      </c>
      <c r="Q1916">
        <f>VLOOKUP(A1916,Mobility!$A:$L,10,FALSE)</f>
        <v>-71</v>
      </c>
      <c r="R1916">
        <f>VLOOKUP(A1916,Mobility!$A:$L,11,FALSE)</f>
        <v>-43</v>
      </c>
      <c r="S1916">
        <f>VLOOKUP(A1916,Mobility!$A:$L,12,FALSE)</f>
        <v>13</v>
      </c>
      <c r="T1916">
        <f>VLOOKUP(D1916,'Pop and Pop Den'!A:C,2,FALSE)</f>
        <v>628061</v>
      </c>
      <c r="U1916">
        <f>VLOOKUP(D1916,'Pop and Pop Den'!A:C,3,FALSE)</f>
        <v>68.141599999999997</v>
      </c>
      <c r="V1916">
        <f>VLOOKUP(D1916,Unemployment!A:B,2,FALSE)</f>
        <v>2.4</v>
      </c>
      <c r="W1916">
        <f>VLOOKUP(D1916,Unemployment!H:J,2,FALSE)</f>
        <v>2.4</v>
      </c>
      <c r="X1916">
        <f>VLOOKUP(D1916,Unemployment!H:J,3,FALSE)</f>
        <v>3.2</v>
      </c>
      <c r="Y1916">
        <f t="shared" si="598"/>
        <v>0.80000000000000027</v>
      </c>
      <c r="Z1916">
        <f t="shared" si="599"/>
        <v>0.80000000000000027</v>
      </c>
      <c r="AA1916">
        <f>VLOOKUP(D1916,MedianAge!A:B,2,FALSE)</f>
        <v>42.9</v>
      </c>
      <c r="AB1916" s="6">
        <f>VLOOKUP(D1916,StateActions!F:G,2,FALSE)</f>
        <v>43915</v>
      </c>
      <c r="AC1916" s="6">
        <f>VLOOKUP(D1916,StateActions!L:M,2,FALSE)</f>
        <v>43914</v>
      </c>
      <c r="AD1916" s="6">
        <f>VLOOKUP(D1916,StateActions!A:B,2,FALSE)</f>
        <v>43905</v>
      </c>
      <c r="AE1916">
        <f t="shared" si="600"/>
        <v>4</v>
      </c>
      <c r="AF1916">
        <f t="shared" si="601"/>
        <v>5</v>
      </c>
      <c r="AG1916">
        <f t="shared" si="602"/>
        <v>14</v>
      </c>
      <c r="AH1916" s="18">
        <f t="shared" si="603"/>
        <v>6.3496352337206158E-2</v>
      </c>
      <c r="AI1916" s="18">
        <f t="shared" si="604"/>
        <v>0.93650364766279381</v>
      </c>
      <c r="AJ1916" s="20">
        <f t="shared" si="605"/>
        <v>3.2423669278573357E-3</v>
      </c>
      <c r="AK1916" t="str">
        <f t="shared" si="606"/>
        <v>Include</v>
      </c>
      <c r="AL1916" t="str">
        <f t="shared" si="607"/>
        <v>10 or more deaths</v>
      </c>
      <c r="AM1916" s="6">
        <f>IFERROR(VLOOKUP(D1916,DatesEachStateReach10Deaths!A:B,2,FALSE),AK1916)</f>
        <v>43917</v>
      </c>
      <c r="AN1916">
        <f t="shared" si="608"/>
        <v>2</v>
      </c>
    </row>
    <row r="1917" spans="1:40" x14ac:dyDescent="0.25">
      <c r="A1917" t="str">
        <f t="shared" si="614"/>
        <v>43920Vermont</v>
      </c>
      <c r="B1917" t="str">
        <f t="shared" si="596"/>
        <v>43920VT</v>
      </c>
      <c r="C1917" s="6">
        <v>43920</v>
      </c>
      <c r="D1917" t="s">
        <v>108</v>
      </c>
      <c r="E1917" t="s">
        <v>56</v>
      </c>
      <c r="F1917">
        <f>IFERROR(VLOOKUP(B1917,CovidTracking!B:G,4,FALSE),0)</f>
        <v>256</v>
      </c>
      <c r="G1917">
        <f>IFERROR(VLOOKUP(B1917,CovidTracking!B:G,5,FALSE),0)</f>
        <v>3674</v>
      </c>
      <c r="H1917">
        <f t="shared" si="597"/>
        <v>3930</v>
      </c>
      <c r="I1917">
        <f>IFERROR(VLOOKUP(B1917,CovidTracking!B:G,6,FALSE),0)</f>
        <v>12</v>
      </c>
      <c r="J1917">
        <f t="shared" si="610"/>
        <v>21</v>
      </c>
      <c r="K1917">
        <f t="shared" si="611"/>
        <v>208</v>
      </c>
      <c r="L1917">
        <f t="shared" si="612"/>
        <v>229</v>
      </c>
      <c r="M1917">
        <f t="shared" si="613"/>
        <v>0</v>
      </c>
      <c r="N1917">
        <f>VLOOKUP(A1917,Mobility!$A:$L,7,FALSE)</f>
        <v>-51</v>
      </c>
      <c r="O1917">
        <f>VLOOKUP(A1917,Mobility!$A:$L,8,FALSE)</f>
        <v>-33</v>
      </c>
      <c r="P1917">
        <f>VLOOKUP(A1917,Mobility!$A:$L,9,FALSE)</f>
        <v>-32</v>
      </c>
      <c r="Q1917">
        <f>VLOOKUP(A1917,Mobility!$A:$L,10,FALSE)</f>
        <v>-55</v>
      </c>
      <c r="R1917">
        <f>VLOOKUP(A1917,Mobility!$A:$L,11,FALSE)</f>
        <v>-54</v>
      </c>
      <c r="S1917">
        <f>VLOOKUP(A1917,Mobility!$A:$L,12,FALSE)</f>
        <v>22</v>
      </c>
      <c r="T1917">
        <f>VLOOKUP(D1917,'Pop and Pop Den'!A:C,2,FALSE)</f>
        <v>628061</v>
      </c>
      <c r="U1917">
        <f>VLOOKUP(D1917,'Pop and Pop Den'!A:C,3,FALSE)</f>
        <v>68.141599999999997</v>
      </c>
      <c r="V1917">
        <f>VLOOKUP(D1917,Unemployment!A:B,2,FALSE)</f>
        <v>2.4</v>
      </c>
      <c r="W1917">
        <f>VLOOKUP(D1917,Unemployment!H:J,2,FALSE)</f>
        <v>2.4</v>
      </c>
      <c r="X1917">
        <f>VLOOKUP(D1917,Unemployment!H:J,3,FALSE)</f>
        <v>3.2</v>
      </c>
      <c r="Y1917">
        <f t="shared" si="598"/>
        <v>0.80000000000000027</v>
      </c>
      <c r="Z1917">
        <f t="shared" si="599"/>
        <v>0.80000000000000027</v>
      </c>
      <c r="AA1917">
        <f>VLOOKUP(D1917,MedianAge!A:B,2,FALSE)</f>
        <v>42.9</v>
      </c>
      <c r="AB1917" s="6">
        <f>VLOOKUP(D1917,StateActions!F:G,2,FALSE)</f>
        <v>43915</v>
      </c>
      <c r="AC1917" s="6">
        <f>VLOOKUP(D1917,StateActions!L:M,2,FALSE)</f>
        <v>43914</v>
      </c>
      <c r="AD1917" s="6">
        <f>VLOOKUP(D1917,StateActions!A:B,2,FALSE)</f>
        <v>43905</v>
      </c>
      <c r="AE1917">
        <f t="shared" si="600"/>
        <v>5</v>
      </c>
      <c r="AF1917">
        <f t="shared" si="601"/>
        <v>6</v>
      </c>
      <c r="AG1917">
        <f t="shared" si="602"/>
        <v>15</v>
      </c>
      <c r="AH1917" s="18">
        <f t="shared" si="603"/>
        <v>6.5139949109414758E-2</v>
      </c>
      <c r="AI1917" s="18">
        <f t="shared" si="604"/>
        <v>0.93486005089058521</v>
      </c>
      <c r="AJ1917" s="20">
        <f t="shared" si="605"/>
        <v>3.0534351145038168E-3</v>
      </c>
      <c r="AK1917" t="str">
        <f t="shared" si="606"/>
        <v>Include</v>
      </c>
      <c r="AL1917" t="str">
        <f t="shared" si="607"/>
        <v>10 or more deaths</v>
      </c>
      <c r="AM1917" s="6">
        <f>IFERROR(VLOOKUP(D1917,DatesEachStateReach10Deaths!A:B,2,FALSE),AK1917)</f>
        <v>43917</v>
      </c>
      <c r="AN1917">
        <f t="shared" si="608"/>
        <v>3</v>
      </c>
    </row>
    <row r="1918" spans="1:40" x14ac:dyDescent="0.25">
      <c r="A1918" t="str">
        <f t="shared" si="614"/>
        <v>43921Vermont</v>
      </c>
      <c r="B1918" t="str">
        <f t="shared" si="596"/>
        <v>43921VT</v>
      </c>
      <c r="C1918" s="6">
        <v>43921</v>
      </c>
      <c r="D1918" t="s">
        <v>108</v>
      </c>
      <c r="E1918" t="s">
        <v>56</v>
      </c>
      <c r="F1918">
        <f>IFERROR(VLOOKUP(B1918,CovidTracking!B:G,4,FALSE),0)</f>
        <v>293</v>
      </c>
      <c r="G1918">
        <f>IFERROR(VLOOKUP(B1918,CovidTracking!B:G,5,FALSE),0)</f>
        <v>3957</v>
      </c>
      <c r="H1918">
        <f t="shared" si="597"/>
        <v>4250</v>
      </c>
      <c r="I1918">
        <f>IFERROR(VLOOKUP(B1918,CovidTracking!B:G,6,FALSE),0)</f>
        <v>13</v>
      </c>
      <c r="J1918">
        <f t="shared" si="610"/>
        <v>37</v>
      </c>
      <c r="K1918">
        <f t="shared" si="611"/>
        <v>283</v>
      </c>
      <c r="L1918">
        <f t="shared" si="612"/>
        <v>320</v>
      </c>
      <c r="M1918">
        <f t="shared" si="613"/>
        <v>1</v>
      </c>
      <c r="N1918">
        <f>VLOOKUP(A1918,Mobility!$A:$L,7,FALSE)</f>
        <v>-47</v>
      </c>
      <c r="O1918">
        <f>VLOOKUP(A1918,Mobility!$A:$L,8,FALSE)</f>
        <v>-28</v>
      </c>
      <c r="P1918">
        <f>VLOOKUP(A1918,Mobility!$A:$L,9,FALSE)</f>
        <v>36</v>
      </c>
      <c r="Q1918">
        <f>VLOOKUP(A1918,Mobility!$A:$L,10,FALSE)</f>
        <v>-45</v>
      </c>
      <c r="R1918">
        <f>VLOOKUP(A1918,Mobility!$A:$L,11,FALSE)</f>
        <v>-55</v>
      </c>
      <c r="S1918">
        <f>VLOOKUP(A1918,Mobility!$A:$L,12,FALSE)</f>
        <v>21</v>
      </c>
      <c r="T1918">
        <f>VLOOKUP(D1918,'Pop and Pop Den'!A:C,2,FALSE)</f>
        <v>628061</v>
      </c>
      <c r="U1918">
        <f>VLOOKUP(D1918,'Pop and Pop Den'!A:C,3,FALSE)</f>
        <v>68.141599999999997</v>
      </c>
      <c r="V1918">
        <f>VLOOKUP(D1918,Unemployment!A:B,2,FALSE)</f>
        <v>2.4</v>
      </c>
      <c r="W1918">
        <f>VLOOKUP(D1918,Unemployment!H:J,2,FALSE)</f>
        <v>2.4</v>
      </c>
      <c r="X1918">
        <f>VLOOKUP(D1918,Unemployment!H:J,3,FALSE)</f>
        <v>3.2</v>
      </c>
      <c r="Y1918">
        <f t="shared" si="598"/>
        <v>0.80000000000000027</v>
      </c>
      <c r="Z1918">
        <f t="shared" si="599"/>
        <v>0.80000000000000027</v>
      </c>
      <c r="AA1918">
        <f>VLOOKUP(D1918,MedianAge!A:B,2,FALSE)</f>
        <v>42.9</v>
      </c>
      <c r="AB1918" s="6">
        <f>VLOOKUP(D1918,StateActions!F:G,2,FALSE)</f>
        <v>43915</v>
      </c>
      <c r="AC1918" s="6">
        <f>VLOOKUP(D1918,StateActions!L:M,2,FALSE)</f>
        <v>43914</v>
      </c>
      <c r="AD1918" s="6">
        <f>VLOOKUP(D1918,StateActions!A:B,2,FALSE)</f>
        <v>43905</v>
      </c>
      <c r="AE1918">
        <f t="shared" si="600"/>
        <v>6</v>
      </c>
      <c r="AF1918">
        <f t="shared" si="601"/>
        <v>7</v>
      </c>
      <c r="AG1918">
        <f t="shared" si="602"/>
        <v>16</v>
      </c>
      <c r="AH1918" s="18">
        <f t="shared" si="603"/>
        <v>6.8941176470588242E-2</v>
      </c>
      <c r="AI1918" s="18">
        <f t="shared" si="604"/>
        <v>0.93105882352941172</v>
      </c>
      <c r="AJ1918" s="20">
        <f t="shared" si="605"/>
        <v>3.0588235294117649E-3</v>
      </c>
      <c r="AK1918" t="str">
        <f t="shared" si="606"/>
        <v>Include</v>
      </c>
      <c r="AL1918" t="str">
        <f t="shared" si="607"/>
        <v>10 or more deaths</v>
      </c>
      <c r="AM1918" s="6">
        <f>IFERROR(VLOOKUP(D1918,DatesEachStateReach10Deaths!A:B,2,FALSE),AK1918)</f>
        <v>43917</v>
      </c>
      <c r="AN1918">
        <f t="shared" si="608"/>
        <v>4</v>
      </c>
    </row>
    <row r="1919" spans="1:40" x14ac:dyDescent="0.25">
      <c r="A1919" t="str">
        <f t="shared" si="614"/>
        <v>43922Vermont</v>
      </c>
      <c r="B1919" t="str">
        <f t="shared" si="596"/>
        <v>43922VT</v>
      </c>
      <c r="C1919" s="6">
        <v>43922</v>
      </c>
      <c r="D1919" t="s">
        <v>108</v>
      </c>
      <c r="E1919" t="s">
        <v>56</v>
      </c>
      <c r="F1919">
        <f>IFERROR(VLOOKUP(B1919,CovidTracking!B:G,4,FALSE),0)</f>
        <v>321</v>
      </c>
      <c r="G1919">
        <f>IFERROR(VLOOKUP(B1919,CovidTracking!B:G,5,FALSE),0)</f>
        <v>4174</v>
      </c>
      <c r="H1919">
        <f t="shared" si="597"/>
        <v>4495</v>
      </c>
      <c r="I1919">
        <f>IFERROR(VLOOKUP(B1919,CovidTracking!B:G,6,FALSE),0)</f>
        <v>16</v>
      </c>
      <c r="J1919">
        <f t="shared" si="610"/>
        <v>28</v>
      </c>
      <c r="K1919">
        <f t="shared" si="611"/>
        <v>217</v>
      </c>
      <c r="L1919">
        <f t="shared" si="612"/>
        <v>245</v>
      </c>
      <c r="M1919">
        <f t="shared" si="613"/>
        <v>3</v>
      </c>
      <c r="N1919">
        <f>VLOOKUP(A1919,Mobility!$A:$L,7,FALSE)</f>
        <v>-47</v>
      </c>
      <c r="O1919">
        <f>VLOOKUP(A1919,Mobility!$A:$L,8,FALSE)</f>
        <v>-22</v>
      </c>
      <c r="P1919">
        <f>VLOOKUP(A1919,Mobility!$A:$L,9,FALSE)</f>
        <v>11</v>
      </c>
      <c r="Q1919">
        <f>VLOOKUP(A1919,Mobility!$A:$L,10,FALSE)</f>
        <v>-45</v>
      </c>
      <c r="R1919">
        <f>VLOOKUP(A1919,Mobility!$A:$L,11,FALSE)</f>
        <v>-55</v>
      </c>
      <c r="S1919">
        <f>VLOOKUP(A1919,Mobility!$A:$L,12,FALSE)</f>
        <v>22</v>
      </c>
      <c r="T1919">
        <f>VLOOKUP(D1919,'Pop and Pop Den'!A:C,2,FALSE)</f>
        <v>628061</v>
      </c>
      <c r="U1919">
        <f>VLOOKUP(D1919,'Pop and Pop Den'!A:C,3,FALSE)</f>
        <v>68.141599999999997</v>
      </c>
      <c r="V1919">
        <f>VLOOKUP(D1919,Unemployment!A:B,2,FALSE)</f>
        <v>2.4</v>
      </c>
      <c r="W1919">
        <f>VLOOKUP(D1919,Unemployment!H:J,2,FALSE)</f>
        <v>2.4</v>
      </c>
      <c r="X1919">
        <f>VLOOKUP(D1919,Unemployment!H:J,3,FALSE)</f>
        <v>3.2</v>
      </c>
      <c r="Y1919">
        <f t="shared" si="598"/>
        <v>0.80000000000000027</v>
      </c>
      <c r="Z1919">
        <f t="shared" si="599"/>
        <v>0.80000000000000027</v>
      </c>
      <c r="AA1919">
        <f>VLOOKUP(D1919,MedianAge!A:B,2,FALSE)</f>
        <v>42.9</v>
      </c>
      <c r="AB1919" s="6">
        <f>VLOOKUP(D1919,StateActions!F:G,2,FALSE)</f>
        <v>43915</v>
      </c>
      <c r="AC1919" s="6">
        <f>VLOOKUP(D1919,StateActions!L:M,2,FALSE)</f>
        <v>43914</v>
      </c>
      <c r="AD1919" s="6">
        <f>VLOOKUP(D1919,StateActions!A:B,2,FALSE)</f>
        <v>43905</v>
      </c>
      <c r="AE1919">
        <f t="shared" si="600"/>
        <v>7</v>
      </c>
      <c r="AF1919">
        <f t="shared" si="601"/>
        <v>8</v>
      </c>
      <c r="AG1919">
        <f t="shared" si="602"/>
        <v>17</v>
      </c>
      <c r="AH1919" s="18">
        <f t="shared" si="603"/>
        <v>7.1412680756395994E-2</v>
      </c>
      <c r="AI1919" s="18">
        <f t="shared" si="604"/>
        <v>0.92858731924360405</v>
      </c>
      <c r="AJ1919" s="20">
        <f t="shared" si="605"/>
        <v>3.5595105672969968E-3</v>
      </c>
      <c r="AK1919" t="str">
        <f t="shared" si="606"/>
        <v>Include</v>
      </c>
      <c r="AL1919" t="str">
        <f t="shared" si="607"/>
        <v>10 or more deaths</v>
      </c>
      <c r="AM1919" s="6">
        <f>IFERROR(VLOOKUP(D1919,DatesEachStateReach10Deaths!A:B,2,FALSE),AK1919)</f>
        <v>43917</v>
      </c>
      <c r="AN1919">
        <f t="shared" si="608"/>
        <v>5</v>
      </c>
    </row>
    <row r="1920" spans="1:40" x14ac:dyDescent="0.25">
      <c r="A1920" t="str">
        <f t="shared" si="614"/>
        <v>43923Vermont</v>
      </c>
      <c r="B1920" t="str">
        <f t="shared" si="596"/>
        <v>43923VT</v>
      </c>
      <c r="C1920" s="6">
        <v>43923</v>
      </c>
      <c r="D1920" t="s">
        <v>108</v>
      </c>
      <c r="E1920" t="s">
        <v>56</v>
      </c>
      <c r="F1920">
        <f>IFERROR(VLOOKUP(B1920,CovidTracking!B:G,4,FALSE),0)</f>
        <v>338</v>
      </c>
      <c r="G1920">
        <f>IFERROR(VLOOKUP(B1920,CovidTracking!B:G,5,FALSE),0)</f>
        <v>4711</v>
      </c>
      <c r="H1920">
        <f t="shared" si="597"/>
        <v>5049</v>
      </c>
      <c r="I1920">
        <f>IFERROR(VLOOKUP(B1920,CovidTracking!B:G,6,FALSE),0)</f>
        <v>17</v>
      </c>
      <c r="J1920">
        <f t="shared" si="610"/>
        <v>17</v>
      </c>
      <c r="K1920">
        <f t="shared" si="611"/>
        <v>537</v>
      </c>
      <c r="L1920">
        <f t="shared" si="612"/>
        <v>554</v>
      </c>
      <c r="M1920">
        <f t="shared" si="613"/>
        <v>1</v>
      </c>
      <c r="N1920">
        <f>VLOOKUP(A1920,Mobility!$A:$L,7,FALSE)</f>
        <v>-54</v>
      </c>
      <c r="O1920">
        <f>VLOOKUP(A1920,Mobility!$A:$L,8,FALSE)</f>
        <v>-30</v>
      </c>
      <c r="P1920">
        <f>VLOOKUP(A1920,Mobility!$A:$L,9,FALSE)</f>
        <v>-36</v>
      </c>
      <c r="Q1920">
        <f>VLOOKUP(A1920,Mobility!$A:$L,10,FALSE)</f>
        <v>-55</v>
      </c>
      <c r="R1920">
        <f>VLOOKUP(A1920,Mobility!$A:$L,11,FALSE)</f>
        <v>-55</v>
      </c>
      <c r="S1920">
        <f>VLOOKUP(A1920,Mobility!$A:$L,12,FALSE)</f>
        <v>24</v>
      </c>
      <c r="T1920">
        <f>VLOOKUP(D1920,'Pop and Pop Den'!A:C,2,FALSE)</f>
        <v>628061</v>
      </c>
      <c r="U1920">
        <f>VLOOKUP(D1920,'Pop and Pop Den'!A:C,3,FALSE)</f>
        <v>68.141599999999997</v>
      </c>
      <c r="V1920">
        <f>VLOOKUP(D1920,Unemployment!A:B,2,FALSE)</f>
        <v>2.4</v>
      </c>
      <c r="W1920">
        <f>VLOOKUP(D1920,Unemployment!H:J,2,FALSE)</f>
        <v>2.4</v>
      </c>
      <c r="X1920">
        <f>VLOOKUP(D1920,Unemployment!H:J,3,FALSE)</f>
        <v>3.2</v>
      </c>
      <c r="Y1920">
        <f t="shared" si="598"/>
        <v>0.80000000000000027</v>
      </c>
      <c r="Z1920">
        <f t="shared" si="599"/>
        <v>0.80000000000000027</v>
      </c>
      <c r="AA1920">
        <f>VLOOKUP(D1920,MedianAge!A:B,2,FALSE)</f>
        <v>42.9</v>
      </c>
      <c r="AB1920" s="6">
        <f>VLOOKUP(D1920,StateActions!F:G,2,FALSE)</f>
        <v>43915</v>
      </c>
      <c r="AC1920" s="6">
        <f>VLOOKUP(D1920,StateActions!L:M,2,FALSE)</f>
        <v>43914</v>
      </c>
      <c r="AD1920" s="6">
        <f>VLOOKUP(D1920,StateActions!A:B,2,FALSE)</f>
        <v>43905</v>
      </c>
      <c r="AE1920">
        <f t="shared" si="600"/>
        <v>8</v>
      </c>
      <c r="AF1920">
        <f t="shared" si="601"/>
        <v>9</v>
      </c>
      <c r="AG1920">
        <f t="shared" si="602"/>
        <v>18</v>
      </c>
      <c r="AH1920" s="18">
        <f t="shared" si="603"/>
        <v>6.6943949296890473E-2</v>
      </c>
      <c r="AI1920" s="18">
        <f t="shared" si="604"/>
        <v>0.93305605070310949</v>
      </c>
      <c r="AJ1920" s="20">
        <f t="shared" si="605"/>
        <v>3.3670033670033669E-3</v>
      </c>
      <c r="AK1920" t="str">
        <f t="shared" si="606"/>
        <v>Include</v>
      </c>
      <c r="AL1920" t="str">
        <f t="shared" si="607"/>
        <v>10 or more deaths</v>
      </c>
      <c r="AM1920" s="6">
        <f>IFERROR(VLOOKUP(D1920,DatesEachStateReach10Deaths!A:B,2,FALSE),AK1920)</f>
        <v>43917</v>
      </c>
      <c r="AN1920">
        <f t="shared" si="608"/>
        <v>6</v>
      </c>
    </row>
    <row r="1921" spans="1:40" x14ac:dyDescent="0.25">
      <c r="A1921" t="str">
        <f t="shared" si="614"/>
        <v>43924Vermont</v>
      </c>
      <c r="B1921" t="str">
        <f t="shared" si="596"/>
        <v>43924VT</v>
      </c>
      <c r="C1921" s="6">
        <v>43924</v>
      </c>
      <c r="D1921" t="s">
        <v>108</v>
      </c>
      <c r="E1921" t="s">
        <v>56</v>
      </c>
      <c r="F1921">
        <f>IFERROR(VLOOKUP(B1921,CovidTracking!B:G,4,FALSE),0)</f>
        <v>389</v>
      </c>
      <c r="G1921">
        <f>IFERROR(VLOOKUP(B1921,CovidTracking!B:G,5,FALSE),0)</f>
        <v>4839</v>
      </c>
      <c r="H1921">
        <f t="shared" si="597"/>
        <v>5228</v>
      </c>
      <c r="I1921">
        <f>IFERROR(VLOOKUP(B1921,CovidTracking!B:G,6,FALSE),0)</f>
        <v>17</v>
      </c>
      <c r="J1921">
        <f t="shared" si="610"/>
        <v>51</v>
      </c>
      <c r="K1921">
        <f t="shared" si="611"/>
        <v>128</v>
      </c>
      <c r="L1921">
        <f t="shared" si="612"/>
        <v>179</v>
      </c>
      <c r="M1921">
        <f t="shared" si="613"/>
        <v>0</v>
      </c>
      <c r="N1921">
        <f>VLOOKUP(A1921,Mobility!$A:$L,7,FALSE)</f>
        <v>-54</v>
      </c>
      <c r="O1921">
        <f>VLOOKUP(A1921,Mobility!$A:$L,8,FALSE)</f>
        <v>-29</v>
      </c>
      <c r="P1921">
        <f>VLOOKUP(A1921,Mobility!$A:$L,9,FALSE)</f>
        <v>-37</v>
      </c>
      <c r="Q1921">
        <f>VLOOKUP(A1921,Mobility!$A:$L,10,FALSE)</f>
        <v>-63</v>
      </c>
      <c r="R1921">
        <f>VLOOKUP(A1921,Mobility!$A:$L,11,FALSE)</f>
        <v>-56</v>
      </c>
      <c r="S1921">
        <f>VLOOKUP(A1921,Mobility!$A:$L,12,FALSE)</f>
        <v>26</v>
      </c>
      <c r="T1921">
        <f>VLOOKUP(D1921,'Pop and Pop Den'!A:C,2,FALSE)</f>
        <v>628061</v>
      </c>
      <c r="U1921">
        <f>VLOOKUP(D1921,'Pop and Pop Den'!A:C,3,FALSE)</f>
        <v>68.141599999999997</v>
      </c>
      <c r="V1921">
        <f>VLOOKUP(D1921,Unemployment!A:B,2,FALSE)</f>
        <v>2.4</v>
      </c>
      <c r="W1921">
        <f>VLOOKUP(D1921,Unemployment!H:J,2,FALSE)</f>
        <v>2.4</v>
      </c>
      <c r="X1921">
        <f>VLOOKUP(D1921,Unemployment!H:J,3,FALSE)</f>
        <v>3.2</v>
      </c>
      <c r="Y1921">
        <f t="shared" si="598"/>
        <v>0.80000000000000027</v>
      </c>
      <c r="Z1921">
        <f t="shared" si="599"/>
        <v>0.80000000000000027</v>
      </c>
      <c r="AA1921">
        <f>VLOOKUP(D1921,MedianAge!A:B,2,FALSE)</f>
        <v>42.9</v>
      </c>
      <c r="AB1921" s="6">
        <f>VLOOKUP(D1921,StateActions!F:G,2,FALSE)</f>
        <v>43915</v>
      </c>
      <c r="AC1921" s="6">
        <f>VLOOKUP(D1921,StateActions!L:M,2,FALSE)</f>
        <v>43914</v>
      </c>
      <c r="AD1921" s="6">
        <f>VLOOKUP(D1921,StateActions!A:B,2,FALSE)</f>
        <v>43905</v>
      </c>
      <c r="AE1921">
        <f t="shared" si="600"/>
        <v>9</v>
      </c>
      <c r="AF1921">
        <f t="shared" si="601"/>
        <v>10</v>
      </c>
      <c r="AG1921">
        <f t="shared" si="602"/>
        <v>19</v>
      </c>
      <c r="AH1921" s="18">
        <f t="shared" si="603"/>
        <v>7.4407039020657997E-2</v>
      </c>
      <c r="AI1921" s="18">
        <f t="shared" si="604"/>
        <v>0.92559296097934196</v>
      </c>
      <c r="AJ1921" s="20">
        <f t="shared" si="605"/>
        <v>3.2517214996174446E-3</v>
      </c>
      <c r="AK1921" t="str">
        <f t="shared" si="606"/>
        <v>Include</v>
      </c>
      <c r="AL1921" t="str">
        <f t="shared" si="607"/>
        <v>10 or more deaths</v>
      </c>
      <c r="AM1921" s="6">
        <f>IFERROR(VLOOKUP(D1921,DatesEachStateReach10Deaths!A:B,2,FALSE),AK1921)</f>
        <v>43917</v>
      </c>
      <c r="AN1921">
        <f t="shared" si="608"/>
        <v>7</v>
      </c>
    </row>
    <row r="1922" spans="1:40" x14ac:dyDescent="0.25">
      <c r="A1922" t="str">
        <f t="shared" si="614"/>
        <v>43925Vermont</v>
      </c>
      <c r="B1922" t="str">
        <f t="shared" ref="B1922:B1985" si="615">C1922&amp;E1922</f>
        <v>43925VT</v>
      </c>
      <c r="C1922" s="6">
        <v>43925</v>
      </c>
      <c r="D1922" t="s">
        <v>108</v>
      </c>
      <c r="E1922" t="s">
        <v>56</v>
      </c>
      <c r="F1922">
        <f>IFERROR(VLOOKUP(B1922,CovidTracking!B:G,4,FALSE),0)</f>
        <v>461</v>
      </c>
      <c r="G1922">
        <f>IFERROR(VLOOKUP(B1922,CovidTracking!B:G,5,FALSE),0)</f>
        <v>5383</v>
      </c>
      <c r="H1922">
        <f t="shared" ref="H1922:H1985" si="616">F1922+G1922</f>
        <v>5844</v>
      </c>
      <c r="I1922">
        <f>IFERROR(VLOOKUP(B1922,CovidTracking!B:G,6,FALSE),0)</f>
        <v>20</v>
      </c>
      <c r="J1922">
        <f t="shared" si="610"/>
        <v>72</v>
      </c>
      <c r="K1922">
        <f t="shared" si="611"/>
        <v>544</v>
      </c>
      <c r="L1922">
        <f t="shared" si="612"/>
        <v>616</v>
      </c>
      <c r="M1922">
        <f t="shared" si="613"/>
        <v>3</v>
      </c>
      <c r="N1922">
        <f>VLOOKUP(A1922,Mobility!$A:$L,7,FALSE)</f>
        <v>-58</v>
      </c>
      <c r="O1922">
        <f>VLOOKUP(A1922,Mobility!$A:$L,8,FALSE)</f>
        <v>-33</v>
      </c>
      <c r="P1922">
        <f>VLOOKUP(A1922,Mobility!$A:$L,9,FALSE)</f>
        <v>23</v>
      </c>
      <c r="Q1922">
        <f>VLOOKUP(A1922,Mobility!$A:$L,10,FALSE)</f>
        <v>-60</v>
      </c>
      <c r="R1922">
        <f>VLOOKUP(A1922,Mobility!$A:$L,11,FALSE)</f>
        <v>-43</v>
      </c>
      <c r="S1922">
        <f>VLOOKUP(A1922,Mobility!$A:$L,12,FALSE)</f>
        <v>14</v>
      </c>
      <c r="T1922">
        <f>VLOOKUP(D1922,'Pop and Pop Den'!A:C,2,FALSE)</f>
        <v>628061</v>
      </c>
      <c r="U1922">
        <f>VLOOKUP(D1922,'Pop and Pop Den'!A:C,3,FALSE)</f>
        <v>68.141599999999997</v>
      </c>
      <c r="V1922">
        <f>VLOOKUP(D1922,Unemployment!A:B,2,FALSE)</f>
        <v>2.4</v>
      </c>
      <c r="W1922">
        <f>VLOOKUP(D1922,Unemployment!H:J,2,FALSE)</f>
        <v>2.4</v>
      </c>
      <c r="X1922">
        <f>VLOOKUP(D1922,Unemployment!H:J,3,FALSE)</f>
        <v>3.2</v>
      </c>
      <c r="Y1922">
        <f t="shared" si="598"/>
        <v>0.80000000000000027</v>
      </c>
      <c r="Z1922">
        <f t="shared" si="599"/>
        <v>0.80000000000000027</v>
      </c>
      <c r="AA1922">
        <f>VLOOKUP(D1922,MedianAge!A:B,2,FALSE)</f>
        <v>42.9</v>
      </c>
      <c r="AB1922" s="6">
        <f>VLOOKUP(D1922,StateActions!F:G,2,FALSE)</f>
        <v>43915</v>
      </c>
      <c r="AC1922" s="6">
        <f>VLOOKUP(D1922,StateActions!L:M,2,FALSE)</f>
        <v>43914</v>
      </c>
      <c r="AD1922" s="6">
        <f>VLOOKUP(D1922,StateActions!A:B,2,FALSE)</f>
        <v>43905</v>
      </c>
      <c r="AE1922">
        <f t="shared" si="600"/>
        <v>10</v>
      </c>
      <c r="AF1922">
        <f t="shared" si="601"/>
        <v>11</v>
      </c>
      <c r="AG1922">
        <f t="shared" si="602"/>
        <v>20</v>
      </c>
      <c r="AH1922" s="18">
        <f t="shared" si="603"/>
        <v>7.8884325804243663E-2</v>
      </c>
      <c r="AI1922" s="18">
        <f t="shared" si="604"/>
        <v>0.92111567419575635</v>
      </c>
      <c r="AJ1922" s="20">
        <f t="shared" si="605"/>
        <v>3.4223134839151265E-3</v>
      </c>
      <c r="AK1922" t="str">
        <f t="shared" si="606"/>
        <v>Include</v>
      </c>
      <c r="AL1922" t="str">
        <f t="shared" si="607"/>
        <v>10 or more deaths</v>
      </c>
      <c r="AM1922" s="6">
        <f>IFERROR(VLOOKUP(D1922,DatesEachStateReach10Deaths!A:B,2,FALSE),AK1922)</f>
        <v>43917</v>
      </c>
      <c r="AN1922">
        <f t="shared" si="608"/>
        <v>8</v>
      </c>
    </row>
    <row r="1923" spans="1:40" x14ac:dyDescent="0.25">
      <c r="A1923" t="str">
        <f t="shared" si="614"/>
        <v>43926Vermont</v>
      </c>
      <c r="B1923" t="str">
        <f t="shared" si="615"/>
        <v>43926VT</v>
      </c>
      <c r="C1923" s="6">
        <v>43926</v>
      </c>
      <c r="D1923" t="s">
        <v>108</v>
      </c>
      <c r="E1923" t="s">
        <v>56</v>
      </c>
      <c r="F1923">
        <f>IFERROR(VLOOKUP(B1923,CovidTracking!B:G,4,FALSE),0)</f>
        <v>512</v>
      </c>
      <c r="G1923">
        <f>IFERROR(VLOOKUP(B1923,CovidTracking!B:G,5,FALSE),0)</f>
        <v>6070</v>
      </c>
      <c r="H1923">
        <f t="shared" si="616"/>
        <v>6582</v>
      </c>
      <c r="I1923">
        <f>IFERROR(VLOOKUP(B1923,CovidTracking!B:G,6,FALSE),0)</f>
        <v>22</v>
      </c>
      <c r="J1923">
        <f t="shared" si="610"/>
        <v>51</v>
      </c>
      <c r="K1923">
        <f t="shared" si="611"/>
        <v>687</v>
      </c>
      <c r="L1923">
        <f t="shared" si="612"/>
        <v>738</v>
      </c>
      <c r="M1923">
        <f t="shared" si="613"/>
        <v>2</v>
      </c>
      <c r="N1923">
        <f>VLOOKUP(A1923,Mobility!$A:$L,7,FALSE)</f>
        <v>-58</v>
      </c>
      <c r="O1923">
        <f>VLOOKUP(A1923,Mobility!$A:$L,8,FALSE)</f>
        <v>-34</v>
      </c>
      <c r="P1923">
        <f>VLOOKUP(A1923,Mobility!$A:$L,9,FALSE)</f>
        <v>-1</v>
      </c>
      <c r="Q1923">
        <f>VLOOKUP(A1923,Mobility!$A:$L,10,FALSE)</f>
        <v>-69</v>
      </c>
      <c r="R1923">
        <f>VLOOKUP(A1923,Mobility!$A:$L,11,FALSE)</f>
        <v>-42</v>
      </c>
      <c r="S1923">
        <f>VLOOKUP(A1923,Mobility!$A:$L,12,FALSE)</f>
        <v>11</v>
      </c>
      <c r="T1923">
        <f>VLOOKUP(D1923,'Pop and Pop Den'!A:C,2,FALSE)</f>
        <v>628061</v>
      </c>
      <c r="U1923">
        <f>VLOOKUP(D1923,'Pop and Pop Den'!A:C,3,FALSE)</f>
        <v>68.141599999999997</v>
      </c>
      <c r="V1923">
        <f>VLOOKUP(D1923,Unemployment!A:B,2,FALSE)</f>
        <v>2.4</v>
      </c>
      <c r="W1923">
        <f>VLOOKUP(D1923,Unemployment!H:J,2,FALSE)</f>
        <v>2.4</v>
      </c>
      <c r="X1923">
        <f>VLOOKUP(D1923,Unemployment!H:J,3,FALSE)</f>
        <v>3.2</v>
      </c>
      <c r="Y1923">
        <f t="shared" ref="Y1923:Y1986" si="617">X1923-V1923</f>
        <v>0.80000000000000027</v>
      </c>
      <c r="Z1923">
        <f t="shared" ref="Z1923:Z1986" si="618">X1923-W1923</f>
        <v>0.80000000000000027</v>
      </c>
      <c r="AA1923">
        <f>VLOOKUP(D1923,MedianAge!A:B,2,FALSE)</f>
        <v>42.9</v>
      </c>
      <c r="AB1923" s="6">
        <f>VLOOKUP(D1923,StateActions!F:G,2,FALSE)</f>
        <v>43915</v>
      </c>
      <c r="AC1923" s="6">
        <f>VLOOKUP(D1923,StateActions!L:M,2,FALSE)</f>
        <v>43914</v>
      </c>
      <c r="AD1923" s="6">
        <f>VLOOKUP(D1923,StateActions!A:B,2,FALSE)</f>
        <v>43905</v>
      </c>
      <c r="AE1923">
        <f t="shared" ref="AE1923:AE1986" si="619">C1923-AB1923</f>
        <v>11</v>
      </c>
      <c r="AF1923">
        <f t="shared" ref="AF1923:AF1986" si="620">C1923-AC1923</f>
        <v>12</v>
      </c>
      <c r="AG1923">
        <f t="shared" ref="AG1923:AG1986" si="621">C1923-AD1923</f>
        <v>21</v>
      </c>
      <c r="AH1923" s="18">
        <f t="shared" ref="AH1923:AH1986" si="622">IFERROR(F1923/H1923,0)</f>
        <v>7.7787906411425092E-2</v>
      </c>
      <c r="AI1923" s="18">
        <f t="shared" ref="AI1923:AI1986" si="623">IFERROR(G1923/H1923,0)</f>
        <v>0.92221209358857492</v>
      </c>
      <c r="AJ1923" s="20">
        <f t="shared" ref="AJ1923:AJ1986" si="624">IFERROR(I1923/H1923,0)</f>
        <v>3.3424491036159222E-3</v>
      </c>
      <c r="AK1923" t="str">
        <f t="shared" ref="AK1923:AK1986" si="625">IF(SUMIFS(M:M,D:D,D1923)&lt;10,"Exclude less than 10 Deaths","Include")</f>
        <v>Include</v>
      </c>
      <c r="AL1923" t="str">
        <f t="shared" ref="AL1923:AL1986" si="626">IF(I1923&gt;9,"10 or more deaths","Less than 10 deaths")</f>
        <v>10 or more deaths</v>
      </c>
      <c r="AM1923" s="6">
        <f>IFERROR(VLOOKUP(D1923,DatesEachStateReach10Deaths!A:B,2,FALSE),AK1923)</f>
        <v>43917</v>
      </c>
      <c r="AN1923">
        <f t="shared" ref="AN1923:AN1986" si="627">IFERROR(C1923-AM1923,AK1923)</f>
        <v>9</v>
      </c>
    </row>
    <row r="1924" spans="1:40" x14ac:dyDescent="0.25">
      <c r="A1924" t="str">
        <f t="shared" si="614"/>
        <v>43927Vermont</v>
      </c>
      <c r="B1924" t="str">
        <f t="shared" si="615"/>
        <v>43927VT</v>
      </c>
      <c r="C1924" s="6">
        <v>43927</v>
      </c>
      <c r="D1924" t="s">
        <v>108</v>
      </c>
      <c r="E1924" t="s">
        <v>56</v>
      </c>
      <c r="F1924">
        <f>IFERROR(VLOOKUP(B1924,CovidTracking!B:G,4,FALSE),0)</f>
        <v>543</v>
      </c>
      <c r="G1924">
        <f>IFERROR(VLOOKUP(B1924,CovidTracking!B:G,5,FALSE),0)</f>
        <v>6090</v>
      </c>
      <c r="H1924">
        <f t="shared" si="616"/>
        <v>6633</v>
      </c>
      <c r="I1924">
        <f>IFERROR(VLOOKUP(B1924,CovidTracking!B:G,6,FALSE),0)</f>
        <v>23</v>
      </c>
      <c r="J1924">
        <f t="shared" si="610"/>
        <v>31</v>
      </c>
      <c r="K1924">
        <f t="shared" si="611"/>
        <v>20</v>
      </c>
      <c r="L1924">
        <f t="shared" si="612"/>
        <v>51</v>
      </c>
      <c r="M1924">
        <f t="shared" si="613"/>
        <v>1</v>
      </c>
      <c r="N1924">
        <f>VLOOKUP(A1924,Mobility!$A:$L,7,FALSE)</f>
        <v>-46</v>
      </c>
      <c r="O1924">
        <f>VLOOKUP(A1924,Mobility!$A:$L,8,FALSE)</f>
        <v>-26</v>
      </c>
      <c r="P1924">
        <f>VLOOKUP(A1924,Mobility!$A:$L,9,FALSE)</f>
        <v>44</v>
      </c>
      <c r="Q1924">
        <f>VLOOKUP(A1924,Mobility!$A:$L,10,FALSE)</f>
        <v>-52</v>
      </c>
      <c r="R1924">
        <f>VLOOKUP(A1924,Mobility!$A:$L,11,FALSE)</f>
        <v>-55</v>
      </c>
      <c r="S1924">
        <f>VLOOKUP(A1924,Mobility!$A:$L,12,FALSE)</f>
        <v>20</v>
      </c>
      <c r="T1924">
        <f>VLOOKUP(D1924,'Pop and Pop Den'!A:C,2,FALSE)</f>
        <v>628061</v>
      </c>
      <c r="U1924">
        <f>VLOOKUP(D1924,'Pop and Pop Den'!A:C,3,FALSE)</f>
        <v>68.141599999999997</v>
      </c>
      <c r="V1924">
        <f>VLOOKUP(D1924,Unemployment!A:B,2,FALSE)</f>
        <v>2.4</v>
      </c>
      <c r="W1924">
        <f>VLOOKUP(D1924,Unemployment!H:J,2,FALSE)</f>
        <v>2.4</v>
      </c>
      <c r="X1924">
        <f>VLOOKUP(D1924,Unemployment!H:J,3,FALSE)</f>
        <v>3.2</v>
      </c>
      <c r="Y1924">
        <f t="shared" si="617"/>
        <v>0.80000000000000027</v>
      </c>
      <c r="Z1924">
        <f t="shared" si="618"/>
        <v>0.80000000000000027</v>
      </c>
      <c r="AA1924">
        <f>VLOOKUP(D1924,MedianAge!A:B,2,FALSE)</f>
        <v>42.9</v>
      </c>
      <c r="AB1924" s="6">
        <f>VLOOKUP(D1924,StateActions!F:G,2,FALSE)</f>
        <v>43915</v>
      </c>
      <c r="AC1924" s="6">
        <f>VLOOKUP(D1924,StateActions!L:M,2,FALSE)</f>
        <v>43914</v>
      </c>
      <c r="AD1924" s="6">
        <f>VLOOKUP(D1924,StateActions!A:B,2,FALSE)</f>
        <v>43905</v>
      </c>
      <c r="AE1924">
        <f t="shared" si="619"/>
        <v>12</v>
      </c>
      <c r="AF1924">
        <f t="shared" si="620"/>
        <v>13</v>
      </c>
      <c r="AG1924">
        <f t="shared" si="621"/>
        <v>22</v>
      </c>
      <c r="AH1924" s="18">
        <f t="shared" si="622"/>
        <v>8.1863410221619179E-2</v>
      </c>
      <c r="AI1924" s="18">
        <f t="shared" si="623"/>
        <v>0.91813658977838086</v>
      </c>
      <c r="AJ1924" s="20">
        <f t="shared" si="624"/>
        <v>3.4675109301974972E-3</v>
      </c>
      <c r="AK1924" t="str">
        <f t="shared" si="625"/>
        <v>Include</v>
      </c>
      <c r="AL1924" t="str">
        <f t="shared" si="626"/>
        <v>10 or more deaths</v>
      </c>
      <c r="AM1924" s="6">
        <f>IFERROR(VLOOKUP(D1924,DatesEachStateReach10Deaths!A:B,2,FALSE),AK1924)</f>
        <v>43917</v>
      </c>
      <c r="AN1924">
        <f t="shared" si="627"/>
        <v>10</v>
      </c>
    </row>
    <row r="1925" spans="1:40" x14ac:dyDescent="0.25">
      <c r="A1925" t="str">
        <f t="shared" si="614"/>
        <v>43928Vermont</v>
      </c>
      <c r="B1925" t="str">
        <f t="shared" si="615"/>
        <v>43928VT</v>
      </c>
      <c r="C1925" s="6">
        <v>43928</v>
      </c>
      <c r="D1925" t="s">
        <v>108</v>
      </c>
      <c r="E1925" t="s">
        <v>56</v>
      </c>
      <c r="F1925">
        <f>IFERROR(VLOOKUP(B1925,CovidTracking!B:G,4,FALSE),0)</f>
        <v>575</v>
      </c>
      <c r="G1925">
        <f>IFERROR(VLOOKUP(B1925,CovidTracking!B:G,5,FALSE),0)</f>
        <v>6554</v>
      </c>
      <c r="H1925">
        <f t="shared" si="616"/>
        <v>7129</v>
      </c>
      <c r="I1925">
        <f>IFERROR(VLOOKUP(B1925,CovidTracking!B:G,6,FALSE),0)</f>
        <v>23</v>
      </c>
      <c r="J1925">
        <f t="shared" si="610"/>
        <v>32</v>
      </c>
      <c r="K1925">
        <f t="shared" si="611"/>
        <v>464</v>
      </c>
      <c r="L1925">
        <f t="shared" si="612"/>
        <v>496</v>
      </c>
      <c r="M1925">
        <f t="shared" si="613"/>
        <v>0</v>
      </c>
      <c r="N1925">
        <f>VLOOKUP(A1925,Mobility!$A:$L,7,FALSE)</f>
        <v>-48</v>
      </c>
      <c r="O1925">
        <f>VLOOKUP(A1925,Mobility!$A:$L,8,FALSE)</f>
        <v>-25</v>
      </c>
      <c r="P1925">
        <f>VLOOKUP(A1925,Mobility!$A:$L,9,FALSE)</f>
        <v>52</v>
      </c>
      <c r="Q1925">
        <f>VLOOKUP(A1925,Mobility!$A:$L,10,FALSE)</f>
        <v>-48</v>
      </c>
      <c r="R1925">
        <f>VLOOKUP(A1925,Mobility!$A:$L,11,FALSE)</f>
        <v>-56</v>
      </c>
      <c r="S1925">
        <f>VLOOKUP(A1925,Mobility!$A:$L,12,FALSE)</f>
        <v>21</v>
      </c>
      <c r="T1925">
        <f>VLOOKUP(D1925,'Pop and Pop Den'!A:C,2,FALSE)</f>
        <v>628061</v>
      </c>
      <c r="U1925">
        <f>VLOOKUP(D1925,'Pop and Pop Den'!A:C,3,FALSE)</f>
        <v>68.141599999999997</v>
      </c>
      <c r="V1925">
        <f>VLOOKUP(D1925,Unemployment!A:B,2,FALSE)</f>
        <v>2.4</v>
      </c>
      <c r="W1925">
        <f>VLOOKUP(D1925,Unemployment!H:J,2,FALSE)</f>
        <v>2.4</v>
      </c>
      <c r="X1925">
        <f>VLOOKUP(D1925,Unemployment!H:J,3,FALSE)</f>
        <v>3.2</v>
      </c>
      <c r="Y1925">
        <f t="shared" si="617"/>
        <v>0.80000000000000027</v>
      </c>
      <c r="Z1925">
        <f t="shared" si="618"/>
        <v>0.80000000000000027</v>
      </c>
      <c r="AA1925">
        <f>VLOOKUP(D1925,MedianAge!A:B,2,FALSE)</f>
        <v>42.9</v>
      </c>
      <c r="AB1925" s="6">
        <f>VLOOKUP(D1925,StateActions!F:G,2,FALSE)</f>
        <v>43915</v>
      </c>
      <c r="AC1925" s="6">
        <f>VLOOKUP(D1925,StateActions!L:M,2,FALSE)</f>
        <v>43914</v>
      </c>
      <c r="AD1925" s="6">
        <f>VLOOKUP(D1925,StateActions!A:B,2,FALSE)</f>
        <v>43905</v>
      </c>
      <c r="AE1925">
        <f t="shared" si="619"/>
        <v>13</v>
      </c>
      <c r="AF1925">
        <f t="shared" si="620"/>
        <v>14</v>
      </c>
      <c r="AG1925">
        <f t="shared" si="621"/>
        <v>23</v>
      </c>
      <c r="AH1925" s="18">
        <f t="shared" si="622"/>
        <v>8.0656473558703881E-2</v>
      </c>
      <c r="AI1925" s="18">
        <f t="shared" si="623"/>
        <v>0.91934352644129613</v>
      </c>
      <c r="AJ1925" s="20">
        <f t="shared" si="624"/>
        <v>3.2262589423481553E-3</v>
      </c>
      <c r="AK1925" t="str">
        <f t="shared" si="625"/>
        <v>Include</v>
      </c>
      <c r="AL1925" t="str">
        <f t="shared" si="626"/>
        <v>10 or more deaths</v>
      </c>
      <c r="AM1925" s="6">
        <f>IFERROR(VLOOKUP(D1925,DatesEachStateReach10Deaths!A:B,2,FALSE),AK1925)</f>
        <v>43917</v>
      </c>
      <c r="AN1925">
        <f t="shared" si="627"/>
        <v>11</v>
      </c>
    </row>
    <row r="1926" spans="1:40" x14ac:dyDescent="0.25">
      <c r="A1926" t="str">
        <f t="shared" si="614"/>
        <v>43929Vermont</v>
      </c>
      <c r="B1926" t="str">
        <f t="shared" si="615"/>
        <v>43929VT</v>
      </c>
      <c r="C1926" s="6">
        <v>43929</v>
      </c>
      <c r="D1926" t="s">
        <v>108</v>
      </c>
      <c r="E1926" t="s">
        <v>56</v>
      </c>
      <c r="F1926">
        <f>IFERROR(VLOOKUP(B1926,CovidTracking!B:G,4,FALSE),0)</f>
        <v>605</v>
      </c>
      <c r="G1926">
        <f>IFERROR(VLOOKUP(B1926,CovidTracking!B:G,5,FALSE),0)</f>
        <v>7144</v>
      </c>
      <c r="H1926">
        <f t="shared" si="616"/>
        <v>7749</v>
      </c>
      <c r="I1926">
        <f>IFERROR(VLOOKUP(B1926,CovidTracking!B:G,6,FALSE),0)</f>
        <v>23</v>
      </c>
      <c r="J1926">
        <f t="shared" si="610"/>
        <v>30</v>
      </c>
      <c r="K1926">
        <f t="shared" si="611"/>
        <v>590</v>
      </c>
      <c r="L1926">
        <f t="shared" si="612"/>
        <v>620</v>
      </c>
      <c r="M1926">
        <f t="shared" si="613"/>
        <v>0</v>
      </c>
      <c r="N1926">
        <f>VLOOKUP(A1926,Mobility!$A:$L,7,FALSE)</f>
        <v>-50</v>
      </c>
      <c r="O1926">
        <f>VLOOKUP(A1926,Mobility!$A:$L,8,FALSE)</f>
        <v>-29</v>
      </c>
      <c r="P1926">
        <f>VLOOKUP(A1926,Mobility!$A:$L,9,FALSE)</f>
        <v>-1</v>
      </c>
      <c r="Q1926">
        <f>VLOOKUP(A1926,Mobility!$A:$L,10,FALSE)</f>
        <v>-52</v>
      </c>
      <c r="R1926">
        <f>VLOOKUP(A1926,Mobility!$A:$L,11,FALSE)</f>
        <v>-56</v>
      </c>
      <c r="S1926">
        <f>VLOOKUP(A1926,Mobility!$A:$L,12,FALSE)</f>
        <v>23</v>
      </c>
      <c r="T1926">
        <f>VLOOKUP(D1926,'Pop and Pop Den'!A:C,2,FALSE)</f>
        <v>628061</v>
      </c>
      <c r="U1926">
        <f>VLOOKUP(D1926,'Pop and Pop Den'!A:C,3,FALSE)</f>
        <v>68.141599999999997</v>
      </c>
      <c r="V1926">
        <f>VLOOKUP(D1926,Unemployment!A:B,2,FALSE)</f>
        <v>2.4</v>
      </c>
      <c r="W1926">
        <f>VLOOKUP(D1926,Unemployment!H:J,2,FALSE)</f>
        <v>2.4</v>
      </c>
      <c r="X1926">
        <f>VLOOKUP(D1926,Unemployment!H:J,3,FALSE)</f>
        <v>3.2</v>
      </c>
      <c r="Y1926">
        <f t="shared" si="617"/>
        <v>0.80000000000000027</v>
      </c>
      <c r="Z1926">
        <f t="shared" si="618"/>
        <v>0.80000000000000027</v>
      </c>
      <c r="AA1926">
        <f>VLOOKUP(D1926,MedianAge!A:B,2,FALSE)</f>
        <v>42.9</v>
      </c>
      <c r="AB1926" s="6">
        <f>VLOOKUP(D1926,StateActions!F:G,2,FALSE)</f>
        <v>43915</v>
      </c>
      <c r="AC1926" s="6">
        <f>VLOOKUP(D1926,StateActions!L:M,2,FALSE)</f>
        <v>43914</v>
      </c>
      <c r="AD1926" s="6">
        <f>VLOOKUP(D1926,StateActions!A:B,2,FALSE)</f>
        <v>43905</v>
      </c>
      <c r="AE1926">
        <f t="shared" si="619"/>
        <v>14</v>
      </c>
      <c r="AF1926">
        <f t="shared" si="620"/>
        <v>15</v>
      </c>
      <c r="AG1926">
        <f t="shared" si="621"/>
        <v>24</v>
      </c>
      <c r="AH1926" s="18">
        <f t="shared" si="622"/>
        <v>7.8074590269712224E-2</v>
      </c>
      <c r="AI1926" s="18">
        <f t="shared" si="623"/>
        <v>0.9219254097302878</v>
      </c>
      <c r="AJ1926" s="20">
        <f t="shared" si="624"/>
        <v>2.9681249193444317E-3</v>
      </c>
      <c r="AK1926" t="str">
        <f t="shared" si="625"/>
        <v>Include</v>
      </c>
      <c r="AL1926" t="str">
        <f t="shared" si="626"/>
        <v>10 or more deaths</v>
      </c>
      <c r="AM1926" s="6">
        <f>IFERROR(VLOOKUP(D1926,DatesEachStateReach10Deaths!A:B,2,FALSE),AK1926)</f>
        <v>43917</v>
      </c>
      <c r="AN1926">
        <f t="shared" si="627"/>
        <v>12</v>
      </c>
    </row>
    <row r="1927" spans="1:40" x14ac:dyDescent="0.25">
      <c r="A1927" t="str">
        <f t="shared" si="614"/>
        <v>43930Vermont</v>
      </c>
      <c r="B1927" t="str">
        <f t="shared" si="615"/>
        <v>43930VT</v>
      </c>
      <c r="C1927" s="6">
        <v>43930</v>
      </c>
      <c r="D1927" t="s">
        <v>108</v>
      </c>
      <c r="E1927" t="s">
        <v>56</v>
      </c>
      <c r="F1927">
        <f>IFERROR(VLOOKUP(B1927,CovidTracking!B:G,4,FALSE),0)</f>
        <v>628</v>
      </c>
      <c r="G1927">
        <f>IFERROR(VLOOKUP(B1927,CovidTracking!B:G,5,FALSE),0)</f>
        <v>7553</v>
      </c>
      <c r="H1927">
        <f t="shared" si="616"/>
        <v>8181</v>
      </c>
      <c r="I1927">
        <f>IFERROR(VLOOKUP(B1927,CovidTracking!B:G,6,FALSE),0)</f>
        <v>23</v>
      </c>
      <c r="J1927">
        <f t="shared" si="610"/>
        <v>23</v>
      </c>
      <c r="K1927">
        <f t="shared" si="611"/>
        <v>409</v>
      </c>
      <c r="L1927">
        <f t="shared" si="612"/>
        <v>432</v>
      </c>
      <c r="M1927">
        <f t="shared" si="613"/>
        <v>0</v>
      </c>
      <c r="N1927">
        <f>VLOOKUP(A1927,Mobility!$A:$L,7,FALSE)</f>
        <v>-55</v>
      </c>
      <c r="O1927">
        <f>VLOOKUP(A1927,Mobility!$A:$L,8,FALSE)</f>
        <v>-30</v>
      </c>
      <c r="P1927">
        <f>VLOOKUP(A1927,Mobility!$A:$L,9,FALSE)</f>
        <v>-42</v>
      </c>
      <c r="Q1927">
        <f>VLOOKUP(A1927,Mobility!$A:$L,10,FALSE)</f>
        <v>-60</v>
      </c>
      <c r="R1927">
        <f>VLOOKUP(A1927,Mobility!$A:$L,11,FALSE)</f>
        <v>-56</v>
      </c>
      <c r="S1927">
        <f>VLOOKUP(A1927,Mobility!$A:$L,12,FALSE)</f>
        <v>24</v>
      </c>
      <c r="T1927">
        <f>VLOOKUP(D1927,'Pop and Pop Den'!A:C,2,FALSE)</f>
        <v>628061</v>
      </c>
      <c r="U1927">
        <f>VLOOKUP(D1927,'Pop and Pop Den'!A:C,3,FALSE)</f>
        <v>68.141599999999997</v>
      </c>
      <c r="V1927">
        <f>VLOOKUP(D1927,Unemployment!A:B,2,FALSE)</f>
        <v>2.4</v>
      </c>
      <c r="W1927">
        <f>VLOOKUP(D1927,Unemployment!H:J,2,FALSE)</f>
        <v>2.4</v>
      </c>
      <c r="X1927">
        <f>VLOOKUP(D1927,Unemployment!H:J,3,FALSE)</f>
        <v>3.2</v>
      </c>
      <c r="Y1927">
        <f t="shared" si="617"/>
        <v>0.80000000000000027</v>
      </c>
      <c r="Z1927">
        <f t="shared" si="618"/>
        <v>0.80000000000000027</v>
      </c>
      <c r="AA1927">
        <f>VLOOKUP(D1927,MedianAge!A:B,2,FALSE)</f>
        <v>42.9</v>
      </c>
      <c r="AB1927" s="6">
        <f>VLOOKUP(D1927,StateActions!F:G,2,FALSE)</f>
        <v>43915</v>
      </c>
      <c r="AC1927" s="6">
        <f>VLOOKUP(D1927,StateActions!L:M,2,FALSE)</f>
        <v>43914</v>
      </c>
      <c r="AD1927" s="6">
        <f>VLOOKUP(D1927,StateActions!A:B,2,FALSE)</f>
        <v>43905</v>
      </c>
      <c r="AE1927">
        <f t="shared" si="619"/>
        <v>15</v>
      </c>
      <c r="AF1927">
        <f t="shared" si="620"/>
        <v>16</v>
      </c>
      <c r="AG1927">
        <f t="shared" si="621"/>
        <v>25</v>
      </c>
      <c r="AH1927" s="18">
        <f t="shared" si="622"/>
        <v>7.6763231878743426E-2</v>
      </c>
      <c r="AI1927" s="18">
        <f t="shared" si="623"/>
        <v>0.92323676812125655</v>
      </c>
      <c r="AJ1927" s="20">
        <f t="shared" si="624"/>
        <v>2.8113922503361448E-3</v>
      </c>
      <c r="AK1927" t="str">
        <f t="shared" si="625"/>
        <v>Include</v>
      </c>
      <c r="AL1927" t="str">
        <f t="shared" si="626"/>
        <v>10 or more deaths</v>
      </c>
      <c r="AM1927" s="6">
        <f>IFERROR(VLOOKUP(D1927,DatesEachStateReach10Deaths!A:B,2,FALSE),AK1927)</f>
        <v>43917</v>
      </c>
      <c r="AN1927">
        <f t="shared" si="627"/>
        <v>13</v>
      </c>
    </row>
    <row r="1928" spans="1:40" x14ac:dyDescent="0.25">
      <c r="A1928" t="str">
        <f t="shared" si="614"/>
        <v>43931Vermont</v>
      </c>
      <c r="B1928" t="str">
        <f t="shared" si="615"/>
        <v>43931VT</v>
      </c>
      <c r="C1928" s="6">
        <v>43931</v>
      </c>
      <c r="D1928" t="s">
        <v>108</v>
      </c>
      <c r="E1928" t="s">
        <v>56</v>
      </c>
      <c r="F1928">
        <f>IFERROR(VLOOKUP(B1928,CovidTracking!B:G,4,FALSE),0)</f>
        <v>679</v>
      </c>
      <c r="G1928">
        <f>IFERROR(VLOOKUP(B1928,CovidTracking!B:G,5,FALSE),0)</f>
        <v>7553</v>
      </c>
      <c r="H1928">
        <f t="shared" si="616"/>
        <v>8232</v>
      </c>
      <c r="I1928">
        <f>IFERROR(VLOOKUP(B1928,CovidTracking!B:G,6,FALSE),0)</f>
        <v>24</v>
      </c>
      <c r="J1928">
        <f t="shared" si="610"/>
        <v>51</v>
      </c>
      <c r="K1928">
        <f t="shared" si="611"/>
        <v>0</v>
      </c>
      <c r="L1928">
        <f t="shared" si="612"/>
        <v>51</v>
      </c>
      <c r="M1928">
        <f t="shared" si="613"/>
        <v>1</v>
      </c>
      <c r="N1928">
        <f>VLOOKUP(A1928,Mobility!$A:$L,7,FALSE)</f>
        <v>-55</v>
      </c>
      <c r="O1928">
        <f>VLOOKUP(A1928,Mobility!$A:$L,8,FALSE)</f>
        <v>-30</v>
      </c>
      <c r="P1928">
        <f>VLOOKUP(A1928,Mobility!$A:$L,9,FALSE)</f>
        <v>-49</v>
      </c>
      <c r="Q1928">
        <f>VLOOKUP(A1928,Mobility!$A:$L,10,FALSE)</f>
        <v>-64</v>
      </c>
      <c r="R1928">
        <f>VLOOKUP(A1928,Mobility!$A:$L,11,FALSE)</f>
        <v>-58</v>
      </c>
      <c r="S1928">
        <f>VLOOKUP(A1928,Mobility!$A:$L,12,FALSE)</f>
        <v>27</v>
      </c>
      <c r="T1928">
        <f>VLOOKUP(D1928,'Pop and Pop Den'!A:C,2,FALSE)</f>
        <v>628061</v>
      </c>
      <c r="U1928">
        <f>VLOOKUP(D1928,'Pop and Pop Den'!A:C,3,FALSE)</f>
        <v>68.141599999999997</v>
      </c>
      <c r="V1928">
        <f>VLOOKUP(D1928,Unemployment!A:B,2,FALSE)</f>
        <v>2.4</v>
      </c>
      <c r="W1928">
        <f>VLOOKUP(D1928,Unemployment!H:J,2,FALSE)</f>
        <v>2.4</v>
      </c>
      <c r="X1928">
        <f>VLOOKUP(D1928,Unemployment!H:J,3,FALSE)</f>
        <v>3.2</v>
      </c>
      <c r="Y1928">
        <f t="shared" si="617"/>
        <v>0.80000000000000027</v>
      </c>
      <c r="Z1928">
        <f t="shared" si="618"/>
        <v>0.80000000000000027</v>
      </c>
      <c r="AA1928">
        <f>VLOOKUP(D1928,MedianAge!A:B,2,FALSE)</f>
        <v>42.9</v>
      </c>
      <c r="AB1928" s="6">
        <f>VLOOKUP(D1928,StateActions!F:G,2,FALSE)</f>
        <v>43915</v>
      </c>
      <c r="AC1928" s="6">
        <f>VLOOKUP(D1928,StateActions!L:M,2,FALSE)</f>
        <v>43914</v>
      </c>
      <c r="AD1928" s="6">
        <f>VLOOKUP(D1928,StateActions!A:B,2,FALSE)</f>
        <v>43905</v>
      </c>
      <c r="AE1928">
        <f t="shared" si="619"/>
        <v>16</v>
      </c>
      <c r="AF1928">
        <f t="shared" si="620"/>
        <v>17</v>
      </c>
      <c r="AG1928">
        <f t="shared" si="621"/>
        <v>26</v>
      </c>
      <c r="AH1928" s="18">
        <f t="shared" si="622"/>
        <v>8.2482993197278906E-2</v>
      </c>
      <c r="AI1928" s="18">
        <f t="shared" si="623"/>
        <v>0.91751700680272108</v>
      </c>
      <c r="AJ1928" s="20">
        <f t="shared" si="624"/>
        <v>2.9154518950437317E-3</v>
      </c>
      <c r="AK1928" t="str">
        <f t="shared" si="625"/>
        <v>Include</v>
      </c>
      <c r="AL1928" t="str">
        <f t="shared" si="626"/>
        <v>10 or more deaths</v>
      </c>
      <c r="AM1928" s="6">
        <f>IFERROR(VLOOKUP(D1928,DatesEachStateReach10Deaths!A:B,2,FALSE),AK1928)</f>
        <v>43917</v>
      </c>
      <c r="AN1928">
        <f t="shared" si="627"/>
        <v>14</v>
      </c>
    </row>
    <row r="1929" spans="1:40" x14ac:dyDescent="0.25">
      <c r="A1929" t="str">
        <f t="shared" si="614"/>
        <v>43891Washington</v>
      </c>
      <c r="B1929" t="str">
        <f t="shared" si="615"/>
        <v>43891WA</v>
      </c>
      <c r="C1929" s="6">
        <v>43891</v>
      </c>
      <c r="D1929" t="s">
        <v>110</v>
      </c>
      <c r="E1929" t="s">
        <v>57</v>
      </c>
      <c r="F1929">
        <f>IFERROR(VLOOKUP(B1929,CovidTracking!B:G,4,FALSE),0)</f>
        <v>30</v>
      </c>
      <c r="G1929">
        <f>IFERROR(VLOOKUP(B1929,CovidTracking!B:G,5,FALSE),0)</f>
        <v>0</v>
      </c>
      <c r="H1929">
        <f t="shared" si="616"/>
        <v>30</v>
      </c>
      <c r="I1929">
        <f>IFERROR(VLOOKUP(B1929,CovidTracking!B:G,6,FALSE),0)</f>
        <v>8</v>
      </c>
      <c r="J1929">
        <f>F1929</f>
        <v>30</v>
      </c>
      <c r="K1929">
        <f>G1929</f>
        <v>0</v>
      </c>
      <c r="L1929">
        <f>H1929</f>
        <v>30</v>
      </c>
      <c r="M1929">
        <f>I1929</f>
        <v>8</v>
      </c>
      <c r="N1929">
        <f>VLOOKUP(A1929,Mobility!$A:$L,7,FALSE)</f>
        <v>18</v>
      </c>
      <c r="O1929">
        <f>VLOOKUP(A1929,Mobility!$A:$L,8,FALSE)</f>
        <v>10</v>
      </c>
      <c r="P1929">
        <f>VLOOKUP(A1929,Mobility!$A:$L,9,FALSE)</f>
        <v>27</v>
      </c>
      <c r="Q1929">
        <f>VLOOKUP(A1929,Mobility!$A:$L,10,FALSE)</f>
        <v>9</v>
      </c>
      <c r="R1929">
        <f>VLOOKUP(A1929,Mobility!$A:$L,11,FALSE)</f>
        <v>2</v>
      </c>
      <c r="S1929">
        <f>VLOOKUP(A1929,Mobility!$A:$L,12,FALSE)</f>
        <v>-1</v>
      </c>
      <c r="T1929">
        <f>VLOOKUP(D1929,'Pop and Pop Den'!A:C,2,FALSE)</f>
        <v>7797095</v>
      </c>
      <c r="U1929">
        <f>VLOOKUP(D1929,'Pop and Pop Den'!A:C,3,FALSE)</f>
        <v>117.3272</v>
      </c>
      <c r="V1929">
        <f>VLOOKUP(D1929,Unemployment!A:B,2,FALSE)</f>
        <v>4.3</v>
      </c>
      <c r="W1929">
        <f>VLOOKUP(D1929,Unemployment!H:J,2,FALSE)</f>
        <v>3.8</v>
      </c>
      <c r="X1929">
        <f>VLOOKUP(D1929,Unemployment!H:J,3,FALSE)</f>
        <v>5.0999999999999996</v>
      </c>
      <c r="Y1929">
        <f t="shared" si="617"/>
        <v>0.79999999999999982</v>
      </c>
      <c r="Z1929">
        <f t="shared" si="618"/>
        <v>1.2999999999999998</v>
      </c>
      <c r="AA1929">
        <f>VLOOKUP(D1929,MedianAge!A:B,2,FALSE)</f>
        <v>37.6</v>
      </c>
      <c r="AB1929" s="6">
        <f>VLOOKUP(D1929,StateActions!F:G,2,FALSE)</f>
        <v>43913</v>
      </c>
      <c r="AC1929" s="6">
        <f>VLOOKUP(D1929,StateActions!L:M,2,FALSE)</f>
        <v>43913</v>
      </c>
      <c r="AD1929" s="6">
        <f>VLOOKUP(D1929,StateActions!A:B,2,FALSE)</f>
        <v>43903</v>
      </c>
      <c r="AE1929">
        <f t="shared" si="619"/>
        <v>-22</v>
      </c>
      <c r="AF1929">
        <f t="shared" si="620"/>
        <v>-22</v>
      </c>
      <c r="AG1929">
        <f t="shared" si="621"/>
        <v>-12</v>
      </c>
      <c r="AH1929" s="18">
        <f t="shared" si="622"/>
        <v>1</v>
      </c>
      <c r="AI1929" s="18">
        <f t="shared" si="623"/>
        <v>0</v>
      </c>
      <c r="AJ1929" s="20">
        <f t="shared" si="624"/>
        <v>0.26666666666666666</v>
      </c>
      <c r="AK1929" t="str">
        <f t="shared" si="625"/>
        <v>Include</v>
      </c>
      <c r="AL1929" t="str">
        <f t="shared" si="626"/>
        <v>Less than 10 deaths</v>
      </c>
      <c r="AM1929" s="6">
        <f>IFERROR(VLOOKUP(D1929,DatesEachStateReach10Deaths!A:B,2,FALSE),AK1929)</f>
        <v>43892</v>
      </c>
      <c r="AN1929">
        <f t="shared" si="627"/>
        <v>-1</v>
      </c>
    </row>
    <row r="1930" spans="1:40" x14ac:dyDescent="0.25">
      <c r="A1930" t="str">
        <f t="shared" si="614"/>
        <v>43892Washington</v>
      </c>
      <c r="B1930" t="str">
        <f t="shared" si="615"/>
        <v>43892WA</v>
      </c>
      <c r="C1930" s="6">
        <v>43892</v>
      </c>
      <c r="D1930" t="s">
        <v>110</v>
      </c>
      <c r="E1930" t="s">
        <v>57</v>
      </c>
      <c r="F1930">
        <f>IFERROR(VLOOKUP(B1930,CovidTracking!B:G,4,FALSE),0)</f>
        <v>34</v>
      </c>
      <c r="G1930">
        <f>IFERROR(VLOOKUP(B1930,CovidTracking!B:G,5,FALSE),0)</f>
        <v>0</v>
      </c>
      <c r="H1930">
        <f t="shared" si="616"/>
        <v>34</v>
      </c>
      <c r="I1930">
        <f>IFERROR(VLOOKUP(B1930,CovidTracking!B:G,6,FALSE),0)</f>
        <v>11</v>
      </c>
      <c r="J1930">
        <f t="shared" ref="J1930:J1969" si="628">F1930-F1929</f>
        <v>4</v>
      </c>
      <c r="K1930">
        <f t="shared" ref="K1930:K1969" si="629">G1930-G1929</f>
        <v>0</v>
      </c>
      <c r="L1930">
        <f t="shared" ref="L1930:L1969" si="630">H1930-H1929</f>
        <v>4</v>
      </c>
      <c r="M1930">
        <f t="shared" ref="M1930:M1969" si="631">I1930-I1929</f>
        <v>3</v>
      </c>
      <c r="N1930">
        <f>VLOOKUP(A1930,Mobility!$A:$L,7,FALSE)</f>
        <v>4</v>
      </c>
      <c r="O1930">
        <f>VLOOKUP(A1930,Mobility!$A:$L,8,FALSE)</f>
        <v>8</v>
      </c>
      <c r="P1930">
        <f>VLOOKUP(A1930,Mobility!$A:$L,9,FALSE)</f>
        <v>-7</v>
      </c>
      <c r="Q1930">
        <f>VLOOKUP(A1930,Mobility!$A:$L,10,FALSE)</f>
        <v>-3</v>
      </c>
      <c r="R1930">
        <f>VLOOKUP(A1930,Mobility!$A:$L,11,FALSE)</f>
        <v>2</v>
      </c>
      <c r="S1930">
        <f>VLOOKUP(A1930,Mobility!$A:$L,12,FALSE)</f>
        <v>0</v>
      </c>
      <c r="T1930">
        <f>VLOOKUP(D1930,'Pop and Pop Den'!A:C,2,FALSE)</f>
        <v>7797095</v>
      </c>
      <c r="U1930">
        <f>VLOOKUP(D1930,'Pop and Pop Den'!A:C,3,FALSE)</f>
        <v>117.3272</v>
      </c>
      <c r="V1930">
        <f>VLOOKUP(D1930,Unemployment!A:B,2,FALSE)</f>
        <v>4.3</v>
      </c>
      <c r="W1930">
        <f>VLOOKUP(D1930,Unemployment!H:J,2,FALSE)</f>
        <v>3.8</v>
      </c>
      <c r="X1930">
        <f>VLOOKUP(D1930,Unemployment!H:J,3,FALSE)</f>
        <v>5.0999999999999996</v>
      </c>
      <c r="Y1930">
        <f t="shared" si="617"/>
        <v>0.79999999999999982</v>
      </c>
      <c r="Z1930">
        <f t="shared" si="618"/>
        <v>1.2999999999999998</v>
      </c>
      <c r="AA1930">
        <f>VLOOKUP(D1930,MedianAge!A:B,2,FALSE)</f>
        <v>37.6</v>
      </c>
      <c r="AB1930" s="6">
        <f>VLOOKUP(D1930,StateActions!F:G,2,FALSE)</f>
        <v>43913</v>
      </c>
      <c r="AC1930" s="6">
        <f>VLOOKUP(D1930,StateActions!L:M,2,FALSE)</f>
        <v>43913</v>
      </c>
      <c r="AD1930" s="6">
        <f>VLOOKUP(D1930,StateActions!A:B,2,FALSE)</f>
        <v>43903</v>
      </c>
      <c r="AE1930">
        <f t="shared" si="619"/>
        <v>-21</v>
      </c>
      <c r="AF1930">
        <f t="shared" si="620"/>
        <v>-21</v>
      </c>
      <c r="AG1930">
        <f t="shared" si="621"/>
        <v>-11</v>
      </c>
      <c r="AH1930" s="18">
        <f t="shared" si="622"/>
        <v>1</v>
      </c>
      <c r="AI1930" s="18">
        <f t="shared" si="623"/>
        <v>0</v>
      </c>
      <c r="AJ1930" s="20">
        <f t="shared" si="624"/>
        <v>0.3235294117647059</v>
      </c>
      <c r="AK1930" t="str">
        <f t="shared" si="625"/>
        <v>Include</v>
      </c>
      <c r="AL1930" t="str">
        <f t="shared" si="626"/>
        <v>10 or more deaths</v>
      </c>
      <c r="AM1930" s="6">
        <f>IFERROR(VLOOKUP(D1930,DatesEachStateReach10Deaths!A:B,2,FALSE),AK1930)</f>
        <v>43892</v>
      </c>
      <c r="AN1930">
        <f t="shared" si="627"/>
        <v>0</v>
      </c>
    </row>
    <row r="1931" spans="1:40" x14ac:dyDescent="0.25">
      <c r="A1931" t="str">
        <f t="shared" si="614"/>
        <v>43893Washington</v>
      </c>
      <c r="B1931" t="str">
        <f t="shared" si="615"/>
        <v>43893WA</v>
      </c>
      <c r="C1931" s="6">
        <v>43893</v>
      </c>
      <c r="D1931" t="s">
        <v>110</v>
      </c>
      <c r="E1931" t="s">
        <v>57</v>
      </c>
      <c r="F1931">
        <f>IFERROR(VLOOKUP(B1931,CovidTracking!B:G,4,FALSE),0)</f>
        <v>58</v>
      </c>
      <c r="G1931">
        <f>IFERROR(VLOOKUP(B1931,CovidTracking!B:G,5,FALSE),0)</f>
        <v>0</v>
      </c>
      <c r="H1931">
        <f t="shared" si="616"/>
        <v>58</v>
      </c>
      <c r="I1931">
        <f>IFERROR(VLOOKUP(B1931,CovidTracking!B:G,6,FALSE),0)</f>
        <v>14</v>
      </c>
      <c r="J1931">
        <f t="shared" si="628"/>
        <v>24</v>
      </c>
      <c r="K1931">
        <f t="shared" si="629"/>
        <v>0</v>
      </c>
      <c r="L1931">
        <f t="shared" si="630"/>
        <v>24</v>
      </c>
      <c r="M1931">
        <f t="shared" si="631"/>
        <v>3</v>
      </c>
      <c r="N1931">
        <f>VLOOKUP(A1931,Mobility!$A:$L,7,FALSE)</f>
        <v>6</v>
      </c>
      <c r="O1931">
        <f>VLOOKUP(A1931,Mobility!$A:$L,8,FALSE)</f>
        <v>11</v>
      </c>
      <c r="P1931">
        <f>VLOOKUP(A1931,Mobility!$A:$L,9,FALSE)</f>
        <v>23</v>
      </c>
      <c r="Q1931">
        <f>VLOOKUP(A1931,Mobility!$A:$L,10,FALSE)</f>
        <v>-2</v>
      </c>
      <c r="R1931">
        <f>VLOOKUP(A1931,Mobility!$A:$L,11,FALSE)</f>
        <v>-1</v>
      </c>
      <c r="S1931">
        <f>VLOOKUP(A1931,Mobility!$A:$L,12,FALSE)</f>
        <v>1</v>
      </c>
      <c r="T1931">
        <f>VLOOKUP(D1931,'Pop and Pop Den'!A:C,2,FALSE)</f>
        <v>7797095</v>
      </c>
      <c r="U1931">
        <f>VLOOKUP(D1931,'Pop and Pop Den'!A:C,3,FALSE)</f>
        <v>117.3272</v>
      </c>
      <c r="V1931">
        <f>VLOOKUP(D1931,Unemployment!A:B,2,FALSE)</f>
        <v>4.3</v>
      </c>
      <c r="W1931">
        <f>VLOOKUP(D1931,Unemployment!H:J,2,FALSE)</f>
        <v>3.8</v>
      </c>
      <c r="X1931">
        <f>VLOOKUP(D1931,Unemployment!H:J,3,FALSE)</f>
        <v>5.0999999999999996</v>
      </c>
      <c r="Y1931">
        <f t="shared" si="617"/>
        <v>0.79999999999999982</v>
      </c>
      <c r="Z1931">
        <f t="shared" si="618"/>
        <v>1.2999999999999998</v>
      </c>
      <c r="AA1931">
        <f>VLOOKUP(D1931,MedianAge!A:B,2,FALSE)</f>
        <v>37.6</v>
      </c>
      <c r="AB1931" s="6">
        <f>VLOOKUP(D1931,StateActions!F:G,2,FALSE)</f>
        <v>43913</v>
      </c>
      <c r="AC1931" s="6">
        <f>VLOOKUP(D1931,StateActions!L:M,2,FALSE)</f>
        <v>43913</v>
      </c>
      <c r="AD1931" s="6">
        <f>VLOOKUP(D1931,StateActions!A:B,2,FALSE)</f>
        <v>43903</v>
      </c>
      <c r="AE1931">
        <f t="shared" si="619"/>
        <v>-20</v>
      </c>
      <c r="AF1931">
        <f t="shared" si="620"/>
        <v>-20</v>
      </c>
      <c r="AG1931">
        <f t="shared" si="621"/>
        <v>-10</v>
      </c>
      <c r="AH1931" s="18">
        <f t="shared" si="622"/>
        <v>1</v>
      </c>
      <c r="AI1931" s="18">
        <f t="shared" si="623"/>
        <v>0</v>
      </c>
      <c r="AJ1931" s="20">
        <f t="shared" si="624"/>
        <v>0.2413793103448276</v>
      </c>
      <c r="AK1931" t="str">
        <f t="shared" si="625"/>
        <v>Include</v>
      </c>
      <c r="AL1931" t="str">
        <f t="shared" si="626"/>
        <v>10 or more deaths</v>
      </c>
      <c r="AM1931" s="6">
        <f>IFERROR(VLOOKUP(D1931,DatesEachStateReach10Deaths!A:B,2,FALSE),AK1931)</f>
        <v>43892</v>
      </c>
      <c r="AN1931">
        <f t="shared" si="627"/>
        <v>1</v>
      </c>
    </row>
    <row r="1932" spans="1:40" x14ac:dyDescent="0.25">
      <c r="A1932" t="str">
        <f t="shared" si="614"/>
        <v>43894Washington</v>
      </c>
      <c r="B1932" t="str">
        <f t="shared" si="615"/>
        <v>43894WA</v>
      </c>
      <c r="C1932" s="6">
        <v>43894</v>
      </c>
      <c r="D1932" t="s">
        <v>110</v>
      </c>
      <c r="E1932" t="s">
        <v>57</v>
      </c>
      <c r="F1932">
        <f>IFERROR(VLOOKUP(B1932,CovidTracking!B:G,4,FALSE),0)</f>
        <v>76</v>
      </c>
      <c r="G1932">
        <f>IFERROR(VLOOKUP(B1932,CovidTracking!B:G,5,FALSE),0)</f>
        <v>0</v>
      </c>
      <c r="H1932">
        <f t="shared" si="616"/>
        <v>76</v>
      </c>
      <c r="I1932">
        <f>IFERROR(VLOOKUP(B1932,CovidTracking!B:G,6,FALSE),0)</f>
        <v>16</v>
      </c>
      <c r="J1932">
        <f t="shared" si="628"/>
        <v>18</v>
      </c>
      <c r="K1932">
        <f t="shared" si="629"/>
        <v>0</v>
      </c>
      <c r="L1932">
        <f t="shared" si="630"/>
        <v>18</v>
      </c>
      <c r="M1932">
        <f t="shared" si="631"/>
        <v>2</v>
      </c>
      <c r="N1932">
        <f>VLOOKUP(A1932,Mobility!$A:$L,7,FALSE)</f>
        <v>5</v>
      </c>
      <c r="O1932">
        <f>VLOOKUP(A1932,Mobility!$A:$L,8,FALSE)</f>
        <v>9</v>
      </c>
      <c r="P1932">
        <f>VLOOKUP(A1932,Mobility!$A:$L,9,FALSE)</f>
        <v>56</v>
      </c>
      <c r="Q1932">
        <f>VLOOKUP(A1932,Mobility!$A:$L,10,FALSE)</f>
        <v>-2</v>
      </c>
      <c r="R1932">
        <f>VLOOKUP(A1932,Mobility!$A:$L,11,FALSE)</f>
        <v>-2</v>
      </c>
      <c r="S1932">
        <f>VLOOKUP(A1932,Mobility!$A:$L,12,FALSE)</f>
        <v>0</v>
      </c>
      <c r="T1932">
        <f>VLOOKUP(D1932,'Pop and Pop Den'!A:C,2,FALSE)</f>
        <v>7797095</v>
      </c>
      <c r="U1932">
        <f>VLOOKUP(D1932,'Pop and Pop Den'!A:C,3,FALSE)</f>
        <v>117.3272</v>
      </c>
      <c r="V1932">
        <f>VLOOKUP(D1932,Unemployment!A:B,2,FALSE)</f>
        <v>4.3</v>
      </c>
      <c r="W1932">
        <f>VLOOKUP(D1932,Unemployment!H:J,2,FALSE)</f>
        <v>3.8</v>
      </c>
      <c r="X1932">
        <f>VLOOKUP(D1932,Unemployment!H:J,3,FALSE)</f>
        <v>5.0999999999999996</v>
      </c>
      <c r="Y1932">
        <f t="shared" si="617"/>
        <v>0.79999999999999982</v>
      </c>
      <c r="Z1932">
        <f t="shared" si="618"/>
        <v>1.2999999999999998</v>
      </c>
      <c r="AA1932">
        <f>VLOOKUP(D1932,MedianAge!A:B,2,FALSE)</f>
        <v>37.6</v>
      </c>
      <c r="AB1932" s="6">
        <f>VLOOKUP(D1932,StateActions!F:G,2,FALSE)</f>
        <v>43913</v>
      </c>
      <c r="AC1932" s="6">
        <f>VLOOKUP(D1932,StateActions!L:M,2,FALSE)</f>
        <v>43913</v>
      </c>
      <c r="AD1932" s="6">
        <f>VLOOKUP(D1932,StateActions!A:B,2,FALSE)</f>
        <v>43903</v>
      </c>
      <c r="AE1932">
        <f t="shared" si="619"/>
        <v>-19</v>
      </c>
      <c r="AF1932">
        <f t="shared" si="620"/>
        <v>-19</v>
      </c>
      <c r="AG1932">
        <f t="shared" si="621"/>
        <v>-9</v>
      </c>
      <c r="AH1932" s="18">
        <f t="shared" si="622"/>
        <v>1</v>
      </c>
      <c r="AI1932" s="18">
        <f t="shared" si="623"/>
        <v>0</v>
      </c>
      <c r="AJ1932" s="20">
        <f t="shared" si="624"/>
        <v>0.21052631578947367</v>
      </c>
      <c r="AK1932" t="str">
        <f t="shared" si="625"/>
        <v>Include</v>
      </c>
      <c r="AL1932" t="str">
        <f t="shared" si="626"/>
        <v>10 or more deaths</v>
      </c>
      <c r="AM1932" s="6">
        <f>IFERROR(VLOOKUP(D1932,DatesEachStateReach10Deaths!A:B,2,FALSE),AK1932)</f>
        <v>43892</v>
      </c>
      <c r="AN1932">
        <f t="shared" si="627"/>
        <v>2</v>
      </c>
    </row>
    <row r="1933" spans="1:40" x14ac:dyDescent="0.25">
      <c r="A1933" t="str">
        <f t="shared" si="614"/>
        <v>43895Washington</v>
      </c>
      <c r="B1933" t="str">
        <f t="shared" si="615"/>
        <v>43895WA</v>
      </c>
      <c r="C1933" s="6">
        <v>43895</v>
      </c>
      <c r="D1933" t="s">
        <v>110</v>
      </c>
      <c r="E1933" t="s">
        <v>57</v>
      </c>
      <c r="F1933">
        <f>IFERROR(VLOOKUP(B1933,CovidTracking!B:G,4,FALSE),0)</f>
        <v>96</v>
      </c>
      <c r="G1933">
        <f>IFERROR(VLOOKUP(B1933,CovidTracking!B:G,5,FALSE),0)</f>
        <v>0</v>
      </c>
      <c r="H1933">
        <f t="shared" si="616"/>
        <v>96</v>
      </c>
      <c r="I1933">
        <f>IFERROR(VLOOKUP(B1933,CovidTracking!B:G,6,FALSE),0)</f>
        <v>20</v>
      </c>
      <c r="J1933">
        <f t="shared" si="628"/>
        <v>20</v>
      </c>
      <c r="K1933">
        <f t="shared" si="629"/>
        <v>0</v>
      </c>
      <c r="L1933">
        <f t="shared" si="630"/>
        <v>20</v>
      </c>
      <c r="M1933">
        <f t="shared" si="631"/>
        <v>4</v>
      </c>
      <c r="N1933">
        <f>VLOOKUP(A1933,Mobility!$A:$L,7,FALSE)</f>
        <v>2</v>
      </c>
      <c r="O1933">
        <f>VLOOKUP(A1933,Mobility!$A:$L,8,FALSE)</f>
        <v>7</v>
      </c>
      <c r="P1933">
        <f>VLOOKUP(A1933,Mobility!$A:$L,9,FALSE)</f>
        <v>21</v>
      </c>
      <c r="Q1933">
        <f>VLOOKUP(A1933,Mobility!$A:$L,10,FALSE)</f>
        <v>-8</v>
      </c>
      <c r="R1933">
        <f>VLOOKUP(A1933,Mobility!$A:$L,11,FALSE)</f>
        <v>-6</v>
      </c>
      <c r="S1933">
        <f>VLOOKUP(A1933,Mobility!$A:$L,12,FALSE)</f>
        <v>2</v>
      </c>
      <c r="T1933">
        <f>VLOOKUP(D1933,'Pop and Pop Den'!A:C,2,FALSE)</f>
        <v>7797095</v>
      </c>
      <c r="U1933">
        <f>VLOOKUP(D1933,'Pop and Pop Den'!A:C,3,FALSE)</f>
        <v>117.3272</v>
      </c>
      <c r="V1933">
        <f>VLOOKUP(D1933,Unemployment!A:B,2,FALSE)</f>
        <v>4.3</v>
      </c>
      <c r="W1933">
        <f>VLOOKUP(D1933,Unemployment!H:J,2,FALSE)</f>
        <v>3.8</v>
      </c>
      <c r="X1933">
        <f>VLOOKUP(D1933,Unemployment!H:J,3,FALSE)</f>
        <v>5.0999999999999996</v>
      </c>
      <c r="Y1933">
        <f t="shared" si="617"/>
        <v>0.79999999999999982</v>
      </c>
      <c r="Z1933">
        <f t="shared" si="618"/>
        <v>1.2999999999999998</v>
      </c>
      <c r="AA1933">
        <f>VLOOKUP(D1933,MedianAge!A:B,2,FALSE)</f>
        <v>37.6</v>
      </c>
      <c r="AB1933" s="6">
        <f>VLOOKUP(D1933,StateActions!F:G,2,FALSE)</f>
        <v>43913</v>
      </c>
      <c r="AC1933" s="6">
        <f>VLOOKUP(D1933,StateActions!L:M,2,FALSE)</f>
        <v>43913</v>
      </c>
      <c r="AD1933" s="6">
        <f>VLOOKUP(D1933,StateActions!A:B,2,FALSE)</f>
        <v>43903</v>
      </c>
      <c r="AE1933">
        <f t="shared" si="619"/>
        <v>-18</v>
      </c>
      <c r="AF1933">
        <f t="shared" si="620"/>
        <v>-18</v>
      </c>
      <c r="AG1933">
        <f t="shared" si="621"/>
        <v>-8</v>
      </c>
      <c r="AH1933" s="18">
        <f t="shared" si="622"/>
        <v>1</v>
      </c>
      <c r="AI1933" s="18">
        <f t="shared" si="623"/>
        <v>0</v>
      </c>
      <c r="AJ1933" s="20">
        <f t="shared" si="624"/>
        <v>0.20833333333333334</v>
      </c>
      <c r="AK1933" t="str">
        <f t="shared" si="625"/>
        <v>Include</v>
      </c>
      <c r="AL1933" t="str">
        <f t="shared" si="626"/>
        <v>10 or more deaths</v>
      </c>
      <c r="AM1933" s="6">
        <f>IFERROR(VLOOKUP(D1933,DatesEachStateReach10Deaths!A:B,2,FALSE),AK1933)</f>
        <v>43892</v>
      </c>
      <c r="AN1933">
        <f t="shared" si="627"/>
        <v>3</v>
      </c>
    </row>
    <row r="1934" spans="1:40" x14ac:dyDescent="0.25">
      <c r="A1934" t="str">
        <f t="shared" si="614"/>
        <v>43896Washington</v>
      </c>
      <c r="B1934" t="str">
        <f t="shared" si="615"/>
        <v>43896WA</v>
      </c>
      <c r="C1934" s="6">
        <v>43896</v>
      </c>
      <c r="D1934" t="s">
        <v>110</v>
      </c>
      <c r="E1934" t="s">
        <v>57</v>
      </c>
      <c r="F1934">
        <f>IFERROR(VLOOKUP(B1934,CovidTracking!B:G,4,FALSE),0)</f>
        <v>149</v>
      </c>
      <c r="G1934">
        <f>IFERROR(VLOOKUP(B1934,CovidTracking!B:G,5,FALSE),0)</f>
        <v>370</v>
      </c>
      <c r="H1934">
        <f t="shared" si="616"/>
        <v>519</v>
      </c>
      <c r="I1934">
        <f>IFERROR(VLOOKUP(B1934,CovidTracking!B:G,6,FALSE),0)</f>
        <v>26</v>
      </c>
      <c r="J1934">
        <f t="shared" si="628"/>
        <v>53</v>
      </c>
      <c r="K1934">
        <f t="shared" si="629"/>
        <v>370</v>
      </c>
      <c r="L1934">
        <f t="shared" si="630"/>
        <v>423</v>
      </c>
      <c r="M1934">
        <f t="shared" si="631"/>
        <v>6</v>
      </c>
      <c r="N1934">
        <f>VLOOKUP(A1934,Mobility!$A:$L,7,FALSE)</f>
        <v>-2</v>
      </c>
      <c r="O1934">
        <f>VLOOKUP(A1934,Mobility!$A:$L,8,FALSE)</f>
        <v>2</v>
      </c>
      <c r="P1934">
        <f>VLOOKUP(A1934,Mobility!$A:$L,9,FALSE)</f>
        <v>13</v>
      </c>
      <c r="Q1934">
        <f>VLOOKUP(A1934,Mobility!$A:$L,10,FALSE)</f>
        <v>-12</v>
      </c>
      <c r="R1934">
        <f>VLOOKUP(A1934,Mobility!$A:$L,11,FALSE)</f>
        <v>-8</v>
      </c>
      <c r="S1934">
        <f>VLOOKUP(A1934,Mobility!$A:$L,12,FALSE)</f>
        <v>3</v>
      </c>
      <c r="T1934">
        <f>VLOOKUP(D1934,'Pop and Pop Den'!A:C,2,FALSE)</f>
        <v>7797095</v>
      </c>
      <c r="U1934">
        <f>VLOOKUP(D1934,'Pop and Pop Den'!A:C,3,FALSE)</f>
        <v>117.3272</v>
      </c>
      <c r="V1934">
        <f>VLOOKUP(D1934,Unemployment!A:B,2,FALSE)</f>
        <v>4.3</v>
      </c>
      <c r="W1934">
        <f>VLOOKUP(D1934,Unemployment!H:J,2,FALSE)</f>
        <v>3.8</v>
      </c>
      <c r="X1934">
        <f>VLOOKUP(D1934,Unemployment!H:J,3,FALSE)</f>
        <v>5.0999999999999996</v>
      </c>
      <c r="Y1934">
        <f t="shared" si="617"/>
        <v>0.79999999999999982</v>
      </c>
      <c r="Z1934">
        <f t="shared" si="618"/>
        <v>1.2999999999999998</v>
      </c>
      <c r="AA1934">
        <f>VLOOKUP(D1934,MedianAge!A:B,2,FALSE)</f>
        <v>37.6</v>
      </c>
      <c r="AB1934" s="6">
        <f>VLOOKUP(D1934,StateActions!F:G,2,FALSE)</f>
        <v>43913</v>
      </c>
      <c r="AC1934" s="6">
        <f>VLOOKUP(D1934,StateActions!L:M,2,FALSE)</f>
        <v>43913</v>
      </c>
      <c r="AD1934" s="6">
        <f>VLOOKUP(D1934,StateActions!A:B,2,FALSE)</f>
        <v>43903</v>
      </c>
      <c r="AE1934">
        <f t="shared" si="619"/>
        <v>-17</v>
      </c>
      <c r="AF1934">
        <f t="shared" si="620"/>
        <v>-17</v>
      </c>
      <c r="AG1934">
        <f t="shared" si="621"/>
        <v>-7</v>
      </c>
      <c r="AH1934" s="18">
        <f t="shared" si="622"/>
        <v>0.28709055876685935</v>
      </c>
      <c r="AI1934" s="18">
        <f t="shared" si="623"/>
        <v>0.71290944123314071</v>
      </c>
      <c r="AJ1934" s="20">
        <f t="shared" si="624"/>
        <v>5.0096339113680152E-2</v>
      </c>
      <c r="AK1934" t="str">
        <f t="shared" si="625"/>
        <v>Include</v>
      </c>
      <c r="AL1934" t="str">
        <f t="shared" si="626"/>
        <v>10 or more deaths</v>
      </c>
      <c r="AM1934" s="6">
        <f>IFERROR(VLOOKUP(D1934,DatesEachStateReach10Deaths!A:B,2,FALSE),AK1934)</f>
        <v>43892</v>
      </c>
      <c r="AN1934">
        <f t="shared" si="627"/>
        <v>4</v>
      </c>
    </row>
    <row r="1935" spans="1:40" x14ac:dyDescent="0.25">
      <c r="A1935" t="str">
        <f t="shared" si="614"/>
        <v>43897Washington</v>
      </c>
      <c r="B1935" t="str">
        <f t="shared" si="615"/>
        <v>43897WA</v>
      </c>
      <c r="C1935" s="6">
        <v>43897</v>
      </c>
      <c r="D1935" t="s">
        <v>110</v>
      </c>
      <c r="E1935" t="s">
        <v>57</v>
      </c>
      <c r="F1935">
        <f>IFERROR(VLOOKUP(B1935,CovidTracking!B:G,4,FALSE),0)</f>
        <v>181</v>
      </c>
      <c r="G1935">
        <f>IFERROR(VLOOKUP(B1935,CovidTracking!B:G,5,FALSE),0)</f>
        <v>370</v>
      </c>
      <c r="H1935">
        <f t="shared" si="616"/>
        <v>551</v>
      </c>
      <c r="I1935">
        <f>IFERROR(VLOOKUP(B1935,CovidTracking!B:G,6,FALSE),0)</f>
        <v>27</v>
      </c>
      <c r="J1935">
        <f t="shared" si="628"/>
        <v>32</v>
      </c>
      <c r="K1935">
        <f t="shared" si="629"/>
        <v>0</v>
      </c>
      <c r="L1935">
        <f t="shared" si="630"/>
        <v>32</v>
      </c>
      <c r="M1935">
        <f t="shared" si="631"/>
        <v>1</v>
      </c>
      <c r="N1935">
        <f>VLOOKUP(A1935,Mobility!$A:$L,7,FALSE)</f>
        <v>-3</v>
      </c>
      <c r="O1935">
        <f>VLOOKUP(A1935,Mobility!$A:$L,8,FALSE)</f>
        <v>1</v>
      </c>
      <c r="P1935">
        <f>VLOOKUP(A1935,Mobility!$A:$L,9,FALSE)</f>
        <v>18</v>
      </c>
      <c r="Q1935">
        <f>VLOOKUP(A1935,Mobility!$A:$L,10,FALSE)</f>
        <v>-6</v>
      </c>
      <c r="R1935">
        <f>VLOOKUP(A1935,Mobility!$A:$L,11,FALSE)</f>
        <v>-1</v>
      </c>
      <c r="S1935">
        <f>VLOOKUP(A1935,Mobility!$A:$L,12,FALSE)</f>
        <v>1</v>
      </c>
      <c r="T1935">
        <f>VLOOKUP(D1935,'Pop and Pop Den'!A:C,2,FALSE)</f>
        <v>7797095</v>
      </c>
      <c r="U1935">
        <f>VLOOKUP(D1935,'Pop and Pop Den'!A:C,3,FALSE)</f>
        <v>117.3272</v>
      </c>
      <c r="V1935">
        <f>VLOOKUP(D1935,Unemployment!A:B,2,FALSE)</f>
        <v>4.3</v>
      </c>
      <c r="W1935">
        <f>VLOOKUP(D1935,Unemployment!H:J,2,FALSE)</f>
        <v>3.8</v>
      </c>
      <c r="X1935">
        <f>VLOOKUP(D1935,Unemployment!H:J,3,FALSE)</f>
        <v>5.0999999999999996</v>
      </c>
      <c r="Y1935">
        <f t="shared" si="617"/>
        <v>0.79999999999999982</v>
      </c>
      <c r="Z1935">
        <f t="shared" si="618"/>
        <v>1.2999999999999998</v>
      </c>
      <c r="AA1935">
        <f>VLOOKUP(D1935,MedianAge!A:B,2,FALSE)</f>
        <v>37.6</v>
      </c>
      <c r="AB1935" s="6">
        <f>VLOOKUP(D1935,StateActions!F:G,2,FALSE)</f>
        <v>43913</v>
      </c>
      <c r="AC1935" s="6">
        <f>VLOOKUP(D1935,StateActions!L:M,2,FALSE)</f>
        <v>43913</v>
      </c>
      <c r="AD1935" s="6">
        <f>VLOOKUP(D1935,StateActions!A:B,2,FALSE)</f>
        <v>43903</v>
      </c>
      <c r="AE1935">
        <f t="shared" si="619"/>
        <v>-16</v>
      </c>
      <c r="AF1935">
        <f t="shared" si="620"/>
        <v>-16</v>
      </c>
      <c r="AG1935">
        <f t="shared" si="621"/>
        <v>-6</v>
      </c>
      <c r="AH1935" s="18">
        <f t="shared" si="622"/>
        <v>0.32849364791288566</v>
      </c>
      <c r="AI1935" s="18">
        <f t="shared" si="623"/>
        <v>0.67150635208711429</v>
      </c>
      <c r="AJ1935" s="20">
        <f t="shared" si="624"/>
        <v>4.9001814882032667E-2</v>
      </c>
      <c r="AK1935" t="str">
        <f t="shared" si="625"/>
        <v>Include</v>
      </c>
      <c r="AL1935" t="str">
        <f t="shared" si="626"/>
        <v>10 or more deaths</v>
      </c>
      <c r="AM1935" s="6">
        <f>IFERROR(VLOOKUP(D1935,DatesEachStateReach10Deaths!A:B,2,FALSE),AK1935)</f>
        <v>43892</v>
      </c>
      <c r="AN1935">
        <f t="shared" si="627"/>
        <v>5</v>
      </c>
    </row>
    <row r="1936" spans="1:40" x14ac:dyDescent="0.25">
      <c r="A1936" t="str">
        <f t="shared" si="614"/>
        <v>43898Washington</v>
      </c>
      <c r="B1936" t="str">
        <f t="shared" si="615"/>
        <v>43898WA</v>
      </c>
      <c r="C1936" s="6">
        <v>43898</v>
      </c>
      <c r="D1936" t="s">
        <v>110</v>
      </c>
      <c r="E1936" t="s">
        <v>57</v>
      </c>
      <c r="F1936">
        <f>IFERROR(VLOOKUP(B1936,CovidTracking!B:G,4,FALSE),0)</f>
        <v>246</v>
      </c>
      <c r="G1936">
        <f>IFERROR(VLOOKUP(B1936,CovidTracking!B:G,5,FALSE),0)</f>
        <v>640</v>
      </c>
      <c r="H1936">
        <f t="shared" si="616"/>
        <v>886</v>
      </c>
      <c r="I1936">
        <f>IFERROR(VLOOKUP(B1936,CovidTracking!B:G,6,FALSE),0)</f>
        <v>31</v>
      </c>
      <c r="J1936">
        <f t="shared" si="628"/>
        <v>65</v>
      </c>
      <c r="K1936">
        <f t="shared" si="629"/>
        <v>270</v>
      </c>
      <c r="L1936">
        <f t="shared" si="630"/>
        <v>335</v>
      </c>
      <c r="M1936">
        <f t="shared" si="631"/>
        <v>4</v>
      </c>
      <c r="N1936">
        <f>VLOOKUP(A1936,Mobility!$A:$L,7,FALSE)</f>
        <v>7</v>
      </c>
      <c r="O1936">
        <f>VLOOKUP(A1936,Mobility!$A:$L,8,FALSE)</f>
        <v>2</v>
      </c>
      <c r="P1936">
        <f>VLOOKUP(A1936,Mobility!$A:$L,9,FALSE)</f>
        <v>34</v>
      </c>
      <c r="Q1936">
        <f>VLOOKUP(A1936,Mobility!$A:$L,10,FALSE)</f>
        <v>-5</v>
      </c>
      <c r="R1936">
        <f>VLOOKUP(A1936,Mobility!$A:$L,11,FALSE)</f>
        <v>-2</v>
      </c>
      <c r="S1936">
        <f>VLOOKUP(A1936,Mobility!$A:$L,12,FALSE)</f>
        <v>1</v>
      </c>
      <c r="T1936">
        <f>VLOOKUP(D1936,'Pop and Pop Den'!A:C,2,FALSE)</f>
        <v>7797095</v>
      </c>
      <c r="U1936">
        <f>VLOOKUP(D1936,'Pop and Pop Den'!A:C,3,FALSE)</f>
        <v>117.3272</v>
      </c>
      <c r="V1936">
        <f>VLOOKUP(D1936,Unemployment!A:B,2,FALSE)</f>
        <v>4.3</v>
      </c>
      <c r="W1936">
        <f>VLOOKUP(D1936,Unemployment!H:J,2,FALSE)</f>
        <v>3.8</v>
      </c>
      <c r="X1936">
        <f>VLOOKUP(D1936,Unemployment!H:J,3,FALSE)</f>
        <v>5.0999999999999996</v>
      </c>
      <c r="Y1936">
        <f t="shared" si="617"/>
        <v>0.79999999999999982</v>
      </c>
      <c r="Z1936">
        <f t="shared" si="618"/>
        <v>1.2999999999999998</v>
      </c>
      <c r="AA1936">
        <f>VLOOKUP(D1936,MedianAge!A:B,2,FALSE)</f>
        <v>37.6</v>
      </c>
      <c r="AB1936" s="6">
        <f>VLOOKUP(D1936,StateActions!F:G,2,FALSE)</f>
        <v>43913</v>
      </c>
      <c r="AC1936" s="6">
        <f>VLOOKUP(D1936,StateActions!L:M,2,FALSE)</f>
        <v>43913</v>
      </c>
      <c r="AD1936" s="6">
        <f>VLOOKUP(D1936,StateActions!A:B,2,FALSE)</f>
        <v>43903</v>
      </c>
      <c r="AE1936">
        <f t="shared" si="619"/>
        <v>-15</v>
      </c>
      <c r="AF1936">
        <f t="shared" si="620"/>
        <v>-15</v>
      </c>
      <c r="AG1936">
        <f t="shared" si="621"/>
        <v>-5</v>
      </c>
      <c r="AH1936" s="18">
        <f t="shared" si="622"/>
        <v>0.27765237020316025</v>
      </c>
      <c r="AI1936" s="18">
        <f t="shared" si="623"/>
        <v>0.72234762979683975</v>
      </c>
      <c r="AJ1936" s="20">
        <f t="shared" si="624"/>
        <v>3.4988713318284424E-2</v>
      </c>
      <c r="AK1936" t="str">
        <f t="shared" si="625"/>
        <v>Include</v>
      </c>
      <c r="AL1936" t="str">
        <f t="shared" si="626"/>
        <v>10 or more deaths</v>
      </c>
      <c r="AM1936" s="6">
        <f>IFERROR(VLOOKUP(D1936,DatesEachStateReach10Deaths!A:B,2,FALSE),AK1936)</f>
        <v>43892</v>
      </c>
      <c r="AN1936">
        <f t="shared" si="627"/>
        <v>6</v>
      </c>
    </row>
    <row r="1937" spans="1:40" x14ac:dyDescent="0.25">
      <c r="A1937" t="str">
        <f t="shared" si="614"/>
        <v>43899Washington</v>
      </c>
      <c r="B1937" t="str">
        <f t="shared" si="615"/>
        <v>43899WA</v>
      </c>
      <c r="C1937" s="6">
        <v>43899</v>
      </c>
      <c r="D1937" t="s">
        <v>110</v>
      </c>
      <c r="E1937" t="s">
        <v>57</v>
      </c>
      <c r="F1937">
        <f>IFERROR(VLOOKUP(B1937,CovidTracking!B:G,4,FALSE),0)</f>
        <v>343</v>
      </c>
      <c r="G1937">
        <f>IFERROR(VLOOKUP(B1937,CovidTracking!B:G,5,FALSE),0)</f>
        <v>1110</v>
      </c>
      <c r="H1937">
        <f t="shared" si="616"/>
        <v>1453</v>
      </c>
      <c r="I1937">
        <f>IFERROR(VLOOKUP(B1937,CovidTracking!B:G,6,FALSE),0)</f>
        <v>35</v>
      </c>
      <c r="J1937">
        <f t="shared" si="628"/>
        <v>97</v>
      </c>
      <c r="K1937">
        <f t="shared" si="629"/>
        <v>470</v>
      </c>
      <c r="L1937">
        <f t="shared" si="630"/>
        <v>567</v>
      </c>
      <c r="M1937">
        <f t="shared" si="631"/>
        <v>4</v>
      </c>
      <c r="N1937">
        <f>VLOOKUP(A1937,Mobility!$A:$L,7,FALSE)</f>
        <v>2</v>
      </c>
      <c r="O1937">
        <f>VLOOKUP(A1937,Mobility!$A:$L,8,FALSE)</f>
        <v>3</v>
      </c>
      <c r="P1937">
        <f>VLOOKUP(A1937,Mobility!$A:$L,9,FALSE)</f>
        <v>49</v>
      </c>
      <c r="Q1937">
        <f>VLOOKUP(A1937,Mobility!$A:$L,10,FALSE)</f>
        <v>-15</v>
      </c>
      <c r="R1937">
        <f>VLOOKUP(A1937,Mobility!$A:$L,11,FALSE)</f>
        <v>-8</v>
      </c>
      <c r="S1937">
        <f>VLOOKUP(A1937,Mobility!$A:$L,12,FALSE)</f>
        <v>3</v>
      </c>
      <c r="T1937">
        <f>VLOOKUP(D1937,'Pop and Pop Den'!A:C,2,FALSE)</f>
        <v>7797095</v>
      </c>
      <c r="U1937">
        <f>VLOOKUP(D1937,'Pop and Pop Den'!A:C,3,FALSE)</f>
        <v>117.3272</v>
      </c>
      <c r="V1937">
        <f>VLOOKUP(D1937,Unemployment!A:B,2,FALSE)</f>
        <v>4.3</v>
      </c>
      <c r="W1937">
        <f>VLOOKUP(D1937,Unemployment!H:J,2,FALSE)</f>
        <v>3.8</v>
      </c>
      <c r="X1937">
        <f>VLOOKUP(D1937,Unemployment!H:J,3,FALSE)</f>
        <v>5.0999999999999996</v>
      </c>
      <c r="Y1937">
        <f t="shared" si="617"/>
        <v>0.79999999999999982</v>
      </c>
      <c r="Z1937">
        <f t="shared" si="618"/>
        <v>1.2999999999999998</v>
      </c>
      <c r="AA1937">
        <f>VLOOKUP(D1937,MedianAge!A:B,2,FALSE)</f>
        <v>37.6</v>
      </c>
      <c r="AB1937" s="6">
        <f>VLOOKUP(D1937,StateActions!F:G,2,FALSE)</f>
        <v>43913</v>
      </c>
      <c r="AC1937" s="6">
        <f>VLOOKUP(D1937,StateActions!L:M,2,FALSE)</f>
        <v>43913</v>
      </c>
      <c r="AD1937" s="6">
        <f>VLOOKUP(D1937,StateActions!A:B,2,FALSE)</f>
        <v>43903</v>
      </c>
      <c r="AE1937">
        <f t="shared" si="619"/>
        <v>-14</v>
      </c>
      <c r="AF1937">
        <f t="shared" si="620"/>
        <v>-14</v>
      </c>
      <c r="AG1937">
        <f t="shared" si="621"/>
        <v>-4</v>
      </c>
      <c r="AH1937" s="18">
        <f t="shared" si="622"/>
        <v>0.23606331727460428</v>
      </c>
      <c r="AI1937" s="18">
        <f t="shared" si="623"/>
        <v>0.76393668272539572</v>
      </c>
      <c r="AJ1937" s="20">
        <f t="shared" si="624"/>
        <v>2.4088093599449415E-2</v>
      </c>
      <c r="AK1937" t="str">
        <f t="shared" si="625"/>
        <v>Include</v>
      </c>
      <c r="AL1937" t="str">
        <f t="shared" si="626"/>
        <v>10 or more deaths</v>
      </c>
      <c r="AM1937" s="6">
        <f>IFERROR(VLOOKUP(D1937,DatesEachStateReach10Deaths!A:B,2,FALSE),AK1937)</f>
        <v>43892</v>
      </c>
      <c r="AN1937">
        <f t="shared" si="627"/>
        <v>7</v>
      </c>
    </row>
    <row r="1938" spans="1:40" x14ac:dyDescent="0.25">
      <c r="A1938" t="str">
        <f t="shared" si="614"/>
        <v>43900Washington</v>
      </c>
      <c r="B1938" t="str">
        <f t="shared" si="615"/>
        <v>43900WA</v>
      </c>
      <c r="C1938" s="6">
        <v>43900</v>
      </c>
      <c r="D1938" t="s">
        <v>110</v>
      </c>
      <c r="E1938" t="s">
        <v>57</v>
      </c>
      <c r="F1938">
        <f>IFERROR(VLOOKUP(B1938,CovidTracking!B:G,4,FALSE),0)</f>
        <v>390</v>
      </c>
      <c r="G1938">
        <f>IFERROR(VLOOKUP(B1938,CovidTracking!B:G,5,FALSE),0)</f>
        <v>1110</v>
      </c>
      <c r="H1938">
        <f t="shared" si="616"/>
        <v>1500</v>
      </c>
      <c r="I1938">
        <f>IFERROR(VLOOKUP(B1938,CovidTracking!B:G,6,FALSE),0)</f>
        <v>37</v>
      </c>
      <c r="J1938">
        <f t="shared" si="628"/>
        <v>47</v>
      </c>
      <c r="K1938">
        <f t="shared" si="629"/>
        <v>0</v>
      </c>
      <c r="L1938">
        <f t="shared" si="630"/>
        <v>47</v>
      </c>
      <c r="M1938">
        <f t="shared" si="631"/>
        <v>2</v>
      </c>
      <c r="N1938">
        <f>VLOOKUP(A1938,Mobility!$A:$L,7,FALSE)</f>
        <v>1</v>
      </c>
      <c r="O1938">
        <f>VLOOKUP(A1938,Mobility!$A:$L,8,FALSE)</f>
        <v>5</v>
      </c>
      <c r="P1938">
        <f>VLOOKUP(A1938,Mobility!$A:$L,9,FALSE)</f>
        <v>37</v>
      </c>
      <c r="Q1938">
        <f>VLOOKUP(A1938,Mobility!$A:$L,10,FALSE)</f>
        <v>-15</v>
      </c>
      <c r="R1938">
        <f>VLOOKUP(A1938,Mobility!$A:$L,11,FALSE)</f>
        <v>-11</v>
      </c>
      <c r="S1938">
        <f>VLOOKUP(A1938,Mobility!$A:$L,12,FALSE)</f>
        <v>4</v>
      </c>
      <c r="T1938">
        <f>VLOOKUP(D1938,'Pop and Pop Den'!A:C,2,FALSE)</f>
        <v>7797095</v>
      </c>
      <c r="U1938">
        <f>VLOOKUP(D1938,'Pop and Pop Den'!A:C,3,FALSE)</f>
        <v>117.3272</v>
      </c>
      <c r="V1938">
        <f>VLOOKUP(D1938,Unemployment!A:B,2,FALSE)</f>
        <v>4.3</v>
      </c>
      <c r="W1938">
        <f>VLOOKUP(D1938,Unemployment!H:J,2,FALSE)</f>
        <v>3.8</v>
      </c>
      <c r="X1938">
        <f>VLOOKUP(D1938,Unemployment!H:J,3,FALSE)</f>
        <v>5.0999999999999996</v>
      </c>
      <c r="Y1938">
        <f t="shared" si="617"/>
        <v>0.79999999999999982</v>
      </c>
      <c r="Z1938">
        <f t="shared" si="618"/>
        <v>1.2999999999999998</v>
      </c>
      <c r="AA1938">
        <f>VLOOKUP(D1938,MedianAge!A:B,2,FALSE)</f>
        <v>37.6</v>
      </c>
      <c r="AB1938" s="6">
        <f>VLOOKUP(D1938,StateActions!F:G,2,FALSE)</f>
        <v>43913</v>
      </c>
      <c r="AC1938" s="6">
        <f>VLOOKUP(D1938,StateActions!L:M,2,FALSE)</f>
        <v>43913</v>
      </c>
      <c r="AD1938" s="6">
        <f>VLOOKUP(D1938,StateActions!A:B,2,FALSE)</f>
        <v>43903</v>
      </c>
      <c r="AE1938">
        <f t="shared" si="619"/>
        <v>-13</v>
      </c>
      <c r="AF1938">
        <f t="shared" si="620"/>
        <v>-13</v>
      </c>
      <c r="AG1938">
        <f t="shared" si="621"/>
        <v>-3</v>
      </c>
      <c r="AH1938" s="18">
        <f t="shared" si="622"/>
        <v>0.26</v>
      </c>
      <c r="AI1938" s="18">
        <f t="shared" si="623"/>
        <v>0.74</v>
      </c>
      <c r="AJ1938" s="20">
        <f t="shared" si="624"/>
        <v>2.4666666666666667E-2</v>
      </c>
      <c r="AK1938" t="str">
        <f t="shared" si="625"/>
        <v>Include</v>
      </c>
      <c r="AL1938" t="str">
        <f t="shared" si="626"/>
        <v>10 or more deaths</v>
      </c>
      <c r="AM1938" s="6">
        <f>IFERROR(VLOOKUP(D1938,DatesEachStateReach10Deaths!A:B,2,FALSE),AK1938)</f>
        <v>43892</v>
      </c>
      <c r="AN1938">
        <f t="shared" si="627"/>
        <v>8</v>
      </c>
    </row>
    <row r="1939" spans="1:40" x14ac:dyDescent="0.25">
      <c r="A1939" t="str">
        <f t="shared" si="614"/>
        <v>43901Washington</v>
      </c>
      <c r="B1939" t="str">
        <f t="shared" si="615"/>
        <v>43901WA</v>
      </c>
      <c r="C1939" s="6">
        <v>43901</v>
      </c>
      <c r="D1939" t="s">
        <v>110</v>
      </c>
      <c r="E1939" t="s">
        <v>57</v>
      </c>
      <c r="F1939">
        <f>IFERROR(VLOOKUP(B1939,CovidTracking!B:G,4,FALSE),0)</f>
        <v>474</v>
      </c>
      <c r="G1939">
        <f>IFERROR(VLOOKUP(B1939,CovidTracking!B:G,5,FALSE),0)</f>
        <v>2175</v>
      </c>
      <c r="H1939">
        <f t="shared" si="616"/>
        <v>2649</v>
      </c>
      <c r="I1939">
        <f>IFERROR(VLOOKUP(B1939,CovidTracking!B:G,6,FALSE),0)</f>
        <v>40</v>
      </c>
      <c r="J1939">
        <f t="shared" si="628"/>
        <v>84</v>
      </c>
      <c r="K1939">
        <f t="shared" si="629"/>
        <v>1065</v>
      </c>
      <c r="L1939">
        <f t="shared" si="630"/>
        <v>1149</v>
      </c>
      <c r="M1939">
        <f t="shared" si="631"/>
        <v>3</v>
      </c>
      <c r="N1939">
        <f>VLOOKUP(A1939,Mobility!$A:$L,7,FALSE)</f>
        <v>1</v>
      </c>
      <c r="O1939">
        <f>VLOOKUP(A1939,Mobility!$A:$L,8,FALSE)</f>
        <v>9</v>
      </c>
      <c r="P1939">
        <f>VLOOKUP(A1939,Mobility!$A:$L,9,FALSE)</f>
        <v>46</v>
      </c>
      <c r="Q1939">
        <f>VLOOKUP(A1939,Mobility!$A:$L,10,FALSE)</f>
        <v>-16</v>
      </c>
      <c r="R1939">
        <f>VLOOKUP(A1939,Mobility!$A:$L,11,FALSE)</f>
        <v>-11</v>
      </c>
      <c r="S1939">
        <f>VLOOKUP(A1939,Mobility!$A:$L,12,FALSE)</f>
        <v>4</v>
      </c>
      <c r="T1939">
        <f>VLOOKUP(D1939,'Pop and Pop Den'!A:C,2,FALSE)</f>
        <v>7797095</v>
      </c>
      <c r="U1939">
        <f>VLOOKUP(D1939,'Pop and Pop Den'!A:C,3,FALSE)</f>
        <v>117.3272</v>
      </c>
      <c r="V1939">
        <f>VLOOKUP(D1939,Unemployment!A:B,2,FALSE)</f>
        <v>4.3</v>
      </c>
      <c r="W1939">
        <f>VLOOKUP(D1939,Unemployment!H:J,2,FALSE)</f>
        <v>3.8</v>
      </c>
      <c r="X1939">
        <f>VLOOKUP(D1939,Unemployment!H:J,3,FALSE)</f>
        <v>5.0999999999999996</v>
      </c>
      <c r="Y1939">
        <f t="shared" si="617"/>
        <v>0.79999999999999982</v>
      </c>
      <c r="Z1939">
        <f t="shared" si="618"/>
        <v>1.2999999999999998</v>
      </c>
      <c r="AA1939">
        <f>VLOOKUP(D1939,MedianAge!A:B,2,FALSE)</f>
        <v>37.6</v>
      </c>
      <c r="AB1939" s="6">
        <f>VLOOKUP(D1939,StateActions!F:G,2,FALSE)</f>
        <v>43913</v>
      </c>
      <c r="AC1939" s="6">
        <f>VLOOKUP(D1939,StateActions!L:M,2,FALSE)</f>
        <v>43913</v>
      </c>
      <c r="AD1939" s="6">
        <f>VLOOKUP(D1939,StateActions!A:B,2,FALSE)</f>
        <v>43903</v>
      </c>
      <c r="AE1939">
        <f t="shared" si="619"/>
        <v>-12</v>
      </c>
      <c r="AF1939">
        <f t="shared" si="620"/>
        <v>-12</v>
      </c>
      <c r="AG1939">
        <f t="shared" si="621"/>
        <v>-2</v>
      </c>
      <c r="AH1939" s="18">
        <f t="shared" si="622"/>
        <v>0.17893544733861835</v>
      </c>
      <c r="AI1939" s="18">
        <f t="shared" si="623"/>
        <v>0.82106455266138167</v>
      </c>
      <c r="AJ1939" s="20">
        <f t="shared" si="624"/>
        <v>1.5100037750094376E-2</v>
      </c>
      <c r="AK1939" t="str">
        <f t="shared" si="625"/>
        <v>Include</v>
      </c>
      <c r="AL1939" t="str">
        <f t="shared" si="626"/>
        <v>10 or more deaths</v>
      </c>
      <c r="AM1939" s="6">
        <f>IFERROR(VLOOKUP(D1939,DatesEachStateReach10Deaths!A:B,2,FALSE),AK1939)</f>
        <v>43892</v>
      </c>
      <c r="AN1939">
        <f t="shared" si="627"/>
        <v>9</v>
      </c>
    </row>
    <row r="1940" spans="1:40" x14ac:dyDescent="0.25">
      <c r="A1940" t="str">
        <f t="shared" si="614"/>
        <v>43902Washington</v>
      </c>
      <c r="B1940" t="str">
        <f t="shared" si="615"/>
        <v>43902WA</v>
      </c>
      <c r="C1940" s="6">
        <v>43902</v>
      </c>
      <c r="D1940" t="s">
        <v>110</v>
      </c>
      <c r="E1940" t="s">
        <v>57</v>
      </c>
      <c r="F1940">
        <f>IFERROR(VLOOKUP(B1940,CovidTracking!B:G,4,FALSE),0)</f>
        <v>543</v>
      </c>
      <c r="G1940">
        <f>IFERROR(VLOOKUP(B1940,CovidTracking!B:G,5,FALSE),0)</f>
        <v>3037</v>
      </c>
      <c r="H1940">
        <f t="shared" si="616"/>
        <v>3580</v>
      </c>
      <c r="I1940">
        <f>IFERROR(VLOOKUP(B1940,CovidTracking!B:G,6,FALSE),0)</f>
        <v>44</v>
      </c>
      <c r="J1940">
        <f t="shared" si="628"/>
        <v>69</v>
      </c>
      <c r="K1940">
        <f t="shared" si="629"/>
        <v>862</v>
      </c>
      <c r="L1940">
        <f t="shared" si="630"/>
        <v>931</v>
      </c>
      <c r="M1940">
        <f t="shared" si="631"/>
        <v>4</v>
      </c>
      <c r="N1940">
        <f>VLOOKUP(A1940,Mobility!$A:$L,7,FALSE)</f>
        <v>-1</v>
      </c>
      <c r="O1940">
        <f>VLOOKUP(A1940,Mobility!$A:$L,8,FALSE)</f>
        <v>15</v>
      </c>
      <c r="P1940">
        <f>VLOOKUP(A1940,Mobility!$A:$L,9,FALSE)</f>
        <v>39</v>
      </c>
      <c r="Q1940">
        <f>VLOOKUP(A1940,Mobility!$A:$L,10,FALSE)</f>
        <v>-20</v>
      </c>
      <c r="R1940">
        <f>VLOOKUP(A1940,Mobility!$A:$L,11,FALSE)</f>
        <v>-14</v>
      </c>
      <c r="S1940">
        <f>VLOOKUP(A1940,Mobility!$A:$L,12,FALSE)</f>
        <v>5</v>
      </c>
      <c r="T1940">
        <f>VLOOKUP(D1940,'Pop and Pop Den'!A:C,2,FALSE)</f>
        <v>7797095</v>
      </c>
      <c r="U1940">
        <f>VLOOKUP(D1940,'Pop and Pop Den'!A:C,3,FALSE)</f>
        <v>117.3272</v>
      </c>
      <c r="V1940">
        <f>VLOOKUP(D1940,Unemployment!A:B,2,FALSE)</f>
        <v>4.3</v>
      </c>
      <c r="W1940">
        <f>VLOOKUP(D1940,Unemployment!H:J,2,FALSE)</f>
        <v>3.8</v>
      </c>
      <c r="X1940">
        <f>VLOOKUP(D1940,Unemployment!H:J,3,FALSE)</f>
        <v>5.0999999999999996</v>
      </c>
      <c r="Y1940">
        <f t="shared" si="617"/>
        <v>0.79999999999999982</v>
      </c>
      <c r="Z1940">
        <f t="shared" si="618"/>
        <v>1.2999999999999998</v>
      </c>
      <c r="AA1940">
        <f>VLOOKUP(D1940,MedianAge!A:B,2,FALSE)</f>
        <v>37.6</v>
      </c>
      <c r="AB1940" s="6">
        <f>VLOOKUP(D1940,StateActions!F:G,2,FALSE)</f>
        <v>43913</v>
      </c>
      <c r="AC1940" s="6">
        <f>VLOOKUP(D1940,StateActions!L:M,2,FALSE)</f>
        <v>43913</v>
      </c>
      <c r="AD1940" s="6">
        <f>VLOOKUP(D1940,StateActions!A:B,2,FALSE)</f>
        <v>43903</v>
      </c>
      <c r="AE1940">
        <f t="shared" si="619"/>
        <v>-11</v>
      </c>
      <c r="AF1940">
        <f t="shared" si="620"/>
        <v>-11</v>
      </c>
      <c r="AG1940">
        <f t="shared" si="621"/>
        <v>-1</v>
      </c>
      <c r="AH1940" s="18">
        <f t="shared" si="622"/>
        <v>0.15167597765363128</v>
      </c>
      <c r="AI1940" s="18">
        <f t="shared" si="623"/>
        <v>0.84832402234636872</v>
      </c>
      <c r="AJ1940" s="20">
        <f t="shared" si="624"/>
        <v>1.2290502793296089E-2</v>
      </c>
      <c r="AK1940" t="str">
        <f t="shared" si="625"/>
        <v>Include</v>
      </c>
      <c r="AL1940" t="str">
        <f t="shared" si="626"/>
        <v>10 or more deaths</v>
      </c>
      <c r="AM1940" s="6">
        <f>IFERROR(VLOOKUP(D1940,DatesEachStateReach10Deaths!A:B,2,FALSE),AK1940)</f>
        <v>43892</v>
      </c>
      <c r="AN1940">
        <f t="shared" si="627"/>
        <v>10</v>
      </c>
    </row>
    <row r="1941" spans="1:40" x14ac:dyDescent="0.25">
      <c r="A1941" t="str">
        <f t="shared" si="614"/>
        <v>43903Washington</v>
      </c>
      <c r="B1941" t="str">
        <f t="shared" si="615"/>
        <v>43903WA</v>
      </c>
      <c r="C1941" s="6">
        <v>43903</v>
      </c>
      <c r="D1941" t="s">
        <v>110</v>
      </c>
      <c r="E1941" t="s">
        <v>57</v>
      </c>
      <c r="F1941">
        <f>IFERROR(VLOOKUP(B1941,CovidTracking!B:G,4,FALSE),0)</f>
        <v>693</v>
      </c>
      <c r="G1941">
        <f>IFERROR(VLOOKUP(B1941,CovidTracking!B:G,5,FALSE),0)</f>
        <v>4350</v>
      </c>
      <c r="H1941">
        <f t="shared" si="616"/>
        <v>5043</v>
      </c>
      <c r="I1941">
        <f>IFERROR(VLOOKUP(B1941,CovidTracking!B:G,6,FALSE),0)</f>
        <v>47</v>
      </c>
      <c r="J1941">
        <f t="shared" si="628"/>
        <v>150</v>
      </c>
      <c r="K1941">
        <f t="shared" si="629"/>
        <v>1313</v>
      </c>
      <c r="L1941">
        <f t="shared" si="630"/>
        <v>1463</v>
      </c>
      <c r="M1941">
        <f t="shared" si="631"/>
        <v>3</v>
      </c>
      <c r="N1941">
        <f>VLOOKUP(A1941,Mobility!$A:$L,7,FALSE)</f>
        <v>-9</v>
      </c>
      <c r="O1941">
        <f>VLOOKUP(A1941,Mobility!$A:$L,8,FALSE)</f>
        <v>17</v>
      </c>
      <c r="P1941">
        <f>VLOOKUP(A1941,Mobility!$A:$L,9,FALSE)</f>
        <v>-15</v>
      </c>
      <c r="Q1941">
        <f>VLOOKUP(A1941,Mobility!$A:$L,10,FALSE)</f>
        <v>-28</v>
      </c>
      <c r="R1941">
        <f>VLOOKUP(A1941,Mobility!$A:$L,11,FALSE)</f>
        <v>-17</v>
      </c>
      <c r="S1941">
        <f>VLOOKUP(A1941,Mobility!$A:$L,12,FALSE)</f>
        <v>7</v>
      </c>
      <c r="T1941">
        <f>VLOOKUP(D1941,'Pop and Pop Den'!A:C,2,FALSE)</f>
        <v>7797095</v>
      </c>
      <c r="U1941">
        <f>VLOOKUP(D1941,'Pop and Pop Den'!A:C,3,FALSE)</f>
        <v>117.3272</v>
      </c>
      <c r="V1941">
        <f>VLOOKUP(D1941,Unemployment!A:B,2,FALSE)</f>
        <v>4.3</v>
      </c>
      <c r="W1941">
        <f>VLOOKUP(D1941,Unemployment!H:J,2,FALSE)</f>
        <v>3.8</v>
      </c>
      <c r="X1941">
        <f>VLOOKUP(D1941,Unemployment!H:J,3,FALSE)</f>
        <v>5.0999999999999996</v>
      </c>
      <c r="Y1941">
        <f t="shared" si="617"/>
        <v>0.79999999999999982</v>
      </c>
      <c r="Z1941">
        <f t="shared" si="618"/>
        <v>1.2999999999999998</v>
      </c>
      <c r="AA1941">
        <f>VLOOKUP(D1941,MedianAge!A:B,2,FALSE)</f>
        <v>37.6</v>
      </c>
      <c r="AB1941" s="6">
        <f>VLOOKUP(D1941,StateActions!F:G,2,FALSE)</f>
        <v>43913</v>
      </c>
      <c r="AC1941" s="6">
        <f>VLOOKUP(D1941,StateActions!L:M,2,FALSE)</f>
        <v>43913</v>
      </c>
      <c r="AD1941" s="6">
        <f>VLOOKUP(D1941,StateActions!A:B,2,FALSE)</f>
        <v>43903</v>
      </c>
      <c r="AE1941">
        <f t="shared" si="619"/>
        <v>-10</v>
      </c>
      <c r="AF1941">
        <f t="shared" si="620"/>
        <v>-10</v>
      </c>
      <c r="AG1941">
        <f t="shared" si="621"/>
        <v>0</v>
      </c>
      <c r="AH1941" s="18">
        <f t="shared" si="622"/>
        <v>0.13741820345032718</v>
      </c>
      <c r="AI1941" s="18">
        <f t="shared" si="623"/>
        <v>0.86258179654967282</v>
      </c>
      <c r="AJ1941" s="20">
        <f t="shared" si="624"/>
        <v>9.3198492960539364E-3</v>
      </c>
      <c r="AK1941" t="str">
        <f t="shared" si="625"/>
        <v>Include</v>
      </c>
      <c r="AL1941" t="str">
        <f t="shared" si="626"/>
        <v>10 or more deaths</v>
      </c>
      <c r="AM1941" s="6">
        <f>IFERROR(VLOOKUP(D1941,DatesEachStateReach10Deaths!A:B,2,FALSE),AK1941)</f>
        <v>43892</v>
      </c>
      <c r="AN1941">
        <f t="shared" si="627"/>
        <v>11</v>
      </c>
    </row>
    <row r="1942" spans="1:40" x14ac:dyDescent="0.25">
      <c r="A1942" t="str">
        <f t="shared" si="614"/>
        <v>43904Washington</v>
      </c>
      <c r="B1942" t="str">
        <f t="shared" si="615"/>
        <v>43904WA</v>
      </c>
      <c r="C1942" s="6">
        <v>43904</v>
      </c>
      <c r="D1942" t="s">
        <v>110</v>
      </c>
      <c r="E1942" t="s">
        <v>57</v>
      </c>
      <c r="F1942">
        <f>IFERROR(VLOOKUP(B1942,CovidTracking!B:G,4,FALSE),0)</f>
        <v>793</v>
      </c>
      <c r="G1942">
        <f>IFERROR(VLOOKUP(B1942,CovidTracking!B:G,5,FALSE),0)</f>
        <v>6001</v>
      </c>
      <c r="H1942">
        <f t="shared" si="616"/>
        <v>6794</v>
      </c>
      <c r="I1942">
        <f>IFERROR(VLOOKUP(B1942,CovidTracking!B:G,6,FALSE),0)</f>
        <v>51</v>
      </c>
      <c r="J1942">
        <f t="shared" si="628"/>
        <v>100</v>
      </c>
      <c r="K1942">
        <f t="shared" si="629"/>
        <v>1651</v>
      </c>
      <c r="L1942">
        <f t="shared" si="630"/>
        <v>1751</v>
      </c>
      <c r="M1942">
        <f t="shared" si="631"/>
        <v>4</v>
      </c>
      <c r="N1942">
        <f>VLOOKUP(A1942,Mobility!$A:$L,7,FALSE)</f>
        <v>-19</v>
      </c>
      <c r="O1942">
        <f>VLOOKUP(A1942,Mobility!$A:$L,8,FALSE)</f>
        <v>8</v>
      </c>
      <c r="P1942">
        <f>VLOOKUP(A1942,Mobility!$A:$L,9,FALSE)</f>
        <v>3</v>
      </c>
      <c r="Q1942">
        <f>VLOOKUP(A1942,Mobility!$A:$L,10,FALSE)</f>
        <v>-22</v>
      </c>
      <c r="R1942">
        <f>VLOOKUP(A1942,Mobility!$A:$L,11,FALSE)</f>
        <v>-8</v>
      </c>
      <c r="S1942">
        <f>VLOOKUP(A1942,Mobility!$A:$L,12,FALSE)</f>
        <v>6</v>
      </c>
      <c r="T1942">
        <f>VLOOKUP(D1942,'Pop and Pop Den'!A:C,2,FALSE)</f>
        <v>7797095</v>
      </c>
      <c r="U1942">
        <f>VLOOKUP(D1942,'Pop and Pop Den'!A:C,3,FALSE)</f>
        <v>117.3272</v>
      </c>
      <c r="V1942">
        <f>VLOOKUP(D1942,Unemployment!A:B,2,FALSE)</f>
        <v>4.3</v>
      </c>
      <c r="W1942">
        <f>VLOOKUP(D1942,Unemployment!H:J,2,FALSE)</f>
        <v>3.8</v>
      </c>
      <c r="X1942">
        <f>VLOOKUP(D1942,Unemployment!H:J,3,FALSE)</f>
        <v>5.0999999999999996</v>
      </c>
      <c r="Y1942">
        <f t="shared" si="617"/>
        <v>0.79999999999999982</v>
      </c>
      <c r="Z1942">
        <f t="shared" si="618"/>
        <v>1.2999999999999998</v>
      </c>
      <c r="AA1942">
        <f>VLOOKUP(D1942,MedianAge!A:B,2,FALSE)</f>
        <v>37.6</v>
      </c>
      <c r="AB1942" s="6">
        <f>VLOOKUP(D1942,StateActions!F:G,2,FALSE)</f>
        <v>43913</v>
      </c>
      <c r="AC1942" s="6">
        <f>VLOOKUP(D1942,StateActions!L:M,2,FALSE)</f>
        <v>43913</v>
      </c>
      <c r="AD1942" s="6">
        <f>VLOOKUP(D1942,StateActions!A:B,2,FALSE)</f>
        <v>43903</v>
      </c>
      <c r="AE1942">
        <f t="shared" si="619"/>
        <v>-9</v>
      </c>
      <c r="AF1942">
        <f t="shared" si="620"/>
        <v>-9</v>
      </c>
      <c r="AG1942">
        <f t="shared" si="621"/>
        <v>1</v>
      </c>
      <c r="AH1942" s="18">
        <f t="shared" si="622"/>
        <v>0.11672063585516633</v>
      </c>
      <c r="AI1942" s="18">
        <f t="shared" si="623"/>
        <v>0.88327936414483366</v>
      </c>
      <c r="AJ1942" s="20">
        <f t="shared" si="624"/>
        <v>7.5066234913158669E-3</v>
      </c>
      <c r="AK1942" t="str">
        <f t="shared" si="625"/>
        <v>Include</v>
      </c>
      <c r="AL1942" t="str">
        <f t="shared" si="626"/>
        <v>10 or more deaths</v>
      </c>
      <c r="AM1942" s="6">
        <f>IFERROR(VLOOKUP(D1942,DatesEachStateReach10Deaths!A:B,2,FALSE),AK1942)</f>
        <v>43892</v>
      </c>
      <c r="AN1942">
        <f t="shared" si="627"/>
        <v>12</v>
      </c>
    </row>
    <row r="1943" spans="1:40" x14ac:dyDescent="0.25">
      <c r="A1943" t="str">
        <f t="shared" si="614"/>
        <v>43905Washington</v>
      </c>
      <c r="B1943" t="str">
        <f t="shared" si="615"/>
        <v>43905WA</v>
      </c>
      <c r="C1943" s="6">
        <v>43905</v>
      </c>
      <c r="D1943" t="s">
        <v>110</v>
      </c>
      <c r="E1943" t="s">
        <v>57</v>
      </c>
      <c r="F1943">
        <f>IFERROR(VLOOKUP(B1943,CovidTracking!B:G,4,FALSE),0)</f>
        <v>924</v>
      </c>
      <c r="G1943">
        <f>IFERROR(VLOOKUP(B1943,CovidTracking!B:G,5,FALSE),0)</f>
        <v>7122</v>
      </c>
      <c r="H1943">
        <f t="shared" si="616"/>
        <v>8046</v>
      </c>
      <c r="I1943">
        <f>IFERROR(VLOOKUP(B1943,CovidTracking!B:G,6,FALSE),0)</f>
        <v>56</v>
      </c>
      <c r="J1943">
        <f t="shared" si="628"/>
        <v>131</v>
      </c>
      <c r="K1943">
        <f t="shared" si="629"/>
        <v>1121</v>
      </c>
      <c r="L1943">
        <f t="shared" si="630"/>
        <v>1252</v>
      </c>
      <c r="M1943">
        <f t="shared" si="631"/>
        <v>5</v>
      </c>
      <c r="N1943">
        <f>VLOOKUP(A1943,Mobility!$A:$L,7,FALSE)</f>
        <v>-10</v>
      </c>
      <c r="O1943">
        <f>VLOOKUP(A1943,Mobility!$A:$L,8,FALSE)</f>
        <v>5</v>
      </c>
      <c r="P1943">
        <f>VLOOKUP(A1943,Mobility!$A:$L,9,FALSE)</f>
        <v>28</v>
      </c>
      <c r="Q1943">
        <f>VLOOKUP(A1943,Mobility!$A:$L,10,FALSE)</f>
        <v>-22</v>
      </c>
      <c r="R1943">
        <f>VLOOKUP(A1943,Mobility!$A:$L,11,FALSE)</f>
        <v>-11</v>
      </c>
      <c r="S1943">
        <f>VLOOKUP(A1943,Mobility!$A:$L,12,FALSE)</f>
        <v>4</v>
      </c>
      <c r="T1943">
        <f>VLOOKUP(D1943,'Pop and Pop Den'!A:C,2,FALSE)</f>
        <v>7797095</v>
      </c>
      <c r="U1943">
        <f>VLOOKUP(D1943,'Pop and Pop Den'!A:C,3,FALSE)</f>
        <v>117.3272</v>
      </c>
      <c r="V1943">
        <f>VLOOKUP(D1943,Unemployment!A:B,2,FALSE)</f>
        <v>4.3</v>
      </c>
      <c r="W1943">
        <f>VLOOKUP(D1943,Unemployment!H:J,2,FALSE)</f>
        <v>3.8</v>
      </c>
      <c r="X1943">
        <f>VLOOKUP(D1943,Unemployment!H:J,3,FALSE)</f>
        <v>5.0999999999999996</v>
      </c>
      <c r="Y1943">
        <f t="shared" si="617"/>
        <v>0.79999999999999982</v>
      </c>
      <c r="Z1943">
        <f t="shared" si="618"/>
        <v>1.2999999999999998</v>
      </c>
      <c r="AA1943">
        <f>VLOOKUP(D1943,MedianAge!A:B,2,FALSE)</f>
        <v>37.6</v>
      </c>
      <c r="AB1943" s="6">
        <f>VLOOKUP(D1943,StateActions!F:G,2,FALSE)</f>
        <v>43913</v>
      </c>
      <c r="AC1943" s="6">
        <f>VLOOKUP(D1943,StateActions!L:M,2,FALSE)</f>
        <v>43913</v>
      </c>
      <c r="AD1943" s="6">
        <f>VLOOKUP(D1943,StateActions!A:B,2,FALSE)</f>
        <v>43903</v>
      </c>
      <c r="AE1943">
        <f t="shared" si="619"/>
        <v>-8</v>
      </c>
      <c r="AF1943">
        <f t="shared" si="620"/>
        <v>-8</v>
      </c>
      <c r="AG1943">
        <f t="shared" si="621"/>
        <v>2</v>
      </c>
      <c r="AH1943" s="18">
        <f t="shared" si="622"/>
        <v>0.11483967188665176</v>
      </c>
      <c r="AI1943" s="18">
        <f t="shared" si="623"/>
        <v>0.88516032811334822</v>
      </c>
      <c r="AJ1943" s="20">
        <f t="shared" si="624"/>
        <v>6.9599801143425304E-3</v>
      </c>
      <c r="AK1943" t="str">
        <f t="shared" si="625"/>
        <v>Include</v>
      </c>
      <c r="AL1943" t="str">
        <f t="shared" si="626"/>
        <v>10 or more deaths</v>
      </c>
      <c r="AM1943" s="6">
        <f>IFERROR(VLOOKUP(D1943,DatesEachStateReach10Deaths!A:B,2,FALSE),AK1943)</f>
        <v>43892</v>
      </c>
      <c r="AN1943">
        <f t="shared" si="627"/>
        <v>13</v>
      </c>
    </row>
    <row r="1944" spans="1:40" x14ac:dyDescent="0.25">
      <c r="A1944" t="str">
        <f t="shared" si="614"/>
        <v>43906Washington</v>
      </c>
      <c r="B1944" t="str">
        <f t="shared" si="615"/>
        <v>43906WA</v>
      </c>
      <c r="C1944" s="6">
        <v>43906</v>
      </c>
      <c r="D1944" t="s">
        <v>110</v>
      </c>
      <c r="E1944" t="s">
        <v>57</v>
      </c>
      <c r="F1944">
        <f>IFERROR(VLOOKUP(B1944,CovidTracking!B:G,4,FALSE),0)</f>
        <v>1052</v>
      </c>
      <c r="G1944">
        <f>IFERROR(VLOOKUP(B1944,CovidTracking!B:G,5,FALSE),0)</f>
        <v>9451</v>
      </c>
      <c r="H1944">
        <f t="shared" si="616"/>
        <v>10503</v>
      </c>
      <c r="I1944">
        <f>IFERROR(VLOOKUP(B1944,CovidTracking!B:G,6,FALSE),0)</f>
        <v>68</v>
      </c>
      <c r="J1944">
        <f t="shared" si="628"/>
        <v>128</v>
      </c>
      <c r="K1944">
        <f t="shared" si="629"/>
        <v>2329</v>
      </c>
      <c r="L1944">
        <f t="shared" si="630"/>
        <v>2457</v>
      </c>
      <c r="M1944">
        <f t="shared" si="631"/>
        <v>12</v>
      </c>
      <c r="N1944">
        <f>VLOOKUP(A1944,Mobility!$A:$L,7,FALSE)</f>
        <v>-13</v>
      </c>
      <c r="O1944">
        <f>VLOOKUP(A1944,Mobility!$A:$L,8,FALSE)</f>
        <v>19</v>
      </c>
      <c r="P1944">
        <f>VLOOKUP(A1944,Mobility!$A:$L,9,FALSE)</f>
        <v>45</v>
      </c>
      <c r="Q1944">
        <f>VLOOKUP(A1944,Mobility!$A:$L,10,FALSE)</f>
        <v>-31</v>
      </c>
      <c r="R1944">
        <f>VLOOKUP(A1944,Mobility!$A:$L,11,FALSE)</f>
        <v>-26</v>
      </c>
      <c r="S1944">
        <f>VLOOKUP(A1944,Mobility!$A:$L,12,FALSE)</f>
        <v>9</v>
      </c>
      <c r="T1944">
        <f>VLOOKUP(D1944,'Pop and Pop Den'!A:C,2,FALSE)</f>
        <v>7797095</v>
      </c>
      <c r="U1944">
        <f>VLOOKUP(D1944,'Pop and Pop Den'!A:C,3,FALSE)</f>
        <v>117.3272</v>
      </c>
      <c r="V1944">
        <f>VLOOKUP(D1944,Unemployment!A:B,2,FALSE)</f>
        <v>4.3</v>
      </c>
      <c r="W1944">
        <f>VLOOKUP(D1944,Unemployment!H:J,2,FALSE)</f>
        <v>3.8</v>
      </c>
      <c r="X1944">
        <f>VLOOKUP(D1944,Unemployment!H:J,3,FALSE)</f>
        <v>5.0999999999999996</v>
      </c>
      <c r="Y1944">
        <f t="shared" si="617"/>
        <v>0.79999999999999982</v>
      </c>
      <c r="Z1944">
        <f t="shared" si="618"/>
        <v>1.2999999999999998</v>
      </c>
      <c r="AA1944">
        <f>VLOOKUP(D1944,MedianAge!A:B,2,FALSE)</f>
        <v>37.6</v>
      </c>
      <c r="AB1944" s="6">
        <f>VLOOKUP(D1944,StateActions!F:G,2,FALSE)</f>
        <v>43913</v>
      </c>
      <c r="AC1944" s="6">
        <f>VLOOKUP(D1944,StateActions!L:M,2,FALSE)</f>
        <v>43913</v>
      </c>
      <c r="AD1944" s="6">
        <f>VLOOKUP(D1944,StateActions!A:B,2,FALSE)</f>
        <v>43903</v>
      </c>
      <c r="AE1944">
        <f t="shared" si="619"/>
        <v>-7</v>
      </c>
      <c r="AF1944">
        <f t="shared" si="620"/>
        <v>-7</v>
      </c>
      <c r="AG1944">
        <f t="shared" si="621"/>
        <v>3</v>
      </c>
      <c r="AH1944" s="18">
        <f t="shared" si="622"/>
        <v>0.1001618585166143</v>
      </c>
      <c r="AI1944" s="18">
        <f t="shared" si="623"/>
        <v>0.8998381414833857</v>
      </c>
      <c r="AJ1944" s="20">
        <f t="shared" si="624"/>
        <v>6.4743406645720271E-3</v>
      </c>
      <c r="AK1944" t="str">
        <f t="shared" si="625"/>
        <v>Include</v>
      </c>
      <c r="AL1944" t="str">
        <f t="shared" si="626"/>
        <v>10 or more deaths</v>
      </c>
      <c r="AM1944" s="6">
        <f>IFERROR(VLOOKUP(D1944,DatesEachStateReach10Deaths!A:B,2,FALSE),AK1944)</f>
        <v>43892</v>
      </c>
      <c r="AN1944">
        <f t="shared" si="627"/>
        <v>14</v>
      </c>
    </row>
    <row r="1945" spans="1:40" x14ac:dyDescent="0.25">
      <c r="A1945" t="str">
        <f t="shared" si="614"/>
        <v>43907Washington</v>
      </c>
      <c r="B1945" t="str">
        <f t="shared" si="615"/>
        <v>43907WA</v>
      </c>
      <c r="C1945" s="6">
        <v>43907</v>
      </c>
      <c r="D1945" t="s">
        <v>110</v>
      </c>
      <c r="E1945" t="s">
        <v>57</v>
      </c>
      <c r="F1945">
        <f>IFERROR(VLOOKUP(B1945,CovidTracking!B:G,4,FALSE),0)</f>
        <v>1218</v>
      </c>
      <c r="G1945">
        <f>IFERROR(VLOOKUP(B1945,CovidTracking!B:G,5,FALSE),0)</f>
        <v>11582</v>
      </c>
      <c r="H1945">
        <f t="shared" si="616"/>
        <v>12800</v>
      </c>
      <c r="I1945">
        <f>IFERROR(VLOOKUP(B1945,CovidTracking!B:G,6,FALSE),0)</f>
        <v>77</v>
      </c>
      <c r="J1945">
        <f t="shared" si="628"/>
        <v>166</v>
      </c>
      <c r="K1945">
        <f t="shared" si="629"/>
        <v>2131</v>
      </c>
      <c r="L1945">
        <f t="shared" si="630"/>
        <v>2297</v>
      </c>
      <c r="M1945">
        <f t="shared" si="631"/>
        <v>9</v>
      </c>
      <c r="N1945">
        <f>VLOOKUP(A1945,Mobility!$A:$L,7,FALSE)</f>
        <v>-26</v>
      </c>
      <c r="O1945">
        <f>VLOOKUP(A1945,Mobility!$A:$L,8,FALSE)</f>
        <v>8</v>
      </c>
      <c r="P1945">
        <f>VLOOKUP(A1945,Mobility!$A:$L,9,FALSE)</f>
        <v>62</v>
      </c>
      <c r="Q1945">
        <f>VLOOKUP(A1945,Mobility!$A:$L,10,FALSE)</f>
        <v>-33</v>
      </c>
      <c r="R1945">
        <f>VLOOKUP(A1945,Mobility!$A:$L,11,FALSE)</f>
        <v>-35</v>
      </c>
      <c r="S1945">
        <f>VLOOKUP(A1945,Mobility!$A:$L,12,FALSE)</f>
        <v>13</v>
      </c>
      <c r="T1945">
        <f>VLOOKUP(D1945,'Pop and Pop Den'!A:C,2,FALSE)</f>
        <v>7797095</v>
      </c>
      <c r="U1945">
        <f>VLOOKUP(D1945,'Pop and Pop Den'!A:C,3,FALSE)</f>
        <v>117.3272</v>
      </c>
      <c r="V1945">
        <f>VLOOKUP(D1945,Unemployment!A:B,2,FALSE)</f>
        <v>4.3</v>
      </c>
      <c r="W1945">
        <f>VLOOKUP(D1945,Unemployment!H:J,2,FALSE)</f>
        <v>3.8</v>
      </c>
      <c r="X1945">
        <f>VLOOKUP(D1945,Unemployment!H:J,3,FALSE)</f>
        <v>5.0999999999999996</v>
      </c>
      <c r="Y1945">
        <f t="shared" si="617"/>
        <v>0.79999999999999982</v>
      </c>
      <c r="Z1945">
        <f t="shared" si="618"/>
        <v>1.2999999999999998</v>
      </c>
      <c r="AA1945">
        <f>VLOOKUP(D1945,MedianAge!A:B,2,FALSE)</f>
        <v>37.6</v>
      </c>
      <c r="AB1945" s="6">
        <f>VLOOKUP(D1945,StateActions!F:G,2,FALSE)</f>
        <v>43913</v>
      </c>
      <c r="AC1945" s="6">
        <f>VLOOKUP(D1945,StateActions!L:M,2,FALSE)</f>
        <v>43913</v>
      </c>
      <c r="AD1945" s="6">
        <f>VLOOKUP(D1945,StateActions!A:B,2,FALSE)</f>
        <v>43903</v>
      </c>
      <c r="AE1945">
        <f t="shared" si="619"/>
        <v>-6</v>
      </c>
      <c r="AF1945">
        <f t="shared" si="620"/>
        <v>-6</v>
      </c>
      <c r="AG1945">
        <f t="shared" si="621"/>
        <v>4</v>
      </c>
      <c r="AH1945" s="18">
        <f t="shared" si="622"/>
        <v>9.5156249999999998E-2</v>
      </c>
      <c r="AI1945" s="18">
        <f t="shared" si="623"/>
        <v>0.90484374999999995</v>
      </c>
      <c r="AJ1945" s="20">
        <f t="shared" si="624"/>
        <v>6.0156250000000001E-3</v>
      </c>
      <c r="AK1945" t="str">
        <f t="shared" si="625"/>
        <v>Include</v>
      </c>
      <c r="AL1945" t="str">
        <f t="shared" si="626"/>
        <v>10 or more deaths</v>
      </c>
      <c r="AM1945" s="6">
        <f>IFERROR(VLOOKUP(D1945,DatesEachStateReach10Deaths!A:B,2,FALSE),AK1945)</f>
        <v>43892</v>
      </c>
      <c r="AN1945">
        <f t="shared" si="627"/>
        <v>15</v>
      </c>
    </row>
    <row r="1946" spans="1:40" x14ac:dyDescent="0.25">
      <c r="A1946" t="str">
        <f t="shared" si="614"/>
        <v>43908Washington</v>
      </c>
      <c r="B1946" t="str">
        <f t="shared" si="615"/>
        <v>43908WA</v>
      </c>
      <c r="C1946" s="6">
        <v>43908</v>
      </c>
      <c r="D1946" t="s">
        <v>110</v>
      </c>
      <c r="E1946" t="s">
        <v>57</v>
      </c>
      <c r="F1946">
        <f>IFERROR(VLOOKUP(B1946,CovidTracking!B:G,4,FALSE),0)</f>
        <v>1388</v>
      </c>
      <c r="G1946">
        <f>IFERROR(VLOOKUP(B1946,CovidTracking!B:G,5,FALSE),0)</f>
        <v>13117</v>
      </c>
      <c r="H1946">
        <f t="shared" si="616"/>
        <v>14505</v>
      </c>
      <c r="I1946">
        <f>IFERROR(VLOOKUP(B1946,CovidTracking!B:G,6,FALSE),0)</f>
        <v>81</v>
      </c>
      <c r="J1946">
        <f t="shared" si="628"/>
        <v>170</v>
      </c>
      <c r="K1946">
        <f t="shared" si="629"/>
        <v>1535</v>
      </c>
      <c r="L1946">
        <f t="shared" si="630"/>
        <v>1705</v>
      </c>
      <c r="M1946">
        <f t="shared" si="631"/>
        <v>4</v>
      </c>
      <c r="N1946">
        <f>VLOOKUP(A1946,Mobility!$A:$L,7,FALSE)</f>
        <v>-28</v>
      </c>
      <c r="O1946">
        <f>VLOOKUP(A1946,Mobility!$A:$L,8,FALSE)</f>
        <v>5</v>
      </c>
      <c r="P1946">
        <f>VLOOKUP(A1946,Mobility!$A:$L,9,FALSE)</f>
        <v>93</v>
      </c>
      <c r="Q1946">
        <f>VLOOKUP(A1946,Mobility!$A:$L,10,FALSE)</f>
        <v>-36</v>
      </c>
      <c r="R1946">
        <f>VLOOKUP(A1946,Mobility!$A:$L,11,FALSE)</f>
        <v>-38</v>
      </c>
      <c r="S1946">
        <f>VLOOKUP(A1946,Mobility!$A:$L,12,FALSE)</f>
        <v>14</v>
      </c>
      <c r="T1946">
        <f>VLOOKUP(D1946,'Pop and Pop Den'!A:C,2,FALSE)</f>
        <v>7797095</v>
      </c>
      <c r="U1946">
        <f>VLOOKUP(D1946,'Pop and Pop Den'!A:C,3,FALSE)</f>
        <v>117.3272</v>
      </c>
      <c r="V1946">
        <f>VLOOKUP(D1946,Unemployment!A:B,2,FALSE)</f>
        <v>4.3</v>
      </c>
      <c r="W1946">
        <f>VLOOKUP(D1946,Unemployment!H:J,2,FALSE)</f>
        <v>3.8</v>
      </c>
      <c r="X1946">
        <f>VLOOKUP(D1946,Unemployment!H:J,3,FALSE)</f>
        <v>5.0999999999999996</v>
      </c>
      <c r="Y1946">
        <f t="shared" si="617"/>
        <v>0.79999999999999982</v>
      </c>
      <c r="Z1946">
        <f t="shared" si="618"/>
        <v>1.2999999999999998</v>
      </c>
      <c r="AA1946">
        <f>VLOOKUP(D1946,MedianAge!A:B,2,FALSE)</f>
        <v>37.6</v>
      </c>
      <c r="AB1946" s="6">
        <f>VLOOKUP(D1946,StateActions!F:G,2,FALSE)</f>
        <v>43913</v>
      </c>
      <c r="AC1946" s="6">
        <f>VLOOKUP(D1946,StateActions!L:M,2,FALSE)</f>
        <v>43913</v>
      </c>
      <c r="AD1946" s="6">
        <f>VLOOKUP(D1946,StateActions!A:B,2,FALSE)</f>
        <v>43903</v>
      </c>
      <c r="AE1946">
        <f t="shared" si="619"/>
        <v>-5</v>
      </c>
      <c r="AF1946">
        <f t="shared" si="620"/>
        <v>-5</v>
      </c>
      <c r="AG1946">
        <f t="shared" si="621"/>
        <v>5</v>
      </c>
      <c r="AH1946" s="18">
        <f t="shared" si="622"/>
        <v>9.5691140985866938E-2</v>
      </c>
      <c r="AI1946" s="18">
        <f t="shared" si="623"/>
        <v>0.90430885901413305</v>
      </c>
      <c r="AJ1946" s="20">
        <f t="shared" si="624"/>
        <v>5.5842812823164428E-3</v>
      </c>
      <c r="AK1946" t="str">
        <f t="shared" si="625"/>
        <v>Include</v>
      </c>
      <c r="AL1946" t="str">
        <f t="shared" si="626"/>
        <v>10 or more deaths</v>
      </c>
      <c r="AM1946" s="6">
        <f>IFERROR(VLOOKUP(D1946,DatesEachStateReach10Deaths!A:B,2,FALSE),AK1946)</f>
        <v>43892</v>
      </c>
      <c r="AN1946">
        <f t="shared" si="627"/>
        <v>16</v>
      </c>
    </row>
    <row r="1947" spans="1:40" x14ac:dyDescent="0.25">
      <c r="A1947" t="str">
        <f t="shared" si="614"/>
        <v>43909Washington</v>
      </c>
      <c r="B1947" t="str">
        <f t="shared" si="615"/>
        <v>43909WA</v>
      </c>
      <c r="C1947" s="6">
        <v>43909</v>
      </c>
      <c r="D1947" t="s">
        <v>110</v>
      </c>
      <c r="E1947" t="s">
        <v>57</v>
      </c>
      <c r="F1947">
        <f>IFERROR(VLOOKUP(B1947,CovidTracking!B:G,4,FALSE),0)</f>
        <v>1535</v>
      </c>
      <c r="G1947">
        <f>IFERROR(VLOOKUP(B1947,CovidTracking!B:G,5,FALSE),0)</f>
        <v>15918</v>
      </c>
      <c r="H1947">
        <f t="shared" si="616"/>
        <v>17453</v>
      </c>
      <c r="I1947">
        <f>IFERROR(VLOOKUP(B1947,CovidTracking!B:G,6,FALSE),0)</f>
        <v>91</v>
      </c>
      <c r="J1947">
        <f t="shared" si="628"/>
        <v>147</v>
      </c>
      <c r="K1947">
        <f t="shared" si="629"/>
        <v>2801</v>
      </c>
      <c r="L1947">
        <f t="shared" si="630"/>
        <v>2948</v>
      </c>
      <c r="M1947">
        <f t="shared" si="631"/>
        <v>10</v>
      </c>
      <c r="N1947">
        <f>VLOOKUP(A1947,Mobility!$A:$L,7,FALSE)</f>
        <v>-31</v>
      </c>
      <c r="O1947">
        <f>VLOOKUP(A1947,Mobility!$A:$L,8,FALSE)</f>
        <v>3</v>
      </c>
      <c r="P1947">
        <f>VLOOKUP(A1947,Mobility!$A:$L,9,FALSE)</f>
        <v>87</v>
      </c>
      <c r="Q1947">
        <f>VLOOKUP(A1947,Mobility!$A:$L,10,FALSE)</f>
        <v>-41</v>
      </c>
      <c r="R1947">
        <f>VLOOKUP(A1947,Mobility!$A:$L,11,FALSE)</f>
        <v>-40</v>
      </c>
      <c r="S1947">
        <f>VLOOKUP(A1947,Mobility!$A:$L,12,FALSE)</f>
        <v>15</v>
      </c>
      <c r="T1947">
        <f>VLOOKUP(D1947,'Pop and Pop Den'!A:C,2,FALSE)</f>
        <v>7797095</v>
      </c>
      <c r="U1947">
        <f>VLOOKUP(D1947,'Pop and Pop Den'!A:C,3,FALSE)</f>
        <v>117.3272</v>
      </c>
      <c r="V1947">
        <f>VLOOKUP(D1947,Unemployment!A:B,2,FALSE)</f>
        <v>4.3</v>
      </c>
      <c r="W1947">
        <f>VLOOKUP(D1947,Unemployment!H:J,2,FALSE)</f>
        <v>3.8</v>
      </c>
      <c r="X1947">
        <f>VLOOKUP(D1947,Unemployment!H:J,3,FALSE)</f>
        <v>5.0999999999999996</v>
      </c>
      <c r="Y1947">
        <f t="shared" si="617"/>
        <v>0.79999999999999982</v>
      </c>
      <c r="Z1947">
        <f t="shared" si="618"/>
        <v>1.2999999999999998</v>
      </c>
      <c r="AA1947">
        <f>VLOOKUP(D1947,MedianAge!A:B,2,FALSE)</f>
        <v>37.6</v>
      </c>
      <c r="AB1947" s="6">
        <f>VLOOKUP(D1947,StateActions!F:G,2,FALSE)</f>
        <v>43913</v>
      </c>
      <c r="AC1947" s="6">
        <f>VLOOKUP(D1947,StateActions!L:M,2,FALSE)</f>
        <v>43913</v>
      </c>
      <c r="AD1947" s="6">
        <f>VLOOKUP(D1947,StateActions!A:B,2,FALSE)</f>
        <v>43903</v>
      </c>
      <c r="AE1947">
        <f t="shared" si="619"/>
        <v>-4</v>
      </c>
      <c r="AF1947">
        <f t="shared" si="620"/>
        <v>-4</v>
      </c>
      <c r="AG1947">
        <f t="shared" si="621"/>
        <v>6</v>
      </c>
      <c r="AH1947" s="18">
        <f t="shared" si="622"/>
        <v>8.7950495616799407E-2</v>
      </c>
      <c r="AI1947" s="18">
        <f t="shared" si="623"/>
        <v>0.91204950438320065</v>
      </c>
      <c r="AJ1947" s="20">
        <f t="shared" si="624"/>
        <v>5.2140033232109095E-3</v>
      </c>
      <c r="AK1947" t="str">
        <f t="shared" si="625"/>
        <v>Include</v>
      </c>
      <c r="AL1947" t="str">
        <f t="shared" si="626"/>
        <v>10 or more deaths</v>
      </c>
      <c r="AM1947" s="6">
        <f>IFERROR(VLOOKUP(D1947,DatesEachStateReach10Deaths!A:B,2,FALSE),AK1947)</f>
        <v>43892</v>
      </c>
      <c r="AN1947">
        <f t="shared" si="627"/>
        <v>17</v>
      </c>
    </row>
    <row r="1948" spans="1:40" x14ac:dyDescent="0.25">
      <c r="A1948" t="str">
        <f t="shared" si="614"/>
        <v>43910Washington</v>
      </c>
      <c r="B1948" t="str">
        <f t="shared" si="615"/>
        <v>43910WA</v>
      </c>
      <c r="C1948" s="6">
        <v>43910</v>
      </c>
      <c r="D1948" t="s">
        <v>110</v>
      </c>
      <c r="E1948" t="s">
        <v>57</v>
      </c>
      <c r="F1948">
        <f>IFERROR(VLOOKUP(B1948,CovidTracking!B:G,4,FALSE),0)</f>
        <v>1773</v>
      </c>
      <c r="G1948">
        <f>IFERROR(VLOOKUP(B1948,CovidTracking!B:G,5,FALSE),0)</f>
        <v>19336</v>
      </c>
      <c r="H1948">
        <f t="shared" si="616"/>
        <v>21109</v>
      </c>
      <c r="I1948">
        <f>IFERROR(VLOOKUP(B1948,CovidTracking!B:G,6,FALSE),0)</f>
        <v>102</v>
      </c>
      <c r="J1948">
        <f t="shared" si="628"/>
        <v>238</v>
      </c>
      <c r="K1948">
        <f t="shared" si="629"/>
        <v>3418</v>
      </c>
      <c r="L1948">
        <f t="shared" si="630"/>
        <v>3656</v>
      </c>
      <c r="M1948">
        <f t="shared" si="631"/>
        <v>11</v>
      </c>
      <c r="N1948">
        <f>VLOOKUP(A1948,Mobility!$A:$L,7,FALSE)</f>
        <v>-33</v>
      </c>
      <c r="O1948">
        <f>VLOOKUP(A1948,Mobility!$A:$L,8,FALSE)</f>
        <v>3</v>
      </c>
      <c r="P1948">
        <f>VLOOKUP(A1948,Mobility!$A:$L,9,FALSE)</f>
        <v>86</v>
      </c>
      <c r="Q1948">
        <f>VLOOKUP(A1948,Mobility!$A:$L,10,FALSE)</f>
        <v>-42</v>
      </c>
      <c r="R1948">
        <f>VLOOKUP(A1948,Mobility!$A:$L,11,FALSE)</f>
        <v>-41</v>
      </c>
      <c r="S1948">
        <f>VLOOKUP(A1948,Mobility!$A:$L,12,FALSE)</f>
        <v>15</v>
      </c>
      <c r="T1948">
        <f>VLOOKUP(D1948,'Pop and Pop Den'!A:C,2,FALSE)</f>
        <v>7797095</v>
      </c>
      <c r="U1948">
        <f>VLOOKUP(D1948,'Pop and Pop Den'!A:C,3,FALSE)</f>
        <v>117.3272</v>
      </c>
      <c r="V1948">
        <f>VLOOKUP(D1948,Unemployment!A:B,2,FALSE)</f>
        <v>4.3</v>
      </c>
      <c r="W1948">
        <f>VLOOKUP(D1948,Unemployment!H:J,2,FALSE)</f>
        <v>3.8</v>
      </c>
      <c r="X1948">
        <f>VLOOKUP(D1948,Unemployment!H:J,3,FALSE)</f>
        <v>5.0999999999999996</v>
      </c>
      <c r="Y1948">
        <f t="shared" si="617"/>
        <v>0.79999999999999982</v>
      </c>
      <c r="Z1948">
        <f t="shared" si="618"/>
        <v>1.2999999999999998</v>
      </c>
      <c r="AA1948">
        <f>VLOOKUP(D1948,MedianAge!A:B,2,FALSE)</f>
        <v>37.6</v>
      </c>
      <c r="AB1948" s="6">
        <f>VLOOKUP(D1948,StateActions!F:G,2,FALSE)</f>
        <v>43913</v>
      </c>
      <c r="AC1948" s="6">
        <f>VLOOKUP(D1948,StateActions!L:M,2,FALSE)</f>
        <v>43913</v>
      </c>
      <c r="AD1948" s="6">
        <f>VLOOKUP(D1948,StateActions!A:B,2,FALSE)</f>
        <v>43903</v>
      </c>
      <c r="AE1948">
        <f t="shared" si="619"/>
        <v>-3</v>
      </c>
      <c r="AF1948">
        <f t="shared" si="620"/>
        <v>-3</v>
      </c>
      <c r="AG1948">
        <f t="shared" si="621"/>
        <v>7</v>
      </c>
      <c r="AH1948" s="18">
        <f t="shared" si="622"/>
        <v>8.3992609787294517E-2</v>
      </c>
      <c r="AI1948" s="18">
        <f t="shared" si="623"/>
        <v>0.9160073902127055</v>
      </c>
      <c r="AJ1948" s="20">
        <f t="shared" si="624"/>
        <v>4.8320621535837792E-3</v>
      </c>
      <c r="AK1948" t="str">
        <f t="shared" si="625"/>
        <v>Include</v>
      </c>
      <c r="AL1948" t="str">
        <f t="shared" si="626"/>
        <v>10 or more deaths</v>
      </c>
      <c r="AM1948" s="6">
        <f>IFERROR(VLOOKUP(D1948,DatesEachStateReach10Deaths!A:B,2,FALSE),AK1948)</f>
        <v>43892</v>
      </c>
      <c r="AN1948">
        <f t="shared" si="627"/>
        <v>18</v>
      </c>
    </row>
    <row r="1949" spans="1:40" x14ac:dyDescent="0.25">
      <c r="A1949" t="str">
        <f t="shared" si="614"/>
        <v>43911Washington</v>
      </c>
      <c r="B1949" t="str">
        <f t="shared" si="615"/>
        <v>43911WA</v>
      </c>
      <c r="C1949" s="6">
        <v>43911</v>
      </c>
      <c r="D1949" t="s">
        <v>110</v>
      </c>
      <c r="E1949" t="s">
        <v>57</v>
      </c>
      <c r="F1949">
        <f>IFERROR(VLOOKUP(B1949,CovidTracking!B:G,4,FALSE),0)</f>
        <v>2006</v>
      </c>
      <c r="G1949">
        <f>IFERROR(VLOOKUP(B1949,CovidTracking!B:G,5,FALSE),0)</f>
        <v>21719</v>
      </c>
      <c r="H1949">
        <f t="shared" si="616"/>
        <v>23725</v>
      </c>
      <c r="I1949">
        <f>IFERROR(VLOOKUP(B1949,CovidTracking!B:G,6,FALSE),0)</f>
        <v>108</v>
      </c>
      <c r="J1949">
        <f t="shared" si="628"/>
        <v>233</v>
      </c>
      <c r="K1949">
        <f t="shared" si="629"/>
        <v>2383</v>
      </c>
      <c r="L1949">
        <f t="shared" si="630"/>
        <v>2616</v>
      </c>
      <c r="M1949">
        <f t="shared" si="631"/>
        <v>6</v>
      </c>
      <c r="N1949">
        <f>VLOOKUP(A1949,Mobility!$A:$L,7,FALSE)</f>
        <v>-43</v>
      </c>
      <c r="O1949">
        <f>VLOOKUP(A1949,Mobility!$A:$L,8,FALSE)</f>
        <v>-9</v>
      </c>
      <c r="P1949">
        <f>VLOOKUP(A1949,Mobility!$A:$L,9,FALSE)</f>
        <v>75</v>
      </c>
      <c r="Q1949">
        <f>VLOOKUP(A1949,Mobility!$A:$L,10,FALSE)</f>
        <v>-37</v>
      </c>
      <c r="R1949">
        <f>VLOOKUP(A1949,Mobility!$A:$L,11,FALSE)</f>
        <v>-28</v>
      </c>
      <c r="S1949">
        <f>VLOOKUP(A1949,Mobility!$A:$L,12,FALSE)</f>
        <v>10</v>
      </c>
      <c r="T1949">
        <f>VLOOKUP(D1949,'Pop and Pop Den'!A:C,2,FALSE)</f>
        <v>7797095</v>
      </c>
      <c r="U1949">
        <f>VLOOKUP(D1949,'Pop and Pop Den'!A:C,3,FALSE)</f>
        <v>117.3272</v>
      </c>
      <c r="V1949">
        <f>VLOOKUP(D1949,Unemployment!A:B,2,FALSE)</f>
        <v>4.3</v>
      </c>
      <c r="W1949">
        <f>VLOOKUP(D1949,Unemployment!H:J,2,FALSE)</f>
        <v>3.8</v>
      </c>
      <c r="X1949">
        <f>VLOOKUP(D1949,Unemployment!H:J,3,FALSE)</f>
        <v>5.0999999999999996</v>
      </c>
      <c r="Y1949">
        <f t="shared" si="617"/>
        <v>0.79999999999999982</v>
      </c>
      <c r="Z1949">
        <f t="shared" si="618"/>
        <v>1.2999999999999998</v>
      </c>
      <c r="AA1949">
        <f>VLOOKUP(D1949,MedianAge!A:B,2,FALSE)</f>
        <v>37.6</v>
      </c>
      <c r="AB1949" s="6">
        <f>VLOOKUP(D1949,StateActions!F:G,2,FALSE)</f>
        <v>43913</v>
      </c>
      <c r="AC1949" s="6">
        <f>VLOOKUP(D1949,StateActions!L:M,2,FALSE)</f>
        <v>43913</v>
      </c>
      <c r="AD1949" s="6">
        <f>VLOOKUP(D1949,StateActions!A:B,2,FALSE)</f>
        <v>43903</v>
      </c>
      <c r="AE1949">
        <f t="shared" si="619"/>
        <v>-2</v>
      </c>
      <c r="AF1949">
        <f t="shared" si="620"/>
        <v>-2</v>
      </c>
      <c r="AG1949">
        <f t="shared" si="621"/>
        <v>8</v>
      </c>
      <c r="AH1949" s="18">
        <f t="shared" si="622"/>
        <v>8.4552160168598525E-2</v>
      </c>
      <c r="AI1949" s="18">
        <f t="shared" si="623"/>
        <v>0.91544783983140143</v>
      </c>
      <c r="AJ1949" s="20">
        <f t="shared" si="624"/>
        <v>4.5521601685985244E-3</v>
      </c>
      <c r="AK1949" t="str">
        <f t="shared" si="625"/>
        <v>Include</v>
      </c>
      <c r="AL1949" t="str">
        <f t="shared" si="626"/>
        <v>10 or more deaths</v>
      </c>
      <c r="AM1949" s="6">
        <f>IFERROR(VLOOKUP(D1949,DatesEachStateReach10Deaths!A:B,2,FALSE),AK1949)</f>
        <v>43892</v>
      </c>
      <c r="AN1949">
        <f t="shared" si="627"/>
        <v>19</v>
      </c>
    </row>
    <row r="1950" spans="1:40" x14ac:dyDescent="0.25">
      <c r="A1950" t="str">
        <f t="shared" si="614"/>
        <v>43912Washington</v>
      </c>
      <c r="B1950" t="str">
        <f t="shared" si="615"/>
        <v>43912WA</v>
      </c>
      <c r="C1950" s="6">
        <v>43912</v>
      </c>
      <c r="D1950" t="s">
        <v>110</v>
      </c>
      <c r="E1950" t="s">
        <v>57</v>
      </c>
      <c r="F1950">
        <f>IFERROR(VLOOKUP(B1950,CovidTracking!B:G,4,FALSE),0)</f>
        <v>2242</v>
      </c>
      <c r="G1950">
        <f>IFERROR(VLOOKUP(B1950,CovidTracking!B:G,5,FALSE),0)</f>
        <v>25328</v>
      </c>
      <c r="H1950">
        <f t="shared" si="616"/>
        <v>27570</v>
      </c>
      <c r="I1950">
        <f>IFERROR(VLOOKUP(B1950,CovidTracking!B:G,6,FALSE),0)</f>
        <v>122</v>
      </c>
      <c r="J1950">
        <f t="shared" si="628"/>
        <v>236</v>
      </c>
      <c r="K1950">
        <f t="shared" si="629"/>
        <v>3609</v>
      </c>
      <c r="L1950">
        <f t="shared" si="630"/>
        <v>3845</v>
      </c>
      <c r="M1950">
        <f t="shared" si="631"/>
        <v>14</v>
      </c>
      <c r="N1950">
        <f>VLOOKUP(A1950,Mobility!$A:$L,7,FALSE)</f>
        <v>-38</v>
      </c>
      <c r="O1950">
        <f>VLOOKUP(A1950,Mobility!$A:$L,8,FALSE)</f>
        <v>-14</v>
      </c>
      <c r="P1950">
        <f>VLOOKUP(A1950,Mobility!$A:$L,9,FALSE)</f>
        <v>30</v>
      </c>
      <c r="Q1950">
        <f>VLOOKUP(A1950,Mobility!$A:$L,10,FALSE)</f>
        <v>-44</v>
      </c>
      <c r="R1950">
        <f>VLOOKUP(A1950,Mobility!$A:$L,11,FALSE)</f>
        <v>-32</v>
      </c>
      <c r="S1950">
        <f>VLOOKUP(A1950,Mobility!$A:$L,12,FALSE)</f>
        <v>9</v>
      </c>
      <c r="T1950">
        <f>VLOOKUP(D1950,'Pop and Pop Den'!A:C,2,FALSE)</f>
        <v>7797095</v>
      </c>
      <c r="U1950">
        <f>VLOOKUP(D1950,'Pop and Pop Den'!A:C,3,FALSE)</f>
        <v>117.3272</v>
      </c>
      <c r="V1950">
        <f>VLOOKUP(D1950,Unemployment!A:B,2,FALSE)</f>
        <v>4.3</v>
      </c>
      <c r="W1950">
        <f>VLOOKUP(D1950,Unemployment!H:J,2,FALSE)</f>
        <v>3.8</v>
      </c>
      <c r="X1950">
        <f>VLOOKUP(D1950,Unemployment!H:J,3,FALSE)</f>
        <v>5.0999999999999996</v>
      </c>
      <c r="Y1950">
        <f t="shared" si="617"/>
        <v>0.79999999999999982</v>
      </c>
      <c r="Z1950">
        <f t="shared" si="618"/>
        <v>1.2999999999999998</v>
      </c>
      <c r="AA1950">
        <f>VLOOKUP(D1950,MedianAge!A:B,2,FALSE)</f>
        <v>37.6</v>
      </c>
      <c r="AB1950" s="6">
        <f>VLOOKUP(D1950,StateActions!F:G,2,FALSE)</f>
        <v>43913</v>
      </c>
      <c r="AC1950" s="6">
        <f>VLOOKUP(D1950,StateActions!L:M,2,FALSE)</f>
        <v>43913</v>
      </c>
      <c r="AD1950" s="6">
        <f>VLOOKUP(D1950,StateActions!A:B,2,FALSE)</f>
        <v>43903</v>
      </c>
      <c r="AE1950">
        <f t="shared" si="619"/>
        <v>-1</v>
      </c>
      <c r="AF1950">
        <f t="shared" si="620"/>
        <v>-1</v>
      </c>
      <c r="AG1950">
        <f t="shared" si="621"/>
        <v>9</v>
      </c>
      <c r="AH1950" s="18">
        <f t="shared" si="622"/>
        <v>8.1320275661951394E-2</v>
      </c>
      <c r="AI1950" s="18">
        <f t="shared" si="623"/>
        <v>0.91867972433804856</v>
      </c>
      <c r="AJ1950" s="20">
        <f t="shared" si="624"/>
        <v>4.4250997461008339E-3</v>
      </c>
      <c r="AK1950" t="str">
        <f t="shared" si="625"/>
        <v>Include</v>
      </c>
      <c r="AL1950" t="str">
        <f t="shared" si="626"/>
        <v>10 or more deaths</v>
      </c>
      <c r="AM1950" s="6">
        <f>IFERROR(VLOOKUP(D1950,DatesEachStateReach10Deaths!A:B,2,FALSE),AK1950)</f>
        <v>43892</v>
      </c>
      <c r="AN1950">
        <f t="shared" si="627"/>
        <v>20</v>
      </c>
    </row>
    <row r="1951" spans="1:40" x14ac:dyDescent="0.25">
      <c r="A1951" t="str">
        <f t="shared" si="614"/>
        <v>43913Washington</v>
      </c>
      <c r="B1951" t="str">
        <f t="shared" si="615"/>
        <v>43913WA</v>
      </c>
      <c r="C1951" s="6">
        <v>43913</v>
      </c>
      <c r="D1951" t="s">
        <v>110</v>
      </c>
      <c r="E1951" t="s">
        <v>57</v>
      </c>
      <c r="F1951">
        <f>IFERROR(VLOOKUP(B1951,CovidTracking!B:G,4,FALSE),0)</f>
        <v>2450</v>
      </c>
      <c r="G1951">
        <f>IFERROR(VLOOKUP(B1951,CovidTracking!B:G,5,FALSE),0)</f>
        <v>28879</v>
      </c>
      <c r="H1951">
        <f t="shared" si="616"/>
        <v>31329</v>
      </c>
      <c r="I1951">
        <f>IFERROR(VLOOKUP(B1951,CovidTracking!B:G,6,FALSE),0)</f>
        <v>133</v>
      </c>
      <c r="J1951">
        <f t="shared" si="628"/>
        <v>208</v>
      </c>
      <c r="K1951">
        <f t="shared" si="629"/>
        <v>3551</v>
      </c>
      <c r="L1951">
        <f t="shared" si="630"/>
        <v>3759</v>
      </c>
      <c r="M1951">
        <f t="shared" si="631"/>
        <v>11</v>
      </c>
      <c r="N1951">
        <f>VLOOKUP(A1951,Mobility!$A:$L,7,FALSE)</f>
        <v>-36</v>
      </c>
      <c r="O1951">
        <f>VLOOKUP(A1951,Mobility!$A:$L,8,FALSE)</f>
        <v>-9</v>
      </c>
      <c r="P1951">
        <f>VLOOKUP(A1951,Mobility!$A:$L,9,FALSE)</f>
        <v>-4</v>
      </c>
      <c r="Q1951">
        <f>VLOOKUP(A1951,Mobility!$A:$L,10,FALSE)</f>
        <v>-50</v>
      </c>
      <c r="R1951">
        <f>VLOOKUP(A1951,Mobility!$A:$L,11,FALSE)</f>
        <v>-44</v>
      </c>
      <c r="S1951">
        <f>VLOOKUP(A1951,Mobility!$A:$L,12,FALSE)</f>
        <v>17</v>
      </c>
      <c r="T1951">
        <f>VLOOKUP(D1951,'Pop and Pop Den'!A:C,2,FALSE)</f>
        <v>7797095</v>
      </c>
      <c r="U1951">
        <f>VLOOKUP(D1951,'Pop and Pop Den'!A:C,3,FALSE)</f>
        <v>117.3272</v>
      </c>
      <c r="V1951">
        <f>VLOOKUP(D1951,Unemployment!A:B,2,FALSE)</f>
        <v>4.3</v>
      </c>
      <c r="W1951">
        <f>VLOOKUP(D1951,Unemployment!H:J,2,FALSE)</f>
        <v>3.8</v>
      </c>
      <c r="X1951">
        <f>VLOOKUP(D1951,Unemployment!H:J,3,FALSE)</f>
        <v>5.0999999999999996</v>
      </c>
      <c r="Y1951">
        <f t="shared" si="617"/>
        <v>0.79999999999999982</v>
      </c>
      <c r="Z1951">
        <f t="shared" si="618"/>
        <v>1.2999999999999998</v>
      </c>
      <c r="AA1951">
        <f>VLOOKUP(D1951,MedianAge!A:B,2,FALSE)</f>
        <v>37.6</v>
      </c>
      <c r="AB1951" s="6">
        <f>VLOOKUP(D1951,StateActions!F:G,2,FALSE)</f>
        <v>43913</v>
      </c>
      <c r="AC1951" s="6">
        <f>VLOOKUP(D1951,StateActions!L:M,2,FALSE)</f>
        <v>43913</v>
      </c>
      <c r="AD1951" s="6">
        <f>VLOOKUP(D1951,StateActions!A:B,2,FALSE)</f>
        <v>43903</v>
      </c>
      <c r="AE1951">
        <f t="shared" si="619"/>
        <v>0</v>
      </c>
      <c r="AF1951">
        <f t="shared" si="620"/>
        <v>0</v>
      </c>
      <c r="AG1951">
        <f t="shared" si="621"/>
        <v>10</v>
      </c>
      <c r="AH1951" s="18">
        <f t="shared" si="622"/>
        <v>7.8202304574036832E-2</v>
      </c>
      <c r="AI1951" s="18">
        <f t="shared" si="623"/>
        <v>0.92179769542596313</v>
      </c>
      <c r="AJ1951" s="20">
        <f t="shared" si="624"/>
        <v>4.2452679625905711E-3</v>
      </c>
      <c r="AK1951" t="str">
        <f t="shared" si="625"/>
        <v>Include</v>
      </c>
      <c r="AL1951" t="str">
        <f t="shared" si="626"/>
        <v>10 or more deaths</v>
      </c>
      <c r="AM1951" s="6">
        <f>IFERROR(VLOOKUP(D1951,DatesEachStateReach10Deaths!A:B,2,FALSE),AK1951)</f>
        <v>43892</v>
      </c>
      <c r="AN1951">
        <f t="shared" si="627"/>
        <v>21</v>
      </c>
    </row>
    <row r="1952" spans="1:40" x14ac:dyDescent="0.25">
      <c r="A1952" t="str">
        <f t="shared" si="614"/>
        <v>43914Washington</v>
      </c>
      <c r="B1952" t="str">
        <f t="shared" si="615"/>
        <v>43914WA</v>
      </c>
      <c r="C1952" s="6">
        <v>43914</v>
      </c>
      <c r="D1952" t="s">
        <v>110</v>
      </c>
      <c r="E1952" t="s">
        <v>57</v>
      </c>
      <c r="F1952">
        <f>IFERROR(VLOOKUP(B1952,CovidTracking!B:G,4,FALSE),0)</f>
        <v>2823</v>
      </c>
      <c r="G1952">
        <f>IFERROR(VLOOKUP(B1952,CovidTracking!B:G,5,FALSE),0)</f>
        <v>31712</v>
      </c>
      <c r="H1952">
        <f t="shared" si="616"/>
        <v>34535</v>
      </c>
      <c r="I1952">
        <f>IFERROR(VLOOKUP(B1952,CovidTracking!B:G,6,FALSE),0)</f>
        <v>142</v>
      </c>
      <c r="J1952">
        <f t="shared" si="628"/>
        <v>373</v>
      </c>
      <c r="K1952">
        <f t="shared" si="629"/>
        <v>2833</v>
      </c>
      <c r="L1952">
        <f t="shared" si="630"/>
        <v>3206</v>
      </c>
      <c r="M1952">
        <f t="shared" si="631"/>
        <v>9</v>
      </c>
      <c r="N1952">
        <f>VLOOKUP(A1952,Mobility!$A:$L,7,FALSE)</f>
        <v>-41</v>
      </c>
      <c r="O1952">
        <f>VLOOKUP(A1952,Mobility!$A:$L,8,FALSE)</f>
        <v>-13</v>
      </c>
      <c r="P1952">
        <f>VLOOKUP(A1952,Mobility!$A:$L,9,FALSE)</f>
        <v>-3</v>
      </c>
      <c r="Q1952">
        <f>VLOOKUP(A1952,Mobility!$A:$L,10,FALSE)</f>
        <v>-52</v>
      </c>
      <c r="R1952">
        <f>VLOOKUP(A1952,Mobility!$A:$L,11,FALSE)</f>
        <v>-49</v>
      </c>
      <c r="S1952">
        <f>VLOOKUP(A1952,Mobility!$A:$L,12,FALSE)</f>
        <v>20</v>
      </c>
      <c r="T1952">
        <f>VLOOKUP(D1952,'Pop and Pop Den'!A:C,2,FALSE)</f>
        <v>7797095</v>
      </c>
      <c r="U1952">
        <f>VLOOKUP(D1952,'Pop and Pop Den'!A:C,3,FALSE)</f>
        <v>117.3272</v>
      </c>
      <c r="V1952">
        <f>VLOOKUP(D1952,Unemployment!A:B,2,FALSE)</f>
        <v>4.3</v>
      </c>
      <c r="W1952">
        <f>VLOOKUP(D1952,Unemployment!H:J,2,FALSE)</f>
        <v>3.8</v>
      </c>
      <c r="X1952">
        <f>VLOOKUP(D1952,Unemployment!H:J,3,FALSE)</f>
        <v>5.0999999999999996</v>
      </c>
      <c r="Y1952">
        <f t="shared" si="617"/>
        <v>0.79999999999999982</v>
      </c>
      <c r="Z1952">
        <f t="shared" si="618"/>
        <v>1.2999999999999998</v>
      </c>
      <c r="AA1952">
        <f>VLOOKUP(D1952,MedianAge!A:B,2,FALSE)</f>
        <v>37.6</v>
      </c>
      <c r="AB1952" s="6">
        <f>VLOOKUP(D1952,StateActions!F:G,2,FALSE)</f>
        <v>43913</v>
      </c>
      <c r="AC1952" s="6">
        <f>VLOOKUP(D1952,StateActions!L:M,2,FALSE)</f>
        <v>43913</v>
      </c>
      <c r="AD1952" s="6">
        <f>VLOOKUP(D1952,StateActions!A:B,2,FALSE)</f>
        <v>43903</v>
      </c>
      <c r="AE1952">
        <f t="shared" si="619"/>
        <v>1</v>
      </c>
      <c r="AF1952">
        <f t="shared" si="620"/>
        <v>1</v>
      </c>
      <c r="AG1952">
        <f t="shared" si="621"/>
        <v>11</v>
      </c>
      <c r="AH1952" s="18">
        <f t="shared" si="622"/>
        <v>8.1743159113942379E-2</v>
      </c>
      <c r="AI1952" s="18">
        <f t="shared" si="623"/>
        <v>0.91825684088605763</v>
      </c>
      <c r="AJ1952" s="20">
        <f t="shared" si="624"/>
        <v>4.1117706674388306E-3</v>
      </c>
      <c r="AK1952" t="str">
        <f t="shared" si="625"/>
        <v>Include</v>
      </c>
      <c r="AL1952" t="str">
        <f t="shared" si="626"/>
        <v>10 or more deaths</v>
      </c>
      <c r="AM1952" s="6">
        <f>IFERROR(VLOOKUP(D1952,DatesEachStateReach10Deaths!A:B,2,FALSE),AK1952)</f>
        <v>43892</v>
      </c>
      <c r="AN1952">
        <f t="shared" si="627"/>
        <v>22</v>
      </c>
    </row>
    <row r="1953" spans="1:40" x14ac:dyDescent="0.25">
      <c r="A1953" t="str">
        <f t="shared" si="614"/>
        <v>43915Washington</v>
      </c>
      <c r="B1953" t="str">
        <f t="shared" si="615"/>
        <v>43915WA</v>
      </c>
      <c r="C1953" s="6">
        <v>43915</v>
      </c>
      <c r="D1953" t="s">
        <v>110</v>
      </c>
      <c r="E1953" t="s">
        <v>57</v>
      </c>
      <c r="F1953">
        <f>IFERROR(VLOOKUP(B1953,CovidTracking!B:G,4,FALSE),0)</f>
        <v>3275</v>
      </c>
      <c r="G1953">
        <f>IFERROR(VLOOKUP(B1953,CovidTracking!B:G,5,FALSE),0)</f>
        <v>31712</v>
      </c>
      <c r="H1953">
        <f t="shared" si="616"/>
        <v>34987</v>
      </c>
      <c r="I1953">
        <f>IFERROR(VLOOKUP(B1953,CovidTracking!B:G,6,FALSE),0)</f>
        <v>155</v>
      </c>
      <c r="J1953">
        <f t="shared" si="628"/>
        <v>452</v>
      </c>
      <c r="K1953">
        <f t="shared" si="629"/>
        <v>0</v>
      </c>
      <c r="L1953">
        <f t="shared" si="630"/>
        <v>452</v>
      </c>
      <c r="M1953">
        <f t="shared" si="631"/>
        <v>13</v>
      </c>
      <c r="N1953">
        <f>VLOOKUP(A1953,Mobility!$A:$L,7,FALSE)</f>
        <v>-44</v>
      </c>
      <c r="O1953">
        <f>VLOOKUP(A1953,Mobility!$A:$L,8,FALSE)</f>
        <v>-16</v>
      </c>
      <c r="P1953">
        <f>VLOOKUP(A1953,Mobility!$A:$L,9,FALSE)</f>
        <v>7</v>
      </c>
      <c r="Q1953">
        <f>VLOOKUP(A1953,Mobility!$A:$L,10,FALSE)</f>
        <v>-54</v>
      </c>
      <c r="R1953">
        <f>VLOOKUP(A1953,Mobility!$A:$L,11,FALSE)</f>
        <v>-52</v>
      </c>
      <c r="S1953">
        <f>VLOOKUP(A1953,Mobility!$A:$L,12,FALSE)</f>
        <v>21</v>
      </c>
      <c r="T1953">
        <f>VLOOKUP(D1953,'Pop and Pop Den'!A:C,2,FALSE)</f>
        <v>7797095</v>
      </c>
      <c r="U1953">
        <f>VLOOKUP(D1953,'Pop and Pop Den'!A:C,3,FALSE)</f>
        <v>117.3272</v>
      </c>
      <c r="V1953">
        <f>VLOOKUP(D1953,Unemployment!A:B,2,FALSE)</f>
        <v>4.3</v>
      </c>
      <c r="W1953">
        <f>VLOOKUP(D1953,Unemployment!H:J,2,FALSE)</f>
        <v>3.8</v>
      </c>
      <c r="X1953">
        <f>VLOOKUP(D1953,Unemployment!H:J,3,FALSE)</f>
        <v>5.0999999999999996</v>
      </c>
      <c r="Y1953">
        <f t="shared" si="617"/>
        <v>0.79999999999999982</v>
      </c>
      <c r="Z1953">
        <f t="shared" si="618"/>
        <v>1.2999999999999998</v>
      </c>
      <c r="AA1953">
        <f>VLOOKUP(D1953,MedianAge!A:B,2,FALSE)</f>
        <v>37.6</v>
      </c>
      <c r="AB1953" s="6">
        <f>VLOOKUP(D1953,StateActions!F:G,2,FALSE)</f>
        <v>43913</v>
      </c>
      <c r="AC1953" s="6">
        <f>VLOOKUP(D1953,StateActions!L:M,2,FALSE)</f>
        <v>43913</v>
      </c>
      <c r="AD1953" s="6">
        <f>VLOOKUP(D1953,StateActions!A:B,2,FALSE)</f>
        <v>43903</v>
      </c>
      <c r="AE1953">
        <f t="shared" si="619"/>
        <v>2</v>
      </c>
      <c r="AF1953">
        <f t="shared" si="620"/>
        <v>2</v>
      </c>
      <c r="AG1953">
        <f t="shared" si="621"/>
        <v>12</v>
      </c>
      <c r="AH1953" s="18">
        <f t="shared" si="622"/>
        <v>9.3606196587303861E-2</v>
      </c>
      <c r="AI1953" s="18">
        <f t="shared" si="623"/>
        <v>0.90639380341269615</v>
      </c>
      <c r="AJ1953" s="20">
        <f t="shared" si="624"/>
        <v>4.4302169377197246E-3</v>
      </c>
      <c r="AK1953" t="str">
        <f t="shared" si="625"/>
        <v>Include</v>
      </c>
      <c r="AL1953" t="str">
        <f t="shared" si="626"/>
        <v>10 or more deaths</v>
      </c>
      <c r="AM1953" s="6">
        <f>IFERROR(VLOOKUP(D1953,DatesEachStateReach10Deaths!A:B,2,FALSE),AK1953)</f>
        <v>43892</v>
      </c>
      <c r="AN1953">
        <f t="shared" si="627"/>
        <v>23</v>
      </c>
    </row>
    <row r="1954" spans="1:40" x14ac:dyDescent="0.25">
      <c r="A1954" t="str">
        <f t="shared" si="614"/>
        <v>43916Washington</v>
      </c>
      <c r="B1954" t="str">
        <f t="shared" si="615"/>
        <v>43916WA</v>
      </c>
      <c r="C1954" s="6">
        <v>43916</v>
      </c>
      <c r="D1954" t="s">
        <v>110</v>
      </c>
      <c r="E1954" t="s">
        <v>57</v>
      </c>
      <c r="F1954">
        <f>IFERROR(VLOOKUP(B1954,CovidTracking!B:G,4,FALSE),0)</f>
        <v>3745</v>
      </c>
      <c r="G1954">
        <f>IFERROR(VLOOKUP(B1954,CovidTracking!B:G,5,FALSE),0)</f>
        <v>31712</v>
      </c>
      <c r="H1954">
        <f t="shared" si="616"/>
        <v>35457</v>
      </c>
      <c r="I1954">
        <f>IFERROR(VLOOKUP(B1954,CovidTracking!B:G,6,FALSE),0)</f>
        <v>177</v>
      </c>
      <c r="J1954">
        <f t="shared" si="628"/>
        <v>470</v>
      </c>
      <c r="K1954">
        <f t="shared" si="629"/>
        <v>0</v>
      </c>
      <c r="L1954">
        <f t="shared" si="630"/>
        <v>470</v>
      </c>
      <c r="M1954">
        <f t="shared" si="631"/>
        <v>22</v>
      </c>
      <c r="N1954">
        <f>VLOOKUP(A1954,Mobility!$A:$L,7,FALSE)</f>
        <v>-49</v>
      </c>
      <c r="O1954">
        <f>VLOOKUP(A1954,Mobility!$A:$L,8,FALSE)</f>
        <v>-21</v>
      </c>
      <c r="P1954">
        <f>VLOOKUP(A1954,Mobility!$A:$L,9,FALSE)</f>
        <v>-15</v>
      </c>
      <c r="Q1954">
        <f>VLOOKUP(A1954,Mobility!$A:$L,10,FALSE)</f>
        <v>-59</v>
      </c>
      <c r="R1954">
        <f>VLOOKUP(A1954,Mobility!$A:$L,11,FALSE)</f>
        <v>-56</v>
      </c>
      <c r="S1954">
        <f>VLOOKUP(A1954,Mobility!$A:$L,12,FALSE)</f>
        <v>23</v>
      </c>
      <c r="T1954">
        <f>VLOOKUP(D1954,'Pop and Pop Den'!A:C,2,FALSE)</f>
        <v>7797095</v>
      </c>
      <c r="U1954">
        <f>VLOOKUP(D1954,'Pop and Pop Den'!A:C,3,FALSE)</f>
        <v>117.3272</v>
      </c>
      <c r="V1954">
        <f>VLOOKUP(D1954,Unemployment!A:B,2,FALSE)</f>
        <v>4.3</v>
      </c>
      <c r="W1954">
        <f>VLOOKUP(D1954,Unemployment!H:J,2,FALSE)</f>
        <v>3.8</v>
      </c>
      <c r="X1954">
        <f>VLOOKUP(D1954,Unemployment!H:J,3,FALSE)</f>
        <v>5.0999999999999996</v>
      </c>
      <c r="Y1954">
        <f t="shared" si="617"/>
        <v>0.79999999999999982</v>
      </c>
      <c r="Z1954">
        <f t="shared" si="618"/>
        <v>1.2999999999999998</v>
      </c>
      <c r="AA1954">
        <f>VLOOKUP(D1954,MedianAge!A:B,2,FALSE)</f>
        <v>37.6</v>
      </c>
      <c r="AB1954" s="6">
        <f>VLOOKUP(D1954,StateActions!F:G,2,FALSE)</f>
        <v>43913</v>
      </c>
      <c r="AC1954" s="6">
        <f>VLOOKUP(D1954,StateActions!L:M,2,FALSE)</f>
        <v>43913</v>
      </c>
      <c r="AD1954" s="6">
        <f>VLOOKUP(D1954,StateActions!A:B,2,FALSE)</f>
        <v>43903</v>
      </c>
      <c r="AE1954">
        <f t="shared" si="619"/>
        <v>3</v>
      </c>
      <c r="AF1954">
        <f t="shared" si="620"/>
        <v>3</v>
      </c>
      <c r="AG1954">
        <f t="shared" si="621"/>
        <v>13</v>
      </c>
      <c r="AH1954" s="18">
        <f t="shared" si="622"/>
        <v>0.10562089291254195</v>
      </c>
      <c r="AI1954" s="18">
        <f t="shared" si="623"/>
        <v>0.89437910708745805</v>
      </c>
      <c r="AJ1954" s="20">
        <f t="shared" si="624"/>
        <v>4.9919620949318896E-3</v>
      </c>
      <c r="AK1954" t="str">
        <f t="shared" si="625"/>
        <v>Include</v>
      </c>
      <c r="AL1954" t="str">
        <f t="shared" si="626"/>
        <v>10 or more deaths</v>
      </c>
      <c r="AM1954" s="6">
        <f>IFERROR(VLOOKUP(D1954,DatesEachStateReach10Deaths!A:B,2,FALSE),AK1954)</f>
        <v>43892</v>
      </c>
      <c r="AN1954">
        <f t="shared" si="627"/>
        <v>24</v>
      </c>
    </row>
    <row r="1955" spans="1:40" x14ac:dyDescent="0.25">
      <c r="A1955" t="str">
        <f t="shared" si="614"/>
        <v>43917Washington</v>
      </c>
      <c r="B1955" t="str">
        <f t="shared" si="615"/>
        <v>43917WA</v>
      </c>
      <c r="C1955" s="6">
        <v>43917</v>
      </c>
      <c r="D1955" t="s">
        <v>110</v>
      </c>
      <c r="E1955" t="s">
        <v>57</v>
      </c>
      <c r="F1955">
        <f>IFERROR(VLOOKUP(B1955,CovidTracking!B:G,4,FALSE),0)</f>
        <v>4238</v>
      </c>
      <c r="G1955">
        <f>IFERROR(VLOOKUP(B1955,CovidTracking!B:G,5,FALSE),0)</f>
        <v>43173</v>
      </c>
      <c r="H1955">
        <f t="shared" si="616"/>
        <v>47411</v>
      </c>
      <c r="I1955">
        <f>IFERROR(VLOOKUP(B1955,CovidTracking!B:G,6,FALSE),0)</f>
        <v>191</v>
      </c>
      <c r="J1955">
        <f t="shared" si="628"/>
        <v>493</v>
      </c>
      <c r="K1955">
        <f t="shared" si="629"/>
        <v>11461</v>
      </c>
      <c r="L1955">
        <f t="shared" si="630"/>
        <v>11954</v>
      </c>
      <c r="M1955">
        <f t="shared" si="631"/>
        <v>14</v>
      </c>
      <c r="N1955">
        <f>VLOOKUP(A1955,Mobility!$A:$L,7,FALSE)</f>
        <v>-51</v>
      </c>
      <c r="O1955">
        <f>VLOOKUP(A1955,Mobility!$A:$L,8,FALSE)</f>
        <v>-22</v>
      </c>
      <c r="P1955">
        <f>VLOOKUP(A1955,Mobility!$A:$L,9,FALSE)</f>
        <v>-19</v>
      </c>
      <c r="Q1955">
        <f>VLOOKUP(A1955,Mobility!$A:$L,10,FALSE)</f>
        <v>-61</v>
      </c>
      <c r="R1955">
        <f>VLOOKUP(A1955,Mobility!$A:$L,11,FALSE)</f>
        <v>-56</v>
      </c>
      <c r="S1955">
        <f>VLOOKUP(A1955,Mobility!$A:$L,12,FALSE)</f>
        <v>24</v>
      </c>
      <c r="T1955">
        <f>VLOOKUP(D1955,'Pop and Pop Den'!A:C,2,FALSE)</f>
        <v>7797095</v>
      </c>
      <c r="U1955">
        <f>VLOOKUP(D1955,'Pop and Pop Den'!A:C,3,FALSE)</f>
        <v>117.3272</v>
      </c>
      <c r="V1955">
        <f>VLOOKUP(D1955,Unemployment!A:B,2,FALSE)</f>
        <v>4.3</v>
      </c>
      <c r="W1955">
        <f>VLOOKUP(D1955,Unemployment!H:J,2,FALSE)</f>
        <v>3.8</v>
      </c>
      <c r="X1955">
        <f>VLOOKUP(D1955,Unemployment!H:J,3,FALSE)</f>
        <v>5.0999999999999996</v>
      </c>
      <c r="Y1955">
        <f t="shared" si="617"/>
        <v>0.79999999999999982</v>
      </c>
      <c r="Z1955">
        <f t="shared" si="618"/>
        <v>1.2999999999999998</v>
      </c>
      <c r="AA1955">
        <f>VLOOKUP(D1955,MedianAge!A:B,2,FALSE)</f>
        <v>37.6</v>
      </c>
      <c r="AB1955" s="6">
        <f>VLOOKUP(D1955,StateActions!F:G,2,FALSE)</f>
        <v>43913</v>
      </c>
      <c r="AC1955" s="6">
        <f>VLOOKUP(D1955,StateActions!L:M,2,FALSE)</f>
        <v>43913</v>
      </c>
      <c r="AD1955" s="6">
        <f>VLOOKUP(D1955,StateActions!A:B,2,FALSE)</f>
        <v>43903</v>
      </c>
      <c r="AE1955">
        <f t="shared" si="619"/>
        <v>4</v>
      </c>
      <c r="AF1955">
        <f t="shared" si="620"/>
        <v>4</v>
      </c>
      <c r="AG1955">
        <f t="shared" si="621"/>
        <v>14</v>
      </c>
      <c r="AH1955" s="18">
        <f t="shared" si="622"/>
        <v>8.9388538524814917E-2</v>
      </c>
      <c r="AI1955" s="18">
        <f t="shared" si="623"/>
        <v>0.91061146147518512</v>
      </c>
      <c r="AJ1955" s="20">
        <f t="shared" si="624"/>
        <v>4.0286009575836827E-3</v>
      </c>
      <c r="AK1955" t="str">
        <f t="shared" si="625"/>
        <v>Include</v>
      </c>
      <c r="AL1955" t="str">
        <f t="shared" si="626"/>
        <v>10 or more deaths</v>
      </c>
      <c r="AM1955" s="6">
        <f>IFERROR(VLOOKUP(D1955,DatesEachStateReach10Deaths!A:B,2,FALSE),AK1955)</f>
        <v>43892</v>
      </c>
      <c r="AN1955">
        <f t="shared" si="627"/>
        <v>25</v>
      </c>
    </row>
    <row r="1956" spans="1:40" x14ac:dyDescent="0.25">
      <c r="A1956" t="str">
        <f t="shared" si="614"/>
        <v>43918Washington</v>
      </c>
      <c r="B1956" t="str">
        <f t="shared" si="615"/>
        <v>43918WA</v>
      </c>
      <c r="C1956" s="6">
        <v>43918</v>
      </c>
      <c r="D1956" t="s">
        <v>110</v>
      </c>
      <c r="E1956" t="s">
        <v>57</v>
      </c>
      <c r="F1956">
        <f>IFERROR(VLOOKUP(B1956,CovidTracking!B:G,4,FALSE),0)</f>
        <v>4707</v>
      </c>
      <c r="G1956">
        <f>IFERROR(VLOOKUP(B1956,CovidTracking!B:G,5,FALSE),0)</f>
        <v>49015</v>
      </c>
      <c r="H1956">
        <f t="shared" si="616"/>
        <v>53722</v>
      </c>
      <c r="I1956">
        <f>IFERROR(VLOOKUP(B1956,CovidTracking!B:G,6,FALSE),0)</f>
        <v>211</v>
      </c>
      <c r="J1956">
        <f t="shared" si="628"/>
        <v>469</v>
      </c>
      <c r="K1956">
        <f t="shared" si="629"/>
        <v>5842</v>
      </c>
      <c r="L1956">
        <f t="shared" si="630"/>
        <v>6311</v>
      </c>
      <c r="M1956">
        <f t="shared" si="631"/>
        <v>20</v>
      </c>
      <c r="N1956">
        <f>VLOOKUP(A1956,Mobility!$A:$L,7,FALSE)</f>
        <v>-55</v>
      </c>
      <c r="O1956">
        <f>VLOOKUP(A1956,Mobility!$A:$L,8,FALSE)</f>
        <v>-26</v>
      </c>
      <c r="P1956">
        <f>VLOOKUP(A1956,Mobility!$A:$L,9,FALSE)</f>
        <v>-26</v>
      </c>
      <c r="Q1956">
        <f>VLOOKUP(A1956,Mobility!$A:$L,10,FALSE)</f>
        <v>-56</v>
      </c>
      <c r="R1956">
        <f>VLOOKUP(A1956,Mobility!$A:$L,11,FALSE)</f>
        <v>-40</v>
      </c>
      <c r="S1956">
        <f>VLOOKUP(A1956,Mobility!$A:$L,12,FALSE)</f>
        <v>16</v>
      </c>
      <c r="T1956">
        <f>VLOOKUP(D1956,'Pop and Pop Den'!A:C,2,FALSE)</f>
        <v>7797095</v>
      </c>
      <c r="U1956">
        <f>VLOOKUP(D1956,'Pop and Pop Den'!A:C,3,FALSE)</f>
        <v>117.3272</v>
      </c>
      <c r="V1956">
        <f>VLOOKUP(D1956,Unemployment!A:B,2,FALSE)</f>
        <v>4.3</v>
      </c>
      <c r="W1956">
        <f>VLOOKUP(D1956,Unemployment!H:J,2,FALSE)</f>
        <v>3.8</v>
      </c>
      <c r="X1956">
        <f>VLOOKUP(D1956,Unemployment!H:J,3,FALSE)</f>
        <v>5.0999999999999996</v>
      </c>
      <c r="Y1956">
        <f t="shared" si="617"/>
        <v>0.79999999999999982</v>
      </c>
      <c r="Z1956">
        <f t="shared" si="618"/>
        <v>1.2999999999999998</v>
      </c>
      <c r="AA1956">
        <f>VLOOKUP(D1956,MedianAge!A:B,2,FALSE)</f>
        <v>37.6</v>
      </c>
      <c r="AB1956" s="6">
        <f>VLOOKUP(D1956,StateActions!F:G,2,FALSE)</f>
        <v>43913</v>
      </c>
      <c r="AC1956" s="6">
        <f>VLOOKUP(D1956,StateActions!L:M,2,FALSE)</f>
        <v>43913</v>
      </c>
      <c r="AD1956" s="6">
        <f>VLOOKUP(D1956,StateActions!A:B,2,FALSE)</f>
        <v>43903</v>
      </c>
      <c r="AE1956">
        <f t="shared" si="619"/>
        <v>5</v>
      </c>
      <c r="AF1956">
        <f t="shared" si="620"/>
        <v>5</v>
      </c>
      <c r="AG1956">
        <f t="shared" si="621"/>
        <v>15</v>
      </c>
      <c r="AH1956" s="18">
        <f t="shared" si="622"/>
        <v>8.7617735750716658E-2</v>
      </c>
      <c r="AI1956" s="18">
        <f t="shared" si="623"/>
        <v>0.91238226424928337</v>
      </c>
      <c r="AJ1956" s="20">
        <f t="shared" si="624"/>
        <v>3.927627415211645E-3</v>
      </c>
      <c r="AK1956" t="str">
        <f t="shared" si="625"/>
        <v>Include</v>
      </c>
      <c r="AL1956" t="str">
        <f t="shared" si="626"/>
        <v>10 or more deaths</v>
      </c>
      <c r="AM1956" s="6">
        <f>IFERROR(VLOOKUP(D1956,DatesEachStateReach10Deaths!A:B,2,FALSE),AK1956)</f>
        <v>43892</v>
      </c>
      <c r="AN1956">
        <f t="shared" si="627"/>
        <v>26</v>
      </c>
    </row>
    <row r="1957" spans="1:40" x14ac:dyDescent="0.25">
      <c r="A1957" t="str">
        <f t="shared" si="614"/>
        <v>43919Washington</v>
      </c>
      <c r="B1957" t="str">
        <f t="shared" si="615"/>
        <v>43919WA</v>
      </c>
      <c r="C1957" s="6">
        <v>43919</v>
      </c>
      <c r="D1957" t="s">
        <v>110</v>
      </c>
      <c r="E1957" t="s">
        <v>57</v>
      </c>
      <c r="F1957">
        <f>IFERROR(VLOOKUP(B1957,CovidTracking!B:G,4,FALSE),0)</f>
        <v>5102</v>
      </c>
      <c r="G1957">
        <f>IFERROR(VLOOKUP(B1957,CovidTracking!B:G,5,FALSE),0)</f>
        <v>54896</v>
      </c>
      <c r="H1957">
        <f t="shared" si="616"/>
        <v>59998</v>
      </c>
      <c r="I1957">
        <f>IFERROR(VLOOKUP(B1957,CovidTracking!B:G,6,FALSE),0)</f>
        <v>228</v>
      </c>
      <c r="J1957">
        <f t="shared" si="628"/>
        <v>395</v>
      </c>
      <c r="K1957">
        <f t="shared" si="629"/>
        <v>5881</v>
      </c>
      <c r="L1957">
        <f t="shared" si="630"/>
        <v>6276</v>
      </c>
      <c r="M1957">
        <f t="shared" si="631"/>
        <v>17</v>
      </c>
      <c r="N1957">
        <f>VLOOKUP(A1957,Mobility!$A:$L,7,FALSE)</f>
        <v>-48</v>
      </c>
      <c r="O1957">
        <f>VLOOKUP(A1957,Mobility!$A:$L,8,FALSE)</f>
        <v>-26</v>
      </c>
      <c r="P1957">
        <f>VLOOKUP(A1957,Mobility!$A:$L,9,FALSE)</f>
        <v>-11</v>
      </c>
      <c r="Q1957">
        <f>VLOOKUP(A1957,Mobility!$A:$L,10,FALSE)</f>
        <v>-56</v>
      </c>
      <c r="R1957">
        <f>VLOOKUP(A1957,Mobility!$A:$L,11,FALSE)</f>
        <v>-41</v>
      </c>
      <c r="S1957">
        <f>VLOOKUP(A1957,Mobility!$A:$L,12,FALSE)</f>
        <v>13</v>
      </c>
      <c r="T1957">
        <f>VLOOKUP(D1957,'Pop and Pop Den'!A:C,2,FALSE)</f>
        <v>7797095</v>
      </c>
      <c r="U1957">
        <f>VLOOKUP(D1957,'Pop and Pop Den'!A:C,3,FALSE)</f>
        <v>117.3272</v>
      </c>
      <c r="V1957">
        <f>VLOOKUP(D1957,Unemployment!A:B,2,FALSE)</f>
        <v>4.3</v>
      </c>
      <c r="W1957">
        <f>VLOOKUP(D1957,Unemployment!H:J,2,FALSE)</f>
        <v>3.8</v>
      </c>
      <c r="X1957">
        <f>VLOOKUP(D1957,Unemployment!H:J,3,FALSE)</f>
        <v>5.0999999999999996</v>
      </c>
      <c r="Y1957">
        <f t="shared" si="617"/>
        <v>0.79999999999999982</v>
      </c>
      <c r="Z1957">
        <f t="shared" si="618"/>
        <v>1.2999999999999998</v>
      </c>
      <c r="AA1957">
        <f>VLOOKUP(D1957,MedianAge!A:B,2,FALSE)</f>
        <v>37.6</v>
      </c>
      <c r="AB1957" s="6">
        <f>VLOOKUP(D1957,StateActions!F:G,2,FALSE)</f>
        <v>43913</v>
      </c>
      <c r="AC1957" s="6">
        <f>VLOOKUP(D1957,StateActions!L:M,2,FALSE)</f>
        <v>43913</v>
      </c>
      <c r="AD1957" s="6">
        <f>VLOOKUP(D1957,StateActions!A:B,2,FALSE)</f>
        <v>43903</v>
      </c>
      <c r="AE1957">
        <f t="shared" si="619"/>
        <v>6</v>
      </c>
      <c r="AF1957">
        <f t="shared" si="620"/>
        <v>6</v>
      </c>
      <c r="AG1957">
        <f t="shared" si="621"/>
        <v>16</v>
      </c>
      <c r="AH1957" s="18">
        <f t="shared" si="622"/>
        <v>8.5036167872262411E-2</v>
      </c>
      <c r="AI1957" s="18">
        <f t="shared" si="623"/>
        <v>0.91496383212773758</v>
      </c>
      <c r="AJ1957" s="20">
        <f t="shared" si="624"/>
        <v>3.8001266708890297E-3</v>
      </c>
      <c r="AK1957" t="str">
        <f t="shared" si="625"/>
        <v>Include</v>
      </c>
      <c r="AL1957" t="str">
        <f t="shared" si="626"/>
        <v>10 or more deaths</v>
      </c>
      <c r="AM1957" s="6">
        <f>IFERROR(VLOOKUP(D1957,DatesEachStateReach10Deaths!A:B,2,FALSE),AK1957)</f>
        <v>43892</v>
      </c>
      <c r="AN1957">
        <f t="shared" si="627"/>
        <v>27</v>
      </c>
    </row>
    <row r="1958" spans="1:40" x14ac:dyDescent="0.25">
      <c r="A1958" t="str">
        <f t="shared" si="614"/>
        <v>43920Washington</v>
      </c>
      <c r="B1958" t="str">
        <f t="shared" si="615"/>
        <v>43920WA</v>
      </c>
      <c r="C1958" s="6">
        <v>43920</v>
      </c>
      <c r="D1958" t="s">
        <v>110</v>
      </c>
      <c r="E1958" t="s">
        <v>57</v>
      </c>
      <c r="F1958">
        <f>IFERROR(VLOOKUP(B1958,CovidTracking!B:G,4,FALSE),0)</f>
        <v>5566</v>
      </c>
      <c r="G1958">
        <f>IFERROR(VLOOKUP(B1958,CovidTracking!B:G,5,FALSE),0)</f>
        <v>60566</v>
      </c>
      <c r="H1958">
        <f t="shared" si="616"/>
        <v>66132</v>
      </c>
      <c r="I1958">
        <f>IFERROR(VLOOKUP(B1958,CovidTracking!B:G,6,FALSE),0)</f>
        <v>239</v>
      </c>
      <c r="J1958">
        <f t="shared" si="628"/>
        <v>464</v>
      </c>
      <c r="K1958">
        <f t="shared" si="629"/>
        <v>5670</v>
      </c>
      <c r="L1958">
        <f t="shared" si="630"/>
        <v>6134</v>
      </c>
      <c r="M1958">
        <f t="shared" si="631"/>
        <v>11</v>
      </c>
      <c r="N1958">
        <f>VLOOKUP(A1958,Mobility!$A:$L,7,FALSE)</f>
        <v>-45</v>
      </c>
      <c r="O1958">
        <f>VLOOKUP(A1958,Mobility!$A:$L,8,FALSE)</f>
        <v>-23</v>
      </c>
      <c r="P1958">
        <f>VLOOKUP(A1958,Mobility!$A:$L,9,FALSE)</f>
        <v>-26</v>
      </c>
      <c r="Q1958">
        <f>VLOOKUP(A1958,Mobility!$A:$L,10,FALSE)</f>
        <v>-60</v>
      </c>
      <c r="R1958">
        <f>VLOOKUP(A1958,Mobility!$A:$L,11,FALSE)</f>
        <v>-56</v>
      </c>
      <c r="S1958">
        <f>VLOOKUP(A1958,Mobility!$A:$L,12,FALSE)</f>
        <v>21</v>
      </c>
      <c r="T1958">
        <f>VLOOKUP(D1958,'Pop and Pop Den'!A:C,2,FALSE)</f>
        <v>7797095</v>
      </c>
      <c r="U1958">
        <f>VLOOKUP(D1958,'Pop and Pop Den'!A:C,3,FALSE)</f>
        <v>117.3272</v>
      </c>
      <c r="V1958">
        <f>VLOOKUP(D1958,Unemployment!A:B,2,FALSE)</f>
        <v>4.3</v>
      </c>
      <c r="W1958">
        <f>VLOOKUP(D1958,Unemployment!H:J,2,FALSE)</f>
        <v>3.8</v>
      </c>
      <c r="X1958">
        <f>VLOOKUP(D1958,Unemployment!H:J,3,FALSE)</f>
        <v>5.0999999999999996</v>
      </c>
      <c r="Y1958">
        <f t="shared" si="617"/>
        <v>0.79999999999999982</v>
      </c>
      <c r="Z1958">
        <f t="shared" si="618"/>
        <v>1.2999999999999998</v>
      </c>
      <c r="AA1958">
        <f>VLOOKUP(D1958,MedianAge!A:B,2,FALSE)</f>
        <v>37.6</v>
      </c>
      <c r="AB1958" s="6">
        <f>VLOOKUP(D1958,StateActions!F:G,2,FALSE)</f>
        <v>43913</v>
      </c>
      <c r="AC1958" s="6">
        <f>VLOOKUP(D1958,StateActions!L:M,2,FALSE)</f>
        <v>43913</v>
      </c>
      <c r="AD1958" s="6">
        <f>VLOOKUP(D1958,StateActions!A:B,2,FALSE)</f>
        <v>43903</v>
      </c>
      <c r="AE1958">
        <f t="shared" si="619"/>
        <v>7</v>
      </c>
      <c r="AF1958">
        <f t="shared" si="620"/>
        <v>7</v>
      </c>
      <c r="AG1958">
        <f t="shared" si="621"/>
        <v>17</v>
      </c>
      <c r="AH1958" s="18">
        <f t="shared" si="622"/>
        <v>8.4165003326679977E-2</v>
      </c>
      <c r="AI1958" s="18">
        <f t="shared" si="623"/>
        <v>0.91583499667332002</v>
      </c>
      <c r="AJ1958" s="20">
        <f t="shared" si="624"/>
        <v>3.6139841529063085E-3</v>
      </c>
      <c r="AK1958" t="str">
        <f t="shared" si="625"/>
        <v>Include</v>
      </c>
      <c r="AL1958" t="str">
        <f t="shared" si="626"/>
        <v>10 or more deaths</v>
      </c>
      <c r="AM1958" s="6">
        <f>IFERROR(VLOOKUP(D1958,DatesEachStateReach10Deaths!A:B,2,FALSE),AK1958)</f>
        <v>43892</v>
      </c>
      <c r="AN1958">
        <f t="shared" si="627"/>
        <v>28</v>
      </c>
    </row>
    <row r="1959" spans="1:40" x14ac:dyDescent="0.25">
      <c r="A1959" t="str">
        <f t="shared" si="614"/>
        <v>43921Washington</v>
      </c>
      <c r="B1959" t="str">
        <f t="shared" si="615"/>
        <v>43921WA</v>
      </c>
      <c r="C1959" s="6">
        <v>43921</v>
      </c>
      <c r="D1959" t="s">
        <v>110</v>
      </c>
      <c r="E1959" t="s">
        <v>57</v>
      </c>
      <c r="F1959">
        <f>IFERROR(VLOOKUP(B1959,CovidTracking!B:G,4,FALSE),0)</f>
        <v>6030</v>
      </c>
      <c r="G1959">
        <f>IFERROR(VLOOKUP(B1959,CovidTracking!B:G,5,FALSE),0)</f>
        <v>60566</v>
      </c>
      <c r="H1959">
        <f t="shared" si="616"/>
        <v>66596</v>
      </c>
      <c r="I1959">
        <f>IFERROR(VLOOKUP(B1959,CovidTracking!B:G,6,FALSE),0)</f>
        <v>252</v>
      </c>
      <c r="J1959">
        <f t="shared" si="628"/>
        <v>464</v>
      </c>
      <c r="K1959">
        <f t="shared" si="629"/>
        <v>0</v>
      </c>
      <c r="L1959">
        <f t="shared" si="630"/>
        <v>464</v>
      </c>
      <c r="M1959">
        <f t="shared" si="631"/>
        <v>13</v>
      </c>
      <c r="N1959">
        <f>VLOOKUP(A1959,Mobility!$A:$L,7,FALSE)</f>
        <v>-42</v>
      </c>
      <c r="O1959">
        <f>VLOOKUP(A1959,Mobility!$A:$L,8,FALSE)</f>
        <v>-18</v>
      </c>
      <c r="P1959">
        <f>VLOOKUP(A1959,Mobility!$A:$L,9,FALSE)</f>
        <v>-1</v>
      </c>
      <c r="Q1959">
        <f>VLOOKUP(A1959,Mobility!$A:$L,10,FALSE)</f>
        <v>-58</v>
      </c>
      <c r="R1959">
        <f>VLOOKUP(A1959,Mobility!$A:$L,11,FALSE)</f>
        <v>-58</v>
      </c>
      <c r="S1959">
        <f>VLOOKUP(A1959,Mobility!$A:$L,12,FALSE)</f>
        <v>23</v>
      </c>
      <c r="T1959">
        <f>VLOOKUP(D1959,'Pop and Pop Den'!A:C,2,FALSE)</f>
        <v>7797095</v>
      </c>
      <c r="U1959">
        <f>VLOOKUP(D1959,'Pop and Pop Den'!A:C,3,FALSE)</f>
        <v>117.3272</v>
      </c>
      <c r="V1959">
        <f>VLOOKUP(D1959,Unemployment!A:B,2,FALSE)</f>
        <v>4.3</v>
      </c>
      <c r="W1959">
        <f>VLOOKUP(D1959,Unemployment!H:J,2,FALSE)</f>
        <v>3.8</v>
      </c>
      <c r="X1959">
        <f>VLOOKUP(D1959,Unemployment!H:J,3,FALSE)</f>
        <v>5.0999999999999996</v>
      </c>
      <c r="Y1959">
        <f t="shared" si="617"/>
        <v>0.79999999999999982</v>
      </c>
      <c r="Z1959">
        <f t="shared" si="618"/>
        <v>1.2999999999999998</v>
      </c>
      <c r="AA1959">
        <f>VLOOKUP(D1959,MedianAge!A:B,2,FALSE)</f>
        <v>37.6</v>
      </c>
      <c r="AB1959" s="6">
        <f>VLOOKUP(D1959,StateActions!F:G,2,FALSE)</f>
        <v>43913</v>
      </c>
      <c r="AC1959" s="6">
        <f>VLOOKUP(D1959,StateActions!L:M,2,FALSE)</f>
        <v>43913</v>
      </c>
      <c r="AD1959" s="6">
        <f>VLOOKUP(D1959,StateActions!A:B,2,FALSE)</f>
        <v>43903</v>
      </c>
      <c r="AE1959">
        <f t="shared" si="619"/>
        <v>8</v>
      </c>
      <c r="AF1959">
        <f t="shared" si="620"/>
        <v>8</v>
      </c>
      <c r="AG1959">
        <f t="shared" si="621"/>
        <v>18</v>
      </c>
      <c r="AH1959" s="18">
        <f t="shared" si="622"/>
        <v>9.0545978737461716E-2</v>
      </c>
      <c r="AI1959" s="18">
        <f t="shared" si="623"/>
        <v>0.90945402126253827</v>
      </c>
      <c r="AJ1959" s="20">
        <f t="shared" si="624"/>
        <v>3.7840110517148176E-3</v>
      </c>
      <c r="AK1959" t="str">
        <f t="shared" si="625"/>
        <v>Include</v>
      </c>
      <c r="AL1959" t="str">
        <f t="shared" si="626"/>
        <v>10 or more deaths</v>
      </c>
      <c r="AM1959" s="6">
        <f>IFERROR(VLOOKUP(D1959,DatesEachStateReach10Deaths!A:B,2,FALSE),AK1959)</f>
        <v>43892</v>
      </c>
      <c r="AN1959">
        <f t="shared" si="627"/>
        <v>29</v>
      </c>
    </row>
    <row r="1960" spans="1:40" x14ac:dyDescent="0.25">
      <c r="A1960" t="str">
        <f t="shared" si="614"/>
        <v>43922Washington</v>
      </c>
      <c r="B1960" t="str">
        <f t="shared" si="615"/>
        <v>43922WA</v>
      </c>
      <c r="C1960" s="6">
        <v>43922</v>
      </c>
      <c r="D1960" t="s">
        <v>110</v>
      </c>
      <c r="E1960" t="s">
        <v>57</v>
      </c>
      <c r="F1960">
        <f>IFERROR(VLOOKUP(B1960,CovidTracking!B:G,4,FALSE),0)</f>
        <v>6593</v>
      </c>
      <c r="G1960">
        <f>IFERROR(VLOOKUP(B1960,CovidTracking!B:G,5,FALSE),0)</f>
        <v>60566</v>
      </c>
      <c r="H1960">
        <f t="shared" si="616"/>
        <v>67159</v>
      </c>
      <c r="I1960">
        <f>IFERROR(VLOOKUP(B1960,CovidTracking!B:G,6,FALSE),0)</f>
        <v>270</v>
      </c>
      <c r="J1960">
        <f t="shared" si="628"/>
        <v>563</v>
      </c>
      <c r="K1960">
        <f t="shared" si="629"/>
        <v>0</v>
      </c>
      <c r="L1960">
        <f t="shared" si="630"/>
        <v>563</v>
      </c>
      <c r="M1960">
        <f t="shared" si="631"/>
        <v>18</v>
      </c>
      <c r="N1960">
        <f>VLOOKUP(A1960,Mobility!$A:$L,7,FALSE)</f>
        <v>-40</v>
      </c>
      <c r="O1960">
        <f>VLOOKUP(A1960,Mobility!$A:$L,8,FALSE)</f>
        <v>-12</v>
      </c>
      <c r="P1960">
        <f>VLOOKUP(A1960,Mobility!$A:$L,9,FALSE)</f>
        <v>18</v>
      </c>
      <c r="Q1960">
        <f>VLOOKUP(A1960,Mobility!$A:$L,10,FALSE)</f>
        <v>-56</v>
      </c>
      <c r="R1960">
        <f>VLOOKUP(A1960,Mobility!$A:$L,11,FALSE)</f>
        <v>-58</v>
      </c>
      <c r="S1960">
        <f>VLOOKUP(A1960,Mobility!$A:$L,12,FALSE)</f>
        <v>22</v>
      </c>
      <c r="T1960">
        <f>VLOOKUP(D1960,'Pop and Pop Den'!A:C,2,FALSE)</f>
        <v>7797095</v>
      </c>
      <c r="U1960">
        <f>VLOOKUP(D1960,'Pop and Pop Den'!A:C,3,FALSE)</f>
        <v>117.3272</v>
      </c>
      <c r="V1960">
        <f>VLOOKUP(D1960,Unemployment!A:B,2,FALSE)</f>
        <v>4.3</v>
      </c>
      <c r="W1960">
        <f>VLOOKUP(D1960,Unemployment!H:J,2,FALSE)</f>
        <v>3.8</v>
      </c>
      <c r="X1960">
        <f>VLOOKUP(D1960,Unemployment!H:J,3,FALSE)</f>
        <v>5.0999999999999996</v>
      </c>
      <c r="Y1960">
        <f t="shared" si="617"/>
        <v>0.79999999999999982</v>
      </c>
      <c r="Z1960">
        <f t="shared" si="618"/>
        <v>1.2999999999999998</v>
      </c>
      <c r="AA1960">
        <f>VLOOKUP(D1960,MedianAge!A:B,2,FALSE)</f>
        <v>37.6</v>
      </c>
      <c r="AB1960" s="6">
        <f>VLOOKUP(D1960,StateActions!F:G,2,FALSE)</f>
        <v>43913</v>
      </c>
      <c r="AC1960" s="6">
        <f>VLOOKUP(D1960,StateActions!L:M,2,FALSE)</f>
        <v>43913</v>
      </c>
      <c r="AD1960" s="6">
        <f>VLOOKUP(D1960,StateActions!A:B,2,FALSE)</f>
        <v>43903</v>
      </c>
      <c r="AE1960">
        <f t="shared" si="619"/>
        <v>9</v>
      </c>
      <c r="AF1960">
        <f t="shared" si="620"/>
        <v>9</v>
      </c>
      <c r="AG1960">
        <f t="shared" si="621"/>
        <v>19</v>
      </c>
      <c r="AH1960" s="18">
        <f t="shared" si="622"/>
        <v>9.8170014443335965E-2</v>
      </c>
      <c r="AI1960" s="18">
        <f t="shared" si="623"/>
        <v>0.90182998555666405</v>
      </c>
      <c r="AJ1960" s="20">
        <f t="shared" si="624"/>
        <v>4.0203100105719262E-3</v>
      </c>
      <c r="AK1960" t="str">
        <f t="shared" si="625"/>
        <v>Include</v>
      </c>
      <c r="AL1960" t="str">
        <f t="shared" si="626"/>
        <v>10 or more deaths</v>
      </c>
      <c r="AM1960" s="6">
        <f>IFERROR(VLOOKUP(D1960,DatesEachStateReach10Deaths!A:B,2,FALSE),AK1960)</f>
        <v>43892</v>
      </c>
      <c r="AN1960">
        <f t="shared" si="627"/>
        <v>30</v>
      </c>
    </row>
    <row r="1961" spans="1:40" x14ac:dyDescent="0.25">
      <c r="A1961" t="str">
        <f t="shared" si="614"/>
        <v>43923Washington</v>
      </c>
      <c r="B1961" t="str">
        <f t="shared" si="615"/>
        <v>43923WA</v>
      </c>
      <c r="C1961" s="6">
        <v>43923</v>
      </c>
      <c r="D1961" t="s">
        <v>110</v>
      </c>
      <c r="E1961" t="s">
        <v>57</v>
      </c>
      <c r="F1961">
        <f>IFERROR(VLOOKUP(B1961,CovidTracking!B:G,4,FALSE),0)</f>
        <v>6962</v>
      </c>
      <c r="G1961">
        <f>IFERROR(VLOOKUP(B1961,CovidTracking!B:G,5,FALSE),0)</f>
        <v>68814</v>
      </c>
      <c r="H1961">
        <f t="shared" si="616"/>
        <v>75776</v>
      </c>
      <c r="I1961">
        <f>IFERROR(VLOOKUP(B1961,CovidTracking!B:G,6,FALSE),0)</f>
        <v>296</v>
      </c>
      <c r="J1961">
        <f t="shared" si="628"/>
        <v>369</v>
      </c>
      <c r="K1961">
        <f t="shared" si="629"/>
        <v>8248</v>
      </c>
      <c r="L1961">
        <f t="shared" si="630"/>
        <v>8617</v>
      </c>
      <c r="M1961">
        <f t="shared" si="631"/>
        <v>26</v>
      </c>
      <c r="N1961">
        <f>VLOOKUP(A1961,Mobility!$A:$L,7,FALSE)</f>
        <v>-44</v>
      </c>
      <c r="O1961">
        <f>VLOOKUP(A1961,Mobility!$A:$L,8,FALSE)</f>
        <v>-16</v>
      </c>
      <c r="P1961">
        <f>VLOOKUP(A1961,Mobility!$A:$L,9,FALSE)</f>
        <v>-1</v>
      </c>
      <c r="Q1961">
        <f>VLOOKUP(A1961,Mobility!$A:$L,10,FALSE)</f>
        <v>-59</v>
      </c>
      <c r="R1961">
        <f>VLOOKUP(A1961,Mobility!$A:$L,11,FALSE)</f>
        <v>-58</v>
      </c>
      <c r="S1961">
        <f>VLOOKUP(A1961,Mobility!$A:$L,12,FALSE)</f>
        <v>23</v>
      </c>
      <c r="T1961">
        <f>VLOOKUP(D1961,'Pop and Pop Den'!A:C,2,FALSE)</f>
        <v>7797095</v>
      </c>
      <c r="U1961">
        <f>VLOOKUP(D1961,'Pop and Pop Den'!A:C,3,FALSE)</f>
        <v>117.3272</v>
      </c>
      <c r="V1961">
        <f>VLOOKUP(D1961,Unemployment!A:B,2,FALSE)</f>
        <v>4.3</v>
      </c>
      <c r="W1961">
        <f>VLOOKUP(D1961,Unemployment!H:J,2,FALSE)</f>
        <v>3.8</v>
      </c>
      <c r="X1961">
        <f>VLOOKUP(D1961,Unemployment!H:J,3,FALSE)</f>
        <v>5.0999999999999996</v>
      </c>
      <c r="Y1961">
        <f t="shared" si="617"/>
        <v>0.79999999999999982</v>
      </c>
      <c r="Z1961">
        <f t="shared" si="618"/>
        <v>1.2999999999999998</v>
      </c>
      <c r="AA1961">
        <f>VLOOKUP(D1961,MedianAge!A:B,2,FALSE)</f>
        <v>37.6</v>
      </c>
      <c r="AB1961" s="6">
        <f>VLOOKUP(D1961,StateActions!F:G,2,FALSE)</f>
        <v>43913</v>
      </c>
      <c r="AC1961" s="6">
        <f>VLOOKUP(D1961,StateActions!L:M,2,FALSE)</f>
        <v>43913</v>
      </c>
      <c r="AD1961" s="6">
        <f>VLOOKUP(D1961,StateActions!A:B,2,FALSE)</f>
        <v>43903</v>
      </c>
      <c r="AE1961">
        <f t="shared" si="619"/>
        <v>10</v>
      </c>
      <c r="AF1961">
        <f t="shared" si="620"/>
        <v>10</v>
      </c>
      <c r="AG1961">
        <f t="shared" si="621"/>
        <v>20</v>
      </c>
      <c r="AH1961" s="18">
        <f t="shared" si="622"/>
        <v>9.1876055743243243E-2</v>
      </c>
      <c r="AI1961" s="18">
        <f t="shared" si="623"/>
        <v>0.9081239442567568</v>
      </c>
      <c r="AJ1961" s="20">
        <f t="shared" si="624"/>
        <v>3.90625E-3</v>
      </c>
      <c r="AK1961" t="str">
        <f t="shared" si="625"/>
        <v>Include</v>
      </c>
      <c r="AL1961" t="str">
        <f t="shared" si="626"/>
        <v>10 or more deaths</v>
      </c>
      <c r="AM1961" s="6">
        <f>IFERROR(VLOOKUP(D1961,DatesEachStateReach10Deaths!A:B,2,FALSE),AK1961)</f>
        <v>43892</v>
      </c>
      <c r="AN1961">
        <f t="shared" si="627"/>
        <v>31</v>
      </c>
    </row>
    <row r="1962" spans="1:40" x14ac:dyDescent="0.25">
      <c r="A1962" t="str">
        <f t="shared" si="614"/>
        <v>43924Washington</v>
      </c>
      <c r="B1962" t="str">
        <f t="shared" si="615"/>
        <v>43924WA</v>
      </c>
      <c r="C1962" s="6">
        <v>43924</v>
      </c>
      <c r="D1962" t="s">
        <v>110</v>
      </c>
      <c r="E1962" t="s">
        <v>57</v>
      </c>
      <c r="F1962">
        <f>IFERROR(VLOOKUP(B1962,CovidTracking!B:G,4,FALSE),0)</f>
        <v>7548</v>
      </c>
      <c r="G1962">
        <f>IFERROR(VLOOKUP(B1962,CovidTracking!B:G,5,FALSE),0)</f>
        <v>72833</v>
      </c>
      <c r="H1962">
        <f t="shared" si="616"/>
        <v>80381</v>
      </c>
      <c r="I1962">
        <f>IFERROR(VLOOKUP(B1962,CovidTracking!B:G,6,FALSE),0)</f>
        <v>325</v>
      </c>
      <c r="J1962">
        <f t="shared" si="628"/>
        <v>586</v>
      </c>
      <c r="K1962">
        <f t="shared" si="629"/>
        <v>4019</v>
      </c>
      <c r="L1962">
        <f t="shared" si="630"/>
        <v>4605</v>
      </c>
      <c r="M1962">
        <f t="shared" si="631"/>
        <v>29</v>
      </c>
      <c r="N1962">
        <f>VLOOKUP(A1962,Mobility!$A:$L,7,FALSE)</f>
        <v>-45</v>
      </c>
      <c r="O1962">
        <f>VLOOKUP(A1962,Mobility!$A:$L,8,FALSE)</f>
        <v>-15</v>
      </c>
      <c r="P1962">
        <f>VLOOKUP(A1962,Mobility!$A:$L,9,FALSE)</f>
        <v>-12</v>
      </c>
      <c r="Q1962">
        <f>VLOOKUP(A1962,Mobility!$A:$L,10,FALSE)</f>
        <v>-60</v>
      </c>
      <c r="R1962">
        <f>VLOOKUP(A1962,Mobility!$A:$L,11,FALSE)</f>
        <v>-57</v>
      </c>
      <c r="S1962">
        <f>VLOOKUP(A1962,Mobility!$A:$L,12,FALSE)</f>
        <v>23</v>
      </c>
      <c r="T1962">
        <f>VLOOKUP(D1962,'Pop and Pop Den'!A:C,2,FALSE)</f>
        <v>7797095</v>
      </c>
      <c r="U1962">
        <f>VLOOKUP(D1962,'Pop and Pop Den'!A:C,3,FALSE)</f>
        <v>117.3272</v>
      </c>
      <c r="V1962">
        <f>VLOOKUP(D1962,Unemployment!A:B,2,FALSE)</f>
        <v>4.3</v>
      </c>
      <c r="W1962">
        <f>VLOOKUP(D1962,Unemployment!H:J,2,FALSE)</f>
        <v>3.8</v>
      </c>
      <c r="X1962">
        <f>VLOOKUP(D1962,Unemployment!H:J,3,FALSE)</f>
        <v>5.0999999999999996</v>
      </c>
      <c r="Y1962">
        <f t="shared" si="617"/>
        <v>0.79999999999999982</v>
      </c>
      <c r="Z1962">
        <f t="shared" si="618"/>
        <v>1.2999999999999998</v>
      </c>
      <c r="AA1962">
        <f>VLOOKUP(D1962,MedianAge!A:B,2,FALSE)</f>
        <v>37.6</v>
      </c>
      <c r="AB1962" s="6">
        <f>VLOOKUP(D1962,StateActions!F:G,2,FALSE)</f>
        <v>43913</v>
      </c>
      <c r="AC1962" s="6">
        <f>VLOOKUP(D1962,StateActions!L:M,2,FALSE)</f>
        <v>43913</v>
      </c>
      <c r="AD1962" s="6">
        <f>VLOOKUP(D1962,StateActions!A:B,2,FALSE)</f>
        <v>43903</v>
      </c>
      <c r="AE1962">
        <f t="shared" si="619"/>
        <v>11</v>
      </c>
      <c r="AF1962">
        <f t="shared" si="620"/>
        <v>11</v>
      </c>
      <c r="AG1962">
        <f t="shared" si="621"/>
        <v>21</v>
      </c>
      <c r="AH1962" s="18">
        <f t="shared" si="622"/>
        <v>9.3902787972282006E-2</v>
      </c>
      <c r="AI1962" s="18">
        <f t="shared" si="623"/>
        <v>0.90609721202771798</v>
      </c>
      <c r="AJ1962" s="20">
        <f t="shared" si="624"/>
        <v>4.0432440502108707E-3</v>
      </c>
      <c r="AK1962" t="str">
        <f t="shared" si="625"/>
        <v>Include</v>
      </c>
      <c r="AL1962" t="str">
        <f t="shared" si="626"/>
        <v>10 or more deaths</v>
      </c>
      <c r="AM1962" s="6">
        <f>IFERROR(VLOOKUP(D1962,DatesEachStateReach10Deaths!A:B,2,FALSE),AK1962)</f>
        <v>43892</v>
      </c>
      <c r="AN1962">
        <f t="shared" si="627"/>
        <v>32</v>
      </c>
    </row>
    <row r="1963" spans="1:40" x14ac:dyDescent="0.25">
      <c r="A1963" t="str">
        <f t="shared" si="614"/>
        <v>43925Washington</v>
      </c>
      <c r="B1963" t="str">
        <f t="shared" si="615"/>
        <v>43925WA</v>
      </c>
      <c r="C1963" s="6">
        <v>43925</v>
      </c>
      <c r="D1963" t="s">
        <v>110</v>
      </c>
      <c r="E1963" t="s">
        <v>57</v>
      </c>
      <c r="F1963">
        <f>IFERROR(VLOOKUP(B1963,CovidTracking!B:G,4,FALSE),0)</f>
        <v>7934</v>
      </c>
      <c r="G1963">
        <f>IFERROR(VLOOKUP(B1963,CovidTracking!B:G,5,FALSE),0)</f>
        <v>75633</v>
      </c>
      <c r="H1963">
        <f t="shared" si="616"/>
        <v>83567</v>
      </c>
      <c r="I1963">
        <f>IFERROR(VLOOKUP(B1963,CovidTracking!B:G,6,FALSE),0)</f>
        <v>345</v>
      </c>
      <c r="J1963">
        <f t="shared" si="628"/>
        <v>386</v>
      </c>
      <c r="K1963">
        <f t="shared" si="629"/>
        <v>2800</v>
      </c>
      <c r="L1963">
        <f t="shared" si="630"/>
        <v>3186</v>
      </c>
      <c r="M1963">
        <f t="shared" si="631"/>
        <v>20</v>
      </c>
      <c r="N1963">
        <f>VLOOKUP(A1963,Mobility!$A:$L,7,FALSE)</f>
        <v>-50</v>
      </c>
      <c r="O1963">
        <f>VLOOKUP(A1963,Mobility!$A:$L,8,FALSE)</f>
        <v>-19</v>
      </c>
      <c r="P1963">
        <f>VLOOKUP(A1963,Mobility!$A:$L,9,FALSE)</f>
        <v>5</v>
      </c>
      <c r="Q1963">
        <f>VLOOKUP(A1963,Mobility!$A:$L,10,FALSE)</f>
        <v>-53</v>
      </c>
      <c r="R1963">
        <f>VLOOKUP(A1963,Mobility!$A:$L,11,FALSE)</f>
        <v>-41</v>
      </c>
      <c r="S1963">
        <f>VLOOKUP(A1963,Mobility!$A:$L,12,FALSE)</f>
        <v>14</v>
      </c>
      <c r="T1963">
        <f>VLOOKUP(D1963,'Pop and Pop Den'!A:C,2,FALSE)</f>
        <v>7797095</v>
      </c>
      <c r="U1963">
        <f>VLOOKUP(D1963,'Pop and Pop Den'!A:C,3,FALSE)</f>
        <v>117.3272</v>
      </c>
      <c r="V1963">
        <f>VLOOKUP(D1963,Unemployment!A:B,2,FALSE)</f>
        <v>4.3</v>
      </c>
      <c r="W1963">
        <f>VLOOKUP(D1963,Unemployment!H:J,2,FALSE)</f>
        <v>3.8</v>
      </c>
      <c r="X1963">
        <f>VLOOKUP(D1963,Unemployment!H:J,3,FALSE)</f>
        <v>5.0999999999999996</v>
      </c>
      <c r="Y1963">
        <f t="shared" si="617"/>
        <v>0.79999999999999982</v>
      </c>
      <c r="Z1963">
        <f t="shared" si="618"/>
        <v>1.2999999999999998</v>
      </c>
      <c r="AA1963">
        <f>VLOOKUP(D1963,MedianAge!A:B,2,FALSE)</f>
        <v>37.6</v>
      </c>
      <c r="AB1963" s="6">
        <f>VLOOKUP(D1963,StateActions!F:G,2,FALSE)</f>
        <v>43913</v>
      </c>
      <c r="AC1963" s="6">
        <f>VLOOKUP(D1963,StateActions!L:M,2,FALSE)</f>
        <v>43913</v>
      </c>
      <c r="AD1963" s="6">
        <f>VLOOKUP(D1963,StateActions!A:B,2,FALSE)</f>
        <v>43903</v>
      </c>
      <c r="AE1963">
        <f t="shared" si="619"/>
        <v>12</v>
      </c>
      <c r="AF1963">
        <f t="shared" si="620"/>
        <v>12</v>
      </c>
      <c r="AG1963">
        <f t="shared" si="621"/>
        <v>22</v>
      </c>
      <c r="AH1963" s="18">
        <f t="shared" si="622"/>
        <v>9.4941783239795616E-2</v>
      </c>
      <c r="AI1963" s="18">
        <f t="shared" si="623"/>
        <v>0.90505821676020437</v>
      </c>
      <c r="AJ1963" s="20">
        <f t="shared" si="624"/>
        <v>4.1284238993861211E-3</v>
      </c>
      <c r="AK1963" t="str">
        <f t="shared" si="625"/>
        <v>Include</v>
      </c>
      <c r="AL1963" t="str">
        <f t="shared" si="626"/>
        <v>10 or more deaths</v>
      </c>
      <c r="AM1963" s="6">
        <f>IFERROR(VLOOKUP(D1963,DatesEachStateReach10Deaths!A:B,2,FALSE),AK1963)</f>
        <v>43892</v>
      </c>
      <c r="AN1963">
        <f t="shared" si="627"/>
        <v>33</v>
      </c>
    </row>
    <row r="1964" spans="1:40" x14ac:dyDescent="0.25">
      <c r="A1964" t="str">
        <f t="shared" si="614"/>
        <v>43926Washington</v>
      </c>
      <c r="B1964" t="str">
        <f t="shared" si="615"/>
        <v>43926WA</v>
      </c>
      <c r="C1964" s="6">
        <v>43926</v>
      </c>
      <c r="D1964" t="s">
        <v>110</v>
      </c>
      <c r="E1964" t="s">
        <v>57</v>
      </c>
      <c r="F1964">
        <f>IFERROR(VLOOKUP(B1964,CovidTracking!B:G,4,FALSE),0)</f>
        <v>8332</v>
      </c>
      <c r="G1964">
        <f>IFERROR(VLOOKUP(B1964,CovidTracking!B:G,5,FALSE),0)</f>
        <v>80327</v>
      </c>
      <c r="H1964">
        <f t="shared" si="616"/>
        <v>88659</v>
      </c>
      <c r="I1964">
        <f>IFERROR(VLOOKUP(B1964,CovidTracking!B:G,6,FALSE),0)</f>
        <v>365</v>
      </c>
      <c r="J1964">
        <f t="shared" si="628"/>
        <v>398</v>
      </c>
      <c r="K1964">
        <f t="shared" si="629"/>
        <v>4694</v>
      </c>
      <c r="L1964">
        <f t="shared" si="630"/>
        <v>5092</v>
      </c>
      <c r="M1964">
        <f t="shared" si="631"/>
        <v>20</v>
      </c>
      <c r="N1964">
        <f>VLOOKUP(A1964,Mobility!$A:$L,7,FALSE)</f>
        <v>-46</v>
      </c>
      <c r="O1964">
        <f>VLOOKUP(A1964,Mobility!$A:$L,8,FALSE)</f>
        <v>-21</v>
      </c>
      <c r="P1964">
        <f>VLOOKUP(A1964,Mobility!$A:$L,9,FALSE)</f>
        <v>-11</v>
      </c>
      <c r="Q1964">
        <f>VLOOKUP(A1964,Mobility!$A:$L,10,FALSE)</f>
        <v>-56</v>
      </c>
      <c r="R1964">
        <f>VLOOKUP(A1964,Mobility!$A:$L,11,FALSE)</f>
        <v>-42</v>
      </c>
      <c r="S1964">
        <f>VLOOKUP(A1964,Mobility!$A:$L,12,FALSE)</f>
        <v>12</v>
      </c>
      <c r="T1964">
        <f>VLOOKUP(D1964,'Pop and Pop Den'!A:C,2,FALSE)</f>
        <v>7797095</v>
      </c>
      <c r="U1964">
        <f>VLOOKUP(D1964,'Pop and Pop Den'!A:C,3,FALSE)</f>
        <v>117.3272</v>
      </c>
      <c r="V1964">
        <f>VLOOKUP(D1964,Unemployment!A:B,2,FALSE)</f>
        <v>4.3</v>
      </c>
      <c r="W1964">
        <f>VLOOKUP(D1964,Unemployment!H:J,2,FALSE)</f>
        <v>3.8</v>
      </c>
      <c r="X1964">
        <f>VLOOKUP(D1964,Unemployment!H:J,3,FALSE)</f>
        <v>5.0999999999999996</v>
      </c>
      <c r="Y1964">
        <f t="shared" si="617"/>
        <v>0.79999999999999982</v>
      </c>
      <c r="Z1964">
        <f t="shared" si="618"/>
        <v>1.2999999999999998</v>
      </c>
      <c r="AA1964">
        <f>VLOOKUP(D1964,MedianAge!A:B,2,FALSE)</f>
        <v>37.6</v>
      </c>
      <c r="AB1964" s="6">
        <f>VLOOKUP(D1964,StateActions!F:G,2,FALSE)</f>
        <v>43913</v>
      </c>
      <c r="AC1964" s="6">
        <f>VLOOKUP(D1964,StateActions!L:M,2,FALSE)</f>
        <v>43913</v>
      </c>
      <c r="AD1964" s="6">
        <f>VLOOKUP(D1964,StateActions!A:B,2,FALSE)</f>
        <v>43903</v>
      </c>
      <c r="AE1964">
        <f t="shared" si="619"/>
        <v>13</v>
      </c>
      <c r="AF1964">
        <f t="shared" si="620"/>
        <v>13</v>
      </c>
      <c r="AG1964">
        <f t="shared" si="621"/>
        <v>23</v>
      </c>
      <c r="AH1964" s="18">
        <f t="shared" si="622"/>
        <v>9.3978050733710058E-2</v>
      </c>
      <c r="AI1964" s="18">
        <f t="shared" si="623"/>
        <v>0.90602194926628998</v>
      </c>
      <c r="AJ1964" s="20">
        <f t="shared" si="624"/>
        <v>4.1168973257086142E-3</v>
      </c>
      <c r="AK1964" t="str">
        <f t="shared" si="625"/>
        <v>Include</v>
      </c>
      <c r="AL1964" t="str">
        <f t="shared" si="626"/>
        <v>10 or more deaths</v>
      </c>
      <c r="AM1964" s="6">
        <f>IFERROR(VLOOKUP(D1964,DatesEachStateReach10Deaths!A:B,2,FALSE),AK1964)</f>
        <v>43892</v>
      </c>
      <c r="AN1964">
        <f t="shared" si="627"/>
        <v>34</v>
      </c>
    </row>
    <row r="1965" spans="1:40" x14ac:dyDescent="0.25">
      <c r="A1965" t="str">
        <f t="shared" si="614"/>
        <v>43927Washington</v>
      </c>
      <c r="B1965" t="str">
        <f t="shared" si="615"/>
        <v>43927WA</v>
      </c>
      <c r="C1965" s="6">
        <v>43927</v>
      </c>
      <c r="D1965" t="s">
        <v>110</v>
      </c>
      <c r="E1965" t="s">
        <v>57</v>
      </c>
      <c r="F1965">
        <f>IFERROR(VLOOKUP(B1965,CovidTracking!B:G,4,FALSE),0)</f>
        <v>8679</v>
      </c>
      <c r="G1965">
        <f>IFERROR(VLOOKUP(B1965,CovidTracking!B:G,5,FALSE),0)</f>
        <v>83391</v>
      </c>
      <c r="H1965">
        <f t="shared" si="616"/>
        <v>92070</v>
      </c>
      <c r="I1965">
        <f>IFERROR(VLOOKUP(B1965,CovidTracking!B:G,6,FALSE),0)</f>
        <v>378</v>
      </c>
      <c r="J1965">
        <f t="shared" si="628"/>
        <v>347</v>
      </c>
      <c r="K1965">
        <f t="shared" si="629"/>
        <v>3064</v>
      </c>
      <c r="L1965">
        <f t="shared" si="630"/>
        <v>3411</v>
      </c>
      <c r="M1965">
        <f t="shared" si="631"/>
        <v>13</v>
      </c>
      <c r="N1965">
        <f>VLOOKUP(A1965,Mobility!$A:$L,7,FALSE)</f>
        <v>-40</v>
      </c>
      <c r="O1965">
        <f>VLOOKUP(A1965,Mobility!$A:$L,8,FALSE)</f>
        <v>-16</v>
      </c>
      <c r="P1965">
        <f>VLOOKUP(A1965,Mobility!$A:$L,9,FALSE)</f>
        <v>24</v>
      </c>
      <c r="Q1965">
        <f>VLOOKUP(A1965,Mobility!$A:$L,10,FALSE)</f>
        <v>-57</v>
      </c>
      <c r="R1965">
        <f>VLOOKUP(A1965,Mobility!$A:$L,11,FALSE)</f>
        <v>-56</v>
      </c>
      <c r="S1965">
        <f>VLOOKUP(A1965,Mobility!$A:$L,12,FALSE)</f>
        <v>20</v>
      </c>
      <c r="T1965">
        <f>VLOOKUP(D1965,'Pop and Pop Den'!A:C,2,FALSE)</f>
        <v>7797095</v>
      </c>
      <c r="U1965">
        <f>VLOOKUP(D1965,'Pop and Pop Den'!A:C,3,FALSE)</f>
        <v>117.3272</v>
      </c>
      <c r="V1965">
        <f>VLOOKUP(D1965,Unemployment!A:B,2,FALSE)</f>
        <v>4.3</v>
      </c>
      <c r="W1965">
        <f>VLOOKUP(D1965,Unemployment!H:J,2,FALSE)</f>
        <v>3.8</v>
      </c>
      <c r="X1965">
        <f>VLOOKUP(D1965,Unemployment!H:J,3,FALSE)</f>
        <v>5.0999999999999996</v>
      </c>
      <c r="Y1965">
        <f t="shared" si="617"/>
        <v>0.79999999999999982</v>
      </c>
      <c r="Z1965">
        <f t="shared" si="618"/>
        <v>1.2999999999999998</v>
      </c>
      <c r="AA1965">
        <f>VLOOKUP(D1965,MedianAge!A:B,2,FALSE)</f>
        <v>37.6</v>
      </c>
      <c r="AB1965" s="6">
        <f>VLOOKUP(D1965,StateActions!F:G,2,FALSE)</f>
        <v>43913</v>
      </c>
      <c r="AC1965" s="6">
        <f>VLOOKUP(D1965,StateActions!L:M,2,FALSE)</f>
        <v>43913</v>
      </c>
      <c r="AD1965" s="6">
        <f>VLOOKUP(D1965,StateActions!A:B,2,FALSE)</f>
        <v>43903</v>
      </c>
      <c r="AE1965">
        <f t="shared" si="619"/>
        <v>14</v>
      </c>
      <c r="AF1965">
        <f t="shared" si="620"/>
        <v>14</v>
      </c>
      <c r="AG1965">
        <f t="shared" si="621"/>
        <v>24</v>
      </c>
      <c r="AH1965" s="18">
        <f t="shared" si="622"/>
        <v>9.4265232974910393E-2</v>
      </c>
      <c r="AI1965" s="18">
        <f t="shared" si="623"/>
        <v>0.90573476702508959</v>
      </c>
      <c r="AJ1965" s="20">
        <f t="shared" si="624"/>
        <v>4.1055718475073314E-3</v>
      </c>
      <c r="AK1965" t="str">
        <f t="shared" si="625"/>
        <v>Include</v>
      </c>
      <c r="AL1965" t="str">
        <f t="shared" si="626"/>
        <v>10 or more deaths</v>
      </c>
      <c r="AM1965" s="6">
        <f>IFERROR(VLOOKUP(D1965,DatesEachStateReach10Deaths!A:B,2,FALSE),AK1965)</f>
        <v>43892</v>
      </c>
      <c r="AN1965">
        <f t="shared" si="627"/>
        <v>35</v>
      </c>
    </row>
    <row r="1966" spans="1:40" x14ac:dyDescent="0.25">
      <c r="A1966" t="str">
        <f t="shared" si="614"/>
        <v>43928Washington</v>
      </c>
      <c r="B1966" t="str">
        <f t="shared" si="615"/>
        <v>43928WA</v>
      </c>
      <c r="C1966" s="6">
        <v>43928</v>
      </c>
      <c r="D1966" t="s">
        <v>110</v>
      </c>
      <c r="E1966" t="s">
        <v>57</v>
      </c>
      <c r="F1966">
        <f>IFERROR(VLOOKUP(B1966,CovidTracking!B:G,4,FALSE),0)</f>
        <v>9043</v>
      </c>
      <c r="G1966">
        <f>IFERROR(VLOOKUP(B1966,CovidTracking!B:G,5,FALSE),0)</f>
        <v>83391</v>
      </c>
      <c r="H1966">
        <f t="shared" si="616"/>
        <v>92434</v>
      </c>
      <c r="I1966">
        <f>IFERROR(VLOOKUP(B1966,CovidTracking!B:G,6,FALSE),0)</f>
        <v>393</v>
      </c>
      <c r="J1966">
        <f t="shared" si="628"/>
        <v>364</v>
      </c>
      <c r="K1966">
        <f t="shared" si="629"/>
        <v>0</v>
      </c>
      <c r="L1966">
        <f t="shared" si="630"/>
        <v>364</v>
      </c>
      <c r="M1966">
        <f t="shared" si="631"/>
        <v>15</v>
      </c>
      <c r="N1966">
        <f>VLOOKUP(A1966,Mobility!$A:$L,7,FALSE)</f>
        <v>-40</v>
      </c>
      <c r="O1966">
        <f>VLOOKUP(A1966,Mobility!$A:$L,8,FALSE)</f>
        <v>-15</v>
      </c>
      <c r="P1966">
        <f>VLOOKUP(A1966,Mobility!$A:$L,9,FALSE)</f>
        <v>37</v>
      </c>
      <c r="Q1966">
        <f>VLOOKUP(A1966,Mobility!$A:$L,10,FALSE)</f>
        <v>-56</v>
      </c>
      <c r="R1966">
        <f>VLOOKUP(A1966,Mobility!$A:$L,11,FALSE)</f>
        <v>-58</v>
      </c>
      <c r="S1966">
        <f>VLOOKUP(A1966,Mobility!$A:$L,12,FALSE)</f>
        <v>22</v>
      </c>
      <c r="T1966">
        <f>VLOOKUP(D1966,'Pop and Pop Den'!A:C,2,FALSE)</f>
        <v>7797095</v>
      </c>
      <c r="U1966">
        <f>VLOOKUP(D1966,'Pop and Pop Den'!A:C,3,FALSE)</f>
        <v>117.3272</v>
      </c>
      <c r="V1966">
        <f>VLOOKUP(D1966,Unemployment!A:B,2,FALSE)</f>
        <v>4.3</v>
      </c>
      <c r="W1966">
        <f>VLOOKUP(D1966,Unemployment!H:J,2,FALSE)</f>
        <v>3.8</v>
      </c>
      <c r="X1966">
        <f>VLOOKUP(D1966,Unemployment!H:J,3,FALSE)</f>
        <v>5.0999999999999996</v>
      </c>
      <c r="Y1966">
        <f t="shared" si="617"/>
        <v>0.79999999999999982</v>
      </c>
      <c r="Z1966">
        <f t="shared" si="618"/>
        <v>1.2999999999999998</v>
      </c>
      <c r="AA1966">
        <f>VLOOKUP(D1966,MedianAge!A:B,2,FALSE)</f>
        <v>37.6</v>
      </c>
      <c r="AB1966" s="6">
        <f>VLOOKUP(D1966,StateActions!F:G,2,FALSE)</f>
        <v>43913</v>
      </c>
      <c r="AC1966" s="6">
        <f>VLOOKUP(D1966,StateActions!L:M,2,FALSE)</f>
        <v>43913</v>
      </c>
      <c r="AD1966" s="6">
        <f>VLOOKUP(D1966,StateActions!A:B,2,FALSE)</f>
        <v>43903</v>
      </c>
      <c r="AE1966">
        <f t="shared" si="619"/>
        <v>15</v>
      </c>
      <c r="AF1966">
        <f t="shared" si="620"/>
        <v>15</v>
      </c>
      <c r="AG1966">
        <f t="shared" si="621"/>
        <v>25</v>
      </c>
      <c r="AH1966" s="18">
        <f t="shared" si="622"/>
        <v>9.783196659237943E-2</v>
      </c>
      <c r="AI1966" s="18">
        <f t="shared" si="623"/>
        <v>0.90216803340762053</v>
      </c>
      <c r="AJ1966" s="20">
        <f t="shared" si="624"/>
        <v>4.251682281411602E-3</v>
      </c>
      <c r="AK1966" t="str">
        <f t="shared" si="625"/>
        <v>Include</v>
      </c>
      <c r="AL1966" t="str">
        <f t="shared" si="626"/>
        <v>10 or more deaths</v>
      </c>
      <c r="AM1966" s="6">
        <f>IFERROR(VLOOKUP(D1966,DatesEachStateReach10Deaths!A:B,2,FALSE),AK1966)</f>
        <v>43892</v>
      </c>
      <c r="AN1966">
        <f t="shared" si="627"/>
        <v>36</v>
      </c>
    </row>
    <row r="1967" spans="1:40" x14ac:dyDescent="0.25">
      <c r="A1967" t="str">
        <f t="shared" si="614"/>
        <v>43929Washington</v>
      </c>
      <c r="B1967" t="str">
        <f t="shared" si="615"/>
        <v>43929WA</v>
      </c>
      <c r="C1967" s="6">
        <v>43929</v>
      </c>
      <c r="D1967" t="s">
        <v>110</v>
      </c>
      <c r="E1967" t="s">
        <v>57</v>
      </c>
      <c r="F1967">
        <f>IFERROR(VLOOKUP(B1967,CovidTracking!B:G,4,FALSE),0)</f>
        <v>9506</v>
      </c>
      <c r="G1967">
        <f>IFERROR(VLOOKUP(B1967,CovidTracking!B:G,5,FALSE),0)</f>
        <v>83391</v>
      </c>
      <c r="H1967">
        <f t="shared" si="616"/>
        <v>92897</v>
      </c>
      <c r="I1967">
        <f>IFERROR(VLOOKUP(B1967,CovidTracking!B:G,6,FALSE),0)</f>
        <v>446</v>
      </c>
      <c r="J1967">
        <f t="shared" si="628"/>
        <v>463</v>
      </c>
      <c r="K1967">
        <f t="shared" si="629"/>
        <v>0</v>
      </c>
      <c r="L1967">
        <f t="shared" si="630"/>
        <v>463</v>
      </c>
      <c r="M1967">
        <f t="shared" si="631"/>
        <v>53</v>
      </c>
      <c r="N1967">
        <f>VLOOKUP(A1967,Mobility!$A:$L,7,FALSE)</f>
        <v>-40</v>
      </c>
      <c r="O1967">
        <f>VLOOKUP(A1967,Mobility!$A:$L,8,FALSE)</f>
        <v>-12</v>
      </c>
      <c r="P1967">
        <f>VLOOKUP(A1967,Mobility!$A:$L,9,FALSE)</f>
        <v>51</v>
      </c>
      <c r="Q1967">
        <f>VLOOKUP(A1967,Mobility!$A:$L,10,FALSE)</f>
        <v>-55</v>
      </c>
      <c r="R1967">
        <f>VLOOKUP(A1967,Mobility!$A:$L,11,FALSE)</f>
        <v>-58</v>
      </c>
      <c r="S1967">
        <f>VLOOKUP(A1967,Mobility!$A:$L,12,FALSE)</f>
        <v>21</v>
      </c>
      <c r="T1967">
        <f>VLOOKUP(D1967,'Pop and Pop Den'!A:C,2,FALSE)</f>
        <v>7797095</v>
      </c>
      <c r="U1967">
        <f>VLOOKUP(D1967,'Pop and Pop Den'!A:C,3,FALSE)</f>
        <v>117.3272</v>
      </c>
      <c r="V1967">
        <f>VLOOKUP(D1967,Unemployment!A:B,2,FALSE)</f>
        <v>4.3</v>
      </c>
      <c r="W1967">
        <f>VLOOKUP(D1967,Unemployment!H:J,2,FALSE)</f>
        <v>3.8</v>
      </c>
      <c r="X1967">
        <f>VLOOKUP(D1967,Unemployment!H:J,3,FALSE)</f>
        <v>5.0999999999999996</v>
      </c>
      <c r="Y1967">
        <f t="shared" si="617"/>
        <v>0.79999999999999982</v>
      </c>
      <c r="Z1967">
        <f t="shared" si="618"/>
        <v>1.2999999999999998</v>
      </c>
      <c r="AA1967">
        <f>VLOOKUP(D1967,MedianAge!A:B,2,FALSE)</f>
        <v>37.6</v>
      </c>
      <c r="AB1967" s="6">
        <f>VLOOKUP(D1967,StateActions!F:G,2,FALSE)</f>
        <v>43913</v>
      </c>
      <c r="AC1967" s="6">
        <f>VLOOKUP(D1967,StateActions!L:M,2,FALSE)</f>
        <v>43913</v>
      </c>
      <c r="AD1967" s="6">
        <f>VLOOKUP(D1967,StateActions!A:B,2,FALSE)</f>
        <v>43903</v>
      </c>
      <c r="AE1967">
        <f t="shared" si="619"/>
        <v>16</v>
      </c>
      <c r="AF1967">
        <f t="shared" si="620"/>
        <v>16</v>
      </c>
      <c r="AG1967">
        <f t="shared" si="621"/>
        <v>26</v>
      </c>
      <c r="AH1967" s="18">
        <f t="shared" si="622"/>
        <v>0.1023283852008138</v>
      </c>
      <c r="AI1967" s="18">
        <f t="shared" si="623"/>
        <v>0.89767161479918622</v>
      </c>
      <c r="AJ1967" s="20">
        <f t="shared" si="624"/>
        <v>4.8010161792092316E-3</v>
      </c>
      <c r="AK1967" t="str">
        <f t="shared" si="625"/>
        <v>Include</v>
      </c>
      <c r="AL1967" t="str">
        <f t="shared" si="626"/>
        <v>10 or more deaths</v>
      </c>
      <c r="AM1967" s="6">
        <f>IFERROR(VLOOKUP(D1967,DatesEachStateReach10Deaths!A:B,2,FALSE),AK1967)</f>
        <v>43892</v>
      </c>
      <c r="AN1967">
        <f t="shared" si="627"/>
        <v>37</v>
      </c>
    </row>
    <row r="1968" spans="1:40" x14ac:dyDescent="0.25">
      <c r="A1968" t="str">
        <f t="shared" si="614"/>
        <v>43930Washington</v>
      </c>
      <c r="B1968" t="str">
        <f t="shared" si="615"/>
        <v>43930WA</v>
      </c>
      <c r="C1968" s="6">
        <v>43930</v>
      </c>
      <c r="D1968" t="s">
        <v>110</v>
      </c>
      <c r="E1968" t="s">
        <v>57</v>
      </c>
      <c r="F1968">
        <f>IFERROR(VLOOKUP(B1968,CovidTracking!B:G,4,FALSE),0)</f>
        <v>9769</v>
      </c>
      <c r="G1968">
        <f>IFERROR(VLOOKUP(B1968,CovidTracking!B:G,5,FALSE),0)</f>
        <v>83391</v>
      </c>
      <c r="H1968">
        <f t="shared" si="616"/>
        <v>93160</v>
      </c>
      <c r="I1968">
        <f>IFERROR(VLOOKUP(B1968,CovidTracking!B:G,6,FALSE),0)</f>
        <v>446</v>
      </c>
      <c r="J1968">
        <f t="shared" si="628"/>
        <v>263</v>
      </c>
      <c r="K1968">
        <f t="shared" si="629"/>
        <v>0</v>
      </c>
      <c r="L1968">
        <f t="shared" si="630"/>
        <v>263</v>
      </c>
      <c r="M1968">
        <f t="shared" si="631"/>
        <v>0</v>
      </c>
      <c r="N1968">
        <f>VLOOKUP(A1968,Mobility!$A:$L,7,FALSE)</f>
        <v>-40</v>
      </c>
      <c r="O1968">
        <f>VLOOKUP(A1968,Mobility!$A:$L,8,FALSE)</f>
        <v>-11</v>
      </c>
      <c r="P1968">
        <f>VLOOKUP(A1968,Mobility!$A:$L,9,FALSE)</f>
        <v>49</v>
      </c>
      <c r="Q1968">
        <f>VLOOKUP(A1968,Mobility!$A:$L,10,FALSE)</f>
        <v>-56</v>
      </c>
      <c r="R1968">
        <f>VLOOKUP(A1968,Mobility!$A:$L,11,FALSE)</f>
        <v>-58</v>
      </c>
      <c r="S1968">
        <f>VLOOKUP(A1968,Mobility!$A:$L,12,FALSE)</f>
        <v>22</v>
      </c>
      <c r="T1968">
        <f>VLOOKUP(D1968,'Pop and Pop Den'!A:C,2,FALSE)</f>
        <v>7797095</v>
      </c>
      <c r="U1968">
        <f>VLOOKUP(D1968,'Pop and Pop Den'!A:C,3,FALSE)</f>
        <v>117.3272</v>
      </c>
      <c r="V1968">
        <f>VLOOKUP(D1968,Unemployment!A:B,2,FALSE)</f>
        <v>4.3</v>
      </c>
      <c r="W1968">
        <f>VLOOKUP(D1968,Unemployment!H:J,2,FALSE)</f>
        <v>3.8</v>
      </c>
      <c r="X1968">
        <f>VLOOKUP(D1968,Unemployment!H:J,3,FALSE)</f>
        <v>5.0999999999999996</v>
      </c>
      <c r="Y1968">
        <f t="shared" si="617"/>
        <v>0.79999999999999982</v>
      </c>
      <c r="Z1968">
        <f t="shared" si="618"/>
        <v>1.2999999999999998</v>
      </c>
      <c r="AA1968">
        <f>VLOOKUP(D1968,MedianAge!A:B,2,FALSE)</f>
        <v>37.6</v>
      </c>
      <c r="AB1968" s="6">
        <f>VLOOKUP(D1968,StateActions!F:G,2,FALSE)</f>
        <v>43913</v>
      </c>
      <c r="AC1968" s="6">
        <f>VLOOKUP(D1968,StateActions!L:M,2,FALSE)</f>
        <v>43913</v>
      </c>
      <c r="AD1968" s="6">
        <f>VLOOKUP(D1968,StateActions!A:B,2,FALSE)</f>
        <v>43903</v>
      </c>
      <c r="AE1968">
        <f t="shared" si="619"/>
        <v>17</v>
      </c>
      <c r="AF1968">
        <f t="shared" si="620"/>
        <v>17</v>
      </c>
      <c r="AG1968">
        <f t="shared" si="621"/>
        <v>27</v>
      </c>
      <c r="AH1968" s="18">
        <f t="shared" si="622"/>
        <v>0.10486260197509661</v>
      </c>
      <c r="AI1968" s="18">
        <f t="shared" si="623"/>
        <v>0.89513739802490344</v>
      </c>
      <c r="AJ1968" s="20">
        <f t="shared" si="624"/>
        <v>4.7874624302275655E-3</v>
      </c>
      <c r="AK1968" t="str">
        <f t="shared" si="625"/>
        <v>Include</v>
      </c>
      <c r="AL1968" t="str">
        <f t="shared" si="626"/>
        <v>10 or more deaths</v>
      </c>
      <c r="AM1968" s="6">
        <f>IFERROR(VLOOKUP(D1968,DatesEachStateReach10Deaths!A:B,2,FALSE),AK1968)</f>
        <v>43892</v>
      </c>
      <c r="AN1968">
        <f t="shared" si="627"/>
        <v>38</v>
      </c>
    </row>
    <row r="1969" spans="1:40" x14ac:dyDescent="0.25">
      <c r="A1969" t="str">
        <f t="shared" si="614"/>
        <v>43931Washington</v>
      </c>
      <c r="B1969" t="str">
        <f t="shared" si="615"/>
        <v>43931WA</v>
      </c>
      <c r="C1969" s="6">
        <v>43931</v>
      </c>
      <c r="D1969" t="s">
        <v>110</v>
      </c>
      <c r="E1969" t="s">
        <v>57</v>
      </c>
      <c r="F1969">
        <f>IFERROR(VLOOKUP(B1969,CovidTracking!B:G,4,FALSE),0)</f>
        <v>10224</v>
      </c>
      <c r="G1969">
        <f>IFERROR(VLOOKUP(B1969,CovidTracking!B:G,5,FALSE),0)</f>
        <v>83391</v>
      </c>
      <c r="H1969">
        <f t="shared" si="616"/>
        <v>93615</v>
      </c>
      <c r="I1969">
        <f>IFERROR(VLOOKUP(B1969,CovidTracking!B:G,6,FALSE),0)</f>
        <v>446</v>
      </c>
      <c r="J1969">
        <f t="shared" si="628"/>
        <v>455</v>
      </c>
      <c r="K1969">
        <f t="shared" si="629"/>
        <v>0</v>
      </c>
      <c r="L1969">
        <f t="shared" si="630"/>
        <v>455</v>
      </c>
      <c r="M1969">
        <f t="shared" si="631"/>
        <v>0</v>
      </c>
      <c r="N1969">
        <f>VLOOKUP(A1969,Mobility!$A:$L,7,FALSE)</f>
        <v>-42</v>
      </c>
      <c r="O1969">
        <f>VLOOKUP(A1969,Mobility!$A:$L,8,FALSE)</f>
        <v>-11</v>
      </c>
      <c r="P1969">
        <f>VLOOKUP(A1969,Mobility!$A:$L,9,FALSE)</f>
        <v>36</v>
      </c>
      <c r="Q1969">
        <f>VLOOKUP(A1969,Mobility!$A:$L,10,FALSE)</f>
        <v>-56</v>
      </c>
      <c r="R1969">
        <f>VLOOKUP(A1969,Mobility!$A:$L,11,FALSE)</f>
        <v>-58</v>
      </c>
      <c r="S1969">
        <f>VLOOKUP(A1969,Mobility!$A:$L,12,FALSE)</f>
        <v>22</v>
      </c>
      <c r="T1969">
        <f>VLOOKUP(D1969,'Pop and Pop Den'!A:C,2,FALSE)</f>
        <v>7797095</v>
      </c>
      <c r="U1969">
        <f>VLOOKUP(D1969,'Pop and Pop Den'!A:C,3,FALSE)</f>
        <v>117.3272</v>
      </c>
      <c r="V1969">
        <f>VLOOKUP(D1969,Unemployment!A:B,2,FALSE)</f>
        <v>4.3</v>
      </c>
      <c r="W1969">
        <f>VLOOKUP(D1969,Unemployment!H:J,2,FALSE)</f>
        <v>3.8</v>
      </c>
      <c r="X1969">
        <f>VLOOKUP(D1969,Unemployment!H:J,3,FALSE)</f>
        <v>5.0999999999999996</v>
      </c>
      <c r="Y1969">
        <f t="shared" si="617"/>
        <v>0.79999999999999982</v>
      </c>
      <c r="Z1969">
        <f t="shared" si="618"/>
        <v>1.2999999999999998</v>
      </c>
      <c r="AA1969">
        <f>VLOOKUP(D1969,MedianAge!A:B,2,FALSE)</f>
        <v>37.6</v>
      </c>
      <c r="AB1969" s="6">
        <f>VLOOKUP(D1969,StateActions!F:G,2,FALSE)</f>
        <v>43913</v>
      </c>
      <c r="AC1969" s="6">
        <f>VLOOKUP(D1969,StateActions!L:M,2,FALSE)</f>
        <v>43913</v>
      </c>
      <c r="AD1969" s="6">
        <f>VLOOKUP(D1969,StateActions!A:B,2,FALSE)</f>
        <v>43903</v>
      </c>
      <c r="AE1969">
        <f t="shared" si="619"/>
        <v>18</v>
      </c>
      <c r="AF1969">
        <f t="shared" si="620"/>
        <v>18</v>
      </c>
      <c r="AG1969">
        <f t="shared" si="621"/>
        <v>28</v>
      </c>
      <c r="AH1969" s="18">
        <f t="shared" si="622"/>
        <v>0.10921326710463067</v>
      </c>
      <c r="AI1969" s="18">
        <f t="shared" si="623"/>
        <v>0.89078673289536936</v>
      </c>
      <c r="AJ1969" s="20">
        <f t="shared" si="624"/>
        <v>4.7641937723655395E-3</v>
      </c>
      <c r="AK1969" t="str">
        <f t="shared" si="625"/>
        <v>Include</v>
      </c>
      <c r="AL1969" t="str">
        <f t="shared" si="626"/>
        <v>10 or more deaths</v>
      </c>
      <c r="AM1969" s="6">
        <f>IFERROR(VLOOKUP(D1969,DatesEachStateReach10Deaths!A:B,2,FALSE),AK1969)</f>
        <v>43892</v>
      </c>
      <c r="AN1969">
        <f t="shared" si="627"/>
        <v>39</v>
      </c>
    </row>
    <row r="1970" spans="1:40" x14ac:dyDescent="0.25">
      <c r="A1970" t="str">
        <f t="shared" si="614"/>
        <v>43891Wisconsin</v>
      </c>
      <c r="B1970" t="str">
        <f t="shared" si="615"/>
        <v>43891WI</v>
      </c>
      <c r="C1970" s="6">
        <v>43891</v>
      </c>
      <c r="D1970" t="s">
        <v>112</v>
      </c>
      <c r="E1970" t="s">
        <v>58</v>
      </c>
      <c r="F1970">
        <f>IFERROR(VLOOKUP(B1970,CovidTracking!B:G,4,FALSE),0)</f>
        <v>0</v>
      </c>
      <c r="G1970">
        <f>IFERROR(VLOOKUP(B1970,CovidTracking!B:G,5,FALSE),0)</f>
        <v>0</v>
      </c>
      <c r="H1970">
        <f t="shared" si="616"/>
        <v>0</v>
      </c>
      <c r="I1970">
        <f>IFERROR(VLOOKUP(B1970,CovidTracking!B:G,6,FALSE),0)</f>
        <v>0</v>
      </c>
      <c r="J1970">
        <f>F1970</f>
        <v>0</v>
      </c>
      <c r="K1970">
        <f>G1970</f>
        <v>0</v>
      </c>
      <c r="L1970">
        <f>H1970</f>
        <v>0</v>
      </c>
      <c r="M1970">
        <f>I1970</f>
        <v>0</v>
      </c>
      <c r="N1970">
        <f>VLOOKUP(A1970,Mobility!$A:$L,7,FALSE)</f>
        <v>19</v>
      </c>
      <c r="O1970">
        <f>VLOOKUP(A1970,Mobility!$A:$L,8,FALSE)</f>
        <v>12</v>
      </c>
      <c r="P1970">
        <f>VLOOKUP(A1970,Mobility!$A:$L,9,FALSE)</f>
        <v>90</v>
      </c>
      <c r="Q1970">
        <f>VLOOKUP(A1970,Mobility!$A:$L,10,FALSE)</f>
        <v>11</v>
      </c>
      <c r="R1970">
        <f>VLOOKUP(A1970,Mobility!$A:$L,11,FALSE)</f>
        <v>5</v>
      </c>
      <c r="S1970">
        <f>VLOOKUP(A1970,Mobility!$A:$L,12,FALSE)</f>
        <v>-3</v>
      </c>
      <c r="T1970">
        <f>VLOOKUP(D1970,'Pop and Pop Den'!A:C,2,FALSE)</f>
        <v>5851754</v>
      </c>
      <c r="U1970">
        <f>VLOOKUP(D1970,'Pop and Pop Den'!A:C,3,FALSE)</f>
        <v>108.0497</v>
      </c>
      <c r="V1970">
        <f>VLOOKUP(D1970,Unemployment!A:B,2,FALSE)</f>
        <v>3.3</v>
      </c>
      <c r="W1970">
        <f>VLOOKUP(D1970,Unemployment!H:J,2,FALSE)</f>
        <v>3.5</v>
      </c>
      <c r="X1970">
        <f>VLOOKUP(D1970,Unemployment!H:J,3,FALSE)</f>
        <v>3.4</v>
      </c>
      <c r="Y1970">
        <f t="shared" si="617"/>
        <v>0.10000000000000009</v>
      </c>
      <c r="Z1970">
        <f t="shared" si="618"/>
        <v>-0.10000000000000009</v>
      </c>
      <c r="AA1970">
        <f>VLOOKUP(D1970,MedianAge!A:B,2,FALSE)</f>
        <v>39.299999999999997</v>
      </c>
      <c r="AB1970" s="6">
        <f>VLOOKUP(D1970,StateActions!F:G,2,FALSE)</f>
        <v>43915</v>
      </c>
      <c r="AC1970" s="6">
        <f>VLOOKUP(D1970,StateActions!L:M,2,FALSE)</f>
        <v>43914</v>
      </c>
      <c r="AD1970" s="6">
        <f>VLOOKUP(D1970,StateActions!A:B,2,FALSE)</f>
        <v>43908</v>
      </c>
      <c r="AE1970">
        <f t="shared" si="619"/>
        <v>-24</v>
      </c>
      <c r="AF1970">
        <f t="shared" si="620"/>
        <v>-23</v>
      </c>
      <c r="AG1970">
        <f t="shared" si="621"/>
        <v>-17</v>
      </c>
      <c r="AH1970" s="18">
        <f t="shared" si="622"/>
        <v>0</v>
      </c>
      <c r="AI1970" s="18">
        <f t="shared" si="623"/>
        <v>0</v>
      </c>
      <c r="AJ1970" s="20">
        <f t="shared" si="624"/>
        <v>0</v>
      </c>
      <c r="AK1970" t="str">
        <f t="shared" si="625"/>
        <v>Include</v>
      </c>
      <c r="AL1970" t="str">
        <f t="shared" si="626"/>
        <v>Less than 10 deaths</v>
      </c>
      <c r="AM1970" s="6">
        <f>IFERROR(VLOOKUP(D1970,DatesEachStateReach10Deaths!A:B,2,FALSE),AK1970)</f>
        <v>43917</v>
      </c>
      <c r="AN1970">
        <f t="shared" si="627"/>
        <v>-26</v>
      </c>
    </row>
    <row r="1971" spans="1:40" x14ac:dyDescent="0.25">
      <c r="A1971" t="str">
        <f t="shared" si="614"/>
        <v>43892Wisconsin</v>
      </c>
      <c r="B1971" t="str">
        <f t="shared" si="615"/>
        <v>43892WI</v>
      </c>
      <c r="C1971" s="6">
        <v>43892</v>
      </c>
      <c r="D1971" t="s">
        <v>112</v>
      </c>
      <c r="E1971" t="s">
        <v>58</v>
      </c>
      <c r="F1971">
        <f>IFERROR(VLOOKUP(B1971,CovidTracking!B:G,4,FALSE),0)</f>
        <v>0</v>
      </c>
      <c r="G1971">
        <f>IFERROR(VLOOKUP(B1971,CovidTracking!B:G,5,FALSE),0)</f>
        <v>0</v>
      </c>
      <c r="H1971">
        <f t="shared" si="616"/>
        <v>0</v>
      </c>
      <c r="I1971">
        <f>IFERROR(VLOOKUP(B1971,CovidTracking!B:G,6,FALSE),0)</f>
        <v>0</v>
      </c>
      <c r="J1971">
        <f t="shared" ref="J1971:J2010" si="632">F1971-F1970</f>
        <v>0</v>
      </c>
      <c r="K1971">
        <f t="shared" ref="K1971:K2010" si="633">G1971-G1970</f>
        <v>0</v>
      </c>
      <c r="L1971">
        <f t="shared" ref="L1971:L2010" si="634">H1971-H1970</f>
        <v>0</v>
      </c>
      <c r="M1971">
        <f t="shared" ref="M1971:M2010" si="635">I1971-I1970</f>
        <v>0</v>
      </c>
      <c r="N1971">
        <f>VLOOKUP(A1971,Mobility!$A:$L,7,FALSE)</f>
        <v>5</v>
      </c>
      <c r="O1971">
        <f>VLOOKUP(A1971,Mobility!$A:$L,8,FALSE)</f>
        <v>5</v>
      </c>
      <c r="P1971">
        <f>VLOOKUP(A1971,Mobility!$A:$L,9,FALSE)</f>
        <v>19</v>
      </c>
      <c r="Q1971">
        <f>VLOOKUP(A1971,Mobility!$A:$L,10,FALSE)</f>
        <v>0</v>
      </c>
      <c r="R1971">
        <f>VLOOKUP(A1971,Mobility!$A:$L,11,FALSE)</f>
        <v>4</v>
      </c>
      <c r="S1971">
        <f>VLOOKUP(A1971,Mobility!$A:$L,12,FALSE)</f>
        <v>0</v>
      </c>
      <c r="T1971">
        <f>VLOOKUP(D1971,'Pop and Pop Den'!A:C,2,FALSE)</f>
        <v>5851754</v>
      </c>
      <c r="U1971">
        <f>VLOOKUP(D1971,'Pop and Pop Den'!A:C,3,FALSE)</f>
        <v>108.0497</v>
      </c>
      <c r="V1971">
        <f>VLOOKUP(D1971,Unemployment!A:B,2,FALSE)</f>
        <v>3.3</v>
      </c>
      <c r="W1971">
        <f>VLOOKUP(D1971,Unemployment!H:J,2,FALSE)</f>
        <v>3.5</v>
      </c>
      <c r="X1971">
        <f>VLOOKUP(D1971,Unemployment!H:J,3,FALSE)</f>
        <v>3.4</v>
      </c>
      <c r="Y1971">
        <f t="shared" si="617"/>
        <v>0.10000000000000009</v>
      </c>
      <c r="Z1971">
        <f t="shared" si="618"/>
        <v>-0.10000000000000009</v>
      </c>
      <c r="AA1971">
        <f>VLOOKUP(D1971,MedianAge!A:B,2,FALSE)</f>
        <v>39.299999999999997</v>
      </c>
      <c r="AB1971" s="6">
        <f>VLOOKUP(D1971,StateActions!F:G,2,FALSE)</f>
        <v>43915</v>
      </c>
      <c r="AC1971" s="6">
        <f>VLOOKUP(D1971,StateActions!L:M,2,FALSE)</f>
        <v>43914</v>
      </c>
      <c r="AD1971" s="6">
        <f>VLOOKUP(D1971,StateActions!A:B,2,FALSE)</f>
        <v>43908</v>
      </c>
      <c r="AE1971">
        <f t="shared" si="619"/>
        <v>-23</v>
      </c>
      <c r="AF1971">
        <f t="shared" si="620"/>
        <v>-22</v>
      </c>
      <c r="AG1971">
        <f t="shared" si="621"/>
        <v>-16</v>
      </c>
      <c r="AH1971" s="18">
        <f t="shared" si="622"/>
        <v>0</v>
      </c>
      <c r="AI1971" s="18">
        <f t="shared" si="623"/>
        <v>0</v>
      </c>
      <c r="AJ1971" s="20">
        <f t="shared" si="624"/>
        <v>0</v>
      </c>
      <c r="AK1971" t="str">
        <f t="shared" si="625"/>
        <v>Include</v>
      </c>
      <c r="AL1971" t="str">
        <f t="shared" si="626"/>
        <v>Less than 10 deaths</v>
      </c>
      <c r="AM1971" s="6">
        <f>IFERROR(VLOOKUP(D1971,DatesEachStateReach10Deaths!A:B,2,FALSE),AK1971)</f>
        <v>43917</v>
      </c>
      <c r="AN1971">
        <f t="shared" si="627"/>
        <v>-25</v>
      </c>
    </row>
    <row r="1972" spans="1:40" x14ac:dyDescent="0.25">
      <c r="A1972" t="str">
        <f t="shared" si="614"/>
        <v>43893Wisconsin</v>
      </c>
      <c r="B1972" t="str">
        <f t="shared" si="615"/>
        <v>43893WI</v>
      </c>
      <c r="C1972" s="6">
        <v>43893</v>
      </c>
      <c r="D1972" t="s">
        <v>112</v>
      </c>
      <c r="E1972" t="s">
        <v>58</v>
      </c>
      <c r="F1972">
        <f>IFERROR(VLOOKUP(B1972,CovidTracking!B:G,4,FALSE),0)</f>
        <v>0</v>
      </c>
      <c r="G1972">
        <f>IFERROR(VLOOKUP(B1972,CovidTracking!B:G,5,FALSE),0)</f>
        <v>0</v>
      </c>
      <c r="H1972">
        <f t="shared" si="616"/>
        <v>0</v>
      </c>
      <c r="I1972">
        <f>IFERROR(VLOOKUP(B1972,CovidTracking!B:G,6,FALSE),0)</f>
        <v>0</v>
      </c>
      <c r="J1972">
        <f t="shared" si="632"/>
        <v>0</v>
      </c>
      <c r="K1972">
        <f t="shared" si="633"/>
        <v>0</v>
      </c>
      <c r="L1972">
        <f t="shared" si="634"/>
        <v>0</v>
      </c>
      <c r="M1972">
        <f t="shared" si="635"/>
        <v>0</v>
      </c>
      <c r="N1972">
        <f>VLOOKUP(A1972,Mobility!$A:$L,7,FALSE)</f>
        <v>7</v>
      </c>
      <c r="O1972">
        <f>VLOOKUP(A1972,Mobility!$A:$L,8,FALSE)</f>
        <v>5</v>
      </c>
      <c r="P1972">
        <f>VLOOKUP(A1972,Mobility!$A:$L,9,FALSE)</f>
        <v>16</v>
      </c>
      <c r="Q1972">
        <f>VLOOKUP(A1972,Mobility!$A:$L,10,FALSE)</f>
        <v>4</v>
      </c>
      <c r="R1972">
        <f>VLOOKUP(A1972,Mobility!$A:$L,11,FALSE)</f>
        <v>0</v>
      </c>
      <c r="S1972">
        <f>VLOOKUP(A1972,Mobility!$A:$L,12,FALSE)</f>
        <v>0</v>
      </c>
      <c r="T1972">
        <f>VLOOKUP(D1972,'Pop and Pop Den'!A:C,2,FALSE)</f>
        <v>5851754</v>
      </c>
      <c r="U1972">
        <f>VLOOKUP(D1972,'Pop and Pop Den'!A:C,3,FALSE)</f>
        <v>108.0497</v>
      </c>
      <c r="V1972">
        <f>VLOOKUP(D1972,Unemployment!A:B,2,FALSE)</f>
        <v>3.3</v>
      </c>
      <c r="W1972">
        <f>VLOOKUP(D1972,Unemployment!H:J,2,FALSE)</f>
        <v>3.5</v>
      </c>
      <c r="X1972">
        <f>VLOOKUP(D1972,Unemployment!H:J,3,FALSE)</f>
        <v>3.4</v>
      </c>
      <c r="Y1972">
        <f t="shared" si="617"/>
        <v>0.10000000000000009</v>
      </c>
      <c r="Z1972">
        <f t="shared" si="618"/>
        <v>-0.10000000000000009</v>
      </c>
      <c r="AA1972">
        <f>VLOOKUP(D1972,MedianAge!A:B,2,FALSE)</f>
        <v>39.299999999999997</v>
      </c>
      <c r="AB1972" s="6">
        <f>VLOOKUP(D1972,StateActions!F:G,2,FALSE)</f>
        <v>43915</v>
      </c>
      <c r="AC1972" s="6">
        <f>VLOOKUP(D1972,StateActions!L:M,2,FALSE)</f>
        <v>43914</v>
      </c>
      <c r="AD1972" s="6">
        <f>VLOOKUP(D1972,StateActions!A:B,2,FALSE)</f>
        <v>43908</v>
      </c>
      <c r="AE1972">
        <f t="shared" si="619"/>
        <v>-22</v>
      </c>
      <c r="AF1972">
        <f t="shared" si="620"/>
        <v>-21</v>
      </c>
      <c r="AG1972">
        <f t="shared" si="621"/>
        <v>-15</v>
      </c>
      <c r="AH1972" s="18">
        <f t="shared" si="622"/>
        <v>0</v>
      </c>
      <c r="AI1972" s="18">
        <f t="shared" si="623"/>
        <v>0</v>
      </c>
      <c r="AJ1972" s="20">
        <f t="shared" si="624"/>
        <v>0</v>
      </c>
      <c r="AK1972" t="str">
        <f t="shared" si="625"/>
        <v>Include</v>
      </c>
      <c r="AL1972" t="str">
        <f t="shared" si="626"/>
        <v>Less than 10 deaths</v>
      </c>
      <c r="AM1972" s="6">
        <f>IFERROR(VLOOKUP(D1972,DatesEachStateReach10Deaths!A:B,2,FALSE),AK1972)</f>
        <v>43917</v>
      </c>
      <c r="AN1972">
        <f t="shared" si="627"/>
        <v>-24</v>
      </c>
    </row>
    <row r="1973" spans="1:40" x14ac:dyDescent="0.25">
      <c r="A1973" t="str">
        <f t="shared" si="614"/>
        <v>43894Wisconsin</v>
      </c>
      <c r="B1973" t="str">
        <f t="shared" si="615"/>
        <v>43894WI</v>
      </c>
      <c r="C1973" s="6">
        <v>43894</v>
      </c>
      <c r="D1973" t="s">
        <v>112</v>
      </c>
      <c r="E1973" t="s">
        <v>58</v>
      </c>
      <c r="F1973">
        <f>IFERROR(VLOOKUP(B1973,CovidTracking!B:G,4,FALSE),0)</f>
        <v>1</v>
      </c>
      <c r="G1973">
        <f>IFERROR(VLOOKUP(B1973,CovidTracking!B:G,5,FALSE),0)</f>
        <v>19</v>
      </c>
      <c r="H1973">
        <f t="shared" si="616"/>
        <v>20</v>
      </c>
      <c r="I1973">
        <f>IFERROR(VLOOKUP(B1973,CovidTracking!B:G,6,FALSE),0)</f>
        <v>0</v>
      </c>
      <c r="J1973">
        <f t="shared" si="632"/>
        <v>1</v>
      </c>
      <c r="K1973">
        <f t="shared" si="633"/>
        <v>19</v>
      </c>
      <c r="L1973">
        <f t="shared" si="634"/>
        <v>20</v>
      </c>
      <c r="M1973">
        <f t="shared" si="635"/>
        <v>0</v>
      </c>
      <c r="N1973">
        <f>VLOOKUP(A1973,Mobility!$A:$L,7,FALSE)</f>
        <v>8</v>
      </c>
      <c r="O1973">
        <f>VLOOKUP(A1973,Mobility!$A:$L,8,FALSE)</f>
        <v>5</v>
      </c>
      <c r="P1973">
        <f>VLOOKUP(A1973,Mobility!$A:$L,9,FALSE)</f>
        <v>26</v>
      </c>
      <c r="Q1973">
        <f>VLOOKUP(A1973,Mobility!$A:$L,10,FALSE)</f>
        <v>5</v>
      </c>
      <c r="R1973">
        <f>VLOOKUP(A1973,Mobility!$A:$L,11,FALSE)</f>
        <v>2</v>
      </c>
      <c r="S1973">
        <f>VLOOKUP(A1973,Mobility!$A:$L,12,FALSE)</f>
        <v>-1</v>
      </c>
      <c r="T1973">
        <f>VLOOKUP(D1973,'Pop and Pop Den'!A:C,2,FALSE)</f>
        <v>5851754</v>
      </c>
      <c r="U1973">
        <f>VLOOKUP(D1973,'Pop and Pop Den'!A:C,3,FALSE)</f>
        <v>108.0497</v>
      </c>
      <c r="V1973">
        <f>VLOOKUP(D1973,Unemployment!A:B,2,FALSE)</f>
        <v>3.3</v>
      </c>
      <c r="W1973">
        <f>VLOOKUP(D1973,Unemployment!H:J,2,FALSE)</f>
        <v>3.5</v>
      </c>
      <c r="X1973">
        <f>VLOOKUP(D1973,Unemployment!H:J,3,FALSE)</f>
        <v>3.4</v>
      </c>
      <c r="Y1973">
        <f t="shared" si="617"/>
        <v>0.10000000000000009</v>
      </c>
      <c r="Z1973">
        <f t="shared" si="618"/>
        <v>-0.10000000000000009</v>
      </c>
      <c r="AA1973">
        <f>VLOOKUP(D1973,MedianAge!A:B,2,FALSE)</f>
        <v>39.299999999999997</v>
      </c>
      <c r="AB1973" s="6">
        <f>VLOOKUP(D1973,StateActions!F:G,2,FALSE)</f>
        <v>43915</v>
      </c>
      <c r="AC1973" s="6">
        <f>VLOOKUP(D1973,StateActions!L:M,2,FALSE)</f>
        <v>43914</v>
      </c>
      <c r="AD1973" s="6">
        <f>VLOOKUP(D1973,StateActions!A:B,2,FALSE)</f>
        <v>43908</v>
      </c>
      <c r="AE1973">
        <f t="shared" si="619"/>
        <v>-21</v>
      </c>
      <c r="AF1973">
        <f t="shared" si="620"/>
        <v>-20</v>
      </c>
      <c r="AG1973">
        <f t="shared" si="621"/>
        <v>-14</v>
      </c>
      <c r="AH1973" s="18">
        <f t="shared" si="622"/>
        <v>0.05</v>
      </c>
      <c r="AI1973" s="18">
        <f t="shared" si="623"/>
        <v>0.95</v>
      </c>
      <c r="AJ1973" s="20">
        <f t="shared" si="624"/>
        <v>0</v>
      </c>
      <c r="AK1973" t="str">
        <f t="shared" si="625"/>
        <v>Include</v>
      </c>
      <c r="AL1973" t="str">
        <f t="shared" si="626"/>
        <v>Less than 10 deaths</v>
      </c>
      <c r="AM1973" s="6">
        <f>IFERROR(VLOOKUP(D1973,DatesEachStateReach10Deaths!A:B,2,FALSE),AK1973)</f>
        <v>43917</v>
      </c>
      <c r="AN1973">
        <f t="shared" si="627"/>
        <v>-23</v>
      </c>
    </row>
    <row r="1974" spans="1:40" x14ac:dyDescent="0.25">
      <c r="A1974" t="str">
        <f t="shared" si="614"/>
        <v>43895Wisconsin</v>
      </c>
      <c r="B1974" t="str">
        <f t="shared" si="615"/>
        <v>43895WI</v>
      </c>
      <c r="C1974" s="6">
        <v>43895</v>
      </c>
      <c r="D1974" t="s">
        <v>112</v>
      </c>
      <c r="E1974" t="s">
        <v>58</v>
      </c>
      <c r="F1974">
        <f>IFERROR(VLOOKUP(B1974,CovidTracking!B:G,4,FALSE),0)</f>
        <v>1</v>
      </c>
      <c r="G1974">
        <f>IFERROR(VLOOKUP(B1974,CovidTracking!B:G,5,FALSE),0)</f>
        <v>19</v>
      </c>
      <c r="H1974">
        <f t="shared" si="616"/>
        <v>20</v>
      </c>
      <c r="I1974">
        <f>IFERROR(VLOOKUP(B1974,CovidTracking!B:G,6,FALSE),0)</f>
        <v>0</v>
      </c>
      <c r="J1974">
        <f t="shared" si="632"/>
        <v>0</v>
      </c>
      <c r="K1974">
        <f t="shared" si="633"/>
        <v>0</v>
      </c>
      <c r="L1974">
        <f t="shared" si="634"/>
        <v>0</v>
      </c>
      <c r="M1974">
        <f t="shared" si="635"/>
        <v>0</v>
      </c>
      <c r="N1974">
        <f>VLOOKUP(A1974,Mobility!$A:$L,7,FALSE)</f>
        <v>4</v>
      </c>
      <c r="O1974">
        <f>VLOOKUP(A1974,Mobility!$A:$L,8,FALSE)</f>
        <v>2</v>
      </c>
      <c r="P1974">
        <f>VLOOKUP(A1974,Mobility!$A:$L,9,FALSE)</f>
        <v>7</v>
      </c>
      <c r="Q1974">
        <f>VLOOKUP(A1974,Mobility!$A:$L,10,FALSE)</f>
        <v>4</v>
      </c>
      <c r="R1974">
        <f>VLOOKUP(A1974,Mobility!$A:$L,11,FALSE)</f>
        <v>2</v>
      </c>
      <c r="S1974">
        <f>VLOOKUP(A1974,Mobility!$A:$L,12,FALSE)</f>
        <v>0</v>
      </c>
      <c r="T1974">
        <f>VLOOKUP(D1974,'Pop and Pop Den'!A:C,2,FALSE)</f>
        <v>5851754</v>
      </c>
      <c r="U1974">
        <f>VLOOKUP(D1974,'Pop and Pop Den'!A:C,3,FALSE)</f>
        <v>108.0497</v>
      </c>
      <c r="V1974">
        <f>VLOOKUP(D1974,Unemployment!A:B,2,FALSE)</f>
        <v>3.3</v>
      </c>
      <c r="W1974">
        <f>VLOOKUP(D1974,Unemployment!H:J,2,FALSE)</f>
        <v>3.5</v>
      </c>
      <c r="X1974">
        <f>VLOOKUP(D1974,Unemployment!H:J,3,FALSE)</f>
        <v>3.4</v>
      </c>
      <c r="Y1974">
        <f t="shared" si="617"/>
        <v>0.10000000000000009</v>
      </c>
      <c r="Z1974">
        <f t="shared" si="618"/>
        <v>-0.10000000000000009</v>
      </c>
      <c r="AA1974">
        <f>VLOOKUP(D1974,MedianAge!A:B,2,FALSE)</f>
        <v>39.299999999999997</v>
      </c>
      <c r="AB1974" s="6">
        <f>VLOOKUP(D1974,StateActions!F:G,2,FALSE)</f>
        <v>43915</v>
      </c>
      <c r="AC1974" s="6">
        <f>VLOOKUP(D1974,StateActions!L:M,2,FALSE)</f>
        <v>43914</v>
      </c>
      <c r="AD1974" s="6">
        <f>VLOOKUP(D1974,StateActions!A:B,2,FALSE)</f>
        <v>43908</v>
      </c>
      <c r="AE1974">
        <f t="shared" si="619"/>
        <v>-20</v>
      </c>
      <c r="AF1974">
        <f t="shared" si="620"/>
        <v>-19</v>
      </c>
      <c r="AG1974">
        <f t="shared" si="621"/>
        <v>-13</v>
      </c>
      <c r="AH1974" s="18">
        <f t="shared" si="622"/>
        <v>0.05</v>
      </c>
      <c r="AI1974" s="18">
        <f t="shared" si="623"/>
        <v>0.95</v>
      </c>
      <c r="AJ1974" s="20">
        <f t="shared" si="624"/>
        <v>0</v>
      </c>
      <c r="AK1974" t="str">
        <f t="shared" si="625"/>
        <v>Include</v>
      </c>
      <c r="AL1974" t="str">
        <f t="shared" si="626"/>
        <v>Less than 10 deaths</v>
      </c>
      <c r="AM1974" s="6">
        <f>IFERROR(VLOOKUP(D1974,DatesEachStateReach10Deaths!A:B,2,FALSE),AK1974)</f>
        <v>43917</v>
      </c>
      <c r="AN1974">
        <f t="shared" si="627"/>
        <v>-22</v>
      </c>
    </row>
    <row r="1975" spans="1:40" x14ac:dyDescent="0.25">
      <c r="A1975" t="str">
        <f t="shared" si="614"/>
        <v>43896Wisconsin</v>
      </c>
      <c r="B1975" t="str">
        <f t="shared" si="615"/>
        <v>43896WI</v>
      </c>
      <c r="C1975" s="6">
        <v>43896</v>
      </c>
      <c r="D1975" t="s">
        <v>112</v>
      </c>
      <c r="E1975" t="s">
        <v>58</v>
      </c>
      <c r="F1975">
        <f>IFERROR(VLOOKUP(B1975,CovidTracking!B:G,4,FALSE),0)</f>
        <v>1</v>
      </c>
      <c r="G1975">
        <f>IFERROR(VLOOKUP(B1975,CovidTracking!B:G,5,FALSE),0)</f>
        <v>31</v>
      </c>
      <c r="H1975">
        <f t="shared" si="616"/>
        <v>32</v>
      </c>
      <c r="I1975">
        <f>IFERROR(VLOOKUP(B1975,CovidTracking!B:G,6,FALSE),0)</f>
        <v>0</v>
      </c>
      <c r="J1975">
        <f t="shared" si="632"/>
        <v>0</v>
      </c>
      <c r="K1975">
        <f t="shared" si="633"/>
        <v>12</v>
      </c>
      <c r="L1975">
        <f t="shared" si="634"/>
        <v>12</v>
      </c>
      <c r="M1975">
        <f t="shared" si="635"/>
        <v>0</v>
      </c>
      <c r="N1975">
        <f>VLOOKUP(A1975,Mobility!$A:$L,7,FALSE)</f>
        <v>5</v>
      </c>
      <c r="O1975">
        <f>VLOOKUP(A1975,Mobility!$A:$L,8,FALSE)</f>
        <v>2</v>
      </c>
      <c r="P1975">
        <f>VLOOKUP(A1975,Mobility!$A:$L,9,FALSE)</f>
        <v>15</v>
      </c>
      <c r="Q1975">
        <f>VLOOKUP(A1975,Mobility!$A:$L,10,FALSE)</f>
        <v>8</v>
      </c>
      <c r="R1975">
        <f>VLOOKUP(A1975,Mobility!$A:$L,11,FALSE)</f>
        <v>3</v>
      </c>
      <c r="S1975">
        <f>VLOOKUP(A1975,Mobility!$A:$L,12,FALSE)</f>
        <v>0</v>
      </c>
      <c r="T1975">
        <f>VLOOKUP(D1975,'Pop and Pop Den'!A:C,2,FALSE)</f>
        <v>5851754</v>
      </c>
      <c r="U1975">
        <f>VLOOKUP(D1975,'Pop and Pop Den'!A:C,3,FALSE)</f>
        <v>108.0497</v>
      </c>
      <c r="V1975">
        <f>VLOOKUP(D1975,Unemployment!A:B,2,FALSE)</f>
        <v>3.3</v>
      </c>
      <c r="W1975">
        <f>VLOOKUP(D1975,Unemployment!H:J,2,FALSE)</f>
        <v>3.5</v>
      </c>
      <c r="X1975">
        <f>VLOOKUP(D1975,Unemployment!H:J,3,FALSE)</f>
        <v>3.4</v>
      </c>
      <c r="Y1975">
        <f t="shared" si="617"/>
        <v>0.10000000000000009</v>
      </c>
      <c r="Z1975">
        <f t="shared" si="618"/>
        <v>-0.10000000000000009</v>
      </c>
      <c r="AA1975">
        <f>VLOOKUP(D1975,MedianAge!A:B,2,FALSE)</f>
        <v>39.299999999999997</v>
      </c>
      <c r="AB1975" s="6">
        <f>VLOOKUP(D1975,StateActions!F:G,2,FALSE)</f>
        <v>43915</v>
      </c>
      <c r="AC1975" s="6">
        <f>VLOOKUP(D1975,StateActions!L:M,2,FALSE)</f>
        <v>43914</v>
      </c>
      <c r="AD1975" s="6">
        <f>VLOOKUP(D1975,StateActions!A:B,2,FALSE)</f>
        <v>43908</v>
      </c>
      <c r="AE1975">
        <f t="shared" si="619"/>
        <v>-19</v>
      </c>
      <c r="AF1975">
        <f t="shared" si="620"/>
        <v>-18</v>
      </c>
      <c r="AG1975">
        <f t="shared" si="621"/>
        <v>-12</v>
      </c>
      <c r="AH1975" s="18">
        <f t="shared" si="622"/>
        <v>3.125E-2</v>
      </c>
      <c r="AI1975" s="18">
        <f t="shared" si="623"/>
        <v>0.96875</v>
      </c>
      <c r="AJ1975" s="20">
        <f t="shared" si="624"/>
        <v>0</v>
      </c>
      <c r="AK1975" t="str">
        <f t="shared" si="625"/>
        <v>Include</v>
      </c>
      <c r="AL1975" t="str">
        <f t="shared" si="626"/>
        <v>Less than 10 deaths</v>
      </c>
      <c r="AM1975" s="6">
        <f>IFERROR(VLOOKUP(D1975,DatesEachStateReach10Deaths!A:B,2,FALSE),AK1975)</f>
        <v>43917</v>
      </c>
      <c r="AN1975">
        <f t="shared" si="627"/>
        <v>-21</v>
      </c>
    </row>
    <row r="1976" spans="1:40" x14ac:dyDescent="0.25">
      <c r="A1976" t="str">
        <f t="shared" si="614"/>
        <v>43897Wisconsin</v>
      </c>
      <c r="B1976" t="str">
        <f t="shared" si="615"/>
        <v>43897WI</v>
      </c>
      <c r="C1976" s="6">
        <v>43897</v>
      </c>
      <c r="D1976" t="s">
        <v>112</v>
      </c>
      <c r="E1976" t="s">
        <v>58</v>
      </c>
      <c r="F1976">
        <f>IFERROR(VLOOKUP(B1976,CovidTracking!B:G,4,FALSE),0)</f>
        <v>1</v>
      </c>
      <c r="G1976">
        <f>IFERROR(VLOOKUP(B1976,CovidTracking!B:G,5,FALSE),0)</f>
        <v>31</v>
      </c>
      <c r="H1976">
        <f t="shared" si="616"/>
        <v>32</v>
      </c>
      <c r="I1976">
        <f>IFERROR(VLOOKUP(B1976,CovidTracking!B:G,6,FALSE),0)</f>
        <v>0</v>
      </c>
      <c r="J1976">
        <f t="shared" si="632"/>
        <v>0</v>
      </c>
      <c r="K1976">
        <f t="shared" si="633"/>
        <v>0</v>
      </c>
      <c r="L1976">
        <f t="shared" si="634"/>
        <v>0</v>
      </c>
      <c r="M1976">
        <f t="shared" si="635"/>
        <v>0</v>
      </c>
      <c r="N1976">
        <f>VLOOKUP(A1976,Mobility!$A:$L,7,FALSE)</f>
        <v>14</v>
      </c>
      <c r="O1976">
        <f>VLOOKUP(A1976,Mobility!$A:$L,8,FALSE)</f>
        <v>11</v>
      </c>
      <c r="P1976">
        <f>VLOOKUP(A1976,Mobility!$A:$L,9,FALSE)</f>
        <v>52</v>
      </c>
      <c r="Q1976">
        <f>VLOOKUP(A1976,Mobility!$A:$L,10,FALSE)</f>
        <v>15</v>
      </c>
      <c r="R1976">
        <f>VLOOKUP(A1976,Mobility!$A:$L,11,FALSE)</f>
        <v>6</v>
      </c>
      <c r="S1976">
        <f>VLOOKUP(A1976,Mobility!$A:$L,12,FALSE)</f>
        <v>-2</v>
      </c>
      <c r="T1976">
        <f>VLOOKUP(D1976,'Pop and Pop Den'!A:C,2,FALSE)</f>
        <v>5851754</v>
      </c>
      <c r="U1976">
        <f>VLOOKUP(D1976,'Pop and Pop Den'!A:C,3,FALSE)</f>
        <v>108.0497</v>
      </c>
      <c r="V1976">
        <f>VLOOKUP(D1976,Unemployment!A:B,2,FALSE)</f>
        <v>3.3</v>
      </c>
      <c r="W1976">
        <f>VLOOKUP(D1976,Unemployment!H:J,2,FALSE)</f>
        <v>3.5</v>
      </c>
      <c r="X1976">
        <f>VLOOKUP(D1976,Unemployment!H:J,3,FALSE)</f>
        <v>3.4</v>
      </c>
      <c r="Y1976">
        <f t="shared" si="617"/>
        <v>0.10000000000000009</v>
      </c>
      <c r="Z1976">
        <f t="shared" si="618"/>
        <v>-0.10000000000000009</v>
      </c>
      <c r="AA1976">
        <f>VLOOKUP(D1976,MedianAge!A:B,2,FALSE)</f>
        <v>39.299999999999997</v>
      </c>
      <c r="AB1976" s="6">
        <f>VLOOKUP(D1976,StateActions!F:G,2,FALSE)</f>
        <v>43915</v>
      </c>
      <c r="AC1976" s="6">
        <f>VLOOKUP(D1976,StateActions!L:M,2,FALSE)</f>
        <v>43914</v>
      </c>
      <c r="AD1976" s="6">
        <f>VLOOKUP(D1976,StateActions!A:B,2,FALSE)</f>
        <v>43908</v>
      </c>
      <c r="AE1976">
        <f t="shared" si="619"/>
        <v>-18</v>
      </c>
      <c r="AF1976">
        <f t="shared" si="620"/>
        <v>-17</v>
      </c>
      <c r="AG1976">
        <f t="shared" si="621"/>
        <v>-11</v>
      </c>
      <c r="AH1976" s="18">
        <f t="shared" si="622"/>
        <v>3.125E-2</v>
      </c>
      <c r="AI1976" s="18">
        <f t="shared" si="623"/>
        <v>0.96875</v>
      </c>
      <c r="AJ1976" s="20">
        <f t="shared" si="624"/>
        <v>0</v>
      </c>
      <c r="AK1976" t="str">
        <f t="shared" si="625"/>
        <v>Include</v>
      </c>
      <c r="AL1976" t="str">
        <f t="shared" si="626"/>
        <v>Less than 10 deaths</v>
      </c>
      <c r="AM1976" s="6">
        <f>IFERROR(VLOOKUP(D1976,DatesEachStateReach10Deaths!A:B,2,FALSE),AK1976)</f>
        <v>43917</v>
      </c>
      <c r="AN1976">
        <f t="shared" si="627"/>
        <v>-20</v>
      </c>
    </row>
    <row r="1977" spans="1:40" x14ac:dyDescent="0.25">
      <c r="A1977" t="str">
        <f t="shared" si="614"/>
        <v>43898Wisconsin</v>
      </c>
      <c r="B1977" t="str">
        <f t="shared" si="615"/>
        <v>43898WI</v>
      </c>
      <c r="C1977" s="6">
        <v>43898</v>
      </c>
      <c r="D1977" t="s">
        <v>112</v>
      </c>
      <c r="E1977" t="s">
        <v>58</v>
      </c>
      <c r="F1977">
        <f>IFERROR(VLOOKUP(B1977,CovidTracking!B:G,4,FALSE),0)</f>
        <v>1</v>
      </c>
      <c r="G1977">
        <f>IFERROR(VLOOKUP(B1977,CovidTracking!B:G,5,FALSE),0)</f>
        <v>31</v>
      </c>
      <c r="H1977">
        <f t="shared" si="616"/>
        <v>32</v>
      </c>
      <c r="I1977">
        <f>IFERROR(VLOOKUP(B1977,CovidTracking!B:G,6,FALSE),0)</f>
        <v>0</v>
      </c>
      <c r="J1977">
        <f t="shared" si="632"/>
        <v>0</v>
      </c>
      <c r="K1977">
        <f t="shared" si="633"/>
        <v>0</v>
      </c>
      <c r="L1977">
        <f t="shared" si="634"/>
        <v>0</v>
      </c>
      <c r="M1977">
        <f t="shared" si="635"/>
        <v>0</v>
      </c>
      <c r="N1977">
        <f>VLOOKUP(A1977,Mobility!$A:$L,7,FALSE)</f>
        <v>18</v>
      </c>
      <c r="O1977">
        <f>VLOOKUP(A1977,Mobility!$A:$L,8,FALSE)</f>
        <v>13</v>
      </c>
      <c r="P1977">
        <f>VLOOKUP(A1977,Mobility!$A:$L,9,FALSE)</f>
        <v>133</v>
      </c>
      <c r="Q1977">
        <f>VLOOKUP(A1977,Mobility!$A:$L,10,FALSE)</f>
        <v>15</v>
      </c>
      <c r="R1977">
        <f>VLOOKUP(A1977,Mobility!$A:$L,11,FALSE)</f>
        <v>4</v>
      </c>
      <c r="S1977">
        <f>VLOOKUP(A1977,Mobility!$A:$L,12,FALSE)</f>
        <v>-2</v>
      </c>
      <c r="T1977">
        <f>VLOOKUP(D1977,'Pop and Pop Den'!A:C,2,FALSE)</f>
        <v>5851754</v>
      </c>
      <c r="U1977">
        <f>VLOOKUP(D1977,'Pop and Pop Den'!A:C,3,FALSE)</f>
        <v>108.0497</v>
      </c>
      <c r="V1977">
        <f>VLOOKUP(D1977,Unemployment!A:B,2,FALSE)</f>
        <v>3.3</v>
      </c>
      <c r="W1977">
        <f>VLOOKUP(D1977,Unemployment!H:J,2,FALSE)</f>
        <v>3.5</v>
      </c>
      <c r="X1977">
        <f>VLOOKUP(D1977,Unemployment!H:J,3,FALSE)</f>
        <v>3.4</v>
      </c>
      <c r="Y1977">
        <f t="shared" si="617"/>
        <v>0.10000000000000009</v>
      </c>
      <c r="Z1977">
        <f t="shared" si="618"/>
        <v>-0.10000000000000009</v>
      </c>
      <c r="AA1977">
        <f>VLOOKUP(D1977,MedianAge!A:B,2,FALSE)</f>
        <v>39.299999999999997</v>
      </c>
      <c r="AB1977" s="6">
        <f>VLOOKUP(D1977,StateActions!F:G,2,FALSE)</f>
        <v>43915</v>
      </c>
      <c r="AC1977" s="6">
        <f>VLOOKUP(D1977,StateActions!L:M,2,FALSE)</f>
        <v>43914</v>
      </c>
      <c r="AD1977" s="6">
        <f>VLOOKUP(D1977,StateActions!A:B,2,FALSE)</f>
        <v>43908</v>
      </c>
      <c r="AE1977">
        <f t="shared" si="619"/>
        <v>-17</v>
      </c>
      <c r="AF1977">
        <f t="shared" si="620"/>
        <v>-16</v>
      </c>
      <c r="AG1977">
        <f t="shared" si="621"/>
        <v>-10</v>
      </c>
      <c r="AH1977" s="18">
        <f t="shared" si="622"/>
        <v>3.125E-2</v>
      </c>
      <c r="AI1977" s="18">
        <f t="shared" si="623"/>
        <v>0.96875</v>
      </c>
      <c r="AJ1977" s="20">
        <f t="shared" si="624"/>
        <v>0</v>
      </c>
      <c r="AK1977" t="str">
        <f t="shared" si="625"/>
        <v>Include</v>
      </c>
      <c r="AL1977" t="str">
        <f t="shared" si="626"/>
        <v>Less than 10 deaths</v>
      </c>
      <c r="AM1977" s="6">
        <f>IFERROR(VLOOKUP(D1977,DatesEachStateReach10Deaths!A:B,2,FALSE),AK1977)</f>
        <v>43917</v>
      </c>
      <c r="AN1977">
        <f t="shared" si="627"/>
        <v>-19</v>
      </c>
    </row>
    <row r="1978" spans="1:40" x14ac:dyDescent="0.25">
      <c r="A1978" t="str">
        <f t="shared" si="614"/>
        <v>43899Wisconsin</v>
      </c>
      <c r="B1978" t="str">
        <f t="shared" si="615"/>
        <v>43899WI</v>
      </c>
      <c r="C1978" s="6">
        <v>43899</v>
      </c>
      <c r="D1978" t="s">
        <v>112</v>
      </c>
      <c r="E1978" t="s">
        <v>58</v>
      </c>
      <c r="F1978">
        <f>IFERROR(VLOOKUP(B1978,CovidTracking!B:G,4,FALSE),0)</f>
        <v>1</v>
      </c>
      <c r="G1978">
        <f>IFERROR(VLOOKUP(B1978,CovidTracking!B:G,5,FALSE),0)</f>
        <v>36</v>
      </c>
      <c r="H1978">
        <f t="shared" si="616"/>
        <v>37</v>
      </c>
      <c r="I1978">
        <f>IFERROR(VLOOKUP(B1978,CovidTracking!B:G,6,FALSE),0)</f>
        <v>0</v>
      </c>
      <c r="J1978">
        <f t="shared" si="632"/>
        <v>0</v>
      </c>
      <c r="K1978">
        <f t="shared" si="633"/>
        <v>5</v>
      </c>
      <c r="L1978">
        <f t="shared" si="634"/>
        <v>5</v>
      </c>
      <c r="M1978">
        <f t="shared" si="635"/>
        <v>0</v>
      </c>
      <c r="N1978">
        <f>VLOOKUP(A1978,Mobility!$A:$L,7,FALSE)</f>
        <v>0</v>
      </c>
      <c r="O1978">
        <f>VLOOKUP(A1978,Mobility!$A:$L,8,FALSE)</f>
        <v>1</v>
      </c>
      <c r="P1978">
        <f>VLOOKUP(A1978,Mobility!$A:$L,9,FALSE)</f>
        <v>-1</v>
      </c>
      <c r="Q1978">
        <f>VLOOKUP(A1978,Mobility!$A:$L,10,FALSE)</f>
        <v>-4</v>
      </c>
      <c r="R1978">
        <f>VLOOKUP(A1978,Mobility!$A:$L,11,FALSE)</f>
        <v>2</v>
      </c>
      <c r="S1978">
        <f>VLOOKUP(A1978,Mobility!$A:$L,12,FALSE)</f>
        <v>1</v>
      </c>
      <c r="T1978">
        <f>VLOOKUP(D1978,'Pop and Pop Den'!A:C,2,FALSE)</f>
        <v>5851754</v>
      </c>
      <c r="U1978">
        <f>VLOOKUP(D1978,'Pop and Pop Den'!A:C,3,FALSE)</f>
        <v>108.0497</v>
      </c>
      <c r="V1978">
        <f>VLOOKUP(D1978,Unemployment!A:B,2,FALSE)</f>
        <v>3.3</v>
      </c>
      <c r="W1978">
        <f>VLOOKUP(D1978,Unemployment!H:J,2,FALSE)</f>
        <v>3.5</v>
      </c>
      <c r="X1978">
        <f>VLOOKUP(D1978,Unemployment!H:J,3,FALSE)</f>
        <v>3.4</v>
      </c>
      <c r="Y1978">
        <f t="shared" si="617"/>
        <v>0.10000000000000009</v>
      </c>
      <c r="Z1978">
        <f t="shared" si="618"/>
        <v>-0.10000000000000009</v>
      </c>
      <c r="AA1978">
        <f>VLOOKUP(D1978,MedianAge!A:B,2,FALSE)</f>
        <v>39.299999999999997</v>
      </c>
      <c r="AB1978" s="6">
        <f>VLOOKUP(D1978,StateActions!F:G,2,FALSE)</f>
        <v>43915</v>
      </c>
      <c r="AC1978" s="6">
        <f>VLOOKUP(D1978,StateActions!L:M,2,FALSE)</f>
        <v>43914</v>
      </c>
      <c r="AD1978" s="6">
        <f>VLOOKUP(D1978,StateActions!A:B,2,FALSE)</f>
        <v>43908</v>
      </c>
      <c r="AE1978">
        <f t="shared" si="619"/>
        <v>-16</v>
      </c>
      <c r="AF1978">
        <f t="shared" si="620"/>
        <v>-15</v>
      </c>
      <c r="AG1978">
        <f t="shared" si="621"/>
        <v>-9</v>
      </c>
      <c r="AH1978" s="18">
        <f t="shared" si="622"/>
        <v>2.7027027027027029E-2</v>
      </c>
      <c r="AI1978" s="18">
        <f t="shared" si="623"/>
        <v>0.97297297297297303</v>
      </c>
      <c r="AJ1978" s="20">
        <f t="shared" si="624"/>
        <v>0</v>
      </c>
      <c r="AK1978" t="str">
        <f t="shared" si="625"/>
        <v>Include</v>
      </c>
      <c r="AL1978" t="str">
        <f t="shared" si="626"/>
        <v>Less than 10 deaths</v>
      </c>
      <c r="AM1978" s="6">
        <f>IFERROR(VLOOKUP(D1978,DatesEachStateReach10Deaths!A:B,2,FALSE),AK1978)</f>
        <v>43917</v>
      </c>
      <c r="AN1978">
        <f t="shared" si="627"/>
        <v>-18</v>
      </c>
    </row>
    <row r="1979" spans="1:40" x14ac:dyDescent="0.25">
      <c r="A1979" t="str">
        <f t="shared" ref="A1979:A2042" si="636">C1979&amp;D1979</f>
        <v>43900Wisconsin</v>
      </c>
      <c r="B1979" t="str">
        <f t="shared" si="615"/>
        <v>43900WI</v>
      </c>
      <c r="C1979" s="6">
        <v>43900</v>
      </c>
      <c r="D1979" t="s">
        <v>112</v>
      </c>
      <c r="E1979" t="s">
        <v>58</v>
      </c>
      <c r="F1979">
        <f>IFERROR(VLOOKUP(B1979,CovidTracking!B:G,4,FALSE),0)</f>
        <v>2</v>
      </c>
      <c r="G1979">
        <f>IFERROR(VLOOKUP(B1979,CovidTracking!B:G,5,FALSE),0)</f>
        <v>36</v>
      </c>
      <c r="H1979">
        <f t="shared" si="616"/>
        <v>38</v>
      </c>
      <c r="I1979">
        <f>IFERROR(VLOOKUP(B1979,CovidTracking!B:G,6,FALSE),0)</f>
        <v>0</v>
      </c>
      <c r="J1979">
        <f t="shared" si="632"/>
        <v>1</v>
      </c>
      <c r="K1979">
        <f t="shared" si="633"/>
        <v>0</v>
      </c>
      <c r="L1979">
        <f t="shared" si="634"/>
        <v>1</v>
      </c>
      <c r="M1979">
        <f t="shared" si="635"/>
        <v>0</v>
      </c>
      <c r="N1979">
        <f>VLOOKUP(A1979,Mobility!$A:$L,7,FALSE)</f>
        <v>6</v>
      </c>
      <c r="O1979">
        <f>VLOOKUP(A1979,Mobility!$A:$L,8,FALSE)</f>
        <v>6</v>
      </c>
      <c r="P1979">
        <f>VLOOKUP(A1979,Mobility!$A:$L,9,FALSE)</f>
        <v>38</v>
      </c>
      <c r="Q1979">
        <f>VLOOKUP(A1979,Mobility!$A:$L,10,FALSE)</f>
        <v>4</v>
      </c>
      <c r="R1979">
        <f>VLOOKUP(A1979,Mobility!$A:$L,11,FALSE)</f>
        <v>1</v>
      </c>
      <c r="S1979">
        <f>VLOOKUP(A1979,Mobility!$A:$L,12,FALSE)</f>
        <v>0</v>
      </c>
      <c r="T1979">
        <f>VLOOKUP(D1979,'Pop and Pop Den'!A:C,2,FALSE)</f>
        <v>5851754</v>
      </c>
      <c r="U1979">
        <f>VLOOKUP(D1979,'Pop and Pop Den'!A:C,3,FALSE)</f>
        <v>108.0497</v>
      </c>
      <c r="V1979">
        <f>VLOOKUP(D1979,Unemployment!A:B,2,FALSE)</f>
        <v>3.3</v>
      </c>
      <c r="W1979">
        <f>VLOOKUP(D1979,Unemployment!H:J,2,FALSE)</f>
        <v>3.5</v>
      </c>
      <c r="X1979">
        <f>VLOOKUP(D1979,Unemployment!H:J,3,FALSE)</f>
        <v>3.4</v>
      </c>
      <c r="Y1979">
        <f t="shared" si="617"/>
        <v>0.10000000000000009</v>
      </c>
      <c r="Z1979">
        <f t="shared" si="618"/>
        <v>-0.10000000000000009</v>
      </c>
      <c r="AA1979">
        <f>VLOOKUP(D1979,MedianAge!A:B,2,FALSE)</f>
        <v>39.299999999999997</v>
      </c>
      <c r="AB1979" s="6">
        <f>VLOOKUP(D1979,StateActions!F:G,2,FALSE)</f>
        <v>43915</v>
      </c>
      <c r="AC1979" s="6">
        <f>VLOOKUP(D1979,StateActions!L:M,2,FALSE)</f>
        <v>43914</v>
      </c>
      <c r="AD1979" s="6">
        <f>VLOOKUP(D1979,StateActions!A:B,2,FALSE)</f>
        <v>43908</v>
      </c>
      <c r="AE1979">
        <f t="shared" si="619"/>
        <v>-15</v>
      </c>
      <c r="AF1979">
        <f t="shared" si="620"/>
        <v>-14</v>
      </c>
      <c r="AG1979">
        <f t="shared" si="621"/>
        <v>-8</v>
      </c>
      <c r="AH1979" s="18">
        <f t="shared" si="622"/>
        <v>5.2631578947368418E-2</v>
      </c>
      <c r="AI1979" s="18">
        <f t="shared" si="623"/>
        <v>0.94736842105263153</v>
      </c>
      <c r="AJ1979" s="20">
        <f t="shared" si="624"/>
        <v>0</v>
      </c>
      <c r="AK1979" t="str">
        <f t="shared" si="625"/>
        <v>Include</v>
      </c>
      <c r="AL1979" t="str">
        <f t="shared" si="626"/>
        <v>Less than 10 deaths</v>
      </c>
      <c r="AM1979" s="6">
        <f>IFERROR(VLOOKUP(D1979,DatesEachStateReach10Deaths!A:B,2,FALSE),AK1979)</f>
        <v>43917</v>
      </c>
      <c r="AN1979">
        <f t="shared" si="627"/>
        <v>-17</v>
      </c>
    </row>
    <row r="1980" spans="1:40" x14ac:dyDescent="0.25">
      <c r="A1980" t="str">
        <f t="shared" si="636"/>
        <v>43901Wisconsin</v>
      </c>
      <c r="B1980" t="str">
        <f t="shared" si="615"/>
        <v>43901WI</v>
      </c>
      <c r="C1980" s="6">
        <v>43901</v>
      </c>
      <c r="D1980" t="s">
        <v>112</v>
      </c>
      <c r="E1980" t="s">
        <v>58</v>
      </c>
      <c r="F1980">
        <f>IFERROR(VLOOKUP(B1980,CovidTracking!B:G,4,FALSE),0)</f>
        <v>3</v>
      </c>
      <c r="G1980">
        <f>IFERROR(VLOOKUP(B1980,CovidTracking!B:G,5,FALSE),0)</f>
        <v>43</v>
      </c>
      <c r="H1980">
        <f t="shared" si="616"/>
        <v>46</v>
      </c>
      <c r="I1980">
        <f>IFERROR(VLOOKUP(B1980,CovidTracking!B:G,6,FALSE),0)</f>
        <v>0</v>
      </c>
      <c r="J1980">
        <f t="shared" si="632"/>
        <v>1</v>
      </c>
      <c r="K1980">
        <f t="shared" si="633"/>
        <v>7</v>
      </c>
      <c r="L1980">
        <f t="shared" si="634"/>
        <v>8</v>
      </c>
      <c r="M1980">
        <f t="shared" si="635"/>
        <v>0</v>
      </c>
      <c r="N1980">
        <f>VLOOKUP(A1980,Mobility!$A:$L,7,FALSE)</f>
        <v>5</v>
      </c>
      <c r="O1980">
        <f>VLOOKUP(A1980,Mobility!$A:$L,8,FALSE)</f>
        <v>7</v>
      </c>
      <c r="P1980">
        <f>VLOOKUP(A1980,Mobility!$A:$L,9,FALSE)</f>
        <v>15</v>
      </c>
      <c r="Q1980">
        <f>VLOOKUP(A1980,Mobility!$A:$L,10,FALSE)</f>
        <v>3</v>
      </c>
      <c r="R1980">
        <f>VLOOKUP(A1980,Mobility!$A:$L,11,FALSE)</f>
        <v>1</v>
      </c>
      <c r="S1980">
        <f>VLOOKUP(A1980,Mobility!$A:$L,12,FALSE)</f>
        <v>0</v>
      </c>
      <c r="T1980">
        <f>VLOOKUP(D1980,'Pop and Pop Den'!A:C,2,FALSE)</f>
        <v>5851754</v>
      </c>
      <c r="U1980">
        <f>VLOOKUP(D1980,'Pop and Pop Den'!A:C,3,FALSE)</f>
        <v>108.0497</v>
      </c>
      <c r="V1980">
        <f>VLOOKUP(D1980,Unemployment!A:B,2,FALSE)</f>
        <v>3.3</v>
      </c>
      <c r="W1980">
        <f>VLOOKUP(D1980,Unemployment!H:J,2,FALSE)</f>
        <v>3.5</v>
      </c>
      <c r="X1980">
        <f>VLOOKUP(D1980,Unemployment!H:J,3,FALSE)</f>
        <v>3.4</v>
      </c>
      <c r="Y1980">
        <f t="shared" si="617"/>
        <v>0.10000000000000009</v>
      </c>
      <c r="Z1980">
        <f t="shared" si="618"/>
        <v>-0.10000000000000009</v>
      </c>
      <c r="AA1980">
        <f>VLOOKUP(D1980,MedianAge!A:B,2,FALSE)</f>
        <v>39.299999999999997</v>
      </c>
      <c r="AB1980" s="6">
        <f>VLOOKUP(D1980,StateActions!F:G,2,FALSE)</f>
        <v>43915</v>
      </c>
      <c r="AC1980" s="6">
        <f>VLOOKUP(D1980,StateActions!L:M,2,FALSE)</f>
        <v>43914</v>
      </c>
      <c r="AD1980" s="6">
        <f>VLOOKUP(D1980,StateActions!A:B,2,FALSE)</f>
        <v>43908</v>
      </c>
      <c r="AE1980">
        <f t="shared" si="619"/>
        <v>-14</v>
      </c>
      <c r="AF1980">
        <f t="shared" si="620"/>
        <v>-13</v>
      </c>
      <c r="AG1980">
        <f t="shared" si="621"/>
        <v>-7</v>
      </c>
      <c r="AH1980" s="18">
        <f t="shared" si="622"/>
        <v>6.5217391304347824E-2</v>
      </c>
      <c r="AI1980" s="18">
        <f t="shared" si="623"/>
        <v>0.93478260869565222</v>
      </c>
      <c r="AJ1980" s="20">
        <f t="shared" si="624"/>
        <v>0</v>
      </c>
      <c r="AK1980" t="str">
        <f t="shared" si="625"/>
        <v>Include</v>
      </c>
      <c r="AL1980" t="str">
        <f t="shared" si="626"/>
        <v>Less than 10 deaths</v>
      </c>
      <c r="AM1980" s="6">
        <f>IFERROR(VLOOKUP(D1980,DatesEachStateReach10Deaths!A:B,2,FALSE),AK1980)</f>
        <v>43917</v>
      </c>
      <c r="AN1980">
        <f t="shared" si="627"/>
        <v>-16</v>
      </c>
    </row>
    <row r="1981" spans="1:40" x14ac:dyDescent="0.25">
      <c r="A1981" t="str">
        <f t="shared" si="636"/>
        <v>43902Wisconsin</v>
      </c>
      <c r="B1981" t="str">
        <f t="shared" si="615"/>
        <v>43902WI</v>
      </c>
      <c r="C1981" s="6">
        <v>43902</v>
      </c>
      <c r="D1981" t="s">
        <v>112</v>
      </c>
      <c r="E1981" t="s">
        <v>58</v>
      </c>
      <c r="F1981">
        <f>IFERROR(VLOOKUP(B1981,CovidTracking!B:G,4,FALSE),0)</f>
        <v>8</v>
      </c>
      <c r="G1981">
        <f>IFERROR(VLOOKUP(B1981,CovidTracking!B:G,5,FALSE),0)</f>
        <v>84</v>
      </c>
      <c r="H1981">
        <f t="shared" si="616"/>
        <v>92</v>
      </c>
      <c r="I1981">
        <f>IFERROR(VLOOKUP(B1981,CovidTracking!B:G,6,FALSE),0)</f>
        <v>0</v>
      </c>
      <c r="J1981">
        <f t="shared" si="632"/>
        <v>5</v>
      </c>
      <c r="K1981">
        <f t="shared" si="633"/>
        <v>41</v>
      </c>
      <c r="L1981">
        <f t="shared" si="634"/>
        <v>46</v>
      </c>
      <c r="M1981">
        <f t="shared" si="635"/>
        <v>0</v>
      </c>
      <c r="N1981">
        <f>VLOOKUP(A1981,Mobility!$A:$L,7,FALSE)</f>
        <v>6</v>
      </c>
      <c r="O1981">
        <f>VLOOKUP(A1981,Mobility!$A:$L,8,FALSE)</f>
        <v>19</v>
      </c>
      <c r="P1981">
        <f>VLOOKUP(A1981,Mobility!$A:$L,9,FALSE)</f>
        <v>11</v>
      </c>
      <c r="Q1981">
        <f>VLOOKUP(A1981,Mobility!$A:$L,10,FALSE)</f>
        <v>2</v>
      </c>
      <c r="R1981">
        <f>VLOOKUP(A1981,Mobility!$A:$L,11,FALSE)</f>
        <v>1</v>
      </c>
      <c r="S1981">
        <f>VLOOKUP(A1981,Mobility!$A:$L,12,FALSE)</f>
        <v>1</v>
      </c>
      <c r="T1981">
        <f>VLOOKUP(D1981,'Pop and Pop Den'!A:C,2,FALSE)</f>
        <v>5851754</v>
      </c>
      <c r="U1981">
        <f>VLOOKUP(D1981,'Pop and Pop Den'!A:C,3,FALSE)</f>
        <v>108.0497</v>
      </c>
      <c r="V1981">
        <f>VLOOKUP(D1981,Unemployment!A:B,2,FALSE)</f>
        <v>3.3</v>
      </c>
      <c r="W1981">
        <f>VLOOKUP(D1981,Unemployment!H:J,2,FALSE)</f>
        <v>3.5</v>
      </c>
      <c r="X1981">
        <f>VLOOKUP(D1981,Unemployment!H:J,3,FALSE)</f>
        <v>3.4</v>
      </c>
      <c r="Y1981">
        <f t="shared" si="617"/>
        <v>0.10000000000000009</v>
      </c>
      <c r="Z1981">
        <f t="shared" si="618"/>
        <v>-0.10000000000000009</v>
      </c>
      <c r="AA1981">
        <f>VLOOKUP(D1981,MedianAge!A:B,2,FALSE)</f>
        <v>39.299999999999997</v>
      </c>
      <c r="AB1981" s="6">
        <f>VLOOKUP(D1981,StateActions!F:G,2,FALSE)</f>
        <v>43915</v>
      </c>
      <c r="AC1981" s="6">
        <f>VLOOKUP(D1981,StateActions!L:M,2,FALSE)</f>
        <v>43914</v>
      </c>
      <c r="AD1981" s="6">
        <f>VLOOKUP(D1981,StateActions!A:B,2,FALSE)</f>
        <v>43908</v>
      </c>
      <c r="AE1981">
        <f t="shared" si="619"/>
        <v>-13</v>
      </c>
      <c r="AF1981">
        <f t="shared" si="620"/>
        <v>-12</v>
      </c>
      <c r="AG1981">
        <f t="shared" si="621"/>
        <v>-6</v>
      </c>
      <c r="AH1981" s="18">
        <f t="shared" si="622"/>
        <v>8.6956521739130432E-2</v>
      </c>
      <c r="AI1981" s="18">
        <f t="shared" si="623"/>
        <v>0.91304347826086951</v>
      </c>
      <c r="AJ1981" s="20">
        <f t="shared" si="624"/>
        <v>0</v>
      </c>
      <c r="AK1981" t="str">
        <f t="shared" si="625"/>
        <v>Include</v>
      </c>
      <c r="AL1981" t="str">
        <f t="shared" si="626"/>
        <v>Less than 10 deaths</v>
      </c>
      <c r="AM1981" s="6">
        <f>IFERROR(VLOOKUP(D1981,DatesEachStateReach10Deaths!A:B,2,FALSE),AK1981)</f>
        <v>43917</v>
      </c>
      <c r="AN1981">
        <f t="shared" si="627"/>
        <v>-15</v>
      </c>
    </row>
    <row r="1982" spans="1:40" x14ac:dyDescent="0.25">
      <c r="A1982" t="str">
        <f t="shared" si="636"/>
        <v>43903Wisconsin</v>
      </c>
      <c r="B1982" t="str">
        <f t="shared" si="615"/>
        <v>43903WI</v>
      </c>
      <c r="C1982" s="6">
        <v>43903</v>
      </c>
      <c r="D1982" t="s">
        <v>112</v>
      </c>
      <c r="E1982" t="s">
        <v>58</v>
      </c>
      <c r="F1982">
        <f>IFERROR(VLOOKUP(B1982,CovidTracking!B:G,4,FALSE),0)</f>
        <v>19</v>
      </c>
      <c r="G1982">
        <f>IFERROR(VLOOKUP(B1982,CovidTracking!B:G,5,FALSE),0)</f>
        <v>169</v>
      </c>
      <c r="H1982">
        <f t="shared" si="616"/>
        <v>188</v>
      </c>
      <c r="I1982">
        <f>IFERROR(VLOOKUP(B1982,CovidTracking!B:G,6,FALSE),0)</f>
        <v>0</v>
      </c>
      <c r="J1982">
        <f t="shared" si="632"/>
        <v>11</v>
      </c>
      <c r="K1982">
        <f t="shared" si="633"/>
        <v>85</v>
      </c>
      <c r="L1982">
        <f t="shared" si="634"/>
        <v>96</v>
      </c>
      <c r="M1982">
        <f t="shared" si="635"/>
        <v>0</v>
      </c>
      <c r="N1982">
        <f>VLOOKUP(A1982,Mobility!$A:$L,7,FALSE)</f>
        <v>2</v>
      </c>
      <c r="O1982">
        <f>VLOOKUP(A1982,Mobility!$A:$L,8,FALSE)</f>
        <v>25</v>
      </c>
      <c r="P1982">
        <f>VLOOKUP(A1982,Mobility!$A:$L,9,FALSE)</f>
        <v>13</v>
      </c>
      <c r="Q1982">
        <f>VLOOKUP(A1982,Mobility!$A:$L,10,FALSE)</f>
        <v>2</v>
      </c>
      <c r="R1982">
        <f>VLOOKUP(A1982,Mobility!$A:$L,11,FALSE)</f>
        <v>0</v>
      </c>
      <c r="S1982">
        <f>VLOOKUP(A1982,Mobility!$A:$L,12,FALSE)</f>
        <v>2</v>
      </c>
      <c r="T1982">
        <f>VLOOKUP(D1982,'Pop and Pop Den'!A:C,2,FALSE)</f>
        <v>5851754</v>
      </c>
      <c r="U1982">
        <f>VLOOKUP(D1982,'Pop and Pop Den'!A:C,3,FALSE)</f>
        <v>108.0497</v>
      </c>
      <c r="V1982">
        <f>VLOOKUP(D1982,Unemployment!A:B,2,FALSE)</f>
        <v>3.3</v>
      </c>
      <c r="W1982">
        <f>VLOOKUP(D1982,Unemployment!H:J,2,FALSE)</f>
        <v>3.5</v>
      </c>
      <c r="X1982">
        <f>VLOOKUP(D1982,Unemployment!H:J,3,FALSE)</f>
        <v>3.4</v>
      </c>
      <c r="Y1982">
        <f t="shared" si="617"/>
        <v>0.10000000000000009</v>
      </c>
      <c r="Z1982">
        <f t="shared" si="618"/>
        <v>-0.10000000000000009</v>
      </c>
      <c r="AA1982">
        <f>VLOOKUP(D1982,MedianAge!A:B,2,FALSE)</f>
        <v>39.299999999999997</v>
      </c>
      <c r="AB1982" s="6">
        <f>VLOOKUP(D1982,StateActions!F:G,2,FALSE)</f>
        <v>43915</v>
      </c>
      <c r="AC1982" s="6">
        <f>VLOOKUP(D1982,StateActions!L:M,2,FALSE)</f>
        <v>43914</v>
      </c>
      <c r="AD1982" s="6">
        <f>VLOOKUP(D1982,StateActions!A:B,2,FALSE)</f>
        <v>43908</v>
      </c>
      <c r="AE1982">
        <f t="shared" si="619"/>
        <v>-12</v>
      </c>
      <c r="AF1982">
        <f t="shared" si="620"/>
        <v>-11</v>
      </c>
      <c r="AG1982">
        <f t="shared" si="621"/>
        <v>-5</v>
      </c>
      <c r="AH1982" s="18">
        <f t="shared" si="622"/>
        <v>0.10106382978723404</v>
      </c>
      <c r="AI1982" s="18">
        <f t="shared" si="623"/>
        <v>0.89893617021276595</v>
      </c>
      <c r="AJ1982" s="20">
        <f t="shared" si="624"/>
        <v>0</v>
      </c>
      <c r="AK1982" t="str">
        <f t="shared" si="625"/>
        <v>Include</v>
      </c>
      <c r="AL1982" t="str">
        <f t="shared" si="626"/>
        <v>Less than 10 deaths</v>
      </c>
      <c r="AM1982" s="6">
        <f>IFERROR(VLOOKUP(D1982,DatesEachStateReach10Deaths!A:B,2,FALSE),AK1982)</f>
        <v>43917</v>
      </c>
      <c r="AN1982">
        <f t="shared" si="627"/>
        <v>-14</v>
      </c>
    </row>
    <row r="1983" spans="1:40" x14ac:dyDescent="0.25">
      <c r="A1983" t="str">
        <f t="shared" si="636"/>
        <v>43904Wisconsin</v>
      </c>
      <c r="B1983" t="str">
        <f t="shared" si="615"/>
        <v>43904WI</v>
      </c>
      <c r="C1983" s="6">
        <v>43904</v>
      </c>
      <c r="D1983" t="s">
        <v>112</v>
      </c>
      <c r="E1983" t="s">
        <v>58</v>
      </c>
      <c r="F1983">
        <f>IFERROR(VLOOKUP(B1983,CovidTracking!B:G,4,FALSE),0)</f>
        <v>19</v>
      </c>
      <c r="G1983">
        <f>IFERROR(VLOOKUP(B1983,CovidTracking!B:G,5,FALSE),0)</f>
        <v>169</v>
      </c>
      <c r="H1983">
        <f t="shared" si="616"/>
        <v>188</v>
      </c>
      <c r="I1983">
        <f>IFERROR(VLOOKUP(B1983,CovidTracking!B:G,6,FALSE),0)</f>
        <v>0</v>
      </c>
      <c r="J1983">
        <f t="shared" si="632"/>
        <v>0</v>
      </c>
      <c r="K1983">
        <f t="shared" si="633"/>
        <v>0</v>
      </c>
      <c r="L1983">
        <f t="shared" si="634"/>
        <v>0</v>
      </c>
      <c r="M1983">
        <f t="shared" si="635"/>
        <v>0</v>
      </c>
      <c r="N1983">
        <f>VLOOKUP(A1983,Mobility!$A:$L,7,FALSE)</f>
        <v>-5</v>
      </c>
      <c r="O1983">
        <f>VLOOKUP(A1983,Mobility!$A:$L,8,FALSE)</f>
        <v>23</v>
      </c>
      <c r="P1983">
        <f>VLOOKUP(A1983,Mobility!$A:$L,9,FALSE)</f>
        <v>2</v>
      </c>
      <c r="Q1983">
        <f>VLOOKUP(A1983,Mobility!$A:$L,10,FALSE)</f>
        <v>-2</v>
      </c>
      <c r="R1983">
        <f>VLOOKUP(A1983,Mobility!$A:$L,11,FALSE)</f>
        <v>2</v>
      </c>
      <c r="S1983">
        <f>VLOOKUP(A1983,Mobility!$A:$L,12,FALSE)</f>
        <v>3</v>
      </c>
      <c r="T1983">
        <f>VLOOKUP(D1983,'Pop and Pop Den'!A:C,2,FALSE)</f>
        <v>5851754</v>
      </c>
      <c r="U1983">
        <f>VLOOKUP(D1983,'Pop and Pop Den'!A:C,3,FALSE)</f>
        <v>108.0497</v>
      </c>
      <c r="V1983">
        <f>VLOOKUP(D1983,Unemployment!A:B,2,FALSE)</f>
        <v>3.3</v>
      </c>
      <c r="W1983">
        <f>VLOOKUP(D1983,Unemployment!H:J,2,FALSE)</f>
        <v>3.5</v>
      </c>
      <c r="X1983">
        <f>VLOOKUP(D1983,Unemployment!H:J,3,FALSE)</f>
        <v>3.4</v>
      </c>
      <c r="Y1983">
        <f t="shared" si="617"/>
        <v>0.10000000000000009</v>
      </c>
      <c r="Z1983">
        <f t="shared" si="618"/>
        <v>-0.10000000000000009</v>
      </c>
      <c r="AA1983">
        <f>VLOOKUP(D1983,MedianAge!A:B,2,FALSE)</f>
        <v>39.299999999999997</v>
      </c>
      <c r="AB1983" s="6">
        <f>VLOOKUP(D1983,StateActions!F:G,2,FALSE)</f>
        <v>43915</v>
      </c>
      <c r="AC1983" s="6">
        <f>VLOOKUP(D1983,StateActions!L:M,2,FALSE)</f>
        <v>43914</v>
      </c>
      <c r="AD1983" s="6">
        <f>VLOOKUP(D1983,StateActions!A:B,2,FALSE)</f>
        <v>43908</v>
      </c>
      <c r="AE1983">
        <f t="shared" si="619"/>
        <v>-11</v>
      </c>
      <c r="AF1983">
        <f t="shared" si="620"/>
        <v>-10</v>
      </c>
      <c r="AG1983">
        <f t="shared" si="621"/>
        <v>-4</v>
      </c>
      <c r="AH1983" s="18">
        <f t="shared" si="622"/>
        <v>0.10106382978723404</v>
      </c>
      <c r="AI1983" s="18">
        <f t="shared" si="623"/>
        <v>0.89893617021276595</v>
      </c>
      <c r="AJ1983" s="20">
        <f t="shared" si="624"/>
        <v>0</v>
      </c>
      <c r="AK1983" t="str">
        <f t="shared" si="625"/>
        <v>Include</v>
      </c>
      <c r="AL1983" t="str">
        <f t="shared" si="626"/>
        <v>Less than 10 deaths</v>
      </c>
      <c r="AM1983" s="6">
        <f>IFERROR(VLOOKUP(D1983,DatesEachStateReach10Deaths!A:B,2,FALSE),AK1983)</f>
        <v>43917</v>
      </c>
      <c r="AN1983">
        <f t="shared" si="627"/>
        <v>-13</v>
      </c>
    </row>
    <row r="1984" spans="1:40" x14ac:dyDescent="0.25">
      <c r="A1984" t="str">
        <f t="shared" si="636"/>
        <v>43905Wisconsin</v>
      </c>
      <c r="B1984" t="str">
        <f t="shared" si="615"/>
        <v>43905WI</v>
      </c>
      <c r="C1984" s="6">
        <v>43905</v>
      </c>
      <c r="D1984" t="s">
        <v>112</v>
      </c>
      <c r="E1984" t="s">
        <v>58</v>
      </c>
      <c r="F1984">
        <f>IFERROR(VLOOKUP(B1984,CovidTracking!B:G,4,FALSE),0)</f>
        <v>33</v>
      </c>
      <c r="G1984">
        <f>IFERROR(VLOOKUP(B1984,CovidTracking!B:G,5,FALSE),0)</f>
        <v>313</v>
      </c>
      <c r="H1984">
        <f t="shared" si="616"/>
        <v>346</v>
      </c>
      <c r="I1984">
        <f>IFERROR(VLOOKUP(B1984,CovidTracking!B:G,6,FALSE),0)</f>
        <v>0</v>
      </c>
      <c r="J1984">
        <f t="shared" si="632"/>
        <v>14</v>
      </c>
      <c r="K1984">
        <f t="shared" si="633"/>
        <v>144</v>
      </c>
      <c r="L1984">
        <f t="shared" si="634"/>
        <v>158</v>
      </c>
      <c r="M1984">
        <f t="shared" si="635"/>
        <v>0</v>
      </c>
      <c r="N1984">
        <f>VLOOKUP(A1984,Mobility!$A:$L,7,FALSE)</f>
        <v>-5</v>
      </c>
      <c r="O1984">
        <f>VLOOKUP(A1984,Mobility!$A:$L,8,FALSE)</f>
        <v>13</v>
      </c>
      <c r="P1984">
        <f>VLOOKUP(A1984,Mobility!$A:$L,9,FALSE)</f>
        <v>47</v>
      </c>
      <c r="Q1984">
        <f>VLOOKUP(A1984,Mobility!$A:$L,10,FALSE)</f>
        <v>-7</v>
      </c>
      <c r="R1984">
        <f>VLOOKUP(A1984,Mobility!$A:$L,11,FALSE)</f>
        <v>-1</v>
      </c>
      <c r="S1984">
        <f>VLOOKUP(A1984,Mobility!$A:$L,12,FALSE)</f>
        <v>2</v>
      </c>
      <c r="T1984">
        <f>VLOOKUP(D1984,'Pop and Pop Den'!A:C,2,FALSE)</f>
        <v>5851754</v>
      </c>
      <c r="U1984">
        <f>VLOOKUP(D1984,'Pop and Pop Den'!A:C,3,FALSE)</f>
        <v>108.0497</v>
      </c>
      <c r="V1984">
        <f>VLOOKUP(D1984,Unemployment!A:B,2,FALSE)</f>
        <v>3.3</v>
      </c>
      <c r="W1984">
        <f>VLOOKUP(D1984,Unemployment!H:J,2,FALSE)</f>
        <v>3.5</v>
      </c>
      <c r="X1984">
        <f>VLOOKUP(D1984,Unemployment!H:J,3,FALSE)</f>
        <v>3.4</v>
      </c>
      <c r="Y1984">
        <f t="shared" si="617"/>
        <v>0.10000000000000009</v>
      </c>
      <c r="Z1984">
        <f t="shared" si="618"/>
        <v>-0.10000000000000009</v>
      </c>
      <c r="AA1984">
        <f>VLOOKUP(D1984,MedianAge!A:B,2,FALSE)</f>
        <v>39.299999999999997</v>
      </c>
      <c r="AB1984" s="6">
        <f>VLOOKUP(D1984,StateActions!F:G,2,FALSE)</f>
        <v>43915</v>
      </c>
      <c r="AC1984" s="6">
        <f>VLOOKUP(D1984,StateActions!L:M,2,FALSE)</f>
        <v>43914</v>
      </c>
      <c r="AD1984" s="6">
        <f>VLOOKUP(D1984,StateActions!A:B,2,FALSE)</f>
        <v>43908</v>
      </c>
      <c r="AE1984">
        <f t="shared" si="619"/>
        <v>-10</v>
      </c>
      <c r="AF1984">
        <f t="shared" si="620"/>
        <v>-9</v>
      </c>
      <c r="AG1984">
        <f t="shared" si="621"/>
        <v>-3</v>
      </c>
      <c r="AH1984" s="18">
        <f t="shared" si="622"/>
        <v>9.5375722543352595E-2</v>
      </c>
      <c r="AI1984" s="18">
        <f t="shared" si="623"/>
        <v>0.90462427745664742</v>
      </c>
      <c r="AJ1984" s="20">
        <f t="shared" si="624"/>
        <v>0</v>
      </c>
      <c r="AK1984" t="str">
        <f t="shared" si="625"/>
        <v>Include</v>
      </c>
      <c r="AL1984" t="str">
        <f t="shared" si="626"/>
        <v>Less than 10 deaths</v>
      </c>
      <c r="AM1984" s="6">
        <f>IFERROR(VLOOKUP(D1984,DatesEachStateReach10Deaths!A:B,2,FALSE),AK1984)</f>
        <v>43917</v>
      </c>
      <c r="AN1984">
        <f t="shared" si="627"/>
        <v>-12</v>
      </c>
    </row>
    <row r="1985" spans="1:40" x14ac:dyDescent="0.25">
      <c r="A1985" t="str">
        <f t="shared" si="636"/>
        <v>43906Wisconsin</v>
      </c>
      <c r="B1985" t="str">
        <f t="shared" si="615"/>
        <v>43906WI</v>
      </c>
      <c r="C1985" s="6">
        <v>43906</v>
      </c>
      <c r="D1985" t="s">
        <v>112</v>
      </c>
      <c r="E1985" t="s">
        <v>58</v>
      </c>
      <c r="F1985">
        <f>IFERROR(VLOOKUP(B1985,CovidTracking!B:G,4,FALSE),0)</f>
        <v>47</v>
      </c>
      <c r="G1985">
        <f>IFERROR(VLOOKUP(B1985,CovidTracking!B:G,5,FALSE),0)</f>
        <v>504</v>
      </c>
      <c r="H1985">
        <f t="shared" si="616"/>
        <v>551</v>
      </c>
      <c r="I1985">
        <f>IFERROR(VLOOKUP(B1985,CovidTracking!B:G,6,FALSE),0)</f>
        <v>0</v>
      </c>
      <c r="J1985">
        <f t="shared" si="632"/>
        <v>14</v>
      </c>
      <c r="K1985">
        <f t="shared" si="633"/>
        <v>191</v>
      </c>
      <c r="L1985">
        <f t="shared" si="634"/>
        <v>205</v>
      </c>
      <c r="M1985">
        <f t="shared" si="635"/>
        <v>0</v>
      </c>
      <c r="N1985">
        <f>VLOOKUP(A1985,Mobility!$A:$L,7,FALSE)</f>
        <v>-10</v>
      </c>
      <c r="O1985">
        <f>VLOOKUP(A1985,Mobility!$A:$L,8,FALSE)</f>
        <v>19</v>
      </c>
      <c r="P1985">
        <f>VLOOKUP(A1985,Mobility!$A:$L,9,FALSE)</f>
        <v>7</v>
      </c>
      <c r="Q1985">
        <f>VLOOKUP(A1985,Mobility!$A:$L,10,FALSE)</f>
        <v>-16</v>
      </c>
      <c r="R1985">
        <f>VLOOKUP(A1985,Mobility!$A:$L,11,FALSE)</f>
        <v>-13</v>
      </c>
      <c r="S1985">
        <f>VLOOKUP(A1985,Mobility!$A:$L,12,FALSE)</f>
        <v>6</v>
      </c>
      <c r="T1985">
        <f>VLOOKUP(D1985,'Pop and Pop Den'!A:C,2,FALSE)</f>
        <v>5851754</v>
      </c>
      <c r="U1985">
        <f>VLOOKUP(D1985,'Pop and Pop Den'!A:C,3,FALSE)</f>
        <v>108.0497</v>
      </c>
      <c r="V1985">
        <f>VLOOKUP(D1985,Unemployment!A:B,2,FALSE)</f>
        <v>3.3</v>
      </c>
      <c r="W1985">
        <f>VLOOKUP(D1985,Unemployment!H:J,2,FALSE)</f>
        <v>3.5</v>
      </c>
      <c r="X1985">
        <f>VLOOKUP(D1985,Unemployment!H:J,3,FALSE)</f>
        <v>3.4</v>
      </c>
      <c r="Y1985">
        <f t="shared" si="617"/>
        <v>0.10000000000000009</v>
      </c>
      <c r="Z1985">
        <f t="shared" si="618"/>
        <v>-0.10000000000000009</v>
      </c>
      <c r="AA1985">
        <f>VLOOKUP(D1985,MedianAge!A:B,2,FALSE)</f>
        <v>39.299999999999997</v>
      </c>
      <c r="AB1985" s="6">
        <f>VLOOKUP(D1985,StateActions!F:G,2,FALSE)</f>
        <v>43915</v>
      </c>
      <c r="AC1985" s="6">
        <f>VLOOKUP(D1985,StateActions!L:M,2,FALSE)</f>
        <v>43914</v>
      </c>
      <c r="AD1985" s="6">
        <f>VLOOKUP(D1985,StateActions!A:B,2,FALSE)</f>
        <v>43908</v>
      </c>
      <c r="AE1985">
        <f t="shared" si="619"/>
        <v>-9</v>
      </c>
      <c r="AF1985">
        <f t="shared" si="620"/>
        <v>-8</v>
      </c>
      <c r="AG1985">
        <f t="shared" si="621"/>
        <v>-2</v>
      </c>
      <c r="AH1985" s="18">
        <f t="shared" si="622"/>
        <v>8.5299455535390201E-2</v>
      </c>
      <c r="AI1985" s="18">
        <f t="shared" si="623"/>
        <v>0.9147005444646098</v>
      </c>
      <c r="AJ1985" s="20">
        <f t="shared" si="624"/>
        <v>0</v>
      </c>
      <c r="AK1985" t="str">
        <f t="shared" si="625"/>
        <v>Include</v>
      </c>
      <c r="AL1985" t="str">
        <f t="shared" si="626"/>
        <v>Less than 10 deaths</v>
      </c>
      <c r="AM1985" s="6">
        <f>IFERROR(VLOOKUP(D1985,DatesEachStateReach10Deaths!A:B,2,FALSE),AK1985)</f>
        <v>43917</v>
      </c>
      <c r="AN1985">
        <f t="shared" si="627"/>
        <v>-11</v>
      </c>
    </row>
    <row r="1986" spans="1:40" x14ac:dyDescent="0.25">
      <c r="A1986" t="str">
        <f t="shared" si="636"/>
        <v>43907Wisconsin</v>
      </c>
      <c r="B1986" t="str">
        <f t="shared" ref="B1986:B2049" si="637">C1986&amp;E1986</f>
        <v>43907WI</v>
      </c>
      <c r="C1986" s="6">
        <v>43907</v>
      </c>
      <c r="D1986" t="s">
        <v>112</v>
      </c>
      <c r="E1986" t="s">
        <v>58</v>
      </c>
      <c r="F1986">
        <f>IFERROR(VLOOKUP(B1986,CovidTracking!B:G,4,FALSE),0)</f>
        <v>72</v>
      </c>
      <c r="G1986">
        <f>IFERROR(VLOOKUP(B1986,CovidTracking!B:G,5,FALSE),0)</f>
        <v>1038</v>
      </c>
      <c r="H1986">
        <f t="shared" ref="H1986:H2049" si="638">F1986+G1986</f>
        <v>1110</v>
      </c>
      <c r="I1986">
        <f>IFERROR(VLOOKUP(B1986,CovidTracking!B:G,6,FALSE),0)</f>
        <v>0</v>
      </c>
      <c r="J1986">
        <f t="shared" si="632"/>
        <v>25</v>
      </c>
      <c r="K1986">
        <f t="shared" si="633"/>
        <v>534</v>
      </c>
      <c r="L1986">
        <f t="shared" si="634"/>
        <v>559</v>
      </c>
      <c r="M1986">
        <f t="shared" si="635"/>
        <v>0</v>
      </c>
      <c r="N1986">
        <f>VLOOKUP(A1986,Mobility!$A:$L,7,FALSE)</f>
        <v>-20</v>
      </c>
      <c r="O1986">
        <f>VLOOKUP(A1986,Mobility!$A:$L,8,FALSE)</f>
        <v>14</v>
      </c>
      <c r="P1986">
        <f>VLOOKUP(A1986,Mobility!$A:$L,9,FALSE)</f>
        <v>58</v>
      </c>
      <c r="Q1986">
        <f>VLOOKUP(A1986,Mobility!$A:$L,10,FALSE)</f>
        <v>-11</v>
      </c>
      <c r="R1986">
        <f>VLOOKUP(A1986,Mobility!$A:$L,11,FALSE)</f>
        <v>-21</v>
      </c>
      <c r="S1986">
        <f>VLOOKUP(A1986,Mobility!$A:$L,12,FALSE)</f>
        <v>9</v>
      </c>
      <c r="T1986">
        <f>VLOOKUP(D1986,'Pop and Pop Den'!A:C,2,FALSE)</f>
        <v>5851754</v>
      </c>
      <c r="U1986">
        <f>VLOOKUP(D1986,'Pop and Pop Den'!A:C,3,FALSE)</f>
        <v>108.0497</v>
      </c>
      <c r="V1986">
        <f>VLOOKUP(D1986,Unemployment!A:B,2,FALSE)</f>
        <v>3.3</v>
      </c>
      <c r="W1986">
        <f>VLOOKUP(D1986,Unemployment!H:J,2,FALSE)</f>
        <v>3.5</v>
      </c>
      <c r="X1986">
        <f>VLOOKUP(D1986,Unemployment!H:J,3,FALSE)</f>
        <v>3.4</v>
      </c>
      <c r="Y1986">
        <f t="shared" si="617"/>
        <v>0.10000000000000009</v>
      </c>
      <c r="Z1986">
        <f t="shared" si="618"/>
        <v>-0.10000000000000009</v>
      </c>
      <c r="AA1986">
        <f>VLOOKUP(D1986,MedianAge!A:B,2,FALSE)</f>
        <v>39.299999999999997</v>
      </c>
      <c r="AB1986" s="6">
        <f>VLOOKUP(D1986,StateActions!F:G,2,FALSE)</f>
        <v>43915</v>
      </c>
      <c r="AC1986" s="6">
        <f>VLOOKUP(D1986,StateActions!L:M,2,FALSE)</f>
        <v>43914</v>
      </c>
      <c r="AD1986" s="6">
        <f>VLOOKUP(D1986,StateActions!A:B,2,FALSE)</f>
        <v>43908</v>
      </c>
      <c r="AE1986">
        <f t="shared" si="619"/>
        <v>-8</v>
      </c>
      <c r="AF1986">
        <f t="shared" si="620"/>
        <v>-7</v>
      </c>
      <c r="AG1986">
        <f t="shared" si="621"/>
        <v>-1</v>
      </c>
      <c r="AH1986" s="18">
        <f t="shared" si="622"/>
        <v>6.4864864864864868E-2</v>
      </c>
      <c r="AI1986" s="18">
        <f t="shared" si="623"/>
        <v>0.93513513513513513</v>
      </c>
      <c r="AJ1986" s="20">
        <f t="shared" si="624"/>
        <v>0</v>
      </c>
      <c r="AK1986" t="str">
        <f t="shared" si="625"/>
        <v>Include</v>
      </c>
      <c r="AL1986" t="str">
        <f t="shared" si="626"/>
        <v>Less than 10 deaths</v>
      </c>
      <c r="AM1986" s="6">
        <f>IFERROR(VLOOKUP(D1986,DatesEachStateReach10Deaths!A:B,2,FALSE),AK1986)</f>
        <v>43917</v>
      </c>
      <c r="AN1986">
        <f t="shared" si="627"/>
        <v>-10</v>
      </c>
    </row>
    <row r="1987" spans="1:40" x14ac:dyDescent="0.25">
      <c r="A1987" t="str">
        <f t="shared" si="636"/>
        <v>43908Wisconsin</v>
      </c>
      <c r="B1987" t="str">
        <f t="shared" si="637"/>
        <v>43908WI</v>
      </c>
      <c r="C1987" s="6">
        <v>43908</v>
      </c>
      <c r="D1987" t="s">
        <v>112</v>
      </c>
      <c r="E1987" t="s">
        <v>58</v>
      </c>
      <c r="F1987">
        <f>IFERROR(VLOOKUP(B1987,CovidTracking!B:G,4,FALSE),0)</f>
        <v>106</v>
      </c>
      <c r="G1987">
        <f>IFERROR(VLOOKUP(B1987,CovidTracking!B:G,5,FALSE),0)</f>
        <v>1577</v>
      </c>
      <c r="H1987">
        <f t="shared" si="638"/>
        <v>1683</v>
      </c>
      <c r="I1987">
        <f>IFERROR(VLOOKUP(B1987,CovidTracking!B:G,6,FALSE),0)</f>
        <v>0</v>
      </c>
      <c r="J1987">
        <f t="shared" si="632"/>
        <v>34</v>
      </c>
      <c r="K1987">
        <f t="shared" si="633"/>
        <v>539</v>
      </c>
      <c r="L1987">
        <f t="shared" si="634"/>
        <v>573</v>
      </c>
      <c r="M1987">
        <f t="shared" si="635"/>
        <v>0</v>
      </c>
      <c r="N1987">
        <f>VLOOKUP(A1987,Mobility!$A:$L,7,FALSE)</f>
        <v>-34</v>
      </c>
      <c r="O1987">
        <f>VLOOKUP(A1987,Mobility!$A:$L,8,FALSE)</f>
        <v>3</v>
      </c>
      <c r="P1987">
        <f>VLOOKUP(A1987,Mobility!$A:$L,9,FALSE)</f>
        <v>-5</v>
      </c>
      <c r="Q1987">
        <f>VLOOKUP(A1987,Mobility!$A:$L,10,FALSE)</f>
        <v>-21</v>
      </c>
      <c r="R1987">
        <f>VLOOKUP(A1987,Mobility!$A:$L,11,FALSE)</f>
        <v>-28</v>
      </c>
      <c r="S1987">
        <f>VLOOKUP(A1987,Mobility!$A:$L,12,FALSE)</f>
        <v>14</v>
      </c>
      <c r="T1987">
        <f>VLOOKUP(D1987,'Pop and Pop Den'!A:C,2,FALSE)</f>
        <v>5851754</v>
      </c>
      <c r="U1987">
        <f>VLOOKUP(D1987,'Pop and Pop Den'!A:C,3,FALSE)</f>
        <v>108.0497</v>
      </c>
      <c r="V1987">
        <f>VLOOKUP(D1987,Unemployment!A:B,2,FALSE)</f>
        <v>3.3</v>
      </c>
      <c r="W1987">
        <f>VLOOKUP(D1987,Unemployment!H:J,2,FALSE)</f>
        <v>3.5</v>
      </c>
      <c r="X1987">
        <f>VLOOKUP(D1987,Unemployment!H:J,3,FALSE)</f>
        <v>3.4</v>
      </c>
      <c r="Y1987">
        <f t="shared" ref="Y1987:Y2050" si="639">X1987-V1987</f>
        <v>0.10000000000000009</v>
      </c>
      <c r="Z1987">
        <f t="shared" ref="Z1987:Z2050" si="640">X1987-W1987</f>
        <v>-0.10000000000000009</v>
      </c>
      <c r="AA1987">
        <f>VLOOKUP(D1987,MedianAge!A:B,2,FALSE)</f>
        <v>39.299999999999997</v>
      </c>
      <c r="AB1987" s="6">
        <f>VLOOKUP(D1987,StateActions!F:G,2,FALSE)</f>
        <v>43915</v>
      </c>
      <c r="AC1987" s="6">
        <f>VLOOKUP(D1987,StateActions!L:M,2,FALSE)</f>
        <v>43914</v>
      </c>
      <c r="AD1987" s="6">
        <f>VLOOKUP(D1987,StateActions!A:B,2,FALSE)</f>
        <v>43908</v>
      </c>
      <c r="AE1987">
        <f t="shared" ref="AE1987:AE2050" si="641">C1987-AB1987</f>
        <v>-7</v>
      </c>
      <c r="AF1987">
        <f t="shared" ref="AF1987:AF2050" si="642">C1987-AC1987</f>
        <v>-6</v>
      </c>
      <c r="AG1987">
        <f t="shared" ref="AG1987:AG2050" si="643">C1987-AD1987</f>
        <v>0</v>
      </c>
      <c r="AH1987" s="18">
        <f t="shared" ref="AH1987:AH2050" si="644">IFERROR(F1987/H1987,0)</f>
        <v>6.2982768865121802E-2</v>
      </c>
      <c r="AI1987" s="18">
        <f t="shared" ref="AI1987:AI2050" si="645">IFERROR(G1987/H1987,0)</f>
        <v>0.93701723113487823</v>
      </c>
      <c r="AJ1987" s="20">
        <f t="shared" ref="AJ1987:AJ2050" si="646">IFERROR(I1987/H1987,0)</f>
        <v>0</v>
      </c>
      <c r="AK1987" t="str">
        <f t="shared" ref="AK1987:AK2050" si="647">IF(SUMIFS(M:M,D:D,D1987)&lt;10,"Exclude less than 10 Deaths","Include")</f>
        <v>Include</v>
      </c>
      <c r="AL1987" t="str">
        <f t="shared" ref="AL1987:AL2050" si="648">IF(I1987&gt;9,"10 or more deaths","Less than 10 deaths")</f>
        <v>Less than 10 deaths</v>
      </c>
      <c r="AM1987" s="6">
        <f>IFERROR(VLOOKUP(D1987,DatesEachStateReach10Deaths!A:B,2,FALSE),AK1987)</f>
        <v>43917</v>
      </c>
      <c r="AN1987">
        <f t="shared" ref="AN1987:AN2050" si="649">IFERROR(C1987-AM1987,AK1987)</f>
        <v>-9</v>
      </c>
    </row>
    <row r="1988" spans="1:40" x14ac:dyDescent="0.25">
      <c r="A1988" t="str">
        <f t="shared" si="636"/>
        <v>43909Wisconsin</v>
      </c>
      <c r="B1988" t="str">
        <f t="shared" si="637"/>
        <v>43909WI</v>
      </c>
      <c r="C1988" s="6">
        <v>43909</v>
      </c>
      <c r="D1988" t="s">
        <v>112</v>
      </c>
      <c r="E1988" t="s">
        <v>58</v>
      </c>
      <c r="F1988">
        <f>IFERROR(VLOOKUP(B1988,CovidTracking!B:G,4,FALSE),0)</f>
        <v>155</v>
      </c>
      <c r="G1988">
        <f>IFERROR(VLOOKUP(B1988,CovidTracking!B:G,5,FALSE),0)</f>
        <v>2192</v>
      </c>
      <c r="H1988">
        <f t="shared" si="638"/>
        <v>2347</v>
      </c>
      <c r="I1988">
        <f>IFERROR(VLOOKUP(B1988,CovidTracking!B:G,6,FALSE),0)</f>
        <v>0</v>
      </c>
      <c r="J1988">
        <f t="shared" si="632"/>
        <v>49</v>
      </c>
      <c r="K1988">
        <f t="shared" si="633"/>
        <v>615</v>
      </c>
      <c r="L1988">
        <f t="shared" si="634"/>
        <v>664</v>
      </c>
      <c r="M1988">
        <f t="shared" si="635"/>
        <v>0</v>
      </c>
      <c r="N1988">
        <f>VLOOKUP(A1988,Mobility!$A:$L,7,FALSE)</f>
        <v>-39</v>
      </c>
      <c r="O1988">
        <f>VLOOKUP(A1988,Mobility!$A:$L,8,FALSE)</f>
        <v>-3</v>
      </c>
      <c r="P1988">
        <f>VLOOKUP(A1988,Mobility!$A:$L,9,FALSE)</f>
        <v>-16</v>
      </c>
      <c r="Q1988">
        <f>VLOOKUP(A1988,Mobility!$A:$L,10,FALSE)</f>
        <v>-27</v>
      </c>
      <c r="R1988">
        <f>VLOOKUP(A1988,Mobility!$A:$L,11,FALSE)</f>
        <v>-31</v>
      </c>
      <c r="S1988">
        <f>VLOOKUP(A1988,Mobility!$A:$L,12,FALSE)</f>
        <v>16</v>
      </c>
      <c r="T1988">
        <f>VLOOKUP(D1988,'Pop and Pop Den'!A:C,2,FALSE)</f>
        <v>5851754</v>
      </c>
      <c r="U1988">
        <f>VLOOKUP(D1988,'Pop and Pop Den'!A:C,3,FALSE)</f>
        <v>108.0497</v>
      </c>
      <c r="V1988">
        <f>VLOOKUP(D1988,Unemployment!A:B,2,FALSE)</f>
        <v>3.3</v>
      </c>
      <c r="W1988">
        <f>VLOOKUP(D1988,Unemployment!H:J,2,FALSE)</f>
        <v>3.5</v>
      </c>
      <c r="X1988">
        <f>VLOOKUP(D1988,Unemployment!H:J,3,FALSE)</f>
        <v>3.4</v>
      </c>
      <c r="Y1988">
        <f t="shared" si="639"/>
        <v>0.10000000000000009</v>
      </c>
      <c r="Z1988">
        <f t="shared" si="640"/>
        <v>-0.10000000000000009</v>
      </c>
      <c r="AA1988">
        <f>VLOOKUP(D1988,MedianAge!A:B,2,FALSE)</f>
        <v>39.299999999999997</v>
      </c>
      <c r="AB1988" s="6">
        <f>VLOOKUP(D1988,StateActions!F:G,2,FALSE)</f>
        <v>43915</v>
      </c>
      <c r="AC1988" s="6">
        <f>VLOOKUP(D1988,StateActions!L:M,2,FALSE)</f>
        <v>43914</v>
      </c>
      <c r="AD1988" s="6">
        <f>VLOOKUP(D1988,StateActions!A:B,2,FALSE)</f>
        <v>43908</v>
      </c>
      <c r="AE1988">
        <f t="shared" si="641"/>
        <v>-6</v>
      </c>
      <c r="AF1988">
        <f t="shared" si="642"/>
        <v>-5</v>
      </c>
      <c r="AG1988">
        <f t="shared" si="643"/>
        <v>1</v>
      </c>
      <c r="AH1988" s="18">
        <f t="shared" si="644"/>
        <v>6.6041755432466973E-2</v>
      </c>
      <c r="AI1988" s="18">
        <f t="shared" si="645"/>
        <v>0.93395824456753307</v>
      </c>
      <c r="AJ1988" s="20">
        <f t="shared" si="646"/>
        <v>0</v>
      </c>
      <c r="AK1988" t="str">
        <f t="shared" si="647"/>
        <v>Include</v>
      </c>
      <c r="AL1988" t="str">
        <f t="shared" si="648"/>
        <v>Less than 10 deaths</v>
      </c>
      <c r="AM1988" s="6">
        <f>IFERROR(VLOOKUP(D1988,DatesEachStateReach10Deaths!A:B,2,FALSE),AK1988)</f>
        <v>43917</v>
      </c>
      <c r="AN1988">
        <f t="shared" si="649"/>
        <v>-8</v>
      </c>
    </row>
    <row r="1989" spans="1:40" x14ac:dyDescent="0.25">
      <c r="A1989" t="str">
        <f t="shared" si="636"/>
        <v>43910Wisconsin</v>
      </c>
      <c r="B1989" t="str">
        <f t="shared" si="637"/>
        <v>43910WI</v>
      </c>
      <c r="C1989" s="6">
        <v>43910</v>
      </c>
      <c r="D1989" t="s">
        <v>112</v>
      </c>
      <c r="E1989" t="s">
        <v>58</v>
      </c>
      <c r="F1989">
        <f>IFERROR(VLOOKUP(B1989,CovidTracking!B:G,4,FALSE),0)</f>
        <v>206</v>
      </c>
      <c r="G1989">
        <f>IFERROR(VLOOKUP(B1989,CovidTracking!B:G,5,FALSE),0)</f>
        <v>3455</v>
      </c>
      <c r="H1989">
        <f t="shared" si="638"/>
        <v>3661</v>
      </c>
      <c r="I1989">
        <f>IFERROR(VLOOKUP(B1989,CovidTracking!B:G,6,FALSE),0)</f>
        <v>3</v>
      </c>
      <c r="J1989">
        <f t="shared" si="632"/>
        <v>51</v>
      </c>
      <c r="K1989">
        <f t="shared" si="633"/>
        <v>1263</v>
      </c>
      <c r="L1989">
        <f t="shared" si="634"/>
        <v>1314</v>
      </c>
      <c r="M1989">
        <f t="shared" si="635"/>
        <v>3</v>
      </c>
      <c r="N1989">
        <f>VLOOKUP(A1989,Mobility!$A:$L,7,FALSE)</f>
        <v>-40</v>
      </c>
      <c r="O1989">
        <f>VLOOKUP(A1989,Mobility!$A:$L,8,FALSE)</f>
        <v>3</v>
      </c>
      <c r="P1989">
        <f>VLOOKUP(A1989,Mobility!$A:$L,9,FALSE)</f>
        <v>-6</v>
      </c>
      <c r="Q1989">
        <f>VLOOKUP(A1989,Mobility!$A:$L,10,FALSE)</f>
        <v>-28</v>
      </c>
      <c r="R1989">
        <f>VLOOKUP(A1989,Mobility!$A:$L,11,FALSE)</f>
        <v>-32</v>
      </c>
      <c r="S1989">
        <f>VLOOKUP(A1989,Mobility!$A:$L,12,FALSE)</f>
        <v>18</v>
      </c>
      <c r="T1989">
        <f>VLOOKUP(D1989,'Pop and Pop Den'!A:C,2,FALSE)</f>
        <v>5851754</v>
      </c>
      <c r="U1989">
        <f>VLOOKUP(D1989,'Pop and Pop Den'!A:C,3,FALSE)</f>
        <v>108.0497</v>
      </c>
      <c r="V1989">
        <f>VLOOKUP(D1989,Unemployment!A:B,2,FALSE)</f>
        <v>3.3</v>
      </c>
      <c r="W1989">
        <f>VLOOKUP(D1989,Unemployment!H:J,2,FALSE)</f>
        <v>3.5</v>
      </c>
      <c r="X1989">
        <f>VLOOKUP(D1989,Unemployment!H:J,3,FALSE)</f>
        <v>3.4</v>
      </c>
      <c r="Y1989">
        <f t="shared" si="639"/>
        <v>0.10000000000000009</v>
      </c>
      <c r="Z1989">
        <f t="shared" si="640"/>
        <v>-0.10000000000000009</v>
      </c>
      <c r="AA1989">
        <f>VLOOKUP(D1989,MedianAge!A:B,2,FALSE)</f>
        <v>39.299999999999997</v>
      </c>
      <c r="AB1989" s="6">
        <f>VLOOKUP(D1989,StateActions!F:G,2,FALSE)</f>
        <v>43915</v>
      </c>
      <c r="AC1989" s="6">
        <f>VLOOKUP(D1989,StateActions!L:M,2,FALSE)</f>
        <v>43914</v>
      </c>
      <c r="AD1989" s="6">
        <f>VLOOKUP(D1989,StateActions!A:B,2,FALSE)</f>
        <v>43908</v>
      </c>
      <c r="AE1989">
        <f t="shared" si="641"/>
        <v>-5</v>
      </c>
      <c r="AF1989">
        <f t="shared" si="642"/>
        <v>-4</v>
      </c>
      <c r="AG1989">
        <f t="shared" si="643"/>
        <v>2</v>
      </c>
      <c r="AH1989" s="18">
        <f t="shared" si="644"/>
        <v>5.6268779022125105E-2</v>
      </c>
      <c r="AI1989" s="18">
        <f t="shared" si="645"/>
        <v>0.94373122097787487</v>
      </c>
      <c r="AJ1989" s="20">
        <f t="shared" si="646"/>
        <v>8.1944823818628793E-4</v>
      </c>
      <c r="AK1989" t="str">
        <f t="shared" si="647"/>
        <v>Include</v>
      </c>
      <c r="AL1989" t="str">
        <f t="shared" si="648"/>
        <v>Less than 10 deaths</v>
      </c>
      <c r="AM1989" s="6">
        <f>IFERROR(VLOOKUP(D1989,DatesEachStateReach10Deaths!A:B,2,FALSE),AK1989)</f>
        <v>43917</v>
      </c>
      <c r="AN1989">
        <f t="shared" si="649"/>
        <v>-7</v>
      </c>
    </row>
    <row r="1990" spans="1:40" x14ac:dyDescent="0.25">
      <c r="A1990" t="str">
        <f t="shared" si="636"/>
        <v>43911Wisconsin</v>
      </c>
      <c r="B1990" t="str">
        <f t="shared" si="637"/>
        <v>43911WI</v>
      </c>
      <c r="C1990" s="6">
        <v>43911</v>
      </c>
      <c r="D1990" t="s">
        <v>112</v>
      </c>
      <c r="E1990" t="s">
        <v>58</v>
      </c>
      <c r="F1990">
        <f>IFERROR(VLOOKUP(B1990,CovidTracking!B:G,4,FALSE),0)</f>
        <v>281</v>
      </c>
      <c r="G1990">
        <f>IFERROR(VLOOKUP(B1990,CovidTracking!B:G,5,FALSE),0)</f>
        <v>4628</v>
      </c>
      <c r="H1990">
        <f t="shared" si="638"/>
        <v>4909</v>
      </c>
      <c r="I1990">
        <f>IFERROR(VLOOKUP(B1990,CovidTracking!B:G,6,FALSE),0)</f>
        <v>4</v>
      </c>
      <c r="J1990">
        <f t="shared" si="632"/>
        <v>75</v>
      </c>
      <c r="K1990">
        <f t="shared" si="633"/>
        <v>1173</v>
      </c>
      <c r="L1990">
        <f t="shared" si="634"/>
        <v>1248</v>
      </c>
      <c r="M1990">
        <f t="shared" si="635"/>
        <v>1</v>
      </c>
      <c r="N1990">
        <f>VLOOKUP(A1990,Mobility!$A:$L,7,FALSE)</f>
        <v>-48</v>
      </c>
      <c r="O1990">
        <f>VLOOKUP(A1990,Mobility!$A:$L,8,FALSE)</f>
        <v>-4</v>
      </c>
      <c r="P1990">
        <f>VLOOKUP(A1990,Mobility!$A:$L,9,FALSE)</f>
        <v>23</v>
      </c>
      <c r="Q1990">
        <f>VLOOKUP(A1990,Mobility!$A:$L,10,FALSE)</f>
        <v>-28</v>
      </c>
      <c r="R1990">
        <f>VLOOKUP(A1990,Mobility!$A:$L,11,FALSE)</f>
        <v>-20</v>
      </c>
      <c r="S1990">
        <f>VLOOKUP(A1990,Mobility!$A:$L,12,FALSE)</f>
        <v>12</v>
      </c>
      <c r="T1990">
        <f>VLOOKUP(D1990,'Pop and Pop Den'!A:C,2,FALSE)</f>
        <v>5851754</v>
      </c>
      <c r="U1990">
        <f>VLOOKUP(D1990,'Pop and Pop Den'!A:C,3,FALSE)</f>
        <v>108.0497</v>
      </c>
      <c r="V1990">
        <f>VLOOKUP(D1990,Unemployment!A:B,2,FALSE)</f>
        <v>3.3</v>
      </c>
      <c r="W1990">
        <f>VLOOKUP(D1990,Unemployment!H:J,2,FALSE)</f>
        <v>3.5</v>
      </c>
      <c r="X1990">
        <f>VLOOKUP(D1990,Unemployment!H:J,3,FALSE)</f>
        <v>3.4</v>
      </c>
      <c r="Y1990">
        <f t="shared" si="639"/>
        <v>0.10000000000000009</v>
      </c>
      <c r="Z1990">
        <f t="shared" si="640"/>
        <v>-0.10000000000000009</v>
      </c>
      <c r="AA1990">
        <f>VLOOKUP(D1990,MedianAge!A:B,2,FALSE)</f>
        <v>39.299999999999997</v>
      </c>
      <c r="AB1990" s="6">
        <f>VLOOKUP(D1990,StateActions!F:G,2,FALSE)</f>
        <v>43915</v>
      </c>
      <c r="AC1990" s="6">
        <f>VLOOKUP(D1990,StateActions!L:M,2,FALSE)</f>
        <v>43914</v>
      </c>
      <c r="AD1990" s="6">
        <f>VLOOKUP(D1990,StateActions!A:B,2,FALSE)</f>
        <v>43908</v>
      </c>
      <c r="AE1990">
        <f t="shared" si="641"/>
        <v>-4</v>
      </c>
      <c r="AF1990">
        <f t="shared" si="642"/>
        <v>-3</v>
      </c>
      <c r="AG1990">
        <f t="shared" si="643"/>
        <v>3</v>
      </c>
      <c r="AH1990" s="18">
        <f t="shared" si="644"/>
        <v>5.7241800774088407E-2</v>
      </c>
      <c r="AI1990" s="18">
        <f t="shared" si="645"/>
        <v>0.94275819922591164</v>
      </c>
      <c r="AJ1990" s="20">
        <f t="shared" si="646"/>
        <v>8.1482990425748626E-4</v>
      </c>
      <c r="AK1990" t="str">
        <f t="shared" si="647"/>
        <v>Include</v>
      </c>
      <c r="AL1990" t="str">
        <f t="shared" si="648"/>
        <v>Less than 10 deaths</v>
      </c>
      <c r="AM1990" s="6">
        <f>IFERROR(VLOOKUP(D1990,DatesEachStateReach10Deaths!A:B,2,FALSE),AK1990)</f>
        <v>43917</v>
      </c>
      <c r="AN1990">
        <f t="shared" si="649"/>
        <v>-6</v>
      </c>
    </row>
    <row r="1991" spans="1:40" x14ac:dyDescent="0.25">
      <c r="A1991" t="str">
        <f t="shared" si="636"/>
        <v>43912Wisconsin</v>
      </c>
      <c r="B1991" t="str">
        <f t="shared" si="637"/>
        <v>43912WI</v>
      </c>
      <c r="C1991" s="6">
        <v>43912</v>
      </c>
      <c r="D1991" t="s">
        <v>112</v>
      </c>
      <c r="E1991" t="s">
        <v>58</v>
      </c>
      <c r="F1991">
        <f>IFERROR(VLOOKUP(B1991,CovidTracking!B:G,4,FALSE),0)</f>
        <v>385</v>
      </c>
      <c r="G1991">
        <f>IFERROR(VLOOKUP(B1991,CovidTracking!B:G,5,FALSE),0)</f>
        <v>6230</v>
      </c>
      <c r="H1991">
        <f t="shared" si="638"/>
        <v>6615</v>
      </c>
      <c r="I1991">
        <f>IFERROR(VLOOKUP(B1991,CovidTracking!B:G,6,FALSE),0)</f>
        <v>4</v>
      </c>
      <c r="J1991">
        <f t="shared" si="632"/>
        <v>104</v>
      </c>
      <c r="K1991">
        <f t="shared" si="633"/>
        <v>1602</v>
      </c>
      <c r="L1991">
        <f t="shared" si="634"/>
        <v>1706</v>
      </c>
      <c r="M1991">
        <f t="shared" si="635"/>
        <v>0</v>
      </c>
      <c r="N1991">
        <f>VLOOKUP(A1991,Mobility!$A:$L,7,FALSE)</f>
        <v>-50</v>
      </c>
      <c r="O1991">
        <f>VLOOKUP(A1991,Mobility!$A:$L,8,FALSE)</f>
        <v>-21</v>
      </c>
      <c r="P1991">
        <f>VLOOKUP(A1991,Mobility!$A:$L,9,FALSE)</f>
        <v>26</v>
      </c>
      <c r="Q1991">
        <f>VLOOKUP(A1991,Mobility!$A:$L,10,FALSE)</f>
        <v>-39</v>
      </c>
      <c r="R1991">
        <f>VLOOKUP(A1991,Mobility!$A:$L,11,FALSE)</f>
        <v>-27</v>
      </c>
      <c r="S1991">
        <f>VLOOKUP(A1991,Mobility!$A:$L,12,FALSE)</f>
        <v>10</v>
      </c>
      <c r="T1991">
        <f>VLOOKUP(D1991,'Pop and Pop Den'!A:C,2,FALSE)</f>
        <v>5851754</v>
      </c>
      <c r="U1991">
        <f>VLOOKUP(D1991,'Pop and Pop Den'!A:C,3,FALSE)</f>
        <v>108.0497</v>
      </c>
      <c r="V1991">
        <f>VLOOKUP(D1991,Unemployment!A:B,2,FALSE)</f>
        <v>3.3</v>
      </c>
      <c r="W1991">
        <f>VLOOKUP(D1991,Unemployment!H:J,2,FALSE)</f>
        <v>3.5</v>
      </c>
      <c r="X1991">
        <f>VLOOKUP(D1991,Unemployment!H:J,3,FALSE)</f>
        <v>3.4</v>
      </c>
      <c r="Y1991">
        <f t="shared" si="639"/>
        <v>0.10000000000000009</v>
      </c>
      <c r="Z1991">
        <f t="shared" si="640"/>
        <v>-0.10000000000000009</v>
      </c>
      <c r="AA1991">
        <f>VLOOKUP(D1991,MedianAge!A:B,2,FALSE)</f>
        <v>39.299999999999997</v>
      </c>
      <c r="AB1991" s="6">
        <f>VLOOKUP(D1991,StateActions!F:G,2,FALSE)</f>
        <v>43915</v>
      </c>
      <c r="AC1991" s="6">
        <f>VLOOKUP(D1991,StateActions!L:M,2,FALSE)</f>
        <v>43914</v>
      </c>
      <c r="AD1991" s="6">
        <f>VLOOKUP(D1991,StateActions!A:B,2,FALSE)</f>
        <v>43908</v>
      </c>
      <c r="AE1991">
        <f t="shared" si="641"/>
        <v>-3</v>
      </c>
      <c r="AF1991">
        <f t="shared" si="642"/>
        <v>-2</v>
      </c>
      <c r="AG1991">
        <f t="shared" si="643"/>
        <v>4</v>
      </c>
      <c r="AH1991" s="18">
        <f t="shared" si="644"/>
        <v>5.8201058201058198E-2</v>
      </c>
      <c r="AI1991" s="18">
        <f t="shared" si="645"/>
        <v>0.94179894179894175</v>
      </c>
      <c r="AJ1991" s="20">
        <f t="shared" si="646"/>
        <v>6.0468631897203325E-4</v>
      </c>
      <c r="AK1991" t="str">
        <f t="shared" si="647"/>
        <v>Include</v>
      </c>
      <c r="AL1991" t="str">
        <f t="shared" si="648"/>
        <v>Less than 10 deaths</v>
      </c>
      <c r="AM1991" s="6">
        <f>IFERROR(VLOOKUP(D1991,DatesEachStateReach10Deaths!A:B,2,FALSE),AK1991)</f>
        <v>43917</v>
      </c>
      <c r="AN1991">
        <f t="shared" si="649"/>
        <v>-5</v>
      </c>
    </row>
    <row r="1992" spans="1:40" x14ac:dyDescent="0.25">
      <c r="A1992" t="str">
        <f t="shared" si="636"/>
        <v>43913Wisconsin</v>
      </c>
      <c r="B1992" t="str">
        <f t="shared" si="637"/>
        <v>43913WI</v>
      </c>
      <c r="C1992" s="6">
        <v>43913</v>
      </c>
      <c r="D1992" t="s">
        <v>112</v>
      </c>
      <c r="E1992" t="s">
        <v>58</v>
      </c>
      <c r="F1992">
        <f>IFERROR(VLOOKUP(B1992,CovidTracking!B:G,4,FALSE),0)</f>
        <v>416</v>
      </c>
      <c r="G1992">
        <f>IFERROR(VLOOKUP(B1992,CovidTracking!B:G,5,FALSE),0)</f>
        <v>7050</v>
      </c>
      <c r="H1992">
        <f t="shared" si="638"/>
        <v>7466</v>
      </c>
      <c r="I1992">
        <f>IFERROR(VLOOKUP(B1992,CovidTracking!B:G,6,FALSE),0)</f>
        <v>5</v>
      </c>
      <c r="J1992">
        <f t="shared" si="632"/>
        <v>31</v>
      </c>
      <c r="K1992">
        <f t="shared" si="633"/>
        <v>820</v>
      </c>
      <c r="L1992">
        <f t="shared" si="634"/>
        <v>851</v>
      </c>
      <c r="M1992">
        <f t="shared" si="635"/>
        <v>1</v>
      </c>
      <c r="N1992">
        <f>VLOOKUP(A1992,Mobility!$A:$L,7,FALSE)</f>
        <v>-36</v>
      </c>
      <c r="O1992">
        <f>VLOOKUP(A1992,Mobility!$A:$L,8,FALSE)</f>
        <v>-4</v>
      </c>
      <c r="P1992">
        <f>VLOOKUP(A1992,Mobility!$A:$L,9,FALSE)</f>
        <v>25</v>
      </c>
      <c r="Q1992">
        <f>VLOOKUP(A1992,Mobility!$A:$L,10,FALSE)</f>
        <v>-34</v>
      </c>
      <c r="R1992">
        <f>VLOOKUP(A1992,Mobility!$A:$L,11,FALSE)</f>
        <v>-36</v>
      </c>
      <c r="S1992">
        <f>VLOOKUP(A1992,Mobility!$A:$L,12,FALSE)</f>
        <v>16</v>
      </c>
      <c r="T1992">
        <f>VLOOKUP(D1992,'Pop and Pop Den'!A:C,2,FALSE)</f>
        <v>5851754</v>
      </c>
      <c r="U1992">
        <f>VLOOKUP(D1992,'Pop and Pop Den'!A:C,3,FALSE)</f>
        <v>108.0497</v>
      </c>
      <c r="V1992">
        <f>VLOOKUP(D1992,Unemployment!A:B,2,FALSE)</f>
        <v>3.3</v>
      </c>
      <c r="W1992">
        <f>VLOOKUP(D1992,Unemployment!H:J,2,FALSE)</f>
        <v>3.5</v>
      </c>
      <c r="X1992">
        <f>VLOOKUP(D1992,Unemployment!H:J,3,FALSE)</f>
        <v>3.4</v>
      </c>
      <c r="Y1992">
        <f t="shared" si="639"/>
        <v>0.10000000000000009</v>
      </c>
      <c r="Z1992">
        <f t="shared" si="640"/>
        <v>-0.10000000000000009</v>
      </c>
      <c r="AA1992">
        <f>VLOOKUP(D1992,MedianAge!A:B,2,FALSE)</f>
        <v>39.299999999999997</v>
      </c>
      <c r="AB1992" s="6">
        <f>VLOOKUP(D1992,StateActions!F:G,2,FALSE)</f>
        <v>43915</v>
      </c>
      <c r="AC1992" s="6">
        <f>VLOOKUP(D1992,StateActions!L:M,2,FALSE)</f>
        <v>43914</v>
      </c>
      <c r="AD1992" s="6">
        <f>VLOOKUP(D1992,StateActions!A:B,2,FALSE)</f>
        <v>43908</v>
      </c>
      <c r="AE1992">
        <f t="shared" si="641"/>
        <v>-2</v>
      </c>
      <c r="AF1992">
        <f t="shared" si="642"/>
        <v>-1</v>
      </c>
      <c r="AG1992">
        <f t="shared" si="643"/>
        <v>5</v>
      </c>
      <c r="AH1992" s="18">
        <f t="shared" si="644"/>
        <v>5.5719260648272165E-2</v>
      </c>
      <c r="AI1992" s="18">
        <f t="shared" si="645"/>
        <v>0.94428073935172785</v>
      </c>
      <c r="AJ1992" s="20">
        <f t="shared" si="646"/>
        <v>6.6970265202250195E-4</v>
      </c>
      <c r="AK1992" t="str">
        <f t="shared" si="647"/>
        <v>Include</v>
      </c>
      <c r="AL1992" t="str">
        <f t="shared" si="648"/>
        <v>Less than 10 deaths</v>
      </c>
      <c r="AM1992" s="6">
        <f>IFERROR(VLOOKUP(D1992,DatesEachStateReach10Deaths!A:B,2,FALSE),AK1992)</f>
        <v>43917</v>
      </c>
      <c r="AN1992">
        <f t="shared" si="649"/>
        <v>-4</v>
      </c>
    </row>
    <row r="1993" spans="1:40" x14ac:dyDescent="0.25">
      <c r="A1993" t="str">
        <f t="shared" si="636"/>
        <v>43914Wisconsin</v>
      </c>
      <c r="B1993" t="str">
        <f t="shared" si="637"/>
        <v>43914WI</v>
      </c>
      <c r="C1993" s="6">
        <v>43914</v>
      </c>
      <c r="D1993" t="s">
        <v>112</v>
      </c>
      <c r="E1993" t="s">
        <v>58</v>
      </c>
      <c r="F1993">
        <f>IFERROR(VLOOKUP(B1993,CovidTracking!B:G,4,FALSE),0)</f>
        <v>457</v>
      </c>
      <c r="G1993">
        <f>IFERROR(VLOOKUP(B1993,CovidTracking!B:G,5,FALSE),0)</f>
        <v>8237</v>
      </c>
      <c r="H1993">
        <f t="shared" si="638"/>
        <v>8694</v>
      </c>
      <c r="I1993">
        <f>IFERROR(VLOOKUP(B1993,CovidTracking!B:G,6,FALSE),0)</f>
        <v>5</v>
      </c>
      <c r="J1993">
        <f t="shared" si="632"/>
        <v>41</v>
      </c>
      <c r="K1993">
        <f t="shared" si="633"/>
        <v>1187</v>
      </c>
      <c r="L1993">
        <f t="shared" si="634"/>
        <v>1228</v>
      </c>
      <c r="M1993">
        <f t="shared" si="635"/>
        <v>0</v>
      </c>
      <c r="N1993">
        <f>VLOOKUP(A1993,Mobility!$A:$L,7,FALSE)</f>
        <v>-47</v>
      </c>
      <c r="O1993">
        <f>VLOOKUP(A1993,Mobility!$A:$L,8,FALSE)</f>
        <v>-16</v>
      </c>
      <c r="P1993">
        <f>VLOOKUP(A1993,Mobility!$A:$L,9,FALSE)</f>
        <v>43</v>
      </c>
      <c r="Q1993">
        <f>VLOOKUP(A1993,Mobility!$A:$L,10,FALSE)</f>
        <v>-35</v>
      </c>
      <c r="R1993">
        <f>VLOOKUP(A1993,Mobility!$A:$L,11,FALSE)</f>
        <v>-41</v>
      </c>
      <c r="S1993">
        <f>VLOOKUP(A1993,Mobility!$A:$L,12,FALSE)</f>
        <v>19</v>
      </c>
      <c r="T1993">
        <f>VLOOKUP(D1993,'Pop and Pop Den'!A:C,2,FALSE)</f>
        <v>5851754</v>
      </c>
      <c r="U1993">
        <f>VLOOKUP(D1993,'Pop and Pop Den'!A:C,3,FALSE)</f>
        <v>108.0497</v>
      </c>
      <c r="V1993">
        <f>VLOOKUP(D1993,Unemployment!A:B,2,FALSE)</f>
        <v>3.3</v>
      </c>
      <c r="W1993">
        <f>VLOOKUP(D1993,Unemployment!H:J,2,FALSE)</f>
        <v>3.5</v>
      </c>
      <c r="X1993">
        <f>VLOOKUP(D1993,Unemployment!H:J,3,FALSE)</f>
        <v>3.4</v>
      </c>
      <c r="Y1993">
        <f t="shared" si="639"/>
        <v>0.10000000000000009</v>
      </c>
      <c r="Z1993">
        <f t="shared" si="640"/>
        <v>-0.10000000000000009</v>
      </c>
      <c r="AA1993">
        <f>VLOOKUP(D1993,MedianAge!A:B,2,FALSE)</f>
        <v>39.299999999999997</v>
      </c>
      <c r="AB1993" s="6">
        <f>VLOOKUP(D1993,StateActions!F:G,2,FALSE)</f>
        <v>43915</v>
      </c>
      <c r="AC1993" s="6">
        <f>VLOOKUP(D1993,StateActions!L:M,2,FALSE)</f>
        <v>43914</v>
      </c>
      <c r="AD1993" s="6">
        <f>VLOOKUP(D1993,StateActions!A:B,2,FALSE)</f>
        <v>43908</v>
      </c>
      <c r="AE1993">
        <f t="shared" si="641"/>
        <v>-1</v>
      </c>
      <c r="AF1993">
        <f t="shared" si="642"/>
        <v>0</v>
      </c>
      <c r="AG1993">
        <f t="shared" si="643"/>
        <v>6</v>
      </c>
      <c r="AH1993" s="18">
        <f t="shared" si="644"/>
        <v>5.2564987347596043E-2</v>
      </c>
      <c r="AI1993" s="18">
        <f t="shared" si="645"/>
        <v>0.94743501265240393</v>
      </c>
      <c r="AJ1993" s="20">
        <f t="shared" si="646"/>
        <v>5.751092707614447E-4</v>
      </c>
      <c r="AK1993" t="str">
        <f t="shared" si="647"/>
        <v>Include</v>
      </c>
      <c r="AL1993" t="str">
        <f t="shared" si="648"/>
        <v>Less than 10 deaths</v>
      </c>
      <c r="AM1993" s="6">
        <f>IFERROR(VLOOKUP(D1993,DatesEachStateReach10Deaths!A:B,2,FALSE),AK1993)</f>
        <v>43917</v>
      </c>
      <c r="AN1993">
        <f t="shared" si="649"/>
        <v>-3</v>
      </c>
    </row>
    <row r="1994" spans="1:40" x14ac:dyDescent="0.25">
      <c r="A1994" t="str">
        <f t="shared" si="636"/>
        <v>43915Wisconsin</v>
      </c>
      <c r="B1994" t="str">
        <f t="shared" si="637"/>
        <v>43915WI</v>
      </c>
      <c r="C1994" s="6">
        <v>43915</v>
      </c>
      <c r="D1994" t="s">
        <v>112</v>
      </c>
      <c r="E1994" t="s">
        <v>58</v>
      </c>
      <c r="F1994">
        <f>IFERROR(VLOOKUP(B1994,CovidTracking!B:G,4,FALSE),0)</f>
        <v>585</v>
      </c>
      <c r="G1994">
        <f>IFERROR(VLOOKUP(B1994,CovidTracking!B:G,5,FALSE),0)</f>
        <v>10089</v>
      </c>
      <c r="H1994">
        <f t="shared" si="638"/>
        <v>10674</v>
      </c>
      <c r="I1994">
        <f>IFERROR(VLOOKUP(B1994,CovidTracking!B:G,6,FALSE),0)</f>
        <v>7</v>
      </c>
      <c r="J1994">
        <f t="shared" si="632"/>
        <v>128</v>
      </c>
      <c r="K1994">
        <f t="shared" si="633"/>
        <v>1852</v>
      </c>
      <c r="L1994">
        <f t="shared" si="634"/>
        <v>1980</v>
      </c>
      <c r="M1994">
        <f t="shared" si="635"/>
        <v>2</v>
      </c>
      <c r="N1994">
        <f>VLOOKUP(A1994,Mobility!$A:$L,7,FALSE)</f>
        <v>-52</v>
      </c>
      <c r="O1994">
        <f>VLOOKUP(A1994,Mobility!$A:$L,8,FALSE)</f>
        <v>-25</v>
      </c>
      <c r="P1994">
        <f>VLOOKUP(A1994,Mobility!$A:$L,9,FALSE)</f>
        <v>43</v>
      </c>
      <c r="Q1994">
        <f>VLOOKUP(A1994,Mobility!$A:$L,10,FALSE)</f>
        <v>-37</v>
      </c>
      <c r="R1994">
        <f>VLOOKUP(A1994,Mobility!$A:$L,11,FALSE)</f>
        <v>-44</v>
      </c>
      <c r="S1994">
        <f>VLOOKUP(A1994,Mobility!$A:$L,12,FALSE)</f>
        <v>20</v>
      </c>
      <c r="T1994">
        <f>VLOOKUP(D1994,'Pop and Pop Den'!A:C,2,FALSE)</f>
        <v>5851754</v>
      </c>
      <c r="U1994">
        <f>VLOOKUP(D1994,'Pop and Pop Den'!A:C,3,FALSE)</f>
        <v>108.0497</v>
      </c>
      <c r="V1994">
        <f>VLOOKUP(D1994,Unemployment!A:B,2,FALSE)</f>
        <v>3.3</v>
      </c>
      <c r="W1994">
        <f>VLOOKUP(D1994,Unemployment!H:J,2,FALSE)</f>
        <v>3.5</v>
      </c>
      <c r="X1994">
        <f>VLOOKUP(D1994,Unemployment!H:J,3,FALSE)</f>
        <v>3.4</v>
      </c>
      <c r="Y1994">
        <f t="shared" si="639"/>
        <v>0.10000000000000009</v>
      </c>
      <c r="Z1994">
        <f t="shared" si="640"/>
        <v>-0.10000000000000009</v>
      </c>
      <c r="AA1994">
        <f>VLOOKUP(D1994,MedianAge!A:B,2,FALSE)</f>
        <v>39.299999999999997</v>
      </c>
      <c r="AB1994" s="6">
        <f>VLOOKUP(D1994,StateActions!F:G,2,FALSE)</f>
        <v>43915</v>
      </c>
      <c r="AC1994" s="6">
        <f>VLOOKUP(D1994,StateActions!L:M,2,FALSE)</f>
        <v>43914</v>
      </c>
      <c r="AD1994" s="6">
        <f>VLOOKUP(D1994,StateActions!A:B,2,FALSE)</f>
        <v>43908</v>
      </c>
      <c r="AE1994">
        <f t="shared" si="641"/>
        <v>0</v>
      </c>
      <c r="AF1994">
        <f t="shared" si="642"/>
        <v>1</v>
      </c>
      <c r="AG1994">
        <f t="shared" si="643"/>
        <v>7</v>
      </c>
      <c r="AH1994" s="18">
        <f t="shared" si="644"/>
        <v>5.4806070826306917E-2</v>
      </c>
      <c r="AI1994" s="18">
        <f t="shared" si="645"/>
        <v>0.94519392917369305</v>
      </c>
      <c r="AJ1994" s="20">
        <f t="shared" si="646"/>
        <v>6.5579913809256135E-4</v>
      </c>
      <c r="AK1994" t="str">
        <f t="shared" si="647"/>
        <v>Include</v>
      </c>
      <c r="AL1994" t="str">
        <f t="shared" si="648"/>
        <v>Less than 10 deaths</v>
      </c>
      <c r="AM1994" s="6">
        <f>IFERROR(VLOOKUP(D1994,DatesEachStateReach10Deaths!A:B,2,FALSE),AK1994)</f>
        <v>43917</v>
      </c>
      <c r="AN1994">
        <f t="shared" si="649"/>
        <v>-2</v>
      </c>
    </row>
    <row r="1995" spans="1:40" x14ac:dyDescent="0.25">
      <c r="A1995" t="str">
        <f t="shared" si="636"/>
        <v>43916Wisconsin</v>
      </c>
      <c r="B1995" t="str">
        <f t="shared" si="637"/>
        <v>43916WI</v>
      </c>
      <c r="C1995" s="6">
        <v>43916</v>
      </c>
      <c r="D1995" t="s">
        <v>112</v>
      </c>
      <c r="E1995" t="s">
        <v>58</v>
      </c>
      <c r="F1995">
        <f>IFERROR(VLOOKUP(B1995,CovidTracking!B:G,4,FALSE),0)</f>
        <v>707</v>
      </c>
      <c r="G1995">
        <f>IFERROR(VLOOKUP(B1995,CovidTracking!B:G,5,FALSE),0)</f>
        <v>11583</v>
      </c>
      <c r="H1995">
        <f t="shared" si="638"/>
        <v>12290</v>
      </c>
      <c r="I1995">
        <f>IFERROR(VLOOKUP(B1995,CovidTracking!B:G,6,FALSE),0)</f>
        <v>8</v>
      </c>
      <c r="J1995">
        <f t="shared" si="632"/>
        <v>122</v>
      </c>
      <c r="K1995">
        <f t="shared" si="633"/>
        <v>1494</v>
      </c>
      <c r="L1995">
        <f t="shared" si="634"/>
        <v>1616</v>
      </c>
      <c r="M1995">
        <f t="shared" si="635"/>
        <v>1</v>
      </c>
      <c r="N1995">
        <f>VLOOKUP(A1995,Mobility!$A:$L,7,FALSE)</f>
        <v>-51</v>
      </c>
      <c r="O1995">
        <f>VLOOKUP(A1995,Mobility!$A:$L,8,FALSE)</f>
        <v>-24</v>
      </c>
      <c r="P1995">
        <f>VLOOKUP(A1995,Mobility!$A:$L,9,FALSE)</f>
        <v>15</v>
      </c>
      <c r="Q1995">
        <f>VLOOKUP(A1995,Mobility!$A:$L,10,FALSE)</f>
        <v>-39</v>
      </c>
      <c r="R1995">
        <f>VLOOKUP(A1995,Mobility!$A:$L,11,FALSE)</f>
        <v>-44</v>
      </c>
      <c r="S1995">
        <f>VLOOKUP(A1995,Mobility!$A:$L,12,FALSE)</f>
        <v>21</v>
      </c>
      <c r="T1995">
        <f>VLOOKUP(D1995,'Pop and Pop Den'!A:C,2,FALSE)</f>
        <v>5851754</v>
      </c>
      <c r="U1995">
        <f>VLOOKUP(D1995,'Pop and Pop Den'!A:C,3,FALSE)</f>
        <v>108.0497</v>
      </c>
      <c r="V1995">
        <f>VLOOKUP(D1995,Unemployment!A:B,2,FALSE)</f>
        <v>3.3</v>
      </c>
      <c r="W1995">
        <f>VLOOKUP(D1995,Unemployment!H:J,2,FALSE)</f>
        <v>3.5</v>
      </c>
      <c r="X1995">
        <f>VLOOKUP(D1995,Unemployment!H:J,3,FALSE)</f>
        <v>3.4</v>
      </c>
      <c r="Y1995">
        <f t="shared" si="639"/>
        <v>0.10000000000000009</v>
      </c>
      <c r="Z1995">
        <f t="shared" si="640"/>
        <v>-0.10000000000000009</v>
      </c>
      <c r="AA1995">
        <f>VLOOKUP(D1995,MedianAge!A:B,2,FALSE)</f>
        <v>39.299999999999997</v>
      </c>
      <c r="AB1995" s="6">
        <f>VLOOKUP(D1995,StateActions!F:G,2,FALSE)</f>
        <v>43915</v>
      </c>
      <c r="AC1995" s="6">
        <f>VLOOKUP(D1995,StateActions!L:M,2,FALSE)</f>
        <v>43914</v>
      </c>
      <c r="AD1995" s="6">
        <f>VLOOKUP(D1995,StateActions!A:B,2,FALSE)</f>
        <v>43908</v>
      </c>
      <c r="AE1995">
        <f t="shared" si="641"/>
        <v>1</v>
      </c>
      <c r="AF1995">
        <f t="shared" si="642"/>
        <v>2</v>
      </c>
      <c r="AG1995">
        <f t="shared" si="643"/>
        <v>8</v>
      </c>
      <c r="AH1995" s="18">
        <f t="shared" si="644"/>
        <v>5.7526444263628969E-2</v>
      </c>
      <c r="AI1995" s="18">
        <f t="shared" si="645"/>
        <v>0.94247355573637104</v>
      </c>
      <c r="AJ1995" s="20">
        <f t="shared" si="646"/>
        <v>6.5093572009764032E-4</v>
      </c>
      <c r="AK1995" t="str">
        <f t="shared" si="647"/>
        <v>Include</v>
      </c>
      <c r="AL1995" t="str">
        <f t="shared" si="648"/>
        <v>Less than 10 deaths</v>
      </c>
      <c r="AM1995" s="6">
        <f>IFERROR(VLOOKUP(D1995,DatesEachStateReach10Deaths!A:B,2,FALSE),AK1995)</f>
        <v>43917</v>
      </c>
      <c r="AN1995">
        <f t="shared" si="649"/>
        <v>-1</v>
      </c>
    </row>
    <row r="1996" spans="1:40" x14ac:dyDescent="0.25">
      <c r="A1996" t="str">
        <f t="shared" si="636"/>
        <v>43917Wisconsin</v>
      </c>
      <c r="B1996" t="str">
        <f t="shared" si="637"/>
        <v>43917WI</v>
      </c>
      <c r="C1996" s="6">
        <v>43917</v>
      </c>
      <c r="D1996" t="s">
        <v>112</v>
      </c>
      <c r="E1996" t="s">
        <v>58</v>
      </c>
      <c r="F1996">
        <f>IFERROR(VLOOKUP(B1996,CovidTracking!B:G,4,FALSE),0)</f>
        <v>842</v>
      </c>
      <c r="G1996">
        <f>IFERROR(VLOOKUP(B1996,CovidTracking!B:G,5,FALSE),0)</f>
        <v>13140</v>
      </c>
      <c r="H1996">
        <f t="shared" si="638"/>
        <v>13982</v>
      </c>
      <c r="I1996">
        <f>IFERROR(VLOOKUP(B1996,CovidTracking!B:G,6,FALSE),0)</f>
        <v>13</v>
      </c>
      <c r="J1996">
        <f t="shared" si="632"/>
        <v>135</v>
      </c>
      <c r="K1996">
        <f t="shared" si="633"/>
        <v>1557</v>
      </c>
      <c r="L1996">
        <f t="shared" si="634"/>
        <v>1692</v>
      </c>
      <c r="M1996">
        <f t="shared" si="635"/>
        <v>5</v>
      </c>
      <c r="N1996">
        <f>VLOOKUP(A1996,Mobility!$A:$L,7,FALSE)</f>
        <v>-51</v>
      </c>
      <c r="O1996">
        <f>VLOOKUP(A1996,Mobility!$A:$L,8,FALSE)</f>
        <v>-23</v>
      </c>
      <c r="P1996">
        <f>VLOOKUP(A1996,Mobility!$A:$L,9,FALSE)</f>
        <v>33</v>
      </c>
      <c r="Q1996">
        <f>VLOOKUP(A1996,Mobility!$A:$L,10,FALSE)</f>
        <v>-39</v>
      </c>
      <c r="R1996">
        <f>VLOOKUP(A1996,Mobility!$A:$L,11,FALSE)</f>
        <v>-43</v>
      </c>
      <c r="S1996">
        <f>VLOOKUP(A1996,Mobility!$A:$L,12,FALSE)</f>
        <v>23</v>
      </c>
      <c r="T1996">
        <f>VLOOKUP(D1996,'Pop and Pop Den'!A:C,2,FALSE)</f>
        <v>5851754</v>
      </c>
      <c r="U1996">
        <f>VLOOKUP(D1996,'Pop and Pop Den'!A:C,3,FALSE)</f>
        <v>108.0497</v>
      </c>
      <c r="V1996">
        <f>VLOOKUP(D1996,Unemployment!A:B,2,FALSE)</f>
        <v>3.3</v>
      </c>
      <c r="W1996">
        <f>VLOOKUP(D1996,Unemployment!H:J,2,FALSE)</f>
        <v>3.5</v>
      </c>
      <c r="X1996">
        <f>VLOOKUP(D1996,Unemployment!H:J,3,FALSE)</f>
        <v>3.4</v>
      </c>
      <c r="Y1996">
        <f t="shared" si="639"/>
        <v>0.10000000000000009</v>
      </c>
      <c r="Z1996">
        <f t="shared" si="640"/>
        <v>-0.10000000000000009</v>
      </c>
      <c r="AA1996">
        <f>VLOOKUP(D1996,MedianAge!A:B,2,FALSE)</f>
        <v>39.299999999999997</v>
      </c>
      <c r="AB1996" s="6">
        <f>VLOOKUP(D1996,StateActions!F:G,2,FALSE)</f>
        <v>43915</v>
      </c>
      <c r="AC1996" s="6">
        <f>VLOOKUP(D1996,StateActions!L:M,2,FALSE)</f>
        <v>43914</v>
      </c>
      <c r="AD1996" s="6">
        <f>VLOOKUP(D1996,StateActions!A:B,2,FALSE)</f>
        <v>43908</v>
      </c>
      <c r="AE1996">
        <f t="shared" si="641"/>
        <v>2</v>
      </c>
      <c r="AF1996">
        <f t="shared" si="642"/>
        <v>3</v>
      </c>
      <c r="AG1996">
        <f t="shared" si="643"/>
        <v>9</v>
      </c>
      <c r="AH1996" s="18">
        <f t="shared" si="644"/>
        <v>6.0220283221284511E-2</v>
      </c>
      <c r="AI1996" s="18">
        <f t="shared" si="645"/>
        <v>0.93977971677871552</v>
      </c>
      <c r="AJ1996" s="20">
        <f t="shared" si="646"/>
        <v>9.2976684308396511E-4</v>
      </c>
      <c r="AK1996" t="str">
        <f t="shared" si="647"/>
        <v>Include</v>
      </c>
      <c r="AL1996" t="str">
        <f t="shared" si="648"/>
        <v>10 or more deaths</v>
      </c>
      <c r="AM1996" s="6">
        <f>IFERROR(VLOOKUP(D1996,DatesEachStateReach10Deaths!A:B,2,FALSE),AK1996)</f>
        <v>43917</v>
      </c>
      <c r="AN1996">
        <f t="shared" si="649"/>
        <v>0</v>
      </c>
    </row>
    <row r="1997" spans="1:40" x14ac:dyDescent="0.25">
      <c r="A1997" t="str">
        <f t="shared" si="636"/>
        <v>43918Wisconsin</v>
      </c>
      <c r="B1997" t="str">
        <f t="shared" si="637"/>
        <v>43918WI</v>
      </c>
      <c r="C1997" s="6">
        <v>43918</v>
      </c>
      <c r="D1997" t="s">
        <v>112</v>
      </c>
      <c r="E1997" t="s">
        <v>58</v>
      </c>
      <c r="F1997">
        <f>IFERROR(VLOOKUP(B1997,CovidTracking!B:G,4,FALSE),0)</f>
        <v>989</v>
      </c>
      <c r="G1997">
        <f>IFERROR(VLOOKUP(B1997,CovidTracking!B:G,5,FALSE),0)</f>
        <v>15232</v>
      </c>
      <c r="H1997">
        <f t="shared" si="638"/>
        <v>16221</v>
      </c>
      <c r="I1997">
        <f>IFERROR(VLOOKUP(B1997,CovidTracking!B:G,6,FALSE),0)</f>
        <v>13</v>
      </c>
      <c r="J1997">
        <f t="shared" si="632"/>
        <v>147</v>
      </c>
      <c r="K1997">
        <f t="shared" si="633"/>
        <v>2092</v>
      </c>
      <c r="L1997">
        <f t="shared" si="634"/>
        <v>2239</v>
      </c>
      <c r="M1997">
        <f t="shared" si="635"/>
        <v>0</v>
      </c>
      <c r="N1997">
        <f>VLOOKUP(A1997,Mobility!$A:$L,7,FALSE)</f>
        <v>-58</v>
      </c>
      <c r="O1997">
        <f>VLOOKUP(A1997,Mobility!$A:$L,8,FALSE)</f>
        <v>-26</v>
      </c>
      <c r="P1997">
        <f>VLOOKUP(A1997,Mobility!$A:$L,9,FALSE)</f>
        <v>-26</v>
      </c>
      <c r="Q1997">
        <f>VLOOKUP(A1997,Mobility!$A:$L,10,FALSE)</f>
        <v>-46</v>
      </c>
      <c r="R1997">
        <f>VLOOKUP(A1997,Mobility!$A:$L,11,FALSE)</f>
        <v>-31</v>
      </c>
      <c r="S1997">
        <f>VLOOKUP(A1997,Mobility!$A:$L,12,FALSE)</f>
        <v>16</v>
      </c>
      <c r="T1997">
        <f>VLOOKUP(D1997,'Pop and Pop Den'!A:C,2,FALSE)</f>
        <v>5851754</v>
      </c>
      <c r="U1997">
        <f>VLOOKUP(D1997,'Pop and Pop Den'!A:C,3,FALSE)</f>
        <v>108.0497</v>
      </c>
      <c r="V1997">
        <f>VLOOKUP(D1997,Unemployment!A:B,2,FALSE)</f>
        <v>3.3</v>
      </c>
      <c r="W1997">
        <f>VLOOKUP(D1997,Unemployment!H:J,2,FALSE)</f>
        <v>3.5</v>
      </c>
      <c r="X1997">
        <f>VLOOKUP(D1997,Unemployment!H:J,3,FALSE)</f>
        <v>3.4</v>
      </c>
      <c r="Y1997">
        <f t="shared" si="639"/>
        <v>0.10000000000000009</v>
      </c>
      <c r="Z1997">
        <f t="shared" si="640"/>
        <v>-0.10000000000000009</v>
      </c>
      <c r="AA1997">
        <f>VLOOKUP(D1997,MedianAge!A:B,2,FALSE)</f>
        <v>39.299999999999997</v>
      </c>
      <c r="AB1997" s="6">
        <f>VLOOKUP(D1997,StateActions!F:G,2,FALSE)</f>
        <v>43915</v>
      </c>
      <c r="AC1997" s="6">
        <f>VLOOKUP(D1997,StateActions!L:M,2,FALSE)</f>
        <v>43914</v>
      </c>
      <c r="AD1997" s="6">
        <f>VLOOKUP(D1997,StateActions!A:B,2,FALSE)</f>
        <v>43908</v>
      </c>
      <c r="AE1997">
        <f t="shared" si="641"/>
        <v>3</v>
      </c>
      <c r="AF1997">
        <f t="shared" si="642"/>
        <v>4</v>
      </c>
      <c r="AG1997">
        <f t="shared" si="643"/>
        <v>10</v>
      </c>
      <c r="AH1997" s="18">
        <f t="shared" si="644"/>
        <v>6.0970347080944454E-2</v>
      </c>
      <c r="AI1997" s="18">
        <f t="shared" si="645"/>
        <v>0.93902965291905549</v>
      </c>
      <c r="AJ1997" s="20">
        <f t="shared" si="646"/>
        <v>8.014302447444671E-4</v>
      </c>
      <c r="AK1997" t="str">
        <f t="shared" si="647"/>
        <v>Include</v>
      </c>
      <c r="AL1997" t="str">
        <f t="shared" si="648"/>
        <v>10 or more deaths</v>
      </c>
      <c r="AM1997" s="6">
        <f>IFERROR(VLOOKUP(D1997,DatesEachStateReach10Deaths!A:B,2,FALSE),AK1997)</f>
        <v>43917</v>
      </c>
      <c r="AN1997">
        <f t="shared" si="649"/>
        <v>1</v>
      </c>
    </row>
    <row r="1998" spans="1:40" x14ac:dyDescent="0.25">
      <c r="A1998" t="str">
        <f t="shared" si="636"/>
        <v>43919Wisconsin</v>
      </c>
      <c r="B1998" t="str">
        <f t="shared" si="637"/>
        <v>43919WI</v>
      </c>
      <c r="C1998" s="6">
        <v>43919</v>
      </c>
      <c r="D1998" t="s">
        <v>112</v>
      </c>
      <c r="E1998" t="s">
        <v>58</v>
      </c>
      <c r="F1998">
        <f>IFERROR(VLOOKUP(B1998,CovidTracking!B:G,4,FALSE),0)</f>
        <v>1112</v>
      </c>
      <c r="G1998">
        <f>IFERROR(VLOOKUP(B1998,CovidTracking!B:G,5,FALSE),0)</f>
        <v>16550</v>
      </c>
      <c r="H1998">
        <f t="shared" si="638"/>
        <v>17662</v>
      </c>
      <c r="I1998">
        <f>IFERROR(VLOOKUP(B1998,CovidTracking!B:G,6,FALSE),0)</f>
        <v>13</v>
      </c>
      <c r="J1998">
        <f t="shared" si="632"/>
        <v>123</v>
      </c>
      <c r="K1998">
        <f t="shared" si="633"/>
        <v>1318</v>
      </c>
      <c r="L1998">
        <f t="shared" si="634"/>
        <v>1441</v>
      </c>
      <c r="M1998">
        <f t="shared" si="635"/>
        <v>0</v>
      </c>
      <c r="N1998">
        <f>VLOOKUP(A1998,Mobility!$A:$L,7,FALSE)</f>
        <v>-55</v>
      </c>
      <c r="O1998">
        <f>VLOOKUP(A1998,Mobility!$A:$L,8,FALSE)</f>
        <v>-30</v>
      </c>
      <c r="P1998">
        <f>VLOOKUP(A1998,Mobility!$A:$L,9,FALSE)</f>
        <v>-12</v>
      </c>
      <c r="Q1998">
        <f>VLOOKUP(A1998,Mobility!$A:$L,10,FALSE)</f>
        <v>-50</v>
      </c>
      <c r="R1998">
        <f>VLOOKUP(A1998,Mobility!$A:$L,11,FALSE)</f>
        <v>-34</v>
      </c>
      <c r="S1998">
        <f>VLOOKUP(A1998,Mobility!$A:$L,12,FALSE)</f>
        <v>13</v>
      </c>
      <c r="T1998">
        <f>VLOOKUP(D1998,'Pop and Pop Den'!A:C,2,FALSE)</f>
        <v>5851754</v>
      </c>
      <c r="U1998">
        <f>VLOOKUP(D1998,'Pop and Pop Den'!A:C,3,FALSE)</f>
        <v>108.0497</v>
      </c>
      <c r="V1998">
        <f>VLOOKUP(D1998,Unemployment!A:B,2,FALSE)</f>
        <v>3.3</v>
      </c>
      <c r="W1998">
        <f>VLOOKUP(D1998,Unemployment!H:J,2,FALSE)</f>
        <v>3.5</v>
      </c>
      <c r="X1998">
        <f>VLOOKUP(D1998,Unemployment!H:J,3,FALSE)</f>
        <v>3.4</v>
      </c>
      <c r="Y1998">
        <f t="shared" si="639"/>
        <v>0.10000000000000009</v>
      </c>
      <c r="Z1998">
        <f t="shared" si="640"/>
        <v>-0.10000000000000009</v>
      </c>
      <c r="AA1998">
        <f>VLOOKUP(D1998,MedianAge!A:B,2,FALSE)</f>
        <v>39.299999999999997</v>
      </c>
      <c r="AB1998" s="6">
        <f>VLOOKUP(D1998,StateActions!F:G,2,FALSE)</f>
        <v>43915</v>
      </c>
      <c r="AC1998" s="6">
        <f>VLOOKUP(D1998,StateActions!L:M,2,FALSE)</f>
        <v>43914</v>
      </c>
      <c r="AD1998" s="6">
        <f>VLOOKUP(D1998,StateActions!A:B,2,FALSE)</f>
        <v>43908</v>
      </c>
      <c r="AE1998">
        <f t="shared" si="641"/>
        <v>4</v>
      </c>
      <c r="AF1998">
        <f t="shared" si="642"/>
        <v>5</v>
      </c>
      <c r="AG1998">
        <f t="shared" si="643"/>
        <v>11</v>
      </c>
      <c r="AH1998" s="18">
        <f t="shared" si="644"/>
        <v>6.2960027176990147E-2</v>
      </c>
      <c r="AI1998" s="18">
        <f t="shared" si="645"/>
        <v>0.93703997282300988</v>
      </c>
      <c r="AJ1998" s="20">
        <f t="shared" si="646"/>
        <v>7.3604348318423733E-4</v>
      </c>
      <c r="AK1998" t="str">
        <f t="shared" si="647"/>
        <v>Include</v>
      </c>
      <c r="AL1998" t="str">
        <f t="shared" si="648"/>
        <v>10 or more deaths</v>
      </c>
      <c r="AM1998" s="6">
        <f>IFERROR(VLOOKUP(D1998,DatesEachStateReach10Deaths!A:B,2,FALSE),AK1998)</f>
        <v>43917</v>
      </c>
      <c r="AN1998">
        <f t="shared" si="649"/>
        <v>2</v>
      </c>
    </row>
    <row r="1999" spans="1:40" x14ac:dyDescent="0.25">
      <c r="A1999" t="str">
        <f t="shared" si="636"/>
        <v>43920Wisconsin</v>
      </c>
      <c r="B1999" t="str">
        <f t="shared" si="637"/>
        <v>43920WI</v>
      </c>
      <c r="C1999" s="6">
        <v>43920</v>
      </c>
      <c r="D1999" t="s">
        <v>112</v>
      </c>
      <c r="E1999" t="s">
        <v>58</v>
      </c>
      <c r="F1999">
        <f>IFERROR(VLOOKUP(B1999,CovidTracking!B:G,4,FALSE),0)</f>
        <v>1221</v>
      </c>
      <c r="G1999">
        <f>IFERROR(VLOOKUP(B1999,CovidTracking!B:G,5,FALSE),0)</f>
        <v>15856</v>
      </c>
      <c r="H1999">
        <f t="shared" si="638"/>
        <v>17077</v>
      </c>
      <c r="I1999">
        <f>IFERROR(VLOOKUP(B1999,CovidTracking!B:G,6,FALSE),0)</f>
        <v>14</v>
      </c>
      <c r="J1999">
        <f t="shared" si="632"/>
        <v>109</v>
      </c>
      <c r="K1999">
        <f t="shared" si="633"/>
        <v>-694</v>
      </c>
      <c r="L1999">
        <f t="shared" si="634"/>
        <v>-585</v>
      </c>
      <c r="M1999">
        <f t="shared" si="635"/>
        <v>1</v>
      </c>
      <c r="N1999">
        <f>VLOOKUP(A1999,Mobility!$A:$L,7,FALSE)</f>
        <v>-45</v>
      </c>
      <c r="O1999">
        <f>VLOOKUP(A1999,Mobility!$A:$L,8,FALSE)</f>
        <v>-21</v>
      </c>
      <c r="P1999">
        <f>VLOOKUP(A1999,Mobility!$A:$L,9,FALSE)</f>
        <v>52</v>
      </c>
      <c r="Q1999">
        <f>VLOOKUP(A1999,Mobility!$A:$L,10,FALSE)</f>
        <v>-37</v>
      </c>
      <c r="R1999">
        <f>VLOOKUP(A1999,Mobility!$A:$L,11,FALSE)</f>
        <v>-43</v>
      </c>
      <c r="S1999">
        <f>VLOOKUP(A1999,Mobility!$A:$L,12,FALSE)</f>
        <v>18</v>
      </c>
      <c r="T1999">
        <f>VLOOKUP(D1999,'Pop and Pop Den'!A:C,2,FALSE)</f>
        <v>5851754</v>
      </c>
      <c r="U1999">
        <f>VLOOKUP(D1999,'Pop and Pop Den'!A:C,3,FALSE)</f>
        <v>108.0497</v>
      </c>
      <c r="V1999">
        <f>VLOOKUP(D1999,Unemployment!A:B,2,FALSE)</f>
        <v>3.3</v>
      </c>
      <c r="W1999">
        <f>VLOOKUP(D1999,Unemployment!H:J,2,FALSE)</f>
        <v>3.5</v>
      </c>
      <c r="X1999">
        <f>VLOOKUP(D1999,Unemployment!H:J,3,FALSE)</f>
        <v>3.4</v>
      </c>
      <c r="Y1999">
        <f t="shared" si="639"/>
        <v>0.10000000000000009</v>
      </c>
      <c r="Z1999">
        <f t="shared" si="640"/>
        <v>-0.10000000000000009</v>
      </c>
      <c r="AA1999">
        <f>VLOOKUP(D1999,MedianAge!A:B,2,FALSE)</f>
        <v>39.299999999999997</v>
      </c>
      <c r="AB1999" s="6">
        <f>VLOOKUP(D1999,StateActions!F:G,2,FALSE)</f>
        <v>43915</v>
      </c>
      <c r="AC1999" s="6">
        <f>VLOOKUP(D1999,StateActions!L:M,2,FALSE)</f>
        <v>43914</v>
      </c>
      <c r="AD1999" s="6">
        <f>VLOOKUP(D1999,StateActions!A:B,2,FALSE)</f>
        <v>43908</v>
      </c>
      <c r="AE1999">
        <f t="shared" si="641"/>
        <v>5</v>
      </c>
      <c r="AF1999">
        <f t="shared" si="642"/>
        <v>6</v>
      </c>
      <c r="AG1999">
        <f t="shared" si="643"/>
        <v>12</v>
      </c>
      <c r="AH1999" s="18">
        <f t="shared" si="644"/>
        <v>7.1499677929378697E-2</v>
      </c>
      <c r="AI1999" s="18">
        <f t="shared" si="645"/>
        <v>0.92850032207062128</v>
      </c>
      <c r="AJ1999" s="20">
        <f t="shared" si="646"/>
        <v>8.1981612695438311E-4</v>
      </c>
      <c r="AK1999" t="str">
        <f t="shared" si="647"/>
        <v>Include</v>
      </c>
      <c r="AL1999" t="str">
        <f t="shared" si="648"/>
        <v>10 or more deaths</v>
      </c>
      <c r="AM1999" s="6">
        <f>IFERROR(VLOOKUP(D1999,DatesEachStateReach10Deaths!A:B,2,FALSE),AK1999)</f>
        <v>43917</v>
      </c>
      <c r="AN1999">
        <f t="shared" si="649"/>
        <v>3</v>
      </c>
    </row>
    <row r="2000" spans="1:40" x14ac:dyDescent="0.25">
      <c r="A2000" t="str">
        <f t="shared" si="636"/>
        <v>43921Wisconsin</v>
      </c>
      <c r="B2000" t="str">
        <f t="shared" si="637"/>
        <v>43921WI</v>
      </c>
      <c r="C2000" s="6">
        <v>43921</v>
      </c>
      <c r="D2000" t="s">
        <v>112</v>
      </c>
      <c r="E2000" t="s">
        <v>58</v>
      </c>
      <c r="F2000">
        <f>IFERROR(VLOOKUP(B2000,CovidTracking!B:G,4,FALSE),0)</f>
        <v>1351</v>
      </c>
      <c r="G2000">
        <f>IFERROR(VLOOKUP(B2000,CovidTracking!B:G,5,FALSE),0)</f>
        <v>17375</v>
      </c>
      <c r="H2000">
        <f t="shared" si="638"/>
        <v>18726</v>
      </c>
      <c r="I2000">
        <f>IFERROR(VLOOKUP(B2000,CovidTracking!B:G,6,FALSE),0)</f>
        <v>16</v>
      </c>
      <c r="J2000">
        <f t="shared" si="632"/>
        <v>130</v>
      </c>
      <c r="K2000">
        <f t="shared" si="633"/>
        <v>1519</v>
      </c>
      <c r="L2000">
        <f t="shared" si="634"/>
        <v>1649</v>
      </c>
      <c r="M2000">
        <f t="shared" si="635"/>
        <v>2</v>
      </c>
      <c r="N2000">
        <f>VLOOKUP(A2000,Mobility!$A:$L,7,FALSE)</f>
        <v>-47</v>
      </c>
      <c r="O2000">
        <f>VLOOKUP(A2000,Mobility!$A:$L,8,FALSE)</f>
        <v>-20</v>
      </c>
      <c r="P2000">
        <f>VLOOKUP(A2000,Mobility!$A:$L,9,FALSE)</f>
        <v>20</v>
      </c>
      <c r="Q2000">
        <f>VLOOKUP(A2000,Mobility!$A:$L,10,FALSE)</f>
        <v>-34</v>
      </c>
      <c r="R2000">
        <f>VLOOKUP(A2000,Mobility!$A:$L,11,FALSE)</f>
        <v>-45</v>
      </c>
      <c r="S2000">
        <f>VLOOKUP(A2000,Mobility!$A:$L,12,FALSE)</f>
        <v>20</v>
      </c>
      <c r="T2000">
        <f>VLOOKUP(D2000,'Pop and Pop Den'!A:C,2,FALSE)</f>
        <v>5851754</v>
      </c>
      <c r="U2000">
        <f>VLOOKUP(D2000,'Pop and Pop Den'!A:C,3,FALSE)</f>
        <v>108.0497</v>
      </c>
      <c r="V2000">
        <f>VLOOKUP(D2000,Unemployment!A:B,2,FALSE)</f>
        <v>3.3</v>
      </c>
      <c r="W2000">
        <f>VLOOKUP(D2000,Unemployment!H:J,2,FALSE)</f>
        <v>3.5</v>
      </c>
      <c r="X2000">
        <f>VLOOKUP(D2000,Unemployment!H:J,3,FALSE)</f>
        <v>3.4</v>
      </c>
      <c r="Y2000">
        <f t="shared" si="639"/>
        <v>0.10000000000000009</v>
      </c>
      <c r="Z2000">
        <f t="shared" si="640"/>
        <v>-0.10000000000000009</v>
      </c>
      <c r="AA2000">
        <f>VLOOKUP(D2000,MedianAge!A:B,2,FALSE)</f>
        <v>39.299999999999997</v>
      </c>
      <c r="AB2000" s="6">
        <f>VLOOKUP(D2000,StateActions!F:G,2,FALSE)</f>
        <v>43915</v>
      </c>
      <c r="AC2000" s="6">
        <f>VLOOKUP(D2000,StateActions!L:M,2,FALSE)</f>
        <v>43914</v>
      </c>
      <c r="AD2000" s="6">
        <f>VLOOKUP(D2000,StateActions!A:B,2,FALSE)</f>
        <v>43908</v>
      </c>
      <c r="AE2000">
        <f t="shared" si="641"/>
        <v>6</v>
      </c>
      <c r="AF2000">
        <f t="shared" si="642"/>
        <v>7</v>
      </c>
      <c r="AG2000">
        <f t="shared" si="643"/>
        <v>13</v>
      </c>
      <c r="AH2000" s="18">
        <f t="shared" si="644"/>
        <v>7.2145679803481785E-2</v>
      </c>
      <c r="AI2000" s="18">
        <f t="shared" si="645"/>
        <v>0.92785432019651826</v>
      </c>
      <c r="AJ2000" s="20">
        <f t="shared" si="646"/>
        <v>8.544269998931966E-4</v>
      </c>
      <c r="AK2000" t="str">
        <f t="shared" si="647"/>
        <v>Include</v>
      </c>
      <c r="AL2000" t="str">
        <f t="shared" si="648"/>
        <v>10 or more deaths</v>
      </c>
      <c r="AM2000" s="6">
        <f>IFERROR(VLOOKUP(D2000,DatesEachStateReach10Deaths!A:B,2,FALSE),AK2000)</f>
        <v>43917</v>
      </c>
      <c r="AN2000">
        <f t="shared" si="649"/>
        <v>4</v>
      </c>
    </row>
    <row r="2001" spans="1:40" x14ac:dyDescent="0.25">
      <c r="A2001" t="str">
        <f t="shared" si="636"/>
        <v>43922Wisconsin</v>
      </c>
      <c r="B2001" t="str">
        <f t="shared" si="637"/>
        <v>43922WI</v>
      </c>
      <c r="C2001" s="6">
        <v>43922</v>
      </c>
      <c r="D2001" t="s">
        <v>112</v>
      </c>
      <c r="E2001" t="s">
        <v>58</v>
      </c>
      <c r="F2001">
        <f>IFERROR(VLOOKUP(B2001,CovidTracking!B:G,4,FALSE),0)</f>
        <v>1550</v>
      </c>
      <c r="G2001">
        <f>IFERROR(VLOOKUP(B2001,CovidTracking!B:G,5,FALSE),0)</f>
        <v>18819</v>
      </c>
      <c r="H2001">
        <f t="shared" si="638"/>
        <v>20369</v>
      </c>
      <c r="I2001">
        <f>IFERROR(VLOOKUP(B2001,CovidTracking!B:G,6,FALSE),0)</f>
        <v>24</v>
      </c>
      <c r="J2001">
        <f t="shared" si="632"/>
        <v>199</v>
      </c>
      <c r="K2001">
        <f t="shared" si="633"/>
        <v>1444</v>
      </c>
      <c r="L2001">
        <f t="shared" si="634"/>
        <v>1643</v>
      </c>
      <c r="M2001">
        <f t="shared" si="635"/>
        <v>8</v>
      </c>
      <c r="N2001">
        <f>VLOOKUP(A2001,Mobility!$A:$L,7,FALSE)</f>
        <v>-43</v>
      </c>
      <c r="O2001">
        <f>VLOOKUP(A2001,Mobility!$A:$L,8,FALSE)</f>
        <v>-15</v>
      </c>
      <c r="P2001">
        <f>VLOOKUP(A2001,Mobility!$A:$L,9,FALSE)</f>
        <v>74</v>
      </c>
      <c r="Q2001">
        <f>VLOOKUP(A2001,Mobility!$A:$L,10,FALSE)</f>
        <v>-30</v>
      </c>
      <c r="R2001">
        <f>VLOOKUP(A2001,Mobility!$A:$L,11,FALSE)</f>
        <v>-45</v>
      </c>
      <c r="S2001">
        <f>VLOOKUP(A2001,Mobility!$A:$L,12,FALSE)</f>
        <v>19</v>
      </c>
      <c r="T2001">
        <f>VLOOKUP(D2001,'Pop and Pop Den'!A:C,2,FALSE)</f>
        <v>5851754</v>
      </c>
      <c r="U2001">
        <f>VLOOKUP(D2001,'Pop and Pop Den'!A:C,3,FALSE)</f>
        <v>108.0497</v>
      </c>
      <c r="V2001">
        <f>VLOOKUP(D2001,Unemployment!A:B,2,FALSE)</f>
        <v>3.3</v>
      </c>
      <c r="W2001">
        <f>VLOOKUP(D2001,Unemployment!H:J,2,FALSE)</f>
        <v>3.5</v>
      </c>
      <c r="X2001">
        <f>VLOOKUP(D2001,Unemployment!H:J,3,FALSE)</f>
        <v>3.4</v>
      </c>
      <c r="Y2001">
        <f t="shared" si="639"/>
        <v>0.10000000000000009</v>
      </c>
      <c r="Z2001">
        <f t="shared" si="640"/>
        <v>-0.10000000000000009</v>
      </c>
      <c r="AA2001">
        <f>VLOOKUP(D2001,MedianAge!A:B,2,FALSE)</f>
        <v>39.299999999999997</v>
      </c>
      <c r="AB2001" s="6">
        <f>VLOOKUP(D2001,StateActions!F:G,2,FALSE)</f>
        <v>43915</v>
      </c>
      <c r="AC2001" s="6">
        <f>VLOOKUP(D2001,StateActions!L:M,2,FALSE)</f>
        <v>43914</v>
      </c>
      <c r="AD2001" s="6">
        <f>VLOOKUP(D2001,StateActions!A:B,2,FALSE)</f>
        <v>43908</v>
      </c>
      <c r="AE2001">
        <f t="shared" si="641"/>
        <v>7</v>
      </c>
      <c r="AF2001">
        <f t="shared" si="642"/>
        <v>8</v>
      </c>
      <c r="AG2001">
        <f t="shared" si="643"/>
        <v>14</v>
      </c>
      <c r="AH2001" s="18">
        <f t="shared" si="644"/>
        <v>7.609602827826599E-2</v>
      </c>
      <c r="AI2001" s="18">
        <f t="shared" si="645"/>
        <v>0.923903971721734</v>
      </c>
      <c r="AJ2001" s="20">
        <f t="shared" si="646"/>
        <v>1.1782610830183122E-3</v>
      </c>
      <c r="AK2001" t="str">
        <f t="shared" si="647"/>
        <v>Include</v>
      </c>
      <c r="AL2001" t="str">
        <f t="shared" si="648"/>
        <v>10 or more deaths</v>
      </c>
      <c r="AM2001" s="6">
        <f>IFERROR(VLOOKUP(D2001,DatesEachStateReach10Deaths!A:B,2,FALSE),AK2001)</f>
        <v>43917</v>
      </c>
      <c r="AN2001">
        <f t="shared" si="649"/>
        <v>5</v>
      </c>
    </row>
    <row r="2002" spans="1:40" x14ac:dyDescent="0.25">
      <c r="A2002" t="str">
        <f t="shared" si="636"/>
        <v>43923Wisconsin</v>
      </c>
      <c r="B2002" t="str">
        <f t="shared" si="637"/>
        <v>43923WI</v>
      </c>
      <c r="C2002" s="6">
        <v>43923</v>
      </c>
      <c r="D2002" t="s">
        <v>112</v>
      </c>
      <c r="E2002" t="s">
        <v>58</v>
      </c>
      <c r="F2002">
        <f>IFERROR(VLOOKUP(B2002,CovidTracking!B:G,4,FALSE),0)</f>
        <v>1730</v>
      </c>
      <c r="G2002">
        <f>IFERROR(VLOOKUP(B2002,CovidTracking!B:G,5,FALSE),0)</f>
        <v>20317</v>
      </c>
      <c r="H2002">
        <f t="shared" si="638"/>
        <v>22047</v>
      </c>
      <c r="I2002">
        <f>IFERROR(VLOOKUP(B2002,CovidTracking!B:G,6,FALSE),0)</f>
        <v>31</v>
      </c>
      <c r="J2002">
        <f t="shared" si="632"/>
        <v>180</v>
      </c>
      <c r="K2002">
        <f t="shared" si="633"/>
        <v>1498</v>
      </c>
      <c r="L2002">
        <f t="shared" si="634"/>
        <v>1678</v>
      </c>
      <c r="M2002">
        <f t="shared" si="635"/>
        <v>7</v>
      </c>
      <c r="N2002">
        <f>VLOOKUP(A2002,Mobility!$A:$L,7,FALSE)</f>
        <v>-44</v>
      </c>
      <c r="O2002">
        <f>VLOOKUP(A2002,Mobility!$A:$L,8,FALSE)</f>
        <v>-16</v>
      </c>
      <c r="P2002">
        <f>VLOOKUP(A2002,Mobility!$A:$L,9,FALSE)</f>
        <v>91</v>
      </c>
      <c r="Q2002">
        <f>VLOOKUP(A2002,Mobility!$A:$L,10,FALSE)</f>
        <v>-31</v>
      </c>
      <c r="R2002">
        <f>VLOOKUP(A2002,Mobility!$A:$L,11,FALSE)</f>
        <v>-45</v>
      </c>
      <c r="S2002">
        <f>VLOOKUP(A2002,Mobility!$A:$L,12,FALSE)</f>
        <v>20</v>
      </c>
      <c r="T2002">
        <f>VLOOKUP(D2002,'Pop and Pop Den'!A:C,2,FALSE)</f>
        <v>5851754</v>
      </c>
      <c r="U2002">
        <f>VLOOKUP(D2002,'Pop and Pop Den'!A:C,3,FALSE)</f>
        <v>108.0497</v>
      </c>
      <c r="V2002">
        <f>VLOOKUP(D2002,Unemployment!A:B,2,FALSE)</f>
        <v>3.3</v>
      </c>
      <c r="W2002">
        <f>VLOOKUP(D2002,Unemployment!H:J,2,FALSE)</f>
        <v>3.5</v>
      </c>
      <c r="X2002">
        <f>VLOOKUP(D2002,Unemployment!H:J,3,FALSE)</f>
        <v>3.4</v>
      </c>
      <c r="Y2002">
        <f t="shared" si="639"/>
        <v>0.10000000000000009</v>
      </c>
      <c r="Z2002">
        <f t="shared" si="640"/>
        <v>-0.10000000000000009</v>
      </c>
      <c r="AA2002">
        <f>VLOOKUP(D2002,MedianAge!A:B,2,FALSE)</f>
        <v>39.299999999999997</v>
      </c>
      <c r="AB2002" s="6">
        <f>VLOOKUP(D2002,StateActions!F:G,2,FALSE)</f>
        <v>43915</v>
      </c>
      <c r="AC2002" s="6">
        <f>VLOOKUP(D2002,StateActions!L:M,2,FALSE)</f>
        <v>43914</v>
      </c>
      <c r="AD2002" s="6">
        <f>VLOOKUP(D2002,StateActions!A:B,2,FALSE)</f>
        <v>43908</v>
      </c>
      <c r="AE2002">
        <f t="shared" si="641"/>
        <v>8</v>
      </c>
      <c r="AF2002">
        <f t="shared" si="642"/>
        <v>9</v>
      </c>
      <c r="AG2002">
        <f t="shared" si="643"/>
        <v>15</v>
      </c>
      <c r="AH2002" s="18">
        <f t="shared" si="644"/>
        <v>7.8468725903751077E-2</v>
      </c>
      <c r="AI2002" s="18">
        <f t="shared" si="645"/>
        <v>0.92153127409624891</v>
      </c>
      <c r="AJ2002" s="20">
        <f t="shared" si="646"/>
        <v>1.4060869959631695E-3</v>
      </c>
      <c r="AK2002" t="str">
        <f t="shared" si="647"/>
        <v>Include</v>
      </c>
      <c r="AL2002" t="str">
        <f t="shared" si="648"/>
        <v>10 or more deaths</v>
      </c>
      <c r="AM2002" s="6">
        <f>IFERROR(VLOOKUP(D2002,DatesEachStateReach10Deaths!A:B,2,FALSE),AK2002)</f>
        <v>43917</v>
      </c>
      <c r="AN2002">
        <f t="shared" si="649"/>
        <v>6</v>
      </c>
    </row>
    <row r="2003" spans="1:40" x14ac:dyDescent="0.25">
      <c r="A2003" t="str">
        <f t="shared" si="636"/>
        <v>43924Wisconsin</v>
      </c>
      <c r="B2003" t="str">
        <f t="shared" si="637"/>
        <v>43924WI</v>
      </c>
      <c r="C2003" s="6">
        <v>43924</v>
      </c>
      <c r="D2003" t="s">
        <v>112</v>
      </c>
      <c r="E2003" t="s">
        <v>58</v>
      </c>
      <c r="F2003">
        <f>IFERROR(VLOOKUP(B2003,CovidTracking!B:G,4,FALSE),0)</f>
        <v>1912</v>
      </c>
      <c r="G2003">
        <f>IFERROR(VLOOKUP(B2003,CovidTracking!B:G,5,FALSE),0)</f>
        <v>22377</v>
      </c>
      <c r="H2003">
        <f t="shared" si="638"/>
        <v>24289</v>
      </c>
      <c r="I2003">
        <f>IFERROR(VLOOKUP(B2003,CovidTracking!B:G,6,FALSE),0)</f>
        <v>37</v>
      </c>
      <c r="J2003">
        <f t="shared" si="632"/>
        <v>182</v>
      </c>
      <c r="K2003">
        <f t="shared" si="633"/>
        <v>2060</v>
      </c>
      <c r="L2003">
        <f t="shared" si="634"/>
        <v>2242</v>
      </c>
      <c r="M2003">
        <f t="shared" si="635"/>
        <v>6</v>
      </c>
      <c r="N2003">
        <f>VLOOKUP(A2003,Mobility!$A:$L,7,FALSE)</f>
        <v>-46</v>
      </c>
      <c r="O2003">
        <f>VLOOKUP(A2003,Mobility!$A:$L,8,FALSE)</f>
        <v>-17</v>
      </c>
      <c r="P2003">
        <f>VLOOKUP(A2003,Mobility!$A:$L,9,FALSE)</f>
        <v>43</v>
      </c>
      <c r="Q2003">
        <f>VLOOKUP(A2003,Mobility!$A:$L,10,FALSE)</f>
        <v>-34</v>
      </c>
      <c r="R2003">
        <f>VLOOKUP(A2003,Mobility!$A:$L,11,FALSE)</f>
        <v>-45</v>
      </c>
      <c r="S2003">
        <f>VLOOKUP(A2003,Mobility!$A:$L,12,FALSE)</f>
        <v>23</v>
      </c>
      <c r="T2003">
        <f>VLOOKUP(D2003,'Pop and Pop Den'!A:C,2,FALSE)</f>
        <v>5851754</v>
      </c>
      <c r="U2003">
        <f>VLOOKUP(D2003,'Pop and Pop Den'!A:C,3,FALSE)</f>
        <v>108.0497</v>
      </c>
      <c r="V2003">
        <f>VLOOKUP(D2003,Unemployment!A:B,2,FALSE)</f>
        <v>3.3</v>
      </c>
      <c r="W2003">
        <f>VLOOKUP(D2003,Unemployment!H:J,2,FALSE)</f>
        <v>3.5</v>
      </c>
      <c r="X2003">
        <f>VLOOKUP(D2003,Unemployment!H:J,3,FALSE)</f>
        <v>3.4</v>
      </c>
      <c r="Y2003">
        <f t="shared" si="639"/>
        <v>0.10000000000000009</v>
      </c>
      <c r="Z2003">
        <f t="shared" si="640"/>
        <v>-0.10000000000000009</v>
      </c>
      <c r="AA2003">
        <f>VLOOKUP(D2003,MedianAge!A:B,2,FALSE)</f>
        <v>39.299999999999997</v>
      </c>
      <c r="AB2003" s="6">
        <f>VLOOKUP(D2003,StateActions!F:G,2,FALSE)</f>
        <v>43915</v>
      </c>
      <c r="AC2003" s="6">
        <f>VLOOKUP(D2003,StateActions!L:M,2,FALSE)</f>
        <v>43914</v>
      </c>
      <c r="AD2003" s="6">
        <f>VLOOKUP(D2003,StateActions!A:B,2,FALSE)</f>
        <v>43908</v>
      </c>
      <c r="AE2003">
        <f t="shared" si="641"/>
        <v>9</v>
      </c>
      <c r="AF2003">
        <f t="shared" si="642"/>
        <v>10</v>
      </c>
      <c r="AG2003">
        <f t="shared" si="643"/>
        <v>16</v>
      </c>
      <c r="AH2003" s="18">
        <f t="shared" si="644"/>
        <v>7.8718761579315746E-2</v>
      </c>
      <c r="AI2003" s="18">
        <f t="shared" si="645"/>
        <v>0.92128123842068421</v>
      </c>
      <c r="AJ2003" s="20">
        <f t="shared" si="646"/>
        <v>1.5233233150809009E-3</v>
      </c>
      <c r="AK2003" t="str">
        <f t="shared" si="647"/>
        <v>Include</v>
      </c>
      <c r="AL2003" t="str">
        <f t="shared" si="648"/>
        <v>10 or more deaths</v>
      </c>
      <c r="AM2003" s="6">
        <f>IFERROR(VLOOKUP(D2003,DatesEachStateReach10Deaths!A:B,2,FALSE),AK2003)</f>
        <v>43917</v>
      </c>
      <c r="AN2003">
        <f t="shared" si="649"/>
        <v>7</v>
      </c>
    </row>
    <row r="2004" spans="1:40" x14ac:dyDescent="0.25">
      <c r="A2004" t="str">
        <f t="shared" si="636"/>
        <v>43925Wisconsin</v>
      </c>
      <c r="B2004" t="str">
        <f t="shared" si="637"/>
        <v>43925WI</v>
      </c>
      <c r="C2004" s="6">
        <v>43925</v>
      </c>
      <c r="D2004" t="s">
        <v>112</v>
      </c>
      <c r="E2004" t="s">
        <v>58</v>
      </c>
      <c r="F2004">
        <f>IFERROR(VLOOKUP(B2004,CovidTracking!B:G,4,FALSE),0)</f>
        <v>2112</v>
      </c>
      <c r="G2004">
        <f>IFERROR(VLOOKUP(B2004,CovidTracking!B:G,5,FALSE),0)</f>
        <v>23859</v>
      </c>
      <c r="H2004">
        <f t="shared" si="638"/>
        <v>25971</v>
      </c>
      <c r="I2004">
        <f>IFERROR(VLOOKUP(B2004,CovidTracking!B:G,6,FALSE),0)</f>
        <v>56</v>
      </c>
      <c r="J2004">
        <f t="shared" si="632"/>
        <v>200</v>
      </c>
      <c r="K2004">
        <f t="shared" si="633"/>
        <v>1482</v>
      </c>
      <c r="L2004">
        <f t="shared" si="634"/>
        <v>1682</v>
      </c>
      <c r="M2004">
        <f t="shared" si="635"/>
        <v>19</v>
      </c>
      <c r="N2004">
        <f>VLOOKUP(A2004,Mobility!$A:$L,7,FALSE)</f>
        <v>-51</v>
      </c>
      <c r="O2004">
        <f>VLOOKUP(A2004,Mobility!$A:$L,8,FALSE)</f>
        <v>-14</v>
      </c>
      <c r="P2004">
        <f>VLOOKUP(A2004,Mobility!$A:$L,9,FALSE)</f>
        <v>50</v>
      </c>
      <c r="Q2004">
        <f>VLOOKUP(A2004,Mobility!$A:$L,10,FALSE)</f>
        <v>-35</v>
      </c>
      <c r="R2004">
        <f>VLOOKUP(A2004,Mobility!$A:$L,11,FALSE)</f>
        <v>-30</v>
      </c>
      <c r="S2004">
        <f>VLOOKUP(A2004,Mobility!$A:$L,12,FALSE)</f>
        <v>14</v>
      </c>
      <c r="T2004">
        <f>VLOOKUP(D2004,'Pop and Pop Den'!A:C,2,FALSE)</f>
        <v>5851754</v>
      </c>
      <c r="U2004">
        <f>VLOOKUP(D2004,'Pop and Pop Den'!A:C,3,FALSE)</f>
        <v>108.0497</v>
      </c>
      <c r="V2004">
        <f>VLOOKUP(D2004,Unemployment!A:B,2,FALSE)</f>
        <v>3.3</v>
      </c>
      <c r="W2004">
        <f>VLOOKUP(D2004,Unemployment!H:J,2,FALSE)</f>
        <v>3.5</v>
      </c>
      <c r="X2004">
        <f>VLOOKUP(D2004,Unemployment!H:J,3,FALSE)</f>
        <v>3.4</v>
      </c>
      <c r="Y2004">
        <f t="shared" si="639"/>
        <v>0.10000000000000009</v>
      </c>
      <c r="Z2004">
        <f t="shared" si="640"/>
        <v>-0.10000000000000009</v>
      </c>
      <c r="AA2004">
        <f>VLOOKUP(D2004,MedianAge!A:B,2,FALSE)</f>
        <v>39.299999999999997</v>
      </c>
      <c r="AB2004" s="6">
        <f>VLOOKUP(D2004,StateActions!F:G,2,FALSE)</f>
        <v>43915</v>
      </c>
      <c r="AC2004" s="6">
        <f>VLOOKUP(D2004,StateActions!L:M,2,FALSE)</f>
        <v>43914</v>
      </c>
      <c r="AD2004" s="6">
        <f>VLOOKUP(D2004,StateActions!A:B,2,FALSE)</f>
        <v>43908</v>
      </c>
      <c r="AE2004">
        <f t="shared" si="641"/>
        <v>10</v>
      </c>
      <c r="AF2004">
        <f t="shared" si="642"/>
        <v>11</v>
      </c>
      <c r="AG2004">
        <f t="shared" si="643"/>
        <v>17</v>
      </c>
      <c r="AH2004" s="18">
        <f t="shared" si="644"/>
        <v>8.1321473951715378E-2</v>
      </c>
      <c r="AI2004" s="18">
        <f t="shared" si="645"/>
        <v>0.91867852604828459</v>
      </c>
      <c r="AJ2004" s="20">
        <f t="shared" si="646"/>
        <v>2.1562512032651804E-3</v>
      </c>
      <c r="AK2004" t="str">
        <f t="shared" si="647"/>
        <v>Include</v>
      </c>
      <c r="AL2004" t="str">
        <f t="shared" si="648"/>
        <v>10 or more deaths</v>
      </c>
      <c r="AM2004" s="6">
        <f>IFERROR(VLOOKUP(D2004,DatesEachStateReach10Deaths!A:B,2,FALSE),AK2004)</f>
        <v>43917</v>
      </c>
      <c r="AN2004">
        <f t="shared" si="649"/>
        <v>8</v>
      </c>
    </row>
    <row r="2005" spans="1:40" x14ac:dyDescent="0.25">
      <c r="A2005" t="str">
        <f t="shared" si="636"/>
        <v>43926Wisconsin</v>
      </c>
      <c r="B2005" t="str">
        <f t="shared" si="637"/>
        <v>43926WI</v>
      </c>
      <c r="C2005" s="6">
        <v>43926</v>
      </c>
      <c r="D2005" t="s">
        <v>112</v>
      </c>
      <c r="E2005" t="s">
        <v>58</v>
      </c>
      <c r="F2005">
        <f>IFERROR(VLOOKUP(B2005,CovidTracking!B:G,4,FALSE),0)</f>
        <v>2267</v>
      </c>
      <c r="G2005">
        <f>IFERROR(VLOOKUP(B2005,CovidTracking!B:G,5,FALSE),0)</f>
        <v>25169</v>
      </c>
      <c r="H2005">
        <f t="shared" si="638"/>
        <v>27436</v>
      </c>
      <c r="I2005">
        <f>IFERROR(VLOOKUP(B2005,CovidTracking!B:G,6,FALSE),0)</f>
        <v>68</v>
      </c>
      <c r="J2005">
        <f t="shared" si="632"/>
        <v>155</v>
      </c>
      <c r="K2005">
        <f t="shared" si="633"/>
        <v>1310</v>
      </c>
      <c r="L2005">
        <f t="shared" si="634"/>
        <v>1465</v>
      </c>
      <c r="M2005">
        <f t="shared" si="635"/>
        <v>12</v>
      </c>
      <c r="N2005">
        <f>VLOOKUP(A2005,Mobility!$A:$L,7,FALSE)</f>
        <v>-47</v>
      </c>
      <c r="O2005">
        <f>VLOOKUP(A2005,Mobility!$A:$L,8,FALSE)</f>
        <v>-18</v>
      </c>
      <c r="P2005">
        <f>VLOOKUP(A2005,Mobility!$A:$L,9,FALSE)</f>
        <v>124</v>
      </c>
      <c r="Q2005">
        <f>VLOOKUP(A2005,Mobility!$A:$L,10,FALSE)</f>
        <v>-40</v>
      </c>
      <c r="R2005">
        <f>VLOOKUP(A2005,Mobility!$A:$L,11,FALSE)</f>
        <v>-33</v>
      </c>
      <c r="S2005">
        <f>VLOOKUP(A2005,Mobility!$A:$L,12,FALSE)</f>
        <v>10</v>
      </c>
      <c r="T2005">
        <f>VLOOKUP(D2005,'Pop and Pop Den'!A:C,2,FALSE)</f>
        <v>5851754</v>
      </c>
      <c r="U2005">
        <f>VLOOKUP(D2005,'Pop and Pop Den'!A:C,3,FALSE)</f>
        <v>108.0497</v>
      </c>
      <c r="V2005">
        <f>VLOOKUP(D2005,Unemployment!A:B,2,FALSE)</f>
        <v>3.3</v>
      </c>
      <c r="W2005">
        <f>VLOOKUP(D2005,Unemployment!H:J,2,FALSE)</f>
        <v>3.5</v>
      </c>
      <c r="X2005">
        <f>VLOOKUP(D2005,Unemployment!H:J,3,FALSE)</f>
        <v>3.4</v>
      </c>
      <c r="Y2005">
        <f t="shared" si="639"/>
        <v>0.10000000000000009</v>
      </c>
      <c r="Z2005">
        <f t="shared" si="640"/>
        <v>-0.10000000000000009</v>
      </c>
      <c r="AA2005">
        <f>VLOOKUP(D2005,MedianAge!A:B,2,FALSE)</f>
        <v>39.299999999999997</v>
      </c>
      <c r="AB2005" s="6">
        <f>VLOOKUP(D2005,StateActions!F:G,2,FALSE)</f>
        <v>43915</v>
      </c>
      <c r="AC2005" s="6">
        <f>VLOOKUP(D2005,StateActions!L:M,2,FALSE)</f>
        <v>43914</v>
      </c>
      <c r="AD2005" s="6">
        <f>VLOOKUP(D2005,StateActions!A:B,2,FALSE)</f>
        <v>43908</v>
      </c>
      <c r="AE2005">
        <f t="shared" si="641"/>
        <v>11</v>
      </c>
      <c r="AF2005">
        <f t="shared" si="642"/>
        <v>12</v>
      </c>
      <c r="AG2005">
        <f t="shared" si="643"/>
        <v>18</v>
      </c>
      <c r="AH2005" s="18">
        <f t="shared" si="644"/>
        <v>8.2628663070418426E-2</v>
      </c>
      <c r="AI2005" s="18">
        <f t="shared" si="645"/>
        <v>0.91737133692958162</v>
      </c>
      <c r="AJ2005" s="20">
        <f t="shared" si="646"/>
        <v>2.4784954074938037E-3</v>
      </c>
      <c r="AK2005" t="str">
        <f t="shared" si="647"/>
        <v>Include</v>
      </c>
      <c r="AL2005" t="str">
        <f t="shared" si="648"/>
        <v>10 or more deaths</v>
      </c>
      <c r="AM2005" s="6">
        <f>IFERROR(VLOOKUP(D2005,DatesEachStateReach10Deaths!A:B,2,FALSE),AK2005)</f>
        <v>43917</v>
      </c>
      <c r="AN2005">
        <f t="shared" si="649"/>
        <v>9</v>
      </c>
    </row>
    <row r="2006" spans="1:40" x14ac:dyDescent="0.25">
      <c r="A2006" t="str">
        <f t="shared" si="636"/>
        <v>43927Wisconsin</v>
      </c>
      <c r="B2006" t="str">
        <f t="shared" si="637"/>
        <v>43927WI</v>
      </c>
      <c r="C2006" s="6">
        <v>43927</v>
      </c>
      <c r="D2006" t="s">
        <v>112</v>
      </c>
      <c r="E2006" t="s">
        <v>58</v>
      </c>
      <c r="F2006">
        <f>IFERROR(VLOOKUP(B2006,CovidTracking!B:G,4,FALSE),0)</f>
        <v>2440</v>
      </c>
      <c r="G2006">
        <f>IFERROR(VLOOKUP(B2006,CovidTracking!B:G,5,FALSE),0)</f>
        <v>26574</v>
      </c>
      <c r="H2006">
        <f t="shared" si="638"/>
        <v>29014</v>
      </c>
      <c r="I2006">
        <f>IFERROR(VLOOKUP(B2006,CovidTracking!B:G,6,FALSE),0)</f>
        <v>77</v>
      </c>
      <c r="J2006">
        <f t="shared" si="632"/>
        <v>173</v>
      </c>
      <c r="K2006">
        <f t="shared" si="633"/>
        <v>1405</v>
      </c>
      <c r="L2006">
        <f t="shared" si="634"/>
        <v>1578</v>
      </c>
      <c r="M2006">
        <f t="shared" si="635"/>
        <v>9</v>
      </c>
      <c r="N2006">
        <f>VLOOKUP(A2006,Mobility!$A:$L,7,FALSE)</f>
        <v>-45</v>
      </c>
      <c r="O2006">
        <f>VLOOKUP(A2006,Mobility!$A:$L,8,FALSE)</f>
        <v>-18</v>
      </c>
      <c r="P2006">
        <f>VLOOKUP(A2006,Mobility!$A:$L,9,FALSE)</f>
        <v>49</v>
      </c>
      <c r="Q2006">
        <f>VLOOKUP(A2006,Mobility!$A:$L,10,FALSE)</f>
        <v>-35</v>
      </c>
      <c r="R2006">
        <f>VLOOKUP(A2006,Mobility!$A:$L,11,FALSE)</f>
        <v>-44</v>
      </c>
      <c r="S2006">
        <f>VLOOKUP(A2006,Mobility!$A:$L,12,FALSE)</f>
        <v>19</v>
      </c>
      <c r="T2006">
        <f>VLOOKUP(D2006,'Pop and Pop Den'!A:C,2,FALSE)</f>
        <v>5851754</v>
      </c>
      <c r="U2006">
        <f>VLOOKUP(D2006,'Pop and Pop Den'!A:C,3,FALSE)</f>
        <v>108.0497</v>
      </c>
      <c r="V2006">
        <f>VLOOKUP(D2006,Unemployment!A:B,2,FALSE)</f>
        <v>3.3</v>
      </c>
      <c r="W2006">
        <f>VLOOKUP(D2006,Unemployment!H:J,2,FALSE)</f>
        <v>3.5</v>
      </c>
      <c r="X2006">
        <f>VLOOKUP(D2006,Unemployment!H:J,3,FALSE)</f>
        <v>3.4</v>
      </c>
      <c r="Y2006">
        <f t="shared" si="639"/>
        <v>0.10000000000000009</v>
      </c>
      <c r="Z2006">
        <f t="shared" si="640"/>
        <v>-0.10000000000000009</v>
      </c>
      <c r="AA2006">
        <f>VLOOKUP(D2006,MedianAge!A:B,2,FALSE)</f>
        <v>39.299999999999997</v>
      </c>
      <c r="AB2006" s="6">
        <f>VLOOKUP(D2006,StateActions!F:G,2,FALSE)</f>
        <v>43915</v>
      </c>
      <c r="AC2006" s="6">
        <f>VLOOKUP(D2006,StateActions!L:M,2,FALSE)</f>
        <v>43914</v>
      </c>
      <c r="AD2006" s="6">
        <f>VLOOKUP(D2006,StateActions!A:B,2,FALSE)</f>
        <v>43908</v>
      </c>
      <c r="AE2006">
        <f t="shared" si="641"/>
        <v>12</v>
      </c>
      <c r="AF2006">
        <f t="shared" si="642"/>
        <v>13</v>
      </c>
      <c r="AG2006">
        <f t="shared" si="643"/>
        <v>19</v>
      </c>
      <c r="AH2006" s="18">
        <f t="shared" si="644"/>
        <v>8.4097332322327148E-2</v>
      </c>
      <c r="AI2006" s="18">
        <f t="shared" si="645"/>
        <v>0.91590266767767281</v>
      </c>
      <c r="AJ2006" s="20">
        <f t="shared" si="646"/>
        <v>2.653891224925898E-3</v>
      </c>
      <c r="AK2006" t="str">
        <f t="shared" si="647"/>
        <v>Include</v>
      </c>
      <c r="AL2006" t="str">
        <f t="shared" si="648"/>
        <v>10 or more deaths</v>
      </c>
      <c r="AM2006" s="6">
        <f>IFERROR(VLOOKUP(D2006,DatesEachStateReach10Deaths!A:B,2,FALSE),AK2006)</f>
        <v>43917</v>
      </c>
      <c r="AN2006">
        <f t="shared" si="649"/>
        <v>10</v>
      </c>
    </row>
    <row r="2007" spans="1:40" x14ac:dyDescent="0.25">
      <c r="A2007" t="str">
        <f t="shared" si="636"/>
        <v>43928Wisconsin</v>
      </c>
      <c r="B2007" t="str">
        <f t="shared" si="637"/>
        <v>43928WI</v>
      </c>
      <c r="C2007" s="6">
        <v>43928</v>
      </c>
      <c r="D2007" t="s">
        <v>112</v>
      </c>
      <c r="E2007" t="s">
        <v>58</v>
      </c>
      <c r="F2007">
        <f>IFERROR(VLOOKUP(B2007,CovidTracking!B:G,4,FALSE),0)</f>
        <v>2578</v>
      </c>
      <c r="G2007">
        <f>IFERROR(VLOOKUP(B2007,CovidTracking!B:G,5,FALSE),0)</f>
        <v>28512</v>
      </c>
      <c r="H2007">
        <f t="shared" si="638"/>
        <v>31090</v>
      </c>
      <c r="I2007">
        <f>IFERROR(VLOOKUP(B2007,CovidTracking!B:G,6,FALSE),0)</f>
        <v>92</v>
      </c>
      <c r="J2007">
        <f t="shared" si="632"/>
        <v>138</v>
      </c>
      <c r="K2007">
        <f t="shared" si="633"/>
        <v>1938</v>
      </c>
      <c r="L2007">
        <f t="shared" si="634"/>
        <v>2076</v>
      </c>
      <c r="M2007">
        <f t="shared" si="635"/>
        <v>15</v>
      </c>
      <c r="N2007">
        <f>VLOOKUP(A2007,Mobility!$A:$L,7,FALSE)</f>
        <v>-42</v>
      </c>
      <c r="O2007">
        <f>VLOOKUP(A2007,Mobility!$A:$L,8,FALSE)</f>
        <v>-15</v>
      </c>
      <c r="P2007">
        <f>VLOOKUP(A2007,Mobility!$A:$L,9,FALSE)</f>
        <v>111</v>
      </c>
      <c r="Q2007">
        <f>VLOOKUP(A2007,Mobility!$A:$L,10,FALSE)</f>
        <v>-23</v>
      </c>
      <c r="R2007">
        <f>VLOOKUP(A2007,Mobility!$A:$L,11,FALSE)</f>
        <v>-46</v>
      </c>
      <c r="S2007">
        <f>VLOOKUP(A2007,Mobility!$A:$L,12,FALSE)</f>
        <v>19</v>
      </c>
      <c r="T2007">
        <f>VLOOKUP(D2007,'Pop and Pop Den'!A:C,2,FALSE)</f>
        <v>5851754</v>
      </c>
      <c r="U2007">
        <f>VLOOKUP(D2007,'Pop and Pop Den'!A:C,3,FALSE)</f>
        <v>108.0497</v>
      </c>
      <c r="V2007">
        <f>VLOOKUP(D2007,Unemployment!A:B,2,FALSE)</f>
        <v>3.3</v>
      </c>
      <c r="W2007">
        <f>VLOOKUP(D2007,Unemployment!H:J,2,FALSE)</f>
        <v>3.5</v>
      </c>
      <c r="X2007">
        <f>VLOOKUP(D2007,Unemployment!H:J,3,FALSE)</f>
        <v>3.4</v>
      </c>
      <c r="Y2007">
        <f t="shared" si="639"/>
        <v>0.10000000000000009</v>
      </c>
      <c r="Z2007">
        <f t="shared" si="640"/>
        <v>-0.10000000000000009</v>
      </c>
      <c r="AA2007">
        <f>VLOOKUP(D2007,MedianAge!A:B,2,FALSE)</f>
        <v>39.299999999999997</v>
      </c>
      <c r="AB2007" s="6">
        <f>VLOOKUP(D2007,StateActions!F:G,2,FALSE)</f>
        <v>43915</v>
      </c>
      <c r="AC2007" s="6">
        <f>VLOOKUP(D2007,StateActions!L:M,2,FALSE)</f>
        <v>43914</v>
      </c>
      <c r="AD2007" s="6">
        <f>VLOOKUP(D2007,StateActions!A:B,2,FALSE)</f>
        <v>43908</v>
      </c>
      <c r="AE2007">
        <f t="shared" si="641"/>
        <v>13</v>
      </c>
      <c r="AF2007">
        <f t="shared" si="642"/>
        <v>14</v>
      </c>
      <c r="AG2007">
        <f t="shared" si="643"/>
        <v>20</v>
      </c>
      <c r="AH2007" s="18">
        <f t="shared" si="644"/>
        <v>8.2920553232550653E-2</v>
      </c>
      <c r="AI2007" s="18">
        <f t="shared" si="645"/>
        <v>0.91707944676744935</v>
      </c>
      <c r="AJ2007" s="20">
        <f t="shared" si="646"/>
        <v>2.959150852364104E-3</v>
      </c>
      <c r="AK2007" t="str">
        <f t="shared" si="647"/>
        <v>Include</v>
      </c>
      <c r="AL2007" t="str">
        <f t="shared" si="648"/>
        <v>10 or more deaths</v>
      </c>
      <c r="AM2007" s="6">
        <f>IFERROR(VLOOKUP(D2007,DatesEachStateReach10Deaths!A:B,2,FALSE),AK2007)</f>
        <v>43917</v>
      </c>
      <c r="AN2007">
        <f t="shared" si="649"/>
        <v>11</v>
      </c>
    </row>
    <row r="2008" spans="1:40" x14ac:dyDescent="0.25">
      <c r="A2008" t="str">
        <f t="shared" si="636"/>
        <v>43929Wisconsin</v>
      </c>
      <c r="B2008" t="str">
        <f t="shared" si="637"/>
        <v>43929WI</v>
      </c>
      <c r="C2008" s="6">
        <v>43929</v>
      </c>
      <c r="D2008" t="s">
        <v>112</v>
      </c>
      <c r="E2008" t="s">
        <v>58</v>
      </c>
      <c r="F2008">
        <f>IFERROR(VLOOKUP(B2008,CovidTracking!B:G,4,FALSE),0)</f>
        <v>2756</v>
      </c>
      <c r="G2008">
        <f>IFERROR(VLOOKUP(B2008,CovidTracking!B:G,5,FALSE),0)</f>
        <v>30115</v>
      </c>
      <c r="H2008">
        <f t="shared" si="638"/>
        <v>32871</v>
      </c>
      <c r="I2008">
        <f>IFERROR(VLOOKUP(B2008,CovidTracking!B:G,6,FALSE),0)</f>
        <v>99</v>
      </c>
      <c r="J2008">
        <f t="shared" si="632"/>
        <v>178</v>
      </c>
      <c r="K2008">
        <f t="shared" si="633"/>
        <v>1603</v>
      </c>
      <c r="L2008">
        <f t="shared" si="634"/>
        <v>1781</v>
      </c>
      <c r="M2008">
        <f t="shared" si="635"/>
        <v>7</v>
      </c>
      <c r="N2008">
        <f>VLOOKUP(A2008,Mobility!$A:$L,7,FALSE)</f>
        <v>-47</v>
      </c>
      <c r="O2008">
        <f>VLOOKUP(A2008,Mobility!$A:$L,8,FALSE)</f>
        <v>-18</v>
      </c>
      <c r="P2008">
        <f>VLOOKUP(A2008,Mobility!$A:$L,9,FALSE)</f>
        <v>31</v>
      </c>
      <c r="Q2008">
        <f>VLOOKUP(A2008,Mobility!$A:$L,10,FALSE)</f>
        <v>-37</v>
      </c>
      <c r="R2008">
        <f>VLOOKUP(A2008,Mobility!$A:$L,11,FALSE)</f>
        <v>-46</v>
      </c>
      <c r="S2008">
        <f>VLOOKUP(A2008,Mobility!$A:$L,12,FALSE)</f>
        <v>20</v>
      </c>
      <c r="T2008">
        <f>VLOOKUP(D2008,'Pop and Pop Den'!A:C,2,FALSE)</f>
        <v>5851754</v>
      </c>
      <c r="U2008">
        <f>VLOOKUP(D2008,'Pop and Pop Den'!A:C,3,FALSE)</f>
        <v>108.0497</v>
      </c>
      <c r="V2008">
        <f>VLOOKUP(D2008,Unemployment!A:B,2,FALSE)</f>
        <v>3.3</v>
      </c>
      <c r="W2008">
        <f>VLOOKUP(D2008,Unemployment!H:J,2,FALSE)</f>
        <v>3.5</v>
      </c>
      <c r="X2008">
        <f>VLOOKUP(D2008,Unemployment!H:J,3,FALSE)</f>
        <v>3.4</v>
      </c>
      <c r="Y2008">
        <f t="shared" si="639"/>
        <v>0.10000000000000009</v>
      </c>
      <c r="Z2008">
        <f t="shared" si="640"/>
        <v>-0.10000000000000009</v>
      </c>
      <c r="AA2008">
        <f>VLOOKUP(D2008,MedianAge!A:B,2,FALSE)</f>
        <v>39.299999999999997</v>
      </c>
      <c r="AB2008" s="6">
        <f>VLOOKUP(D2008,StateActions!F:G,2,FALSE)</f>
        <v>43915</v>
      </c>
      <c r="AC2008" s="6">
        <f>VLOOKUP(D2008,StateActions!L:M,2,FALSE)</f>
        <v>43914</v>
      </c>
      <c r="AD2008" s="6">
        <f>VLOOKUP(D2008,StateActions!A:B,2,FALSE)</f>
        <v>43908</v>
      </c>
      <c r="AE2008">
        <f t="shared" si="641"/>
        <v>14</v>
      </c>
      <c r="AF2008">
        <f t="shared" si="642"/>
        <v>15</v>
      </c>
      <c r="AG2008">
        <f t="shared" si="643"/>
        <v>21</v>
      </c>
      <c r="AH2008" s="18">
        <f t="shared" si="644"/>
        <v>8.3842901037388576E-2</v>
      </c>
      <c r="AI2008" s="18">
        <f t="shared" si="645"/>
        <v>0.91615709896261144</v>
      </c>
      <c r="AJ2008" s="20">
        <f t="shared" si="646"/>
        <v>3.0117732956101121E-3</v>
      </c>
      <c r="AK2008" t="str">
        <f t="shared" si="647"/>
        <v>Include</v>
      </c>
      <c r="AL2008" t="str">
        <f t="shared" si="648"/>
        <v>10 or more deaths</v>
      </c>
      <c r="AM2008" s="6">
        <f>IFERROR(VLOOKUP(D2008,DatesEachStateReach10Deaths!A:B,2,FALSE),AK2008)</f>
        <v>43917</v>
      </c>
      <c r="AN2008">
        <f t="shared" si="649"/>
        <v>12</v>
      </c>
    </row>
    <row r="2009" spans="1:40" x14ac:dyDescent="0.25">
      <c r="A2009" t="str">
        <f t="shared" si="636"/>
        <v>43930Wisconsin</v>
      </c>
      <c r="B2009" t="str">
        <f t="shared" si="637"/>
        <v>43930WI</v>
      </c>
      <c r="C2009" s="6">
        <v>43930</v>
      </c>
      <c r="D2009" t="s">
        <v>112</v>
      </c>
      <c r="E2009" t="s">
        <v>58</v>
      </c>
      <c r="F2009">
        <f>IFERROR(VLOOKUP(B2009,CovidTracking!B:G,4,FALSE),0)</f>
        <v>2885</v>
      </c>
      <c r="G2009">
        <f>IFERROR(VLOOKUP(B2009,CovidTracking!B:G,5,FALSE),0)</f>
        <v>31424</v>
      </c>
      <c r="H2009">
        <f t="shared" si="638"/>
        <v>34309</v>
      </c>
      <c r="I2009">
        <f>IFERROR(VLOOKUP(B2009,CovidTracking!B:G,6,FALSE),0)</f>
        <v>111</v>
      </c>
      <c r="J2009">
        <f t="shared" si="632"/>
        <v>129</v>
      </c>
      <c r="K2009">
        <f t="shared" si="633"/>
        <v>1309</v>
      </c>
      <c r="L2009">
        <f t="shared" si="634"/>
        <v>1438</v>
      </c>
      <c r="M2009">
        <f t="shared" si="635"/>
        <v>12</v>
      </c>
      <c r="N2009">
        <f>VLOOKUP(A2009,Mobility!$A:$L,7,FALSE)</f>
        <v>-46</v>
      </c>
      <c r="O2009">
        <f>VLOOKUP(A2009,Mobility!$A:$L,8,FALSE)</f>
        <v>-14</v>
      </c>
      <c r="P2009">
        <f>VLOOKUP(A2009,Mobility!$A:$L,9,FALSE)</f>
        <v>14</v>
      </c>
      <c r="Q2009">
        <f>VLOOKUP(A2009,Mobility!$A:$L,10,FALSE)</f>
        <v>-37</v>
      </c>
      <c r="R2009">
        <f>VLOOKUP(A2009,Mobility!$A:$L,11,FALSE)</f>
        <v>-47</v>
      </c>
      <c r="S2009">
        <f>VLOOKUP(A2009,Mobility!$A:$L,12,FALSE)</f>
        <v>21</v>
      </c>
      <c r="T2009">
        <f>VLOOKUP(D2009,'Pop and Pop Den'!A:C,2,FALSE)</f>
        <v>5851754</v>
      </c>
      <c r="U2009">
        <f>VLOOKUP(D2009,'Pop and Pop Den'!A:C,3,FALSE)</f>
        <v>108.0497</v>
      </c>
      <c r="V2009">
        <f>VLOOKUP(D2009,Unemployment!A:B,2,FALSE)</f>
        <v>3.3</v>
      </c>
      <c r="W2009">
        <f>VLOOKUP(D2009,Unemployment!H:J,2,FALSE)</f>
        <v>3.5</v>
      </c>
      <c r="X2009">
        <f>VLOOKUP(D2009,Unemployment!H:J,3,FALSE)</f>
        <v>3.4</v>
      </c>
      <c r="Y2009">
        <f t="shared" si="639"/>
        <v>0.10000000000000009</v>
      </c>
      <c r="Z2009">
        <f t="shared" si="640"/>
        <v>-0.10000000000000009</v>
      </c>
      <c r="AA2009">
        <f>VLOOKUP(D2009,MedianAge!A:B,2,FALSE)</f>
        <v>39.299999999999997</v>
      </c>
      <c r="AB2009" s="6">
        <f>VLOOKUP(D2009,StateActions!F:G,2,FALSE)</f>
        <v>43915</v>
      </c>
      <c r="AC2009" s="6">
        <f>VLOOKUP(D2009,StateActions!L:M,2,FALSE)</f>
        <v>43914</v>
      </c>
      <c r="AD2009" s="6">
        <f>VLOOKUP(D2009,StateActions!A:B,2,FALSE)</f>
        <v>43908</v>
      </c>
      <c r="AE2009">
        <f t="shared" si="641"/>
        <v>15</v>
      </c>
      <c r="AF2009">
        <f t="shared" si="642"/>
        <v>16</v>
      </c>
      <c r="AG2009">
        <f t="shared" si="643"/>
        <v>22</v>
      </c>
      <c r="AH2009" s="18">
        <f t="shared" si="644"/>
        <v>8.408872307557784E-2</v>
      </c>
      <c r="AI2009" s="18">
        <f t="shared" si="645"/>
        <v>0.9159112769244222</v>
      </c>
      <c r="AJ2009" s="20">
        <f t="shared" si="646"/>
        <v>3.235302690256201E-3</v>
      </c>
      <c r="AK2009" t="str">
        <f t="shared" si="647"/>
        <v>Include</v>
      </c>
      <c r="AL2009" t="str">
        <f t="shared" si="648"/>
        <v>10 or more deaths</v>
      </c>
      <c r="AM2009" s="6">
        <f>IFERROR(VLOOKUP(D2009,DatesEachStateReach10Deaths!A:B,2,FALSE),AK2009)</f>
        <v>43917</v>
      </c>
      <c r="AN2009">
        <f t="shared" si="649"/>
        <v>13</v>
      </c>
    </row>
    <row r="2010" spans="1:40" x14ac:dyDescent="0.25">
      <c r="A2010" t="str">
        <f t="shared" si="636"/>
        <v>43931Wisconsin</v>
      </c>
      <c r="B2010" t="str">
        <f t="shared" si="637"/>
        <v>43931WI</v>
      </c>
      <c r="C2010" s="6">
        <v>43931</v>
      </c>
      <c r="D2010" t="s">
        <v>112</v>
      </c>
      <c r="E2010" t="s">
        <v>58</v>
      </c>
      <c r="F2010">
        <f>IFERROR(VLOOKUP(B2010,CovidTracking!B:G,4,FALSE),0)</f>
        <v>3068</v>
      </c>
      <c r="G2010">
        <f>IFERROR(VLOOKUP(B2010,CovidTracking!B:G,5,FALSE),0)</f>
        <v>33225</v>
      </c>
      <c r="H2010">
        <f t="shared" si="638"/>
        <v>36293</v>
      </c>
      <c r="I2010">
        <f>IFERROR(VLOOKUP(B2010,CovidTracking!B:G,6,FALSE),0)</f>
        <v>128</v>
      </c>
      <c r="J2010">
        <f t="shared" si="632"/>
        <v>183</v>
      </c>
      <c r="K2010">
        <f t="shared" si="633"/>
        <v>1801</v>
      </c>
      <c r="L2010">
        <f t="shared" si="634"/>
        <v>1984</v>
      </c>
      <c r="M2010">
        <f t="shared" si="635"/>
        <v>17</v>
      </c>
      <c r="N2010">
        <f>VLOOKUP(A2010,Mobility!$A:$L,7,FALSE)</f>
        <v>-46</v>
      </c>
      <c r="O2010">
        <f>VLOOKUP(A2010,Mobility!$A:$L,8,FALSE)</f>
        <v>-12</v>
      </c>
      <c r="P2010">
        <f>VLOOKUP(A2010,Mobility!$A:$L,9,FALSE)</f>
        <v>36</v>
      </c>
      <c r="Q2010">
        <f>VLOOKUP(A2010,Mobility!$A:$L,10,FALSE)</f>
        <v>-38</v>
      </c>
      <c r="R2010">
        <f>VLOOKUP(A2010,Mobility!$A:$L,11,FALSE)</f>
        <v>-52</v>
      </c>
      <c r="S2010">
        <f>VLOOKUP(A2010,Mobility!$A:$L,12,FALSE)</f>
        <v>25</v>
      </c>
      <c r="T2010">
        <f>VLOOKUP(D2010,'Pop and Pop Den'!A:C,2,FALSE)</f>
        <v>5851754</v>
      </c>
      <c r="U2010">
        <f>VLOOKUP(D2010,'Pop and Pop Den'!A:C,3,FALSE)</f>
        <v>108.0497</v>
      </c>
      <c r="V2010">
        <f>VLOOKUP(D2010,Unemployment!A:B,2,FALSE)</f>
        <v>3.3</v>
      </c>
      <c r="W2010">
        <f>VLOOKUP(D2010,Unemployment!H:J,2,FALSE)</f>
        <v>3.5</v>
      </c>
      <c r="X2010">
        <f>VLOOKUP(D2010,Unemployment!H:J,3,FALSE)</f>
        <v>3.4</v>
      </c>
      <c r="Y2010">
        <f t="shared" si="639"/>
        <v>0.10000000000000009</v>
      </c>
      <c r="Z2010">
        <f t="shared" si="640"/>
        <v>-0.10000000000000009</v>
      </c>
      <c r="AA2010">
        <f>VLOOKUP(D2010,MedianAge!A:B,2,FALSE)</f>
        <v>39.299999999999997</v>
      </c>
      <c r="AB2010" s="6">
        <f>VLOOKUP(D2010,StateActions!F:G,2,FALSE)</f>
        <v>43915</v>
      </c>
      <c r="AC2010" s="6">
        <f>VLOOKUP(D2010,StateActions!L:M,2,FALSE)</f>
        <v>43914</v>
      </c>
      <c r="AD2010" s="6">
        <f>VLOOKUP(D2010,StateActions!A:B,2,FALSE)</f>
        <v>43908</v>
      </c>
      <c r="AE2010">
        <f t="shared" si="641"/>
        <v>16</v>
      </c>
      <c r="AF2010">
        <f t="shared" si="642"/>
        <v>17</v>
      </c>
      <c r="AG2010">
        <f t="shared" si="643"/>
        <v>23</v>
      </c>
      <c r="AH2010" s="18">
        <f t="shared" si="644"/>
        <v>8.4534207698454253E-2</v>
      </c>
      <c r="AI2010" s="18">
        <f t="shared" si="645"/>
        <v>0.91546579230154579</v>
      </c>
      <c r="AJ2010" s="20">
        <f t="shared" si="646"/>
        <v>3.5268509078885736E-3</v>
      </c>
      <c r="AK2010" t="str">
        <f t="shared" si="647"/>
        <v>Include</v>
      </c>
      <c r="AL2010" t="str">
        <f t="shared" si="648"/>
        <v>10 or more deaths</v>
      </c>
      <c r="AM2010" s="6">
        <f>IFERROR(VLOOKUP(D2010,DatesEachStateReach10Deaths!A:B,2,FALSE),AK2010)</f>
        <v>43917</v>
      </c>
      <c r="AN2010">
        <f t="shared" si="649"/>
        <v>14</v>
      </c>
    </row>
    <row r="2011" spans="1:40" x14ac:dyDescent="0.25">
      <c r="A2011" t="str">
        <f t="shared" si="636"/>
        <v>43891West Virginia</v>
      </c>
      <c r="B2011" t="str">
        <f t="shared" si="637"/>
        <v>43891WV</v>
      </c>
      <c r="C2011" s="6">
        <v>43891</v>
      </c>
      <c r="D2011" t="s">
        <v>111</v>
      </c>
      <c r="E2011" t="s">
        <v>59</v>
      </c>
      <c r="F2011">
        <f>IFERROR(VLOOKUP(B2011,CovidTracking!B:G,4,FALSE),0)</f>
        <v>0</v>
      </c>
      <c r="G2011">
        <f>IFERROR(VLOOKUP(B2011,CovidTracking!B:G,5,FALSE),0)</f>
        <v>0</v>
      </c>
      <c r="H2011">
        <f t="shared" si="638"/>
        <v>0</v>
      </c>
      <c r="I2011">
        <f>IFERROR(VLOOKUP(B2011,CovidTracking!B:G,6,FALSE),0)</f>
        <v>0</v>
      </c>
      <c r="J2011">
        <f>F2011</f>
        <v>0</v>
      </c>
      <c r="K2011">
        <f>G2011</f>
        <v>0</v>
      </c>
      <c r="L2011">
        <f>H2011</f>
        <v>0</v>
      </c>
      <c r="M2011">
        <f>I2011</f>
        <v>0</v>
      </c>
      <c r="N2011">
        <f>VLOOKUP(A2011,Mobility!$A:$L,7,FALSE)</f>
        <v>22</v>
      </c>
      <c r="O2011">
        <f>VLOOKUP(A2011,Mobility!$A:$L,8,FALSE)</f>
        <v>13</v>
      </c>
      <c r="P2011">
        <f>VLOOKUP(A2011,Mobility!$A:$L,9,FALSE)</f>
        <v>40</v>
      </c>
      <c r="Q2011">
        <f>VLOOKUP(A2011,Mobility!$A:$L,10,FALSE)</f>
        <v>18</v>
      </c>
      <c r="R2011">
        <f>VLOOKUP(A2011,Mobility!$A:$L,11,FALSE)</f>
        <v>4</v>
      </c>
      <c r="S2011">
        <f>VLOOKUP(A2011,Mobility!$A:$L,12,FALSE)</f>
        <v>-2</v>
      </c>
      <c r="T2011">
        <f>VLOOKUP(D2011,'Pop and Pop Den'!A:C,2,FALSE)</f>
        <v>1778070</v>
      </c>
      <c r="U2011">
        <f>VLOOKUP(D2011,'Pop and Pop Den'!A:C,3,FALSE)</f>
        <v>73.969099999999997</v>
      </c>
      <c r="V2011">
        <f>VLOOKUP(D2011,Unemployment!A:B,2,FALSE)</f>
        <v>4.9000000000000004</v>
      </c>
      <c r="W2011">
        <f>VLOOKUP(D2011,Unemployment!H:J,2,FALSE)</f>
        <v>4.9000000000000004</v>
      </c>
      <c r="X2011">
        <f>VLOOKUP(D2011,Unemployment!H:J,3,FALSE)</f>
        <v>6.1</v>
      </c>
      <c r="Y2011">
        <f t="shared" si="639"/>
        <v>1.1999999999999993</v>
      </c>
      <c r="Z2011">
        <f t="shared" si="640"/>
        <v>1.1999999999999993</v>
      </c>
      <c r="AA2011">
        <f>VLOOKUP(D2011,MedianAge!A:B,2,FALSE)</f>
        <v>42.4</v>
      </c>
      <c r="AB2011" s="6">
        <f>VLOOKUP(D2011,StateActions!F:G,2,FALSE)</f>
        <v>43914</v>
      </c>
      <c r="AC2011" s="6">
        <f>VLOOKUP(D2011,StateActions!L:M,2,FALSE)</f>
        <v>43913</v>
      </c>
      <c r="AD2011" s="6">
        <f>VLOOKUP(D2011,StateActions!A:B,2,FALSE)</f>
        <v>43903</v>
      </c>
      <c r="AE2011">
        <f t="shared" si="641"/>
        <v>-23</v>
      </c>
      <c r="AF2011">
        <f t="shared" si="642"/>
        <v>-22</v>
      </c>
      <c r="AG2011">
        <f t="shared" si="643"/>
        <v>-12</v>
      </c>
      <c r="AH2011" s="18">
        <f t="shared" si="644"/>
        <v>0</v>
      </c>
      <c r="AI2011" s="18">
        <f t="shared" si="645"/>
        <v>0</v>
      </c>
      <c r="AJ2011" s="20">
        <f t="shared" si="646"/>
        <v>0</v>
      </c>
      <c r="AK2011" t="str">
        <f t="shared" si="647"/>
        <v>Exclude less than 10 Deaths</v>
      </c>
      <c r="AL2011" t="str">
        <f t="shared" si="648"/>
        <v>Less than 10 deaths</v>
      </c>
      <c r="AM2011" s="6" t="str">
        <f>IFERROR(VLOOKUP(D2011,DatesEachStateReach10Deaths!A:B,2,FALSE),AK2011)</f>
        <v>Exclude less than 10 Deaths</v>
      </c>
      <c r="AN2011" t="str">
        <f t="shared" si="649"/>
        <v>Exclude less than 10 Deaths</v>
      </c>
    </row>
    <row r="2012" spans="1:40" x14ac:dyDescent="0.25">
      <c r="A2012" t="str">
        <f t="shared" si="636"/>
        <v>43892West Virginia</v>
      </c>
      <c r="B2012" t="str">
        <f t="shared" si="637"/>
        <v>43892WV</v>
      </c>
      <c r="C2012" s="6">
        <v>43892</v>
      </c>
      <c r="D2012" t="s">
        <v>111</v>
      </c>
      <c r="E2012" t="s">
        <v>59</v>
      </c>
      <c r="F2012">
        <f>IFERROR(VLOOKUP(B2012,CovidTracking!B:G,4,FALSE),0)</f>
        <v>0</v>
      </c>
      <c r="G2012">
        <f>IFERROR(VLOOKUP(B2012,CovidTracking!B:G,5,FALSE),0)</f>
        <v>0</v>
      </c>
      <c r="H2012">
        <f t="shared" si="638"/>
        <v>0</v>
      </c>
      <c r="I2012">
        <f>IFERROR(VLOOKUP(B2012,CovidTracking!B:G,6,FALSE),0)</f>
        <v>0</v>
      </c>
      <c r="J2012">
        <f t="shared" ref="J2012:J2051" si="650">F2012-F2011</f>
        <v>0</v>
      </c>
      <c r="K2012">
        <f t="shared" ref="K2012:K2051" si="651">G2012-G2011</f>
        <v>0</v>
      </c>
      <c r="L2012">
        <f t="shared" ref="L2012:L2051" si="652">H2012-H2011</f>
        <v>0</v>
      </c>
      <c r="M2012">
        <f t="shared" ref="M2012:M2051" si="653">I2012-I2011</f>
        <v>0</v>
      </c>
      <c r="N2012">
        <f>VLOOKUP(A2012,Mobility!$A:$L,7,FALSE)</f>
        <v>12</v>
      </c>
      <c r="O2012">
        <f>VLOOKUP(A2012,Mobility!$A:$L,8,FALSE)</f>
        <v>4</v>
      </c>
      <c r="P2012">
        <f>VLOOKUP(A2012,Mobility!$A:$L,9,FALSE)</f>
        <v>1</v>
      </c>
      <c r="Q2012">
        <f>VLOOKUP(A2012,Mobility!$A:$L,10,FALSE)</f>
        <v>5</v>
      </c>
      <c r="R2012">
        <f>VLOOKUP(A2012,Mobility!$A:$L,11,FALSE)</f>
        <v>2</v>
      </c>
      <c r="S2012">
        <f>VLOOKUP(A2012,Mobility!$A:$L,12,FALSE)</f>
        <v>1</v>
      </c>
      <c r="T2012">
        <f>VLOOKUP(D2012,'Pop and Pop Den'!A:C,2,FALSE)</f>
        <v>1778070</v>
      </c>
      <c r="U2012">
        <f>VLOOKUP(D2012,'Pop and Pop Den'!A:C,3,FALSE)</f>
        <v>73.969099999999997</v>
      </c>
      <c r="V2012">
        <f>VLOOKUP(D2012,Unemployment!A:B,2,FALSE)</f>
        <v>4.9000000000000004</v>
      </c>
      <c r="W2012">
        <f>VLOOKUP(D2012,Unemployment!H:J,2,FALSE)</f>
        <v>4.9000000000000004</v>
      </c>
      <c r="X2012">
        <f>VLOOKUP(D2012,Unemployment!H:J,3,FALSE)</f>
        <v>6.1</v>
      </c>
      <c r="Y2012">
        <f t="shared" si="639"/>
        <v>1.1999999999999993</v>
      </c>
      <c r="Z2012">
        <f t="shared" si="640"/>
        <v>1.1999999999999993</v>
      </c>
      <c r="AA2012">
        <f>VLOOKUP(D2012,MedianAge!A:B,2,FALSE)</f>
        <v>42.4</v>
      </c>
      <c r="AB2012" s="6">
        <f>VLOOKUP(D2012,StateActions!F:G,2,FALSE)</f>
        <v>43914</v>
      </c>
      <c r="AC2012" s="6">
        <f>VLOOKUP(D2012,StateActions!L:M,2,FALSE)</f>
        <v>43913</v>
      </c>
      <c r="AD2012" s="6">
        <f>VLOOKUP(D2012,StateActions!A:B,2,FALSE)</f>
        <v>43903</v>
      </c>
      <c r="AE2012">
        <f t="shared" si="641"/>
        <v>-22</v>
      </c>
      <c r="AF2012">
        <f t="shared" si="642"/>
        <v>-21</v>
      </c>
      <c r="AG2012">
        <f t="shared" si="643"/>
        <v>-11</v>
      </c>
      <c r="AH2012" s="18">
        <f t="shared" si="644"/>
        <v>0</v>
      </c>
      <c r="AI2012" s="18">
        <f t="shared" si="645"/>
        <v>0</v>
      </c>
      <c r="AJ2012" s="20">
        <f t="shared" si="646"/>
        <v>0</v>
      </c>
      <c r="AK2012" t="str">
        <f t="shared" si="647"/>
        <v>Exclude less than 10 Deaths</v>
      </c>
      <c r="AL2012" t="str">
        <f t="shared" si="648"/>
        <v>Less than 10 deaths</v>
      </c>
      <c r="AM2012" s="6" t="str">
        <f>IFERROR(VLOOKUP(D2012,DatesEachStateReach10Deaths!A:B,2,FALSE),AK2012)</f>
        <v>Exclude less than 10 Deaths</v>
      </c>
      <c r="AN2012" t="str">
        <f t="shared" si="649"/>
        <v>Exclude less than 10 Deaths</v>
      </c>
    </row>
    <row r="2013" spans="1:40" x14ac:dyDescent="0.25">
      <c r="A2013" t="str">
        <f t="shared" si="636"/>
        <v>43893West Virginia</v>
      </c>
      <c r="B2013" t="str">
        <f t="shared" si="637"/>
        <v>43893WV</v>
      </c>
      <c r="C2013" s="6">
        <v>43893</v>
      </c>
      <c r="D2013" t="s">
        <v>111</v>
      </c>
      <c r="E2013" t="s">
        <v>59</v>
      </c>
      <c r="F2013">
        <f>IFERROR(VLOOKUP(B2013,CovidTracking!B:G,4,FALSE),0)</f>
        <v>0</v>
      </c>
      <c r="G2013">
        <f>IFERROR(VLOOKUP(B2013,CovidTracking!B:G,5,FALSE),0)</f>
        <v>0</v>
      </c>
      <c r="H2013">
        <f t="shared" si="638"/>
        <v>0</v>
      </c>
      <c r="I2013">
        <f>IFERROR(VLOOKUP(B2013,CovidTracking!B:G,6,FALSE),0)</f>
        <v>0</v>
      </c>
      <c r="J2013">
        <f t="shared" si="650"/>
        <v>0</v>
      </c>
      <c r="K2013">
        <f t="shared" si="651"/>
        <v>0</v>
      </c>
      <c r="L2013">
        <f t="shared" si="652"/>
        <v>0</v>
      </c>
      <c r="M2013">
        <f t="shared" si="653"/>
        <v>0</v>
      </c>
      <c r="N2013">
        <f>VLOOKUP(A2013,Mobility!$A:$L,7,FALSE)</f>
        <v>20</v>
      </c>
      <c r="O2013">
        <f>VLOOKUP(A2013,Mobility!$A:$L,8,FALSE)</f>
        <v>12</v>
      </c>
      <c r="P2013">
        <f>VLOOKUP(A2013,Mobility!$A:$L,9,FALSE)</f>
        <v>9</v>
      </c>
      <c r="Q2013">
        <f>VLOOKUP(A2013,Mobility!$A:$L,10,FALSE)</f>
        <v>6</v>
      </c>
      <c r="R2013">
        <f>VLOOKUP(A2013,Mobility!$A:$L,11,FALSE)</f>
        <v>3</v>
      </c>
      <c r="S2013">
        <f>VLOOKUP(A2013,Mobility!$A:$L,12,FALSE)</f>
        <v>-1</v>
      </c>
      <c r="T2013">
        <f>VLOOKUP(D2013,'Pop and Pop Den'!A:C,2,FALSE)</f>
        <v>1778070</v>
      </c>
      <c r="U2013">
        <f>VLOOKUP(D2013,'Pop and Pop Den'!A:C,3,FALSE)</f>
        <v>73.969099999999997</v>
      </c>
      <c r="V2013">
        <f>VLOOKUP(D2013,Unemployment!A:B,2,FALSE)</f>
        <v>4.9000000000000004</v>
      </c>
      <c r="W2013">
        <f>VLOOKUP(D2013,Unemployment!H:J,2,FALSE)</f>
        <v>4.9000000000000004</v>
      </c>
      <c r="X2013">
        <f>VLOOKUP(D2013,Unemployment!H:J,3,FALSE)</f>
        <v>6.1</v>
      </c>
      <c r="Y2013">
        <f t="shared" si="639"/>
        <v>1.1999999999999993</v>
      </c>
      <c r="Z2013">
        <f t="shared" si="640"/>
        <v>1.1999999999999993</v>
      </c>
      <c r="AA2013">
        <f>VLOOKUP(D2013,MedianAge!A:B,2,FALSE)</f>
        <v>42.4</v>
      </c>
      <c r="AB2013" s="6">
        <f>VLOOKUP(D2013,StateActions!F:G,2,FALSE)</f>
        <v>43914</v>
      </c>
      <c r="AC2013" s="6">
        <f>VLOOKUP(D2013,StateActions!L:M,2,FALSE)</f>
        <v>43913</v>
      </c>
      <c r="AD2013" s="6">
        <f>VLOOKUP(D2013,StateActions!A:B,2,FALSE)</f>
        <v>43903</v>
      </c>
      <c r="AE2013">
        <f t="shared" si="641"/>
        <v>-21</v>
      </c>
      <c r="AF2013">
        <f t="shared" si="642"/>
        <v>-20</v>
      </c>
      <c r="AG2013">
        <f t="shared" si="643"/>
        <v>-10</v>
      </c>
      <c r="AH2013" s="18">
        <f t="shared" si="644"/>
        <v>0</v>
      </c>
      <c r="AI2013" s="18">
        <f t="shared" si="645"/>
        <v>0</v>
      </c>
      <c r="AJ2013" s="20">
        <f t="shared" si="646"/>
        <v>0</v>
      </c>
      <c r="AK2013" t="str">
        <f t="shared" si="647"/>
        <v>Exclude less than 10 Deaths</v>
      </c>
      <c r="AL2013" t="str">
        <f t="shared" si="648"/>
        <v>Less than 10 deaths</v>
      </c>
      <c r="AM2013" s="6" t="str">
        <f>IFERROR(VLOOKUP(D2013,DatesEachStateReach10Deaths!A:B,2,FALSE),AK2013)</f>
        <v>Exclude less than 10 Deaths</v>
      </c>
      <c r="AN2013" t="str">
        <f t="shared" si="649"/>
        <v>Exclude less than 10 Deaths</v>
      </c>
    </row>
    <row r="2014" spans="1:40" x14ac:dyDescent="0.25">
      <c r="A2014" t="str">
        <f t="shared" si="636"/>
        <v>43894West Virginia</v>
      </c>
      <c r="B2014" t="str">
        <f t="shared" si="637"/>
        <v>43894WV</v>
      </c>
      <c r="C2014" s="6">
        <v>43894</v>
      </c>
      <c r="D2014" t="s">
        <v>111</v>
      </c>
      <c r="E2014" t="s">
        <v>59</v>
      </c>
      <c r="F2014">
        <f>IFERROR(VLOOKUP(B2014,CovidTracking!B:G,4,FALSE),0)</f>
        <v>0</v>
      </c>
      <c r="G2014">
        <f>IFERROR(VLOOKUP(B2014,CovidTracking!B:G,5,FALSE),0)</f>
        <v>0</v>
      </c>
      <c r="H2014">
        <f t="shared" si="638"/>
        <v>0</v>
      </c>
      <c r="I2014">
        <f>IFERROR(VLOOKUP(B2014,CovidTracking!B:G,6,FALSE),0)</f>
        <v>0</v>
      </c>
      <c r="J2014">
        <f t="shared" si="650"/>
        <v>0</v>
      </c>
      <c r="K2014">
        <f t="shared" si="651"/>
        <v>0</v>
      </c>
      <c r="L2014">
        <f t="shared" si="652"/>
        <v>0</v>
      </c>
      <c r="M2014">
        <f t="shared" si="653"/>
        <v>0</v>
      </c>
      <c r="N2014">
        <f>VLOOKUP(A2014,Mobility!$A:$L,7,FALSE)</f>
        <v>16</v>
      </c>
      <c r="O2014">
        <f>VLOOKUP(A2014,Mobility!$A:$L,8,FALSE)</f>
        <v>6</v>
      </c>
      <c r="P2014">
        <f>VLOOKUP(A2014,Mobility!$A:$L,9,FALSE)</f>
        <v>26</v>
      </c>
      <c r="Q2014">
        <f>VLOOKUP(A2014,Mobility!$A:$L,10,FALSE)</f>
        <v>9</v>
      </c>
      <c r="R2014">
        <f>VLOOKUP(A2014,Mobility!$A:$L,11,FALSE)</f>
        <v>2</v>
      </c>
      <c r="S2014">
        <f>VLOOKUP(A2014,Mobility!$A:$L,12,FALSE)</f>
        <v>-1</v>
      </c>
      <c r="T2014">
        <f>VLOOKUP(D2014,'Pop and Pop Den'!A:C,2,FALSE)</f>
        <v>1778070</v>
      </c>
      <c r="U2014">
        <f>VLOOKUP(D2014,'Pop and Pop Den'!A:C,3,FALSE)</f>
        <v>73.969099999999997</v>
      </c>
      <c r="V2014">
        <f>VLOOKUP(D2014,Unemployment!A:B,2,FALSE)</f>
        <v>4.9000000000000004</v>
      </c>
      <c r="W2014">
        <f>VLOOKUP(D2014,Unemployment!H:J,2,FALSE)</f>
        <v>4.9000000000000004</v>
      </c>
      <c r="X2014">
        <f>VLOOKUP(D2014,Unemployment!H:J,3,FALSE)</f>
        <v>6.1</v>
      </c>
      <c r="Y2014">
        <f t="shared" si="639"/>
        <v>1.1999999999999993</v>
      </c>
      <c r="Z2014">
        <f t="shared" si="640"/>
        <v>1.1999999999999993</v>
      </c>
      <c r="AA2014">
        <f>VLOOKUP(D2014,MedianAge!A:B,2,FALSE)</f>
        <v>42.4</v>
      </c>
      <c r="AB2014" s="6">
        <f>VLOOKUP(D2014,StateActions!F:G,2,FALSE)</f>
        <v>43914</v>
      </c>
      <c r="AC2014" s="6">
        <f>VLOOKUP(D2014,StateActions!L:M,2,FALSE)</f>
        <v>43913</v>
      </c>
      <c r="AD2014" s="6">
        <f>VLOOKUP(D2014,StateActions!A:B,2,FALSE)</f>
        <v>43903</v>
      </c>
      <c r="AE2014">
        <f t="shared" si="641"/>
        <v>-20</v>
      </c>
      <c r="AF2014">
        <f t="shared" si="642"/>
        <v>-19</v>
      </c>
      <c r="AG2014">
        <f t="shared" si="643"/>
        <v>-9</v>
      </c>
      <c r="AH2014" s="18">
        <f t="shared" si="644"/>
        <v>0</v>
      </c>
      <c r="AI2014" s="18">
        <f t="shared" si="645"/>
        <v>0</v>
      </c>
      <c r="AJ2014" s="20">
        <f t="shared" si="646"/>
        <v>0</v>
      </c>
      <c r="AK2014" t="str">
        <f t="shared" si="647"/>
        <v>Exclude less than 10 Deaths</v>
      </c>
      <c r="AL2014" t="str">
        <f t="shared" si="648"/>
        <v>Less than 10 deaths</v>
      </c>
      <c r="AM2014" s="6" t="str">
        <f>IFERROR(VLOOKUP(D2014,DatesEachStateReach10Deaths!A:B,2,FALSE),AK2014)</f>
        <v>Exclude less than 10 Deaths</v>
      </c>
      <c r="AN2014" t="str">
        <f t="shared" si="649"/>
        <v>Exclude less than 10 Deaths</v>
      </c>
    </row>
    <row r="2015" spans="1:40" x14ac:dyDescent="0.25">
      <c r="A2015" t="str">
        <f t="shared" si="636"/>
        <v>43895West Virginia</v>
      </c>
      <c r="B2015" t="str">
        <f t="shared" si="637"/>
        <v>43895WV</v>
      </c>
      <c r="C2015" s="6">
        <v>43895</v>
      </c>
      <c r="D2015" t="s">
        <v>111</v>
      </c>
      <c r="E2015" t="s">
        <v>59</v>
      </c>
      <c r="F2015">
        <f>IFERROR(VLOOKUP(B2015,CovidTracking!B:G,4,FALSE),0)</f>
        <v>0</v>
      </c>
      <c r="G2015">
        <f>IFERROR(VLOOKUP(B2015,CovidTracking!B:G,5,FALSE),0)</f>
        <v>0</v>
      </c>
      <c r="H2015">
        <f t="shared" si="638"/>
        <v>0</v>
      </c>
      <c r="I2015">
        <f>IFERROR(VLOOKUP(B2015,CovidTracking!B:G,6,FALSE),0)</f>
        <v>0</v>
      </c>
      <c r="J2015">
        <f t="shared" si="650"/>
        <v>0</v>
      </c>
      <c r="K2015">
        <f t="shared" si="651"/>
        <v>0</v>
      </c>
      <c r="L2015">
        <f t="shared" si="652"/>
        <v>0</v>
      </c>
      <c r="M2015">
        <f t="shared" si="653"/>
        <v>0</v>
      </c>
      <c r="N2015">
        <f>VLOOKUP(A2015,Mobility!$A:$L,7,FALSE)</f>
        <v>13</v>
      </c>
      <c r="O2015">
        <f>VLOOKUP(A2015,Mobility!$A:$L,8,FALSE)</f>
        <v>8</v>
      </c>
      <c r="P2015">
        <f>VLOOKUP(A2015,Mobility!$A:$L,9,FALSE)</f>
        <v>22</v>
      </c>
      <c r="Q2015">
        <f>VLOOKUP(A2015,Mobility!$A:$L,10,FALSE)</f>
        <v>8</v>
      </c>
      <c r="R2015">
        <f>VLOOKUP(A2015,Mobility!$A:$L,11,FALSE)</f>
        <v>3</v>
      </c>
      <c r="S2015">
        <f>VLOOKUP(A2015,Mobility!$A:$L,12,FALSE)</f>
        <v>-1</v>
      </c>
      <c r="T2015">
        <f>VLOOKUP(D2015,'Pop and Pop Den'!A:C,2,FALSE)</f>
        <v>1778070</v>
      </c>
      <c r="U2015">
        <f>VLOOKUP(D2015,'Pop and Pop Den'!A:C,3,FALSE)</f>
        <v>73.969099999999997</v>
      </c>
      <c r="V2015">
        <f>VLOOKUP(D2015,Unemployment!A:B,2,FALSE)</f>
        <v>4.9000000000000004</v>
      </c>
      <c r="W2015">
        <f>VLOOKUP(D2015,Unemployment!H:J,2,FALSE)</f>
        <v>4.9000000000000004</v>
      </c>
      <c r="X2015">
        <f>VLOOKUP(D2015,Unemployment!H:J,3,FALSE)</f>
        <v>6.1</v>
      </c>
      <c r="Y2015">
        <f t="shared" si="639"/>
        <v>1.1999999999999993</v>
      </c>
      <c r="Z2015">
        <f t="shared" si="640"/>
        <v>1.1999999999999993</v>
      </c>
      <c r="AA2015">
        <f>VLOOKUP(D2015,MedianAge!A:B,2,FALSE)</f>
        <v>42.4</v>
      </c>
      <c r="AB2015" s="6">
        <f>VLOOKUP(D2015,StateActions!F:G,2,FALSE)</f>
        <v>43914</v>
      </c>
      <c r="AC2015" s="6">
        <f>VLOOKUP(D2015,StateActions!L:M,2,FALSE)</f>
        <v>43913</v>
      </c>
      <c r="AD2015" s="6">
        <f>VLOOKUP(D2015,StateActions!A:B,2,FALSE)</f>
        <v>43903</v>
      </c>
      <c r="AE2015">
        <f t="shared" si="641"/>
        <v>-19</v>
      </c>
      <c r="AF2015">
        <f t="shared" si="642"/>
        <v>-18</v>
      </c>
      <c r="AG2015">
        <f t="shared" si="643"/>
        <v>-8</v>
      </c>
      <c r="AH2015" s="18">
        <f t="shared" si="644"/>
        <v>0</v>
      </c>
      <c r="AI2015" s="18">
        <f t="shared" si="645"/>
        <v>0</v>
      </c>
      <c r="AJ2015" s="20">
        <f t="shared" si="646"/>
        <v>0</v>
      </c>
      <c r="AK2015" t="str">
        <f t="shared" si="647"/>
        <v>Exclude less than 10 Deaths</v>
      </c>
      <c r="AL2015" t="str">
        <f t="shared" si="648"/>
        <v>Less than 10 deaths</v>
      </c>
      <c r="AM2015" s="6" t="str">
        <f>IFERROR(VLOOKUP(D2015,DatesEachStateReach10Deaths!A:B,2,FALSE),AK2015)</f>
        <v>Exclude less than 10 Deaths</v>
      </c>
      <c r="AN2015" t="str">
        <f t="shared" si="649"/>
        <v>Exclude less than 10 Deaths</v>
      </c>
    </row>
    <row r="2016" spans="1:40" x14ac:dyDescent="0.25">
      <c r="A2016" t="str">
        <f t="shared" si="636"/>
        <v>43896West Virginia</v>
      </c>
      <c r="B2016" t="str">
        <f t="shared" si="637"/>
        <v>43896WV</v>
      </c>
      <c r="C2016" s="6">
        <v>43896</v>
      </c>
      <c r="D2016" t="s">
        <v>111</v>
      </c>
      <c r="E2016" t="s">
        <v>59</v>
      </c>
      <c r="F2016">
        <f>IFERROR(VLOOKUP(B2016,CovidTracking!B:G,4,FALSE),0)</f>
        <v>0</v>
      </c>
      <c r="G2016">
        <f>IFERROR(VLOOKUP(B2016,CovidTracking!B:G,5,FALSE),0)</f>
        <v>1</v>
      </c>
      <c r="H2016">
        <f t="shared" si="638"/>
        <v>1</v>
      </c>
      <c r="I2016">
        <f>IFERROR(VLOOKUP(B2016,CovidTracking!B:G,6,FALSE),0)</f>
        <v>0</v>
      </c>
      <c r="J2016">
        <f t="shared" si="650"/>
        <v>0</v>
      </c>
      <c r="K2016">
        <f t="shared" si="651"/>
        <v>1</v>
      </c>
      <c r="L2016">
        <f t="shared" si="652"/>
        <v>1</v>
      </c>
      <c r="M2016">
        <f t="shared" si="653"/>
        <v>0</v>
      </c>
      <c r="N2016">
        <f>VLOOKUP(A2016,Mobility!$A:$L,7,FALSE)</f>
        <v>1</v>
      </c>
      <c r="O2016">
        <f>VLOOKUP(A2016,Mobility!$A:$L,8,FALSE)</f>
        <v>-5</v>
      </c>
      <c r="P2016">
        <f>VLOOKUP(A2016,Mobility!$A:$L,9,FALSE)</f>
        <v>0</v>
      </c>
      <c r="Q2016">
        <f>VLOOKUP(A2016,Mobility!$A:$L,10,FALSE)</f>
        <v>5</v>
      </c>
      <c r="R2016">
        <f>VLOOKUP(A2016,Mobility!$A:$L,11,FALSE)</f>
        <v>0</v>
      </c>
      <c r="S2016">
        <f>VLOOKUP(A2016,Mobility!$A:$L,12,FALSE)</f>
        <v>2</v>
      </c>
      <c r="T2016">
        <f>VLOOKUP(D2016,'Pop and Pop Den'!A:C,2,FALSE)</f>
        <v>1778070</v>
      </c>
      <c r="U2016">
        <f>VLOOKUP(D2016,'Pop and Pop Den'!A:C,3,FALSE)</f>
        <v>73.969099999999997</v>
      </c>
      <c r="V2016">
        <f>VLOOKUP(D2016,Unemployment!A:B,2,FALSE)</f>
        <v>4.9000000000000004</v>
      </c>
      <c r="W2016">
        <f>VLOOKUP(D2016,Unemployment!H:J,2,FALSE)</f>
        <v>4.9000000000000004</v>
      </c>
      <c r="X2016">
        <f>VLOOKUP(D2016,Unemployment!H:J,3,FALSE)</f>
        <v>6.1</v>
      </c>
      <c r="Y2016">
        <f t="shared" si="639"/>
        <v>1.1999999999999993</v>
      </c>
      <c r="Z2016">
        <f t="shared" si="640"/>
        <v>1.1999999999999993</v>
      </c>
      <c r="AA2016">
        <f>VLOOKUP(D2016,MedianAge!A:B,2,FALSE)</f>
        <v>42.4</v>
      </c>
      <c r="AB2016" s="6">
        <f>VLOOKUP(D2016,StateActions!F:G,2,FALSE)</f>
        <v>43914</v>
      </c>
      <c r="AC2016" s="6">
        <f>VLOOKUP(D2016,StateActions!L:M,2,FALSE)</f>
        <v>43913</v>
      </c>
      <c r="AD2016" s="6">
        <f>VLOOKUP(D2016,StateActions!A:B,2,FALSE)</f>
        <v>43903</v>
      </c>
      <c r="AE2016">
        <f t="shared" si="641"/>
        <v>-18</v>
      </c>
      <c r="AF2016">
        <f t="shared" si="642"/>
        <v>-17</v>
      </c>
      <c r="AG2016">
        <f t="shared" si="643"/>
        <v>-7</v>
      </c>
      <c r="AH2016" s="18">
        <f t="shared" si="644"/>
        <v>0</v>
      </c>
      <c r="AI2016" s="18">
        <f t="shared" si="645"/>
        <v>1</v>
      </c>
      <c r="AJ2016" s="20">
        <f t="shared" si="646"/>
        <v>0</v>
      </c>
      <c r="AK2016" t="str">
        <f t="shared" si="647"/>
        <v>Exclude less than 10 Deaths</v>
      </c>
      <c r="AL2016" t="str">
        <f t="shared" si="648"/>
        <v>Less than 10 deaths</v>
      </c>
      <c r="AM2016" s="6" t="str">
        <f>IFERROR(VLOOKUP(D2016,DatesEachStateReach10Deaths!A:B,2,FALSE),AK2016)</f>
        <v>Exclude less than 10 Deaths</v>
      </c>
      <c r="AN2016" t="str">
        <f t="shared" si="649"/>
        <v>Exclude less than 10 Deaths</v>
      </c>
    </row>
    <row r="2017" spans="1:40" x14ac:dyDescent="0.25">
      <c r="A2017" t="str">
        <f t="shared" si="636"/>
        <v>43897West Virginia</v>
      </c>
      <c r="B2017" t="str">
        <f t="shared" si="637"/>
        <v>43897WV</v>
      </c>
      <c r="C2017" s="6">
        <v>43897</v>
      </c>
      <c r="D2017" t="s">
        <v>111</v>
      </c>
      <c r="E2017" t="s">
        <v>59</v>
      </c>
      <c r="F2017">
        <f>IFERROR(VLOOKUP(B2017,CovidTracking!B:G,4,FALSE),0)</f>
        <v>0</v>
      </c>
      <c r="G2017">
        <f>IFERROR(VLOOKUP(B2017,CovidTracking!B:G,5,FALSE),0)</f>
        <v>2</v>
      </c>
      <c r="H2017">
        <f t="shared" si="638"/>
        <v>2</v>
      </c>
      <c r="I2017">
        <f>IFERROR(VLOOKUP(B2017,CovidTracking!B:G,6,FALSE),0)</f>
        <v>0</v>
      </c>
      <c r="J2017">
        <f t="shared" si="650"/>
        <v>0</v>
      </c>
      <c r="K2017">
        <f t="shared" si="651"/>
        <v>1</v>
      </c>
      <c r="L2017">
        <f t="shared" si="652"/>
        <v>1</v>
      </c>
      <c r="M2017">
        <f t="shared" si="653"/>
        <v>0</v>
      </c>
      <c r="N2017">
        <f>VLOOKUP(A2017,Mobility!$A:$L,7,FALSE)</f>
        <v>12</v>
      </c>
      <c r="O2017">
        <f>VLOOKUP(A2017,Mobility!$A:$L,8,FALSE)</f>
        <v>3</v>
      </c>
      <c r="P2017">
        <f>VLOOKUP(A2017,Mobility!$A:$L,9,FALSE)</f>
        <v>28</v>
      </c>
      <c r="Q2017">
        <f>VLOOKUP(A2017,Mobility!$A:$L,10,FALSE)</f>
        <v>14</v>
      </c>
      <c r="R2017">
        <f>VLOOKUP(A2017,Mobility!$A:$L,11,FALSE)</f>
        <v>3</v>
      </c>
      <c r="S2017">
        <f>VLOOKUP(A2017,Mobility!$A:$L,12,FALSE)</f>
        <v>-1</v>
      </c>
      <c r="T2017">
        <f>VLOOKUP(D2017,'Pop and Pop Den'!A:C,2,FALSE)</f>
        <v>1778070</v>
      </c>
      <c r="U2017">
        <f>VLOOKUP(D2017,'Pop and Pop Den'!A:C,3,FALSE)</f>
        <v>73.969099999999997</v>
      </c>
      <c r="V2017">
        <f>VLOOKUP(D2017,Unemployment!A:B,2,FALSE)</f>
        <v>4.9000000000000004</v>
      </c>
      <c r="W2017">
        <f>VLOOKUP(D2017,Unemployment!H:J,2,FALSE)</f>
        <v>4.9000000000000004</v>
      </c>
      <c r="X2017">
        <f>VLOOKUP(D2017,Unemployment!H:J,3,FALSE)</f>
        <v>6.1</v>
      </c>
      <c r="Y2017">
        <f t="shared" si="639"/>
        <v>1.1999999999999993</v>
      </c>
      <c r="Z2017">
        <f t="shared" si="640"/>
        <v>1.1999999999999993</v>
      </c>
      <c r="AA2017">
        <f>VLOOKUP(D2017,MedianAge!A:B,2,FALSE)</f>
        <v>42.4</v>
      </c>
      <c r="AB2017" s="6">
        <f>VLOOKUP(D2017,StateActions!F:G,2,FALSE)</f>
        <v>43914</v>
      </c>
      <c r="AC2017" s="6">
        <f>VLOOKUP(D2017,StateActions!L:M,2,FALSE)</f>
        <v>43913</v>
      </c>
      <c r="AD2017" s="6">
        <f>VLOOKUP(D2017,StateActions!A:B,2,FALSE)</f>
        <v>43903</v>
      </c>
      <c r="AE2017">
        <f t="shared" si="641"/>
        <v>-17</v>
      </c>
      <c r="AF2017">
        <f t="shared" si="642"/>
        <v>-16</v>
      </c>
      <c r="AG2017">
        <f t="shared" si="643"/>
        <v>-6</v>
      </c>
      <c r="AH2017" s="18">
        <f t="shared" si="644"/>
        <v>0</v>
      </c>
      <c r="AI2017" s="18">
        <f t="shared" si="645"/>
        <v>1</v>
      </c>
      <c r="AJ2017" s="20">
        <f t="shared" si="646"/>
        <v>0</v>
      </c>
      <c r="AK2017" t="str">
        <f t="shared" si="647"/>
        <v>Exclude less than 10 Deaths</v>
      </c>
      <c r="AL2017" t="str">
        <f t="shared" si="648"/>
        <v>Less than 10 deaths</v>
      </c>
      <c r="AM2017" s="6" t="str">
        <f>IFERROR(VLOOKUP(D2017,DatesEachStateReach10Deaths!A:B,2,FALSE),AK2017)</f>
        <v>Exclude less than 10 Deaths</v>
      </c>
      <c r="AN2017" t="str">
        <f t="shared" si="649"/>
        <v>Exclude less than 10 Deaths</v>
      </c>
    </row>
    <row r="2018" spans="1:40" x14ac:dyDescent="0.25">
      <c r="A2018" t="str">
        <f t="shared" si="636"/>
        <v>43898West Virginia</v>
      </c>
      <c r="B2018" t="str">
        <f t="shared" si="637"/>
        <v>43898WV</v>
      </c>
      <c r="C2018" s="6">
        <v>43898</v>
      </c>
      <c r="D2018" t="s">
        <v>111</v>
      </c>
      <c r="E2018" t="s">
        <v>59</v>
      </c>
      <c r="F2018">
        <f>IFERROR(VLOOKUP(B2018,CovidTracking!B:G,4,FALSE),0)</f>
        <v>0</v>
      </c>
      <c r="G2018">
        <f>IFERROR(VLOOKUP(B2018,CovidTracking!B:G,5,FALSE),0)</f>
        <v>2</v>
      </c>
      <c r="H2018">
        <f t="shared" si="638"/>
        <v>2</v>
      </c>
      <c r="I2018">
        <f>IFERROR(VLOOKUP(B2018,CovidTracking!B:G,6,FALSE),0)</f>
        <v>0</v>
      </c>
      <c r="J2018">
        <f t="shared" si="650"/>
        <v>0</v>
      </c>
      <c r="K2018">
        <f t="shared" si="651"/>
        <v>0</v>
      </c>
      <c r="L2018">
        <f t="shared" si="652"/>
        <v>0</v>
      </c>
      <c r="M2018">
        <f t="shared" si="653"/>
        <v>0</v>
      </c>
      <c r="N2018">
        <f>VLOOKUP(A2018,Mobility!$A:$L,7,FALSE)</f>
        <v>18</v>
      </c>
      <c r="O2018">
        <f>VLOOKUP(A2018,Mobility!$A:$L,8,FALSE)</f>
        <v>11</v>
      </c>
      <c r="P2018">
        <f>VLOOKUP(A2018,Mobility!$A:$L,9,FALSE)</f>
        <v>89</v>
      </c>
      <c r="Q2018">
        <f>VLOOKUP(A2018,Mobility!$A:$L,10,FALSE)</f>
        <v>25</v>
      </c>
      <c r="R2018">
        <f>VLOOKUP(A2018,Mobility!$A:$L,11,FALSE)</f>
        <v>3</v>
      </c>
      <c r="S2018">
        <f>VLOOKUP(A2018,Mobility!$A:$L,12,FALSE)</f>
        <v>-2</v>
      </c>
      <c r="T2018">
        <f>VLOOKUP(D2018,'Pop and Pop Den'!A:C,2,FALSE)</f>
        <v>1778070</v>
      </c>
      <c r="U2018">
        <f>VLOOKUP(D2018,'Pop and Pop Den'!A:C,3,FALSE)</f>
        <v>73.969099999999997</v>
      </c>
      <c r="V2018">
        <f>VLOOKUP(D2018,Unemployment!A:B,2,FALSE)</f>
        <v>4.9000000000000004</v>
      </c>
      <c r="W2018">
        <f>VLOOKUP(D2018,Unemployment!H:J,2,FALSE)</f>
        <v>4.9000000000000004</v>
      </c>
      <c r="X2018">
        <f>VLOOKUP(D2018,Unemployment!H:J,3,FALSE)</f>
        <v>6.1</v>
      </c>
      <c r="Y2018">
        <f t="shared" si="639"/>
        <v>1.1999999999999993</v>
      </c>
      <c r="Z2018">
        <f t="shared" si="640"/>
        <v>1.1999999999999993</v>
      </c>
      <c r="AA2018">
        <f>VLOOKUP(D2018,MedianAge!A:B,2,FALSE)</f>
        <v>42.4</v>
      </c>
      <c r="AB2018" s="6">
        <f>VLOOKUP(D2018,StateActions!F:G,2,FALSE)</f>
        <v>43914</v>
      </c>
      <c r="AC2018" s="6">
        <f>VLOOKUP(D2018,StateActions!L:M,2,FALSE)</f>
        <v>43913</v>
      </c>
      <c r="AD2018" s="6">
        <f>VLOOKUP(D2018,StateActions!A:B,2,FALSE)</f>
        <v>43903</v>
      </c>
      <c r="AE2018">
        <f t="shared" si="641"/>
        <v>-16</v>
      </c>
      <c r="AF2018">
        <f t="shared" si="642"/>
        <v>-15</v>
      </c>
      <c r="AG2018">
        <f t="shared" si="643"/>
        <v>-5</v>
      </c>
      <c r="AH2018" s="18">
        <f t="shared" si="644"/>
        <v>0</v>
      </c>
      <c r="AI2018" s="18">
        <f t="shared" si="645"/>
        <v>1</v>
      </c>
      <c r="AJ2018" s="20">
        <f t="shared" si="646"/>
        <v>0</v>
      </c>
      <c r="AK2018" t="str">
        <f t="shared" si="647"/>
        <v>Exclude less than 10 Deaths</v>
      </c>
      <c r="AL2018" t="str">
        <f t="shared" si="648"/>
        <v>Less than 10 deaths</v>
      </c>
      <c r="AM2018" s="6" t="str">
        <f>IFERROR(VLOOKUP(D2018,DatesEachStateReach10Deaths!A:B,2,FALSE),AK2018)</f>
        <v>Exclude less than 10 Deaths</v>
      </c>
      <c r="AN2018" t="str">
        <f t="shared" si="649"/>
        <v>Exclude less than 10 Deaths</v>
      </c>
    </row>
    <row r="2019" spans="1:40" x14ac:dyDescent="0.25">
      <c r="A2019" t="str">
        <f t="shared" si="636"/>
        <v>43899West Virginia</v>
      </c>
      <c r="B2019" t="str">
        <f t="shared" si="637"/>
        <v>43899WV</v>
      </c>
      <c r="C2019" s="6">
        <v>43899</v>
      </c>
      <c r="D2019" t="s">
        <v>111</v>
      </c>
      <c r="E2019" t="s">
        <v>59</v>
      </c>
      <c r="F2019">
        <f>IFERROR(VLOOKUP(B2019,CovidTracking!B:G,4,FALSE),0)</f>
        <v>0</v>
      </c>
      <c r="G2019">
        <f>IFERROR(VLOOKUP(B2019,CovidTracking!B:G,5,FALSE),0)</f>
        <v>2</v>
      </c>
      <c r="H2019">
        <f t="shared" si="638"/>
        <v>2</v>
      </c>
      <c r="I2019">
        <f>IFERROR(VLOOKUP(B2019,CovidTracking!B:G,6,FALSE),0)</f>
        <v>0</v>
      </c>
      <c r="J2019">
        <f t="shared" si="650"/>
        <v>0</v>
      </c>
      <c r="K2019">
        <f t="shared" si="651"/>
        <v>0</v>
      </c>
      <c r="L2019">
        <f t="shared" si="652"/>
        <v>0</v>
      </c>
      <c r="M2019">
        <f t="shared" si="653"/>
        <v>0</v>
      </c>
      <c r="N2019">
        <f>VLOOKUP(A2019,Mobility!$A:$L,7,FALSE)</f>
        <v>13</v>
      </c>
      <c r="O2019">
        <f>VLOOKUP(A2019,Mobility!$A:$L,8,FALSE)</f>
        <v>7</v>
      </c>
      <c r="P2019">
        <f>VLOOKUP(A2019,Mobility!$A:$L,9,FALSE)</f>
        <v>49</v>
      </c>
      <c r="Q2019">
        <f>VLOOKUP(A2019,Mobility!$A:$L,10,FALSE)</f>
        <v>7</v>
      </c>
      <c r="R2019">
        <f>VLOOKUP(A2019,Mobility!$A:$L,11,FALSE)</f>
        <v>0</v>
      </c>
      <c r="S2019">
        <f>VLOOKUP(A2019,Mobility!$A:$L,12,FALSE)</f>
        <v>0</v>
      </c>
      <c r="T2019">
        <f>VLOOKUP(D2019,'Pop and Pop Den'!A:C,2,FALSE)</f>
        <v>1778070</v>
      </c>
      <c r="U2019">
        <f>VLOOKUP(D2019,'Pop and Pop Den'!A:C,3,FALSE)</f>
        <v>73.969099999999997</v>
      </c>
      <c r="V2019">
        <f>VLOOKUP(D2019,Unemployment!A:B,2,FALSE)</f>
        <v>4.9000000000000004</v>
      </c>
      <c r="W2019">
        <f>VLOOKUP(D2019,Unemployment!H:J,2,FALSE)</f>
        <v>4.9000000000000004</v>
      </c>
      <c r="X2019">
        <f>VLOOKUP(D2019,Unemployment!H:J,3,FALSE)</f>
        <v>6.1</v>
      </c>
      <c r="Y2019">
        <f t="shared" si="639"/>
        <v>1.1999999999999993</v>
      </c>
      <c r="Z2019">
        <f t="shared" si="640"/>
        <v>1.1999999999999993</v>
      </c>
      <c r="AA2019">
        <f>VLOOKUP(D2019,MedianAge!A:B,2,FALSE)</f>
        <v>42.4</v>
      </c>
      <c r="AB2019" s="6">
        <f>VLOOKUP(D2019,StateActions!F:G,2,FALSE)</f>
        <v>43914</v>
      </c>
      <c r="AC2019" s="6">
        <f>VLOOKUP(D2019,StateActions!L:M,2,FALSE)</f>
        <v>43913</v>
      </c>
      <c r="AD2019" s="6">
        <f>VLOOKUP(D2019,StateActions!A:B,2,FALSE)</f>
        <v>43903</v>
      </c>
      <c r="AE2019">
        <f t="shared" si="641"/>
        <v>-15</v>
      </c>
      <c r="AF2019">
        <f t="shared" si="642"/>
        <v>-14</v>
      </c>
      <c r="AG2019">
        <f t="shared" si="643"/>
        <v>-4</v>
      </c>
      <c r="AH2019" s="18">
        <f t="shared" si="644"/>
        <v>0</v>
      </c>
      <c r="AI2019" s="18">
        <f t="shared" si="645"/>
        <v>1</v>
      </c>
      <c r="AJ2019" s="20">
        <f t="shared" si="646"/>
        <v>0</v>
      </c>
      <c r="AK2019" t="str">
        <f t="shared" si="647"/>
        <v>Exclude less than 10 Deaths</v>
      </c>
      <c r="AL2019" t="str">
        <f t="shared" si="648"/>
        <v>Less than 10 deaths</v>
      </c>
      <c r="AM2019" s="6" t="str">
        <f>IFERROR(VLOOKUP(D2019,DatesEachStateReach10Deaths!A:B,2,FALSE),AK2019)</f>
        <v>Exclude less than 10 Deaths</v>
      </c>
      <c r="AN2019" t="str">
        <f t="shared" si="649"/>
        <v>Exclude less than 10 Deaths</v>
      </c>
    </row>
    <row r="2020" spans="1:40" x14ac:dyDescent="0.25">
      <c r="A2020" t="str">
        <f t="shared" si="636"/>
        <v>43900West Virginia</v>
      </c>
      <c r="B2020" t="str">
        <f t="shared" si="637"/>
        <v>43900WV</v>
      </c>
      <c r="C2020" s="6">
        <v>43900</v>
      </c>
      <c r="D2020" t="s">
        <v>111</v>
      </c>
      <c r="E2020" t="s">
        <v>59</v>
      </c>
      <c r="F2020">
        <f>IFERROR(VLOOKUP(B2020,CovidTracking!B:G,4,FALSE),0)</f>
        <v>0</v>
      </c>
      <c r="G2020">
        <f>IFERROR(VLOOKUP(B2020,CovidTracking!B:G,5,FALSE),0)</f>
        <v>2</v>
      </c>
      <c r="H2020">
        <f t="shared" si="638"/>
        <v>2</v>
      </c>
      <c r="I2020">
        <f>IFERROR(VLOOKUP(B2020,CovidTracking!B:G,6,FALSE),0)</f>
        <v>0</v>
      </c>
      <c r="J2020">
        <f t="shared" si="650"/>
        <v>0</v>
      </c>
      <c r="K2020">
        <f t="shared" si="651"/>
        <v>0</v>
      </c>
      <c r="L2020">
        <f t="shared" si="652"/>
        <v>0</v>
      </c>
      <c r="M2020">
        <f t="shared" si="653"/>
        <v>0</v>
      </c>
      <c r="N2020">
        <f>VLOOKUP(A2020,Mobility!$A:$L,7,FALSE)</f>
        <v>11</v>
      </c>
      <c r="O2020">
        <f>VLOOKUP(A2020,Mobility!$A:$L,8,FALSE)</f>
        <v>5</v>
      </c>
      <c r="P2020">
        <f>VLOOKUP(A2020,Mobility!$A:$L,9,FALSE)</f>
        <v>7</v>
      </c>
      <c r="Q2020">
        <f>VLOOKUP(A2020,Mobility!$A:$L,10,FALSE)</f>
        <v>4</v>
      </c>
      <c r="R2020">
        <f>VLOOKUP(A2020,Mobility!$A:$L,11,FALSE)</f>
        <v>0</v>
      </c>
      <c r="S2020">
        <f>VLOOKUP(A2020,Mobility!$A:$L,12,FALSE)</f>
        <v>0</v>
      </c>
      <c r="T2020">
        <f>VLOOKUP(D2020,'Pop and Pop Den'!A:C,2,FALSE)</f>
        <v>1778070</v>
      </c>
      <c r="U2020">
        <f>VLOOKUP(D2020,'Pop and Pop Den'!A:C,3,FALSE)</f>
        <v>73.969099999999997</v>
      </c>
      <c r="V2020">
        <f>VLOOKUP(D2020,Unemployment!A:B,2,FALSE)</f>
        <v>4.9000000000000004</v>
      </c>
      <c r="W2020">
        <f>VLOOKUP(D2020,Unemployment!H:J,2,FALSE)</f>
        <v>4.9000000000000004</v>
      </c>
      <c r="X2020">
        <f>VLOOKUP(D2020,Unemployment!H:J,3,FALSE)</f>
        <v>6.1</v>
      </c>
      <c r="Y2020">
        <f t="shared" si="639"/>
        <v>1.1999999999999993</v>
      </c>
      <c r="Z2020">
        <f t="shared" si="640"/>
        <v>1.1999999999999993</v>
      </c>
      <c r="AA2020">
        <f>VLOOKUP(D2020,MedianAge!A:B,2,FALSE)</f>
        <v>42.4</v>
      </c>
      <c r="AB2020" s="6">
        <f>VLOOKUP(D2020,StateActions!F:G,2,FALSE)</f>
        <v>43914</v>
      </c>
      <c r="AC2020" s="6">
        <f>VLOOKUP(D2020,StateActions!L:M,2,FALSE)</f>
        <v>43913</v>
      </c>
      <c r="AD2020" s="6">
        <f>VLOOKUP(D2020,StateActions!A:B,2,FALSE)</f>
        <v>43903</v>
      </c>
      <c r="AE2020">
        <f t="shared" si="641"/>
        <v>-14</v>
      </c>
      <c r="AF2020">
        <f t="shared" si="642"/>
        <v>-13</v>
      </c>
      <c r="AG2020">
        <f t="shared" si="643"/>
        <v>-3</v>
      </c>
      <c r="AH2020" s="18">
        <f t="shared" si="644"/>
        <v>0</v>
      </c>
      <c r="AI2020" s="18">
        <f t="shared" si="645"/>
        <v>1</v>
      </c>
      <c r="AJ2020" s="20">
        <f t="shared" si="646"/>
        <v>0</v>
      </c>
      <c r="AK2020" t="str">
        <f t="shared" si="647"/>
        <v>Exclude less than 10 Deaths</v>
      </c>
      <c r="AL2020" t="str">
        <f t="shared" si="648"/>
        <v>Less than 10 deaths</v>
      </c>
      <c r="AM2020" s="6" t="str">
        <f>IFERROR(VLOOKUP(D2020,DatesEachStateReach10Deaths!A:B,2,FALSE),AK2020)</f>
        <v>Exclude less than 10 Deaths</v>
      </c>
      <c r="AN2020" t="str">
        <f t="shared" si="649"/>
        <v>Exclude less than 10 Deaths</v>
      </c>
    </row>
    <row r="2021" spans="1:40" x14ac:dyDescent="0.25">
      <c r="A2021" t="str">
        <f t="shared" si="636"/>
        <v>43901West Virginia</v>
      </c>
      <c r="B2021" t="str">
        <f t="shared" si="637"/>
        <v>43901WV</v>
      </c>
      <c r="C2021" s="6">
        <v>43901</v>
      </c>
      <c r="D2021" t="s">
        <v>111</v>
      </c>
      <c r="E2021" t="s">
        <v>59</v>
      </c>
      <c r="F2021">
        <f>IFERROR(VLOOKUP(B2021,CovidTracking!B:G,4,FALSE),0)</f>
        <v>0</v>
      </c>
      <c r="G2021">
        <f>IFERROR(VLOOKUP(B2021,CovidTracking!B:G,5,FALSE),0)</f>
        <v>3</v>
      </c>
      <c r="H2021">
        <f t="shared" si="638"/>
        <v>3</v>
      </c>
      <c r="I2021">
        <f>IFERROR(VLOOKUP(B2021,CovidTracking!B:G,6,FALSE),0)</f>
        <v>0</v>
      </c>
      <c r="J2021">
        <f t="shared" si="650"/>
        <v>0</v>
      </c>
      <c r="K2021">
        <f t="shared" si="651"/>
        <v>1</v>
      </c>
      <c r="L2021">
        <f t="shared" si="652"/>
        <v>1</v>
      </c>
      <c r="M2021">
        <f t="shared" si="653"/>
        <v>0</v>
      </c>
      <c r="N2021">
        <f>VLOOKUP(A2021,Mobility!$A:$L,7,FALSE)</f>
        <v>10</v>
      </c>
      <c r="O2021">
        <f>VLOOKUP(A2021,Mobility!$A:$L,8,FALSE)</f>
        <v>5</v>
      </c>
      <c r="P2021">
        <f>VLOOKUP(A2021,Mobility!$A:$L,9,FALSE)</f>
        <v>22</v>
      </c>
      <c r="Q2021">
        <f>VLOOKUP(A2021,Mobility!$A:$L,10,FALSE)</f>
        <v>7</v>
      </c>
      <c r="R2021">
        <f>VLOOKUP(A2021,Mobility!$A:$L,11,FALSE)</f>
        <v>0</v>
      </c>
      <c r="S2021">
        <f>VLOOKUP(A2021,Mobility!$A:$L,12,FALSE)</f>
        <v>0</v>
      </c>
      <c r="T2021">
        <f>VLOOKUP(D2021,'Pop and Pop Den'!A:C,2,FALSE)</f>
        <v>1778070</v>
      </c>
      <c r="U2021">
        <f>VLOOKUP(D2021,'Pop and Pop Den'!A:C,3,FALSE)</f>
        <v>73.969099999999997</v>
      </c>
      <c r="V2021">
        <f>VLOOKUP(D2021,Unemployment!A:B,2,FALSE)</f>
        <v>4.9000000000000004</v>
      </c>
      <c r="W2021">
        <f>VLOOKUP(D2021,Unemployment!H:J,2,FALSE)</f>
        <v>4.9000000000000004</v>
      </c>
      <c r="X2021">
        <f>VLOOKUP(D2021,Unemployment!H:J,3,FALSE)</f>
        <v>6.1</v>
      </c>
      <c r="Y2021">
        <f t="shared" si="639"/>
        <v>1.1999999999999993</v>
      </c>
      <c r="Z2021">
        <f t="shared" si="640"/>
        <v>1.1999999999999993</v>
      </c>
      <c r="AA2021">
        <f>VLOOKUP(D2021,MedianAge!A:B,2,FALSE)</f>
        <v>42.4</v>
      </c>
      <c r="AB2021" s="6">
        <f>VLOOKUP(D2021,StateActions!F:G,2,FALSE)</f>
        <v>43914</v>
      </c>
      <c r="AC2021" s="6">
        <f>VLOOKUP(D2021,StateActions!L:M,2,FALSE)</f>
        <v>43913</v>
      </c>
      <c r="AD2021" s="6">
        <f>VLOOKUP(D2021,StateActions!A:B,2,FALSE)</f>
        <v>43903</v>
      </c>
      <c r="AE2021">
        <f t="shared" si="641"/>
        <v>-13</v>
      </c>
      <c r="AF2021">
        <f t="shared" si="642"/>
        <v>-12</v>
      </c>
      <c r="AG2021">
        <f t="shared" si="643"/>
        <v>-2</v>
      </c>
      <c r="AH2021" s="18">
        <f t="shared" si="644"/>
        <v>0</v>
      </c>
      <c r="AI2021" s="18">
        <f t="shared" si="645"/>
        <v>1</v>
      </c>
      <c r="AJ2021" s="20">
        <f t="shared" si="646"/>
        <v>0</v>
      </c>
      <c r="AK2021" t="str">
        <f t="shared" si="647"/>
        <v>Exclude less than 10 Deaths</v>
      </c>
      <c r="AL2021" t="str">
        <f t="shared" si="648"/>
        <v>Less than 10 deaths</v>
      </c>
      <c r="AM2021" s="6" t="str">
        <f>IFERROR(VLOOKUP(D2021,DatesEachStateReach10Deaths!A:B,2,FALSE),AK2021)</f>
        <v>Exclude less than 10 Deaths</v>
      </c>
      <c r="AN2021" t="str">
        <f t="shared" si="649"/>
        <v>Exclude less than 10 Deaths</v>
      </c>
    </row>
    <row r="2022" spans="1:40" x14ac:dyDescent="0.25">
      <c r="A2022" t="str">
        <f t="shared" si="636"/>
        <v>43902West Virginia</v>
      </c>
      <c r="B2022" t="str">
        <f t="shared" si="637"/>
        <v>43902WV</v>
      </c>
      <c r="C2022" s="6">
        <v>43902</v>
      </c>
      <c r="D2022" t="s">
        <v>111</v>
      </c>
      <c r="E2022" t="s">
        <v>59</v>
      </c>
      <c r="F2022">
        <f>IFERROR(VLOOKUP(B2022,CovidTracking!B:G,4,FALSE),0)</f>
        <v>0</v>
      </c>
      <c r="G2022">
        <f>IFERROR(VLOOKUP(B2022,CovidTracking!B:G,5,FALSE),0)</f>
        <v>7</v>
      </c>
      <c r="H2022">
        <f t="shared" si="638"/>
        <v>7</v>
      </c>
      <c r="I2022">
        <f>IFERROR(VLOOKUP(B2022,CovidTracking!B:G,6,FALSE),0)</f>
        <v>0</v>
      </c>
      <c r="J2022">
        <f t="shared" si="650"/>
        <v>0</v>
      </c>
      <c r="K2022">
        <f t="shared" si="651"/>
        <v>4</v>
      </c>
      <c r="L2022">
        <f t="shared" si="652"/>
        <v>4</v>
      </c>
      <c r="M2022">
        <f t="shared" si="653"/>
        <v>0</v>
      </c>
      <c r="N2022">
        <f>VLOOKUP(A2022,Mobility!$A:$L,7,FALSE)</f>
        <v>12</v>
      </c>
      <c r="O2022">
        <f>VLOOKUP(A2022,Mobility!$A:$L,8,FALSE)</f>
        <v>17</v>
      </c>
      <c r="P2022">
        <f>VLOOKUP(A2022,Mobility!$A:$L,9,FALSE)</f>
        <v>38</v>
      </c>
      <c r="Q2022">
        <f>VLOOKUP(A2022,Mobility!$A:$L,10,FALSE)</f>
        <v>8</v>
      </c>
      <c r="R2022">
        <f>VLOOKUP(A2022,Mobility!$A:$L,11,FALSE)</f>
        <v>0</v>
      </c>
      <c r="S2022">
        <f>VLOOKUP(A2022,Mobility!$A:$L,12,FALSE)</f>
        <v>0</v>
      </c>
      <c r="T2022">
        <f>VLOOKUP(D2022,'Pop and Pop Den'!A:C,2,FALSE)</f>
        <v>1778070</v>
      </c>
      <c r="U2022">
        <f>VLOOKUP(D2022,'Pop and Pop Den'!A:C,3,FALSE)</f>
        <v>73.969099999999997</v>
      </c>
      <c r="V2022">
        <f>VLOOKUP(D2022,Unemployment!A:B,2,FALSE)</f>
        <v>4.9000000000000004</v>
      </c>
      <c r="W2022">
        <f>VLOOKUP(D2022,Unemployment!H:J,2,FALSE)</f>
        <v>4.9000000000000004</v>
      </c>
      <c r="X2022">
        <f>VLOOKUP(D2022,Unemployment!H:J,3,FALSE)</f>
        <v>6.1</v>
      </c>
      <c r="Y2022">
        <f t="shared" si="639"/>
        <v>1.1999999999999993</v>
      </c>
      <c r="Z2022">
        <f t="shared" si="640"/>
        <v>1.1999999999999993</v>
      </c>
      <c r="AA2022">
        <f>VLOOKUP(D2022,MedianAge!A:B,2,FALSE)</f>
        <v>42.4</v>
      </c>
      <c r="AB2022" s="6">
        <f>VLOOKUP(D2022,StateActions!F:G,2,FALSE)</f>
        <v>43914</v>
      </c>
      <c r="AC2022" s="6">
        <f>VLOOKUP(D2022,StateActions!L:M,2,FALSE)</f>
        <v>43913</v>
      </c>
      <c r="AD2022" s="6">
        <f>VLOOKUP(D2022,StateActions!A:B,2,FALSE)</f>
        <v>43903</v>
      </c>
      <c r="AE2022">
        <f t="shared" si="641"/>
        <v>-12</v>
      </c>
      <c r="AF2022">
        <f t="shared" si="642"/>
        <v>-11</v>
      </c>
      <c r="AG2022">
        <f t="shared" si="643"/>
        <v>-1</v>
      </c>
      <c r="AH2022" s="18">
        <f t="shared" si="644"/>
        <v>0</v>
      </c>
      <c r="AI2022" s="18">
        <f t="shared" si="645"/>
        <v>1</v>
      </c>
      <c r="AJ2022" s="20">
        <f t="shared" si="646"/>
        <v>0</v>
      </c>
      <c r="AK2022" t="str">
        <f t="shared" si="647"/>
        <v>Exclude less than 10 Deaths</v>
      </c>
      <c r="AL2022" t="str">
        <f t="shared" si="648"/>
        <v>Less than 10 deaths</v>
      </c>
      <c r="AM2022" s="6" t="str">
        <f>IFERROR(VLOOKUP(D2022,DatesEachStateReach10Deaths!A:B,2,FALSE),AK2022)</f>
        <v>Exclude less than 10 Deaths</v>
      </c>
      <c r="AN2022" t="str">
        <f t="shared" si="649"/>
        <v>Exclude less than 10 Deaths</v>
      </c>
    </row>
    <row r="2023" spans="1:40" x14ac:dyDescent="0.25">
      <c r="A2023" t="str">
        <f t="shared" si="636"/>
        <v>43903West Virginia</v>
      </c>
      <c r="B2023" t="str">
        <f t="shared" si="637"/>
        <v>43903WV</v>
      </c>
      <c r="C2023" s="6">
        <v>43903</v>
      </c>
      <c r="D2023" t="s">
        <v>111</v>
      </c>
      <c r="E2023" t="s">
        <v>59</v>
      </c>
      <c r="F2023">
        <f>IFERROR(VLOOKUP(B2023,CovidTracking!B:G,4,FALSE),0)</f>
        <v>0</v>
      </c>
      <c r="G2023">
        <f>IFERROR(VLOOKUP(B2023,CovidTracking!B:G,5,FALSE),0)</f>
        <v>17</v>
      </c>
      <c r="H2023">
        <f t="shared" si="638"/>
        <v>17</v>
      </c>
      <c r="I2023">
        <f>IFERROR(VLOOKUP(B2023,CovidTracking!B:G,6,FALSE),0)</f>
        <v>0</v>
      </c>
      <c r="J2023">
        <f t="shared" si="650"/>
        <v>0</v>
      </c>
      <c r="K2023">
        <f t="shared" si="651"/>
        <v>10</v>
      </c>
      <c r="L2023">
        <f t="shared" si="652"/>
        <v>10</v>
      </c>
      <c r="M2023">
        <f t="shared" si="653"/>
        <v>0</v>
      </c>
      <c r="N2023">
        <f>VLOOKUP(A2023,Mobility!$A:$L,7,FALSE)</f>
        <v>7</v>
      </c>
      <c r="O2023">
        <f>VLOOKUP(A2023,Mobility!$A:$L,8,FALSE)</f>
        <v>19</v>
      </c>
      <c r="P2023">
        <f>VLOOKUP(A2023,Mobility!$A:$L,9,FALSE)</f>
        <v>22</v>
      </c>
      <c r="Q2023">
        <f>VLOOKUP(A2023,Mobility!$A:$L,10,FALSE)</f>
        <v>6</v>
      </c>
      <c r="R2023">
        <f>VLOOKUP(A2023,Mobility!$A:$L,11,FALSE)</f>
        <v>-3</v>
      </c>
      <c r="S2023">
        <f>VLOOKUP(A2023,Mobility!$A:$L,12,FALSE)</f>
        <v>1</v>
      </c>
      <c r="T2023">
        <f>VLOOKUP(D2023,'Pop and Pop Den'!A:C,2,FALSE)</f>
        <v>1778070</v>
      </c>
      <c r="U2023">
        <f>VLOOKUP(D2023,'Pop and Pop Den'!A:C,3,FALSE)</f>
        <v>73.969099999999997</v>
      </c>
      <c r="V2023">
        <f>VLOOKUP(D2023,Unemployment!A:B,2,FALSE)</f>
        <v>4.9000000000000004</v>
      </c>
      <c r="W2023">
        <f>VLOOKUP(D2023,Unemployment!H:J,2,FALSE)</f>
        <v>4.9000000000000004</v>
      </c>
      <c r="X2023">
        <f>VLOOKUP(D2023,Unemployment!H:J,3,FALSE)</f>
        <v>6.1</v>
      </c>
      <c r="Y2023">
        <f t="shared" si="639"/>
        <v>1.1999999999999993</v>
      </c>
      <c r="Z2023">
        <f t="shared" si="640"/>
        <v>1.1999999999999993</v>
      </c>
      <c r="AA2023">
        <f>VLOOKUP(D2023,MedianAge!A:B,2,FALSE)</f>
        <v>42.4</v>
      </c>
      <c r="AB2023" s="6">
        <f>VLOOKUP(D2023,StateActions!F:G,2,FALSE)</f>
        <v>43914</v>
      </c>
      <c r="AC2023" s="6">
        <f>VLOOKUP(D2023,StateActions!L:M,2,FALSE)</f>
        <v>43913</v>
      </c>
      <c r="AD2023" s="6">
        <f>VLOOKUP(D2023,StateActions!A:B,2,FALSE)</f>
        <v>43903</v>
      </c>
      <c r="AE2023">
        <f t="shared" si="641"/>
        <v>-11</v>
      </c>
      <c r="AF2023">
        <f t="shared" si="642"/>
        <v>-10</v>
      </c>
      <c r="AG2023">
        <f t="shared" si="643"/>
        <v>0</v>
      </c>
      <c r="AH2023" s="18">
        <f t="shared" si="644"/>
        <v>0</v>
      </c>
      <c r="AI2023" s="18">
        <f t="shared" si="645"/>
        <v>1</v>
      </c>
      <c r="AJ2023" s="20">
        <f t="shared" si="646"/>
        <v>0</v>
      </c>
      <c r="AK2023" t="str">
        <f t="shared" si="647"/>
        <v>Exclude less than 10 Deaths</v>
      </c>
      <c r="AL2023" t="str">
        <f t="shared" si="648"/>
        <v>Less than 10 deaths</v>
      </c>
      <c r="AM2023" s="6" t="str">
        <f>IFERROR(VLOOKUP(D2023,DatesEachStateReach10Deaths!A:B,2,FALSE),AK2023)</f>
        <v>Exclude less than 10 Deaths</v>
      </c>
      <c r="AN2023" t="str">
        <f t="shared" si="649"/>
        <v>Exclude less than 10 Deaths</v>
      </c>
    </row>
    <row r="2024" spans="1:40" x14ac:dyDescent="0.25">
      <c r="A2024" t="str">
        <f t="shared" si="636"/>
        <v>43904West Virginia</v>
      </c>
      <c r="B2024" t="str">
        <f t="shared" si="637"/>
        <v>43904WV</v>
      </c>
      <c r="C2024" s="6">
        <v>43904</v>
      </c>
      <c r="D2024" t="s">
        <v>111</v>
      </c>
      <c r="E2024" t="s">
        <v>59</v>
      </c>
      <c r="F2024">
        <f>IFERROR(VLOOKUP(B2024,CovidTracking!B:G,4,FALSE),0)</f>
        <v>0</v>
      </c>
      <c r="G2024">
        <f>IFERROR(VLOOKUP(B2024,CovidTracking!B:G,5,FALSE),0)</f>
        <v>26</v>
      </c>
      <c r="H2024">
        <f t="shared" si="638"/>
        <v>26</v>
      </c>
      <c r="I2024">
        <f>IFERROR(VLOOKUP(B2024,CovidTracking!B:G,6,FALSE),0)</f>
        <v>0</v>
      </c>
      <c r="J2024">
        <f t="shared" si="650"/>
        <v>0</v>
      </c>
      <c r="K2024">
        <f t="shared" si="651"/>
        <v>9</v>
      </c>
      <c r="L2024">
        <f t="shared" si="652"/>
        <v>9</v>
      </c>
      <c r="M2024">
        <f t="shared" si="653"/>
        <v>0</v>
      </c>
      <c r="N2024">
        <f>VLOOKUP(A2024,Mobility!$A:$L,7,FALSE)</f>
        <v>0</v>
      </c>
      <c r="O2024">
        <f>VLOOKUP(A2024,Mobility!$A:$L,8,FALSE)</f>
        <v>13</v>
      </c>
      <c r="P2024">
        <f>VLOOKUP(A2024,Mobility!$A:$L,9,FALSE)</f>
        <v>23</v>
      </c>
      <c r="Q2024">
        <f>VLOOKUP(A2024,Mobility!$A:$L,10,FALSE)</f>
        <v>5</v>
      </c>
      <c r="R2024">
        <f>VLOOKUP(A2024,Mobility!$A:$L,11,FALSE)</f>
        <v>-2</v>
      </c>
      <c r="S2024">
        <f>VLOOKUP(A2024,Mobility!$A:$L,12,FALSE)</f>
        <v>2</v>
      </c>
      <c r="T2024">
        <f>VLOOKUP(D2024,'Pop and Pop Den'!A:C,2,FALSE)</f>
        <v>1778070</v>
      </c>
      <c r="U2024">
        <f>VLOOKUP(D2024,'Pop and Pop Den'!A:C,3,FALSE)</f>
        <v>73.969099999999997</v>
      </c>
      <c r="V2024">
        <f>VLOOKUP(D2024,Unemployment!A:B,2,FALSE)</f>
        <v>4.9000000000000004</v>
      </c>
      <c r="W2024">
        <f>VLOOKUP(D2024,Unemployment!H:J,2,FALSE)</f>
        <v>4.9000000000000004</v>
      </c>
      <c r="X2024">
        <f>VLOOKUP(D2024,Unemployment!H:J,3,FALSE)</f>
        <v>6.1</v>
      </c>
      <c r="Y2024">
        <f t="shared" si="639"/>
        <v>1.1999999999999993</v>
      </c>
      <c r="Z2024">
        <f t="shared" si="640"/>
        <v>1.1999999999999993</v>
      </c>
      <c r="AA2024">
        <f>VLOOKUP(D2024,MedianAge!A:B,2,FALSE)</f>
        <v>42.4</v>
      </c>
      <c r="AB2024" s="6">
        <f>VLOOKUP(D2024,StateActions!F:G,2,FALSE)</f>
        <v>43914</v>
      </c>
      <c r="AC2024" s="6">
        <f>VLOOKUP(D2024,StateActions!L:M,2,FALSE)</f>
        <v>43913</v>
      </c>
      <c r="AD2024" s="6">
        <f>VLOOKUP(D2024,StateActions!A:B,2,FALSE)</f>
        <v>43903</v>
      </c>
      <c r="AE2024">
        <f t="shared" si="641"/>
        <v>-10</v>
      </c>
      <c r="AF2024">
        <f t="shared" si="642"/>
        <v>-9</v>
      </c>
      <c r="AG2024">
        <f t="shared" si="643"/>
        <v>1</v>
      </c>
      <c r="AH2024" s="18">
        <f t="shared" si="644"/>
        <v>0</v>
      </c>
      <c r="AI2024" s="18">
        <f t="shared" si="645"/>
        <v>1</v>
      </c>
      <c r="AJ2024" s="20">
        <f t="shared" si="646"/>
        <v>0</v>
      </c>
      <c r="AK2024" t="str">
        <f t="shared" si="647"/>
        <v>Exclude less than 10 Deaths</v>
      </c>
      <c r="AL2024" t="str">
        <f t="shared" si="648"/>
        <v>Less than 10 deaths</v>
      </c>
      <c r="AM2024" s="6" t="str">
        <f>IFERROR(VLOOKUP(D2024,DatesEachStateReach10Deaths!A:B,2,FALSE),AK2024)</f>
        <v>Exclude less than 10 Deaths</v>
      </c>
      <c r="AN2024" t="str">
        <f t="shared" si="649"/>
        <v>Exclude less than 10 Deaths</v>
      </c>
    </row>
    <row r="2025" spans="1:40" x14ac:dyDescent="0.25">
      <c r="A2025" t="str">
        <f t="shared" si="636"/>
        <v>43905West Virginia</v>
      </c>
      <c r="B2025" t="str">
        <f t="shared" si="637"/>
        <v>43905WV</v>
      </c>
      <c r="C2025" s="6">
        <v>43905</v>
      </c>
      <c r="D2025" t="s">
        <v>111</v>
      </c>
      <c r="E2025" t="s">
        <v>59</v>
      </c>
      <c r="F2025">
        <f>IFERROR(VLOOKUP(B2025,CovidTracking!B:G,4,FALSE),0)</f>
        <v>0</v>
      </c>
      <c r="G2025">
        <f>IFERROR(VLOOKUP(B2025,CovidTracking!B:G,5,FALSE),0)</f>
        <v>38</v>
      </c>
      <c r="H2025">
        <f t="shared" si="638"/>
        <v>38</v>
      </c>
      <c r="I2025">
        <f>IFERROR(VLOOKUP(B2025,CovidTracking!B:G,6,FALSE),0)</f>
        <v>0</v>
      </c>
      <c r="J2025">
        <f t="shared" si="650"/>
        <v>0</v>
      </c>
      <c r="K2025">
        <f t="shared" si="651"/>
        <v>12</v>
      </c>
      <c r="L2025">
        <f t="shared" si="652"/>
        <v>12</v>
      </c>
      <c r="M2025">
        <f t="shared" si="653"/>
        <v>0</v>
      </c>
      <c r="N2025">
        <f>VLOOKUP(A2025,Mobility!$A:$L,7,FALSE)</f>
        <v>-3</v>
      </c>
      <c r="O2025">
        <f>VLOOKUP(A2025,Mobility!$A:$L,8,FALSE)</f>
        <v>11</v>
      </c>
      <c r="P2025">
        <f>VLOOKUP(A2025,Mobility!$A:$L,9,FALSE)</f>
        <v>8</v>
      </c>
      <c r="Q2025">
        <f>VLOOKUP(A2025,Mobility!$A:$L,10,FALSE)</f>
        <v>13</v>
      </c>
      <c r="R2025">
        <f>VLOOKUP(A2025,Mobility!$A:$L,11,FALSE)</f>
        <v>-5</v>
      </c>
      <c r="S2025">
        <f>VLOOKUP(A2025,Mobility!$A:$L,12,FALSE)</f>
        <v>2</v>
      </c>
      <c r="T2025">
        <f>VLOOKUP(D2025,'Pop and Pop Den'!A:C,2,FALSE)</f>
        <v>1778070</v>
      </c>
      <c r="U2025">
        <f>VLOOKUP(D2025,'Pop and Pop Den'!A:C,3,FALSE)</f>
        <v>73.969099999999997</v>
      </c>
      <c r="V2025">
        <f>VLOOKUP(D2025,Unemployment!A:B,2,FALSE)</f>
        <v>4.9000000000000004</v>
      </c>
      <c r="W2025">
        <f>VLOOKUP(D2025,Unemployment!H:J,2,FALSE)</f>
        <v>4.9000000000000004</v>
      </c>
      <c r="X2025">
        <f>VLOOKUP(D2025,Unemployment!H:J,3,FALSE)</f>
        <v>6.1</v>
      </c>
      <c r="Y2025">
        <f t="shared" si="639"/>
        <v>1.1999999999999993</v>
      </c>
      <c r="Z2025">
        <f t="shared" si="640"/>
        <v>1.1999999999999993</v>
      </c>
      <c r="AA2025">
        <f>VLOOKUP(D2025,MedianAge!A:B,2,FALSE)</f>
        <v>42.4</v>
      </c>
      <c r="AB2025" s="6">
        <f>VLOOKUP(D2025,StateActions!F:G,2,FALSE)</f>
        <v>43914</v>
      </c>
      <c r="AC2025" s="6">
        <f>VLOOKUP(D2025,StateActions!L:M,2,FALSE)</f>
        <v>43913</v>
      </c>
      <c r="AD2025" s="6">
        <f>VLOOKUP(D2025,StateActions!A:B,2,FALSE)</f>
        <v>43903</v>
      </c>
      <c r="AE2025">
        <f t="shared" si="641"/>
        <v>-9</v>
      </c>
      <c r="AF2025">
        <f t="shared" si="642"/>
        <v>-8</v>
      </c>
      <c r="AG2025">
        <f t="shared" si="643"/>
        <v>2</v>
      </c>
      <c r="AH2025" s="18">
        <f t="shared" si="644"/>
        <v>0</v>
      </c>
      <c r="AI2025" s="18">
        <f t="shared" si="645"/>
        <v>1</v>
      </c>
      <c r="AJ2025" s="20">
        <f t="shared" si="646"/>
        <v>0</v>
      </c>
      <c r="AK2025" t="str">
        <f t="shared" si="647"/>
        <v>Exclude less than 10 Deaths</v>
      </c>
      <c r="AL2025" t="str">
        <f t="shared" si="648"/>
        <v>Less than 10 deaths</v>
      </c>
      <c r="AM2025" s="6" t="str">
        <f>IFERROR(VLOOKUP(D2025,DatesEachStateReach10Deaths!A:B,2,FALSE),AK2025)</f>
        <v>Exclude less than 10 Deaths</v>
      </c>
      <c r="AN2025" t="str">
        <f t="shared" si="649"/>
        <v>Exclude less than 10 Deaths</v>
      </c>
    </row>
    <row r="2026" spans="1:40" x14ac:dyDescent="0.25">
      <c r="A2026" t="str">
        <f t="shared" si="636"/>
        <v>43906West Virginia</v>
      </c>
      <c r="B2026" t="str">
        <f t="shared" si="637"/>
        <v>43906WV</v>
      </c>
      <c r="C2026" s="6">
        <v>43906</v>
      </c>
      <c r="D2026" t="s">
        <v>111</v>
      </c>
      <c r="E2026" t="s">
        <v>59</v>
      </c>
      <c r="F2026">
        <f>IFERROR(VLOOKUP(B2026,CovidTracking!B:G,4,FALSE),0)</f>
        <v>0</v>
      </c>
      <c r="G2026">
        <f>IFERROR(VLOOKUP(B2026,CovidTracking!B:G,5,FALSE),0)</f>
        <v>80</v>
      </c>
      <c r="H2026">
        <f t="shared" si="638"/>
        <v>80</v>
      </c>
      <c r="I2026">
        <f>IFERROR(VLOOKUP(B2026,CovidTracking!B:G,6,FALSE),0)</f>
        <v>0</v>
      </c>
      <c r="J2026">
        <f t="shared" si="650"/>
        <v>0</v>
      </c>
      <c r="K2026">
        <f t="shared" si="651"/>
        <v>42</v>
      </c>
      <c r="L2026">
        <f t="shared" si="652"/>
        <v>42</v>
      </c>
      <c r="M2026">
        <f t="shared" si="653"/>
        <v>0</v>
      </c>
      <c r="N2026">
        <f>VLOOKUP(A2026,Mobility!$A:$L,7,FALSE)</f>
        <v>-1</v>
      </c>
      <c r="O2026">
        <f>VLOOKUP(A2026,Mobility!$A:$L,8,FALSE)</f>
        <v>16</v>
      </c>
      <c r="P2026">
        <f>VLOOKUP(A2026,Mobility!$A:$L,9,FALSE)</f>
        <v>4</v>
      </c>
      <c r="Q2026">
        <f>VLOOKUP(A2026,Mobility!$A:$L,10,FALSE)</f>
        <v>1</v>
      </c>
      <c r="R2026">
        <f>VLOOKUP(A2026,Mobility!$A:$L,11,FALSE)</f>
        <v>-13</v>
      </c>
      <c r="S2026">
        <f>VLOOKUP(A2026,Mobility!$A:$L,12,FALSE)</f>
        <v>5</v>
      </c>
      <c r="T2026">
        <f>VLOOKUP(D2026,'Pop and Pop Den'!A:C,2,FALSE)</f>
        <v>1778070</v>
      </c>
      <c r="U2026">
        <f>VLOOKUP(D2026,'Pop and Pop Den'!A:C,3,FALSE)</f>
        <v>73.969099999999997</v>
      </c>
      <c r="V2026">
        <f>VLOOKUP(D2026,Unemployment!A:B,2,FALSE)</f>
        <v>4.9000000000000004</v>
      </c>
      <c r="W2026">
        <f>VLOOKUP(D2026,Unemployment!H:J,2,FALSE)</f>
        <v>4.9000000000000004</v>
      </c>
      <c r="X2026">
        <f>VLOOKUP(D2026,Unemployment!H:J,3,FALSE)</f>
        <v>6.1</v>
      </c>
      <c r="Y2026">
        <f t="shared" si="639"/>
        <v>1.1999999999999993</v>
      </c>
      <c r="Z2026">
        <f t="shared" si="640"/>
        <v>1.1999999999999993</v>
      </c>
      <c r="AA2026">
        <f>VLOOKUP(D2026,MedianAge!A:B,2,FALSE)</f>
        <v>42.4</v>
      </c>
      <c r="AB2026" s="6">
        <f>VLOOKUP(D2026,StateActions!F:G,2,FALSE)</f>
        <v>43914</v>
      </c>
      <c r="AC2026" s="6">
        <f>VLOOKUP(D2026,StateActions!L:M,2,FALSE)</f>
        <v>43913</v>
      </c>
      <c r="AD2026" s="6">
        <f>VLOOKUP(D2026,StateActions!A:B,2,FALSE)</f>
        <v>43903</v>
      </c>
      <c r="AE2026">
        <f t="shared" si="641"/>
        <v>-8</v>
      </c>
      <c r="AF2026">
        <f t="shared" si="642"/>
        <v>-7</v>
      </c>
      <c r="AG2026">
        <f t="shared" si="643"/>
        <v>3</v>
      </c>
      <c r="AH2026" s="18">
        <f t="shared" si="644"/>
        <v>0</v>
      </c>
      <c r="AI2026" s="18">
        <f t="shared" si="645"/>
        <v>1</v>
      </c>
      <c r="AJ2026" s="20">
        <f t="shared" si="646"/>
        <v>0</v>
      </c>
      <c r="AK2026" t="str">
        <f t="shared" si="647"/>
        <v>Exclude less than 10 Deaths</v>
      </c>
      <c r="AL2026" t="str">
        <f t="shared" si="648"/>
        <v>Less than 10 deaths</v>
      </c>
      <c r="AM2026" s="6" t="str">
        <f>IFERROR(VLOOKUP(D2026,DatesEachStateReach10Deaths!A:B,2,FALSE),AK2026)</f>
        <v>Exclude less than 10 Deaths</v>
      </c>
      <c r="AN2026" t="str">
        <f t="shared" si="649"/>
        <v>Exclude less than 10 Deaths</v>
      </c>
    </row>
    <row r="2027" spans="1:40" x14ac:dyDescent="0.25">
      <c r="A2027" t="str">
        <f t="shared" si="636"/>
        <v>43907West Virginia</v>
      </c>
      <c r="B2027" t="str">
        <f t="shared" si="637"/>
        <v>43907WV</v>
      </c>
      <c r="C2027" s="6">
        <v>43907</v>
      </c>
      <c r="D2027" t="s">
        <v>111</v>
      </c>
      <c r="E2027" t="s">
        <v>59</v>
      </c>
      <c r="F2027">
        <f>IFERROR(VLOOKUP(B2027,CovidTracking!B:G,4,FALSE),0)</f>
        <v>0</v>
      </c>
      <c r="G2027">
        <f>IFERROR(VLOOKUP(B2027,CovidTracking!B:G,5,FALSE),0)</f>
        <v>80</v>
      </c>
      <c r="H2027">
        <f t="shared" si="638"/>
        <v>80</v>
      </c>
      <c r="I2027">
        <f>IFERROR(VLOOKUP(B2027,CovidTracking!B:G,6,FALSE),0)</f>
        <v>0</v>
      </c>
      <c r="J2027">
        <f t="shared" si="650"/>
        <v>0</v>
      </c>
      <c r="K2027">
        <f t="shared" si="651"/>
        <v>0</v>
      </c>
      <c r="L2027">
        <f t="shared" si="652"/>
        <v>0</v>
      </c>
      <c r="M2027">
        <f t="shared" si="653"/>
        <v>0</v>
      </c>
      <c r="N2027">
        <f>VLOOKUP(A2027,Mobility!$A:$L,7,FALSE)</f>
        <v>-5</v>
      </c>
      <c r="O2027">
        <f>VLOOKUP(A2027,Mobility!$A:$L,8,FALSE)</f>
        <v>14</v>
      </c>
      <c r="P2027">
        <f>VLOOKUP(A2027,Mobility!$A:$L,9,FALSE)</f>
        <v>7</v>
      </c>
      <c r="Q2027">
        <f>VLOOKUP(A2027,Mobility!$A:$L,10,FALSE)</f>
        <v>-2</v>
      </c>
      <c r="R2027">
        <f>VLOOKUP(A2027,Mobility!$A:$L,11,FALSE)</f>
        <v>-16</v>
      </c>
      <c r="S2027">
        <f>VLOOKUP(A2027,Mobility!$A:$L,12,FALSE)</f>
        <v>6</v>
      </c>
      <c r="T2027">
        <f>VLOOKUP(D2027,'Pop and Pop Den'!A:C,2,FALSE)</f>
        <v>1778070</v>
      </c>
      <c r="U2027">
        <f>VLOOKUP(D2027,'Pop and Pop Den'!A:C,3,FALSE)</f>
        <v>73.969099999999997</v>
      </c>
      <c r="V2027">
        <f>VLOOKUP(D2027,Unemployment!A:B,2,FALSE)</f>
        <v>4.9000000000000004</v>
      </c>
      <c r="W2027">
        <f>VLOOKUP(D2027,Unemployment!H:J,2,FALSE)</f>
        <v>4.9000000000000004</v>
      </c>
      <c r="X2027">
        <f>VLOOKUP(D2027,Unemployment!H:J,3,FALSE)</f>
        <v>6.1</v>
      </c>
      <c r="Y2027">
        <f t="shared" si="639"/>
        <v>1.1999999999999993</v>
      </c>
      <c r="Z2027">
        <f t="shared" si="640"/>
        <v>1.1999999999999993</v>
      </c>
      <c r="AA2027">
        <f>VLOOKUP(D2027,MedianAge!A:B,2,FALSE)</f>
        <v>42.4</v>
      </c>
      <c r="AB2027" s="6">
        <f>VLOOKUP(D2027,StateActions!F:G,2,FALSE)</f>
        <v>43914</v>
      </c>
      <c r="AC2027" s="6">
        <f>VLOOKUP(D2027,StateActions!L:M,2,FALSE)</f>
        <v>43913</v>
      </c>
      <c r="AD2027" s="6">
        <f>VLOOKUP(D2027,StateActions!A:B,2,FALSE)</f>
        <v>43903</v>
      </c>
      <c r="AE2027">
        <f t="shared" si="641"/>
        <v>-7</v>
      </c>
      <c r="AF2027">
        <f t="shared" si="642"/>
        <v>-6</v>
      </c>
      <c r="AG2027">
        <f t="shared" si="643"/>
        <v>4</v>
      </c>
      <c r="AH2027" s="18">
        <f t="shared" si="644"/>
        <v>0</v>
      </c>
      <c r="AI2027" s="18">
        <f t="shared" si="645"/>
        <v>1</v>
      </c>
      <c r="AJ2027" s="20">
        <f t="shared" si="646"/>
        <v>0</v>
      </c>
      <c r="AK2027" t="str">
        <f t="shared" si="647"/>
        <v>Exclude less than 10 Deaths</v>
      </c>
      <c r="AL2027" t="str">
        <f t="shared" si="648"/>
        <v>Less than 10 deaths</v>
      </c>
      <c r="AM2027" s="6" t="str">
        <f>IFERROR(VLOOKUP(D2027,DatesEachStateReach10Deaths!A:B,2,FALSE),AK2027)</f>
        <v>Exclude less than 10 Deaths</v>
      </c>
      <c r="AN2027" t="str">
        <f t="shared" si="649"/>
        <v>Exclude less than 10 Deaths</v>
      </c>
    </row>
    <row r="2028" spans="1:40" x14ac:dyDescent="0.25">
      <c r="A2028" t="str">
        <f t="shared" si="636"/>
        <v>43908West Virginia</v>
      </c>
      <c r="B2028" t="str">
        <f t="shared" si="637"/>
        <v>43908WV</v>
      </c>
      <c r="C2028" s="6">
        <v>43908</v>
      </c>
      <c r="D2028" t="s">
        <v>111</v>
      </c>
      <c r="E2028" t="s">
        <v>59</v>
      </c>
      <c r="F2028">
        <f>IFERROR(VLOOKUP(B2028,CovidTracking!B:G,4,FALSE),0)</f>
        <v>1</v>
      </c>
      <c r="G2028">
        <f>IFERROR(VLOOKUP(B2028,CovidTracking!B:G,5,FALSE),0)</f>
        <v>122</v>
      </c>
      <c r="H2028">
        <f t="shared" si="638"/>
        <v>123</v>
      </c>
      <c r="I2028">
        <f>IFERROR(VLOOKUP(B2028,CovidTracking!B:G,6,FALSE),0)</f>
        <v>0</v>
      </c>
      <c r="J2028">
        <f t="shared" si="650"/>
        <v>1</v>
      </c>
      <c r="K2028">
        <f t="shared" si="651"/>
        <v>42</v>
      </c>
      <c r="L2028">
        <f t="shared" si="652"/>
        <v>43</v>
      </c>
      <c r="M2028">
        <f t="shared" si="653"/>
        <v>0</v>
      </c>
      <c r="N2028">
        <f>VLOOKUP(A2028,Mobility!$A:$L,7,FALSE)</f>
        <v>-18</v>
      </c>
      <c r="O2028">
        <f>VLOOKUP(A2028,Mobility!$A:$L,8,FALSE)</f>
        <v>10</v>
      </c>
      <c r="P2028">
        <f>VLOOKUP(A2028,Mobility!$A:$L,9,FALSE)</f>
        <v>16</v>
      </c>
      <c r="Q2028">
        <f>VLOOKUP(A2028,Mobility!$A:$L,10,FALSE)</f>
        <v>-4</v>
      </c>
      <c r="R2028">
        <f>VLOOKUP(A2028,Mobility!$A:$L,11,FALSE)</f>
        <v>-21</v>
      </c>
      <c r="S2028">
        <f>VLOOKUP(A2028,Mobility!$A:$L,12,FALSE)</f>
        <v>7</v>
      </c>
      <c r="T2028">
        <f>VLOOKUP(D2028,'Pop and Pop Den'!A:C,2,FALSE)</f>
        <v>1778070</v>
      </c>
      <c r="U2028">
        <f>VLOOKUP(D2028,'Pop and Pop Den'!A:C,3,FALSE)</f>
        <v>73.969099999999997</v>
      </c>
      <c r="V2028">
        <f>VLOOKUP(D2028,Unemployment!A:B,2,FALSE)</f>
        <v>4.9000000000000004</v>
      </c>
      <c r="W2028">
        <f>VLOOKUP(D2028,Unemployment!H:J,2,FALSE)</f>
        <v>4.9000000000000004</v>
      </c>
      <c r="X2028">
        <f>VLOOKUP(D2028,Unemployment!H:J,3,FALSE)</f>
        <v>6.1</v>
      </c>
      <c r="Y2028">
        <f t="shared" si="639"/>
        <v>1.1999999999999993</v>
      </c>
      <c r="Z2028">
        <f t="shared" si="640"/>
        <v>1.1999999999999993</v>
      </c>
      <c r="AA2028">
        <f>VLOOKUP(D2028,MedianAge!A:B,2,FALSE)</f>
        <v>42.4</v>
      </c>
      <c r="AB2028" s="6">
        <f>VLOOKUP(D2028,StateActions!F:G,2,FALSE)</f>
        <v>43914</v>
      </c>
      <c r="AC2028" s="6">
        <f>VLOOKUP(D2028,StateActions!L:M,2,FALSE)</f>
        <v>43913</v>
      </c>
      <c r="AD2028" s="6">
        <f>VLOOKUP(D2028,StateActions!A:B,2,FALSE)</f>
        <v>43903</v>
      </c>
      <c r="AE2028">
        <f t="shared" si="641"/>
        <v>-6</v>
      </c>
      <c r="AF2028">
        <f t="shared" si="642"/>
        <v>-5</v>
      </c>
      <c r="AG2028">
        <f t="shared" si="643"/>
        <v>5</v>
      </c>
      <c r="AH2028" s="18">
        <f t="shared" si="644"/>
        <v>8.130081300813009E-3</v>
      </c>
      <c r="AI2028" s="18">
        <f t="shared" si="645"/>
        <v>0.99186991869918695</v>
      </c>
      <c r="AJ2028" s="20">
        <f t="shared" si="646"/>
        <v>0</v>
      </c>
      <c r="AK2028" t="str">
        <f t="shared" si="647"/>
        <v>Exclude less than 10 Deaths</v>
      </c>
      <c r="AL2028" t="str">
        <f t="shared" si="648"/>
        <v>Less than 10 deaths</v>
      </c>
      <c r="AM2028" s="6" t="str">
        <f>IFERROR(VLOOKUP(D2028,DatesEachStateReach10Deaths!A:B,2,FALSE),AK2028)</f>
        <v>Exclude less than 10 Deaths</v>
      </c>
      <c r="AN2028" t="str">
        <f t="shared" si="649"/>
        <v>Exclude less than 10 Deaths</v>
      </c>
    </row>
    <row r="2029" spans="1:40" x14ac:dyDescent="0.25">
      <c r="A2029" t="str">
        <f t="shared" si="636"/>
        <v>43909West Virginia</v>
      </c>
      <c r="B2029" t="str">
        <f t="shared" si="637"/>
        <v>43909WV</v>
      </c>
      <c r="C2029" s="6">
        <v>43909</v>
      </c>
      <c r="D2029" t="s">
        <v>111</v>
      </c>
      <c r="E2029" t="s">
        <v>59</v>
      </c>
      <c r="F2029">
        <f>IFERROR(VLOOKUP(B2029,CovidTracking!B:G,4,FALSE),0)</f>
        <v>2</v>
      </c>
      <c r="G2029">
        <f>IFERROR(VLOOKUP(B2029,CovidTracking!B:G,5,FALSE),0)</f>
        <v>143</v>
      </c>
      <c r="H2029">
        <f t="shared" si="638"/>
        <v>145</v>
      </c>
      <c r="I2029">
        <f>IFERROR(VLOOKUP(B2029,CovidTracking!B:G,6,FALSE),0)</f>
        <v>0</v>
      </c>
      <c r="J2029">
        <f t="shared" si="650"/>
        <v>1</v>
      </c>
      <c r="K2029">
        <f t="shared" si="651"/>
        <v>21</v>
      </c>
      <c r="L2029">
        <f t="shared" si="652"/>
        <v>22</v>
      </c>
      <c r="M2029">
        <f t="shared" si="653"/>
        <v>0</v>
      </c>
      <c r="N2029">
        <f>VLOOKUP(A2029,Mobility!$A:$L,7,FALSE)</f>
        <v>-22</v>
      </c>
      <c r="O2029">
        <f>VLOOKUP(A2029,Mobility!$A:$L,8,FALSE)</f>
        <v>10</v>
      </c>
      <c r="P2029">
        <f>VLOOKUP(A2029,Mobility!$A:$L,9,FALSE)</f>
        <v>9</v>
      </c>
      <c r="Q2029">
        <f>VLOOKUP(A2029,Mobility!$A:$L,10,FALSE)</f>
        <v>-10</v>
      </c>
      <c r="R2029">
        <f>VLOOKUP(A2029,Mobility!$A:$L,11,FALSE)</f>
        <v>-23</v>
      </c>
      <c r="S2029">
        <f>VLOOKUP(A2029,Mobility!$A:$L,12,FALSE)</f>
        <v>9</v>
      </c>
      <c r="T2029">
        <f>VLOOKUP(D2029,'Pop and Pop Den'!A:C,2,FALSE)</f>
        <v>1778070</v>
      </c>
      <c r="U2029">
        <f>VLOOKUP(D2029,'Pop and Pop Den'!A:C,3,FALSE)</f>
        <v>73.969099999999997</v>
      </c>
      <c r="V2029">
        <f>VLOOKUP(D2029,Unemployment!A:B,2,FALSE)</f>
        <v>4.9000000000000004</v>
      </c>
      <c r="W2029">
        <f>VLOOKUP(D2029,Unemployment!H:J,2,FALSE)</f>
        <v>4.9000000000000004</v>
      </c>
      <c r="X2029">
        <f>VLOOKUP(D2029,Unemployment!H:J,3,FALSE)</f>
        <v>6.1</v>
      </c>
      <c r="Y2029">
        <f t="shared" si="639"/>
        <v>1.1999999999999993</v>
      </c>
      <c r="Z2029">
        <f t="shared" si="640"/>
        <v>1.1999999999999993</v>
      </c>
      <c r="AA2029">
        <f>VLOOKUP(D2029,MedianAge!A:B,2,FALSE)</f>
        <v>42.4</v>
      </c>
      <c r="AB2029" s="6">
        <f>VLOOKUP(D2029,StateActions!F:G,2,FALSE)</f>
        <v>43914</v>
      </c>
      <c r="AC2029" s="6">
        <f>VLOOKUP(D2029,StateActions!L:M,2,FALSE)</f>
        <v>43913</v>
      </c>
      <c r="AD2029" s="6">
        <f>VLOOKUP(D2029,StateActions!A:B,2,FALSE)</f>
        <v>43903</v>
      </c>
      <c r="AE2029">
        <f t="shared" si="641"/>
        <v>-5</v>
      </c>
      <c r="AF2029">
        <f t="shared" si="642"/>
        <v>-4</v>
      </c>
      <c r="AG2029">
        <f t="shared" si="643"/>
        <v>6</v>
      </c>
      <c r="AH2029" s="18">
        <f t="shared" si="644"/>
        <v>1.3793103448275862E-2</v>
      </c>
      <c r="AI2029" s="18">
        <f t="shared" si="645"/>
        <v>0.98620689655172411</v>
      </c>
      <c r="AJ2029" s="20">
        <f t="shared" si="646"/>
        <v>0</v>
      </c>
      <c r="AK2029" t="str">
        <f t="shared" si="647"/>
        <v>Exclude less than 10 Deaths</v>
      </c>
      <c r="AL2029" t="str">
        <f t="shared" si="648"/>
        <v>Less than 10 deaths</v>
      </c>
      <c r="AM2029" s="6" t="str">
        <f>IFERROR(VLOOKUP(D2029,DatesEachStateReach10Deaths!A:B,2,FALSE),AK2029)</f>
        <v>Exclude less than 10 Deaths</v>
      </c>
      <c r="AN2029" t="str">
        <f t="shared" si="649"/>
        <v>Exclude less than 10 Deaths</v>
      </c>
    </row>
    <row r="2030" spans="1:40" x14ac:dyDescent="0.25">
      <c r="A2030" t="str">
        <f t="shared" si="636"/>
        <v>43910West Virginia</v>
      </c>
      <c r="B2030" t="str">
        <f t="shared" si="637"/>
        <v>43910WV</v>
      </c>
      <c r="C2030" s="6">
        <v>43910</v>
      </c>
      <c r="D2030" t="s">
        <v>111</v>
      </c>
      <c r="E2030" t="s">
        <v>59</v>
      </c>
      <c r="F2030">
        <f>IFERROR(VLOOKUP(B2030,CovidTracking!B:G,4,FALSE),0)</f>
        <v>7</v>
      </c>
      <c r="G2030">
        <f>IFERROR(VLOOKUP(B2030,CovidTracking!B:G,5,FALSE),0)</f>
        <v>219</v>
      </c>
      <c r="H2030">
        <f t="shared" si="638"/>
        <v>226</v>
      </c>
      <c r="I2030">
        <f>IFERROR(VLOOKUP(B2030,CovidTracking!B:G,6,FALSE),0)</f>
        <v>0</v>
      </c>
      <c r="J2030">
        <f t="shared" si="650"/>
        <v>5</v>
      </c>
      <c r="K2030">
        <f t="shared" si="651"/>
        <v>76</v>
      </c>
      <c r="L2030">
        <f t="shared" si="652"/>
        <v>81</v>
      </c>
      <c r="M2030">
        <f t="shared" si="653"/>
        <v>0</v>
      </c>
      <c r="N2030">
        <f>VLOOKUP(A2030,Mobility!$A:$L,7,FALSE)</f>
        <v>-30</v>
      </c>
      <c r="O2030">
        <f>VLOOKUP(A2030,Mobility!$A:$L,8,FALSE)</f>
        <v>1</v>
      </c>
      <c r="P2030">
        <f>VLOOKUP(A2030,Mobility!$A:$L,9,FALSE)</f>
        <v>14</v>
      </c>
      <c r="Q2030">
        <f>VLOOKUP(A2030,Mobility!$A:$L,10,FALSE)</f>
        <v>-19</v>
      </c>
      <c r="R2030">
        <f>VLOOKUP(A2030,Mobility!$A:$L,11,FALSE)</f>
        <v>-26</v>
      </c>
      <c r="S2030">
        <f>VLOOKUP(A2030,Mobility!$A:$L,12,FALSE)</f>
        <v>12</v>
      </c>
      <c r="T2030">
        <f>VLOOKUP(D2030,'Pop and Pop Den'!A:C,2,FALSE)</f>
        <v>1778070</v>
      </c>
      <c r="U2030">
        <f>VLOOKUP(D2030,'Pop and Pop Den'!A:C,3,FALSE)</f>
        <v>73.969099999999997</v>
      </c>
      <c r="V2030">
        <f>VLOOKUP(D2030,Unemployment!A:B,2,FALSE)</f>
        <v>4.9000000000000004</v>
      </c>
      <c r="W2030">
        <f>VLOOKUP(D2030,Unemployment!H:J,2,FALSE)</f>
        <v>4.9000000000000004</v>
      </c>
      <c r="X2030">
        <f>VLOOKUP(D2030,Unemployment!H:J,3,FALSE)</f>
        <v>6.1</v>
      </c>
      <c r="Y2030">
        <f t="shared" si="639"/>
        <v>1.1999999999999993</v>
      </c>
      <c r="Z2030">
        <f t="shared" si="640"/>
        <v>1.1999999999999993</v>
      </c>
      <c r="AA2030">
        <f>VLOOKUP(D2030,MedianAge!A:B,2,FALSE)</f>
        <v>42.4</v>
      </c>
      <c r="AB2030" s="6">
        <f>VLOOKUP(D2030,StateActions!F:G,2,FALSE)</f>
        <v>43914</v>
      </c>
      <c r="AC2030" s="6">
        <f>VLOOKUP(D2030,StateActions!L:M,2,FALSE)</f>
        <v>43913</v>
      </c>
      <c r="AD2030" s="6">
        <f>VLOOKUP(D2030,StateActions!A:B,2,FALSE)</f>
        <v>43903</v>
      </c>
      <c r="AE2030">
        <f t="shared" si="641"/>
        <v>-4</v>
      </c>
      <c r="AF2030">
        <f t="shared" si="642"/>
        <v>-3</v>
      </c>
      <c r="AG2030">
        <f t="shared" si="643"/>
        <v>7</v>
      </c>
      <c r="AH2030" s="18">
        <f t="shared" si="644"/>
        <v>3.0973451327433628E-2</v>
      </c>
      <c r="AI2030" s="18">
        <f t="shared" si="645"/>
        <v>0.96902654867256632</v>
      </c>
      <c r="AJ2030" s="20">
        <f t="shared" si="646"/>
        <v>0</v>
      </c>
      <c r="AK2030" t="str">
        <f t="shared" si="647"/>
        <v>Exclude less than 10 Deaths</v>
      </c>
      <c r="AL2030" t="str">
        <f t="shared" si="648"/>
        <v>Less than 10 deaths</v>
      </c>
      <c r="AM2030" s="6" t="str">
        <f>IFERROR(VLOOKUP(D2030,DatesEachStateReach10Deaths!A:B,2,FALSE),AK2030)</f>
        <v>Exclude less than 10 Deaths</v>
      </c>
      <c r="AN2030" t="str">
        <f t="shared" si="649"/>
        <v>Exclude less than 10 Deaths</v>
      </c>
    </row>
    <row r="2031" spans="1:40" x14ac:dyDescent="0.25">
      <c r="A2031" t="str">
        <f t="shared" si="636"/>
        <v>43911West Virginia</v>
      </c>
      <c r="B2031" t="str">
        <f t="shared" si="637"/>
        <v>43911WV</v>
      </c>
      <c r="C2031" s="6">
        <v>43911</v>
      </c>
      <c r="D2031" t="s">
        <v>111</v>
      </c>
      <c r="E2031" t="s">
        <v>59</v>
      </c>
      <c r="F2031">
        <f>IFERROR(VLOOKUP(B2031,CovidTracking!B:G,4,FALSE),0)</f>
        <v>11</v>
      </c>
      <c r="G2031">
        <f>IFERROR(VLOOKUP(B2031,CovidTracking!B:G,5,FALSE),0)</f>
        <v>330</v>
      </c>
      <c r="H2031">
        <f t="shared" si="638"/>
        <v>341</v>
      </c>
      <c r="I2031">
        <f>IFERROR(VLOOKUP(B2031,CovidTracking!B:G,6,FALSE),0)</f>
        <v>0</v>
      </c>
      <c r="J2031">
        <f t="shared" si="650"/>
        <v>4</v>
      </c>
      <c r="K2031">
        <f t="shared" si="651"/>
        <v>111</v>
      </c>
      <c r="L2031">
        <f t="shared" si="652"/>
        <v>115</v>
      </c>
      <c r="M2031">
        <f t="shared" si="653"/>
        <v>0</v>
      </c>
      <c r="N2031">
        <f>VLOOKUP(A2031,Mobility!$A:$L,7,FALSE)</f>
        <v>-35</v>
      </c>
      <c r="O2031">
        <f>VLOOKUP(A2031,Mobility!$A:$L,8,FALSE)</f>
        <v>5</v>
      </c>
      <c r="P2031">
        <f>VLOOKUP(A2031,Mobility!$A:$L,9,FALSE)</f>
        <v>1</v>
      </c>
      <c r="Q2031">
        <f>VLOOKUP(A2031,Mobility!$A:$L,10,FALSE)</f>
        <v>-17</v>
      </c>
      <c r="R2031">
        <f>VLOOKUP(A2031,Mobility!$A:$L,11,FALSE)</f>
        <v>-22</v>
      </c>
      <c r="S2031">
        <f>VLOOKUP(A2031,Mobility!$A:$L,12,FALSE)</f>
        <v>9</v>
      </c>
      <c r="T2031">
        <f>VLOOKUP(D2031,'Pop and Pop Den'!A:C,2,FALSE)</f>
        <v>1778070</v>
      </c>
      <c r="U2031">
        <f>VLOOKUP(D2031,'Pop and Pop Den'!A:C,3,FALSE)</f>
        <v>73.969099999999997</v>
      </c>
      <c r="V2031">
        <f>VLOOKUP(D2031,Unemployment!A:B,2,FALSE)</f>
        <v>4.9000000000000004</v>
      </c>
      <c r="W2031">
        <f>VLOOKUP(D2031,Unemployment!H:J,2,FALSE)</f>
        <v>4.9000000000000004</v>
      </c>
      <c r="X2031">
        <f>VLOOKUP(D2031,Unemployment!H:J,3,FALSE)</f>
        <v>6.1</v>
      </c>
      <c r="Y2031">
        <f t="shared" si="639"/>
        <v>1.1999999999999993</v>
      </c>
      <c r="Z2031">
        <f t="shared" si="640"/>
        <v>1.1999999999999993</v>
      </c>
      <c r="AA2031">
        <f>VLOOKUP(D2031,MedianAge!A:B,2,FALSE)</f>
        <v>42.4</v>
      </c>
      <c r="AB2031" s="6">
        <f>VLOOKUP(D2031,StateActions!F:G,2,FALSE)</f>
        <v>43914</v>
      </c>
      <c r="AC2031" s="6">
        <f>VLOOKUP(D2031,StateActions!L:M,2,FALSE)</f>
        <v>43913</v>
      </c>
      <c r="AD2031" s="6">
        <f>VLOOKUP(D2031,StateActions!A:B,2,FALSE)</f>
        <v>43903</v>
      </c>
      <c r="AE2031">
        <f t="shared" si="641"/>
        <v>-3</v>
      </c>
      <c r="AF2031">
        <f t="shared" si="642"/>
        <v>-2</v>
      </c>
      <c r="AG2031">
        <f t="shared" si="643"/>
        <v>8</v>
      </c>
      <c r="AH2031" s="18">
        <f t="shared" si="644"/>
        <v>3.2258064516129031E-2</v>
      </c>
      <c r="AI2031" s="18">
        <f t="shared" si="645"/>
        <v>0.967741935483871</v>
      </c>
      <c r="AJ2031" s="20">
        <f t="shared" si="646"/>
        <v>0</v>
      </c>
      <c r="AK2031" t="str">
        <f t="shared" si="647"/>
        <v>Exclude less than 10 Deaths</v>
      </c>
      <c r="AL2031" t="str">
        <f t="shared" si="648"/>
        <v>Less than 10 deaths</v>
      </c>
      <c r="AM2031" s="6" t="str">
        <f>IFERROR(VLOOKUP(D2031,DatesEachStateReach10Deaths!A:B,2,FALSE),AK2031)</f>
        <v>Exclude less than 10 Deaths</v>
      </c>
      <c r="AN2031" t="str">
        <f t="shared" si="649"/>
        <v>Exclude less than 10 Deaths</v>
      </c>
    </row>
    <row r="2032" spans="1:40" x14ac:dyDescent="0.25">
      <c r="A2032" t="str">
        <f t="shared" si="636"/>
        <v>43912West Virginia</v>
      </c>
      <c r="B2032" t="str">
        <f t="shared" si="637"/>
        <v>43912WV</v>
      </c>
      <c r="C2032" s="6">
        <v>43912</v>
      </c>
      <c r="D2032" t="s">
        <v>111</v>
      </c>
      <c r="E2032" t="s">
        <v>59</v>
      </c>
      <c r="F2032">
        <f>IFERROR(VLOOKUP(B2032,CovidTracking!B:G,4,FALSE),0)</f>
        <v>12</v>
      </c>
      <c r="G2032">
        <f>IFERROR(VLOOKUP(B2032,CovidTracking!B:G,5,FALSE),0)</f>
        <v>385</v>
      </c>
      <c r="H2032">
        <f t="shared" si="638"/>
        <v>397</v>
      </c>
      <c r="I2032">
        <f>IFERROR(VLOOKUP(B2032,CovidTracking!B:G,6,FALSE),0)</f>
        <v>0</v>
      </c>
      <c r="J2032">
        <f t="shared" si="650"/>
        <v>1</v>
      </c>
      <c r="K2032">
        <f t="shared" si="651"/>
        <v>55</v>
      </c>
      <c r="L2032">
        <f t="shared" si="652"/>
        <v>56</v>
      </c>
      <c r="M2032">
        <f t="shared" si="653"/>
        <v>0</v>
      </c>
      <c r="N2032">
        <f>VLOOKUP(A2032,Mobility!$A:$L,7,FALSE)</f>
        <v>-40</v>
      </c>
      <c r="O2032">
        <f>VLOOKUP(A2032,Mobility!$A:$L,8,FALSE)</f>
        <v>-10</v>
      </c>
      <c r="P2032">
        <f>VLOOKUP(A2032,Mobility!$A:$L,9,FALSE)</f>
        <v>33</v>
      </c>
      <c r="Q2032">
        <f>VLOOKUP(A2032,Mobility!$A:$L,10,FALSE)</f>
        <v>-18</v>
      </c>
      <c r="R2032">
        <f>VLOOKUP(A2032,Mobility!$A:$L,11,FALSE)</f>
        <v>-27</v>
      </c>
      <c r="S2032">
        <f>VLOOKUP(A2032,Mobility!$A:$L,12,FALSE)</f>
        <v>8</v>
      </c>
      <c r="T2032">
        <f>VLOOKUP(D2032,'Pop and Pop Den'!A:C,2,FALSE)</f>
        <v>1778070</v>
      </c>
      <c r="U2032">
        <f>VLOOKUP(D2032,'Pop and Pop Den'!A:C,3,FALSE)</f>
        <v>73.969099999999997</v>
      </c>
      <c r="V2032">
        <f>VLOOKUP(D2032,Unemployment!A:B,2,FALSE)</f>
        <v>4.9000000000000004</v>
      </c>
      <c r="W2032">
        <f>VLOOKUP(D2032,Unemployment!H:J,2,FALSE)</f>
        <v>4.9000000000000004</v>
      </c>
      <c r="X2032">
        <f>VLOOKUP(D2032,Unemployment!H:J,3,FALSE)</f>
        <v>6.1</v>
      </c>
      <c r="Y2032">
        <f t="shared" si="639"/>
        <v>1.1999999999999993</v>
      </c>
      <c r="Z2032">
        <f t="shared" si="640"/>
        <v>1.1999999999999993</v>
      </c>
      <c r="AA2032">
        <f>VLOOKUP(D2032,MedianAge!A:B,2,FALSE)</f>
        <v>42.4</v>
      </c>
      <c r="AB2032" s="6">
        <f>VLOOKUP(D2032,StateActions!F:G,2,FALSE)</f>
        <v>43914</v>
      </c>
      <c r="AC2032" s="6">
        <f>VLOOKUP(D2032,StateActions!L:M,2,FALSE)</f>
        <v>43913</v>
      </c>
      <c r="AD2032" s="6">
        <f>VLOOKUP(D2032,StateActions!A:B,2,FALSE)</f>
        <v>43903</v>
      </c>
      <c r="AE2032">
        <f t="shared" si="641"/>
        <v>-2</v>
      </c>
      <c r="AF2032">
        <f t="shared" si="642"/>
        <v>-1</v>
      </c>
      <c r="AG2032">
        <f t="shared" si="643"/>
        <v>9</v>
      </c>
      <c r="AH2032" s="18">
        <f t="shared" si="644"/>
        <v>3.0226700251889168E-2</v>
      </c>
      <c r="AI2032" s="18">
        <f t="shared" si="645"/>
        <v>0.96977329974811088</v>
      </c>
      <c r="AJ2032" s="20">
        <f t="shared" si="646"/>
        <v>0</v>
      </c>
      <c r="AK2032" t="str">
        <f t="shared" si="647"/>
        <v>Exclude less than 10 Deaths</v>
      </c>
      <c r="AL2032" t="str">
        <f t="shared" si="648"/>
        <v>Less than 10 deaths</v>
      </c>
      <c r="AM2032" s="6" t="str">
        <f>IFERROR(VLOOKUP(D2032,DatesEachStateReach10Deaths!A:B,2,FALSE),AK2032)</f>
        <v>Exclude less than 10 Deaths</v>
      </c>
      <c r="AN2032" t="str">
        <f t="shared" si="649"/>
        <v>Exclude less than 10 Deaths</v>
      </c>
    </row>
    <row r="2033" spans="1:40" x14ac:dyDescent="0.25">
      <c r="A2033" t="str">
        <f t="shared" si="636"/>
        <v>43913West Virginia</v>
      </c>
      <c r="B2033" t="str">
        <f t="shared" si="637"/>
        <v>43913WV</v>
      </c>
      <c r="C2033" s="6">
        <v>43913</v>
      </c>
      <c r="D2033" t="s">
        <v>111</v>
      </c>
      <c r="E2033" t="s">
        <v>59</v>
      </c>
      <c r="F2033">
        <f>IFERROR(VLOOKUP(B2033,CovidTracking!B:G,4,FALSE),0)</f>
        <v>16</v>
      </c>
      <c r="G2033">
        <f>IFERROR(VLOOKUP(B2033,CovidTracking!B:G,5,FALSE),0)</f>
        <v>444</v>
      </c>
      <c r="H2033">
        <f t="shared" si="638"/>
        <v>460</v>
      </c>
      <c r="I2033">
        <f>IFERROR(VLOOKUP(B2033,CovidTracking!B:G,6,FALSE),0)</f>
        <v>0</v>
      </c>
      <c r="J2033">
        <f t="shared" si="650"/>
        <v>4</v>
      </c>
      <c r="K2033">
        <f t="shared" si="651"/>
        <v>59</v>
      </c>
      <c r="L2033">
        <f t="shared" si="652"/>
        <v>63</v>
      </c>
      <c r="M2033">
        <f t="shared" si="653"/>
        <v>0</v>
      </c>
      <c r="N2033">
        <f>VLOOKUP(A2033,Mobility!$A:$L,7,FALSE)</f>
        <v>-34</v>
      </c>
      <c r="O2033">
        <f>VLOOKUP(A2033,Mobility!$A:$L,8,FALSE)</f>
        <v>-5</v>
      </c>
      <c r="P2033">
        <f>VLOOKUP(A2033,Mobility!$A:$L,9,FALSE)</f>
        <v>-22</v>
      </c>
      <c r="Q2033">
        <f>VLOOKUP(A2033,Mobility!$A:$L,10,FALSE)</f>
        <v>-25</v>
      </c>
      <c r="R2033">
        <f>VLOOKUP(A2033,Mobility!$A:$L,11,FALSE)</f>
        <v>-33</v>
      </c>
      <c r="S2033">
        <f>VLOOKUP(A2033,Mobility!$A:$L,12,FALSE)</f>
        <v>14</v>
      </c>
      <c r="T2033">
        <f>VLOOKUP(D2033,'Pop and Pop Den'!A:C,2,FALSE)</f>
        <v>1778070</v>
      </c>
      <c r="U2033">
        <f>VLOOKUP(D2033,'Pop and Pop Den'!A:C,3,FALSE)</f>
        <v>73.969099999999997</v>
      </c>
      <c r="V2033">
        <f>VLOOKUP(D2033,Unemployment!A:B,2,FALSE)</f>
        <v>4.9000000000000004</v>
      </c>
      <c r="W2033">
        <f>VLOOKUP(D2033,Unemployment!H:J,2,FALSE)</f>
        <v>4.9000000000000004</v>
      </c>
      <c r="X2033">
        <f>VLOOKUP(D2033,Unemployment!H:J,3,FALSE)</f>
        <v>6.1</v>
      </c>
      <c r="Y2033">
        <f t="shared" si="639"/>
        <v>1.1999999999999993</v>
      </c>
      <c r="Z2033">
        <f t="shared" si="640"/>
        <v>1.1999999999999993</v>
      </c>
      <c r="AA2033">
        <f>VLOOKUP(D2033,MedianAge!A:B,2,FALSE)</f>
        <v>42.4</v>
      </c>
      <c r="AB2033" s="6">
        <f>VLOOKUP(D2033,StateActions!F:G,2,FALSE)</f>
        <v>43914</v>
      </c>
      <c r="AC2033" s="6">
        <f>VLOOKUP(D2033,StateActions!L:M,2,FALSE)</f>
        <v>43913</v>
      </c>
      <c r="AD2033" s="6">
        <f>VLOOKUP(D2033,StateActions!A:B,2,FALSE)</f>
        <v>43903</v>
      </c>
      <c r="AE2033">
        <f t="shared" si="641"/>
        <v>-1</v>
      </c>
      <c r="AF2033">
        <f t="shared" si="642"/>
        <v>0</v>
      </c>
      <c r="AG2033">
        <f t="shared" si="643"/>
        <v>10</v>
      </c>
      <c r="AH2033" s="18">
        <f t="shared" si="644"/>
        <v>3.4782608695652174E-2</v>
      </c>
      <c r="AI2033" s="18">
        <f t="shared" si="645"/>
        <v>0.9652173913043478</v>
      </c>
      <c r="AJ2033" s="20">
        <f t="shared" si="646"/>
        <v>0</v>
      </c>
      <c r="AK2033" t="str">
        <f t="shared" si="647"/>
        <v>Exclude less than 10 Deaths</v>
      </c>
      <c r="AL2033" t="str">
        <f t="shared" si="648"/>
        <v>Less than 10 deaths</v>
      </c>
      <c r="AM2033" s="6" t="str">
        <f>IFERROR(VLOOKUP(D2033,DatesEachStateReach10Deaths!A:B,2,FALSE),AK2033)</f>
        <v>Exclude less than 10 Deaths</v>
      </c>
      <c r="AN2033" t="str">
        <f t="shared" si="649"/>
        <v>Exclude less than 10 Deaths</v>
      </c>
    </row>
    <row r="2034" spans="1:40" x14ac:dyDescent="0.25">
      <c r="A2034" t="str">
        <f t="shared" si="636"/>
        <v>43914West Virginia</v>
      </c>
      <c r="B2034" t="str">
        <f t="shared" si="637"/>
        <v>43914WV</v>
      </c>
      <c r="C2034" s="6">
        <v>43914</v>
      </c>
      <c r="D2034" t="s">
        <v>111</v>
      </c>
      <c r="E2034" t="s">
        <v>59</v>
      </c>
      <c r="F2034">
        <f>IFERROR(VLOOKUP(B2034,CovidTracking!B:G,4,FALSE),0)</f>
        <v>20</v>
      </c>
      <c r="G2034">
        <f>IFERROR(VLOOKUP(B2034,CovidTracking!B:G,5,FALSE),0)</f>
        <v>610</v>
      </c>
      <c r="H2034">
        <f t="shared" si="638"/>
        <v>630</v>
      </c>
      <c r="I2034">
        <f>IFERROR(VLOOKUP(B2034,CovidTracking!B:G,6,FALSE),0)</f>
        <v>0</v>
      </c>
      <c r="J2034">
        <f t="shared" si="650"/>
        <v>4</v>
      </c>
      <c r="K2034">
        <f t="shared" si="651"/>
        <v>166</v>
      </c>
      <c r="L2034">
        <f t="shared" si="652"/>
        <v>170</v>
      </c>
      <c r="M2034">
        <f t="shared" si="653"/>
        <v>0</v>
      </c>
      <c r="N2034">
        <f>VLOOKUP(A2034,Mobility!$A:$L,7,FALSE)</f>
        <v>-36</v>
      </c>
      <c r="O2034">
        <f>VLOOKUP(A2034,Mobility!$A:$L,8,FALSE)</f>
        <v>-11</v>
      </c>
      <c r="P2034">
        <f>VLOOKUP(A2034,Mobility!$A:$L,9,FALSE)</f>
        <v>5</v>
      </c>
      <c r="Q2034">
        <f>VLOOKUP(A2034,Mobility!$A:$L,10,FALSE)</f>
        <v>-23</v>
      </c>
      <c r="R2034">
        <f>VLOOKUP(A2034,Mobility!$A:$L,11,FALSE)</f>
        <v>-37</v>
      </c>
      <c r="S2034">
        <f>VLOOKUP(A2034,Mobility!$A:$L,12,FALSE)</f>
        <v>13</v>
      </c>
      <c r="T2034">
        <f>VLOOKUP(D2034,'Pop and Pop Den'!A:C,2,FALSE)</f>
        <v>1778070</v>
      </c>
      <c r="U2034">
        <f>VLOOKUP(D2034,'Pop and Pop Den'!A:C,3,FALSE)</f>
        <v>73.969099999999997</v>
      </c>
      <c r="V2034">
        <f>VLOOKUP(D2034,Unemployment!A:B,2,FALSE)</f>
        <v>4.9000000000000004</v>
      </c>
      <c r="W2034">
        <f>VLOOKUP(D2034,Unemployment!H:J,2,FALSE)</f>
        <v>4.9000000000000004</v>
      </c>
      <c r="X2034">
        <f>VLOOKUP(D2034,Unemployment!H:J,3,FALSE)</f>
        <v>6.1</v>
      </c>
      <c r="Y2034">
        <f t="shared" si="639"/>
        <v>1.1999999999999993</v>
      </c>
      <c r="Z2034">
        <f t="shared" si="640"/>
        <v>1.1999999999999993</v>
      </c>
      <c r="AA2034">
        <f>VLOOKUP(D2034,MedianAge!A:B,2,FALSE)</f>
        <v>42.4</v>
      </c>
      <c r="AB2034" s="6">
        <f>VLOOKUP(D2034,StateActions!F:G,2,FALSE)</f>
        <v>43914</v>
      </c>
      <c r="AC2034" s="6">
        <f>VLOOKUP(D2034,StateActions!L:M,2,FALSE)</f>
        <v>43913</v>
      </c>
      <c r="AD2034" s="6">
        <f>VLOOKUP(D2034,StateActions!A:B,2,FALSE)</f>
        <v>43903</v>
      </c>
      <c r="AE2034">
        <f t="shared" si="641"/>
        <v>0</v>
      </c>
      <c r="AF2034">
        <f t="shared" si="642"/>
        <v>1</v>
      </c>
      <c r="AG2034">
        <f t="shared" si="643"/>
        <v>11</v>
      </c>
      <c r="AH2034" s="18">
        <f t="shared" si="644"/>
        <v>3.1746031746031744E-2</v>
      </c>
      <c r="AI2034" s="18">
        <f t="shared" si="645"/>
        <v>0.96825396825396826</v>
      </c>
      <c r="AJ2034" s="20">
        <f t="shared" si="646"/>
        <v>0</v>
      </c>
      <c r="AK2034" t="str">
        <f t="shared" si="647"/>
        <v>Exclude less than 10 Deaths</v>
      </c>
      <c r="AL2034" t="str">
        <f t="shared" si="648"/>
        <v>Less than 10 deaths</v>
      </c>
      <c r="AM2034" s="6" t="str">
        <f>IFERROR(VLOOKUP(D2034,DatesEachStateReach10Deaths!A:B,2,FALSE),AK2034)</f>
        <v>Exclude less than 10 Deaths</v>
      </c>
      <c r="AN2034" t="str">
        <f t="shared" si="649"/>
        <v>Exclude less than 10 Deaths</v>
      </c>
    </row>
    <row r="2035" spans="1:40" x14ac:dyDescent="0.25">
      <c r="A2035" t="str">
        <f t="shared" si="636"/>
        <v>43915West Virginia</v>
      </c>
      <c r="B2035" t="str">
        <f t="shared" si="637"/>
        <v>43915WV</v>
      </c>
      <c r="C2035" s="6">
        <v>43915</v>
      </c>
      <c r="D2035" t="s">
        <v>111</v>
      </c>
      <c r="E2035" t="s">
        <v>59</v>
      </c>
      <c r="F2035">
        <f>IFERROR(VLOOKUP(B2035,CovidTracking!B:G,4,FALSE),0)</f>
        <v>39</v>
      </c>
      <c r="G2035">
        <f>IFERROR(VLOOKUP(B2035,CovidTracking!B:G,5,FALSE),0)</f>
        <v>759</v>
      </c>
      <c r="H2035">
        <f t="shared" si="638"/>
        <v>798</v>
      </c>
      <c r="I2035">
        <f>IFERROR(VLOOKUP(B2035,CovidTracking!B:G,6,FALSE),0)</f>
        <v>0</v>
      </c>
      <c r="J2035">
        <f t="shared" si="650"/>
        <v>19</v>
      </c>
      <c r="K2035">
        <f t="shared" si="651"/>
        <v>149</v>
      </c>
      <c r="L2035">
        <f t="shared" si="652"/>
        <v>168</v>
      </c>
      <c r="M2035">
        <f t="shared" si="653"/>
        <v>0</v>
      </c>
      <c r="N2035">
        <f>VLOOKUP(A2035,Mobility!$A:$L,7,FALSE)</f>
        <v>-46</v>
      </c>
      <c r="O2035">
        <f>VLOOKUP(A2035,Mobility!$A:$L,8,FALSE)</f>
        <v>-25</v>
      </c>
      <c r="P2035">
        <f>VLOOKUP(A2035,Mobility!$A:$L,9,FALSE)</f>
        <v>-15</v>
      </c>
      <c r="Q2035">
        <f>VLOOKUP(A2035,Mobility!$A:$L,10,FALSE)</f>
        <v>-27</v>
      </c>
      <c r="R2035">
        <f>VLOOKUP(A2035,Mobility!$A:$L,11,FALSE)</f>
        <v>-42</v>
      </c>
      <c r="S2035">
        <f>VLOOKUP(A2035,Mobility!$A:$L,12,FALSE)</f>
        <v>16</v>
      </c>
      <c r="T2035">
        <f>VLOOKUP(D2035,'Pop and Pop Den'!A:C,2,FALSE)</f>
        <v>1778070</v>
      </c>
      <c r="U2035">
        <f>VLOOKUP(D2035,'Pop and Pop Den'!A:C,3,FALSE)</f>
        <v>73.969099999999997</v>
      </c>
      <c r="V2035">
        <f>VLOOKUP(D2035,Unemployment!A:B,2,FALSE)</f>
        <v>4.9000000000000004</v>
      </c>
      <c r="W2035">
        <f>VLOOKUP(D2035,Unemployment!H:J,2,FALSE)</f>
        <v>4.9000000000000004</v>
      </c>
      <c r="X2035">
        <f>VLOOKUP(D2035,Unemployment!H:J,3,FALSE)</f>
        <v>6.1</v>
      </c>
      <c r="Y2035">
        <f t="shared" si="639"/>
        <v>1.1999999999999993</v>
      </c>
      <c r="Z2035">
        <f t="shared" si="640"/>
        <v>1.1999999999999993</v>
      </c>
      <c r="AA2035">
        <f>VLOOKUP(D2035,MedianAge!A:B,2,FALSE)</f>
        <v>42.4</v>
      </c>
      <c r="AB2035" s="6">
        <f>VLOOKUP(D2035,StateActions!F:G,2,FALSE)</f>
        <v>43914</v>
      </c>
      <c r="AC2035" s="6">
        <f>VLOOKUP(D2035,StateActions!L:M,2,FALSE)</f>
        <v>43913</v>
      </c>
      <c r="AD2035" s="6">
        <f>VLOOKUP(D2035,StateActions!A:B,2,FALSE)</f>
        <v>43903</v>
      </c>
      <c r="AE2035">
        <f t="shared" si="641"/>
        <v>1</v>
      </c>
      <c r="AF2035">
        <f t="shared" si="642"/>
        <v>2</v>
      </c>
      <c r="AG2035">
        <f t="shared" si="643"/>
        <v>12</v>
      </c>
      <c r="AH2035" s="18">
        <f t="shared" si="644"/>
        <v>4.8872180451127817E-2</v>
      </c>
      <c r="AI2035" s="18">
        <f t="shared" si="645"/>
        <v>0.95112781954887216</v>
      </c>
      <c r="AJ2035" s="20">
        <f t="shared" si="646"/>
        <v>0</v>
      </c>
      <c r="AK2035" t="str">
        <f t="shared" si="647"/>
        <v>Exclude less than 10 Deaths</v>
      </c>
      <c r="AL2035" t="str">
        <f t="shared" si="648"/>
        <v>Less than 10 deaths</v>
      </c>
      <c r="AM2035" s="6" t="str">
        <f>IFERROR(VLOOKUP(D2035,DatesEachStateReach10Deaths!A:B,2,FALSE),AK2035)</f>
        <v>Exclude less than 10 Deaths</v>
      </c>
      <c r="AN2035" t="str">
        <f t="shared" si="649"/>
        <v>Exclude less than 10 Deaths</v>
      </c>
    </row>
    <row r="2036" spans="1:40" x14ac:dyDescent="0.25">
      <c r="A2036" t="str">
        <f t="shared" si="636"/>
        <v>43916West Virginia</v>
      </c>
      <c r="B2036" t="str">
        <f t="shared" si="637"/>
        <v>43916WV</v>
      </c>
      <c r="C2036" s="6">
        <v>43916</v>
      </c>
      <c r="D2036" t="s">
        <v>111</v>
      </c>
      <c r="E2036" t="s">
        <v>59</v>
      </c>
      <c r="F2036">
        <f>IFERROR(VLOOKUP(B2036,CovidTracking!B:G,4,FALSE),0)</f>
        <v>51</v>
      </c>
      <c r="G2036">
        <f>IFERROR(VLOOKUP(B2036,CovidTracking!B:G,5,FALSE),0)</f>
        <v>1031</v>
      </c>
      <c r="H2036">
        <f t="shared" si="638"/>
        <v>1082</v>
      </c>
      <c r="I2036">
        <f>IFERROR(VLOOKUP(B2036,CovidTracking!B:G,6,FALSE),0)</f>
        <v>0</v>
      </c>
      <c r="J2036">
        <f t="shared" si="650"/>
        <v>12</v>
      </c>
      <c r="K2036">
        <f t="shared" si="651"/>
        <v>272</v>
      </c>
      <c r="L2036">
        <f t="shared" si="652"/>
        <v>284</v>
      </c>
      <c r="M2036">
        <f t="shared" si="653"/>
        <v>0</v>
      </c>
      <c r="N2036">
        <f>VLOOKUP(A2036,Mobility!$A:$L,7,FALSE)</f>
        <v>-40</v>
      </c>
      <c r="O2036">
        <f>VLOOKUP(A2036,Mobility!$A:$L,8,FALSE)</f>
        <v>-18</v>
      </c>
      <c r="P2036">
        <f>VLOOKUP(A2036,Mobility!$A:$L,9,FALSE)</f>
        <v>26</v>
      </c>
      <c r="Q2036">
        <f>VLOOKUP(A2036,Mobility!$A:$L,10,FALSE)</f>
        <v>-28</v>
      </c>
      <c r="R2036">
        <f>VLOOKUP(A2036,Mobility!$A:$L,11,FALSE)</f>
        <v>-41</v>
      </c>
      <c r="S2036">
        <f>VLOOKUP(A2036,Mobility!$A:$L,12,FALSE)</f>
        <v>15</v>
      </c>
      <c r="T2036">
        <f>VLOOKUP(D2036,'Pop and Pop Den'!A:C,2,FALSE)</f>
        <v>1778070</v>
      </c>
      <c r="U2036">
        <f>VLOOKUP(D2036,'Pop and Pop Den'!A:C,3,FALSE)</f>
        <v>73.969099999999997</v>
      </c>
      <c r="V2036">
        <f>VLOOKUP(D2036,Unemployment!A:B,2,FALSE)</f>
        <v>4.9000000000000004</v>
      </c>
      <c r="W2036">
        <f>VLOOKUP(D2036,Unemployment!H:J,2,FALSE)</f>
        <v>4.9000000000000004</v>
      </c>
      <c r="X2036">
        <f>VLOOKUP(D2036,Unemployment!H:J,3,FALSE)</f>
        <v>6.1</v>
      </c>
      <c r="Y2036">
        <f t="shared" si="639"/>
        <v>1.1999999999999993</v>
      </c>
      <c r="Z2036">
        <f t="shared" si="640"/>
        <v>1.1999999999999993</v>
      </c>
      <c r="AA2036">
        <f>VLOOKUP(D2036,MedianAge!A:B,2,FALSE)</f>
        <v>42.4</v>
      </c>
      <c r="AB2036" s="6">
        <f>VLOOKUP(D2036,StateActions!F:G,2,FALSE)</f>
        <v>43914</v>
      </c>
      <c r="AC2036" s="6">
        <f>VLOOKUP(D2036,StateActions!L:M,2,FALSE)</f>
        <v>43913</v>
      </c>
      <c r="AD2036" s="6">
        <f>VLOOKUP(D2036,StateActions!A:B,2,FALSE)</f>
        <v>43903</v>
      </c>
      <c r="AE2036">
        <f t="shared" si="641"/>
        <v>2</v>
      </c>
      <c r="AF2036">
        <f t="shared" si="642"/>
        <v>3</v>
      </c>
      <c r="AG2036">
        <f t="shared" si="643"/>
        <v>13</v>
      </c>
      <c r="AH2036" s="18">
        <f t="shared" si="644"/>
        <v>4.7134935304990758E-2</v>
      </c>
      <c r="AI2036" s="18">
        <f t="shared" si="645"/>
        <v>0.9528650646950092</v>
      </c>
      <c r="AJ2036" s="20">
        <f t="shared" si="646"/>
        <v>0</v>
      </c>
      <c r="AK2036" t="str">
        <f t="shared" si="647"/>
        <v>Exclude less than 10 Deaths</v>
      </c>
      <c r="AL2036" t="str">
        <f t="shared" si="648"/>
        <v>Less than 10 deaths</v>
      </c>
      <c r="AM2036" s="6" t="str">
        <f>IFERROR(VLOOKUP(D2036,DatesEachStateReach10Deaths!A:B,2,FALSE),AK2036)</f>
        <v>Exclude less than 10 Deaths</v>
      </c>
      <c r="AN2036" t="str">
        <f t="shared" si="649"/>
        <v>Exclude less than 10 Deaths</v>
      </c>
    </row>
    <row r="2037" spans="1:40" x14ac:dyDescent="0.25">
      <c r="A2037" t="str">
        <f t="shared" si="636"/>
        <v>43917West Virginia</v>
      </c>
      <c r="B2037" t="str">
        <f t="shared" si="637"/>
        <v>43917WV</v>
      </c>
      <c r="C2037" s="6">
        <v>43917</v>
      </c>
      <c r="D2037" t="s">
        <v>111</v>
      </c>
      <c r="E2037" t="s">
        <v>59</v>
      </c>
      <c r="F2037">
        <f>IFERROR(VLOOKUP(B2037,CovidTracking!B:G,4,FALSE),0)</f>
        <v>76</v>
      </c>
      <c r="G2037">
        <f>IFERROR(VLOOKUP(B2037,CovidTracking!B:G,5,FALSE),0)</f>
        <v>1779</v>
      </c>
      <c r="H2037">
        <f t="shared" si="638"/>
        <v>1855</v>
      </c>
      <c r="I2037">
        <f>IFERROR(VLOOKUP(B2037,CovidTracking!B:G,6,FALSE),0)</f>
        <v>0</v>
      </c>
      <c r="J2037">
        <f t="shared" si="650"/>
        <v>25</v>
      </c>
      <c r="K2037">
        <f t="shared" si="651"/>
        <v>748</v>
      </c>
      <c r="L2037">
        <f t="shared" si="652"/>
        <v>773</v>
      </c>
      <c r="M2037">
        <f t="shared" si="653"/>
        <v>0</v>
      </c>
      <c r="N2037">
        <f>VLOOKUP(A2037,Mobility!$A:$L,7,FALSE)</f>
        <v>-43</v>
      </c>
      <c r="O2037">
        <f>VLOOKUP(A2037,Mobility!$A:$L,8,FALSE)</f>
        <v>-23</v>
      </c>
      <c r="P2037">
        <f>VLOOKUP(A2037,Mobility!$A:$L,9,FALSE)</f>
        <v>3</v>
      </c>
      <c r="Q2037">
        <f>VLOOKUP(A2037,Mobility!$A:$L,10,FALSE)</f>
        <v>-36</v>
      </c>
      <c r="R2037">
        <f>VLOOKUP(A2037,Mobility!$A:$L,11,FALSE)</f>
        <v>-41</v>
      </c>
      <c r="S2037">
        <f>VLOOKUP(A2037,Mobility!$A:$L,12,FALSE)</f>
        <v>18</v>
      </c>
      <c r="T2037">
        <f>VLOOKUP(D2037,'Pop and Pop Den'!A:C,2,FALSE)</f>
        <v>1778070</v>
      </c>
      <c r="U2037">
        <f>VLOOKUP(D2037,'Pop and Pop Den'!A:C,3,FALSE)</f>
        <v>73.969099999999997</v>
      </c>
      <c r="V2037">
        <f>VLOOKUP(D2037,Unemployment!A:B,2,FALSE)</f>
        <v>4.9000000000000004</v>
      </c>
      <c r="W2037">
        <f>VLOOKUP(D2037,Unemployment!H:J,2,FALSE)</f>
        <v>4.9000000000000004</v>
      </c>
      <c r="X2037">
        <f>VLOOKUP(D2037,Unemployment!H:J,3,FALSE)</f>
        <v>6.1</v>
      </c>
      <c r="Y2037">
        <f t="shared" si="639"/>
        <v>1.1999999999999993</v>
      </c>
      <c r="Z2037">
        <f t="shared" si="640"/>
        <v>1.1999999999999993</v>
      </c>
      <c r="AA2037">
        <f>VLOOKUP(D2037,MedianAge!A:B,2,FALSE)</f>
        <v>42.4</v>
      </c>
      <c r="AB2037" s="6">
        <f>VLOOKUP(D2037,StateActions!F:G,2,FALSE)</f>
        <v>43914</v>
      </c>
      <c r="AC2037" s="6">
        <f>VLOOKUP(D2037,StateActions!L:M,2,FALSE)</f>
        <v>43913</v>
      </c>
      <c r="AD2037" s="6">
        <f>VLOOKUP(D2037,StateActions!A:B,2,FALSE)</f>
        <v>43903</v>
      </c>
      <c r="AE2037">
        <f t="shared" si="641"/>
        <v>3</v>
      </c>
      <c r="AF2037">
        <f t="shared" si="642"/>
        <v>4</v>
      </c>
      <c r="AG2037">
        <f t="shared" si="643"/>
        <v>14</v>
      </c>
      <c r="AH2037" s="18">
        <f t="shared" si="644"/>
        <v>4.0970350404312669E-2</v>
      </c>
      <c r="AI2037" s="18">
        <f t="shared" si="645"/>
        <v>0.95902964959568737</v>
      </c>
      <c r="AJ2037" s="20">
        <f t="shared" si="646"/>
        <v>0</v>
      </c>
      <c r="AK2037" t="str">
        <f t="shared" si="647"/>
        <v>Exclude less than 10 Deaths</v>
      </c>
      <c r="AL2037" t="str">
        <f t="shared" si="648"/>
        <v>Less than 10 deaths</v>
      </c>
      <c r="AM2037" s="6" t="str">
        <f>IFERROR(VLOOKUP(D2037,DatesEachStateReach10Deaths!A:B,2,FALSE),AK2037)</f>
        <v>Exclude less than 10 Deaths</v>
      </c>
      <c r="AN2037" t="str">
        <f t="shared" si="649"/>
        <v>Exclude less than 10 Deaths</v>
      </c>
    </row>
    <row r="2038" spans="1:40" x14ac:dyDescent="0.25">
      <c r="A2038" t="str">
        <f t="shared" si="636"/>
        <v>43918West Virginia</v>
      </c>
      <c r="B2038" t="str">
        <f t="shared" si="637"/>
        <v>43918WV</v>
      </c>
      <c r="C2038" s="6">
        <v>43918</v>
      </c>
      <c r="D2038" t="s">
        <v>111</v>
      </c>
      <c r="E2038" t="s">
        <v>59</v>
      </c>
      <c r="F2038">
        <f>IFERROR(VLOOKUP(B2038,CovidTracking!B:G,4,FALSE),0)</f>
        <v>96</v>
      </c>
      <c r="G2038">
        <f>IFERROR(VLOOKUP(B2038,CovidTracking!B:G,5,FALSE),0)</f>
        <v>2331</v>
      </c>
      <c r="H2038">
        <f t="shared" si="638"/>
        <v>2427</v>
      </c>
      <c r="I2038">
        <f>IFERROR(VLOOKUP(B2038,CovidTracking!B:G,6,FALSE),0)</f>
        <v>0</v>
      </c>
      <c r="J2038">
        <f t="shared" si="650"/>
        <v>20</v>
      </c>
      <c r="K2038">
        <f t="shared" si="651"/>
        <v>552</v>
      </c>
      <c r="L2038">
        <f t="shared" si="652"/>
        <v>572</v>
      </c>
      <c r="M2038">
        <f t="shared" si="653"/>
        <v>0</v>
      </c>
      <c r="N2038">
        <f>VLOOKUP(A2038,Mobility!$A:$L,7,FALSE)</f>
        <v>-42</v>
      </c>
      <c r="O2038">
        <f>VLOOKUP(A2038,Mobility!$A:$L,8,FALSE)</f>
        <v>-17</v>
      </c>
      <c r="P2038">
        <f>VLOOKUP(A2038,Mobility!$A:$L,9,FALSE)</f>
        <v>60</v>
      </c>
      <c r="Q2038">
        <f>VLOOKUP(A2038,Mobility!$A:$L,10,FALSE)</f>
        <v>-32</v>
      </c>
      <c r="R2038">
        <f>VLOOKUP(A2038,Mobility!$A:$L,11,FALSE)</f>
        <v>-30</v>
      </c>
      <c r="S2038">
        <f>VLOOKUP(A2038,Mobility!$A:$L,12,FALSE)</f>
        <v>9</v>
      </c>
      <c r="T2038">
        <f>VLOOKUP(D2038,'Pop and Pop Den'!A:C,2,FALSE)</f>
        <v>1778070</v>
      </c>
      <c r="U2038">
        <f>VLOOKUP(D2038,'Pop and Pop Den'!A:C,3,FALSE)</f>
        <v>73.969099999999997</v>
      </c>
      <c r="V2038">
        <f>VLOOKUP(D2038,Unemployment!A:B,2,FALSE)</f>
        <v>4.9000000000000004</v>
      </c>
      <c r="W2038">
        <f>VLOOKUP(D2038,Unemployment!H:J,2,FALSE)</f>
        <v>4.9000000000000004</v>
      </c>
      <c r="X2038">
        <f>VLOOKUP(D2038,Unemployment!H:J,3,FALSE)</f>
        <v>6.1</v>
      </c>
      <c r="Y2038">
        <f t="shared" si="639"/>
        <v>1.1999999999999993</v>
      </c>
      <c r="Z2038">
        <f t="shared" si="640"/>
        <v>1.1999999999999993</v>
      </c>
      <c r="AA2038">
        <f>VLOOKUP(D2038,MedianAge!A:B,2,FALSE)</f>
        <v>42.4</v>
      </c>
      <c r="AB2038" s="6">
        <f>VLOOKUP(D2038,StateActions!F:G,2,FALSE)</f>
        <v>43914</v>
      </c>
      <c r="AC2038" s="6">
        <f>VLOOKUP(D2038,StateActions!L:M,2,FALSE)</f>
        <v>43913</v>
      </c>
      <c r="AD2038" s="6">
        <f>VLOOKUP(D2038,StateActions!A:B,2,FALSE)</f>
        <v>43903</v>
      </c>
      <c r="AE2038">
        <f t="shared" si="641"/>
        <v>4</v>
      </c>
      <c r="AF2038">
        <f t="shared" si="642"/>
        <v>5</v>
      </c>
      <c r="AG2038">
        <f t="shared" si="643"/>
        <v>15</v>
      </c>
      <c r="AH2038" s="18">
        <f t="shared" si="644"/>
        <v>3.9555006180469712E-2</v>
      </c>
      <c r="AI2038" s="18">
        <f t="shared" si="645"/>
        <v>0.9604449938195303</v>
      </c>
      <c r="AJ2038" s="20">
        <f t="shared" si="646"/>
        <v>0</v>
      </c>
      <c r="AK2038" t="str">
        <f t="shared" si="647"/>
        <v>Exclude less than 10 Deaths</v>
      </c>
      <c r="AL2038" t="str">
        <f t="shared" si="648"/>
        <v>Less than 10 deaths</v>
      </c>
      <c r="AM2038" s="6" t="str">
        <f>IFERROR(VLOOKUP(D2038,DatesEachStateReach10Deaths!A:B,2,FALSE),AK2038)</f>
        <v>Exclude less than 10 Deaths</v>
      </c>
      <c r="AN2038" t="str">
        <f t="shared" si="649"/>
        <v>Exclude less than 10 Deaths</v>
      </c>
    </row>
    <row r="2039" spans="1:40" x14ac:dyDescent="0.25">
      <c r="A2039" t="str">
        <f t="shared" si="636"/>
        <v>43919West Virginia</v>
      </c>
      <c r="B2039" t="str">
        <f t="shared" si="637"/>
        <v>43919WV</v>
      </c>
      <c r="C2039" s="6">
        <v>43919</v>
      </c>
      <c r="D2039" t="s">
        <v>111</v>
      </c>
      <c r="E2039" t="s">
        <v>59</v>
      </c>
      <c r="F2039">
        <f>IFERROR(VLOOKUP(B2039,CovidTracking!B:G,4,FALSE),0)</f>
        <v>113</v>
      </c>
      <c r="G2039">
        <f>IFERROR(VLOOKUP(B2039,CovidTracking!B:G,5,FALSE),0)</f>
        <v>2705</v>
      </c>
      <c r="H2039">
        <f t="shared" si="638"/>
        <v>2818</v>
      </c>
      <c r="I2039">
        <f>IFERROR(VLOOKUP(B2039,CovidTracking!B:G,6,FALSE),0)</f>
        <v>0</v>
      </c>
      <c r="J2039">
        <f t="shared" si="650"/>
        <v>17</v>
      </c>
      <c r="K2039">
        <f t="shared" si="651"/>
        <v>374</v>
      </c>
      <c r="L2039">
        <f t="shared" si="652"/>
        <v>391</v>
      </c>
      <c r="M2039">
        <f t="shared" si="653"/>
        <v>0</v>
      </c>
      <c r="N2039">
        <f>VLOOKUP(A2039,Mobility!$A:$L,7,FALSE)</f>
        <v>-38</v>
      </c>
      <c r="O2039">
        <f>VLOOKUP(A2039,Mobility!$A:$L,8,FALSE)</f>
        <v>-16</v>
      </c>
      <c r="P2039">
        <f>VLOOKUP(A2039,Mobility!$A:$L,9,FALSE)</f>
        <v>52</v>
      </c>
      <c r="Q2039">
        <f>VLOOKUP(A2039,Mobility!$A:$L,10,FALSE)</f>
        <v>-31</v>
      </c>
      <c r="R2039">
        <f>VLOOKUP(A2039,Mobility!$A:$L,11,FALSE)</f>
        <v>-33</v>
      </c>
      <c r="S2039">
        <f>VLOOKUP(A2039,Mobility!$A:$L,12,FALSE)</f>
        <v>8</v>
      </c>
      <c r="T2039">
        <f>VLOOKUP(D2039,'Pop and Pop Den'!A:C,2,FALSE)</f>
        <v>1778070</v>
      </c>
      <c r="U2039">
        <f>VLOOKUP(D2039,'Pop and Pop Den'!A:C,3,FALSE)</f>
        <v>73.969099999999997</v>
      </c>
      <c r="V2039">
        <f>VLOOKUP(D2039,Unemployment!A:B,2,FALSE)</f>
        <v>4.9000000000000004</v>
      </c>
      <c r="W2039">
        <f>VLOOKUP(D2039,Unemployment!H:J,2,FALSE)</f>
        <v>4.9000000000000004</v>
      </c>
      <c r="X2039">
        <f>VLOOKUP(D2039,Unemployment!H:J,3,FALSE)</f>
        <v>6.1</v>
      </c>
      <c r="Y2039">
        <f t="shared" si="639"/>
        <v>1.1999999999999993</v>
      </c>
      <c r="Z2039">
        <f t="shared" si="640"/>
        <v>1.1999999999999993</v>
      </c>
      <c r="AA2039">
        <f>VLOOKUP(D2039,MedianAge!A:B,2,FALSE)</f>
        <v>42.4</v>
      </c>
      <c r="AB2039" s="6">
        <f>VLOOKUP(D2039,StateActions!F:G,2,FALSE)</f>
        <v>43914</v>
      </c>
      <c r="AC2039" s="6">
        <f>VLOOKUP(D2039,StateActions!L:M,2,FALSE)</f>
        <v>43913</v>
      </c>
      <c r="AD2039" s="6">
        <f>VLOOKUP(D2039,StateActions!A:B,2,FALSE)</f>
        <v>43903</v>
      </c>
      <c r="AE2039">
        <f t="shared" si="641"/>
        <v>5</v>
      </c>
      <c r="AF2039">
        <f t="shared" si="642"/>
        <v>6</v>
      </c>
      <c r="AG2039">
        <f t="shared" si="643"/>
        <v>16</v>
      </c>
      <c r="AH2039" s="18">
        <f t="shared" si="644"/>
        <v>4.0099361249112848E-2</v>
      </c>
      <c r="AI2039" s="18">
        <f t="shared" si="645"/>
        <v>0.95990063875088716</v>
      </c>
      <c r="AJ2039" s="20">
        <f t="shared" si="646"/>
        <v>0</v>
      </c>
      <c r="AK2039" t="str">
        <f t="shared" si="647"/>
        <v>Exclude less than 10 Deaths</v>
      </c>
      <c r="AL2039" t="str">
        <f t="shared" si="648"/>
        <v>Less than 10 deaths</v>
      </c>
      <c r="AM2039" s="6" t="str">
        <f>IFERROR(VLOOKUP(D2039,DatesEachStateReach10Deaths!A:B,2,FALSE),AK2039)</f>
        <v>Exclude less than 10 Deaths</v>
      </c>
      <c r="AN2039" t="str">
        <f t="shared" si="649"/>
        <v>Exclude less than 10 Deaths</v>
      </c>
    </row>
    <row r="2040" spans="1:40" x14ac:dyDescent="0.25">
      <c r="A2040" t="str">
        <f t="shared" si="636"/>
        <v>43920West Virginia</v>
      </c>
      <c r="B2040" t="str">
        <f t="shared" si="637"/>
        <v>43920WV</v>
      </c>
      <c r="C2040" s="6">
        <v>43920</v>
      </c>
      <c r="D2040" t="s">
        <v>111</v>
      </c>
      <c r="E2040" t="s">
        <v>59</v>
      </c>
      <c r="F2040">
        <f>IFERROR(VLOOKUP(B2040,CovidTracking!B:G,4,FALSE),0)</f>
        <v>126</v>
      </c>
      <c r="G2040">
        <f>IFERROR(VLOOKUP(B2040,CovidTracking!B:G,5,FALSE),0)</f>
        <v>2984</v>
      </c>
      <c r="H2040">
        <f t="shared" si="638"/>
        <v>3110</v>
      </c>
      <c r="I2040">
        <f>IFERROR(VLOOKUP(B2040,CovidTracking!B:G,6,FALSE),0)</f>
        <v>1</v>
      </c>
      <c r="J2040">
        <f t="shared" si="650"/>
        <v>13</v>
      </c>
      <c r="K2040">
        <f t="shared" si="651"/>
        <v>279</v>
      </c>
      <c r="L2040">
        <f t="shared" si="652"/>
        <v>292</v>
      </c>
      <c r="M2040">
        <f t="shared" si="653"/>
        <v>1</v>
      </c>
      <c r="N2040">
        <f>VLOOKUP(A2040,Mobility!$A:$L,7,FALSE)</f>
        <v>-34</v>
      </c>
      <c r="O2040">
        <f>VLOOKUP(A2040,Mobility!$A:$L,8,FALSE)</f>
        <v>-15</v>
      </c>
      <c r="P2040">
        <f>VLOOKUP(A2040,Mobility!$A:$L,9,FALSE)</f>
        <v>10</v>
      </c>
      <c r="Q2040">
        <f>VLOOKUP(A2040,Mobility!$A:$L,10,FALSE)</f>
        <v>-29</v>
      </c>
      <c r="R2040">
        <f>VLOOKUP(A2040,Mobility!$A:$L,11,FALSE)</f>
        <v>-41</v>
      </c>
      <c r="S2040">
        <f>VLOOKUP(A2040,Mobility!$A:$L,12,FALSE)</f>
        <v>15</v>
      </c>
      <c r="T2040">
        <f>VLOOKUP(D2040,'Pop and Pop Den'!A:C,2,FALSE)</f>
        <v>1778070</v>
      </c>
      <c r="U2040">
        <f>VLOOKUP(D2040,'Pop and Pop Den'!A:C,3,FALSE)</f>
        <v>73.969099999999997</v>
      </c>
      <c r="V2040">
        <f>VLOOKUP(D2040,Unemployment!A:B,2,FALSE)</f>
        <v>4.9000000000000004</v>
      </c>
      <c r="W2040">
        <f>VLOOKUP(D2040,Unemployment!H:J,2,FALSE)</f>
        <v>4.9000000000000004</v>
      </c>
      <c r="X2040">
        <f>VLOOKUP(D2040,Unemployment!H:J,3,FALSE)</f>
        <v>6.1</v>
      </c>
      <c r="Y2040">
        <f t="shared" si="639"/>
        <v>1.1999999999999993</v>
      </c>
      <c r="Z2040">
        <f t="shared" si="640"/>
        <v>1.1999999999999993</v>
      </c>
      <c r="AA2040">
        <f>VLOOKUP(D2040,MedianAge!A:B,2,FALSE)</f>
        <v>42.4</v>
      </c>
      <c r="AB2040" s="6">
        <f>VLOOKUP(D2040,StateActions!F:G,2,FALSE)</f>
        <v>43914</v>
      </c>
      <c r="AC2040" s="6">
        <f>VLOOKUP(D2040,StateActions!L:M,2,FALSE)</f>
        <v>43913</v>
      </c>
      <c r="AD2040" s="6">
        <f>VLOOKUP(D2040,StateActions!A:B,2,FALSE)</f>
        <v>43903</v>
      </c>
      <c r="AE2040">
        <f t="shared" si="641"/>
        <v>6</v>
      </c>
      <c r="AF2040">
        <f t="shared" si="642"/>
        <v>7</v>
      </c>
      <c r="AG2040">
        <f t="shared" si="643"/>
        <v>17</v>
      </c>
      <c r="AH2040" s="18">
        <f t="shared" si="644"/>
        <v>4.0514469453376209E-2</v>
      </c>
      <c r="AI2040" s="18">
        <f t="shared" si="645"/>
        <v>0.95948553054662378</v>
      </c>
      <c r="AJ2040" s="20">
        <f t="shared" si="646"/>
        <v>3.2154340836012862E-4</v>
      </c>
      <c r="AK2040" t="str">
        <f t="shared" si="647"/>
        <v>Exclude less than 10 Deaths</v>
      </c>
      <c r="AL2040" t="str">
        <f t="shared" si="648"/>
        <v>Less than 10 deaths</v>
      </c>
      <c r="AM2040" s="6" t="str">
        <f>IFERROR(VLOOKUP(D2040,DatesEachStateReach10Deaths!A:B,2,FALSE),AK2040)</f>
        <v>Exclude less than 10 Deaths</v>
      </c>
      <c r="AN2040" t="str">
        <f t="shared" si="649"/>
        <v>Exclude less than 10 Deaths</v>
      </c>
    </row>
    <row r="2041" spans="1:40" x14ac:dyDescent="0.25">
      <c r="A2041" t="str">
        <f t="shared" si="636"/>
        <v>43921West Virginia</v>
      </c>
      <c r="B2041" t="str">
        <f t="shared" si="637"/>
        <v>43921WV</v>
      </c>
      <c r="C2041" s="6">
        <v>43921</v>
      </c>
      <c r="D2041" t="s">
        <v>111</v>
      </c>
      <c r="E2041" t="s">
        <v>59</v>
      </c>
      <c r="F2041">
        <f>IFERROR(VLOOKUP(B2041,CovidTracking!B:G,4,FALSE),0)</f>
        <v>162</v>
      </c>
      <c r="G2041">
        <f>IFERROR(VLOOKUP(B2041,CovidTracking!B:G,5,FALSE),0)</f>
        <v>3981</v>
      </c>
      <c r="H2041">
        <f t="shared" si="638"/>
        <v>4143</v>
      </c>
      <c r="I2041">
        <f>IFERROR(VLOOKUP(B2041,CovidTracking!B:G,6,FALSE),0)</f>
        <v>1</v>
      </c>
      <c r="J2041">
        <f t="shared" si="650"/>
        <v>36</v>
      </c>
      <c r="K2041">
        <f t="shared" si="651"/>
        <v>997</v>
      </c>
      <c r="L2041">
        <f t="shared" si="652"/>
        <v>1033</v>
      </c>
      <c r="M2041">
        <f t="shared" si="653"/>
        <v>0</v>
      </c>
      <c r="N2041">
        <f>VLOOKUP(A2041,Mobility!$A:$L,7,FALSE)</f>
        <v>-37</v>
      </c>
      <c r="O2041">
        <f>VLOOKUP(A2041,Mobility!$A:$L,8,FALSE)</f>
        <v>-15</v>
      </c>
      <c r="P2041">
        <f>VLOOKUP(A2041,Mobility!$A:$L,9,FALSE)</f>
        <v>-14</v>
      </c>
      <c r="Q2041">
        <f>VLOOKUP(A2041,Mobility!$A:$L,10,FALSE)</f>
        <v>-28</v>
      </c>
      <c r="R2041">
        <f>VLOOKUP(A2041,Mobility!$A:$L,11,FALSE)</f>
        <v>-42</v>
      </c>
      <c r="S2041">
        <f>VLOOKUP(A2041,Mobility!$A:$L,12,FALSE)</f>
        <v>15</v>
      </c>
      <c r="T2041">
        <f>VLOOKUP(D2041,'Pop and Pop Den'!A:C,2,FALSE)</f>
        <v>1778070</v>
      </c>
      <c r="U2041">
        <f>VLOOKUP(D2041,'Pop and Pop Den'!A:C,3,FALSE)</f>
        <v>73.969099999999997</v>
      </c>
      <c r="V2041">
        <f>VLOOKUP(D2041,Unemployment!A:B,2,FALSE)</f>
        <v>4.9000000000000004</v>
      </c>
      <c r="W2041">
        <f>VLOOKUP(D2041,Unemployment!H:J,2,FALSE)</f>
        <v>4.9000000000000004</v>
      </c>
      <c r="X2041">
        <f>VLOOKUP(D2041,Unemployment!H:J,3,FALSE)</f>
        <v>6.1</v>
      </c>
      <c r="Y2041">
        <f t="shared" si="639"/>
        <v>1.1999999999999993</v>
      </c>
      <c r="Z2041">
        <f t="shared" si="640"/>
        <v>1.1999999999999993</v>
      </c>
      <c r="AA2041">
        <f>VLOOKUP(D2041,MedianAge!A:B,2,FALSE)</f>
        <v>42.4</v>
      </c>
      <c r="AB2041" s="6">
        <f>VLOOKUP(D2041,StateActions!F:G,2,FALSE)</f>
        <v>43914</v>
      </c>
      <c r="AC2041" s="6">
        <f>VLOOKUP(D2041,StateActions!L:M,2,FALSE)</f>
        <v>43913</v>
      </c>
      <c r="AD2041" s="6">
        <f>VLOOKUP(D2041,StateActions!A:B,2,FALSE)</f>
        <v>43903</v>
      </c>
      <c r="AE2041">
        <f t="shared" si="641"/>
        <v>7</v>
      </c>
      <c r="AF2041">
        <f t="shared" si="642"/>
        <v>8</v>
      </c>
      <c r="AG2041">
        <f t="shared" si="643"/>
        <v>18</v>
      </c>
      <c r="AH2041" s="18">
        <f t="shared" si="644"/>
        <v>3.9102099927588702E-2</v>
      </c>
      <c r="AI2041" s="18">
        <f t="shared" si="645"/>
        <v>0.96089790007241127</v>
      </c>
      <c r="AJ2041" s="20">
        <f t="shared" si="646"/>
        <v>2.4137098720733769E-4</v>
      </c>
      <c r="AK2041" t="str">
        <f t="shared" si="647"/>
        <v>Exclude less than 10 Deaths</v>
      </c>
      <c r="AL2041" t="str">
        <f t="shared" si="648"/>
        <v>Less than 10 deaths</v>
      </c>
      <c r="AM2041" s="6" t="str">
        <f>IFERROR(VLOOKUP(D2041,DatesEachStateReach10Deaths!A:B,2,FALSE),AK2041)</f>
        <v>Exclude less than 10 Deaths</v>
      </c>
      <c r="AN2041" t="str">
        <f t="shared" si="649"/>
        <v>Exclude less than 10 Deaths</v>
      </c>
    </row>
    <row r="2042" spans="1:40" x14ac:dyDescent="0.25">
      <c r="A2042" t="str">
        <f t="shared" si="636"/>
        <v>43922West Virginia</v>
      </c>
      <c r="B2042" t="str">
        <f t="shared" si="637"/>
        <v>43922WV</v>
      </c>
      <c r="C2042" s="6">
        <v>43922</v>
      </c>
      <c r="D2042" t="s">
        <v>111</v>
      </c>
      <c r="E2042" t="s">
        <v>59</v>
      </c>
      <c r="F2042">
        <f>IFERROR(VLOOKUP(B2042,CovidTracking!B:G,4,FALSE),0)</f>
        <v>191</v>
      </c>
      <c r="G2042">
        <f>IFERROR(VLOOKUP(B2042,CovidTracking!B:G,5,FALSE),0)</f>
        <v>4384</v>
      </c>
      <c r="H2042">
        <f t="shared" si="638"/>
        <v>4575</v>
      </c>
      <c r="I2042">
        <f>IFERROR(VLOOKUP(B2042,CovidTracking!B:G,6,FALSE),0)</f>
        <v>1</v>
      </c>
      <c r="J2042">
        <f t="shared" si="650"/>
        <v>29</v>
      </c>
      <c r="K2042">
        <f t="shared" si="651"/>
        <v>403</v>
      </c>
      <c r="L2042">
        <f t="shared" si="652"/>
        <v>432</v>
      </c>
      <c r="M2042">
        <f t="shared" si="653"/>
        <v>0</v>
      </c>
      <c r="N2042">
        <f>VLOOKUP(A2042,Mobility!$A:$L,7,FALSE)</f>
        <v>-34</v>
      </c>
      <c r="O2042">
        <f>VLOOKUP(A2042,Mobility!$A:$L,8,FALSE)</f>
        <v>-10</v>
      </c>
      <c r="P2042">
        <f>VLOOKUP(A2042,Mobility!$A:$L,9,FALSE)</f>
        <v>-14</v>
      </c>
      <c r="Q2042">
        <f>VLOOKUP(A2042,Mobility!$A:$L,10,FALSE)</f>
        <v>-26</v>
      </c>
      <c r="R2042">
        <f>VLOOKUP(A2042,Mobility!$A:$L,11,FALSE)</f>
        <v>-43</v>
      </c>
      <c r="S2042">
        <f>VLOOKUP(A2042,Mobility!$A:$L,12,FALSE)</f>
        <v>15</v>
      </c>
      <c r="T2042">
        <f>VLOOKUP(D2042,'Pop and Pop Den'!A:C,2,FALSE)</f>
        <v>1778070</v>
      </c>
      <c r="U2042">
        <f>VLOOKUP(D2042,'Pop and Pop Den'!A:C,3,FALSE)</f>
        <v>73.969099999999997</v>
      </c>
      <c r="V2042">
        <f>VLOOKUP(D2042,Unemployment!A:B,2,FALSE)</f>
        <v>4.9000000000000004</v>
      </c>
      <c r="W2042">
        <f>VLOOKUP(D2042,Unemployment!H:J,2,FALSE)</f>
        <v>4.9000000000000004</v>
      </c>
      <c r="X2042">
        <f>VLOOKUP(D2042,Unemployment!H:J,3,FALSE)</f>
        <v>6.1</v>
      </c>
      <c r="Y2042">
        <f t="shared" si="639"/>
        <v>1.1999999999999993</v>
      </c>
      <c r="Z2042">
        <f t="shared" si="640"/>
        <v>1.1999999999999993</v>
      </c>
      <c r="AA2042">
        <f>VLOOKUP(D2042,MedianAge!A:B,2,FALSE)</f>
        <v>42.4</v>
      </c>
      <c r="AB2042" s="6">
        <f>VLOOKUP(D2042,StateActions!F:G,2,FALSE)</f>
        <v>43914</v>
      </c>
      <c r="AC2042" s="6">
        <f>VLOOKUP(D2042,StateActions!L:M,2,FALSE)</f>
        <v>43913</v>
      </c>
      <c r="AD2042" s="6">
        <f>VLOOKUP(D2042,StateActions!A:B,2,FALSE)</f>
        <v>43903</v>
      </c>
      <c r="AE2042">
        <f t="shared" si="641"/>
        <v>8</v>
      </c>
      <c r="AF2042">
        <f t="shared" si="642"/>
        <v>9</v>
      </c>
      <c r="AG2042">
        <f t="shared" si="643"/>
        <v>19</v>
      </c>
      <c r="AH2042" s="18">
        <f t="shared" si="644"/>
        <v>4.1748633879781422E-2</v>
      </c>
      <c r="AI2042" s="18">
        <f t="shared" si="645"/>
        <v>0.95825136612021855</v>
      </c>
      <c r="AJ2042" s="20">
        <f t="shared" si="646"/>
        <v>2.185792349726776E-4</v>
      </c>
      <c r="AK2042" t="str">
        <f t="shared" si="647"/>
        <v>Exclude less than 10 Deaths</v>
      </c>
      <c r="AL2042" t="str">
        <f t="shared" si="648"/>
        <v>Less than 10 deaths</v>
      </c>
      <c r="AM2042" s="6" t="str">
        <f>IFERROR(VLOOKUP(D2042,DatesEachStateReach10Deaths!A:B,2,FALSE),AK2042)</f>
        <v>Exclude less than 10 Deaths</v>
      </c>
      <c r="AN2042" t="str">
        <f t="shared" si="649"/>
        <v>Exclude less than 10 Deaths</v>
      </c>
    </row>
    <row r="2043" spans="1:40" x14ac:dyDescent="0.25">
      <c r="A2043" t="str">
        <f t="shared" ref="A2043:A2092" si="654">C2043&amp;D2043</f>
        <v>43923West Virginia</v>
      </c>
      <c r="B2043" t="str">
        <f t="shared" si="637"/>
        <v>43923WV</v>
      </c>
      <c r="C2043" s="6">
        <v>43923</v>
      </c>
      <c r="D2043" t="s">
        <v>111</v>
      </c>
      <c r="E2043" t="s">
        <v>59</v>
      </c>
      <c r="F2043">
        <f>IFERROR(VLOOKUP(B2043,CovidTracking!B:G,4,FALSE),0)</f>
        <v>217</v>
      </c>
      <c r="G2043">
        <f>IFERROR(VLOOKUP(B2043,CovidTracking!B:G,5,FALSE),0)</f>
        <v>5276</v>
      </c>
      <c r="H2043">
        <f t="shared" si="638"/>
        <v>5493</v>
      </c>
      <c r="I2043">
        <f>IFERROR(VLOOKUP(B2043,CovidTracking!B:G,6,FALSE),0)</f>
        <v>2</v>
      </c>
      <c r="J2043">
        <f t="shared" si="650"/>
        <v>26</v>
      </c>
      <c r="K2043">
        <f t="shared" si="651"/>
        <v>892</v>
      </c>
      <c r="L2043">
        <f t="shared" si="652"/>
        <v>918</v>
      </c>
      <c r="M2043">
        <f t="shared" si="653"/>
        <v>1</v>
      </c>
      <c r="N2043">
        <f>VLOOKUP(A2043,Mobility!$A:$L,7,FALSE)</f>
        <v>-35</v>
      </c>
      <c r="O2043">
        <f>VLOOKUP(A2043,Mobility!$A:$L,8,FALSE)</f>
        <v>-10</v>
      </c>
      <c r="P2043">
        <f>VLOOKUP(A2043,Mobility!$A:$L,9,FALSE)</f>
        <v>-2</v>
      </c>
      <c r="Q2043">
        <f>VLOOKUP(A2043,Mobility!$A:$L,10,FALSE)</f>
        <v>-31</v>
      </c>
      <c r="R2043">
        <f>VLOOKUP(A2043,Mobility!$A:$L,11,FALSE)</f>
        <v>-42</v>
      </c>
      <c r="S2043">
        <f>VLOOKUP(A2043,Mobility!$A:$L,12,FALSE)</f>
        <v>16</v>
      </c>
      <c r="T2043">
        <f>VLOOKUP(D2043,'Pop and Pop Den'!A:C,2,FALSE)</f>
        <v>1778070</v>
      </c>
      <c r="U2043">
        <f>VLOOKUP(D2043,'Pop and Pop Den'!A:C,3,FALSE)</f>
        <v>73.969099999999997</v>
      </c>
      <c r="V2043">
        <f>VLOOKUP(D2043,Unemployment!A:B,2,FALSE)</f>
        <v>4.9000000000000004</v>
      </c>
      <c r="W2043">
        <f>VLOOKUP(D2043,Unemployment!H:J,2,FALSE)</f>
        <v>4.9000000000000004</v>
      </c>
      <c r="X2043">
        <f>VLOOKUP(D2043,Unemployment!H:J,3,FALSE)</f>
        <v>6.1</v>
      </c>
      <c r="Y2043">
        <f t="shared" si="639"/>
        <v>1.1999999999999993</v>
      </c>
      <c r="Z2043">
        <f t="shared" si="640"/>
        <v>1.1999999999999993</v>
      </c>
      <c r="AA2043">
        <f>VLOOKUP(D2043,MedianAge!A:B,2,FALSE)</f>
        <v>42.4</v>
      </c>
      <c r="AB2043" s="6">
        <f>VLOOKUP(D2043,StateActions!F:G,2,FALSE)</f>
        <v>43914</v>
      </c>
      <c r="AC2043" s="6">
        <f>VLOOKUP(D2043,StateActions!L:M,2,FALSE)</f>
        <v>43913</v>
      </c>
      <c r="AD2043" s="6">
        <f>VLOOKUP(D2043,StateActions!A:B,2,FALSE)</f>
        <v>43903</v>
      </c>
      <c r="AE2043">
        <f t="shared" si="641"/>
        <v>9</v>
      </c>
      <c r="AF2043">
        <f t="shared" si="642"/>
        <v>10</v>
      </c>
      <c r="AG2043">
        <f t="shared" si="643"/>
        <v>20</v>
      </c>
      <c r="AH2043" s="18">
        <f t="shared" si="644"/>
        <v>3.9504824321864189E-2</v>
      </c>
      <c r="AI2043" s="18">
        <f t="shared" si="645"/>
        <v>0.9604951756781358</v>
      </c>
      <c r="AJ2043" s="20">
        <f t="shared" si="646"/>
        <v>3.6409976333515382E-4</v>
      </c>
      <c r="AK2043" t="str">
        <f t="shared" si="647"/>
        <v>Exclude less than 10 Deaths</v>
      </c>
      <c r="AL2043" t="str">
        <f t="shared" si="648"/>
        <v>Less than 10 deaths</v>
      </c>
      <c r="AM2043" s="6" t="str">
        <f>IFERROR(VLOOKUP(D2043,DatesEachStateReach10Deaths!A:B,2,FALSE),AK2043)</f>
        <v>Exclude less than 10 Deaths</v>
      </c>
      <c r="AN2043" t="str">
        <f t="shared" si="649"/>
        <v>Exclude less than 10 Deaths</v>
      </c>
    </row>
    <row r="2044" spans="1:40" x14ac:dyDescent="0.25">
      <c r="A2044" t="str">
        <f t="shared" si="654"/>
        <v>43924West Virginia</v>
      </c>
      <c r="B2044" t="str">
        <f t="shared" si="637"/>
        <v>43924WV</v>
      </c>
      <c r="C2044" s="6">
        <v>43924</v>
      </c>
      <c r="D2044" t="s">
        <v>111</v>
      </c>
      <c r="E2044" t="s">
        <v>59</v>
      </c>
      <c r="F2044">
        <f>IFERROR(VLOOKUP(B2044,CovidTracking!B:G,4,FALSE),0)</f>
        <v>237</v>
      </c>
      <c r="G2044">
        <f>IFERROR(VLOOKUP(B2044,CovidTracking!B:G,5,FALSE),0)</f>
        <v>6130</v>
      </c>
      <c r="H2044">
        <f t="shared" si="638"/>
        <v>6367</v>
      </c>
      <c r="I2044">
        <f>IFERROR(VLOOKUP(B2044,CovidTracking!B:G,6,FALSE),0)</f>
        <v>2</v>
      </c>
      <c r="J2044">
        <f t="shared" si="650"/>
        <v>20</v>
      </c>
      <c r="K2044">
        <f t="shared" si="651"/>
        <v>854</v>
      </c>
      <c r="L2044">
        <f t="shared" si="652"/>
        <v>874</v>
      </c>
      <c r="M2044">
        <f t="shared" si="653"/>
        <v>0</v>
      </c>
      <c r="N2044">
        <f>VLOOKUP(A2044,Mobility!$A:$L,7,FALSE)</f>
        <v>-35</v>
      </c>
      <c r="O2044">
        <f>VLOOKUP(A2044,Mobility!$A:$L,8,FALSE)</f>
        <v>-10</v>
      </c>
      <c r="P2044">
        <f>VLOOKUP(A2044,Mobility!$A:$L,9,FALSE)</f>
        <v>8</v>
      </c>
      <c r="Q2044">
        <f>VLOOKUP(A2044,Mobility!$A:$L,10,FALSE)</f>
        <v>-36</v>
      </c>
      <c r="R2044">
        <f>VLOOKUP(A2044,Mobility!$A:$L,11,FALSE)</f>
        <v>-42</v>
      </c>
      <c r="S2044">
        <f>VLOOKUP(A2044,Mobility!$A:$L,12,FALSE)</f>
        <v>17</v>
      </c>
      <c r="T2044">
        <f>VLOOKUP(D2044,'Pop and Pop Den'!A:C,2,FALSE)</f>
        <v>1778070</v>
      </c>
      <c r="U2044">
        <f>VLOOKUP(D2044,'Pop and Pop Den'!A:C,3,FALSE)</f>
        <v>73.969099999999997</v>
      </c>
      <c r="V2044">
        <f>VLOOKUP(D2044,Unemployment!A:B,2,FALSE)</f>
        <v>4.9000000000000004</v>
      </c>
      <c r="W2044">
        <f>VLOOKUP(D2044,Unemployment!H:J,2,FALSE)</f>
        <v>4.9000000000000004</v>
      </c>
      <c r="X2044">
        <f>VLOOKUP(D2044,Unemployment!H:J,3,FALSE)</f>
        <v>6.1</v>
      </c>
      <c r="Y2044">
        <f t="shared" si="639"/>
        <v>1.1999999999999993</v>
      </c>
      <c r="Z2044">
        <f t="shared" si="640"/>
        <v>1.1999999999999993</v>
      </c>
      <c r="AA2044">
        <f>VLOOKUP(D2044,MedianAge!A:B,2,FALSE)</f>
        <v>42.4</v>
      </c>
      <c r="AB2044" s="6">
        <f>VLOOKUP(D2044,StateActions!F:G,2,FALSE)</f>
        <v>43914</v>
      </c>
      <c r="AC2044" s="6">
        <f>VLOOKUP(D2044,StateActions!L:M,2,FALSE)</f>
        <v>43913</v>
      </c>
      <c r="AD2044" s="6">
        <f>VLOOKUP(D2044,StateActions!A:B,2,FALSE)</f>
        <v>43903</v>
      </c>
      <c r="AE2044">
        <f t="shared" si="641"/>
        <v>10</v>
      </c>
      <c r="AF2044">
        <f t="shared" si="642"/>
        <v>11</v>
      </c>
      <c r="AG2044">
        <f t="shared" si="643"/>
        <v>21</v>
      </c>
      <c r="AH2044" s="18">
        <f t="shared" si="644"/>
        <v>3.7223182032354328E-2</v>
      </c>
      <c r="AI2044" s="18">
        <f t="shared" si="645"/>
        <v>0.96277681796764569</v>
      </c>
      <c r="AJ2044" s="20">
        <f t="shared" si="646"/>
        <v>3.1411967959792684E-4</v>
      </c>
      <c r="AK2044" t="str">
        <f t="shared" si="647"/>
        <v>Exclude less than 10 Deaths</v>
      </c>
      <c r="AL2044" t="str">
        <f t="shared" si="648"/>
        <v>Less than 10 deaths</v>
      </c>
      <c r="AM2044" s="6" t="str">
        <f>IFERROR(VLOOKUP(D2044,DatesEachStateReach10Deaths!A:B,2,FALSE),AK2044)</f>
        <v>Exclude less than 10 Deaths</v>
      </c>
      <c r="AN2044" t="str">
        <f t="shared" si="649"/>
        <v>Exclude less than 10 Deaths</v>
      </c>
    </row>
    <row r="2045" spans="1:40" x14ac:dyDescent="0.25">
      <c r="A2045" t="str">
        <f t="shared" si="654"/>
        <v>43925West Virginia</v>
      </c>
      <c r="B2045" t="str">
        <f t="shared" si="637"/>
        <v>43925WV</v>
      </c>
      <c r="C2045" s="6">
        <v>43925</v>
      </c>
      <c r="D2045" t="s">
        <v>111</v>
      </c>
      <c r="E2045" t="s">
        <v>59</v>
      </c>
      <c r="F2045">
        <f>IFERROR(VLOOKUP(B2045,CovidTracking!B:G,4,FALSE),0)</f>
        <v>282</v>
      </c>
      <c r="G2045">
        <f>IFERROR(VLOOKUP(B2045,CovidTracking!B:G,5,FALSE),0)</f>
        <v>7404</v>
      </c>
      <c r="H2045">
        <f t="shared" si="638"/>
        <v>7686</v>
      </c>
      <c r="I2045">
        <f>IFERROR(VLOOKUP(B2045,CovidTracking!B:G,6,FALSE),0)</f>
        <v>2</v>
      </c>
      <c r="J2045">
        <f t="shared" si="650"/>
        <v>45</v>
      </c>
      <c r="K2045">
        <f t="shared" si="651"/>
        <v>1274</v>
      </c>
      <c r="L2045">
        <f t="shared" si="652"/>
        <v>1319</v>
      </c>
      <c r="M2045">
        <f t="shared" si="653"/>
        <v>0</v>
      </c>
      <c r="N2045">
        <f>VLOOKUP(A2045,Mobility!$A:$L,7,FALSE)</f>
        <v>-40</v>
      </c>
      <c r="O2045">
        <f>VLOOKUP(A2045,Mobility!$A:$L,8,FALSE)</f>
        <v>-7</v>
      </c>
      <c r="P2045">
        <f>VLOOKUP(A2045,Mobility!$A:$L,9,FALSE)</f>
        <v>46</v>
      </c>
      <c r="Q2045">
        <f>VLOOKUP(A2045,Mobility!$A:$L,10,FALSE)</f>
        <v>-34</v>
      </c>
      <c r="R2045">
        <f>VLOOKUP(A2045,Mobility!$A:$L,11,FALSE)</f>
        <v>-30</v>
      </c>
      <c r="S2045">
        <f>VLOOKUP(A2045,Mobility!$A:$L,12,FALSE)</f>
        <v>9</v>
      </c>
      <c r="T2045">
        <f>VLOOKUP(D2045,'Pop and Pop Den'!A:C,2,FALSE)</f>
        <v>1778070</v>
      </c>
      <c r="U2045">
        <f>VLOOKUP(D2045,'Pop and Pop Den'!A:C,3,FALSE)</f>
        <v>73.969099999999997</v>
      </c>
      <c r="V2045">
        <f>VLOOKUP(D2045,Unemployment!A:B,2,FALSE)</f>
        <v>4.9000000000000004</v>
      </c>
      <c r="W2045">
        <f>VLOOKUP(D2045,Unemployment!H:J,2,FALSE)</f>
        <v>4.9000000000000004</v>
      </c>
      <c r="X2045">
        <f>VLOOKUP(D2045,Unemployment!H:J,3,FALSE)</f>
        <v>6.1</v>
      </c>
      <c r="Y2045">
        <f t="shared" si="639"/>
        <v>1.1999999999999993</v>
      </c>
      <c r="Z2045">
        <f t="shared" si="640"/>
        <v>1.1999999999999993</v>
      </c>
      <c r="AA2045">
        <f>VLOOKUP(D2045,MedianAge!A:B,2,FALSE)</f>
        <v>42.4</v>
      </c>
      <c r="AB2045" s="6">
        <f>VLOOKUP(D2045,StateActions!F:G,2,FALSE)</f>
        <v>43914</v>
      </c>
      <c r="AC2045" s="6">
        <f>VLOOKUP(D2045,StateActions!L:M,2,FALSE)</f>
        <v>43913</v>
      </c>
      <c r="AD2045" s="6">
        <f>VLOOKUP(D2045,StateActions!A:B,2,FALSE)</f>
        <v>43903</v>
      </c>
      <c r="AE2045">
        <f t="shared" si="641"/>
        <v>11</v>
      </c>
      <c r="AF2045">
        <f t="shared" si="642"/>
        <v>12</v>
      </c>
      <c r="AG2045">
        <f t="shared" si="643"/>
        <v>22</v>
      </c>
      <c r="AH2045" s="18">
        <f t="shared" si="644"/>
        <v>3.6690085870413738E-2</v>
      </c>
      <c r="AI2045" s="18">
        <f t="shared" si="645"/>
        <v>0.96330991412958622</v>
      </c>
      <c r="AJ2045" s="20">
        <f t="shared" si="646"/>
        <v>2.6021337496747333E-4</v>
      </c>
      <c r="AK2045" t="str">
        <f t="shared" si="647"/>
        <v>Exclude less than 10 Deaths</v>
      </c>
      <c r="AL2045" t="str">
        <f t="shared" si="648"/>
        <v>Less than 10 deaths</v>
      </c>
      <c r="AM2045" s="6" t="str">
        <f>IFERROR(VLOOKUP(D2045,DatesEachStateReach10Deaths!A:B,2,FALSE),AK2045)</f>
        <v>Exclude less than 10 Deaths</v>
      </c>
      <c r="AN2045" t="str">
        <f t="shared" si="649"/>
        <v>Exclude less than 10 Deaths</v>
      </c>
    </row>
    <row r="2046" spans="1:40" x14ac:dyDescent="0.25">
      <c r="A2046" t="str">
        <f t="shared" si="654"/>
        <v>43926West Virginia</v>
      </c>
      <c r="B2046" t="str">
        <f t="shared" si="637"/>
        <v>43926WV</v>
      </c>
      <c r="C2046" s="6">
        <v>43926</v>
      </c>
      <c r="D2046" t="s">
        <v>111</v>
      </c>
      <c r="E2046" t="s">
        <v>59</v>
      </c>
      <c r="F2046">
        <f>IFERROR(VLOOKUP(B2046,CovidTracking!B:G,4,FALSE),0)</f>
        <v>324</v>
      </c>
      <c r="G2046">
        <f>IFERROR(VLOOKUP(B2046,CovidTracking!B:G,5,FALSE),0)</f>
        <v>8514</v>
      </c>
      <c r="H2046">
        <f t="shared" si="638"/>
        <v>8838</v>
      </c>
      <c r="I2046">
        <f>IFERROR(VLOOKUP(B2046,CovidTracking!B:G,6,FALSE),0)</f>
        <v>3</v>
      </c>
      <c r="J2046">
        <f t="shared" si="650"/>
        <v>42</v>
      </c>
      <c r="K2046">
        <f t="shared" si="651"/>
        <v>1110</v>
      </c>
      <c r="L2046">
        <f t="shared" si="652"/>
        <v>1152</v>
      </c>
      <c r="M2046">
        <f t="shared" si="653"/>
        <v>1</v>
      </c>
      <c r="N2046">
        <f>VLOOKUP(A2046,Mobility!$A:$L,7,FALSE)</f>
        <v>-40</v>
      </c>
      <c r="O2046">
        <f>VLOOKUP(A2046,Mobility!$A:$L,8,FALSE)</f>
        <v>-8</v>
      </c>
      <c r="P2046">
        <f>VLOOKUP(A2046,Mobility!$A:$L,9,FALSE)</f>
        <v>28</v>
      </c>
      <c r="Q2046">
        <f>VLOOKUP(A2046,Mobility!$A:$L,10,FALSE)</f>
        <v>-36</v>
      </c>
      <c r="R2046">
        <f>VLOOKUP(A2046,Mobility!$A:$L,11,FALSE)</f>
        <v>-33</v>
      </c>
      <c r="S2046">
        <f>VLOOKUP(A2046,Mobility!$A:$L,12,FALSE)</f>
        <v>8</v>
      </c>
      <c r="T2046">
        <f>VLOOKUP(D2046,'Pop and Pop Den'!A:C,2,FALSE)</f>
        <v>1778070</v>
      </c>
      <c r="U2046">
        <f>VLOOKUP(D2046,'Pop and Pop Den'!A:C,3,FALSE)</f>
        <v>73.969099999999997</v>
      </c>
      <c r="V2046">
        <f>VLOOKUP(D2046,Unemployment!A:B,2,FALSE)</f>
        <v>4.9000000000000004</v>
      </c>
      <c r="W2046">
        <f>VLOOKUP(D2046,Unemployment!H:J,2,FALSE)</f>
        <v>4.9000000000000004</v>
      </c>
      <c r="X2046">
        <f>VLOOKUP(D2046,Unemployment!H:J,3,FALSE)</f>
        <v>6.1</v>
      </c>
      <c r="Y2046">
        <f t="shared" si="639"/>
        <v>1.1999999999999993</v>
      </c>
      <c r="Z2046">
        <f t="shared" si="640"/>
        <v>1.1999999999999993</v>
      </c>
      <c r="AA2046">
        <f>VLOOKUP(D2046,MedianAge!A:B,2,FALSE)</f>
        <v>42.4</v>
      </c>
      <c r="AB2046" s="6">
        <f>VLOOKUP(D2046,StateActions!F:G,2,FALSE)</f>
        <v>43914</v>
      </c>
      <c r="AC2046" s="6">
        <f>VLOOKUP(D2046,StateActions!L:M,2,FALSE)</f>
        <v>43913</v>
      </c>
      <c r="AD2046" s="6">
        <f>VLOOKUP(D2046,StateActions!A:B,2,FALSE)</f>
        <v>43903</v>
      </c>
      <c r="AE2046">
        <f t="shared" si="641"/>
        <v>12</v>
      </c>
      <c r="AF2046">
        <f t="shared" si="642"/>
        <v>13</v>
      </c>
      <c r="AG2046">
        <f t="shared" si="643"/>
        <v>23</v>
      </c>
      <c r="AH2046" s="18">
        <f t="shared" si="644"/>
        <v>3.6659877800407331E-2</v>
      </c>
      <c r="AI2046" s="18">
        <f t="shared" si="645"/>
        <v>0.96334012219959264</v>
      </c>
      <c r="AJ2046" s="20">
        <f t="shared" si="646"/>
        <v>3.3944331296673454E-4</v>
      </c>
      <c r="AK2046" t="str">
        <f t="shared" si="647"/>
        <v>Exclude less than 10 Deaths</v>
      </c>
      <c r="AL2046" t="str">
        <f t="shared" si="648"/>
        <v>Less than 10 deaths</v>
      </c>
      <c r="AM2046" s="6" t="str">
        <f>IFERROR(VLOOKUP(D2046,DatesEachStateReach10Deaths!A:B,2,FALSE),AK2046)</f>
        <v>Exclude less than 10 Deaths</v>
      </c>
      <c r="AN2046" t="str">
        <f t="shared" si="649"/>
        <v>Exclude less than 10 Deaths</v>
      </c>
    </row>
    <row r="2047" spans="1:40" x14ac:dyDescent="0.25">
      <c r="A2047" t="str">
        <f t="shared" si="654"/>
        <v>43927West Virginia</v>
      </c>
      <c r="B2047" t="str">
        <f t="shared" si="637"/>
        <v>43927WV</v>
      </c>
      <c r="C2047" s="6">
        <v>43927</v>
      </c>
      <c r="D2047" t="s">
        <v>111</v>
      </c>
      <c r="E2047" t="s">
        <v>59</v>
      </c>
      <c r="F2047">
        <f>IFERROR(VLOOKUP(B2047,CovidTracking!B:G,4,FALSE),0)</f>
        <v>345</v>
      </c>
      <c r="G2047">
        <f>IFERROR(VLOOKUP(B2047,CovidTracking!B:G,5,FALSE),0)</f>
        <v>9595</v>
      </c>
      <c r="H2047">
        <f t="shared" si="638"/>
        <v>9940</v>
      </c>
      <c r="I2047">
        <f>IFERROR(VLOOKUP(B2047,CovidTracking!B:G,6,FALSE),0)</f>
        <v>4</v>
      </c>
      <c r="J2047">
        <f t="shared" si="650"/>
        <v>21</v>
      </c>
      <c r="K2047">
        <f t="shared" si="651"/>
        <v>1081</v>
      </c>
      <c r="L2047">
        <f t="shared" si="652"/>
        <v>1102</v>
      </c>
      <c r="M2047">
        <f t="shared" si="653"/>
        <v>1</v>
      </c>
      <c r="N2047">
        <f>VLOOKUP(A2047,Mobility!$A:$L,7,FALSE)</f>
        <v>-35</v>
      </c>
      <c r="O2047">
        <f>VLOOKUP(A2047,Mobility!$A:$L,8,FALSE)</f>
        <v>-8</v>
      </c>
      <c r="P2047">
        <f>VLOOKUP(A2047,Mobility!$A:$L,9,FALSE)</f>
        <v>11</v>
      </c>
      <c r="Q2047">
        <f>VLOOKUP(A2047,Mobility!$A:$L,10,FALSE)</f>
        <v>-33</v>
      </c>
      <c r="R2047">
        <f>VLOOKUP(A2047,Mobility!$A:$L,11,FALSE)</f>
        <v>-42</v>
      </c>
      <c r="S2047">
        <f>VLOOKUP(A2047,Mobility!$A:$L,12,FALSE)</f>
        <v>15</v>
      </c>
      <c r="T2047">
        <f>VLOOKUP(D2047,'Pop and Pop Den'!A:C,2,FALSE)</f>
        <v>1778070</v>
      </c>
      <c r="U2047">
        <f>VLOOKUP(D2047,'Pop and Pop Den'!A:C,3,FALSE)</f>
        <v>73.969099999999997</v>
      </c>
      <c r="V2047">
        <f>VLOOKUP(D2047,Unemployment!A:B,2,FALSE)</f>
        <v>4.9000000000000004</v>
      </c>
      <c r="W2047">
        <f>VLOOKUP(D2047,Unemployment!H:J,2,FALSE)</f>
        <v>4.9000000000000004</v>
      </c>
      <c r="X2047">
        <f>VLOOKUP(D2047,Unemployment!H:J,3,FALSE)</f>
        <v>6.1</v>
      </c>
      <c r="Y2047">
        <f t="shared" si="639"/>
        <v>1.1999999999999993</v>
      </c>
      <c r="Z2047">
        <f t="shared" si="640"/>
        <v>1.1999999999999993</v>
      </c>
      <c r="AA2047">
        <f>VLOOKUP(D2047,MedianAge!A:B,2,FALSE)</f>
        <v>42.4</v>
      </c>
      <c r="AB2047" s="6">
        <f>VLOOKUP(D2047,StateActions!F:G,2,FALSE)</f>
        <v>43914</v>
      </c>
      <c r="AC2047" s="6">
        <f>VLOOKUP(D2047,StateActions!L:M,2,FALSE)</f>
        <v>43913</v>
      </c>
      <c r="AD2047" s="6">
        <f>VLOOKUP(D2047,StateActions!A:B,2,FALSE)</f>
        <v>43903</v>
      </c>
      <c r="AE2047">
        <f t="shared" si="641"/>
        <v>13</v>
      </c>
      <c r="AF2047">
        <f t="shared" si="642"/>
        <v>14</v>
      </c>
      <c r="AG2047">
        <f t="shared" si="643"/>
        <v>24</v>
      </c>
      <c r="AH2047" s="18">
        <f t="shared" si="644"/>
        <v>3.470824949698189E-2</v>
      </c>
      <c r="AI2047" s="18">
        <f t="shared" si="645"/>
        <v>0.96529175050301808</v>
      </c>
      <c r="AJ2047" s="20">
        <f t="shared" si="646"/>
        <v>4.0241448692152917E-4</v>
      </c>
      <c r="AK2047" t="str">
        <f t="shared" si="647"/>
        <v>Exclude less than 10 Deaths</v>
      </c>
      <c r="AL2047" t="str">
        <f t="shared" si="648"/>
        <v>Less than 10 deaths</v>
      </c>
      <c r="AM2047" s="6" t="str">
        <f>IFERROR(VLOOKUP(D2047,DatesEachStateReach10Deaths!A:B,2,FALSE),AK2047)</f>
        <v>Exclude less than 10 Deaths</v>
      </c>
      <c r="AN2047" t="str">
        <f t="shared" si="649"/>
        <v>Exclude less than 10 Deaths</v>
      </c>
    </row>
    <row r="2048" spans="1:40" x14ac:dyDescent="0.25">
      <c r="A2048" t="str">
        <f t="shared" si="654"/>
        <v>43928West Virginia</v>
      </c>
      <c r="B2048" t="str">
        <f t="shared" si="637"/>
        <v>43928WV</v>
      </c>
      <c r="C2048" s="6">
        <v>43928</v>
      </c>
      <c r="D2048" t="s">
        <v>111</v>
      </c>
      <c r="E2048" t="s">
        <v>59</v>
      </c>
      <c r="F2048">
        <f>IFERROR(VLOOKUP(B2048,CovidTracking!B:G,4,FALSE),0)</f>
        <v>412</v>
      </c>
      <c r="G2048">
        <f>IFERROR(VLOOKUP(B2048,CovidTracking!B:G,5,FALSE),0)</f>
        <v>11647</v>
      </c>
      <c r="H2048">
        <f t="shared" si="638"/>
        <v>12059</v>
      </c>
      <c r="I2048">
        <f>IFERROR(VLOOKUP(B2048,CovidTracking!B:G,6,FALSE),0)</f>
        <v>4</v>
      </c>
      <c r="J2048">
        <f t="shared" si="650"/>
        <v>67</v>
      </c>
      <c r="K2048">
        <f t="shared" si="651"/>
        <v>2052</v>
      </c>
      <c r="L2048">
        <f t="shared" si="652"/>
        <v>2119</v>
      </c>
      <c r="M2048">
        <f t="shared" si="653"/>
        <v>0</v>
      </c>
      <c r="N2048">
        <f>VLOOKUP(A2048,Mobility!$A:$L,7,FALSE)</f>
        <v>-36</v>
      </c>
      <c r="O2048">
        <f>VLOOKUP(A2048,Mobility!$A:$L,8,FALSE)</f>
        <v>-10</v>
      </c>
      <c r="P2048">
        <f>VLOOKUP(A2048,Mobility!$A:$L,9,FALSE)</f>
        <v>4</v>
      </c>
      <c r="Q2048">
        <f>VLOOKUP(A2048,Mobility!$A:$L,10,FALSE)</f>
        <v>-28</v>
      </c>
      <c r="R2048">
        <f>VLOOKUP(A2048,Mobility!$A:$L,11,FALSE)</f>
        <v>-43</v>
      </c>
      <c r="S2048">
        <f>VLOOKUP(A2048,Mobility!$A:$L,12,FALSE)</f>
        <v>15</v>
      </c>
      <c r="T2048">
        <f>VLOOKUP(D2048,'Pop and Pop Den'!A:C,2,FALSE)</f>
        <v>1778070</v>
      </c>
      <c r="U2048">
        <f>VLOOKUP(D2048,'Pop and Pop Den'!A:C,3,FALSE)</f>
        <v>73.969099999999997</v>
      </c>
      <c r="V2048">
        <f>VLOOKUP(D2048,Unemployment!A:B,2,FALSE)</f>
        <v>4.9000000000000004</v>
      </c>
      <c r="W2048">
        <f>VLOOKUP(D2048,Unemployment!H:J,2,FALSE)</f>
        <v>4.9000000000000004</v>
      </c>
      <c r="X2048">
        <f>VLOOKUP(D2048,Unemployment!H:J,3,FALSE)</f>
        <v>6.1</v>
      </c>
      <c r="Y2048">
        <f t="shared" si="639"/>
        <v>1.1999999999999993</v>
      </c>
      <c r="Z2048">
        <f t="shared" si="640"/>
        <v>1.1999999999999993</v>
      </c>
      <c r="AA2048">
        <f>VLOOKUP(D2048,MedianAge!A:B,2,FALSE)</f>
        <v>42.4</v>
      </c>
      <c r="AB2048" s="6">
        <f>VLOOKUP(D2048,StateActions!F:G,2,FALSE)</f>
        <v>43914</v>
      </c>
      <c r="AC2048" s="6">
        <f>VLOOKUP(D2048,StateActions!L:M,2,FALSE)</f>
        <v>43913</v>
      </c>
      <c r="AD2048" s="6">
        <f>VLOOKUP(D2048,StateActions!A:B,2,FALSE)</f>
        <v>43903</v>
      </c>
      <c r="AE2048">
        <f t="shared" si="641"/>
        <v>14</v>
      </c>
      <c r="AF2048">
        <f t="shared" si="642"/>
        <v>15</v>
      </c>
      <c r="AG2048">
        <f t="shared" si="643"/>
        <v>25</v>
      </c>
      <c r="AH2048" s="18">
        <f t="shared" si="644"/>
        <v>3.4165353677751059E-2</v>
      </c>
      <c r="AI2048" s="18">
        <f t="shared" si="645"/>
        <v>0.96583464632224891</v>
      </c>
      <c r="AJ2048" s="20">
        <f t="shared" si="646"/>
        <v>3.3170246289078697E-4</v>
      </c>
      <c r="AK2048" t="str">
        <f t="shared" si="647"/>
        <v>Exclude less than 10 Deaths</v>
      </c>
      <c r="AL2048" t="str">
        <f t="shared" si="648"/>
        <v>Less than 10 deaths</v>
      </c>
      <c r="AM2048" s="6" t="str">
        <f>IFERROR(VLOOKUP(D2048,DatesEachStateReach10Deaths!A:B,2,FALSE),AK2048)</f>
        <v>Exclude less than 10 Deaths</v>
      </c>
      <c r="AN2048" t="str">
        <f t="shared" si="649"/>
        <v>Exclude less than 10 Deaths</v>
      </c>
    </row>
    <row r="2049" spans="1:40" x14ac:dyDescent="0.25">
      <c r="A2049" t="str">
        <f t="shared" si="654"/>
        <v>43929West Virginia</v>
      </c>
      <c r="B2049" t="str">
        <f t="shared" si="637"/>
        <v>43929WV</v>
      </c>
      <c r="C2049" s="6">
        <v>43929</v>
      </c>
      <c r="D2049" t="s">
        <v>111</v>
      </c>
      <c r="E2049" t="s">
        <v>59</v>
      </c>
      <c r="F2049">
        <f>IFERROR(VLOOKUP(B2049,CovidTracking!B:G,4,FALSE),0)</f>
        <v>462</v>
      </c>
      <c r="G2049">
        <f>IFERROR(VLOOKUP(B2049,CovidTracking!B:G,5,FALSE),0)</f>
        <v>12083</v>
      </c>
      <c r="H2049">
        <f t="shared" si="638"/>
        <v>12545</v>
      </c>
      <c r="I2049">
        <f>IFERROR(VLOOKUP(B2049,CovidTracking!B:G,6,FALSE),0)</f>
        <v>4</v>
      </c>
      <c r="J2049">
        <f t="shared" si="650"/>
        <v>50</v>
      </c>
      <c r="K2049">
        <f t="shared" si="651"/>
        <v>436</v>
      </c>
      <c r="L2049">
        <f t="shared" si="652"/>
        <v>486</v>
      </c>
      <c r="M2049">
        <f t="shared" si="653"/>
        <v>0</v>
      </c>
      <c r="N2049">
        <f>VLOOKUP(A2049,Mobility!$A:$L,7,FALSE)</f>
        <v>-38</v>
      </c>
      <c r="O2049">
        <f>VLOOKUP(A2049,Mobility!$A:$L,8,FALSE)</f>
        <v>-13</v>
      </c>
      <c r="P2049">
        <f>VLOOKUP(A2049,Mobility!$A:$L,9,FALSE)</f>
        <v>1</v>
      </c>
      <c r="Q2049">
        <f>VLOOKUP(A2049,Mobility!$A:$L,10,FALSE)</f>
        <v>-27</v>
      </c>
      <c r="R2049">
        <f>VLOOKUP(A2049,Mobility!$A:$L,11,FALSE)</f>
        <v>-45</v>
      </c>
      <c r="S2049">
        <f>VLOOKUP(A2049,Mobility!$A:$L,12,FALSE)</f>
        <v>15</v>
      </c>
      <c r="T2049">
        <f>VLOOKUP(D2049,'Pop and Pop Den'!A:C,2,FALSE)</f>
        <v>1778070</v>
      </c>
      <c r="U2049">
        <f>VLOOKUP(D2049,'Pop and Pop Den'!A:C,3,FALSE)</f>
        <v>73.969099999999997</v>
      </c>
      <c r="V2049">
        <f>VLOOKUP(D2049,Unemployment!A:B,2,FALSE)</f>
        <v>4.9000000000000004</v>
      </c>
      <c r="W2049">
        <f>VLOOKUP(D2049,Unemployment!H:J,2,FALSE)</f>
        <v>4.9000000000000004</v>
      </c>
      <c r="X2049">
        <f>VLOOKUP(D2049,Unemployment!H:J,3,FALSE)</f>
        <v>6.1</v>
      </c>
      <c r="Y2049">
        <f t="shared" si="639"/>
        <v>1.1999999999999993</v>
      </c>
      <c r="Z2049">
        <f t="shared" si="640"/>
        <v>1.1999999999999993</v>
      </c>
      <c r="AA2049">
        <f>VLOOKUP(D2049,MedianAge!A:B,2,FALSE)</f>
        <v>42.4</v>
      </c>
      <c r="AB2049" s="6">
        <f>VLOOKUP(D2049,StateActions!F:G,2,FALSE)</f>
        <v>43914</v>
      </c>
      <c r="AC2049" s="6">
        <f>VLOOKUP(D2049,StateActions!L:M,2,FALSE)</f>
        <v>43913</v>
      </c>
      <c r="AD2049" s="6">
        <f>VLOOKUP(D2049,StateActions!A:B,2,FALSE)</f>
        <v>43903</v>
      </c>
      <c r="AE2049">
        <f t="shared" si="641"/>
        <v>15</v>
      </c>
      <c r="AF2049">
        <f t="shared" si="642"/>
        <v>16</v>
      </c>
      <c r="AG2049">
        <f t="shared" si="643"/>
        <v>26</v>
      </c>
      <c r="AH2049" s="18">
        <f t="shared" si="644"/>
        <v>3.6827421283379833E-2</v>
      </c>
      <c r="AI2049" s="18">
        <f t="shared" si="645"/>
        <v>0.96317257871662021</v>
      </c>
      <c r="AJ2049" s="20">
        <f t="shared" si="646"/>
        <v>3.1885213232363491E-4</v>
      </c>
      <c r="AK2049" t="str">
        <f t="shared" si="647"/>
        <v>Exclude less than 10 Deaths</v>
      </c>
      <c r="AL2049" t="str">
        <f t="shared" si="648"/>
        <v>Less than 10 deaths</v>
      </c>
      <c r="AM2049" s="6" t="str">
        <f>IFERROR(VLOOKUP(D2049,DatesEachStateReach10Deaths!A:B,2,FALSE),AK2049)</f>
        <v>Exclude less than 10 Deaths</v>
      </c>
      <c r="AN2049" t="str">
        <f t="shared" si="649"/>
        <v>Exclude less than 10 Deaths</v>
      </c>
    </row>
    <row r="2050" spans="1:40" x14ac:dyDescent="0.25">
      <c r="A2050" t="str">
        <f t="shared" si="654"/>
        <v>43930West Virginia</v>
      </c>
      <c r="B2050" t="str">
        <f t="shared" ref="B2050:B2092" si="655">C2050&amp;E2050</f>
        <v>43930WV</v>
      </c>
      <c r="C2050" s="6">
        <v>43930</v>
      </c>
      <c r="D2050" t="s">
        <v>111</v>
      </c>
      <c r="E2050" t="s">
        <v>59</v>
      </c>
      <c r="F2050">
        <f>IFERROR(VLOOKUP(B2050,CovidTracking!B:G,4,FALSE),0)</f>
        <v>523</v>
      </c>
      <c r="G2050">
        <f>IFERROR(VLOOKUP(B2050,CovidTracking!B:G,5,FALSE),0)</f>
        <v>13340</v>
      </c>
      <c r="H2050">
        <f t="shared" ref="H2050:H2092" si="656">F2050+G2050</f>
        <v>13863</v>
      </c>
      <c r="I2050">
        <f>IFERROR(VLOOKUP(B2050,CovidTracking!B:G,6,FALSE),0)</f>
        <v>5</v>
      </c>
      <c r="J2050">
        <f t="shared" si="650"/>
        <v>61</v>
      </c>
      <c r="K2050">
        <f t="shared" si="651"/>
        <v>1257</v>
      </c>
      <c r="L2050">
        <f t="shared" si="652"/>
        <v>1318</v>
      </c>
      <c r="M2050">
        <f t="shared" si="653"/>
        <v>1</v>
      </c>
      <c r="N2050">
        <f>VLOOKUP(A2050,Mobility!$A:$L,7,FALSE)</f>
        <v>-37</v>
      </c>
      <c r="O2050">
        <f>VLOOKUP(A2050,Mobility!$A:$L,8,FALSE)</f>
        <v>-11</v>
      </c>
      <c r="P2050">
        <f>VLOOKUP(A2050,Mobility!$A:$L,9,FALSE)</f>
        <v>-14</v>
      </c>
      <c r="Q2050">
        <f>VLOOKUP(A2050,Mobility!$A:$L,10,FALSE)</f>
        <v>-32</v>
      </c>
      <c r="R2050">
        <f>VLOOKUP(A2050,Mobility!$A:$L,11,FALSE)</f>
        <v>-45</v>
      </c>
      <c r="S2050">
        <f>VLOOKUP(A2050,Mobility!$A:$L,12,FALSE)</f>
        <v>16</v>
      </c>
      <c r="T2050">
        <f>VLOOKUP(D2050,'Pop and Pop Den'!A:C,2,FALSE)</f>
        <v>1778070</v>
      </c>
      <c r="U2050">
        <f>VLOOKUP(D2050,'Pop and Pop Den'!A:C,3,FALSE)</f>
        <v>73.969099999999997</v>
      </c>
      <c r="V2050">
        <f>VLOOKUP(D2050,Unemployment!A:B,2,FALSE)</f>
        <v>4.9000000000000004</v>
      </c>
      <c r="W2050">
        <f>VLOOKUP(D2050,Unemployment!H:J,2,FALSE)</f>
        <v>4.9000000000000004</v>
      </c>
      <c r="X2050">
        <f>VLOOKUP(D2050,Unemployment!H:J,3,FALSE)</f>
        <v>6.1</v>
      </c>
      <c r="Y2050">
        <f t="shared" si="639"/>
        <v>1.1999999999999993</v>
      </c>
      <c r="Z2050">
        <f t="shared" si="640"/>
        <v>1.1999999999999993</v>
      </c>
      <c r="AA2050">
        <f>VLOOKUP(D2050,MedianAge!A:B,2,FALSE)</f>
        <v>42.4</v>
      </c>
      <c r="AB2050" s="6">
        <f>VLOOKUP(D2050,StateActions!F:G,2,FALSE)</f>
        <v>43914</v>
      </c>
      <c r="AC2050" s="6">
        <f>VLOOKUP(D2050,StateActions!L:M,2,FALSE)</f>
        <v>43913</v>
      </c>
      <c r="AD2050" s="6">
        <f>VLOOKUP(D2050,StateActions!A:B,2,FALSE)</f>
        <v>43903</v>
      </c>
      <c r="AE2050">
        <f t="shared" si="641"/>
        <v>16</v>
      </c>
      <c r="AF2050">
        <f t="shared" si="642"/>
        <v>17</v>
      </c>
      <c r="AG2050">
        <f t="shared" si="643"/>
        <v>27</v>
      </c>
      <c r="AH2050" s="18">
        <f t="shared" si="644"/>
        <v>3.7726321863954408E-2</v>
      </c>
      <c r="AI2050" s="18">
        <f t="shared" si="645"/>
        <v>0.96227367813604558</v>
      </c>
      <c r="AJ2050" s="20">
        <f t="shared" si="646"/>
        <v>3.6067229315443988E-4</v>
      </c>
      <c r="AK2050" t="str">
        <f t="shared" si="647"/>
        <v>Exclude less than 10 Deaths</v>
      </c>
      <c r="AL2050" t="str">
        <f t="shared" si="648"/>
        <v>Less than 10 deaths</v>
      </c>
      <c r="AM2050" s="6" t="str">
        <f>IFERROR(VLOOKUP(D2050,DatesEachStateReach10Deaths!A:B,2,FALSE),AK2050)</f>
        <v>Exclude less than 10 Deaths</v>
      </c>
      <c r="AN2050" t="str">
        <f t="shared" si="649"/>
        <v>Exclude less than 10 Deaths</v>
      </c>
    </row>
    <row r="2051" spans="1:40" x14ac:dyDescent="0.25">
      <c r="A2051" t="str">
        <f t="shared" si="654"/>
        <v>43931West Virginia</v>
      </c>
      <c r="B2051" t="str">
        <f t="shared" si="655"/>
        <v>43931WV</v>
      </c>
      <c r="C2051" s="6">
        <v>43931</v>
      </c>
      <c r="D2051" t="s">
        <v>111</v>
      </c>
      <c r="E2051" t="s">
        <v>59</v>
      </c>
      <c r="F2051">
        <f>IFERROR(VLOOKUP(B2051,CovidTracking!B:G,4,FALSE),0)</f>
        <v>554</v>
      </c>
      <c r="G2051">
        <f>IFERROR(VLOOKUP(B2051,CovidTracking!B:G,5,FALSE),0)</f>
        <v>14001</v>
      </c>
      <c r="H2051">
        <f t="shared" si="656"/>
        <v>14555</v>
      </c>
      <c r="I2051">
        <f>IFERROR(VLOOKUP(B2051,CovidTracking!B:G,6,FALSE),0)</f>
        <v>5</v>
      </c>
      <c r="J2051">
        <f t="shared" si="650"/>
        <v>31</v>
      </c>
      <c r="K2051">
        <f t="shared" si="651"/>
        <v>661</v>
      </c>
      <c r="L2051">
        <f t="shared" si="652"/>
        <v>692</v>
      </c>
      <c r="M2051">
        <f t="shared" si="653"/>
        <v>0</v>
      </c>
      <c r="N2051">
        <f>VLOOKUP(A2051,Mobility!$A:$L,7,FALSE)</f>
        <v>-42</v>
      </c>
      <c r="O2051">
        <f>VLOOKUP(A2051,Mobility!$A:$L,8,FALSE)</f>
        <v>-17</v>
      </c>
      <c r="P2051">
        <f>VLOOKUP(A2051,Mobility!$A:$L,9,FALSE)</f>
        <v>-26</v>
      </c>
      <c r="Q2051">
        <f>VLOOKUP(A2051,Mobility!$A:$L,10,FALSE)</f>
        <v>-39</v>
      </c>
      <c r="R2051">
        <f>VLOOKUP(A2051,Mobility!$A:$L,11,FALSE)</f>
        <v>-49</v>
      </c>
      <c r="S2051">
        <f>VLOOKUP(A2051,Mobility!$A:$L,12,FALSE)</f>
        <v>20</v>
      </c>
      <c r="T2051">
        <f>VLOOKUP(D2051,'Pop and Pop Den'!A:C,2,FALSE)</f>
        <v>1778070</v>
      </c>
      <c r="U2051">
        <f>VLOOKUP(D2051,'Pop and Pop Den'!A:C,3,FALSE)</f>
        <v>73.969099999999997</v>
      </c>
      <c r="V2051">
        <f>VLOOKUP(D2051,Unemployment!A:B,2,FALSE)</f>
        <v>4.9000000000000004</v>
      </c>
      <c r="W2051">
        <f>VLOOKUP(D2051,Unemployment!H:J,2,FALSE)</f>
        <v>4.9000000000000004</v>
      </c>
      <c r="X2051">
        <f>VLOOKUP(D2051,Unemployment!H:J,3,FALSE)</f>
        <v>6.1</v>
      </c>
      <c r="Y2051">
        <f t="shared" ref="Y2051:Y2092" si="657">X2051-V2051</f>
        <v>1.1999999999999993</v>
      </c>
      <c r="Z2051">
        <f t="shared" ref="Z2051:Z2092" si="658">X2051-W2051</f>
        <v>1.1999999999999993</v>
      </c>
      <c r="AA2051">
        <f>VLOOKUP(D2051,MedianAge!A:B,2,FALSE)</f>
        <v>42.4</v>
      </c>
      <c r="AB2051" s="6">
        <f>VLOOKUP(D2051,StateActions!F:G,2,FALSE)</f>
        <v>43914</v>
      </c>
      <c r="AC2051" s="6">
        <f>VLOOKUP(D2051,StateActions!L:M,2,FALSE)</f>
        <v>43913</v>
      </c>
      <c r="AD2051" s="6">
        <f>VLOOKUP(D2051,StateActions!A:B,2,FALSE)</f>
        <v>43903</v>
      </c>
      <c r="AE2051">
        <f t="shared" ref="AE2051:AE2092" si="659">C2051-AB2051</f>
        <v>17</v>
      </c>
      <c r="AF2051">
        <f t="shared" ref="AF2051:AF2092" si="660">C2051-AC2051</f>
        <v>18</v>
      </c>
      <c r="AG2051">
        <f t="shared" ref="AG2051:AG2092" si="661">C2051-AD2051</f>
        <v>28</v>
      </c>
      <c r="AH2051" s="18">
        <f t="shared" ref="AH2051:AH2092" si="662">IFERROR(F2051/H2051,0)</f>
        <v>3.8062521470285125E-2</v>
      </c>
      <c r="AI2051" s="18">
        <f t="shared" ref="AI2051:AI2092" si="663">IFERROR(G2051/H2051,0)</f>
        <v>0.9619374785297149</v>
      </c>
      <c r="AJ2051" s="20">
        <f t="shared" ref="AJ2051:AJ2092" si="664">IFERROR(I2051/H2051,0)</f>
        <v>3.4352456200618345E-4</v>
      </c>
      <c r="AK2051" t="str">
        <f t="shared" ref="AK2051:AK2092" si="665">IF(SUMIFS(M:M,D:D,D2051)&lt;10,"Exclude less than 10 Deaths","Include")</f>
        <v>Exclude less than 10 Deaths</v>
      </c>
      <c r="AL2051" t="str">
        <f t="shared" ref="AL2051:AL2092" si="666">IF(I2051&gt;9,"10 or more deaths","Less than 10 deaths")</f>
        <v>Less than 10 deaths</v>
      </c>
      <c r="AM2051" s="6" t="str">
        <f>IFERROR(VLOOKUP(D2051,DatesEachStateReach10Deaths!A:B,2,FALSE),AK2051)</f>
        <v>Exclude less than 10 Deaths</v>
      </c>
      <c r="AN2051" t="str">
        <f t="shared" ref="AN2051:AN2092" si="667">IFERROR(C2051-AM2051,AK2051)</f>
        <v>Exclude less than 10 Deaths</v>
      </c>
    </row>
    <row r="2052" spans="1:40" x14ac:dyDescent="0.25">
      <c r="A2052" t="str">
        <f t="shared" si="654"/>
        <v>43891Wyoming</v>
      </c>
      <c r="B2052" t="str">
        <f t="shared" si="655"/>
        <v>43891WY</v>
      </c>
      <c r="C2052" s="6">
        <v>43891</v>
      </c>
      <c r="D2052" t="s">
        <v>113</v>
      </c>
      <c r="E2052" t="s">
        <v>60</v>
      </c>
      <c r="F2052">
        <f>IFERROR(VLOOKUP(B2052,CovidTracking!B:G,4,FALSE),0)</f>
        <v>0</v>
      </c>
      <c r="G2052">
        <f>IFERROR(VLOOKUP(B2052,CovidTracking!B:G,5,FALSE),0)</f>
        <v>0</v>
      </c>
      <c r="H2052">
        <f t="shared" si="656"/>
        <v>0</v>
      </c>
      <c r="I2052">
        <f>IFERROR(VLOOKUP(B2052,CovidTracking!B:G,6,FALSE),0)</f>
        <v>0</v>
      </c>
      <c r="J2052">
        <f>F2052</f>
        <v>0</v>
      </c>
      <c r="K2052">
        <f>G2052</f>
        <v>0</v>
      </c>
      <c r="L2052">
        <f>H2052</f>
        <v>0</v>
      </c>
      <c r="M2052">
        <f>I2052</f>
        <v>0</v>
      </c>
      <c r="N2052">
        <f>VLOOKUP(A2052,Mobility!$A:$L,7,FALSE)</f>
        <v>0</v>
      </c>
      <c r="O2052">
        <f>VLOOKUP(A2052,Mobility!$A:$L,8,FALSE)</f>
        <v>3</v>
      </c>
      <c r="P2052">
        <f>VLOOKUP(A2052,Mobility!$A:$L,9,FALSE)</f>
        <v>-21</v>
      </c>
      <c r="Q2052">
        <f>VLOOKUP(A2052,Mobility!$A:$L,10,FALSE)</f>
        <v>-13</v>
      </c>
      <c r="R2052">
        <f>VLOOKUP(A2052,Mobility!$A:$L,11,FALSE)</f>
        <v>1</v>
      </c>
      <c r="S2052">
        <f>VLOOKUP(A2052,Mobility!$A:$L,12,FALSE)</f>
        <v>2</v>
      </c>
      <c r="T2052">
        <f>VLOOKUP(D2052,'Pop and Pop Den'!A:C,2,FALSE)</f>
        <v>567025</v>
      </c>
      <c r="U2052">
        <f>VLOOKUP(D2052,'Pop and Pop Den'!A:C,3,FALSE)</f>
        <v>5.84</v>
      </c>
      <c r="V2052">
        <f>VLOOKUP(D2052,Unemployment!A:B,2,FALSE)</f>
        <v>3.6</v>
      </c>
      <c r="W2052">
        <f>VLOOKUP(D2052,Unemployment!H:J,2,FALSE)</f>
        <v>3.7</v>
      </c>
      <c r="X2052">
        <f>VLOOKUP(D2052,Unemployment!H:J,3,FALSE)</f>
        <v>3.7</v>
      </c>
      <c r="Y2052">
        <f t="shared" si="657"/>
        <v>0.10000000000000009</v>
      </c>
      <c r="Z2052">
        <f t="shared" si="658"/>
        <v>0</v>
      </c>
      <c r="AA2052">
        <f>VLOOKUP(D2052,MedianAge!A:B,2,FALSE)</f>
        <v>37.299999999999997</v>
      </c>
      <c r="AB2052" s="6">
        <f>VLOOKUP(D2052,StateActions!F:G,2,FALSE)</f>
        <v>43932</v>
      </c>
      <c r="AC2052" s="6">
        <f>VLOOKUP(D2052,StateActions!L:M,2,FALSE)</f>
        <v>43915</v>
      </c>
      <c r="AD2052" s="6">
        <f>VLOOKUP(D2052,StateActions!A:B,2,FALSE)</f>
        <v>43909</v>
      </c>
      <c r="AE2052">
        <f t="shared" si="659"/>
        <v>-41</v>
      </c>
      <c r="AF2052">
        <f t="shared" si="660"/>
        <v>-24</v>
      </c>
      <c r="AG2052">
        <f t="shared" si="661"/>
        <v>-18</v>
      </c>
      <c r="AH2052" s="18">
        <f t="shared" si="662"/>
        <v>0</v>
      </c>
      <c r="AI2052" s="18">
        <f t="shared" si="663"/>
        <v>0</v>
      </c>
      <c r="AJ2052" s="20">
        <f t="shared" si="664"/>
        <v>0</v>
      </c>
      <c r="AK2052" t="str">
        <f t="shared" si="665"/>
        <v>Exclude less than 10 Deaths</v>
      </c>
      <c r="AL2052" t="str">
        <f t="shared" si="666"/>
        <v>Less than 10 deaths</v>
      </c>
      <c r="AM2052" s="6" t="str">
        <f>IFERROR(VLOOKUP(D2052,DatesEachStateReach10Deaths!A:B,2,FALSE),AK2052)</f>
        <v>Exclude less than 10 Deaths</v>
      </c>
      <c r="AN2052" t="str">
        <f t="shared" si="667"/>
        <v>Exclude less than 10 Deaths</v>
      </c>
    </row>
    <row r="2053" spans="1:40" x14ac:dyDescent="0.25">
      <c r="A2053" t="str">
        <f t="shared" si="654"/>
        <v>43892Wyoming</v>
      </c>
      <c r="B2053" t="str">
        <f t="shared" si="655"/>
        <v>43892WY</v>
      </c>
      <c r="C2053" s="6">
        <v>43892</v>
      </c>
      <c r="D2053" t="s">
        <v>113</v>
      </c>
      <c r="E2053" t="s">
        <v>60</v>
      </c>
      <c r="F2053">
        <f>IFERROR(VLOOKUP(B2053,CovidTracking!B:G,4,FALSE),0)</f>
        <v>0</v>
      </c>
      <c r="G2053">
        <f>IFERROR(VLOOKUP(B2053,CovidTracking!B:G,5,FALSE),0)</f>
        <v>0</v>
      </c>
      <c r="H2053">
        <f t="shared" si="656"/>
        <v>0</v>
      </c>
      <c r="I2053">
        <f>IFERROR(VLOOKUP(B2053,CovidTracking!B:G,6,FALSE),0)</f>
        <v>0</v>
      </c>
      <c r="J2053">
        <f t="shared" ref="J2053:J2092" si="668">F2053-F2052</f>
        <v>0</v>
      </c>
      <c r="K2053">
        <f t="shared" ref="K2053:K2092" si="669">G2053-G2052</f>
        <v>0</v>
      </c>
      <c r="L2053">
        <f t="shared" ref="L2053:L2092" si="670">H2053-H2052</f>
        <v>0</v>
      </c>
      <c r="M2053">
        <f t="shared" ref="M2053:M2092" si="671">I2053-I2052</f>
        <v>0</v>
      </c>
      <c r="N2053">
        <f>VLOOKUP(A2053,Mobility!$A:$L,7,FALSE)</f>
        <v>5</v>
      </c>
      <c r="O2053">
        <f>VLOOKUP(A2053,Mobility!$A:$L,8,FALSE)</f>
        <v>8</v>
      </c>
      <c r="P2053">
        <f>VLOOKUP(A2053,Mobility!$A:$L,9,FALSE)</f>
        <v>0</v>
      </c>
      <c r="Q2053">
        <f>VLOOKUP(A2053,Mobility!$A:$L,10,FALSE)</f>
        <v>-18</v>
      </c>
      <c r="R2053">
        <f>VLOOKUP(A2053,Mobility!$A:$L,11,FALSE)</f>
        <v>4</v>
      </c>
      <c r="S2053">
        <f>VLOOKUP(A2053,Mobility!$A:$L,12,FALSE)</f>
        <v>0</v>
      </c>
      <c r="T2053">
        <f>VLOOKUP(D2053,'Pop and Pop Den'!A:C,2,FALSE)</f>
        <v>567025</v>
      </c>
      <c r="U2053">
        <f>VLOOKUP(D2053,'Pop and Pop Den'!A:C,3,FALSE)</f>
        <v>5.84</v>
      </c>
      <c r="V2053">
        <f>VLOOKUP(D2053,Unemployment!A:B,2,FALSE)</f>
        <v>3.6</v>
      </c>
      <c r="W2053">
        <f>VLOOKUP(D2053,Unemployment!H:J,2,FALSE)</f>
        <v>3.7</v>
      </c>
      <c r="X2053">
        <f>VLOOKUP(D2053,Unemployment!H:J,3,FALSE)</f>
        <v>3.7</v>
      </c>
      <c r="Y2053">
        <f t="shared" si="657"/>
        <v>0.10000000000000009</v>
      </c>
      <c r="Z2053">
        <f t="shared" si="658"/>
        <v>0</v>
      </c>
      <c r="AA2053">
        <f>VLOOKUP(D2053,MedianAge!A:B,2,FALSE)</f>
        <v>37.299999999999997</v>
      </c>
      <c r="AB2053" s="6">
        <f>VLOOKUP(D2053,StateActions!F:G,2,FALSE)</f>
        <v>43932</v>
      </c>
      <c r="AC2053" s="6">
        <f>VLOOKUP(D2053,StateActions!L:M,2,FALSE)</f>
        <v>43915</v>
      </c>
      <c r="AD2053" s="6">
        <f>VLOOKUP(D2053,StateActions!A:B,2,FALSE)</f>
        <v>43909</v>
      </c>
      <c r="AE2053">
        <f t="shared" si="659"/>
        <v>-40</v>
      </c>
      <c r="AF2053">
        <f t="shared" si="660"/>
        <v>-23</v>
      </c>
      <c r="AG2053">
        <f t="shared" si="661"/>
        <v>-17</v>
      </c>
      <c r="AH2053" s="18">
        <f t="shared" si="662"/>
        <v>0</v>
      </c>
      <c r="AI2053" s="18">
        <f t="shared" si="663"/>
        <v>0</v>
      </c>
      <c r="AJ2053" s="20">
        <f t="shared" si="664"/>
        <v>0</v>
      </c>
      <c r="AK2053" t="str">
        <f t="shared" si="665"/>
        <v>Exclude less than 10 Deaths</v>
      </c>
      <c r="AL2053" t="str">
        <f t="shared" si="666"/>
        <v>Less than 10 deaths</v>
      </c>
      <c r="AM2053" s="6" t="str">
        <f>IFERROR(VLOOKUP(D2053,DatesEachStateReach10Deaths!A:B,2,FALSE),AK2053)</f>
        <v>Exclude less than 10 Deaths</v>
      </c>
      <c r="AN2053" t="str">
        <f t="shared" si="667"/>
        <v>Exclude less than 10 Deaths</v>
      </c>
    </row>
    <row r="2054" spans="1:40" x14ac:dyDescent="0.25">
      <c r="A2054" t="str">
        <f t="shared" si="654"/>
        <v>43893Wyoming</v>
      </c>
      <c r="B2054" t="str">
        <f t="shared" si="655"/>
        <v>43893WY</v>
      </c>
      <c r="C2054" s="6">
        <v>43893</v>
      </c>
      <c r="D2054" t="s">
        <v>113</v>
      </c>
      <c r="E2054" t="s">
        <v>60</v>
      </c>
      <c r="F2054">
        <f>IFERROR(VLOOKUP(B2054,CovidTracking!B:G,4,FALSE),0)</f>
        <v>0</v>
      </c>
      <c r="G2054">
        <f>IFERROR(VLOOKUP(B2054,CovidTracking!B:G,5,FALSE),0)</f>
        <v>0</v>
      </c>
      <c r="H2054">
        <f t="shared" si="656"/>
        <v>0</v>
      </c>
      <c r="I2054">
        <f>IFERROR(VLOOKUP(B2054,CovidTracking!B:G,6,FALSE),0)</f>
        <v>0</v>
      </c>
      <c r="J2054">
        <f t="shared" si="668"/>
        <v>0</v>
      </c>
      <c r="K2054">
        <f t="shared" si="669"/>
        <v>0</v>
      </c>
      <c r="L2054">
        <f t="shared" si="670"/>
        <v>0</v>
      </c>
      <c r="M2054">
        <f t="shared" si="671"/>
        <v>0</v>
      </c>
      <c r="N2054">
        <f>VLOOKUP(A2054,Mobility!$A:$L,7,FALSE)</f>
        <v>11</v>
      </c>
      <c r="O2054">
        <f>VLOOKUP(A2054,Mobility!$A:$L,8,FALSE)</f>
        <v>14</v>
      </c>
      <c r="P2054">
        <f>VLOOKUP(A2054,Mobility!$A:$L,9,FALSE)</f>
        <v>3</v>
      </c>
      <c r="Q2054">
        <f>VLOOKUP(A2054,Mobility!$A:$L,10,FALSE)</f>
        <v>-18</v>
      </c>
      <c r="R2054">
        <f>VLOOKUP(A2054,Mobility!$A:$L,11,FALSE)</f>
        <v>4</v>
      </c>
      <c r="S2054">
        <f>VLOOKUP(A2054,Mobility!$A:$L,12,FALSE)</f>
        <v>-1</v>
      </c>
      <c r="T2054">
        <f>VLOOKUP(D2054,'Pop and Pop Den'!A:C,2,FALSE)</f>
        <v>567025</v>
      </c>
      <c r="U2054">
        <f>VLOOKUP(D2054,'Pop and Pop Den'!A:C,3,FALSE)</f>
        <v>5.84</v>
      </c>
      <c r="V2054">
        <f>VLOOKUP(D2054,Unemployment!A:B,2,FALSE)</f>
        <v>3.6</v>
      </c>
      <c r="W2054">
        <f>VLOOKUP(D2054,Unemployment!H:J,2,FALSE)</f>
        <v>3.7</v>
      </c>
      <c r="X2054">
        <f>VLOOKUP(D2054,Unemployment!H:J,3,FALSE)</f>
        <v>3.7</v>
      </c>
      <c r="Y2054">
        <f t="shared" si="657"/>
        <v>0.10000000000000009</v>
      </c>
      <c r="Z2054">
        <f t="shared" si="658"/>
        <v>0</v>
      </c>
      <c r="AA2054">
        <f>VLOOKUP(D2054,MedianAge!A:B,2,FALSE)</f>
        <v>37.299999999999997</v>
      </c>
      <c r="AB2054" s="6">
        <f>VLOOKUP(D2054,StateActions!F:G,2,FALSE)</f>
        <v>43932</v>
      </c>
      <c r="AC2054" s="6">
        <f>VLOOKUP(D2054,StateActions!L:M,2,FALSE)</f>
        <v>43915</v>
      </c>
      <c r="AD2054" s="6">
        <f>VLOOKUP(D2054,StateActions!A:B,2,FALSE)</f>
        <v>43909</v>
      </c>
      <c r="AE2054">
        <f t="shared" si="659"/>
        <v>-39</v>
      </c>
      <c r="AF2054">
        <f t="shared" si="660"/>
        <v>-22</v>
      </c>
      <c r="AG2054">
        <f t="shared" si="661"/>
        <v>-16</v>
      </c>
      <c r="AH2054" s="18">
        <f t="shared" si="662"/>
        <v>0</v>
      </c>
      <c r="AI2054" s="18">
        <f t="shared" si="663"/>
        <v>0</v>
      </c>
      <c r="AJ2054" s="20">
        <f t="shared" si="664"/>
        <v>0</v>
      </c>
      <c r="AK2054" t="str">
        <f t="shared" si="665"/>
        <v>Exclude less than 10 Deaths</v>
      </c>
      <c r="AL2054" t="str">
        <f t="shared" si="666"/>
        <v>Less than 10 deaths</v>
      </c>
      <c r="AM2054" s="6" t="str">
        <f>IFERROR(VLOOKUP(D2054,DatesEachStateReach10Deaths!A:B,2,FALSE),AK2054)</f>
        <v>Exclude less than 10 Deaths</v>
      </c>
      <c r="AN2054" t="str">
        <f t="shared" si="667"/>
        <v>Exclude less than 10 Deaths</v>
      </c>
    </row>
    <row r="2055" spans="1:40" x14ac:dyDescent="0.25">
      <c r="A2055" t="str">
        <f t="shared" si="654"/>
        <v>43894Wyoming</v>
      </c>
      <c r="B2055" t="str">
        <f t="shared" si="655"/>
        <v>43894WY</v>
      </c>
      <c r="C2055" s="6">
        <v>43894</v>
      </c>
      <c r="D2055" t="s">
        <v>113</v>
      </c>
      <c r="E2055" t="s">
        <v>60</v>
      </c>
      <c r="F2055">
        <f>IFERROR(VLOOKUP(B2055,CovidTracking!B:G,4,FALSE),0)</f>
        <v>0</v>
      </c>
      <c r="G2055">
        <f>IFERROR(VLOOKUP(B2055,CovidTracking!B:G,5,FALSE),0)</f>
        <v>0</v>
      </c>
      <c r="H2055">
        <f t="shared" si="656"/>
        <v>0</v>
      </c>
      <c r="I2055">
        <f>IFERROR(VLOOKUP(B2055,CovidTracking!B:G,6,FALSE),0)</f>
        <v>0</v>
      </c>
      <c r="J2055">
        <f t="shared" si="668"/>
        <v>0</v>
      </c>
      <c r="K2055">
        <f t="shared" si="669"/>
        <v>0</v>
      </c>
      <c r="L2055">
        <f t="shared" si="670"/>
        <v>0</v>
      </c>
      <c r="M2055">
        <f t="shared" si="671"/>
        <v>0</v>
      </c>
      <c r="N2055">
        <f>VLOOKUP(A2055,Mobility!$A:$L,7,FALSE)</f>
        <v>9</v>
      </c>
      <c r="O2055">
        <f>VLOOKUP(A2055,Mobility!$A:$L,8,FALSE)</f>
        <v>12</v>
      </c>
      <c r="P2055">
        <f>VLOOKUP(A2055,Mobility!$A:$L,9,FALSE)</f>
        <v>7</v>
      </c>
      <c r="Q2055">
        <f>VLOOKUP(A2055,Mobility!$A:$L,10,FALSE)</f>
        <v>10</v>
      </c>
      <c r="R2055">
        <f>VLOOKUP(A2055,Mobility!$A:$L,11,FALSE)</f>
        <v>3</v>
      </c>
      <c r="S2055">
        <f>VLOOKUP(A2055,Mobility!$A:$L,12,FALSE)</f>
        <v>-1</v>
      </c>
      <c r="T2055">
        <f>VLOOKUP(D2055,'Pop and Pop Den'!A:C,2,FALSE)</f>
        <v>567025</v>
      </c>
      <c r="U2055">
        <f>VLOOKUP(D2055,'Pop and Pop Den'!A:C,3,FALSE)</f>
        <v>5.84</v>
      </c>
      <c r="V2055">
        <f>VLOOKUP(D2055,Unemployment!A:B,2,FALSE)</f>
        <v>3.6</v>
      </c>
      <c r="W2055">
        <f>VLOOKUP(D2055,Unemployment!H:J,2,FALSE)</f>
        <v>3.7</v>
      </c>
      <c r="X2055">
        <f>VLOOKUP(D2055,Unemployment!H:J,3,FALSE)</f>
        <v>3.7</v>
      </c>
      <c r="Y2055">
        <f t="shared" si="657"/>
        <v>0.10000000000000009</v>
      </c>
      <c r="Z2055">
        <f t="shared" si="658"/>
        <v>0</v>
      </c>
      <c r="AA2055">
        <f>VLOOKUP(D2055,MedianAge!A:B,2,FALSE)</f>
        <v>37.299999999999997</v>
      </c>
      <c r="AB2055" s="6">
        <f>VLOOKUP(D2055,StateActions!F:G,2,FALSE)</f>
        <v>43932</v>
      </c>
      <c r="AC2055" s="6">
        <f>VLOOKUP(D2055,StateActions!L:M,2,FALSE)</f>
        <v>43915</v>
      </c>
      <c r="AD2055" s="6">
        <f>VLOOKUP(D2055,StateActions!A:B,2,FALSE)</f>
        <v>43909</v>
      </c>
      <c r="AE2055">
        <f t="shared" si="659"/>
        <v>-38</v>
      </c>
      <c r="AF2055">
        <f t="shared" si="660"/>
        <v>-21</v>
      </c>
      <c r="AG2055">
        <f t="shared" si="661"/>
        <v>-15</v>
      </c>
      <c r="AH2055" s="18">
        <f t="shared" si="662"/>
        <v>0</v>
      </c>
      <c r="AI2055" s="18">
        <f t="shared" si="663"/>
        <v>0</v>
      </c>
      <c r="AJ2055" s="20">
        <f t="shared" si="664"/>
        <v>0</v>
      </c>
      <c r="AK2055" t="str">
        <f t="shared" si="665"/>
        <v>Exclude less than 10 Deaths</v>
      </c>
      <c r="AL2055" t="str">
        <f t="shared" si="666"/>
        <v>Less than 10 deaths</v>
      </c>
      <c r="AM2055" s="6" t="str">
        <f>IFERROR(VLOOKUP(D2055,DatesEachStateReach10Deaths!A:B,2,FALSE),AK2055)</f>
        <v>Exclude less than 10 Deaths</v>
      </c>
      <c r="AN2055" t="str">
        <f t="shared" si="667"/>
        <v>Exclude less than 10 Deaths</v>
      </c>
    </row>
    <row r="2056" spans="1:40" x14ac:dyDescent="0.25">
      <c r="A2056" t="str">
        <f t="shared" si="654"/>
        <v>43895Wyoming</v>
      </c>
      <c r="B2056" t="str">
        <f t="shared" si="655"/>
        <v>43895WY</v>
      </c>
      <c r="C2056" s="6">
        <v>43895</v>
      </c>
      <c r="D2056" t="s">
        <v>113</v>
      </c>
      <c r="E2056" t="s">
        <v>60</v>
      </c>
      <c r="F2056">
        <f>IFERROR(VLOOKUP(B2056,CovidTracking!B:G,4,FALSE),0)</f>
        <v>0</v>
      </c>
      <c r="G2056">
        <f>IFERROR(VLOOKUP(B2056,CovidTracking!B:G,5,FALSE),0)</f>
        <v>0</v>
      </c>
      <c r="H2056">
        <f t="shared" si="656"/>
        <v>0</v>
      </c>
      <c r="I2056">
        <f>IFERROR(VLOOKUP(B2056,CovidTracking!B:G,6,FALSE),0)</f>
        <v>0</v>
      </c>
      <c r="J2056">
        <f t="shared" si="668"/>
        <v>0</v>
      </c>
      <c r="K2056">
        <f t="shared" si="669"/>
        <v>0</v>
      </c>
      <c r="L2056">
        <f t="shared" si="670"/>
        <v>0</v>
      </c>
      <c r="M2056">
        <f t="shared" si="671"/>
        <v>0</v>
      </c>
      <c r="N2056">
        <f>VLOOKUP(A2056,Mobility!$A:$L,7,FALSE)</f>
        <v>11</v>
      </c>
      <c r="O2056">
        <f>VLOOKUP(A2056,Mobility!$A:$L,8,FALSE)</f>
        <v>12</v>
      </c>
      <c r="P2056">
        <f>VLOOKUP(A2056,Mobility!$A:$L,9,FALSE)</f>
        <v>18</v>
      </c>
      <c r="Q2056">
        <f>VLOOKUP(A2056,Mobility!$A:$L,10,FALSE)</f>
        <v>8</v>
      </c>
      <c r="R2056">
        <f>VLOOKUP(A2056,Mobility!$A:$L,11,FALSE)</f>
        <v>2</v>
      </c>
      <c r="S2056">
        <f>VLOOKUP(A2056,Mobility!$A:$L,12,FALSE)</f>
        <v>-1</v>
      </c>
      <c r="T2056">
        <f>VLOOKUP(D2056,'Pop and Pop Den'!A:C,2,FALSE)</f>
        <v>567025</v>
      </c>
      <c r="U2056">
        <f>VLOOKUP(D2056,'Pop and Pop Den'!A:C,3,FALSE)</f>
        <v>5.84</v>
      </c>
      <c r="V2056">
        <f>VLOOKUP(D2056,Unemployment!A:B,2,FALSE)</f>
        <v>3.6</v>
      </c>
      <c r="W2056">
        <f>VLOOKUP(D2056,Unemployment!H:J,2,FALSE)</f>
        <v>3.7</v>
      </c>
      <c r="X2056">
        <f>VLOOKUP(D2056,Unemployment!H:J,3,FALSE)</f>
        <v>3.7</v>
      </c>
      <c r="Y2056">
        <f t="shared" si="657"/>
        <v>0.10000000000000009</v>
      </c>
      <c r="Z2056">
        <f t="shared" si="658"/>
        <v>0</v>
      </c>
      <c r="AA2056">
        <f>VLOOKUP(D2056,MedianAge!A:B,2,FALSE)</f>
        <v>37.299999999999997</v>
      </c>
      <c r="AB2056" s="6">
        <f>VLOOKUP(D2056,StateActions!F:G,2,FALSE)</f>
        <v>43932</v>
      </c>
      <c r="AC2056" s="6">
        <f>VLOOKUP(D2056,StateActions!L:M,2,FALSE)</f>
        <v>43915</v>
      </c>
      <c r="AD2056" s="6">
        <f>VLOOKUP(D2056,StateActions!A:B,2,FALSE)</f>
        <v>43909</v>
      </c>
      <c r="AE2056">
        <f t="shared" si="659"/>
        <v>-37</v>
      </c>
      <c r="AF2056">
        <f t="shared" si="660"/>
        <v>-20</v>
      </c>
      <c r="AG2056">
        <f t="shared" si="661"/>
        <v>-14</v>
      </c>
      <c r="AH2056" s="18">
        <f t="shared" si="662"/>
        <v>0</v>
      </c>
      <c r="AI2056" s="18">
        <f t="shared" si="663"/>
        <v>0</v>
      </c>
      <c r="AJ2056" s="20">
        <f t="shared" si="664"/>
        <v>0</v>
      </c>
      <c r="AK2056" t="str">
        <f t="shared" si="665"/>
        <v>Exclude less than 10 Deaths</v>
      </c>
      <c r="AL2056" t="str">
        <f t="shared" si="666"/>
        <v>Less than 10 deaths</v>
      </c>
      <c r="AM2056" s="6" t="str">
        <f>IFERROR(VLOOKUP(D2056,DatesEachStateReach10Deaths!A:B,2,FALSE),AK2056)</f>
        <v>Exclude less than 10 Deaths</v>
      </c>
      <c r="AN2056" t="str">
        <f t="shared" si="667"/>
        <v>Exclude less than 10 Deaths</v>
      </c>
    </row>
    <row r="2057" spans="1:40" x14ac:dyDescent="0.25">
      <c r="A2057" t="str">
        <f t="shared" si="654"/>
        <v>43896Wyoming</v>
      </c>
      <c r="B2057" t="str">
        <f t="shared" si="655"/>
        <v>43896WY</v>
      </c>
      <c r="C2057" s="6">
        <v>43896</v>
      </c>
      <c r="D2057" t="s">
        <v>113</v>
      </c>
      <c r="E2057" t="s">
        <v>60</v>
      </c>
      <c r="F2057">
        <f>IFERROR(VLOOKUP(B2057,CovidTracking!B:G,4,FALSE),0)</f>
        <v>0</v>
      </c>
      <c r="G2057">
        <f>IFERROR(VLOOKUP(B2057,CovidTracking!B:G,5,FALSE),0)</f>
        <v>0</v>
      </c>
      <c r="H2057">
        <f t="shared" si="656"/>
        <v>0</v>
      </c>
      <c r="I2057">
        <f>IFERROR(VLOOKUP(B2057,CovidTracking!B:G,6,FALSE),0)</f>
        <v>0</v>
      </c>
      <c r="J2057">
        <f t="shared" si="668"/>
        <v>0</v>
      </c>
      <c r="K2057">
        <f t="shared" si="669"/>
        <v>0</v>
      </c>
      <c r="L2057">
        <f t="shared" si="670"/>
        <v>0</v>
      </c>
      <c r="M2057">
        <f t="shared" si="671"/>
        <v>0</v>
      </c>
      <c r="N2057">
        <f>VLOOKUP(A2057,Mobility!$A:$L,7,FALSE)</f>
        <v>8</v>
      </c>
      <c r="O2057">
        <f>VLOOKUP(A2057,Mobility!$A:$L,8,FALSE)</f>
        <v>12</v>
      </c>
      <c r="P2057">
        <f>VLOOKUP(A2057,Mobility!$A:$L,9,FALSE)</f>
        <v>32</v>
      </c>
      <c r="Q2057">
        <f>VLOOKUP(A2057,Mobility!$A:$L,10,FALSE)</f>
        <v>16</v>
      </c>
      <c r="R2057">
        <f>VLOOKUP(A2057,Mobility!$A:$L,11,FALSE)</f>
        <v>3</v>
      </c>
      <c r="S2057">
        <f>VLOOKUP(A2057,Mobility!$A:$L,12,FALSE)</f>
        <v>-1</v>
      </c>
      <c r="T2057">
        <f>VLOOKUP(D2057,'Pop and Pop Den'!A:C,2,FALSE)</f>
        <v>567025</v>
      </c>
      <c r="U2057">
        <f>VLOOKUP(D2057,'Pop and Pop Den'!A:C,3,FALSE)</f>
        <v>5.84</v>
      </c>
      <c r="V2057">
        <f>VLOOKUP(D2057,Unemployment!A:B,2,FALSE)</f>
        <v>3.6</v>
      </c>
      <c r="W2057">
        <f>VLOOKUP(D2057,Unemployment!H:J,2,FALSE)</f>
        <v>3.7</v>
      </c>
      <c r="X2057">
        <f>VLOOKUP(D2057,Unemployment!H:J,3,FALSE)</f>
        <v>3.7</v>
      </c>
      <c r="Y2057">
        <f t="shared" si="657"/>
        <v>0.10000000000000009</v>
      </c>
      <c r="Z2057">
        <f t="shared" si="658"/>
        <v>0</v>
      </c>
      <c r="AA2057">
        <f>VLOOKUP(D2057,MedianAge!A:B,2,FALSE)</f>
        <v>37.299999999999997</v>
      </c>
      <c r="AB2057" s="6">
        <f>VLOOKUP(D2057,StateActions!F:G,2,FALSE)</f>
        <v>43932</v>
      </c>
      <c r="AC2057" s="6">
        <f>VLOOKUP(D2057,StateActions!L:M,2,FALSE)</f>
        <v>43915</v>
      </c>
      <c r="AD2057" s="6">
        <f>VLOOKUP(D2057,StateActions!A:B,2,FALSE)</f>
        <v>43909</v>
      </c>
      <c r="AE2057">
        <f t="shared" si="659"/>
        <v>-36</v>
      </c>
      <c r="AF2057">
        <f t="shared" si="660"/>
        <v>-19</v>
      </c>
      <c r="AG2057">
        <f t="shared" si="661"/>
        <v>-13</v>
      </c>
      <c r="AH2057" s="18">
        <f t="shared" si="662"/>
        <v>0</v>
      </c>
      <c r="AI2057" s="18">
        <f t="shared" si="663"/>
        <v>0</v>
      </c>
      <c r="AJ2057" s="20">
        <f t="shared" si="664"/>
        <v>0</v>
      </c>
      <c r="AK2057" t="str">
        <f t="shared" si="665"/>
        <v>Exclude less than 10 Deaths</v>
      </c>
      <c r="AL2057" t="str">
        <f t="shared" si="666"/>
        <v>Less than 10 deaths</v>
      </c>
      <c r="AM2057" s="6" t="str">
        <f>IFERROR(VLOOKUP(D2057,DatesEachStateReach10Deaths!A:B,2,FALSE),AK2057)</f>
        <v>Exclude less than 10 Deaths</v>
      </c>
      <c r="AN2057" t="str">
        <f t="shared" si="667"/>
        <v>Exclude less than 10 Deaths</v>
      </c>
    </row>
    <row r="2058" spans="1:40" x14ac:dyDescent="0.25">
      <c r="A2058" t="str">
        <f t="shared" si="654"/>
        <v>43897Wyoming</v>
      </c>
      <c r="B2058" t="str">
        <f t="shared" si="655"/>
        <v>43897WY</v>
      </c>
      <c r="C2058" s="6">
        <v>43897</v>
      </c>
      <c r="D2058" t="s">
        <v>113</v>
      </c>
      <c r="E2058" t="s">
        <v>60</v>
      </c>
      <c r="F2058">
        <f>IFERROR(VLOOKUP(B2058,CovidTracking!B:G,4,FALSE),0)</f>
        <v>0</v>
      </c>
      <c r="G2058">
        <f>IFERROR(VLOOKUP(B2058,CovidTracking!B:G,5,FALSE),0)</f>
        <v>0</v>
      </c>
      <c r="H2058">
        <f t="shared" si="656"/>
        <v>0</v>
      </c>
      <c r="I2058">
        <f>IFERROR(VLOOKUP(B2058,CovidTracking!B:G,6,FALSE),0)</f>
        <v>0</v>
      </c>
      <c r="J2058">
        <f t="shared" si="668"/>
        <v>0</v>
      </c>
      <c r="K2058">
        <f t="shared" si="669"/>
        <v>0</v>
      </c>
      <c r="L2058">
        <f t="shared" si="670"/>
        <v>0</v>
      </c>
      <c r="M2058">
        <f t="shared" si="671"/>
        <v>0</v>
      </c>
      <c r="N2058">
        <f>VLOOKUP(A2058,Mobility!$A:$L,7,FALSE)</f>
        <v>13</v>
      </c>
      <c r="O2058">
        <f>VLOOKUP(A2058,Mobility!$A:$L,8,FALSE)</f>
        <v>15</v>
      </c>
      <c r="P2058">
        <f>VLOOKUP(A2058,Mobility!$A:$L,9,FALSE)</f>
        <v>39</v>
      </c>
      <c r="Q2058">
        <f>VLOOKUP(A2058,Mobility!$A:$L,10,FALSE)</f>
        <v>21</v>
      </c>
      <c r="R2058">
        <f>VLOOKUP(A2058,Mobility!$A:$L,11,FALSE)</f>
        <v>4</v>
      </c>
      <c r="S2058">
        <f>VLOOKUP(A2058,Mobility!$A:$L,12,FALSE)</f>
        <v>-3</v>
      </c>
      <c r="T2058">
        <f>VLOOKUP(D2058,'Pop and Pop Den'!A:C,2,FALSE)</f>
        <v>567025</v>
      </c>
      <c r="U2058">
        <f>VLOOKUP(D2058,'Pop and Pop Den'!A:C,3,FALSE)</f>
        <v>5.84</v>
      </c>
      <c r="V2058">
        <f>VLOOKUP(D2058,Unemployment!A:B,2,FALSE)</f>
        <v>3.6</v>
      </c>
      <c r="W2058">
        <f>VLOOKUP(D2058,Unemployment!H:J,2,FALSE)</f>
        <v>3.7</v>
      </c>
      <c r="X2058">
        <f>VLOOKUP(D2058,Unemployment!H:J,3,FALSE)</f>
        <v>3.7</v>
      </c>
      <c r="Y2058">
        <f t="shared" si="657"/>
        <v>0.10000000000000009</v>
      </c>
      <c r="Z2058">
        <f t="shared" si="658"/>
        <v>0</v>
      </c>
      <c r="AA2058">
        <f>VLOOKUP(D2058,MedianAge!A:B,2,FALSE)</f>
        <v>37.299999999999997</v>
      </c>
      <c r="AB2058" s="6">
        <f>VLOOKUP(D2058,StateActions!F:G,2,FALSE)</f>
        <v>43932</v>
      </c>
      <c r="AC2058" s="6">
        <f>VLOOKUP(D2058,StateActions!L:M,2,FALSE)</f>
        <v>43915</v>
      </c>
      <c r="AD2058" s="6">
        <f>VLOOKUP(D2058,StateActions!A:B,2,FALSE)</f>
        <v>43909</v>
      </c>
      <c r="AE2058">
        <f t="shared" si="659"/>
        <v>-35</v>
      </c>
      <c r="AF2058">
        <f t="shared" si="660"/>
        <v>-18</v>
      </c>
      <c r="AG2058">
        <f t="shared" si="661"/>
        <v>-12</v>
      </c>
      <c r="AH2058" s="18">
        <f t="shared" si="662"/>
        <v>0</v>
      </c>
      <c r="AI2058" s="18">
        <f t="shared" si="663"/>
        <v>0</v>
      </c>
      <c r="AJ2058" s="20">
        <f t="shared" si="664"/>
        <v>0</v>
      </c>
      <c r="AK2058" t="str">
        <f t="shared" si="665"/>
        <v>Exclude less than 10 Deaths</v>
      </c>
      <c r="AL2058" t="str">
        <f t="shared" si="666"/>
        <v>Less than 10 deaths</v>
      </c>
      <c r="AM2058" s="6" t="str">
        <f>IFERROR(VLOOKUP(D2058,DatesEachStateReach10Deaths!A:B,2,FALSE),AK2058)</f>
        <v>Exclude less than 10 Deaths</v>
      </c>
      <c r="AN2058" t="str">
        <f t="shared" si="667"/>
        <v>Exclude less than 10 Deaths</v>
      </c>
    </row>
    <row r="2059" spans="1:40" x14ac:dyDescent="0.25">
      <c r="A2059" t="str">
        <f t="shared" si="654"/>
        <v>43898Wyoming</v>
      </c>
      <c r="B2059" t="str">
        <f t="shared" si="655"/>
        <v>43898WY</v>
      </c>
      <c r="C2059" s="6">
        <v>43898</v>
      </c>
      <c r="D2059" t="s">
        <v>113</v>
      </c>
      <c r="E2059" t="s">
        <v>60</v>
      </c>
      <c r="F2059">
        <f>IFERROR(VLOOKUP(B2059,CovidTracking!B:G,4,FALSE),0)</f>
        <v>0</v>
      </c>
      <c r="G2059">
        <f>IFERROR(VLOOKUP(B2059,CovidTracking!B:G,5,FALSE),0)</f>
        <v>0</v>
      </c>
      <c r="H2059">
        <f t="shared" si="656"/>
        <v>0</v>
      </c>
      <c r="I2059">
        <f>IFERROR(VLOOKUP(B2059,CovidTracking!B:G,6,FALSE),0)</f>
        <v>0</v>
      </c>
      <c r="J2059">
        <f t="shared" si="668"/>
        <v>0</v>
      </c>
      <c r="K2059">
        <f t="shared" si="669"/>
        <v>0</v>
      </c>
      <c r="L2059">
        <f t="shared" si="670"/>
        <v>0</v>
      </c>
      <c r="M2059">
        <f t="shared" si="671"/>
        <v>0</v>
      </c>
      <c r="N2059">
        <f>VLOOKUP(A2059,Mobility!$A:$L,7,FALSE)</f>
        <v>9</v>
      </c>
      <c r="O2059">
        <f>VLOOKUP(A2059,Mobility!$A:$L,8,FALSE)</f>
        <v>10</v>
      </c>
      <c r="P2059">
        <f>VLOOKUP(A2059,Mobility!$A:$L,9,FALSE)</f>
        <v>3</v>
      </c>
      <c r="Q2059">
        <f>VLOOKUP(A2059,Mobility!$A:$L,10,FALSE)</f>
        <v>4</v>
      </c>
      <c r="R2059">
        <f>VLOOKUP(A2059,Mobility!$A:$L,11,FALSE)</f>
        <v>2</v>
      </c>
      <c r="S2059">
        <f>VLOOKUP(A2059,Mobility!$A:$L,12,FALSE)</f>
        <v>0</v>
      </c>
      <c r="T2059">
        <f>VLOOKUP(D2059,'Pop and Pop Den'!A:C,2,FALSE)</f>
        <v>567025</v>
      </c>
      <c r="U2059">
        <f>VLOOKUP(D2059,'Pop and Pop Den'!A:C,3,FALSE)</f>
        <v>5.84</v>
      </c>
      <c r="V2059">
        <f>VLOOKUP(D2059,Unemployment!A:B,2,FALSE)</f>
        <v>3.6</v>
      </c>
      <c r="W2059">
        <f>VLOOKUP(D2059,Unemployment!H:J,2,FALSE)</f>
        <v>3.7</v>
      </c>
      <c r="X2059">
        <f>VLOOKUP(D2059,Unemployment!H:J,3,FALSE)</f>
        <v>3.7</v>
      </c>
      <c r="Y2059">
        <f t="shared" si="657"/>
        <v>0.10000000000000009</v>
      </c>
      <c r="Z2059">
        <f t="shared" si="658"/>
        <v>0</v>
      </c>
      <c r="AA2059">
        <f>VLOOKUP(D2059,MedianAge!A:B,2,FALSE)</f>
        <v>37.299999999999997</v>
      </c>
      <c r="AB2059" s="6">
        <f>VLOOKUP(D2059,StateActions!F:G,2,FALSE)</f>
        <v>43932</v>
      </c>
      <c r="AC2059" s="6">
        <f>VLOOKUP(D2059,StateActions!L:M,2,FALSE)</f>
        <v>43915</v>
      </c>
      <c r="AD2059" s="6">
        <f>VLOOKUP(D2059,StateActions!A:B,2,FALSE)</f>
        <v>43909</v>
      </c>
      <c r="AE2059">
        <f t="shared" si="659"/>
        <v>-34</v>
      </c>
      <c r="AF2059">
        <f t="shared" si="660"/>
        <v>-17</v>
      </c>
      <c r="AG2059">
        <f t="shared" si="661"/>
        <v>-11</v>
      </c>
      <c r="AH2059" s="18">
        <f t="shared" si="662"/>
        <v>0</v>
      </c>
      <c r="AI2059" s="18">
        <f t="shared" si="663"/>
        <v>0</v>
      </c>
      <c r="AJ2059" s="20">
        <f t="shared" si="664"/>
        <v>0</v>
      </c>
      <c r="AK2059" t="str">
        <f t="shared" si="665"/>
        <v>Exclude less than 10 Deaths</v>
      </c>
      <c r="AL2059" t="str">
        <f t="shared" si="666"/>
        <v>Less than 10 deaths</v>
      </c>
      <c r="AM2059" s="6" t="str">
        <f>IFERROR(VLOOKUP(D2059,DatesEachStateReach10Deaths!A:B,2,FALSE),AK2059)</f>
        <v>Exclude less than 10 Deaths</v>
      </c>
      <c r="AN2059" t="str">
        <f t="shared" si="667"/>
        <v>Exclude less than 10 Deaths</v>
      </c>
    </row>
    <row r="2060" spans="1:40" x14ac:dyDescent="0.25">
      <c r="A2060" t="str">
        <f t="shared" si="654"/>
        <v>43899Wyoming</v>
      </c>
      <c r="B2060" t="str">
        <f t="shared" si="655"/>
        <v>43899WY</v>
      </c>
      <c r="C2060" s="6">
        <v>43899</v>
      </c>
      <c r="D2060" t="s">
        <v>113</v>
      </c>
      <c r="E2060" t="s">
        <v>60</v>
      </c>
      <c r="F2060">
        <f>IFERROR(VLOOKUP(B2060,CovidTracking!B:G,4,FALSE),0)</f>
        <v>0</v>
      </c>
      <c r="G2060">
        <f>IFERROR(VLOOKUP(B2060,CovidTracking!B:G,5,FALSE),0)</f>
        <v>0</v>
      </c>
      <c r="H2060">
        <f t="shared" si="656"/>
        <v>0</v>
      </c>
      <c r="I2060">
        <f>IFERROR(VLOOKUP(B2060,CovidTracking!B:G,6,FALSE),0)</f>
        <v>0</v>
      </c>
      <c r="J2060">
        <f t="shared" si="668"/>
        <v>0</v>
      </c>
      <c r="K2060">
        <f t="shared" si="669"/>
        <v>0</v>
      </c>
      <c r="L2060">
        <f t="shared" si="670"/>
        <v>0</v>
      </c>
      <c r="M2060">
        <f t="shared" si="671"/>
        <v>0</v>
      </c>
      <c r="N2060">
        <f>VLOOKUP(A2060,Mobility!$A:$L,7,FALSE)</f>
        <v>9</v>
      </c>
      <c r="O2060">
        <f>VLOOKUP(A2060,Mobility!$A:$L,8,FALSE)</f>
        <v>16</v>
      </c>
      <c r="P2060">
        <f>VLOOKUP(A2060,Mobility!$A:$L,9,FALSE)</f>
        <v>19</v>
      </c>
      <c r="Q2060">
        <f>VLOOKUP(A2060,Mobility!$A:$L,10,FALSE)</f>
        <v>8</v>
      </c>
      <c r="R2060">
        <f>VLOOKUP(A2060,Mobility!$A:$L,11,FALSE)</f>
        <v>4</v>
      </c>
      <c r="S2060">
        <f>VLOOKUP(A2060,Mobility!$A:$L,12,FALSE)</f>
        <v>-1</v>
      </c>
      <c r="T2060">
        <f>VLOOKUP(D2060,'Pop and Pop Den'!A:C,2,FALSE)</f>
        <v>567025</v>
      </c>
      <c r="U2060">
        <f>VLOOKUP(D2060,'Pop and Pop Den'!A:C,3,FALSE)</f>
        <v>5.84</v>
      </c>
      <c r="V2060">
        <f>VLOOKUP(D2060,Unemployment!A:B,2,FALSE)</f>
        <v>3.6</v>
      </c>
      <c r="W2060">
        <f>VLOOKUP(D2060,Unemployment!H:J,2,FALSE)</f>
        <v>3.7</v>
      </c>
      <c r="X2060">
        <f>VLOOKUP(D2060,Unemployment!H:J,3,FALSE)</f>
        <v>3.7</v>
      </c>
      <c r="Y2060">
        <f t="shared" si="657"/>
        <v>0.10000000000000009</v>
      </c>
      <c r="Z2060">
        <f t="shared" si="658"/>
        <v>0</v>
      </c>
      <c r="AA2060">
        <f>VLOOKUP(D2060,MedianAge!A:B,2,FALSE)</f>
        <v>37.299999999999997</v>
      </c>
      <c r="AB2060" s="6">
        <f>VLOOKUP(D2060,StateActions!F:G,2,FALSE)</f>
        <v>43932</v>
      </c>
      <c r="AC2060" s="6">
        <f>VLOOKUP(D2060,StateActions!L:M,2,FALSE)</f>
        <v>43915</v>
      </c>
      <c r="AD2060" s="6">
        <f>VLOOKUP(D2060,StateActions!A:B,2,FALSE)</f>
        <v>43909</v>
      </c>
      <c r="AE2060">
        <f t="shared" si="659"/>
        <v>-33</v>
      </c>
      <c r="AF2060">
        <f t="shared" si="660"/>
        <v>-16</v>
      </c>
      <c r="AG2060">
        <f t="shared" si="661"/>
        <v>-10</v>
      </c>
      <c r="AH2060" s="18">
        <f t="shared" si="662"/>
        <v>0</v>
      </c>
      <c r="AI2060" s="18">
        <f t="shared" si="663"/>
        <v>0</v>
      </c>
      <c r="AJ2060" s="20">
        <f t="shared" si="664"/>
        <v>0</v>
      </c>
      <c r="AK2060" t="str">
        <f t="shared" si="665"/>
        <v>Exclude less than 10 Deaths</v>
      </c>
      <c r="AL2060" t="str">
        <f t="shared" si="666"/>
        <v>Less than 10 deaths</v>
      </c>
      <c r="AM2060" s="6" t="str">
        <f>IFERROR(VLOOKUP(D2060,DatesEachStateReach10Deaths!A:B,2,FALSE),AK2060)</f>
        <v>Exclude less than 10 Deaths</v>
      </c>
      <c r="AN2060" t="str">
        <f t="shared" si="667"/>
        <v>Exclude less than 10 Deaths</v>
      </c>
    </row>
    <row r="2061" spans="1:40" x14ac:dyDescent="0.25">
      <c r="A2061" t="str">
        <f t="shared" si="654"/>
        <v>43900Wyoming</v>
      </c>
      <c r="B2061" t="str">
        <f t="shared" si="655"/>
        <v>43900WY</v>
      </c>
      <c r="C2061" s="6">
        <v>43900</v>
      </c>
      <c r="D2061" t="s">
        <v>113</v>
      </c>
      <c r="E2061" t="s">
        <v>60</v>
      </c>
      <c r="F2061">
        <f>IFERROR(VLOOKUP(B2061,CovidTracking!B:G,4,FALSE),0)</f>
        <v>0</v>
      </c>
      <c r="G2061">
        <f>IFERROR(VLOOKUP(B2061,CovidTracking!B:G,5,FALSE),0)</f>
        <v>0</v>
      </c>
      <c r="H2061">
        <f t="shared" si="656"/>
        <v>0</v>
      </c>
      <c r="I2061">
        <f>IFERROR(VLOOKUP(B2061,CovidTracking!B:G,6,FALSE),0)</f>
        <v>0</v>
      </c>
      <c r="J2061">
        <f t="shared" si="668"/>
        <v>0</v>
      </c>
      <c r="K2061">
        <f t="shared" si="669"/>
        <v>0</v>
      </c>
      <c r="L2061">
        <f t="shared" si="670"/>
        <v>0</v>
      </c>
      <c r="M2061">
        <f t="shared" si="671"/>
        <v>0</v>
      </c>
      <c r="N2061">
        <f>VLOOKUP(A2061,Mobility!$A:$L,7,FALSE)</f>
        <v>9</v>
      </c>
      <c r="O2061">
        <f>VLOOKUP(A2061,Mobility!$A:$L,8,FALSE)</f>
        <v>15</v>
      </c>
      <c r="P2061">
        <f>VLOOKUP(A2061,Mobility!$A:$L,9,FALSE)</f>
        <v>15</v>
      </c>
      <c r="Q2061">
        <f>VLOOKUP(A2061,Mobility!$A:$L,10,FALSE)</f>
        <v>8</v>
      </c>
      <c r="R2061">
        <f>VLOOKUP(A2061,Mobility!$A:$L,11,FALSE)</f>
        <v>3</v>
      </c>
      <c r="S2061">
        <f>VLOOKUP(A2061,Mobility!$A:$L,12,FALSE)</f>
        <v>-1</v>
      </c>
      <c r="T2061">
        <f>VLOOKUP(D2061,'Pop and Pop Den'!A:C,2,FALSE)</f>
        <v>567025</v>
      </c>
      <c r="U2061">
        <f>VLOOKUP(D2061,'Pop and Pop Den'!A:C,3,FALSE)</f>
        <v>5.84</v>
      </c>
      <c r="V2061">
        <f>VLOOKUP(D2061,Unemployment!A:B,2,FALSE)</f>
        <v>3.6</v>
      </c>
      <c r="W2061">
        <f>VLOOKUP(D2061,Unemployment!H:J,2,FALSE)</f>
        <v>3.7</v>
      </c>
      <c r="X2061">
        <f>VLOOKUP(D2061,Unemployment!H:J,3,FALSE)</f>
        <v>3.7</v>
      </c>
      <c r="Y2061">
        <f t="shared" si="657"/>
        <v>0.10000000000000009</v>
      </c>
      <c r="Z2061">
        <f t="shared" si="658"/>
        <v>0</v>
      </c>
      <c r="AA2061">
        <f>VLOOKUP(D2061,MedianAge!A:B,2,FALSE)</f>
        <v>37.299999999999997</v>
      </c>
      <c r="AB2061" s="6">
        <f>VLOOKUP(D2061,StateActions!F:G,2,FALSE)</f>
        <v>43932</v>
      </c>
      <c r="AC2061" s="6">
        <f>VLOOKUP(D2061,StateActions!L:M,2,FALSE)</f>
        <v>43915</v>
      </c>
      <c r="AD2061" s="6">
        <f>VLOOKUP(D2061,StateActions!A:B,2,FALSE)</f>
        <v>43909</v>
      </c>
      <c r="AE2061">
        <f t="shared" si="659"/>
        <v>-32</v>
      </c>
      <c r="AF2061">
        <f t="shared" si="660"/>
        <v>-15</v>
      </c>
      <c r="AG2061">
        <f t="shared" si="661"/>
        <v>-9</v>
      </c>
      <c r="AH2061" s="18">
        <f t="shared" si="662"/>
        <v>0</v>
      </c>
      <c r="AI2061" s="18">
        <f t="shared" si="663"/>
        <v>0</v>
      </c>
      <c r="AJ2061" s="20">
        <f t="shared" si="664"/>
        <v>0</v>
      </c>
      <c r="AK2061" t="str">
        <f t="shared" si="665"/>
        <v>Exclude less than 10 Deaths</v>
      </c>
      <c r="AL2061" t="str">
        <f t="shared" si="666"/>
        <v>Less than 10 deaths</v>
      </c>
      <c r="AM2061" s="6" t="str">
        <f>IFERROR(VLOOKUP(D2061,DatesEachStateReach10Deaths!A:B,2,FALSE),AK2061)</f>
        <v>Exclude less than 10 Deaths</v>
      </c>
      <c r="AN2061" t="str">
        <f t="shared" si="667"/>
        <v>Exclude less than 10 Deaths</v>
      </c>
    </row>
    <row r="2062" spans="1:40" x14ac:dyDescent="0.25">
      <c r="A2062" t="str">
        <f t="shared" si="654"/>
        <v>43901Wyoming</v>
      </c>
      <c r="B2062" t="str">
        <f t="shared" si="655"/>
        <v>43901WY</v>
      </c>
      <c r="C2062" s="6">
        <v>43901</v>
      </c>
      <c r="D2062" t="s">
        <v>113</v>
      </c>
      <c r="E2062" t="s">
        <v>60</v>
      </c>
      <c r="F2062">
        <f>IFERROR(VLOOKUP(B2062,CovidTracking!B:G,4,FALSE),0)</f>
        <v>0</v>
      </c>
      <c r="G2062">
        <f>IFERROR(VLOOKUP(B2062,CovidTracking!B:G,5,FALSE),0)</f>
        <v>0</v>
      </c>
      <c r="H2062">
        <f t="shared" si="656"/>
        <v>0</v>
      </c>
      <c r="I2062">
        <f>IFERROR(VLOOKUP(B2062,CovidTracking!B:G,6,FALSE),0)</f>
        <v>0</v>
      </c>
      <c r="J2062">
        <f t="shared" si="668"/>
        <v>0</v>
      </c>
      <c r="K2062">
        <f t="shared" si="669"/>
        <v>0</v>
      </c>
      <c r="L2062">
        <f t="shared" si="670"/>
        <v>0</v>
      </c>
      <c r="M2062">
        <f t="shared" si="671"/>
        <v>0</v>
      </c>
      <c r="N2062">
        <f>VLOOKUP(A2062,Mobility!$A:$L,7,FALSE)</f>
        <v>8</v>
      </c>
      <c r="O2062">
        <f>VLOOKUP(A2062,Mobility!$A:$L,8,FALSE)</f>
        <v>16</v>
      </c>
      <c r="P2062">
        <f>VLOOKUP(A2062,Mobility!$A:$L,9,FALSE)</f>
        <v>16</v>
      </c>
      <c r="Q2062">
        <f>VLOOKUP(A2062,Mobility!$A:$L,10,FALSE)</f>
        <v>6</v>
      </c>
      <c r="R2062">
        <f>VLOOKUP(A2062,Mobility!$A:$L,11,FALSE)</f>
        <v>2</v>
      </c>
      <c r="S2062">
        <f>VLOOKUP(A2062,Mobility!$A:$L,12,FALSE)</f>
        <v>-1</v>
      </c>
      <c r="T2062">
        <f>VLOOKUP(D2062,'Pop and Pop Den'!A:C,2,FALSE)</f>
        <v>567025</v>
      </c>
      <c r="U2062">
        <f>VLOOKUP(D2062,'Pop and Pop Den'!A:C,3,FALSE)</f>
        <v>5.84</v>
      </c>
      <c r="V2062">
        <f>VLOOKUP(D2062,Unemployment!A:B,2,FALSE)</f>
        <v>3.6</v>
      </c>
      <c r="W2062">
        <f>VLOOKUP(D2062,Unemployment!H:J,2,FALSE)</f>
        <v>3.7</v>
      </c>
      <c r="X2062">
        <f>VLOOKUP(D2062,Unemployment!H:J,3,FALSE)</f>
        <v>3.7</v>
      </c>
      <c r="Y2062">
        <f t="shared" si="657"/>
        <v>0.10000000000000009</v>
      </c>
      <c r="Z2062">
        <f t="shared" si="658"/>
        <v>0</v>
      </c>
      <c r="AA2062">
        <f>VLOOKUP(D2062,MedianAge!A:B,2,FALSE)</f>
        <v>37.299999999999997</v>
      </c>
      <c r="AB2062" s="6">
        <f>VLOOKUP(D2062,StateActions!F:G,2,FALSE)</f>
        <v>43932</v>
      </c>
      <c r="AC2062" s="6">
        <f>VLOOKUP(D2062,StateActions!L:M,2,FALSE)</f>
        <v>43915</v>
      </c>
      <c r="AD2062" s="6">
        <f>VLOOKUP(D2062,StateActions!A:B,2,FALSE)</f>
        <v>43909</v>
      </c>
      <c r="AE2062">
        <f t="shared" si="659"/>
        <v>-31</v>
      </c>
      <c r="AF2062">
        <f t="shared" si="660"/>
        <v>-14</v>
      </c>
      <c r="AG2062">
        <f t="shared" si="661"/>
        <v>-8</v>
      </c>
      <c r="AH2062" s="18">
        <f t="shared" si="662"/>
        <v>0</v>
      </c>
      <c r="AI2062" s="18">
        <f t="shared" si="663"/>
        <v>0</v>
      </c>
      <c r="AJ2062" s="20">
        <f t="shared" si="664"/>
        <v>0</v>
      </c>
      <c r="AK2062" t="str">
        <f t="shared" si="665"/>
        <v>Exclude less than 10 Deaths</v>
      </c>
      <c r="AL2062" t="str">
        <f t="shared" si="666"/>
        <v>Less than 10 deaths</v>
      </c>
      <c r="AM2062" s="6" t="str">
        <f>IFERROR(VLOOKUP(D2062,DatesEachStateReach10Deaths!A:B,2,FALSE),AK2062)</f>
        <v>Exclude less than 10 Deaths</v>
      </c>
      <c r="AN2062" t="str">
        <f t="shared" si="667"/>
        <v>Exclude less than 10 Deaths</v>
      </c>
    </row>
    <row r="2063" spans="1:40" x14ac:dyDescent="0.25">
      <c r="A2063" t="str">
        <f t="shared" si="654"/>
        <v>43902Wyoming</v>
      </c>
      <c r="B2063" t="str">
        <f t="shared" si="655"/>
        <v>43902WY</v>
      </c>
      <c r="C2063" s="6">
        <v>43902</v>
      </c>
      <c r="D2063" t="s">
        <v>113</v>
      </c>
      <c r="E2063" t="s">
        <v>60</v>
      </c>
      <c r="F2063">
        <f>IFERROR(VLOOKUP(B2063,CovidTracking!B:G,4,FALSE),0)</f>
        <v>1</v>
      </c>
      <c r="G2063">
        <f>IFERROR(VLOOKUP(B2063,CovidTracking!B:G,5,FALSE),0)</f>
        <v>0</v>
      </c>
      <c r="H2063">
        <f t="shared" si="656"/>
        <v>1</v>
      </c>
      <c r="I2063">
        <f>IFERROR(VLOOKUP(B2063,CovidTracking!B:G,6,FALSE),0)</f>
        <v>0</v>
      </c>
      <c r="J2063">
        <f t="shared" si="668"/>
        <v>1</v>
      </c>
      <c r="K2063">
        <f t="shared" si="669"/>
        <v>0</v>
      </c>
      <c r="L2063">
        <f t="shared" si="670"/>
        <v>1</v>
      </c>
      <c r="M2063">
        <f t="shared" si="671"/>
        <v>0</v>
      </c>
      <c r="N2063">
        <f>VLOOKUP(A2063,Mobility!$A:$L,7,FALSE)</f>
        <v>6</v>
      </c>
      <c r="O2063">
        <f>VLOOKUP(A2063,Mobility!$A:$L,8,FALSE)</f>
        <v>26</v>
      </c>
      <c r="P2063">
        <f>VLOOKUP(A2063,Mobility!$A:$L,9,FALSE)</f>
        <v>4</v>
      </c>
      <c r="Q2063">
        <f>VLOOKUP(A2063,Mobility!$A:$L,10,FALSE)</f>
        <v>10</v>
      </c>
      <c r="R2063">
        <f>VLOOKUP(A2063,Mobility!$A:$L,11,FALSE)</f>
        <v>0</v>
      </c>
      <c r="S2063">
        <f>VLOOKUP(A2063,Mobility!$A:$L,12,FALSE)</f>
        <v>0</v>
      </c>
      <c r="T2063">
        <f>VLOOKUP(D2063,'Pop and Pop Den'!A:C,2,FALSE)</f>
        <v>567025</v>
      </c>
      <c r="U2063">
        <f>VLOOKUP(D2063,'Pop and Pop Den'!A:C,3,FALSE)</f>
        <v>5.84</v>
      </c>
      <c r="V2063">
        <f>VLOOKUP(D2063,Unemployment!A:B,2,FALSE)</f>
        <v>3.6</v>
      </c>
      <c r="W2063">
        <f>VLOOKUP(D2063,Unemployment!H:J,2,FALSE)</f>
        <v>3.7</v>
      </c>
      <c r="X2063">
        <f>VLOOKUP(D2063,Unemployment!H:J,3,FALSE)</f>
        <v>3.7</v>
      </c>
      <c r="Y2063">
        <f t="shared" si="657"/>
        <v>0.10000000000000009</v>
      </c>
      <c r="Z2063">
        <f t="shared" si="658"/>
        <v>0</v>
      </c>
      <c r="AA2063">
        <f>VLOOKUP(D2063,MedianAge!A:B,2,FALSE)</f>
        <v>37.299999999999997</v>
      </c>
      <c r="AB2063" s="6">
        <f>VLOOKUP(D2063,StateActions!F:G,2,FALSE)</f>
        <v>43932</v>
      </c>
      <c r="AC2063" s="6">
        <f>VLOOKUP(D2063,StateActions!L:M,2,FALSE)</f>
        <v>43915</v>
      </c>
      <c r="AD2063" s="6">
        <f>VLOOKUP(D2063,StateActions!A:B,2,FALSE)</f>
        <v>43909</v>
      </c>
      <c r="AE2063">
        <f t="shared" si="659"/>
        <v>-30</v>
      </c>
      <c r="AF2063">
        <f t="shared" si="660"/>
        <v>-13</v>
      </c>
      <c r="AG2063">
        <f t="shared" si="661"/>
        <v>-7</v>
      </c>
      <c r="AH2063" s="18">
        <f t="shared" si="662"/>
        <v>1</v>
      </c>
      <c r="AI2063" s="18">
        <f t="shared" si="663"/>
        <v>0</v>
      </c>
      <c r="AJ2063" s="20">
        <f t="shared" si="664"/>
        <v>0</v>
      </c>
      <c r="AK2063" t="str">
        <f t="shared" si="665"/>
        <v>Exclude less than 10 Deaths</v>
      </c>
      <c r="AL2063" t="str">
        <f t="shared" si="666"/>
        <v>Less than 10 deaths</v>
      </c>
      <c r="AM2063" s="6" t="str">
        <f>IFERROR(VLOOKUP(D2063,DatesEachStateReach10Deaths!A:B,2,FALSE),AK2063)</f>
        <v>Exclude less than 10 Deaths</v>
      </c>
      <c r="AN2063" t="str">
        <f t="shared" si="667"/>
        <v>Exclude less than 10 Deaths</v>
      </c>
    </row>
    <row r="2064" spans="1:40" x14ac:dyDescent="0.25">
      <c r="A2064" t="str">
        <f t="shared" si="654"/>
        <v>43903Wyoming</v>
      </c>
      <c r="B2064" t="str">
        <f t="shared" si="655"/>
        <v>43903WY</v>
      </c>
      <c r="C2064" s="6">
        <v>43903</v>
      </c>
      <c r="D2064" t="s">
        <v>113</v>
      </c>
      <c r="E2064" t="s">
        <v>60</v>
      </c>
      <c r="F2064">
        <f>IFERROR(VLOOKUP(B2064,CovidTracking!B:G,4,FALSE),0)</f>
        <v>1</v>
      </c>
      <c r="G2064">
        <f>IFERROR(VLOOKUP(B2064,CovidTracking!B:G,5,FALSE),0)</f>
        <v>0</v>
      </c>
      <c r="H2064">
        <f t="shared" si="656"/>
        <v>1</v>
      </c>
      <c r="I2064">
        <f>IFERROR(VLOOKUP(B2064,CovidTracking!B:G,6,FALSE),0)</f>
        <v>0</v>
      </c>
      <c r="J2064">
        <f t="shared" si="668"/>
        <v>0</v>
      </c>
      <c r="K2064">
        <f t="shared" si="669"/>
        <v>0</v>
      </c>
      <c r="L2064">
        <f t="shared" si="670"/>
        <v>0</v>
      </c>
      <c r="M2064">
        <f t="shared" si="671"/>
        <v>0</v>
      </c>
      <c r="N2064">
        <f>VLOOKUP(A2064,Mobility!$A:$L,7,FALSE)</f>
        <v>-3</v>
      </c>
      <c r="O2064">
        <f>VLOOKUP(A2064,Mobility!$A:$L,8,FALSE)</f>
        <v>29</v>
      </c>
      <c r="P2064">
        <f>VLOOKUP(A2064,Mobility!$A:$L,9,FALSE)</f>
        <v>-2</v>
      </c>
      <c r="Q2064">
        <f>VLOOKUP(A2064,Mobility!$A:$L,10,FALSE)</f>
        <v>3</v>
      </c>
      <c r="R2064">
        <f>VLOOKUP(A2064,Mobility!$A:$L,11,FALSE)</f>
        <v>-3</v>
      </c>
      <c r="S2064">
        <f>VLOOKUP(A2064,Mobility!$A:$L,12,FALSE)</f>
        <v>3</v>
      </c>
      <c r="T2064">
        <f>VLOOKUP(D2064,'Pop and Pop Den'!A:C,2,FALSE)</f>
        <v>567025</v>
      </c>
      <c r="U2064">
        <f>VLOOKUP(D2064,'Pop and Pop Den'!A:C,3,FALSE)</f>
        <v>5.84</v>
      </c>
      <c r="V2064">
        <f>VLOOKUP(D2064,Unemployment!A:B,2,FALSE)</f>
        <v>3.6</v>
      </c>
      <c r="W2064">
        <f>VLOOKUP(D2064,Unemployment!H:J,2,FALSE)</f>
        <v>3.7</v>
      </c>
      <c r="X2064">
        <f>VLOOKUP(D2064,Unemployment!H:J,3,FALSE)</f>
        <v>3.7</v>
      </c>
      <c r="Y2064">
        <f t="shared" si="657"/>
        <v>0.10000000000000009</v>
      </c>
      <c r="Z2064">
        <f t="shared" si="658"/>
        <v>0</v>
      </c>
      <c r="AA2064">
        <f>VLOOKUP(D2064,MedianAge!A:B,2,FALSE)</f>
        <v>37.299999999999997</v>
      </c>
      <c r="AB2064" s="6">
        <f>VLOOKUP(D2064,StateActions!F:G,2,FALSE)</f>
        <v>43932</v>
      </c>
      <c r="AC2064" s="6">
        <f>VLOOKUP(D2064,StateActions!L:M,2,FALSE)</f>
        <v>43915</v>
      </c>
      <c r="AD2064" s="6">
        <f>VLOOKUP(D2064,StateActions!A:B,2,FALSE)</f>
        <v>43909</v>
      </c>
      <c r="AE2064">
        <f t="shared" si="659"/>
        <v>-29</v>
      </c>
      <c r="AF2064">
        <f t="shared" si="660"/>
        <v>-12</v>
      </c>
      <c r="AG2064">
        <f t="shared" si="661"/>
        <v>-6</v>
      </c>
      <c r="AH2064" s="18">
        <f t="shared" si="662"/>
        <v>1</v>
      </c>
      <c r="AI2064" s="18">
        <f t="shared" si="663"/>
        <v>0</v>
      </c>
      <c r="AJ2064" s="20">
        <f t="shared" si="664"/>
        <v>0</v>
      </c>
      <c r="AK2064" t="str">
        <f t="shared" si="665"/>
        <v>Exclude less than 10 Deaths</v>
      </c>
      <c r="AL2064" t="str">
        <f t="shared" si="666"/>
        <v>Less than 10 deaths</v>
      </c>
      <c r="AM2064" s="6" t="str">
        <f>IFERROR(VLOOKUP(D2064,DatesEachStateReach10Deaths!A:B,2,FALSE),AK2064)</f>
        <v>Exclude less than 10 Deaths</v>
      </c>
      <c r="AN2064" t="str">
        <f t="shared" si="667"/>
        <v>Exclude less than 10 Deaths</v>
      </c>
    </row>
    <row r="2065" spans="1:40" x14ac:dyDescent="0.25">
      <c r="A2065" t="str">
        <f t="shared" si="654"/>
        <v>43904Wyoming</v>
      </c>
      <c r="B2065" t="str">
        <f t="shared" si="655"/>
        <v>43904WY</v>
      </c>
      <c r="C2065" s="6">
        <v>43904</v>
      </c>
      <c r="D2065" t="s">
        <v>113</v>
      </c>
      <c r="E2065" t="s">
        <v>60</v>
      </c>
      <c r="F2065">
        <f>IFERROR(VLOOKUP(B2065,CovidTracking!B:G,4,FALSE),0)</f>
        <v>2</v>
      </c>
      <c r="G2065">
        <f>IFERROR(VLOOKUP(B2065,CovidTracking!B:G,5,FALSE),0)</f>
        <v>0</v>
      </c>
      <c r="H2065">
        <f t="shared" si="656"/>
        <v>2</v>
      </c>
      <c r="I2065">
        <f>IFERROR(VLOOKUP(B2065,CovidTracking!B:G,6,FALSE),0)</f>
        <v>0</v>
      </c>
      <c r="J2065">
        <f t="shared" si="668"/>
        <v>1</v>
      </c>
      <c r="K2065">
        <f t="shared" si="669"/>
        <v>0</v>
      </c>
      <c r="L2065">
        <f t="shared" si="670"/>
        <v>1</v>
      </c>
      <c r="M2065">
        <f t="shared" si="671"/>
        <v>0</v>
      </c>
      <c r="N2065">
        <f>VLOOKUP(A2065,Mobility!$A:$L,7,FALSE)</f>
        <v>-7</v>
      </c>
      <c r="O2065">
        <f>VLOOKUP(A2065,Mobility!$A:$L,8,FALSE)</f>
        <v>20</v>
      </c>
      <c r="P2065">
        <f>VLOOKUP(A2065,Mobility!$A:$L,9,FALSE)</f>
        <v>-15</v>
      </c>
      <c r="Q2065">
        <f>VLOOKUP(A2065,Mobility!$A:$L,10,FALSE)</f>
        <v>8</v>
      </c>
      <c r="R2065">
        <f>VLOOKUP(A2065,Mobility!$A:$L,11,FALSE)</f>
        <v>-2</v>
      </c>
      <c r="S2065">
        <f>VLOOKUP(A2065,Mobility!$A:$L,12,FALSE)</f>
        <v>3</v>
      </c>
      <c r="T2065">
        <f>VLOOKUP(D2065,'Pop and Pop Den'!A:C,2,FALSE)</f>
        <v>567025</v>
      </c>
      <c r="U2065">
        <f>VLOOKUP(D2065,'Pop and Pop Den'!A:C,3,FALSE)</f>
        <v>5.84</v>
      </c>
      <c r="V2065">
        <f>VLOOKUP(D2065,Unemployment!A:B,2,FALSE)</f>
        <v>3.6</v>
      </c>
      <c r="W2065">
        <f>VLOOKUP(D2065,Unemployment!H:J,2,FALSE)</f>
        <v>3.7</v>
      </c>
      <c r="X2065">
        <f>VLOOKUP(D2065,Unemployment!H:J,3,FALSE)</f>
        <v>3.7</v>
      </c>
      <c r="Y2065">
        <f t="shared" si="657"/>
        <v>0.10000000000000009</v>
      </c>
      <c r="Z2065">
        <f t="shared" si="658"/>
        <v>0</v>
      </c>
      <c r="AA2065">
        <f>VLOOKUP(D2065,MedianAge!A:B,2,FALSE)</f>
        <v>37.299999999999997</v>
      </c>
      <c r="AB2065" s="6">
        <f>VLOOKUP(D2065,StateActions!F:G,2,FALSE)</f>
        <v>43932</v>
      </c>
      <c r="AC2065" s="6">
        <f>VLOOKUP(D2065,StateActions!L:M,2,FALSE)</f>
        <v>43915</v>
      </c>
      <c r="AD2065" s="6">
        <f>VLOOKUP(D2065,StateActions!A:B,2,FALSE)</f>
        <v>43909</v>
      </c>
      <c r="AE2065">
        <f t="shared" si="659"/>
        <v>-28</v>
      </c>
      <c r="AF2065">
        <f t="shared" si="660"/>
        <v>-11</v>
      </c>
      <c r="AG2065">
        <f t="shared" si="661"/>
        <v>-5</v>
      </c>
      <c r="AH2065" s="18">
        <f t="shared" si="662"/>
        <v>1</v>
      </c>
      <c r="AI2065" s="18">
        <f t="shared" si="663"/>
        <v>0</v>
      </c>
      <c r="AJ2065" s="20">
        <f t="shared" si="664"/>
        <v>0</v>
      </c>
      <c r="AK2065" t="str">
        <f t="shared" si="665"/>
        <v>Exclude less than 10 Deaths</v>
      </c>
      <c r="AL2065" t="str">
        <f t="shared" si="666"/>
        <v>Less than 10 deaths</v>
      </c>
      <c r="AM2065" s="6" t="str">
        <f>IFERROR(VLOOKUP(D2065,DatesEachStateReach10Deaths!A:B,2,FALSE),AK2065)</f>
        <v>Exclude less than 10 Deaths</v>
      </c>
      <c r="AN2065" t="str">
        <f t="shared" si="667"/>
        <v>Exclude less than 10 Deaths</v>
      </c>
    </row>
    <row r="2066" spans="1:40" x14ac:dyDescent="0.25">
      <c r="A2066" t="str">
        <f t="shared" si="654"/>
        <v>43905Wyoming</v>
      </c>
      <c r="B2066" t="str">
        <f t="shared" si="655"/>
        <v>43905WY</v>
      </c>
      <c r="C2066" s="6">
        <v>43905</v>
      </c>
      <c r="D2066" t="s">
        <v>113</v>
      </c>
      <c r="E2066" t="s">
        <v>60</v>
      </c>
      <c r="F2066">
        <f>IFERROR(VLOOKUP(B2066,CovidTracking!B:G,4,FALSE),0)</f>
        <v>3</v>
      </c>
      <c r="G2066">
        <f>IFERROR(VLOOKUP(B2066,CovidTracking!B:G,5,FALSE),0)</f>
        <v>0</v>
      </c>
      <c r="H2066">
        <f t="shared" si="656"/>
        <v>3</v>
      </c>
      <c r="I2066">
        <f>IFERROR(VLOOKUP(B2066,CovidTracking!B:G,6,FALSE),0)</f>
        <v>0</v>
      </c>
      <c r="J2066">
        <f t="shared" si="668"/>
        <v>1</v>
      </c>
      <c r="K2066">
        <f t="shared" si="669"/>
        <v>0</v>
      </c>
      <c r="L2066">
        <f t="shared" si="670"/>
        <v>1</v>
      </c>
      <c r="M2066">
        <f t="shared" si="671"/>
        <v>0</v>
      </c>
      <c r="N2066">
        <f>VLOOKUP(A2066,Mobility!$A:$L,7,FALSE)</f>
        <v>-4</v>
      </c>
      <c r="O2066">
        <f>VLOOKUP(A2066,Mobility!$A:$L,8,FALSE)</f>
        <v>17</v>
      </c>
      <c r="P2066">
        <f>VLOOKUP(A2066,Mobility!$A:$L,9,FALSE)</f>
        <v>3</v>
      </c>
      <c r="Q2066">
        <f>VLOOKUP(A2066,Mobility!$A:$L,10,FALSE)</f>
        <v>0</v>
      </c>
      <c r="R2066">
        <f>VLOOKUP(A2066,Mobility!$A:$L,11,FALSE)</f>
        <v>-3</v>
      </c>
      <c r="S2066">
        <f>VLOOKUP(A2066,Mobility!$A:$L,12,FALSE)</f>
        <v>2</v>
      </c>
      <c r="T2066">
        <f>VLOOKUP(D2066,'Pop and Pop Den'!A:C,2,FALSE)</f>
        <v>567025</v>
      </c>
      <c r="U2066">
        <f>VLOOKUP(D2066,'Pop and Pop Den'!A:C,3,FALSE)</f>
        <v>5.84</v>
      </c>
      <c r="V2066">
        <f>VLOOKUP(D2066,Unemployment!A:B,2,FALSE)</f>
        <v>3.6</v>
      </c>
      <c r="W2066">
        <f>VLOOKUP(D2066,Unemployment!H:J,2,FALSE)</f>
        <v>3.7</v>
      </c>
      <c r="X2066">
        <f>VLOOKUP(D2066,Unemployment!H:J,3,FALSE)</f>
        <v>3.7</v>
      </c>
      <c r="Y2066">
        <f t="shared" si="657"/>
        <v>0.10000000000000009</v>
      </c>
      <c r="Z2066">
        <f t="shared" si="658"/>
        <v>0</v>
      </c>
      <c r="AA2066">
        <f>VLOOKUP(D2066,MedianAge!A:B,2,FALSE)</f>
        <v>37.299999999999997</v>
      </c>
      <c r="AB2066" s="6">
        <f>VLOOKUP(D2066,StateActions!F:G,2,FALSE)</f>
        <v>43932</v>
      </c>
      <c r="AC2066" s="6">
        <f>VLOOKUP(D2066,StateActions!L:M,2,FALSE)</f>
        <v>43915</v>
      </c>
      <c r="AD2066" s="6">
        <f>VLOOKUP(D2066,StateActions!A:B,2,FALSE)</f>
        <v>43909</v>
      </c>
      <c r="AE2066">
        <f t="shared" si="659"/>
        <v>-27</v>
      </c>
      <c r="AF2066">
        <f t="shared" si="660"/>
        <v>-10</v>
      </c>
      <c r="AG2066">
        <f t="shared" si="661"/>
        <v>-4</v>
      </c>
      <c r="AH2066" s="18">
        <f t="shared" si="662"/>
        <v>1</v>
      </c>
      <c r="AI2066" s="18">
        <f t="shared" si="663"/>
        <v>0</v>
      </c>
      <c r="AJ2066" s="20">
        <f t="shared" si="664"/>
        <v>0</v>
      </c>
      <c r="AK2066" t="str">
        <f t="shared" si="665"/>
        <v>Exclude less than 10 Deaths</v>
      </c>
      <c r="AL2066" t="str">
        <f t="shared" si="666"/>
        <v>Less than 10 deaths</v>
      </c>
      <c r="AM2066" s="6" t="str">
        <f>IFERROR(VLOOKUP(D2066,DatesEachStateReach10Deaths!A:B,2,FALSE),AK2066)</f>
        <v>Exclude less than 10 Deaths</v>
      </c>
      <c r="AN2066" t="str">
        <f t="shared" si="667"/>
        <v>Exclude less than 10 Deaths</v>
      </c>
    </row>
    <row r="2067" spans="1:40" x14ac:dyDescent="0.25">
      <c r="A2067" t="str">
        <f t="shared" si="654"/>
        <v>43906Wyoming</v>
      </c>
      <c r="B2067" t="str">
        <f t="shared" si="655"/>
        <v>43906WY</v>
      </c>
      <c r="C2067" s="6">
        <v>43906</v>
      </c>
      <c r="D2067" t="s">
        <v>113</v>
      </c>
      <c r="E2067" t="s">
        <v>60</v>
      </c>
      <c r="F2067">
        <f>IFERROR(VLOOKUP(B2067,CovidTracking!B:G,4,FALSE),0)</f>
        <v>3</v>
      </c>
      <c r="G2067">
        <f>IFERROR(VLOOKUP(B2067,CovidTracking!B:G,5,FALSE),0)</f>
        <v>0</v>
      </c>
      <c r="H2067">
        <f t="shared" si="656"/>
        <v>3</v>
      </c>
      <c r="I2067">
        <f>IFERROR(VLOOKUP(B2067,CovidTracking!B:G,6,FALSE),0)</f>
        <v>0</v>
      </c>
      <c r="J2067">
        <f t="shared" si="668"/>
        <v>0</v>
      </c>
      <c r="K2067">
        <f t="shared" si="669"/>
        <v>0</v>
      </c>
      <c r="L2067">
        <f t="shared" si="670"/>
        <v>0</v>
      </c>
      <c r="M2067">
        <f t="shared" si="671"/>
        <v>0</v>
      </c>
      <c r="N2067">
        <f>VLOOKUP(A2067,Mobility!$A:$L,7,FALSE)</f>
        <v>1</v>
      </c>
      <c r="O2067">
        <f>VLOOKUP(A2067,Mobility!$A:$L,8,FALSE)</f>
        <v>33</v>
      </c>
      <c r="P2067">
        <f>VLOOKUP(A2067,Mobility!$A:$L,9,FALSE)</f>
        <v>16</v>
      </c>
      <c r="Q2067">
        <f>VLOOKUP(A2067,Mobility!$A:$L,10,FALSE)</f>
        <v>3</v>
      </c>
      <c r="R2067">
        <f>VLOOKUP(A2067,Mobility!$A:$L,11,FALSE)</f>
        <v>-16</v>
      </c>
      <c r="S2067">
        <f>VLOOKUP(A2067,Mobility!$A:$L,12,FALSE)</f>
        <v>4</v>
      </c>
      <c r="T2067">
        <f>VLOOKUP(D2067,'Pop and Pop Den'!A:C,2,FALSE)</f>
        <v>567025</v>
      </c>
      <c r="U2067">
        <f>VLOOKUP(D2067,'Pop and Pop Den'!A:C,3,FALSE)</f>
        <v>5.84</v>
      </c>
      <c r="V2067">
        <f>VLOOKUP(D2067,Unemployment!A:B,2,FALSE)</f>
        <v>3.6</v>
      </c>
      <c r="W2067">
        <f>VLOOKUP(D2067,Unemployment!H:J,2,FALSE)</f>
        <v>3.7</v>
      </c>
      <c r="X2067">
        <f>VLOOKUP(D2067,Unemployment!H:J,3,FALSE)</f>
        <v>3.7</v>
      </c>
      <c r="Y2067">
        <f t="shared" si="657"/>
        <v>0.10000000000000009</v>
      </c>
      <c r="Z2067">
        <f t="shared" si="658"/>
        <v>0</v>
      </c>
      <c r="AA2067">
        <f>VLOOKUP(D2067,MedianAge!A:B,2,FALSE)</f>
        <v>37.299999999999997</v>
      </c>
      <c r="AB2067" s="6">
        <f>VLOOKUP(D2067,StateActions!F:G,2,FALSE)</f>
        <v>43932</v>
      </c>
      <c r="AC2067" s="6">
        <f>VLOOKUP(D2067,StateActions!L:M,2,FALSE)</f>
        <v>43915</v>
      </c>
      <c r="AD2067" s="6">
        <f>VLOOKUP(D2067,StateActions!A:B,2,FALSE)</f>
        <v>43909</v>
      </c>
      <c r="AE2067">
        <f t="shared" si="659"/>
        <v>-26</v>
      </c>
      <c r="AF2067">
        <f t="shared" si="660"/>
        <v>-9</v>
      </c>
      <c r="AG2067">
        <f t="shared" si="661"/>
        <v>-3</v>
      </c>
      <c r="AH2067" s="18">
        <f t="shared" si="662"/>
        <v>1</v>
      </c>
      <c r="AI2067" s="18">
        <f t="shared" si="663"/>
        <v>0</v>
      </c>
      <c r="AJ2067" s="20">
        <f t="shared" si="664"/>
        <v>0</v>
      </c>
      <c r="AK2067" t="str">
        <f t="shared" si="665"/>
        <v>Exclude less than 10 Deaths</v>
      </c>
      <c r="AL2067" t="str">
        <f t="shared" si="666"/>
        <v>Less than 10 deaths</v>
      </c>
      <c r="AM2067" s="6" t="str">
        <f>IFERROR(VLOOKUP(D2067,DatesEachStateReach10Deaths!A:B,2,FALSE),AK2067)</f>
        <v>Exclude less than 10 Deaths</v>
      </c>
      <c r="AN2067" t="str">
        <f t="shared" si="667"/>
        <v>Exclude less than 10 Deaths</v>
      </c>
    </row>
    <row r="2068" spans="1:40" x14ac:dyDescent="0.25">
      <c r="A2068" t="str">
        <f t="shared" si="654"/>
        <v>43907Wyoming</v>
      </c>
      <c r="B2068" t="str">
        <f t="shared" si="655"/>
        <v>43907WY</v>
      </c>
      <c r="C2068" s="6">
        <v>43907</v>
      </c>
      <c r="D2068" t="s">
        <v>113</v>
      </c>
      <c r="E2068" t="s">
        <v>60</v>
      </c>
      <c r="F2068">
        <f>IFERROR(VLOOKUP(B2068,CovidTracking!B:G,4,FALSE),0)</f>
        <v>10</v>
      </c>
      <c r="G2068">
        <f>IFERROR(VLOOKUP(B2068,CovidTracking!B:G,5,FALSE),0)</f>
        <v>95</v>
      </c>
      <c r="H2068">
        <f t="shared" si="656"/>
        <v>105</v>
      </c>
      <c r="I2068">
        <f>IFERROR(VLOOKUP(B2068,CovidTracking!B:G,6,FALSE),0)</f>
        <v>0</v>
      </c>
      <c r="J2068">
        <f t="shared" si="668"/>
        <v>7</v>
      </c>
      <c r="K2068">
        <f t="shared" si="669"/>
        <v>95</v>
      </c>
      <c r="L2068">
        <f t="shared" si="670"/>
        <v>102</v>
      </c>
      <c r="M2068">
        <f t="shared" si="671"/>
        <v>0</v>
      </c>
      <c r="N2068">
        <f>VLOOKUP(A2068,Mobility!$A:$L,7,FALSE)</f>
        <v>-7</v>
      </c>
      <c r="O2068">
        <f>VLOOKUP(A2068,Mobility!$A:$L,8,FALSE)</f>
        <v>27</v>
      </c>
      <c r="P2068">
        <f>VLOOKUP(A2068,Mobility!$A:$L,9,FALSE)</f>
        <v>24</v>
      </c>
      <c r="Q2068">
        <f>VLOOKUP(A2068,Mobility!$A:$L,10,FALSE)</f>
        <v>4</v>
      </c>
      <c r="R2068">
        <f>VLOOKUP(A2068,Mobility!$A:$L,11,FALSE)</f>
        <v>-19</v>
      </c>
      <c r="S2068">
        <f>VLOOKUP(A2068,Mobility!$A:$L,12,FALSE)</f>
        <v>6</v>
      </c>
      <c r="T2068">
        <f>VLOOKUP(D2068,'Pop and Pop Den'!A:C,2,FALSE)</f>
        <v>567025</v>
      </c>
      <c r="U2068">
        <f>VLOOKUP(D2068,'Pop and Pop Den'!A:C,3,FALSE)</f>
        <v>5.84</v>
      </c>
      <c r="V2068">
        <f>VLOOKUP(D2068,Unemployment!A:B,2,FALSE)</f>
        <v>3.6</v>
      </c>
      <c r="W2068">
        <f>VLOOKUP(D2068,Unemployment!H:J,2,FALSE)</f>
        <v>3.7</v>
      </c>
      <c r="X2068">
        <f>VLOOKUP(D2068,Unemployment!H:J,3,FALSE)</f>
        <v>3.7</v>
      </c>
      <c r="Y2068">
        <f t="shared" si="657"/>
        <v>0.10000000000000009</v>
      </c>
      <c r="Z2068">
        <f t="shared" si="658"/>
        <v>0</v>
      </c>
      <c r="AA2068">
        <f>VLOOKUP(D2068,MedianAge!A:B,2,FALSE)</f>
        <v>37.299999999999997</v>
      </c>
      <c r="AB2068" s="6">
        <f>VLOOKUP(D2068,StateActions!F:G,2,FALSE)</f>
        <v>43932</v>
      </c>
      <c r="AC2068" s="6">
        <f>VLOOKUP(D2068,StateActions!L:M,2,FALSE)</f>
        <v>43915</v>
      </c>
      <c r="AD2068" s="6">
        <f>VLOOKUP(D2068,StateActions!A:B,2,FALSE)</f>
        <v>43909</v>
      </c>
      <c r="AE2068">
        <f t="shared" si="659"/>
        <v>-25</v>
      </c>
      <c r="AF2068">
        <f t="shared" si="660"/>
        <v>-8</v>
      </c>
      <c r="AG2068">
        <f t="shared" si="661"/>
        <v>-2</v>
      </c>
      <c r="AH2068" s="18">
        <f t="shared" si="662"/>
        <v>9.5238095238095233E-2</v>
      </c>
      <c r="AI2068" s="18">
        <f t="shared" si="663"/>
        <v>0.90476190476190477</v>
      </c>
      <c r="AJ2068" s="20">
        <f t="shared" si="664"/>
        <v>0</v>
      </c>
      <c r="AK2068" t="str">
        <f t="shared" si="665"/>
        <v>Exclude less than 10 Deaths</v>
      </c>
      <c r="AL2068" t="str">
        <f t="shared" si="666"/>
        <v>Less than 10 deaths</v>
      </c>
      <c r="AM2068" s="6" t="str">
        <f>IFERROR(VLOOKUP(D2068,DatesEachStateReach10Deaths!A:B,2,FALSE),AK2068)</f>
        <v>Exclude less than 10 Deaths</v>
      </c>
      <c r="AN2068" t="str">
        <f t="shared" si="667"/>
        <v>Exclude less than 10 Deaths</v>
      </c>
    </row>
    <row r="2069" spans="1:40" x14ac:dyDescent="0.25">
      <c r="A2069" t="str">
        <f t="shared" si="654"/>
        <v>43908Wyoming</v>
      </c>
      <c r="B2069" t="str">
        <f t="shared" si="655"/>
        <v>43908WY</v>
      </c>
      <c r="C2069" s="6">
        <v>43908</v>
      </c>
      <c r="D2069" t="s">
        <v>113</v>
      </c>
      <c r="E2069" t="s">
        <v>60</v>
      </c>
      <c r="F2069">
        <f>IFERROR(VLOOKUP(B2069,CovidTracking!B:G,4,FALSE),0)</f>
        <v>15</v>
      </c>
      <c r="G2069">
        <f>IFERROR(VLOOKUP(B2069,CovidTracking!B:G,5,FALSE),0)</f>
        <v>178</v>
      </c>
      <c r="H2069">
        <f t="shared" si="656"/>
        <v>193</v>
      </c>
      <c r="I2069">
        <f>IFERROR(VLOOKUP(B2069,CovidTracking!B:G,6,FALSE),0)</f>
        <v>0</v>
      </c>
      <c r="J2069">
        <f t="shared" si="668"/>
        <v>5</v>
      </c>
      <c r="K2069">
        <f t="shared" si="669"/>
        <v>83</v>
      </c>
      <c r="L2069">
        <f t="shared" si="670"/>
        <v>88</v>
      </c>
      <c r="M2069">
        <f t="shared" si="671"/>
        <v>0</v>
      </c>
      <c r="N2069">
        <f>VLOOKUP(A2069,Mobility!$A:$L,7,FALSE)</f>
        <v>-13</v>
      </c>
      <c r="O2069">
        <f>VLOOKUP(A2069,Mobility!$A:$L,8,FALSE)</f>
        <v>21</v>
      </c>
      <c r="P2069">
        <f>VLOOKUP(A2069,Mobility!$A:$L,9,FALSE)</f>
        <v>16</v>
      </c>
      <c r="Q2069">
        <f>VLOOKUP(A2069,Mobility!$A:$L,10,FALSE)</f>
        <v>-2</v>
      </c>
      <c r="R2069">
        <f>VLOOKUP(A2069,Mobility!$A:$L,11,FALSE)</f>
        <v>-23</v>
      </c>
      <c r="S2069">
        <f>VLOOKUP(A2069,Mobility!$A:$L,12,FALSE)</f>
        <v>7</v>
      </c>
      <c r="T2069">
        <f>VLOOKUP(D2069,'Pop and Pop Den'!A:C,2,FALSE)</f>
        <v>567025</v>
      </c>
      <c r="U2069">
        <f>VLOOKUP(D2069,'Pop and Pop Den'!A:C,3,FALSE)</f>
        <v>5.84</v>
      </c>
      <c r="V2069">
        <f>VLOOKUP(D2069,Unemployment!A:B,2,FALSE)</f>
        <v>3.6</v>
      </c>
      <c r="W2069">
        <f>VLOOKUP(D2069,Unemployment!H:J,2,FALSE)</f>
        <v>3.7</v>
      </c>
      <c r="X2069">
        <f>VLOOKUP(D2069,Unemployment!H:J,3,FALSE)</f>
        <v>3.7</v>
      </c>
      <c r="Y2069">
        <f t="shared" si="657"/>
        <v>0.10000000000000009</v>
      </c>
      <c r="Z2069">
        <f t="shared" si="658"/>
        <v>0</v>
      </c>
      <c r="AA2069">
        <f>VLOOKUP(D2069,MedianAge!A:B,2,FALSE)</f>
        <v>37.299999999999997</v>
      </c>
      <c r="AB2069" s="6">
        <f>VLOOKUP(D2069,StateActions!F:G,2,FALSE)</f>
        <v>43932</v>
      </c>
      <c r="AC2069" s="6">
        <f>VLOOKUP(D2069,StateActions!L:M,2,FALSE)</f>
        <v>43915</v>
      </c>
      <c r="AD2069" s="6">
        <f>VLOOKUP(D2069,StateActions!A:B,2,FALSE)</f>
        <v>43909</v>
      </c>
      <c r="AE2069">
        <f t="shared" si="659"/>
        <v>-24</v>
      </c>
      <c r="AF2069">
        <f t="shared" si="660"/>
        <v>-7</v>
      </c>
      <c r="AG2069">
        <f t="shared" si="661"/>
        <v>-1</v>
      </c>
      <c r="AH2069" s="18">
        <f t="shared" si="662"/>
        <v>7.7720207253886009E-2</v>
      </c>
      <c r="AI2069" s="18">
        <f t="shared" si="663"/>
        <v>0.92227979274611394</v>
      </c>
      <c r="AJ2069" s="20">
        <f t="shared" si="664"/>
        <v>0</v>
      </c>
      <c r="AK2069" t="str">
        <f t="shared" si="665"/>
        <v>Exclude less than 10 Deaths</v>
      </c>
      <c r="AL2069" t="str">
        <f t="shared" si="666"/>
        <v>Less than 10 deaths</v>
      </c>
      <c r="AM2069" s="6" t="str">
        <f>IFERROR(VLOOKUP(D2069,DatesEachStateReach10Deaths!A:B,2,FALSE),AK2069)</f>
        <v>Exclude less than 10 Deaths</v>
      </c>
      <c r="AN2069" t="str">
        <f t="shared" si="667"/>
        <v>Exclude less than 10 Deaths</v>
      </c>
    </row>
    <row r="2070" spans="1:40" x14ac:dyDescent="0.25">
      <c r="A2070" t="str">
        <f t="shared" si="654"/>
        <v>43909Wyoming</v>
      </c>
      <c r="B2070" t="str">
        <f t="shared" si="655"/>
        <v>43909WY</v>
      </c>
      <c r="C2070" s="6">
        <v>43909</v>
      </c>
      <c r="D2070" t="s">
        <v>113</v>
      </c>
      <c r="E2070" t="s">
        <v>60</v>
      </c>
      <c r="F2070">
        <f>IFERROR(VLOOKUP(B2070,CovidTracking!B:G,4,FALSE),0)</f>
        <v>18</v>
      </c>
      <c r="G2070">
        <f>IFERROR(VLOOKUP(B2070,CovidTracking!B:G,5,FALSE),0)</f>
        <v>271</v>
      </c>
      <c r="H2070">
        <f t="shared" si="656"/>
        <v>289</v>
      </c>
      <c r="I2070">
        <f>IFERROR(VLOOKUP(B2070,CovidTracking!B:G,6,FALSE),0)</f>
        <v>0</v>
      </c>
      <c r="J2070">
        <f t="shared" si="668"/>
        <v>3</v>
      </c>
      <c r="K2070">
        <f t="shared" si="669"/>
        <v>93</v>
      </c>
      <c r="L2070">
        <f t="shared" si="670"/>
        <v>96</v>
      </c>
      <c r="M2070">
        <f t="shared" si="671"/>
        <v>0</v>
      </c>
      <c r="N2070">
        <f>VLOOKUP(A2070,Mobility!$A:$L,7,FALSE)</f>
        <v>-31</v>
      </c>
      <c r="O2070">
        <f>VLOOKUP(A2070,Mobility!$A:$L,8,FALSE)</f>
        <v>4</v>
      </c>
      <c r="P2070">
        <f>VLOOKUP(A2070,Mobility!$A:$L,9,FALSE)</f>
        <v>-27</v>
      </c>
      <c r="Q2070">
        <f>VLOOKUP(A2070,Mobility!$A:$L,10,FALSE)</f>
        <v>-27</v>
      </c>
      <c r="R2070">
        <f>VLOOKUP(A2070,Mobility!$A:$L,11,FALSE)</f>
        <v>-29</v>
      </c>
      <c r="S2070">
        <f>VLOOKUP(A2070,Mobility!$A:$L,12,FALSE)</f>
        <v>14</v>
      </c>
      <c r="T2070">
        <f>VLOOKUP(D2070,'Pop and Pop Den'!A:C,2,FALSE)</f>
        <v>567025</v>
      </c>
      <c r="U2070">
        <f>VLOOKUP(D2070,'Pop and Pop Den'!A:C,3,FALSE)</f>
        <v>5.84</v>
      </c>
      <c r="V2070">
        <f>VLOOKUP(D2070,Unemployment!A:B,2,FALSE)</f>
        <v>3.6</v>
      </c>
      <c r="W2070">
        <f>VLOOKUP(D2070,Unemployment!H:J,2,FALSE)</f>
        <v>3.7</v>
      </c>
      <c r="X2070">
        <f>VLOOKUP(D2070,Unemployment!H:J,3,FALSE)</f>
        <v>3.7</v>
      </c>
      <c r="Y2070">
        <f t="shared" si="657"/>
        <v>0.10000000000000009</v>
      </c>
      <c r="Z2070">
        <f t="shared" si="658"/>
        <v>0</v>
      </c>
      <c r="AA2070">
        <f>VLOOKUP(D2070,MedianAge!A:B,2,FALSE)</f>
        <v>37.299999999999997</v>
      </c>
      <c r="AB2070" s="6">
        <f>VLOOKUP(D2070,StateActions!F:G,2,FALSE)</f>
        <v>43932</v>
      </c>
      <c r="AC2070" s="6">
        <f>VLOOKUP(D2070,StateActions!L:M,2,FALSE)</f>
        <v>43915</v>
      </c>
      <c r="AD2070" s="6">
        <f>VLOOKUP(D2070,StateActions!A:B,2,FALSE)</f>
        <v>43909</v>
      </c>
      <c r="AE2070">
        <f t="shared" si="659"/>
        <v>-23</v>
      </c>
      <c r="AF2070">
        <f t="shared" si="660"/>
        <v>-6</v>
      </c>
      <c r="AG2070">
        <f t="shared" si="661"/>
        <v>0</v>
      </c>
      <c r="AH2070" s="18">
        <f t="shared" si="662"/>
        <v>6.228373702422145E-2</v>
      </c>
      <c r="AI2070" s="18">
        <f t="shared" si="663"/>
        <v>0.93771626297577859</v>
      </c>
      <c r="AJ2070" s="20">
        <f t="shared" si="664"/>
        <v>0</v>
      </c>
      <c r="AK2070" t="str">
        <f t="shared" si="665"/>
        <v>Exclude less than 10 Deaths</v>
      </c>
      <c r="AL2070" t="str">
        <f t="shared" si="666"/>
        <v>Less than 10 deaths</v>
      </c>
      <c r="AM2070" s="6" t="str">
        <f>IFERROR(VLOOKUP(D2070,DatesEachStateReach10Deaths!A:B,2,FALSE),AK2070)</f>
        <v>Exclude less than 10 Deaths</v>
      </c>
      <c r="AN2070" t="str">
        <f t="shared" si="667"/>
        <v>Exclude less than 10 Deaths</v>
      </c>
    </row>
    <row r="2071" spans="1:40" x14ac:dyDescent="0.25">
      <c r="A2071" t="str">
        <f t="shared" si="654"/>
        <v>43910Wyoming</v>
      </c>
      <c r="B2071" t="str">
        <f t="shared" si="655"/>
        <v>43910WY</v>
      </c>
      <c r="C2071" s="6">
        <v>43910</v>
      </c>
      <c r="D2071" t="s">
        <v>113</v>
      </c>
      <c r="E2071" t="s">
        <v>60</v>
      </c>
      <c r="F2071">
        <f>IFERROR(VLOOKUP(B2071,CovidTracking!B:G,4,FALSE),0)</f>
        <v>19</v>
      </c>
      <c r="G2071">
        <f>IFERROR(VLOOKUP(B2071,CovidTracking!B:G,5,FALSE),0)</f>
        <v>331</v>
      </c>
      <c r="H2071">
        <f t="shared" si="656"/>
        <v>350</v>
      </c>
      <c r="I2071">
        <f>IFERROR(VLOOKUP(B2071,CovidTracking!B:G,6,FALSE),0)</f>
        <v>0</v>
      </c>
      <c r="J2071">
        <f t="shared" si="668"/>
        <v>1</v>
      </c>
      <c r="K2071">
        <f t="shared" si="669"/>
        <v>60</v>
      </c>
      <c r="L2071">
        <f t="shared" si="670"/>
        <v>61</v>
      </c>
      <c r="M2071">
        <f t="shared" si="671"/>
        <v>0</v>
      </c>
      <c r="N2071">
        <f>VLOOKUP(A2071,Mobility!$A:$L,7,FALSE)</f>
        <v>-38</v>
      </c>
      <c r="O2071">
        <f>VLOOKUP(A2071,Mobility!$A:$L,8,FALSE)</f>
        <v>7</v>
      </c>
      <c r="P2071">
        <f>VLOOKUP(A2071,Mobility!$A:$L,9,FALSE)</f>
        <v>-17</v>
      </c>
      <c r="Q2071">
        <f>VLOOKUP(A2071,Mobility!$A:$L,10,FALSE)</f>
        <v>-8</v>
      </c>
      <c r="R2071">
        <f>VLOOKUP(A2071,Mobility!$A:$L,11,FALSE)</f>
        <v>-29</v>
      </c>
      <c r="S2071">
        <f>VLOOKUP(A2071,Mobility!$A:$L,12,FALSE)</f>
        <v>15</v>
      </c>
      <c r="T2071">
        <f>VLOOKUP(D2071,'Pop and Pop Den'!A:C,2,FALSE)</f>
        <v>567025</v>
      </c>
      <c r="U2071">
        <f>VLOOKUP(D2071,'Pop and Pop Den'!A:C,3,FALSE)</f>
        <v>5.84</v>
      </c>
      <c r="V2071">
        <f>VLOOKUP(D2071,Unemployment!A:B,2,FALSE)</f>
        <v>3.6</v>
      </c>
      <c r="W2071">
        <f>VLOOKUP(D2071,Unemployment!H:J,2,FALSE)</f>
        <v>3.7</v>
      </c>
      <c r="X2071">
        <f>VLOOKUP(D2071,Unemployment!H:J,3,FALSE)</f>
        <v>3.7</v>
      </c>
      <c r="Y2071">
        <f t="shared" si="657"/>
        <v>0.10000000000000009</v>
      </c>
      <c r="Z2071">
        <f t="shared" si="658"/>
        <v>0</v>
      </c>
      <c r="AA2071">
        <f>VLOOKUP(D2071,MedianAge!A:B,2,FALSE)</f>
        <v>37.299999999999997</v>
      </c>
      <c r="AB2071" s="6">
        <f>VLOOKUP(D2071,StateActions!F:G,2,FALSE)</f>
        <v>43932</v>
      </c>
      <c r="AC2071" s="6">
        <f>VLOOKUP(D2071,StateActions!L:M,2,FALSE)</f>
        <v>43915</v>
      </c>
      <c r="AD2071" s="6">
        <f>VLOOKUP(D2071,StateActions!A:B,2,FALSE)</f>
        <v>43909</v>
      </c>
      <c r="AE2071">
        <f t="shared" si="659"/>
        <v>-22</v>
      </c>
      <c r="AF2071">
        <f t="shared" si="660"/>
        <v>-5</v>
      </c>
      <c r="AG2071">
        <f t="shared" si="661"/>
        <v>1</v>
      </c>
      <c r="AH2071" s="18">
        <f t="shared" si="662"/>
        <v>5.4285714285714284E-2</v>
      </c>
      <c r="AI2071" s="18">
        <f t="shared" si="663"/>
        <v>0.94571428571428573</v>
      </c>
      <c r="AJ2071" s="20">
        <f t="shared" si="664"/>
        <v>0</v>
      </c>
      <c r="AK2071" t="str">
        <f t="shared" si="665"/>
        <v>Exclude less than 10 Deaths</v>
      </c>
      <c r="AL2071" t="str">
        <f t="shared" si="666"/>
        <v>Less than 10 deaths</v>
      </c>
      <c r="AM2071" s="6" t="str">
        <f>IFERROR(VLOOKUP(D2071,DatesEachStateReach10Deaths!A:B,2,FALSE),AK2071)</f>
        <v>Exclude less than 10 Deaths</v>
      </c>
      <c r="AN2071" t="str">
        <f t="shared" si="667"/>
        <v>Exclude less than 10 Deaths</v>
      </c>
    </row>
    <row r="2072" spans="1:40" x14ac:dyDescent="0.25">
      <c r="A2072" t="str">
        <f t="shared" si="654"/>
        <v>43911Wyoming</v>
      </c>
      <c r="B2072" t="str">
        <f t="shared" si="655"/>
        <v>43911WY</v>
      </c>
      <c r="C2072" s="6">
        <v>43911</v>
      </c>
      <c r="D2072" t="s">
        <v>113</v>
      </c>
      <c r="E2072" t="s">
        <v>60</v>
      </c>
      <c r="F2072">
        <f>IFERROR(VLOOKUP(B2072,CovidTracking!B:G,4,FALSE),0)</f>
        <v>23</v>
      </c>
      <c r="G2072">
        <f>IFERROR(VLOOKUP(B2072,CovidTracking!B:G,5,FALSE),0)</f>
        <v>438</v>
      </c>
      <c r="H2072">
        <f t="shared" si="656"/>
        <v>461</v>
      </c>
      <c r="I2072">
        <f>IFERROR(VLOOKUP(B2072,CovidTracking!B:G,6,FALSE),0)</f>
        <v>0</v>
      </c>
      <c r="J2072">
        <f t="shared" si="668"/>
        <v>4</v>
      </c>
      <c r="K2072">
        <f t="shared" si="669"/>
        <v>107</v>
      </c>
      <c r="L2072">
        <f t="shared" si="670"/>
        <v>111</v>
      </c>
      <c r="M2072">
        <f t="shared" si="671"/>
        <v>0</v>
      </c>
      <c r="N2072">
        <f>VLOOKUP(A2072,Mobility!$A:$L,7,FALSE)</f>
        <v>-39</v>
      </c>
      <c r="O2072">
        <f>VLOOKUP(A2072,Mobility!$A:$L,8,FALSE)</f>
        <v>4</v>
      </c>
      <c r="P2072">
        <f>VLOOKUP(A2072,Mobility!$A:$L,9,FALSE)</f>
        <v>19</v>
      </c>
      <c r="Q2072">
        <f>VLOOKUP(A2072,Mobility!$A:$L,10,FALSE)</f>
        <v>9</v>
      </c>
      <c r="R2072">
        <f>VLOOKUP(A2072,Mobility!$A:$L,11,FALSE)</f>
        <v>-21</v>
      </c>
      <c r="S2072">
        <f>VLOOKUP(A2072,Mobility!$A:$L,12,FALSE)</f>
        <v>9</v>
      </c>
      <c r="T2072">
        <f>VLOOKUP(D2072,'Pop and Pop Den'!A:C,2,FALSE)</f>
        <v>567025</v>
      </c>
      <c r="U2072">
        <f>VLOOKUP(D2072,'Pop and Pop Den'!A:C,3,FALSE)</f>
        <v>5.84</v>
      </c>
      <c r="V2072">
        <f>VLOOKUP(D2072,Unemployment!A:B,2,FALSE)</f>
        <v>3.6</v>
      </c>
      <c r="W2072">
        <f>VLOOKUP(D2072,Unemployment!H:J,2,FALSE)</f>
        <v>3.7</v>
      </c>
      <c r="X2072">
        <f>VLOOKUP(D2072,Unemployment!H:J,3,FALSE)</f>
        <v>3.7</v>
      </c>
      <c r="Y2072">
        <f t="shared" si="657"/>
        <v>0.10000000000000009</v>
      </c>
      <c r="Z2072">
        <f t="shared" si="658"/>
        <v>0</v>
      </c>
      <c r="AA2072">
        <f>VLOOKUP(D2072,MedianAge!A:B,2,FALSE)</f>
        <v>37.299999999999997</v>
      </c>
      <c r="AB2072" s="6">
        <f>VLOOKUP(D2072,StateActions!F:G,2,FALSE)</f>
        <v>43932</v>
      </c>
      <c r="AC2072" s="6">
        <f>VLOOKUP(D2072,StateActions!L:M,2,FALSE)</f>
        <v>43915</v>
      </c>
      <c r="AD2072" s="6">
        <f>VLOOKUP(D2072,StateActions!A:B,2,FALSE)</f>
        <v>43909</v>
      </c>
      <c r="AE2072">
        <f t="shared" si="659"/>
        <v>-21</v>
      </c>
      <c r="AF2072">
        <f t="shared" si="660"/>
        <v>-4</v>
      </c>
      <c r="AG2072">
        <f t="shared" si="661"/>
        <v>2</v>
      </c>
      <c r="AH2072" s="18">
        <f t="shared" si="662"/>
        <v>4.9891540130151846E-2</v>
      </c>
      <c r="AI2072" s="18">
        <f t="shared" si="663"/>
        <v>0.95010845986984815</v>
      </c>
      <c r="AJ2072" s="20">
        <f t="shared" si="664"/>
        <v>0</v>
      </c>
      <c r="AK2072" t="str">
        <f t="shared" si="665"/>
        <v>Exclude less than 10 Deaths</v>
      </c>
      <c r="AL2072" t="str">
        <f t="shared" si="666"/>
        <v>Less than 10 deaths</v>
      </c>
      <c r="AM2072" s="6" t="str">
        <f>IFERROR(VLOOKUP(D2072,DatesEachStateReach10Deaths!A:B,2,FALSE),AK2072)</f>
        <v>Exclude less than 10 Deaths</v>
      </c>
      <c r="AN2072" t="str">
        <f t="shared" si="667"/>
        <v>Exclude less than 10 Deaths</v>
      </c>
    </row>
    <row r="2073" spans="1:40" x14ac:dyDescent="0.25">
      <c r="A2073" t="str">
        <f t="shared" si="654"/>
        <v>43912Wyoming</v>
      </c>
      <c r="B2073" t="str">
        <f t="shared" si="655"/>
        <v>43912WY</v>
      </c>
      <c r="C2073" s="6">
        <v>43912</v>
      </c>
      <c r="D2073" t="s">
        <v>113</v>
      </c>
      <c r="E2073" t="s">
        <v>60</v>
      </c>
      <c r="F2073">
        <f>IFERROR(VLOOKUP(B2073,CovidTracking!B:G,4,FALSE),0)</f>
        <v>24</v>
      </c>
      <c r="G2073">
        <f>IFERROR(VLOOKUP(B2073,CovidTracking!B:G,5,FALSE),0)</f>
        <v>438</v>
      </c>
      <c r="H2073">
        <f t="shared" si="656"/>
        <v>462</v>
      </c>
      <c r="I2073">
        <f>IFERROR(VLOOKUP(B2073,CovidTracking!B:G,6,FALSE),0)</f>
        <v>0</v>
      </c>
      <c r="J2073">
        <f t="shared" si="668"/>
        <v>1</v>
      </c>
      <c r="K2073">
        <f t="shared" si="669"/>
        <v>0</v>
      </c>
      <c r="L2073">
        <f t="shared" si="670"/>
        <v>1</v>
      </c>
      <c r="M2073">
        <f t="shared" si="671"/>
        <v>0</v>
      </c>
      <c r="N2073">
        <f>VLOOKUP(A2073,Mobility!$A:$L,7,FALSE)</f>
        <v>-38</v>
      </c>
      <c r="O2073">
        <f>VLOOKUP(A2073,Mobility!$A:$L,8,FALSE)</f>
        <v>-7</v>
      </c>
      <c r="P2073">
        <f>VLOOKUP(A2073,Mobility!$A:$L,9,FALSE)</f>
        <v>9</v>
      </c>
      <c r="Q2073">
        <f>VLOOKUP(A2073,Mobility!$A:$L,10,FALSE)</f>
        <v>-11</v>
      </c>
      <c r="R2073">
        <f>VLOOKUP(A2073,Mobility!$A:$L,11,FALSE)</f>
        <v>-26</v>
      </c>
      <c r="S2073">
        <f>VLOOKUP(A2073,Mobility!$A:$L,12,FALSE)</f>
        <v>8</v>
      </c>
      <c r="T2073">
        <f>VLOOKUP(D2073,'Pop and Pop Den'!A:C,2,FALSE)</f>
        <v>567025</v>
      </c>
      <c r="U2073">
        <f>VLOOKUP(D2073,'Pop and Pop Den'!A:C,3,FALSE)</f>
        <v>5.84</v>
      </c>
      <c r="V2073">
        <f>VLOOKUP(D2073,Unemployment!A:B,2,FALSE)</f>
        <v>3.6</v>
      </c>
      <c r="W2073">
        <f>VLOOKUP(D2073,Unemployment!H:J,2,FALSE)</f>
        <v>3.7</v>
      </c>
      <c r="X2073">
        <f>VLOOKUP(D2073,Unemployment!H:J,3,FALSE)</f>
        <v>3.7</v>
      </c>
      <c r="Y2073">
        <f t="shared" si="657"/>
        <v>0.10000000000000009</v>
      </c>
      <c r="Z2073">
        <f t="shared" si="658"/>
        <v>0</v>
      </c>
      <c r="AA2073">
        <f>VLOOKUP(D2073,MedianAge!A:B,2,FALSE)</f>
        <v>37.299999999999997</v>
      </c>
      <c r="AB2073" s="6">
        <f>VLOOKUP(D2073,StateActions!F:G,2,FALSE)</f>
        <v>43932</v>
      </c>
      <c r="AC2073" s="6">
        <f>VLOOKUP(D2073,StateActions!L:M,2,FALSE)</f>
        <v>43915</v>
      </c>
      <c r="AD2073" s="6">
        <f>VLOOKUP(D2073,StateActions!A:B,2,FALSE)</f>
        <v>43909</v>
      </c>
      <c r="AE2073">
        <f t="shared" si="659"/>
        <v>-20</v>
      </c>
      <c r="AF2073">
        <f t="shared" si="660"/>
        <v>-3</v>
      </c>
      <c r="AG2073">
        <f t="shared" si="661"/>
        <v>3</v>
      </c>
      <c r="AH2073" s="18">
        <f t="shared" si="662"/>
        <v>5.1948051948051951E-2</v>
      </c>
      <c r="AI2073" s="18">
        <f t="shared" si="663"/>
        <v>0.94805194805194803</v>
      </c>
      <c r="AJ2073" s="20">
        <f t="shared" si="664"/>
        <v>0</v>
      </c>
      <c r="AK2073" t="str">
        <f t="shared" si="665"/>
        <v>Exclude less than 10 Deaths</v>
      </c>
      <c r="AL2073" t="str">
        <f t="shared" si="666"/>
        <v>Less than 10 deaths</v>
      </c>
      <c r="AM2073" s="6" t="str">
        <f>IFERROR(VLOOKUP(D2073,DatesEachStateReach10Deaths!A:B,2,FALSE),AK2073)</f>
        <v>Exclude less than 10 Deaths</v>
      </c>
      <c r="AN2073" t="str">
        <f t="shared" si="667"/>
        <v>Exclude less than 10 Deaths</v>
      </c>
    </row>
    <row r="2074" spans="1:40" x14ac:dyDescent="0.25">
      <c r="A2074" t="str">
        <f t="shared" si="654"/>
        <v>43913Wyoming</v>
      </c>
      <c r="B2074" t="str">
        <f t="shared" si="655"/>
        <v>43913WY</v>
      </c>
      <c r="C2074" s="6">
        <v>43913</v>
      </c>
      <c r="D2074" t="s">
        <v>113</v>
      </c>
      <c r="E2074" t="s">
        <v>60</v>
      </c>
      <c r="F2074">
        <f>IFERROR(VLOOKUP(B2074,CovidTracking!B:G,4,FALSE),0)</f>
        <v>26</v>
      </c>
      <c r="G2074">
        <f>IFERROR(VLOOKUP(B2074,CovidTracking!B:G,5,FALSE),0)</f>
        <v>592</v>
      </c>
      <c r="H2074">
        <f t="shared" si="656"/>
        <v>618</v>
      </c>
      <c r="I2074">
        <f>IFERROR(VLOOKUP(B2074,CovidTracking!B:G,6,FALSE),0)</f>
        <v>0</v>
      </c>
      <c r="J2074">
        <f t="shared" si="668"/>
        <v>2</v>
      </c>
      <c r="K2074">
        <f t="shared" si="669"/>
        <v>154</v>
      </c>
      <c r="L2074">
        <f t="shared" si="670"/>
        <v>156</v>
      </c>
      <c r="M2074">
        <f t="shared" si="671"/>
        <v>0</v>
      </c>
      <c r="N2074">
        <f>VLOOKUP(A2074,Mobility!$A:$L,7,FALSE)</f>
        <v>-28</v>
      </c>
      <c r="O2074">
        <f>VLOOKUP(A2074,Mobility!$A:$L,8,FALSE)</f>
        <v>3</v>
      </c>
      <c r="P2074">
        <f>VLOOKUP(A2074,Mobility!$A:$L,9,FALSE)</f>
        <v>33</v>
      </c>
      <c r="Q2074">
        <f>VLOOKUP(A2074,Mobility!$A:$L,10,FALSE)</f>
        <v>-4</v>
      </c>
      <c r="R2074">
        <f>VLOOKUP(A2074,Mobility!$A:$L,11,FALSE)</f>
        <v>-30</v>
      </c>
      <c r="S2074">
        <f>VLOOKUP(A2074,Mobility!$A:$L,12,FALSE)</f>
        <v>11</v>
      </c>
      <c r="T2074">
        <f>VLOOKUP(D2074,'Pop and Pop Den'!A:C,2,FALSE)</f>
        <v>567025</v>
      </c>
      <c r="U2074">
        <f>VLOOKUP(D2074,'Pop and Pop Den'!A:C,3,FALSE)</f>
        <v>5.84</v>
      </c>
      <c r="V2074">
        <f>VLOOKUP(D2074,Unemployment!A:B,2,FALSE)</f>
        <v>3.6</v>
      </c>
      <c r="W2074">
        <f>VLOOKUP(D2074,Unemployment!H:J,2,FALSE)</f>
        <v>3.7</v>
      </c>
      <c r="X2074">
        <f>VLOOKUP(D2074,Unemployment!H:J,3,FALSE)</f>
        <v>3.7</v>
      </c>
      <c r="Y2074">
        <f t="shared" si="657"/>
        <v>0.10000000000000009</v>
      </c>
      <c r="Z2074">
        <f t="shared" si="658"/>
        <v>0</v>
      </c>
      <c r="AA2074">
        <f>VLOOKUP(D2074,MedianAge!A:B,2,FALSE)</f>
        <v>37.299999999999997</v>
      </c>
      <c r="AB2074" s="6">
        <f>VLOOKUP(D2074,StateActions!F:G,2,FALSE)</f>
        <v>43932</v>
      </c>
      <c r="AC2074" s="6">
        <f>VLOOKUP(D2074,StateActions!L:M,2,FALSE)</f>
        <v>43915</v>
      </c>
      <c r="AD2074" s="6">
        <f>VLOOKUP(D2074,StateActions!A:B,2,FALSE)</f>
        <v>43909</v>
      </c>
      <c r="AE2074">
        <f t="shared" si="659"/>
        <v>-19</v>
      </c>
      <c r="AF2074">
        <f t="shared" si="660"/>
        <v>-2</v>
      </c>
      <c r="AG2074">
        <f t="shared" si="661"/>
        <v>4</v>
      </c>
      <c r="AH2074" s="18">
        <f t="shared" si="662"/>
        <v>4.2071197411003236E-2</v>
      </c>
      <c r="AI2074" s="18">
        <f t="shared" si="663"/>
        <v>0.95792880258899671</v>
      </c>
      <c r="AJ2074" s="20">
        <f t="shared" si="664"/>
        <v>0</v>
      </c>
      <c r="AK2074" t="str">
        <f t="shared" si="665"/>
        <v>Exclude less than 10 Deaths</v>
      </c>
      <c r="AL2074" t="str">
        <f t="shared" si="666"/>
        <v>Less than 10 deaths</v>
      </c>
      <c r="AM2074" s="6" t="str">
        <f>IFERROR(VLOOKUP(D2074,DatesEachStateReach10Deaths!A:B,2,FALSE),AK2074)</f>
        <v>Exclude less than 10 Deaths</v>
      </c>
      <c r="AN2074" t="str">
        <f t="shared" si="667"/>
        <v>Exclude less than 10 Deaths</v>
      </c>
    </row>
    <row r="2075" spans="1:40" x14ac:dyDescent="0.25">
      <c r="A2075" t="str">
        <f t="shared" si="654"/>
        <v>43914Wyoming</v>
      </c>
      <c r="B2075" t="str">
        <f t="shared" si="655"/>
        <v>43914WY</v>
      </c>
      <c r="C2075" s="6">
        <v>43914</v>
      </c>
      <c r="D2075" t="s">
        <v>113</v>
      </c>
      <c r="E2075" t="s">
        <v>60</v>
      </c>
      <c r="F2075">
        <f>IFERROR(VLOOKUP(B2075,CovidTracking!B:G,4,FALSE),0)</f>
        <v>29</v>
      </c>
      <c r="G2075">
        <f>IFERROR(VLOOKUP(B2075,CovidTracking!B:G,5,FALSE),0)</f>
        <v>710</v>
      </c>
      <c r="H2075">
        <f t="shared" si="656"/>
        <v>739</v>
      </c>
      <c r="I2075">
        <f>IFERROR(VLOOKUP(B2075,CovidTracking!B:G,6,FALSE),0)</f>
        <v>0</v>
      </c>
      <c r="J2075">
        <f t="shared" si="668"/>
        <v>3</v>
      </c>
      <c r="K2075">
        <f t="shared" si="669"/>
        <v>118</v>
      </c>
      <c r="L2075">
        <f t="shared" si="670"/>
        <v>121</v>
      </c>
      <c r="M2075">
        <f t="shared" si="671"/>
        <v>0</v>
      </c>
      <c r="N2075">
        <f>VLOOKUP(A2075,Mobility!$A:$L,7,FALSE)</f>
        <v>-31</v>
      </c>
      <c r="O2075">
        <f>VLOOKUP(A2075,Mobility!$A:$L,8,FALSE)</f>
        <v>0</v>
      </c>
      <c r="P2075">
        <f>VLOOKUP(A2075,Mobility!$A:$L,9,FALSE)</f>
        <v>12</v>
      </c>
      <c r="Q2075">
        <f>VLOOKUP(A2075,Mobility!$A:$L,10,FALSE)</f>
        <v>-9</v>
      </c>
      <c r="R2075">
        <f>VLOOKUP(A2075,Mobility!$A:$L,11,FALSE)</f>
        <v>-33</v>
      </c>
      <c r="S2075">
        <f>VLOOKUP(A2075,Mobility!$A:$L,12,FALSE)</f>
        <v>13</v>
      </c>
      <c r="T2075">
        <f>VLOOKUP(D2075,'Pop and Pop Den'!A:C,2,FALSE)</f>
        <v>567025</v>
      </c>
      <c r="U2075">
        <f>VLOOKUP(D2075,'Pop and Pop Den'!A:C,3,FALSE)</f>
        <v>5.84</v>
      </c>
      <c r="V2075">
        <f>VLOOKUP(D2075,Unemployment!A:B,2,FALSE)</f>
        <v>3.6</v>
      </c>
      <c r="W2075">
        <f>VLOOKUP(D2075,Unemployment!H:J,2,FALSE)</f>
        <v>3.7</v>
      </c>
      <c r="X2075">
        <f>VLOOKUP(D2075,Unemployment!H:J,3,FALSE)</f>
        <v>3.7</v>
      </c>
      <c r="Y2075">
        <f t="shared" si="657"/>
        <v>0.10000000000000009</v>
      </c>
      <c r="Z2075">
        <f t="shared" si="658"/>
        <v>0</v>
      </c>
      <c r="AA2075">
        <f>VLOOKUP(D2075,MedianAge!A:B,2,FALSE)</f>
        <v>37.299999999999997</v>
      </c>
      <c r="AB2075" s="6">
        <f>VLOOKUP(D2075,StateActions!F:G,2,FALSE)</f>
        <v>43932</v>
      </c>
      <c r="AC2075" s="6">
        <f>VLOOKUP(D2075,StateActions!L:M,2,FALSE)</f>
        <v>43915</v>
      </c>
      <c r="AD2075" s="6">
        <f>VLOOKUP(D2075,StateActions!A:B,2,FALSE)</f>
        <v>43909</v>
      </c>
      <c r="AE2075">
        <f t="shared" si="659"/>
        <v>-18</v>
      </c>
      <c r="AF2075">
        <f t="shared" si="660"/>
        <v>-1</v>
      </c>
      <c r="AG2075">
        <f t="shared" si="661"/>
        <v>5</v>
      </c>
      <c r="AH2075" s="18">
        <f t="shared" si="662"/>
        <v>3.9242219215155617E-2</v>
      </c>
      <c r="AI2075" s="18">
        <f t="shared" si="663"/>
        <v>0.96075778078484442</v>
      </c>
      <c r="AJ2075" s="20">
        <f t="shared" si="664"/>
        <v>0</v>
      </c>
      <c r="AK2075" t="str">
        <f t="shared" si="665"/>
        <v>Exclude less than 10 Deaths</v>
      </c>
      <c r="AL2075" t="str">
        <f t="shared" si="666"/>
        <v>Less than 10 deaths</v>
      </c>
      <c r="AM2075" s="6" t="str">
        <f>IFERROR(VLOOKUP(D2075,DatesEachStateReach10Deaths!A:B,2,FALSE),AK2075)</f>
        <v>Exclude less than 10 Deaths</v>
      </c>
      <c r="AN2075" t="str">
        <f t="shared" si="667"/>
        <v>Exclude less than 10 Deaths</v>
      </c>
    </row>
    <row r="2076" spans="1:40" x14ac:dyDescent="0.25">
      <c r="A2076" t="str">
        <f t="shared" si="654"/>
        <v>43915Wyoming</v>
      </c>
      <c r="B2076" t="str">
        <f t="shared" si="655"/>
        <v>43915WY</v>
      </c>
      <c r="C2076" s="6">
        <v>43915</v>
      </c>
      <c r="D2076" t="s">
        <v>113</v>
      </c>
      <c r="E2076" t="s">
        <v>60</v>
      </c>
      <c r="F2076">
        <f>IFERROR(VLOOKUP(B2076,CovidTracking!B:G,4,FALSE),0)</f>
        <v>44</v>
      </c>
      <c r="G2076">
        <f>IFERROR(VLOOKUP(B2076,CovidTracking!B:G,5,FALSE),0)</f>
        <v>954</v>
      </c>
      <c r="H2076">
        <f t="shared" si="656"/>
        <v>998</v>
      </c>
      <c r="I2076">
        <f>IFERROR(VLOOKUP(B2076,CovidTracking!B:G,6,FALSE),0)</f>
        <v>0</v>
      </c>
      <c r="J2076">
        <f t="shared" si="668"/>
        <v>15</v>
      </c>
      <c r="K2076">
        <f t="shared" si="669"/>
        <v>244</v>
      </c>
      <c r="L2076">
        <f t="shared" si="670"/>
        <v>259</v>
      </c>
      <c r="M2076">
        <f t="shared" si="671"/>
        <v>0</v>
      </c>
      <c r="N2076">
        <f>VLOOKUP(A2076,Mobility!$A:$L,7,FALSE)</f>
        <v>-35</v>
      </c>
      <c r="O2076">
        <f>VLOOKUP(A2076,Mobility!$A:$L,8,FALSE)</f>
        <v>-6</v>
      </c>
      <c r="P2076">
        <f>VLOOKUP(A2076,Mobility!$A:$L,9,FALSE)</f>
        <v>0</v>
      </c>
      <c r="Q2076">
        <f>VLOOKUP(A2076,Mobility!$A:$L,10,FALSE)</f>
        <v>-12</v>
      </c>
      <c r="R2076">
        <f>VLOOKUP(A2076,Mobility!$A:$L,11,FALSE)</f>
        <v>-35</v>
      </c>
      <c r="S2076">
        <f>VLOOKUP(A2076,Mobility!$A:$L,12,FALSE)</f>
        <v>14</v>
      </c>
      <c r="T2076">
        <f>VLOOKUP(D2076,'Pop and Pop Den'!A:C,2,FALSE)</f>
        <v>567025</v>
      </c>
      <c r="U2076">
        <f>VLOOKUP(D2076,'Pop and Pop Den'!A:C,3,FALSE)</f>
        <v>5.84</v>
      </c>
      <c r="V2076">
        <f>VLOOKUP(D2076,Unemployment!A:B,2,FALSE)</f>
        <v>3.6</v>
      </c>
      <c r="W2076">
        <f>VLOOKUP(D2076,Unemployment!H:J,2,FALSE)</f>
        <v>3.7</v>
      </c>
      <c r="X2076">
        <f>VLOOKUP(D2076,Unemployment!H:J,3,FALSE)</f>
        <v>3.7</v>
      </c>
      <c r="Y2076">
        <f t="shared" si="657"/>
        <v>0.10000000000000009</v>
      </c>
      <c r="Z2076">
        <f t="shared" si="658"/>
        <v>0</v>
      </c>
      <c r="AA2076">
        <f>VLOOKUP(D2076,MedianAge!A:B,2,FALSE)</f>
        <v>37.299999999999997</v>
      </c>
      <c r="AB2076" s="6">
        <f>VLOOKUP(D2076,StateActions!F:G,2,FALSE)</f>
        <v>43932</v>
      </c>
      <c r="AC2076" s="6">
        <f>VLOOKUP(D2076,StateActions!L:M,2,FALSE)</f>
        <v>43915</v>
      </c>
      <c r="AD2076" s="6">
        <f>VLOOKUP(D2076,StateActions!A:B,2,FALSE)</f>
        <v>43909</v>
      </c>
      <c r="AE2076">
        <f t="shared" si="659"/>
        <v>-17</v>
      </c>
      <c r="AF2076">
        <f t="shared" si="660"/>
        <v>0</v>
      </c>
      <c r="AG2076">
        <f t="shared" si="661"/>
        <v>6</v>
      </c>
      <c r="AH2076" s="18">
        <f t="shared" si="662"/>
        <v>4.4088176352705413E-2</v>
      </c>
      <c r="AI2076" s="18">
        <f t="shared" si="663"/>
        <v>0.95591182364729455</v>
      </c>
      <c r="AJ2076" s="20">
        <f t="shared" si="664"/>
        <v>0</v>
      </c>
      <c r="AK2076" t="str">
        <f t="shared" si="665"/>
        <v>Exclude less than 10 Deaths</v>
      </c>
      <c r="AL2076" t="str">
        <f t="shared" si="666"/>
        <v>Less than 10 deaths</v>
      </c>
      <c r="AM2076" s="6" t="str">
        <f>IFERROR(VLOOKUP(D2076,DatesEachStateReach10Deaths!A:B,2,FALSE),AK2076)</f>
        <v>Exclude less than 10 Deaths</v>
      </c>
      <c r="AN2076" t="str">
        <f t="shared" si="667"/>
        <v>Exclude less than 10 Deaths</v>
      </c>
    </row>
    <row r="2077" spans="1:40" x14ac:dyDescent="0.25">
      <c r="A2077" t="str">
        <f t="shared" si="654"/>
        <v>43916Wyoming</v>
      </c>
      <c r="B2077" t="str">
        <f t="shared" si="655"/>
        <v>43916WY</v>
      </c>
      <c r="C2077" s="6">
        <v>43916</v>
      </c>
      <c r="D2077" t="s">
        <v>113</v>
      </c>
      <c r="E2077" t="s">
        <v>60</v>
      </c>
      <c r="F2077">
        <f>IFERROR(VLOOKUP(B2077,CovidTracking!B:G,4,FALSE),0)</f>
        <v>53</v>
      </c>
      <c r="G2077">
        <f>IFERROR(VLOOKUP(B2077,CovidTracking!B:G,5,FALSE),0)</f>
        <v>1052</v>
      </c>
      <c r="H2077">
        <f t="shared" si="656"/>
        <v>1105</v>
      </c>
      <c r="I2077">
        <f>IFERROR(VLOOKUP(B2077,CovidTracking!B:G,6,FALSE),0)</f>
        <v>0</v>
      </c>
      <c r="J2077">
        <f t="shared" si="668"/>
        <v>9</v>
      </c>
      <c r="K2077">
        <f t="shared" si="669"/>
        <v>98</v>
      </c>
      <c r="L2077">
        <f t="shared" si="670"/>
        <v>107</v>
      </c>
      <c r="M2077">
        <f t="shared" si="671"/>
        <v>0</v>
      </c>
      <c r="N2077">
        <f>VLOOKUP(A2077,Mobility!$A:$L,7,FALSE)</f>
        <v>-36</v>
      </c>
      <c r="O2077">
        <f>VLOOKUP(A2077,Mobility!$A:$L,8,FALSE)</f>
        <v>-7</v>
      </c>
      <c r="P2077">
        <f>VLOOKUP(A2077,Mobility!$A:$L,9,FALSE)</f>
        <v>12</v>
      </c>
      <c r="Q2077">
        <f>VLOOKUP(A2077,Mobility!$A:$L,10,FALSE)</f>
        <v>-14</v>
      </c>
      <c r="R2077">
        <f>VLOOKUP(A2077,Mobility!$A:$L,11,FALSE)</f>
        <v>-36</v>
      </c>
      <c r="S2077">
        <f>VLOOKUP(A2077,Mobility!$A:$L,12,FALSE)</f>
        <v>15</v>
      </c>
      <c r="T2077">
        <f>VLOOKUP(D2077,'Pop and Pop Den'!A:C,2,FALSE)</f>
        <v>567025</v>
      </c>
      <c r="U2077">
        <f>VLOOKUP(D2077,'Pop and Pop Den'!A:C,3,FALSE)</f>
        <v>5.84</v>
      </c>
      <c r="V2077">
        <f>VLOOKUP(D2077,Unemployment!A:B,2,FALSE)</f>
        <v>3.6</v>
      </c>
      <c r="W2077">
        <f>VLOOKUP(D2077,Unemployment!H:J,2,FALSE)</f>
        <v>3.7</v>
      </c>
      <c r="X2077">
        <f>VLOOKUP(D2077,Unemployment!H:J,3,FALSE)</f>
        <v>3.7</v>
      </c>
      <c r="Y2077">
        <f t="shared" si="657"/>
        <v>0.10000000000000009</v>
      </c>
      <c r="Z2077">
        <f t="shared" si="658"/>
        <v>0</v>
      </c>
      <c r="AA2077">
        <f>VLOOKUP(D2077,MedianAge!A:B,2,FALSE)</f>
        <v>37.299999999999997</v>
      </c>
      <c r="AB2077" s="6">
        <f>VLOOKUP(D2077,StateActions!F:G,2,FALSE)</f>
        <v>43932</v>
      </c>
      <c r="AC2077" s="6">
        <f>VLOOKUP(D2077,StateActions!L:M,2,FALSE)</f>
        <v>43915</v>
      </c>
      <c r="AD2077" s="6">
        <f>VLOOKUP(D2077,StateActions!A:B,2,FALSE)</f>
        <v>43909</v>
      </c>
      <c r="AE2077">
        <f t="shared" si="659"/>
        <v>-16</v>
      </c>
      <c r="AF2077">
        <f t="shared" si="660"/>
        <v>1</v>
      </c>
      <c r="AG2077">
        <f t="shared" si="661"/>
        <v>7</v>
      </c>
      <c r="AH2077" s="18">
        <f t="shared" si="662"/>
        <v>4.7963800904977379E-2</v>
      </c>
      <c r="AI2077" s="18">
        <f t="shared" si="663"/>
        <v>0.95203619909502257</v>
      </c>
      <c r="AJ2077" s="20">
        <f t="shared" si="664"/>
        <v>0</v>
      </c>
      <c r="AK2077" t="str">
        <f t="shared" si="665"/>
        <v>Exclude less than 10 Deaths</v>
      </c>
      <c r="AL2077" t="str">
        <f t="shared" si="666"/>
        <v>Less than 10 deaths</v>
      </c>
      <c r="AM2077" s="6" t="str">
        <f>IFERROR(VLOOKUP(D2077,DatesEachStateReach10Deaths!A:B,2,FALSE),AK2077)</f>
        <v>Exclude less than 10 Deaths</v>
      </c>
      <c r="AN2077" t="str">
        <f t="shared" si="667"/>
        <v>Exclude less than 10 Deaths</v>
      </c>
    </row>
    <row r="2078" spans="1:40" x14ac:dyDescent="0.25">
      <c r="A2078" t="str">
        <f t="shared" si="654"/>
        <v>43917Wyoming</v>
      </c>
      <c r="B2078" t="str">
        <f t="shared" si="655"/>
        <v>43917WY</v>
      </c>
      <c r="C2078" s="6">
        <v>43917</v>
      </c>
      <c r="D2078" t="s">
        <v>113</v>
      </c>
      <c r="E2078" t="s">
        <v>60</v>
      </c>
      <c r="F2078">
        <f>IFERROR(VLOOKUP(B2078,CovidTracking!B:G,4,FALSE),0)</f>
        <v>70</v>
      </c>
      <c r="G2078">
        <f>IFERROR(VLOOKUP(B2078,CovidTracking!B:G,5,FALSE),0)</f>
        <v>1211</v>
      </c>
      <c r="H2078">
        <f t="shared" si="656"/>
        <v>1281</v>
      </c>
      <c r="I2078">
        <f>IFERROR(VLOOKUP(B2078,CovidTracking!B:G,6,FALSE),0)</f>
        <v>0</v>
      </c>
      <c r="J2078">
        <f t="shared" si="668"/>
        <v>17</v>
      </c>
      <c r="K2078">
        <f t="shared" si="669"/>
        <v>159</v>
      </c>
      <c r="L2078">
        <f t="shared" si="670"/>
        <v>176</v>
      </c>
      <c r="M2078">
        <f t="shared" si="671"/>
        <v>0</v>
      </c>
      <c r="N2078">
        <f>VLOOKUP(A2078,Mobility!$A:$L,7,FALSE)</f>
        <v>-42</v>
      </c>
      <c r="O2078">
        <f>VLOOKUP(A2078,Mobility!$A:$L,8,FALSE)</f>
        <v>-8</v>
      </c>
      <c r="P2078">
        <f>VLOOKUP(A2078,Mobility!$A:$L,9,FALSE)</f>
        <v>-4</v>
      </c>
      <c r="Q2078">
        <f>VLOOKUP(A2078,Mobility!$A:$L,10,FALSE)</f>
        <v>-13</v>
      </c>
      <c r="R2078">
        <f>VLOOKUP(A2078,Mobility!$A:$L,11,FALSE)</f>
        <v>-35</v>
      </c>
      <c r="S2078">
        <f>VLOOKUP(A2078,Mobility!$A:$L,12,FALSE)</f>
        <v>17</v>
      </c>
      <c r="T2078">
        <f>VLOOKUP(D2078,'Pop and Pop Den'!A:C,2,FALSE)</f>
        <v>567025</v>
      </c>
      <c r="U2078">
        <f>VLOOKUP(D2078,'Pop and Pop Den'!A:C,3,FALSE)</f>
        <v>5.84</v>
      </c>
      <c r="V2078">
        <f>VLOOKUP(D2078,Unemployment!A:B,2,FALSE)</f>
        <v>3.6</v>
      </c>
      <c r="W2078">
        <f>VLOOKUP(D2078,Unemployment!H:J,2,FALSE)</f>
        <v>3.7</v>
      </c>
      <c r="X2078">
        <f>VLOOKUP(D2078,Unemployment!H:J,3,FALSE)</f>
        <v>3.7</v>
      </c>
      <c r="Y2078">
        <f t="shared" si="657"/>
        <v>0.10000000000000009</v>
      </c>
      <c r="Z2078">
        <f t="shared" si="658"/>
        <v>0</v>
      </c>
      <c r="AA2078">
        <f>VLOOKUP(D2078,MedianAge!A:B,2,FALSE)</f>
        <v>37.299999999999997</v>
      </c>
      <c r="AB2078" s="6">
        <f>VLOOKUP(D2078,StateActions!F:G,2,FALSE)</f>
        <v>43932</v>
      </c>
      <c r="AC2078" s="6">
        <f>VLOOKUP(D2078,StateActions!L:M,2,FALSE)</f>
        <v>43915</v>
      </c>
      <c r="AD2078" s="6">
        <f>VLOOKUP(D2078,StateActions!A:B,2,FALSE)</f>
        <v>43909</v>
      </c>
      <c r="AE2078">
        <f t="shared" si="659"/>
        <v>-15</v>
      </c>
      <c r="AF2078">
        <f t="shared" si="660"/>
        <v>2</v>
      </c>
      <c r="AG2078">
        <f t="shared" si="661"/>
        <v>8</v>
      </c>
      <c r="AH2078" s="18">
        <f t="shared" si="662"/>
        <v>5.4644808743169397E-2</v>
      </c>
      <c r="AI2078" s="18">
        <f t="shared" si="663"/>
        <v>0.94535519125683065</v>
      </c>
      <c r="AJ2078" s="20">
        <f t="shared" si="664"/>
        <v>0</v>
      </c>
      <c r="AK2078" t="str">
        <f t="shared" si="665"/>
        <v>Exclude less than 10 Deaths</v>
      </c>
      <c r="AL2078" t="str">
        <f t="shared" si="666"/>
        <v>Less than 10 deaths</v>
      </c>
      <c r="AM2078" s="6" t="str">
        <f>IFERROR(VLOOKUP(D2078,DatesEachStateReach10Deaths!A:B,2,FALSE),AK2078)</f>
        <v>Exclude less than 10 Deaths</v>
      </c>
      <c r="AN2078" t="str">
        <f t="shared" si="667"/>
        <v>Exclude less than 10 Deaths</v>
      </c>
    </row>
    <row r="2079" spans="1:40" x14ac:dyDescent="0.25">
      <c r="A2079" t="str">
        <f t="shared" si="654"/>
        <v>43918Wyoming</v>
      </c>
      <c r="B2079" t="str">
        <f t="shared" si="655"/>
        <v>43918WY</v>
      </c>
      <c r="C2079" s="6">
        <v>43918</v>
      </c>
      <c r="D2079" t="s">
        <v>113</v>
      </c>
      <c r="E2079" t="s">
        <v>60</v>
      </c>
      <c r="F2079">
        <f>IFERROR(VLOOKUP(B2079,CovidTracking!B:G,4,FALSE),0)</f>
        <v>82</v>
      </c>
      <c r="G2079">
        <f>IFERROR(VLOOKUP(B2079,CovidTracking!B:G,5,FALSE),0)</f>
        <v>1475</v>
      </c>
      <c r="H2079">
        <f t="shared" si="656"/>
        <v>1557</v>
      </c>
      <c r="I2079">
        <f>IFERROR(VLOOKUP(B2079,CovidTracking!B:G,6,FALSE),0)</f>
        <v>0</v>
      </c>
      <c r="J2079">
        <f t="shared" si="668"/>
        <v>12</v>
      </c>
      <c r="K2079">
        <f t="shared" si="669"/>
        <v>264</v>
      </c>
      <c r="L2079">
        <f t="shared" si="670"/>
        <v>276</v>
      </c>
      <c r="M2079">
        <f t="shared" si="671"/>
        <v>0</v>
      </c>
      <c r="N2079">
        <f>VLOOKUP(A2079,Mobility!$A:$L,7,FALSE)</f>
        <v>-44</v>
      </c>
      <c r="O2079">
        <f>VLOOKUP(A2079,Mobility!$A:$L,8,FALSE)</f>
        <v>-12</v>
      </c>
      <c r="P2079">
        <f>VLOOKUP(A2079,Mobility!$A:$L,9,FALSE)</f>
        <v>-9</v>
      </c>
      <c r="Q2079">
        <f>VLOOKUP(A2079,Mobility!$A:$L,10,FALSE)</f>
        <v>-7</v>
      </c>
      <c r="R2079">
        <f>VLOOKUP(A2079,Mobility!$A:$L,11,FALSE)</f>
        <v>-28</v>
      </c>
      <c r="S2079">
        <f>VLOOKUP(A2079,Mobility!$A:$L,12,FALSE)</f>
        <v>11</v>
      </c>
      <c r="T2079">
        <f>VLOOKUP(D2079,'Pop and Pop Den'!A:C,2,FALSE)</f>
        <v>567025</v>
      </c>
      <c r="U2079">
        <f>VLOOKUP(D2079,'Pop and Pop Den'!A:C,3,FALSE)</f>
        <v>5.84</v>
      </c>
      <c r="V2079">
        <f>VLOOKUP(D2079,Unemployment!A:B,2,FALSE)</f>
        <v>3.6</v>
      </c>
      <c r="W2079">
        <f>VLOOKUP(D2079,Unemployment!H:J,2,FALSE)</f>
        <v>3.7</v>
      </c>
      <c r="X2079">
        <f>VLOOKUP(D2079,Unemployment!H:J,3,FALSE)</f>
        <v>3.7</v>
      </c>
      <c r="Y2079">
        <f t="shared" si="657"/>
        <v>0.10000000000000009</v>
      </c>
      <c r="Z2079">
        <f t="shared" si="658"/>
        <v>0</v>
      </c>
      <c r="AA2079">
        <f>VLOOKUP(D2079,MedianAge!A:B,2,FALSE)</f>
        <v>37.299999999999997</v>
      </c>
      <c r="AB2079" s="6">
        <f>VLOOKUP(D2079,StateActions!F:G,2,FALSE)</f>
        <v>43932</v>
      </c>
      <c r="AC2079" s="6">
        <f>VLOOKUP(D2079,StateActions!L:M,2,FALSE)</f>
        <v>43915</v>
      </c>
      <c r="AD2079" s="6">
        <f>VLOOKUP(D2079,StateActions!A:B,2,FALSE)</f>
        <v>43909</v>
      </c>
      <c r="AE2079">
        <f t="shared" si="659"/>
        <v>-14</v>
      </c>
      <c r="AF2079">
        <f t="shared" si="660"/>
        <v>3</v>
      </c>
      <c r="AG2079">
        <f t="shared" si="661"/>
        <v>9</v>
      </c>
      <c r="AH2079" s="18">
        <f t="shared" si="662"/>
        <v>5.266538214515093E-2</v>
      </c>
      <c r="AI2079" s="18">
        <f t="shared" si="663"/>
        <v>0.94733461785484907</v>
      </c>
      <c r="AJ2079" s="20">
        <f t="shared" si="664"/>
        <v>0</v>
      </c>
      <c r="AK2079" t="str">
        <f t="shared" si="665"/>
        <v>Exclude less than 10 Deaths</v>
      </c>
      <c r="AL2079" t="str">
        <f t="shared" si="666"/>
        <v>Less than 10 deaths</v>
      </c>
      <c r="AM2079" s="6" t="str">
        <f>IFERROR(VLOOKUP(D2079,DatesEachStateReach10Deaths!A:B,2,FALSE),AK2079)</f>
        <v>Exclude less than 10 Deaths</v>
      </c>
      <c r="AN2079" t="str">
        <f t="shared" si="667"/>
        <v>Exclude less than 10 Deaths</v>
      </c>
    </row>
    <row r="2080" spans="1:40" x14ac:dyDescent="0.25">
      <c r="A2080" t="str">
        <f t="shared" si="654"/>
        <v>43919Wyoming</v>
      </c>
      <c r="B2080" t="str">
        <f t="shared" si="655"/>
        <v>43919WY</v>
      </c>
      <c r="C2080" s="6">
        <v>43919</v>
      </c>
      <c r="D2080" t="s">
        <v>113</v>
      </c>
      <c r="E2080" t="s">
        <v>60</v>
      </c>
      <c r="F2080">
        <f>IFERROR(VLOOKUP(B2080,CovidTracking!B:G,4,FALSE),0)</f>
        <v>86</v>
      </c>
      <c r="G2080">
        <f>IFERROR(VLOOKUP(B2080,CovidTracking!B:G,5,FALSE),0)</f>
        <v>1554</v>
      </c>
      <c r="H2080">
        <f t="shared" si="656"/>
        <v>1640</v>
      </c>
      <c r="I2080">
        <f>IFERROR(VLOOKUP(B2080,CovidTracking!B:G,6,FALSE),0)</f>
        <v>0</v>
      </c>
      <c r="J2080">
        <f t="shared" si="668"/>
        <v>4</v>
      </c>
      <c r="K2080">
        <f t="shared" si="669"/>
        <v>79</v>
      </c>
      <c r="L2080">
        <f t="shared" si="670"/>
        <v>83</v>
      </c>
      <c r="M2080">
        <f t="shared" si="671"/>
        <v>0</v>
      </c>
      <c r="N2080">
        <f>VLOOKUP(A2080,Mobility!$A:$L,7,FALSE)</f>
        <v>-37</v>
      </c>
      <c r="O2080">
        <f>VLOOKUP(A2080,Mobility!$A:$L,8,FALSE)</f>
        <v>-13</v>
      </c>
      <c r="P2080">
        <f>VLOOKUP(A2080,Mobility!$A:$L,9,FALSE)</f>
        <v>29</v>
      </c>
      <c r="Q2080">
        <f>VLOOKUP(A2080,Mobility!$A:$L,10,FALSE)</f>
        <v>-14</v>
      </c>
      <c r="R2080">
        <f>VLOOKUP(A2080,Mobility!$A:$L,11,FALSE)</f>
        <v>-29</v>
      </c>
      <c r="S2080">
        <f>VLOOKUP(A2080,Mobility!$A:$L,12,FALSE)</f>
        <v>8</v>
      </c>
      <c r="T2080">
        <f>VLOOKUP(D2080,'Pop and Pop Den'!A:C,2,FALSE)</f>
        <v>567025</v>
      </c>
      <c r="U2080">
        <f>VLOOKUP(D2080,'Pop and Pop Den'!A:C,3,FALSE)</f>
        <v>5.84</v>
      </c>
      <c r="V2080">
        <f>VLOOKUP(D2080,Unemployment!A:B,2,FALSE)</f>
        <v>3.6</v>
      </c>
      <c r="W2080">
        <f>VLOOKUP(D2080,Unemployment!H:J,2,FALSE)</f>
        <v>3.7</v>
      </c>
      <c r="X2080">
        <f>VLOOKUP(D2080,Unemployment!H:J,3,FALSE)</f>
        <v>3.7</v>
      </c>
      <c r="Y2080">
        <f t="shared" si="657"/>
        <v>0.10000000000000009</v>
      </c>
      <c r="Z2080">
        <f t="shared" si="658"/>
        <v>0</v>
      </c>
      <c r="AA2080">
        <f>VLOOKUP(D2080,MedianAge!A:B,2,FALSE)</f>
        <v>37.299999999999997</v>
      </c>
      <c r="AB2080" s="6">
        <f>VLOOKUP(D2080,StateActions!F:G,2,FALSE)</f>
        <v>43932</v>
      </c>
      <c r="AC2080" s="6">
        <f>VLOOKUP(D2080,StateActions!L:M,2,FALSE)</f>
        <v>43915</v>
      </c>
      <c r="AD2080" s="6">
        <f>VLOOKUP(D2080,StateActions!A:B,2,FALSE)</f>
        <v>43909</v>
      </c>
      <c r="AE2080">
        <f t="shared" si="659"/>
        <v>-13</v>
      </c>
      <c r="AF2080">
        <f t="shared" si="660"/>
        <v>4</v>
      </c>
      <c r="AG2080">
        <f t="shared" si="661"/>
        <v>10</v>
      </c>
      <c r="AH2080" s="18">
        <f t="shared" si="662"/>
        <v>5.24390243902439E-2</v>
      </c>
      <c r="AI2080" s="18">
        <f t="shared" si="663"/>
        <v>0.94756097560975605</v>
      </c>
      <c r="AJ2080" s="20">
        <f t="shared" si="664"/>
        <v>0</v>
      </c>
      <c r="AK2080" t="str">
        <f t="shared" si="665"/>
        <v>Exclude less than 10 Deaths</v>
      </c>
      <c r="AL2080" t="str">
        <f t="shared" si="666"/>
        <v>Less than 10 deaths</v>
      </c>
      <c r="AM2080" s="6" t="str">
        <f>IFERROR(VLOOKUP(D2080,DatesEachStateReach10Deaths!A:B,2,FALSE),AK2080)</f>
        <v>Exclude less than 10 Deaths</v>
      </c>
      <c r="AN2080" t="str">
        <f t="shared" si="667"/>
        <v>Exclude less than 10 Deaths</v>
      </c>
    </row>
    <row r="2081" spans="1:40" x14ac:dyDescent="0.25">
      <c r="A2081" t="str">
        <f t="shared" si="654"/>
        <v>43920Wyoming</v>
      </c>
      <c r="B2081" t="str">
        <f t="shared" si="655"/>
        <v>43920WY</v>
      </c>
      <c r="C2081" s="6">
        <v>43920</v>
      </c>
      <c r="D2081" t="s">
        <v>113</v>
      </c>
      <c r="E2081" t="s">
        <v>60</v>
      </c>
      <c r="F2081">
        <f>IFERROR(VLOOKUP(B2081,CovidTracking!B:G,4,FALSE),0)</f>
        <v>94</v>
      </c>
      <c r="G2081">
        <f>IFERROR(VLOOKUP(B2081,CovidTracking!B:G,5,FALSE),0)</f>
        <v>1840</v>
      </c>
      <c r="H2081">
        <f t="shared" si="656"/>
        <v>1934</v>
      </c>
      <c r="I2081">
        <f>IFERROR(VLOOKUP(B2081,CovidTracking!B:G,6,FALSE),0)</f>
        <v>0</v>
      </c>
      <c r="J2081">
        <f t="shared" si="668"/>
        <v>8</v>
      </c>
      <c r="K2081">
        <f t="shared" si="669"/>
        <v>286</v>
      </c>
      <c r="L2081">
        <f t="shared" si="670"/>
        <v>294</v>
      </c>
      <c r="M2081">
        <f t="shared" si="671"/>
        <v>0</v>
      </c>
      <c r="N2081">
        <f>VLOOKUP(A2081,Mobility!$A:$L,7,FALSE)</f>
        <v>-31</v>
      </c>
      <c r="O2081">
        <f>VLOOKUP(A2081,Mobility!$A:$L,8,FALSE)</f>
        <v>-5</v>
      </c>
      <c r="P2081">
        <f>VLOOKUP(A2081,Mobility!$A:$L,9,FALSE)</f>
        <v>27</v>
      </c>
      <c r="Q2081">
        <f>VLOOKUP(A2081,Mobility!$A:$L,10,FALSE)</f>
        <v>-10</v>
      </c>
      <c r="R2081">
        <f>VLOOKUP(A2081,Mobility!$A:$L,11,FALSE)</f>
        <v>-35</v>
      </c>
      <c r="S2081">
        <f>VLOOKUP(A2081,Mobility!$A:$L,12,FALSE)</f>
        <v>12</v>
      </c>
      <c r="T2081">
        <f>VLOOKUP(D2081,'Pop and Pop Den'!A:C,2,FALSE)</f>
        <v>567025</v>
      </c>
      <c r="U2081">
        <f>VLOOKUP(D2081,'Pop and Pop Den'!A:C,3,FALSE)</f>
        <v>5.84</v>
      </c>
      <c r="V2081">
        <f>VLOOKUP(D2081,Unemployment!A:B,2,FALSE)</f>
        <v>3.6</v>
      </c>
      <c r="W2081">
        <f>VLOOKUP(D2081,Unemployment!H:J,2,FALSE)</f>
        <v>3.7</v>
      </c>
      <c r="X2081">
        <f>VLOOKUP(D2081,Unemployment!H:J,3,FALSE)</f>
        <v>3.7</v>
      </c>
      <c r="Y2081">
        <f t="shared" si="657"/>
        <v>0.10000000000000009</v>
      </c>
      <c r="Z2081">
        <f t="shared" si="658"/>
        <v>0</v>
      </c>
      <c r="AA2081">
        <f>VLOOKUP(D2081,MedianAge!A:B,2,FALSE)</f>
        <v>37.299999999999997</v>
      </c>
      <c r="AB2081" s="6">
        <f>VLOOKUP(D2081,StateActions!F:G,2,FALSE)</f>
        <v>43932</v>
      </c>
      <c r="AC2081" s="6">
        <f>VLOOKUP(D2081,StateActions!L:M,2,FALSE)</f>
        <v>43915</v>
      </c>
      <c r="AD2081" s="6">
        <f>VLOOKUP(D2081,StateActions!A:B,2,FALSE)</f>
        <v>43909</v>
      </c>
      <c r="AE2081">
        <f t="shared" si="659"/>
        <v>-12</v>
      </c>
      <c r="AF2081">
        <f t="shared" si="660"/>
        <v>5</v>
      </c>
      <c r="AG2081">
        <f t="shared" si="661"/>
        <v>11</v>
      </c>
      <c r="AH2081" s="18">
        <f t="shared" si="662"/>
        <v>4.8603929679420892E-2</v>
      </c>
      <c r="AI2081" s="18">
        <f t="shared" si="663"/>
        <v>0.95139607032057916</v>
      </c>
      <c r="AJ2081" s="20">
        <f t="shared" si="664"/>
        <v>0</v>
      </c>
      <c r="AK2081" t="str">
        <f t="shared" si="665"/>
        <v>Exclude less than 10 Deaths</v>
      </c>
      <c r="AL2081" t="str">
        <f t="shared" si="666"/>
        <v>Less than 10 deaths</v>
      </c>
      <c r="AM2081" s="6" t="str">
        <f>IFERROR(VLOOKUP(D2081,DatesEachStateReach10Deaths!A:B,2,FALSE),AK2081)</f>
        <v>Exclude less than 10 Deaths</v>
      </c>
      <c r="AN2081" t="str">
        <f t="shared" si="667"/>
        <v>Exclude less than 10 Deaths</v>
      </c>
    </row>
    <row r="2082" spans="1:40" x14ac:dyDescent="0.25">
      <c r="A2082" t="str">
        <f t="shared" si="654"/>
        <v>43921Wyoming</v>
      </c>
      <c r="B2082" t="str">
        <f t="shared" si="655"/>
        <v>43921WY</v>
      </c>
      <c r="C2082" s="6">
        <v>43921</v>
      </c>
      <c r="D2082" t="s">
        <v>113</v>
      </c>
      <c r="E2082" t="s">
        <v>60</v>
      </c>
      <c r="F2082">
        <f>IFERROR(VLOOKUP(B2082,CovidTracking!B:G,4,FALSE),0)</f>
        <v>109</v>
      </c>
      <c r="G2082">
        <f>IFERROR(VLOOKUP(B2082,CovidTracking!B:G,5,FALSE),0)</f>
        <v>1999</v>
      </c>
      <c r="H2082">
        <f t="shared" si="656"/>
        <v>2108</v>
      </c>
      <c r="I2082">
        <f>IFERROR(VLOOKUP(B2082,CovidTracking!B:G,6,FALSE),0)</f>
        <v>0</v>
      </c>
      <c r="J2082">
        <f t="shared" si="668"/>
        <v>15</v>
      </c>
      <c r="K2082">
        <f t="shared" si="669"/>
        <v>159</v>
      </c>
      <c r="L2082">
        <f t="shared" si="670"/>
        <v>174</v>
      </c>
      <c r="M2082">
        <f t="shared" si="671"/>
        <v>0</v>
      </c>
      <c r="N2082">
        <f>VLOOKUP(A2082,Mobility!$A:$L,7,FALSE)</f>
        <v>-31</v>
      </c>
      <c r="O2082">
        <f>VLOOKUP(A2082,Mobility!$A:$L,8,FALSE)</f>
        <v>-5</v>
      </c>
      <c r="P2082">
        <f>VLOOKUP(A2082,Mobility!$A:$L,9,FALSE)</f>
        <v>8</v>
      </c>
      <c r="Q2082">
        <f>VLOOKUP(A2082,Mobility!$A:$L,10,FALSE)</f>
        <v>-9</v>
      </c>
      <c r="R2082">
        <f>VLOOKUP(A2082,Mobility!$A:$L,11,FALSE)</f>
        <v>-36</v>
      </c>
      <c r="S2082">
        <f>VLOOKUP(A2082,Mobility!$A:$L,12,FALSE)</f>
        <v>13</v>
      </c>
      <c r="T2082">
        <f>VLOOKUP(D2082,'Pop and Pop Den'!A:C,2,FALSE)</f>
        <v>567025</v>
      </c>
      <c r="U2082">
        <f>VLOOKUP(D2082,'Pop and Pop Den'!A:C,3,FALSE)</f>
        <v>5.84</v>
      </c>
      <c r="V2082">
        <f>VLOOKUP(D2082,Unemployment!A:B,2,FALSE)</f>
        <v>3.6</v>
      </c>
      <c r="W2082">
        <f>VLOOKUP(D2082,Unemployment!H:J,2,FALSE)</f>
        <v>3.7</v>
      </c>
      <c r="X2082">
        <f>VLOOKUP(D2082,Unemployment!H:J,3,FALSE)</f>
        <v>3.7</v>
      </c>
      <c r="Y2082">
        <f t="shared" si="657"/>
        <v>0.10000000000000009</v>
      </c>
      <c r="Z2082">
        <f t="shared" si="658"/>
        <v>0</v>
      </c>
      <c r="AA2082">
        <f>VLOOKUP(D2082,MedianAge!A:B,2,FALSE)</f>
        <v>37.299999999999997</v>
      </c>
      <c r="AB2082" s="6">
        <f>VLOOKUP(D2082,StateActions!F:G,2,FALSE)</f>
        <v>43932</v>
      </c>
      <c r="AC2082" s="6">
        <f>VLOOKUP(D2082,StateActions!L:M,2,FALSE)</f>
        <v>43915</v>
      </c>
      <c r="AD2082" s="6">
        <f>VLOOKUP(D2082,StateActions!A:B,2,FALSE)</f>
        <v>43909</v>
      </c>
      <c r="AE2082">
        <f t="shared" si="659"/>
        <v>-11</v>
      </c>
      <c r="AF2082">
        <f t="shared" si="660"/>
        <v>6</v>
      </c>
      <c r="AG2082">
        <f t="shared" si="661"/>
        <v>12</v>
      </c>
      <c r="AH2082" s="18">
        <f t="shared" si="662"/>
        <v>5.1707779886148005E-2</v>
      </c>
      <c r="AI2082" s="18">
        <f t="shared" si="663"/>
        <v>0.94829222011385195</v>
      </c>
      <c r="AJ2082" s="20">
        <f t="shared" si="664"/>
        <v>0</v>
      </c>
      <c r="AK2082" t="str">
        <f t="shared" si="665"/>
        <v>Exclude less than 10 Deaths</v>
      </c>
      <c r="AL2082" t="str">
        <f t="shared" si="666"/>
        <v>Less than 10 deaths</v>
      </c>
      <c r="AM2082" s="6" t="str">
        <f>IFERROR(VLOOKUP(D2082,DatesEachStateReach10Deaths!A:B,2,FALSE),AK2082)</f>
        <v>Exclude less than 10 Deaths</v>
      </c>
      <c r="AN2082" t="str">
        <f t="shared" si="667"/>
        <v>Exclude less than 10 Deaths</v>
      </c>
    </row>
    <row r="2083" spans="1:40" x14ac:dyDescent="0.25">
      <c r="A2083" t="str">
        <f t="shared" si="654"/>
        <v>43922Wyoming</v>
      </c>
      <c r="B2083" t="str">
        <f t="shared" si="655"/>
        <v>43922WY</v>
      </c>
      <c r="C2083" s="6">
        <v>43922</v>
      </c>
      <c r="D2083" t="s">
        <v>113</v>
      </c>
      <c r="E2083" t="s">
        <v>60</v>
      </c>
      <c r="F2083">
        <f>IFERROR(VLOOKUP(B2083,CovidTracking!B:G,4,FALSE),0)</f>
        <v>130</v>
      </c>
      <c r="G2083">
        <f>IFERROR(VLOOKUP(B2083,CovidTracking!B:G,5,FALSE),0)</f>
        <v>2218</v>
      </c>
      <c r="H2083">
        <f t="shared" si="656"/>
        <v>2348</v>
      </c>
      <c r="I2083">
        <f>IFERROR(VLOOKUP(B2083,CovidTracking!B:G,6,FALSE),0)</f>
        <v>0</v>
      </c>
      <c r="J2083">
        <f t="shared" si="668"/>
        <v>21</v>
      </c>
      <c r="K2083">
        <f t="shared" si="669"/>
        <v>219</v>
      </c>
      <c r="L2083">
        <f t="shared" si="670"/>
        <v>240</v>
      </c>
      <c r="M2083">
        <f t="shared" si="671"/>
        <v>0</v>
      </c>
      <c r="N2083">
        <f>VLOOKUP(A2083,Mobility!$A:$L,7,FALSE)</f>
        <v>-33</v>
      </c>
      <c r="O2083">
        <f>VLOOKUP(A2083,Mobility!$A:$L,8,FALSE)</f>
        <v>-6</v>
      </c>
      <c r="P2083">
        <f>VLOOKUP(A2083,Mobility!$A:$L,9,FALSE)</f>
        <v>-9</v>
      </c>
      <c r="Q2083">
        <f>VLOOKUP(A2083,Mobility!$A:$L,10,FALSE)</f>
        <v>-12</v>
      </c>
      <c r="R2083">
        <f>VLOOKUP(A2083,Mobility!$A:$L,11,FALSE)</f>
        <v>-38</v>
      </c>
      <c r="S2083">
        <f>VLOOKUP(A2083,Mobility!$A:$L,12,FALSE)</f>
        <v>15</v>
      </c>
      <c r="T2083">
        <f>VLOOKUP(D2083,'Pop and Pop Den'!A:C,2,FALSE)</f>
        <v>567025</v>
      </c>
      <c r="U2083">
        <f>VLOOKUP(D2083,'Pop and Pop Den'!A:C,3,FALSE)</f>
        <v>5.84</v>
      </c>
      <c r="V2083">
        <f>VLOOKUP(D2083,Unemployment!A:B,2,FALSE)</f>
        <v>3.6</v>
      </c>
      <c r="W2083">
        <f>VLOOKUP(D2083,Unemployment!H:J,2,FALSE)</f>
        <v>3.7</v>
      </c>
      <c r="X2083">
        <f>VLOOKUP(D2083,Unemployment!H:J,3,FALSE)</f>
        <v>3.7</v>
      </c>
      <c r="Y2083">
        <f t="shared" si="657"/>
        <v>0.10000000000000009</v>
      </c>
      <c r="Z2083">
        <f t="shared" si="658"/>
        <v>0</v>
      </c>
      <c r="AA2083">
        <f>VLOOKUP(D2083,MedianAge!A:B,2,FALSE)</f>
        <v>37.299999999999997</v>
      </c>
      <c r="AB2083" s="6">
        <f>VLOOKUP(D2083,StateActions!F:G,2,FALSE)</f>
        <v>43932</v>
      </c>
      <c r="AC2083" s="6">
        <f>VLOOKUP(D2083,StateActions!L:M,2,FALSE)</f>
        <v>43915</v>
      </c>
      <c r="AD2083" s="6">
        <f>VLOOKUP(D2083,StateActions!A:B,2,FALSE)</f>
        <v>43909</v>
      </c>
      <c r="AE2083">
        <f t="shared" si="659"/>
        <v>-10</v>
      </c>
      <c r="AF2083">
        <f t="shared" si="660"/>
        <v>7</v>
      </c>
      <c r="AG2083">
        <f t="shared" si="661"/>
        <v>13</v>
      </c>
      <c r="AH2083" s="18">
        <f t="shared" si="662"/>
        <v>5.536626916524702E-2</v>
      </c>
      <c r="AI2083" s="18">
        <f t="shared" si="663"/>
        <v>0.94463373083475299</v>
      </c>
      <c r="AJ2083" s="20">
        <f t="shared" si="664"/>
        <v>0</v>
      </c>
      <c r="AK2083" t="str">
        <f t="shared" si="665"/>
        <v>Exclude less than 10 Deaths</v>
      </c>
      <c r="AL2083" t="str">
        <f t="shared" si="666"/>
        <v>Less than 10 deaths</v>
      </c>
      <c r="AM2083" s="6" t="str">
        <f>IFERROR(VLOOKUP(D2083,DatesEachStateReach10Deaths!A:B,2,FALSE),AK2083)</f>
        <v>Exclude less than 10 Deaths</v>
      </c>
      <c r="AN2083" t="str">
        <f t="shared" si="667"/>
        <v>Exclude less than 10 Deaths</v>
      </c>
    </row>
    <row r="2084" spans="1:40" x14ac:dyDescent="0.25">
      <c r="A2084" t="str">
        <f t="shared" si="654"/>
        <v>43923Wyoming</v>
      </c>
      <c r="B2084" t="str">
        <f t="shared" si="655"/>
        <v>43923WY</v>
      </c>
      <c r="C2084" s="6">
        <v>43923</v>
      </c>
      <c r="D2084" t="s">
        <v>113</v>
      </c>
      <c r="E2084" t="s">
        <v>60</v>
      </c>
      <c r="F2084">
        <f>IFERROR(VLOOKUP(B2084,CovidTracking!B:G,4,FALSE),0)</f>
        <v>150</v>
      </c>
      <c r="G2084">
        <f>IFERROR(VLOOKUP(B2084,CovidTracking!B:G,5,FALSE),0)</f>
        <v>2439</v>
      </c>
      <c r="H2084">
        <f t="shared" si="656"/>
        <v>2589</v>
      </c>
      <c r="I2084">
        <f>IFERROR(VLOOKUP(B2084,CovidTracking!B:G,6,FALSE),0)</f>
        <v>0</v>
      </c>
      <c r="J2084">
        <f t="shared" si="668"/>
        <v>20</v>
      </c>
      <c r="K2084">
        <f t="shared" si="669"/>
        <v>221</v>
      </c>
      <c r="L2084">
        <f t="shared" si="670"/>
        <v>241</v>
      </c>
      <c r="M2084">
        <f t="shared" si="671"/>
        <v>0</v>
      </c>
      <c r="N2084">
        <f>VLOOKUP(A2084,Mobility!$A:$L,7,FALSE)</f>
        <v>-44</v>
      </c>
      <c r="O2084">
        <f>VLOOKUP(A2084,Mobility!$A:$L,8,FALSE)</f>
        <v>-17</v>
      </c>
      <c r="P2084">
        <f>VLOOKUP(A2084,Mobility!$A:$L,9,FALSE)</f>
        <v>-35</v>
      </c>
      <c r="Q2084">
        <f>VLOOKUP(A2084,Mobility!$A:$L,10,FALSE)</f>
        <v>-21</v>
      </c>
      <c r="R2084">
        <f>VLOOKUP(A2084,Mobility!$A:$L,11,FALSE)</f>
        <v>-41</v>
      </c>
      <c r="S2084">
        <f>VLOOKUP(A2084,Mobility!$A:$L,12,FALSE)</f>
        <v>19</v>
      </c>
      <c r="T2084">
        <f>VLOOKUP(D2084,'Pop and Pop Den'!A:C,2,FALSE)</f>
        <v>567025</v>
      </c>
      <c r="U2084">
        <f>VLOOKUP(D2084,'Pop and Pop Den'!A:C,3,FALSE)</f>
        <v>5.84</v>
      </c>
      <c r="V2084">
        <f>VLOOKUP(D2084,Unemployment!A:B,2,FALSE)</f>
        <v>3.6</v>
      </c>
      <c r="W2084">
        <f>VLOOKUP(D2084,Unemployment!H:J,2,FALSE)</f>
        <v>3.7</v>
      </c>
      <c r="X2084">
        <f>VLOOKUP(D2084,Unemployment!H:J,3,FALSE)</f>
        <v>3.7</v>
      </c>
      <c r="Y2084">
        <f t="shared" si="657"/>
        <v>0.10000000000000009</v>
      </c>
      <c r="Z2084">
        <f t="shared" si="658"/>
        <v>0</v>
      </c>
      <c r="AA2084">
        <f>VLOOKUP(D2084,MedianAge!A:B,2,FALSE)</f>
        <v>37.299999999999997</v>
      </c>
      <c r="AB2084" s="6">
        <f>VLOOKUP(D2084,StateActions!F:G,2,FALSE)</f>
        <v>43932</v>
      </c>
      <c r="AC2084" s="6">
        <f>VLOOKUP(D2084,StateActions!L:M,2,FALSE)</f>
        <v>43915</v>
      </c>
      <c r="AD2084" s="6">
        <f>VLOOKUP(D2084,StateActions!A:B,2,FALSE)</f>
        <v>43909</v>
      </c>
      <c r="AE2084">
        <f t="shared" si="659"/>
        <v>-9</v>
      </c>
      <c r="AF2084">
        <f t="shared" si="660"/>
        <v>8</v>
      </c>
      <c r="AG2084">
        <f t="shared" si="661"/>
        <v>14</v>
      </c>
      <c r="AH2084" s="18">
        <f t="shared" si="662"/>
        <v>5.7937427578215531E-2</v>
      </c>
      <c r="AI2084" s="18">
        <f t="shared" si="663"/>
        <v>0.94206257242178448</v>
      </c>
      <c r="AJ2084" s="20">
        <f t="shared" si="664"/>
        <v>0</v>
      </c>
      <c r="AK2084" t="str">
        <f t="shared" si="665"/>
        <v>Exclude less than 10 Deaths</v>
      </c>
      <c r="AL2084" t="str">
        <f t="shared" si="666"/>
        <v>Less than 10 deaths</v>
      </c>
      <c r="AM2084" s="6" t="str">
        <f>IFERROR(VLOOKUP(D2084,DatesEachStateReach10Deaths!A:B,2,FALSE),AK2084)</f>
        <v>Exclude less than 10 Deaths</v>
      </c>
      <c r="AN2084" t="str">
        <f t="shared" si="667"/>
        <v>Exclude less than 10 Deaths</v>
      </c>
    </row>
    <row r="2085" spans="1:40" x14ac:dyDescent="0.25">
      <c r="A2085" t="str">
        <f t="shared" si="654"/>
        <v>43924Wyoming</v>
      </c>
      <c r="B2085" t="str">
        <f t="shared" si="655"/>
        <v>43924WY</v>
      </c>
      <c r="C2085" s="6">
        <v>43924</v>
      </c>
      <c r="D2085" t="s">
        <v>113</v>
      </c>
      <c r="E2085" t="s">
        <v>60</v>
      </c>
      <c r="F2085">
        <f>IFERROR(VLOOKUP(B2085,CovidTracking!B:G,4,FALSE),0)</f>
        <v>162</v>
      </c>
      <c r="G2085">
        <f>IFERROR(VLOOKUP(B2085,CovidTracking!B:G,5,FALSE),0)</f>
        <v>2704</v>
      </c>
      <c r="H2085">
        <f t="shared" si="656"/>
        <v>2866</v>
      </c>
      <c r="I2085">
        <f>IFERROR(VLOOKUP(B2085,CovidTracking!B:G,6,FALSE),0)</f>
        <v>0</v>
      </c>
      <c r="J2085">
        <f t="shared" si="668"/>
        <v>12</v>
      </c>
      <c r="K2085">
        <f t="shared" si="669"/>
        <v>265</v>
      </c>
      <c r="L2085">
        <f t="shared" si="670"/>
        <v>277</v>
      </c>
      <c r="M2085">
        <f t="shared" si="671"/>
        <v>0</v>
      </c>
      <c r="N2085">
        <f>VLOOKUP(A2085,Mobility!$A:$L,7,FALSE)</f>
        <v>-37</v>
      </c>
      <c r="O2085">
        <f>VLOOKUP(A2085,Mobility!$A:$L,8,FALSE)</f>
        <v>-3</v>
      </c>
      <c r="P2085">
        <f>VLOOKUP(A2085,Mobility!$A:$L,9,FALSE)</f>
        <v>-13</v>
      </c>
      <c r="Q2085">
        <f>VLOOKUP(A2085,Mobility!$A:$L,10,FALSE)</f>
        <v>-11</v>
      </c>
      <c r="R2085">
        <f>VLOOKUP(A2085,Mobility!$A:$L,11,FALSE)</f>
        <v>-37</v>
      </c>
      <c r="S2085">
        <f>VLOOKUP(A2085,Mobility!$A:$L,12,FALSE)</f>
        <v>17</v>
      </c>
      <c r="T2085">
        <f>VLOOKUP(D2085,'Pop and Pop Den'!A:C,2,FALSE)</f>
        <v>567025</v>
      </c>
      <c r="U2085">
        <f>VLOOKUP(D2085,'Pop and Pop Den'!A:C,3,FALSE)</f>
        <v>5.84</v>
      </c>
      <c r="V2085">
        <f>VLOOKUP(D2085,Unemployment!A:B,2,FALSE)</f>
        <v>3.6</v>
      </c>
      <c r="W2085">
        <f>VLOOKUP(D2085,Unemployment!H:J,2,FALSE)</f>
        <v>3.7</v>
      </c>
      <c r="X2085">
        <f>VLOOKUP(D2085,Unemployment!H:J,3,FALSE)</f>
        <v>3.7</v>
      </c>
      <c r="Y2085">
        <f t="shared" si="657"/>
        <v>0.10000000000000009</v>
      </c>
      <c r="Z2085">
        <f t="shared" si="658"/>
        <v>0</v>
      </c>
      <c r="AA2085">
        <f>VLOOKUP(D2085,MedianAge!A:B,2,FALSE)</f>
        <v>37.299999999999997</v>
      </c>
      <c r="AB2085" s="6">
        <f>VLOOKUP(D2085,StateActions!F:G,2,FALSE)</f>
        <v>43932</v>
      </c>
      <c r="AC2085" s="6">
        <f>VLOOKUP(D2085,StateActions!L:M,2,FALSE)</f>
        <v>43915</v>
      </c>
      <c r="AD2085" s="6">
        <f>VLOOKUP(D2085,StateActions!A:B,2,FALSE)</f>
        <v>43909</v>
      </c>
      <c r="AE2085">
        <f t="shared" si="659"/>
        <v>-8</v>
      </c>
      <c r="AF2085">
        <f t="shared" si="660"/>
        <v>9</v>
      </c>
      <c r="AG2085">
        <f t="shared" si="661"/>
        <v>15</v>
      </c>
      <c r="AH2085" s="18">
        <f t="shared" si="662"/>
        <v>5.6524773203070484E-2</v>
      </c>
      <c r="AI2085" s="18">
        <f t="shared" si="663"/>
        <v>0.94347522679692952</v>
      </c>
      <c r="AJ2085" s="20">
        <f t="shared" si="664"/>
        <v>0</v>
      </c>
      <c r="AK2085" t="str">
        <f t="shared" si="665"/>
        <v>Exclude less than 10 Deaths</v>
      </c>
      <c r="AL2085" t="str">
        <f t="shared" si="666"/>
        <v>Less than 10 deaths</v>
      </c>
      <c r="AM2085" s="6" t="str">
        <f>IFERROR(VLOOKUP(D2085,DatesEachStateReach10Deaths!A:B,2,FALSE),AK2085)</f>
        <v>Exclude less than 10 Deaths</v>
      </c>
      <c r="AN2085" t="str">
        <f t="shared" si="667"/>
        <v>Exclude less than 10 Deaths</v>
      </c>
    </row>
    <row r="2086" spans="1:40" x14ac:dyDescent="0.25">
      <c r="A2086" t="str">
        <f t="shared" si="654"/>
        <v>43925Wyoming</v>
      </c>
      <c r="B2086" t="str">
        <f t="shared" si="655"/>
        <v>43925WY</v>
      </c>
      <c r="C2086" s="6">
        <v>43925</v>
      </c>
      <c r="D2086" t="s">
        <v>113</v>
      </c>
      <c r="E2086" t="s">
        <v>60</v>
      </c>
      <c r="F2086">
        <f>IFERROR(VLOOKUP(B2086,CovidTracking!B:G,4,FALSE),0)</f>
        <v>187</v>
      </c>
      <c r="G2086">
        <f>IFERROR(VLOOKUP(B2086,CovidTracking!B:G,5,FALSE),0)</f>
        <v>2945</v>
      </c>
      <c r="H2086">
        <f t="shared" si="656"/>
        <v>3132</v>
      </c>
      <c r="I2086">
        <f>IFERROR(VLOOKUP(B2086,CovidTracking!B:G,6,FALSE),0)</f>
        <v>0</v>
      </c>
      <c r="J2086">
        <f t="shared" si="668"/>
        <v>25</v>
      </c>
      <c r="K2086">
        <f t="shared" si="669"/>
        <v>241</v>
      </c>
      <c r="L2086">
        <f t="shared" si="670"/>
        <v>266</v>
      </c>
      <c r="M2086">
        <f t="shared" si="671"/>
        <v>0</v>
      </c>
      <c r="N2086">
        <f>VLOOKUP(A2086,Mobility!$A:$L,7,FALSE)</f>
        <v>-42</v>
      </c>
      <c r="O2086">
        <f>VLOOKUP(A2086,Mobility!$A:$L,8,FALSE)</f>
        <v>-7</v>
      </c>
      <c r="P2086">
        <f>VLOOKUP(A2086,Mobility!$A:$L,9,FALSE)</f>
        <v>5</v>
      </c>
      <c r="Q2086">
        <f>VLOOKUP(A2086,Mobility!$A:$L,10,FALSE)</f>
        <v>-5</v>
      </c>
      <c r="R2086">
        <f>VLOOKUP(A2086,Mobility!$A:$L,11,FALSE)</f>
        <v>-27</v>
      </c>
      <c r="S2086">
        <f>VLOOKUP(A2086,Mobility!$A:$L,12,FALSE)</f>
        <v>11</v>
      </c>
      <c r="T2086">
        <f>VLOOKUP(D2086,'Pop and Pop Den'!A:C,2,FALSE)</f>
        <v>567025</v>
      </c>
      <c r="U2086">
        <f>VLOOKUP(D2086,'Pop and Pop Den'!A:C,3,FALSE)</f>
        <v>5.84</v>
      </c>
      <c r="V2086">
        <f>VLOOKUP(D2086,Unemployment!A:B,2,FALSE)</f>
        <v>3.6</v>
      </c>
      <c r="W2086">
        <f>VLOOKUP(D2086,Unemployment!H:J,2,FALSE)</f>
        <v>3.7</v>
      </c>
      <c r="X2086">
        <f>VLOOKUP(D2086,Unemployment!H:J,3,FALSE)</f>
        <v>3.7</v>
      </c>
      <c r="Y2086">
        <f t="shared" si="657"/>
        <v>0.10000000000000009</v>
      </c>
      <c r="Z2086">
        <f t="shared" si="658"/>
        <v>0</v>
      </c>
      <c r="AA2086">
        <f>VLOOKUP(D2086,MedianAge!A:B,2,FALSE)</f>
        <v>37.299999999999997</v>
      </c>
      <c r="AB2086" s="6">
        <f>VLOOKUP(D2086,StateActions!F:G,2,FALSE)</f>
        <v>43932</v>
      </c>
      <c r="AC2086" s="6">
        <f>VLOOKUP(D2086,StateActions!L:M,2,FALSE)</f>
        <v>43915</v>
      </c>
      <c r="AD2086" s="6">
        <f>VLOOKUP(D2086,StateActions!A:B,2,FALSE)</f>
        <v>43909</v>
      </c>
      <c r="AE2086">
        <f t="shared" si="659"/>
        <v>-7</v>
      </c>
      <c r="AF2086">
        <f t="shared" si="660"/>
        <v>10</v>
      </c>
      <c r="AG2086">
        <f t="shared" si="661"/>
        <v>16</v>
      </c>
      <c r="AH2086" s="18">
        <f t="shared" si="662"/>
        <v>5.9706257982120051E-2</v>
      </c>
      <c r="AI2086" s="18">
        <f t="shared" si="663"/>
        <v>0.94029374201787996</v>
      </c>
      <c r="AJ2086" s="20">
        <f t="shared" si="664"/>
        <v>0</v>
      </c>
      <c r="AK2086" t="str">
        <f t="shared" si="665"/>
        <v>Exclude less than 10 Deaths</v>
      </c>
      <c r="AL2086" t="str">
        <f t="shared" si="666"/>
        <v>Less than 10 deaths</v>
      </c>
      <c r="AM2086" s="6" t="str">
        <f>IFERROR(VLOOKUP(D2086,DatesEachStateReach10Deaths!A:B,2,FALSE),AK2086)</f>
        <v>Exclude less than 10 Deaths</v>
      </c>
      <c r="AN2086" t="str">
        <f t="shared" si="667"/>
        <v>Exclude less than 10 Deaths</v>
      </c>
    </row>
    <row r="2087" spans="1:40" x14ac:dyDescent="0.25">
      <c r="A2087" t="str">
        <f t="shared" si="654"/>
        <v>43926Wyoming</v>
      </c>
      <c r="B2087" t="str">
        <f t="shared" si="655"/>
        <v>43926WY</v>
      </c>
      <c r="C2087" s="6">
        <v>43926</v>
      </c>
      <c r="D2087" t="s">
        <v>113</v>
      </c>
      <c r="E2087" t="s">
        <v>60</v>
      </c>
      <c r="F2087">
        <f>IFERROR(VLOOKUP(B2087,CovidTracking!B:G,4,FALSE),0)</f>
        <v>197</v>
      </c>
      <c r="G2087">
        <f>IFERROR(VLOOKUP(B2087,CovidTracking!B:G,5,FALSE),0)</f>
        <v>3040</v>
      </c>
      <c r="H2087">
        <f t="shared" si="656"/>
        <v>3237</v>
      </c>
      <c r="I2087">
        <f>IFERROR(VLOOKUP(B2087,CovidTracking!B:G,6,FALSE),0)</f>
        <v>0</v>
      </c>
      <c r="J2087">
        <f t="shared" si="668"/>
        <v>10</v>
      </c>
      <c r="K2087">
        <f t="shared" si="669"/>
        <v>95</v>
      </c>
      <c r="L2087">
        <f t="shared" si="670"/>
        <v>105</v>
      </c>
      <c r="M2087">
        <f t="shared" si="671"/>
        <v>0</v>
      </c>
      <c r="N2087">
        <f>VLOOKUP(A2087,Mobility!$A:$L,7,FALSE)</f>
        <v>-39</v>
      </c>
      <c r="O2087">
        <f>VLOOKUP(A2087,Mobility!$A:$L,8,FALSE)</f>
        <v>-11</v>
      </c>
      <c r="P2087">
        <f>VLOOKUP(A2087,Mobility!$A:$L,9,FALSE)</f>
        <v>22</v>
      </c>
      <c r="Q2087">
        <f>VLOOKUP(A2087,Mobility!$A:$L,10,FALSE)</f>
        <v>-21</v>
      </c>
      <c r="R2087">
        <f>VLOOKUP(A2087,Mobility!$A:$L,11,FALSE)</f>
        <v>-31</v>
      </c>
      <c r="S2087">
        <f>VLOOKUP(A2087,Mobility!$A:$L,12,FALSE)</f>
        <v>9</v>
      </c>
      <c r="T2087">
        <f>VLOOKUP(D2087,'Pop and Pop Den'!A:C,2,FALSE)</f>
        <v>567025</v>
      </c>
      <c r="U2087">
        <f>VLOOKUP(D2087,'Pop and Pop Den'!A:C,3,FALSE)</f>
        <v>5.84</v>
      </c>
      <c r="V2087">
        <f>VLOOKUP(D2087,Unemployment!A:B,2,FALSE)</f>
        <v>3.6</v>
      </c>
      <c r="W2087">
        <f>VLOOKUP(D2087,Unemployment!H:J,2,FALSE)</f>
        <v>3.7</v>
      </c>
      <c r="X2087">
        <f>VLOOKUP(D2087,Unemployment!H:J,3,FALSE)</f>
        <v>3.7</v>
      </c>
      <c r="Y2087">
        <f t="shared" si="657"/>
        <v>0.10000000000000009</v>
      </c>
      <c r="Z2087">
        <f t="shared" si="658"/>
        <v>0</v>
      </c>
      <c r="AA2087">
        <f>VLOOKUP(D2087,MedianAge!A:B,2,FALSE)</f>
        <v>37.299999999999997</v>
      </c>
      <c r="AB2087" s="6">
        <f>VLOOKUP(D2087,StateActions!F:G,2,FALSE)</f>
        <v>43932</v>
      </c>
      <c r="AC2087" s="6">
        <f>VLOOKUP(D2087,StateActions!L:M,2,FALSE)</f>
        <v>43915</v>
      </c>
      <c r="AD2087" s="6">
        <f>VLOOKUP(D2087,StateActions!A:B,2,FALSE)</f>
        <v>43909</v>
      </c>
      <c r="AE2087">
        <f t="shared" si="659"/>
        <v>-6</v>
      </c>
      <c r="AF2087">
        <f t="shared" si="660"/>
        <v>11</v>
      </c>
      <c r="AG2087">
        <f t="shared" si="661"/>
        <v>17</v>
      </c>
      <c r="AH2087" s="18">
        <f t="shared" si="662"/>
        <v>6.0858819894964472E-2</v>
      </c>
      <c r="AI2087" s="18">
        <f t="shared" si="663"/>
        <v>0.93914118010503556</v>
      </c>
      <c r="AJ2087" s="20">
        <f t="shared" si="664"/>
        <v>0</v>
      </c>
      <c r="AK2087" t="str">
        <f t="shared" si="665"/>
        <v>Exclude less than 10 Deaths</v>
      </c>
      <c r="AL2087" t="str">
        <f t="shared" si="666"/>
        <v>Less than 10 deaths</v>
      </c>
      <c r="AM2087" s="6" t="str">
        <f>IFERROR(VLOOKUP(D2087,DatesEachStateReach10Deaths!A:B,2,FALSE),AK2087)</f>
        <v>Exclude less than 10 Deaths</v>
      </c>
      <c r="AN2087" t="str">
        <f t="shared" si="667"/>
        <v>Exclude less than 10 Deaths</v>
      </c>
    </row>
    <row r="2088" spans="1:40" x14ac:dyDescent="0.25">
      <c r="A2088" t="str">
        <f t="shared" si="654"/>
        <v>43927Wyoming</v>
      </c>
      <c r="B2088" t="str">
        <f t="shared" si="655"/>
        <v>43927WY</v>
      </c>
      <c r="C2088" s="6">
        <v>43927</v>
      </c>
      <c r="D2088" t="s">
        <v>113</v>
      </c>
      <c r="E2088" t="s">
        <v>60</v>
      </c>
      <c r="F2088">
        <f>IFERROR(VLOOKUP(B2088,CovidTracking!B:G,4,FALSE),0)</f>
        <v>210</v>
      </c>
      <c r="G2088">
        <f>IFERROR(VLOOKUP(B2088,CovidTracking!B:G,5,FALSE),0)</f>
        <v>3719</v>
      </c>
      <c r="H2088">
        <f t="shared" si="656"/>
        <v>3929</v>
      </c>
      <c r="I2088">
        <f>IFERROR(VLOOKUP(B2088,CovidTracking!B:G,6,FALSE),0)</f>
        <v>0</v>
      </c>
      <c r="J2088">
        <f t="shared" si="668"/>
        <v>13</v>
      </c>
      <c r="K2088">
        <f t="shared" si="669"/>
        <v>679</v>
      </c>
      <c r="L2088">
        <f t="shared" si="670"/>
        <v>692</v>
      </c>
      <c r="M2088">
        <f t="shared" si="671"/>
        <v>0</v>
      </c>
      <c r="N2088">
        <f>VLOOKUP(A2088,Mobility!$A:$L,7,FALSE)</f>
        <v>-32</v>
      </c>
      <c r="O2088">
        <f>VLOOKUP(A2088,Mobility!$A:$L,8,FALSE)</f>
        <v>-5</v>
      </c>
      <c r="P2088">
        <f>VLOOKUP(A2088,Mobility!$A:$L,9,FALSE)</f>
        <v>16</v>
      </c>
      <c r="Q2088">
        <f>VLOOKUP(A2088,Mobility!$A:$L,10,FALSE)</f>
        <v>-15</v>
      </c>
      <c r="R2088">
        <f>VLOOKUP(A2088,Mobility!$A:$L,11,FALSE)</f>
        <v>-35</v>
      </c>
      <c r="S2088">
        <f>VLOOKUP(A2088,Mobility!$A:$L,12,FALSE)</f>
        <v>13</v>
      </c>
      <c r="T2088">
        <f>VLOOKUP(D2088,'Pop and Pop Den'!A:C,2,FALSE)</f>
        <v>567025</v>
      </c>
      <c r="U2088">
        <f>VLOOKUP(D2088,'Pop and Pop Den'!A:C,3,FALSE)</f>
        <v>5.84</v>
      </c>
      <c r="V2088">
        <f>VLOOKUP(D2088,Unemployment!A:B,2,FALSE)</f>
        <v>3.6</v>
      </c>
      <c r="W2088">
        <f>VLOOKUP(D2088,Unemployment!H:J,2,FALSE)</f>
        <v>3.7</v>
      </c>
      <c r="X2088">
        <f>VLOOKUP(D2088,Unemployment!H:J,3,FALSE)</f>
        <v>3.7</v>
      </c>
      <c r="Y2088">
        <f t="shared" si="657"/>
        <v>0.10000000000000009</v>
      </c>
      <c r="Z2088">
        <f t="shared" si="658"/>
        <v>0</v>
      </c>
      <c r="AA2088">
        <f>VLOOKUP(D2088,MedianAge!A:B,2,FALSE)</f>
        <v>37.299999999999997</v>
      </c>
      <c r="AB2088" s="6">
        <f>VLOOKUP(D2088,StateActions!F:G,2,FALSE)</f>
        <v>43932</v>
      </c>
      <c r="AC2088" s="6">
        <f>VLOOKUP(D2088,StateActions!L:M,2,FALSE)</f>
        <v>43915</v>
      </c>
      <c r="AD2088" s="6">
        <f>VLOOKUP(D2088,StateActions!A:B,2,FALSE)</f>
        <v>43909</v>
      </c>
      <c r="AE2088">
        <f t="shared" si="659"/>
        <v>-5</v>
      </c>
      <c r="AF2088">
        <f t="shared" si="660"/>
        <v>12</v>
      </c>
      <c r="AG2088">
        <f t="shared" si="661"/>
        <v>18</v>
      </c>
      <c r="AH2088" s="18">
        <f t="shared" si="662"/>
        <v>5.3448714685670654E-2</v>
      </c>
      <c r="AI2088" s="18">
        <f t="shared" si="663"/>
        <v>0.9465512853143293</v>
      </c>
      <c r="AJ2088" s="20">
        <f t="shared" si="664"/>
        <v>0</v>
      </c>
      <c r="AK2088" t="str">
        <f t="shared" si="665"/>
        <v>Exclude less than 10 Deaths</v>
      </c>
      <c r="AL2088" t="str">
        <f t="shared" si="666"/>
        <v>Less than 10 deaths</v>
      </c>
      <c r="AM2088" s="6" t="str">
        <f>IFERROR(VLOOKUP(D2088,DatesEachStateReach10Deaths!A:B,2,FALSE),AK2088)</f>
        <v>Exclude less than 10 Deaths</v>
      </c>
      <c r="AN2088" t="str">
        <f t="shared" si="667"/>
        <v>Exclude less than 10 Deaths</v>
      </c>
    </row>
    <row r="2089" spans="1:40" x14ac:dyDescent="0.25">
      <c r="A2089" t="str">
        <f t="shared" si="654"/>
        <v>43928Wyoming</v>
      </c>
      <c r="B2089" t="str">
        <f t="shared" si="655"/>
        <v>43928WY</v>
      </c>
      <c r="C2089" s="6">
        <v>43928</v>
      </c>
      <c r="D2089" t="s">
        <v>113</v>
      </c>
      <c r="E2089" t="s">
        <v>60</v>
      </c>
      <c r="F2089">
        <f>IFERROR(VLOOKUP(B2089,CovidTracking!B:G,4,FALSE),0)</f>
        <v>216</v>
      </c>
      <c r="G2089">
        <f>IFERROR(VLOOKUP(B2089,CovidTracking!B:G,5,FALSE),0)</f>
        <v>3789</v>
      </c>
      <c r="H2089">
        <f t="shared" si="656"/>
        <v>4005</v>
      </c>
      <c r="I2089">
        <f>IFERROR(VLOOKUP(B2089,CovidTracking!B:G,6,FALSE),0)</f>
        <v>0</v>
      </c>
      <c r="J2089">
        <f t="shared" si="668"/>
        <v>6</v>
      </c>
      <c r="K2089">
        <f t="shared" si="669"/>
        <v>70</v>
      </c>
      <c r="L2089">
        <f t="shared" si="670"/>
        <v>76</v>
      </c>
      <c r="M2089">
        <f t="shared" si="671"/>
        <v>0</v>
      </c>
      <c r="N2089">
        <f>VLOOKUP(A2089,Mobility!$A:$L,7,FALSE)</f>
        <v>-32</v>
      </c>
      <c r="O2089">
        <f>VLOOKUP(A2089,Mobility!$A:$L,8,FALSE)</f>
        <v>-5</v>
      </c>
      <c r="P2089">
        <f>VLOOKUP(A2089,Mobility!$A:$L,9,FALSE)</f>
        <v>15</v>
      </c>
      <c r="Q2089">
        <f>VLOOKUP(A2089,Mobility!$A:$L,10,FALSE)</f>
        <v>-13</v>
      </c>
      <c r="R2089">
        <f>VLOOKUP(A2089,Mobility!$A:$L,11,FALSE)</f>
        <v>-37</v>
      </c>
      <c r="S2089">
        <f>VLOOKUP(A2089,Mobility!$A:$L,12,FALSE)</f>
        <v>14</v>
      </c>
      <c r="T2089">
        <f>VLOOKUP(D2089,'Pop and Pop Den'!A:C,2,FALSE)</f>
        <v>567025</v>
      </c>
      <c r="U2089">
        <f>VLOOKUP(D2089,'Pop and Pop Den'!A:C,3,FALSE)</f>
        <v>5.84</v>
      </c>
      <c r="V2089">
        <f>VLOOKUP(D2089,Unemployment!A:B,2,FALSE)</f>
        <v>3.6</v>
      </c>
      <c r="W2089">
        <f>VLOOKUP(D2089,Unemployment!H:J,2,FALSE)</f>
        <v>3.7</v>
      </c>
      <c r="X2089">
        <f>VLOOKUP(D2089,Unemployment!H:J,3,FALSE)</f>
        <v>3.7</v>
      </c>
      <c r="Y2089">
        <f t="shared" si="657"/>
        <v>0.10000000000000009</v>
      </c>
      <c r="Z2089">
        <f t="shared" si="658"/>
        <v>0</v>
      </c>
      <c r="AA2089">
        <f>VLOOKUP(D2089,MedianAge!A:B,2,FALSE)</f>
        <v>37.299999999999997</v>
      </c>
      <c r="AB2089" s="6">
        <f>VLOOKUP(D2089,StateActions!F:G,2,FALSE)</f>
        <v>43932</v>
      </c>
      <c r="AC2089" s="6">
        <f>VLOOKUP(D2089,StateActions!L:M,2,FALSE)</f>
        <v>43915</v>
      </c>
      <c r="AD2089" s="6">
        <f>VLOOKUP(D2089,StateActions!A:B,2,FALSE)</f>
        <v>43909</v>
      </c>
      <c r="AE2089">
        <f t="shared" si="659"/>
        <v>-4</v>
      </c>
      <c r="AF2089">
        <f t="shared" si="660"/>
        <v>13</v>
      </c>
      <c r="AG2089">
        <f t="shared" si="661"/>
        <v>19</v>
      </c>
      <c r="AH2089" s="18">
        <f t="shared" si="662"/>
        <v>5.3932584269662923E-2</v>
      </c>
      <c r="AI2089" s="18">
        <f t="shared" si="663"/>
        <v>0.94606741573033704</v>
      </c>
      <c r="AJ2089" s="20">
        <f t="shared" si="664"/>
        <v>0</v>
      </c>
      <c r="AK2089" t="str">
        <f t="shared" si="665"/>
        <v>Exclude less than 10 Deaths</v>
      </c>
      <c r="AL2089" t="str">
        <f t="shared" si="666"/>
        <v>Less than 10 deaths</v>
      </c>
      <c r="AM2089" s="6" t="str">
        <f>IFERROR(VLOOKUP(D2089,DatesEachStateReach10Deaths!A:B,2,FALSE),AK2089)</f>
        <v>Exclude less than 10 Deaths</v>
      </c>
      <c r="AN2089" t="str">
        <f t="shared" si="667"/>
        <v>Exclude less than 10 Deaths</v>
      </c>
    </row>
    <row r="2090" spans="1:40" x14ac:dyDescent="0.25">
      <c r="A2090" t="str">
        <f t="shared" si="654"/>
        <v>43929Wyoming</v>
      </c>
      <c r="B2090" t="str">
        <f t="shared" si="655"/>
        <v>43929WY</v>
      </c>
      <c r="C2090" s="6">
        <v>43929</v>
      </c>
      <c r="D2090" t="s">
        <v>113</v>
      </c>
      <c r="E2090" t="s">
        <v>60</v>
      </c>
      <c r="F2090">
        <f>IFERROR(VLOOKUP(B2090,CovidTracking!B:G,4,FALSE),0)</f>
        <v>221</v>
      </c>
      <c r="G2090">
        <f>IFERROR(VLOOKUP(B2090,CovidTracking!B:G,5,FALSE),0)</f>
        <v>3843</v>
      </c>
      <c r="H2090">
        <f t="shared" si="656"/>
        <v>4064</v>
      </c>
      <c r="I2090">
        <f>IFERROR(VLOOKUP(B2090,CovidTracking!B:G,6,FALSE),0)</f>
        <v>0</v>
      </c>
      <c r="J2090">
        <f t="shared" si="668"/>
        <v>5</v>
      </c>
      <c r="K2090">
        <f t="shared" si="669"/>
        <v>54</v>
      </c>
      <c r="L2090">
        <f t="shared" si="670"/>
        <v>59</v>
      </c>
      <c r="M2090">
        <f t="shared" si="671"/>
        <v>0</v>
      </c>
      <c r="N2090">
        <f>VLOOKUP(A2090,Mobility!$A:$L,7,FALSE)</f>
        <v>-32</v>
      </c>
      <c r="O2090">
        <f>VLOOKUP(A2090,Mobility!$A:$L,8,FALSE)</f>
        <v>-4</v>
      </c>
      <c r="P2090">
        <f>VLOOKUP(A2090,Mobility!$A:$L,9,FALSE)</f>
        <v>26</v>
      </c>
      <c r="Q2090">
        <f>VLOOKUP(A2090,Mobility!$A:$L,10,FALSE)</f>
        <v>-12</v>
      </c>
      <c r="R2090">
        <f>VLOOKUP(A2090,Mobility!$A:$L,11,FALSE)</f>
        <v>-38</v>
      </c>
      <c r="S2090">
        <f>VLOOKUP(A2090,Mobility!$A:$L,12,FALSE)</f>
        <v>14</v>
      </c>
      <c r="T2090">
        <f>VLOOKUP(D2090,'Pop and Pop Den'!A:C,2,FALSE)</f>
        <v>567025</v>
      </c>
      <c r="U2090">
        <f>VLOOKUP(D2090,'Pop and Pop Den'!A:C,3,FALSE)</f>
        <v>5.84</v>
      </c>
      <c r="V2090">
        <f>VLOOKUP(D2090,Unemployment!A:B,2,FALSE)</f>
        <v>3.6</v>
      </c>
      <c r="W2090">
        <f>VLOOKUP(D2090,Unemployment!H:J,2,FALSE)</f>
        <v>3.7</v>
      </c>
      <c r="X2090">
        <f>VLOOKUP(D2090,Unemployment!H:J,3,FALSE)</f>
        <v>3.7</v>
      </c>
      <c r="Y2090">
        <f t="shared" si="657"/>
        <v>0.10000000000000009</v>
      </c>
      <c r="Z2090">
        <f t="shared" si="658"/>
        <v>0</v>
      </c>
      <c r="AA2090">
        <f>VLOOKUP(D2090,MedianAge!A:B,2,FALSE)</f>
        <v>37.299999999999997</v>
      </c>
      <c r="AB2090" s="6">
        <f>VLOOKUP(D2090,StateActions!F:G,2,FALSE)</f>
        <v>43932</v>
      </c>
      <c r="AC2090" s="6">
        <f>VLOOKUP(D2090,StateActions!L:M,2,FALSE)</f>
        <v>43915</v>
      </c>
      <c r="AD2090" s="6">
        <f>VLOOKUP(D2090,StateActions!A:B,2,FALSE)</f>
        <v>43909</v>
      </c>
      <c r="AE2090">
        <f t="shared" si="659"/>
        <v>-3</v>
      </c>
      <c r="AF2090">
        <f t="shared" si="660"/>
        <v>14</v>
      </c>
      <c r="AG2090">
        <f t="shared" si="661"/>
        <v>20</v>
      </c>
      <c r="AH2090" s="18">
        <f t="shared" si="662"/>
        <v>5.437992125984252E-2</v>
      </c>
      <c r="AI2090" s="18">
        <f t="shared" si="663"/>
        <v>0.94562007874015752</v>
      </c>
      <c r="AJ2090" s="20">
        <f t="shared" si="664"/>
        <v>0</v>
      </c>
      <c r="AK2090" t="str">
        <f t="shared" si="665"/>
        <v>Exclude less than 10 Deaths</v>
      </c>
      <c r="AL2090" t="str">
        <f t="shared" si="666"/>
        <v>Less than 10 deaths</v>
      </c>
      <c r="AM2090" s="6" t="str">
        <f>IFERROR(VLOOKUP(D2090,DatesEachStateReach10Deaths!A:B,2,FALSE),AK2090)</f>
        <v>Exclude less than 10 Deaths</v>
      </c>
      <c r="AN2090" t="str">
        <f t="shared" si="667"/>
        <v>Exclude less than 10 Deaths</v>
      </c>
    </row>
    <row r="2091" spans="1:40" x14ac:dyDescent="0.25">
      <c r="A2091" t="str">
        <f t="shared" si="654"/>
        <v>43930Wyoming</v>
      </c>
      <c r="B2091" t="str">
        <f t="shared" si="655"/>
        <v>43930WY</v>
      </c>
      <c r="C2091" s="6">
        <v>43930</v>
      </c>
      <c r="D2091" t="s">
        <v>113</v>
      </c>
      <c r="E2091" t="s">
        <v>60</v>
      </c>
      <c r="F2091">
        <f>IFERROR(VLOOKUP(B2091,CovidTracking!B:G,4,FALSE),0)</f>
        <v>230</v>
      </c>
      <c r="G2091">
        <f>IFERROR(VLOOKUP(B2091,CovidTracking!B:G,5,FALSE),0)</f>
        <v>3920</v>
      </c>
      <c r="H2091">
        <f t="shared" si="656"/>
        <v>4150</v>
      </c>
      <c r="I2091">
        <f>IFERROR(VLOOKUP(B2091,CovidTracking!B:G,6,FALSE),0)</f>
        <v>0</v>
      </c>
      <c r="J2091">
        <f t="shared" si="668"/>
        <v>9</v>
      </c>
      <c r="K2091">
        <f t="shared" si="669"/>
        <v>77</v>
      </c>
      <c r="L2091">
        <f t="shared" si="670"/>
        <v>86</v>
      </c>
      <c r="M2091">
        <f t="shared" si="671"/>
        <v>0</v>
      </c>
      <c r="N2091">
        <f>VLOOKUP(A2091,Mobility!$A:$L,7,FALSE)</f>
        <v>-32</v>
      </c>
      <c r="O2091">
        <f>VLOOKUP(A2091,Mobility!$A:$L,8,FALSE)</f>
        <v>-5</v>
      </c>
      <c r="P2091">
        <f>VLOOKUP(A2091,Mobility!$A:$L,9,FALSE)</f>
        <v>33</v>
      </c>
      <c r="Q2091">
        <f>VLOOKUP(A2091,Mobility!$A:$L,10,FALSE)</f>
        <v>-13</v>
      </c>
      <c r="R2091">
        <f>VLOOKUP(A2091,Mobility!$A:$L,11,FALSE)</f>
        <v>-38</v>
      </c>
      <c r="S2091">
        <f>VLOOKUP(A2091,Mobility!$A:$L,12,FALSE)</f>
        <v>14</v>
      </c>
      <c r="T2091">
        <f>VLOOKUP(D2091,'Pop and Pop Den'!A:C,2,FALSE)</f>
        <v>567025</v>
      </c>
      <c r="U2091">
        <f>VLOOKUP(D2091,'Pop and Pop Den'!A:C,3,FALSE)</f>
        <v>5.84</v>
      </c>
      <c r="V2091">
        <f>VLOOKUP(D2091,Unemployment!A:B,2,FALSE)</f>
        <v>3.6</v>
      </c>
      <c r="W2091">
        <f>VLOOKUP(D2091,Unemployment!H:J,2,FALSE)</f>
        <v>3.7</v>
      </c>
      <c r="X2091">
        <f>VLOOKUP(D2091,Unemployment!H:J,3,FALSE)</f>
        <v>3.7</v>
      </c>
      <c r="Y2091">
        <f t="shared" si="657"/>
        <v>0.10000000000000009</v>
      </c>
      <c r="Z2091">
        <f t="shared" si="658"/>
        <v>0</v>
      </c>
      <c r="AA2091">
        <f>VLOOKUP(D2091,MedianAge!A:B,2,FALSE)</f>
        <v>37.299999999999997</v>
      </c>
      <c r="AB2091" s="6">
        <f>VLOOKUP(D2091,StateActions!F:G,2,FALSE)</f>
        <v>43932</v>
      </c>
      <c r="AC2091" s="6">
        <f>VLOOKUP(D2091,StateActions!L:M,2,FALSE)</f>
        <v>43915</v>
      </c>
      <c r="AD2091" s="6">
        <f>VLOOKUP(D2091,StateActions!A:B,2,FALSE)</f>
        <v>43909</v>
      </c>
      <c r="AE2091">
        <f t="shared" si="659"/>
        <v>-2</v>
      </c>
      <c r="AF2091">
        <f t="shared" si="660"/>
        <v>15</v>
      </c>
      <c r="AG2091">
        <f t="shared" si="661"/>
        <v>21</v>
      </c>
      <c r="AH2091" s="18">
        <f t="shared" si="662"/>
        <v>5.5421686746987948E-2</v>
      </c>
      <c r="AI2091" s="18">
        <f t="shared" si="663"/>
        <v>0.944578313253012</v>
      </c>
      <c r="AJ2091" s="20">
        <f t="shared" si="664"/>
        <v>0</v>
      </c>
      <c r="AK2091" t="str">
        <f t="shared" si="665"/>
        <v>Exclude less than 10 Deaths</v>
      </c>
      <c r="AL2091" t="str">
        <f t="shared" si="666"/>
        <v>Less than 10 deaths</v>
      </c>
      <c r="AM2091" s="6" t="str">
        <f>IFERROR(VLOOKUP(D2091,DatesEachStateReach10Deaths!A:B,2,FALSE),AK2091)</f>
        <v>Exclude less than 10 Deaths</v>
      </c>
      <c r="AN2091" t="str">
        <f t="shared" si="667"/>
        <v>Exclude less than 10 Deaths</v>
      </c>
    </row>
    <row r="2092" spans="1:40" x14ac:dyDescent="0.25">
      <c r="A2092" t="str">
        <f t="shared" si="654"/>
        <v>43931Wyoming</v>
      </c>
      <c r="B2092" t="str">
        <f t="shared" si="655"/>
        <v>43931WY</v>
      </c>
      <c r="C2092" s="6">
        <v>43931</v>
      </c>
      <c r="D2092" t="s">
        <v>113</v>
      </c>
      <c r="E2092" t="s">
        <v>60</v>
      </c>
      <c r="F2092">
        <f>IFERROR(VLOOKUP(B2092,CovidTracking!B:G,4,FALSE),0)</f>
        <v>253</v>
      </c>
      <c r="G2092">
        <f>IFERROR(VLOOKUP(B2092,CovidTracking!B:G,5,FALSE),0)</f>
        <v>4736</v>
      </c>
      <c r="H2092">
        <f t="shared" si="656"/>
        <v>4989</v>
      </c>
      <c r="I2092">
        <f>IFERROR(VLOOKUP(B2092,CovidTracking!B:G,6,FALSE),0)</f>
        <v>0</v>
      </c>
      <c r="J2092">
        <f t="shared" si="668"/>
        <v>23</v>
      </c>
      <c r="K2092">
        <f t="shared" si="669"/>
        <v>816</v>
      </c>
      <c r="L2092">
        <f t="shared" si="670"/>
        <v>839</v>
      </c>
      <c r="M2092">
        <f t="shared" si="671"/>
        <v>0</v>
      </c>
      <c r="N2092">
        <f>VLOOKUP(A2092,Mobility!$A:$L,7,FALSE)</f>
        <v>-33</v>
      </c>
      <c r="O2092">
        <f>VLOOKUP(A2092,Mobility!$A:$L,8,FALSE)</f>
        <v>1</v>
      </c>
      <c r="P2092">
        <f>VLOOKUP(A2092,Mobility!$A:$L,9,FALSE)</f>
        <v>44</v>
      </c>
      <c r="Q2092">
        <f>VLOOKUP(A2092,Mobility!$A:$L,10,FALSE)</f>
        <v>-10</v>
      </c>
      <c r="R2092">
        <f>VLOOKUP(A2092,Mobility!$A:$L,11,FALSE)</f>
        <v>-41</v>
      </c>
      <c r="S2092">
        <f>VLOOKUP(A2092,Mobility!$A:$L,12,FALSE)</f>
        <v>16</v>
      </c>
      <c r="T2092">
        <f>VLOOKUP(D2092,'Pop and Pop Den'!A:C,2,FALSE)</f>
        <v>567025</v>
      </c>
      <c r="U2092">
        <f>VLOOKUP(D2092,'Pop and Pop Den'!A:C,3,FALSE)</f>
        <v>5.84</v>
      </c>
      <c r="V2092">
        <f>VLOOKUP(D2092,Unemployment!A:B,2,FALSE)</f>
        <v>3.6</v>
      </c>
      <c r="W2092">
        <f>VLOOKUP(D2092,Unemployment!H:J,2,FALSE)</f>
        <v>3.7</v>
      </c>
      <c r="X2092">
        <f>VLOOKUP(D2092,Unemployment!H:J,3,FALSE)</f>
        <v>3.7</v>
      </c>
      <c r="Y2092">
        <f t="shared" si="657"/>
        <v>0.10000000000000009</v>
      </c>
      <c r="Z2092">
        <f t="shared" si="658"/>
        <v>0</v>
      </c>
      <c r="AA2092">
        <f>VLOOKUP(D2092,MedianAge!A:B,2,FALSE)</f>
        <v>37.299999999999997</v>
      </c>
      <c r="AB2092" s="6">
        <f>VLOOKUP(D2092,StateActions!F:G,2,FALSE)</f>
        <v>43932</v>
      </c>
      <c r="AC2092" s="6">
        <f>VLOOKUP(D2092,StateActions!L:M,2,FALSE)</f>
        <v>43915</v>
      </c>
      <c r="AD2092" s="6">
        <f>VLOOKUP(D2092,StateActions!A:B,2,FALSE)</f>
        <v>43909</v>
      </c>
      <c r="AE2092">
        <f t="shared" si="659"/>
        <v>-1</v>
      </c>
      <c r="AF2092">
        <f t="shared" si="660"/>
        <v>16</v>
      </c>
      <c r="AG2092">
        <f t="shared" si="661"/>
        <v>22</v>
      </c>
      <c r="AH2092" s="18">
        <f t="shared" si="662"/>
        <v>5.0711565443976751E-2</v>
      </c>
      <c r="AI2092" s="18">
        <f t="shared" si="663"/>
        <v>0.9492884345560233</v>
      </c>
      <c r="AJ2092" s="20">
        <f t="shared" si="664"/>
        <v>0</v>
      </c>
      <c r="AK2092" t="str">
        <f t="shared" si="665"/>
        <v>Exclude less than 10 Deaths</v>
      </c>
      <c r="AL2092" t="str">
        <f t="shared" si="666"/>
        <v>Less than 10 deaths</v>
      </c>
      <c r="AM2092" s="6" t="str">
        <f>IFERROR(VLOOKUP(D2092,DatesEachStateReach10Deaths!A:B,2,FALSE),AK2092)</f>
        <v>Exclude less than 10 Deaths</v>
      </c>
      <c r="AN2092" t="str">
        <f t="shared" si="667"/>
        <v>Exclude less than 10 Deaths</v>
      </c>
    </row>
  </sheetData>
  <autoFilter ref="A1:AN2092" xr:uid="{7D9FB42E-B5D8-427C-9A39-B129712B80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2194-2B73-442A-9ED5-B78B774C8884}">
  <sheetPr>
    <tabColor theme="1"/>
  </sheetPr>
  <dimension ref="A1:B61"/>
  <sheetViews>
    <sheetView workbookViewId="0">
      <pane ySplit="2" topLeftCell="A3" activePane="bottomLeft" state="frozen"/>
      <selection pane="bottomLeft" activeCell="I34" sqref="I34"/>
    </sheetView>
  </sheetViews>
  <sheetFormatPr defaultRowHeight="15" x14ac:dyDescent="0.25"/>
  <cols>
    <col min="1" max="1" width="17" customWidth="1"/>
    <col min="2" max="2" width="9.85546875" bestFit="1" customWidth="1"/>
  </cols>
  <sheetData>
    <row r="1" spans="1:2" x14ac:dyDescent="0.25">
      <c r="A1" s="7" t="s">
        <v>62</v>
      </c>
    </row>
    <row r="2" spans="1:2" x14ac:dyDescent="0.25">
      <c r="A2" s="7" t="s">
        <v>1</v>
      </c>
      <c r="B2" s="7" t="s">
        <v>63</v>
      </c>
    </row>
    <row r="3" spans="1:2" x14ac:dyDescent="0.25">
      <c r="A3" t="s">
        <v>64</v>
      </c>
      <c r="B3" t="s">
        <v>6</v>
      </c>
    </row>
    <row r="4" spans="1:2" x14ac:dyDescent="0.25">
      <c r="A4" t="s">
        <v>65</v>
      </c>
      <c r="B4" t="s">
        <v>5</v>
      </c>
    </row>
    <row r="5" spans="1:2" x14ac:dyDescent="0.25">
      <c r="A5" t="s">
        <v>66</v>
      </c>
      <c r="B5" t="s">
        <v>9</v>
      </c>
    </row>
    <row r="6" spans="1:2" x14ac:dyDescent="0.25">
      <c r="A6" t="s">
        <v>67</v>
      </c>
      <c r="B6" t="s">
        <v>7</v>
      </c>
    </row>
    <row r="7" spans="1:2" x14ac:dyDescent="0.25">
      <c r="A7" t="s">
        <v>68</v>
      </c>
      <c r="B7" t="s">
        <v>10</v>
      </c>
    </row>
    <row r="8" spans="1:2" x14ac:dyDescent="0.25">
      <c r="A8" t="s">
        <v>69</v>
      </c>
      <c r="B8" t="s">
        <v>11</v>
      </c>
    </row>
    <row r="9" spans="1:2" x14ac:dyDescent="0.25">
      <c r="A9" t="s">
        <v>70</v>
      </c>
      <c r="B9" t="s">
        <v>12</v>
      </c>
    </row>
    <row r="10" spans="1:2" x14ac:dyDescent="0.25">
      <c r="A10" t="s">
        <v>71</v>
      </c>
      <c r="B10" t="s">
        <v>14</v>
      </c>
    </row>
    <row r="11" spans="1:2" x14ac:dyDescent="0.25">
      <c r="A11" t="s">
        <v>72</v>
      </c>
      <c r="B11" t="s">
        <v>15</v>
      </c>
    </row>
    <row r="12" spans="1:2" x14ac:dyDescent="0.25">
      <c r="A12" t="s">
        <v>73</v>
      </c>
      <c r="B12" t="s">
        <v>16</v>
      </c>
    </row>
    <row r="13" spans="1:2" x14ac:dyDescent="0.25">
      <c r="A13" t="s">
        <v>74</v>
      </c>
      <c r="B13" t="s">
        <v>18</v>
      </c>
    </row>
    <row r="14" spans="1:2" x14ac:dyDescent="0.25">
      <c r="A14" t="s">
        <v>75</v>
      </c>
      <c r="B14" t="s">
        <v>20</v>
      </c>
    </row>
    <row r="15" spans="1:2" x14ac:dyDescent="0.25">
      <c r="A15" t="s">
        <v>76</v>
      </c>
      <c r="B15" t="s">
        <v>21</v>
      </c>
    </row>
    <row r="16" spans="1:2" x14ac:dyDescent="0.25">
      <c r="A16" t="s">
        <v>77</v>
      </c>
      <c r="B16" t="s">
        <v>22</v>
      </c>
    </row>
    <row r="17" spans="1:2" x14ac:dyDescent="0.25">
      <c r="A17" t="s">
        <v>78</v>
      </c>
      <c r="B17" t="s">
        <v>19</v>
      </c>
    </row>
    <row r="18" spans="1:2" x14ac:dyDescent="0.25">
      <c r="A18" t="s">
        <v>79</v>
      </c>
      <c r="B18" t="s">
        <v>23</v>
      </c>
    </row>
    <row r="19" spans="1:2" x14ac:dyDescent="0.25">
      <c r="A19" t="s">
        <v>80</v>
      </c>
      <c r="B19" t="s">
        <v>24</v>
      </c>
    </row>
    <row r="20" spans="1:2" x14ac:dyDescent="0.25">
      <c r="A20" t="s">
        <v>81</v>
      </c>
      <c r="B20" t="s">
        <v>25</v>
      </c>
    </row>
    <row r="21" spans="1:2" x14ac:dyDescent="0.25">
      <c r="A21" t="s">
        <v>82</v>
      </c>
      <c r="B21" t="s">
        <v>28</v>
      </c>
    </row>
    <row r="22" spans="1:2" x14ac:dyDescent="0.25">
      <c r="A22" t="s">
        <v>83</v>
      </c>
      <c r="B22" t="s">
        <v>27</v>
      </c>
    </row>
    <row r="23" spans="1:2" x14ac:dyDescent="0.25">
      <c r="A23" t="s">
        <v>84</v>
      </c>
      <c r="B23" t="s">
        <v>26</v>
      </c>
    </row>
    <row r="24" spans="1:2" x14ac:dyDescent="0.25">
      <c r="A24" t="s">
        <v>85</v>
      </c>
      <c r="B24" t="s">
        <v>29</v>
      </c>
    </row>
    <row r="25" spans="1:2" x14ac:dyDescent="0.25">
      <c r="A25" t="s">
        <v>86</v>
      </c>
      <c r="B25" t="s">
        <v>30</v>
      </c>
    </row>
    <row r="26" spans="1:2" x14ac:dyDescent="0.25">
      <c r="A26" t="s">
        <v>87</v>
      </c>
      <c r="B26" t="s">
        <v>33</v>
      </c>
    </row>
    <row r="27" spans="1:2" x14ac:dyDescent="0.25">
      <c r="A27" t="s">
        <v>88</v>
      </c>
      <c r="B27" t="s">
        <v>31</v>
      </c>
    </row>
    <row r="28" spans="1:2" x14ac:dyDescent="0.25">
      <c r="A28" t="s">
        <v>89</v>
      </c>
      <c r="B28" t="s">
        <v>34</v>
      </c>
    </row>
    <row r="29" spans="1:2" x14ac:dyDescent="0.25">
      <c r="A29" t="s">
        <v>90</v>
      </c>
      <c r="B29" t="s">
        <v>37</v>
      </c>
    </row>
    <row r="30" spans="1:2" x14ac:dyDescent="0.25">
      <c r="A30" t="s">
        <v>91</v>
      </c>
      <c r="B30" t="s">
        <v>41</v>
      </c>
    </row>
    <row r="31" spans="1:2" x14ac:dyDescent="0.25">
      <c r="A31" t="s">
        <v>92</v>
      </c>
      <c r="B31" t="s">
        <v>38</v>
      </c>
    </row>
    <row r="32" spans="1:2" x14ac:dyDescent="0.25">
      <c r="A32" t="s">
        <v>93</v>
      </c>
      <c r="B32" t="s">
        <v>39</v>
      </c>
    </row>
    <row r="33" spans="1:2" x14ac:dyDescent="0.25">
      <c r="A33" t="s">
        <v>94</v>
      </c>
      <c r="B33" t="s">
        <v>40</v>
      </c>
    </row>
    <row r="34" spans="1:2" x14ac:dyDescent="0.25">
      <c r="A34" t="s">
        <v>95</v>
      </c>
      <c r="B34" t="s">
        <v>42</v>
      </c>
    </row>
    <row r="35" spans="1:2" x14ac:dyDescent="0.25">
      <c r="A35" t="s">
        <v>96</v>
      </c>
      <c r="B35" t="s">
        <v>35</v>
      </c>
    </row>
    <row r="36" spans="1:2" x14ac:dyDescent="0.25">
      <c r="A36" t="s">
        <v>97</v>
      </c>
      <c r="B36" t="s">
        <v>36</v>
      </c>
    </row>
    <row r="37" spans="1:2" x14ac:dyDescent="0.25">
      <c r="A37" t="s">
        <v>98</v>
      </c>
      <c r="B37" t="s">
        <v>43</v>
      </c>
    </row>
    <row r="38" spans="1:2" x14ac:dyDescent="0.25">
      <c r="A38" t="s">
        <v>99</v>
      </c>
      <c r="B38" t="s">
        <v>44</v>
      </c>
    </row>
    <row r="39" spans="1:2" x14ac:dyDescent="0.25">
      <c r="A39" t="s">
        <v>100</v>
      </c>
      <c r="B39" t="s">
        <v>45</v>
      </c>
    </row>
    <row r="40" spans="1:2" x14ac:dyDescent="0.25">
      <c r="A40" t="s">
        <v>101</v>
      </c>
      <c r="B40" t="s">
        <v>46</v>
      </c>
    </row>
    <row r="41" spans="1:2" x14ac:dyDescent="0.25">
      <c r="A41" t="s">
        <v>102</v>
      </c>
      <c r="B41" t="s">
        <v>48</v>
      </c>
    </row>
    <row r="42" spans="1:2" x14ac:dyDescent="0.25">
      <c r="A42" t="s">
        <v>103</v>
      </c>
      <c r="B42" t="s">
        <v>49</v>
      </c>
    </row>
    <row r="43" spans="1:2" x14ac:dyDescent="0.25">
      <c r="A43" t="s">
        <v>104</v>
      </c>
      <c r="B43" t="s">
        <v>50</v>
      </c>
    </row>
    <row r="44" spans="1:2" x14ac:dyDescent="0.25">
      <c r="A44" t="s">
        <v>105</v>
      </c>
      <c r="B44" t="s">
        <v>51</v>
      </c>
    </row>
    <row r="45" spans="1:2" x14ac:dyDescent="0.25">
      <c r="A45" t="s">
        <v>106</v>
      </c>
      <c r="B45" t="s">
        <v>52</v>
      </c>
    </row>
    <row r="46" spans="1:2" x14ac:dyDescent="0.25">
      <c r="A46" t="s">
        <v>107</v>
      </c>
      <c r="B46" t="s">
        <v>53</v>
      </c>
    </row>
    <row r="47" spans="1:2" x14ac:dyDescent="0.25">
      <c r="A47" t="s">
        <v>108</v>
      </c>
      <c r="B47" t="s">
        <v>56</v>
      </c>
    </row>
    <row r="48" spans="1:2" x14ac:dyDescent="0.25">
      <c r="A48" t="s">
        <v>109</v>
      </c>
      <c r="B48" t="s">
        <v>54</v>
      </c>
    </row>
    <row r="49" spans="1:2" x14ac:dyDescent="0.25">
      <c r="A49" t="s">
        <v>110</v>
      </c>
      <c r="B49" t="s">
        <v>57</v>
      </c>
    </row>
    <row r="50" spans="1:2" x14ac:dyDescent="0.25">
      <c r="A50" t="s">
        <v>111</v>
      </c>
      <c r="B50" t="s">
        <v>59</v>
      </c>
    </row>
    <row r="51" spans="1:2" x14ac:dyDescent="0.25">
      <c r="A51" t="s">
        <v>112</v>
      </c>
      <c r="B51" t="s">
        <v>58</v>
      </c>
    </row>
    <row r="52" spans="1:2" x14ac:dyDescent="0.25">
      <c r="A52" t="s">
        <v>113</v>
      </c>
      <c r="B52" t="s">
        <v>60</v>
      </c>
    </row>
    <row r="53" spans="1:2" x14ac:dyDescent="0.25">
      <c r="A53" t="s">
        <v>114</v>
      </c>
      <c r="B53" t="s">
        <v>8</v>
      </c>
    </row>
    <row r="54" spans="1:2" x14ac:dyDescent="0.25">
      <c r="A54" t="s">
        <v>115</v>
      </c>
      <c r="B54" t="s">
        <v>13</v>
      </c>
    </row>
    <row r="55" spans="1:2" x14ac:dyDescent="0.25">
      <c r="A55" t="s">
        <v>116</v>
      </c>
      <c r="B55" t="s">
        <v>117</v>
      </c>
    </row>
    <row r="56" spans="1:2" x14ac:dyDescent="0.25">
      <c r="A56" t="s">
        <v>118</v>
      </c>
      <c r="B56" t="s">
        <v>17</v>
      </c>
    </row>
    <row r="57" spans="1:2" x14ac:dyDescent="0.25">
      <c r="A57" t="s">
        <v>119</v>
      </c>
      <c r="B57" t="s">
        <v>120</v>
      </c>
    </row>
    <row r="58" spans="1:2" x14ac:dyDescent="0.25">
      <c r="A58" t="s">
        <v>121</v>
      </c>
      <c r="B58" t="s">
        <v>32</v>
      </c>
    </row>
    <row r="59" spans="1:2" x14ac:dyDescent="0.25">
      <c r="A59" t="s">
        <v>122</v>
      </c>
      <c r="B59" t="s">
        <v>123</v>
      </c>
    </row>
    <row r="60" spans="1:2" x14ac:dyDescent="0.25">
      <c r="A60" t="s">
        <v>124</v>
      </c>
      <c r="B60" t="s">
        <v>47</v>
      </c>
    </row>
    <row r="61" spans="1:2" x14ac:dyDescent="0.25">
      <c r="A61" t="s">
        <v>125</v>
      </c>
      <c r="B61" t="s">
        <v>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F83F-99CD-48C2-9172-E1937F4222C9}">
  <sheetPr>
    <tabColor rgb="FFFFFF00"/>
  </sheetPr>
  <dimension ref="A1:H2509"/>
  <sheetViews>
    <sheetView workbookViewId="0">
      <pane ySplit="1" topLeftCell="A2" activePane="bottomLeft" state="frozen"/>
      <selection pane="bottomLeft" activeCell="H1" sqref="H1"/>
    </sheetView>
  </sheetViews>
  <sheetFormatPr defaultRowHeight="15" x14ac:dyDescent="0.25"/>
  <cols>
    <col min="1" max="1" width="9.7109375" bestFit="1" customWidth="1"/>
    <col min="2" max="2" width="9.7109375" customWidth="1"/>
    <col min="3" max="3" width="9.42578125" bestFit="1" customWidth="1"/>
    <col min="4" max="4" width="10" bestFit="1" customWidth="1"/>
    <col min="5" max="5" width="12" bestFit="1" customWidth="1"/>
    <col min="6" max="6" width="12.5703125" bestFit="1" customWidth="1"/>
    <col min="7" max="7" width="11.42578125" bestFit="1" customWidth="1"/>
  </cols>
  <sheetData>
    <row r="1" spans="1:8" ht="15.75" thickBot="1" x14ac:dyDescent="0.3">
      <c r="A1" t="s">
        <v>0</v>
      </c>
      <c r="B1" t="s">
        <v>126</v>
      </c>
      <c r="C1" s="1" t="s">
        <v>0</v>
      </c>
      <c r="D1" s="1" t="s">
        <v>2</v>
      </c>
      <c r="E1" s="2" t="s">
        <v>3</v>
      </c>
      <c r="F1" s="2" t="s">
        <v>4</v>
      </c>
      <c r="G1" s="2" t="s">
        <v>61</v>
      </c>
      <c r="H1" s="9" t="s">
        <v>149</v>
      </c>
    </row>
    <row r="2" spans="1:8" ht="15.75" thickBot="1" x14ac:dyDescent="0.3">
      <c r="A2" s="6">
        <f>DATE(LEFT(C2,4),LEFT(RIGHT(C2,4),2),RIGHT(C2,2))</f>
        <v>43940</v>
      </c>
      <c r="B2" s="6" t="str">
        <f>A2&amp;D2</f>
        <v>43940AK</v>
      </c>
      <c r="C2" s="3">
        <v>20200419</v>
      </c>
      <c r="D2" s="4" t="s">
        <v>5</v>
      </c>
      <c r="E2" s="3">
        <v>319</v>
      </c>
      <c r="F2" s="5">
        <v>9576</v>
      </c>
      <c r="G2" s="3">
        <v>9</v>
      </c>
      <c r="H2" t="str">
        <f>VLOOKUP(D2,StateLookup!B:B,1,FALSE)</f>
        <v>AK</v>
      </c>
    </row>
    <row r="3" spans="1:8" ht="15.75" thickBot="1" x14ac:dyDescent="0.3">
      <c r="A3" s="6">
        <f t="shared" ref="A3:A66" si="0">DATE(LEFT(C3,4),LEFT(RIGHT(C3,4),2),RIGHT(C3,2))</f>
        <v>43940</v>
      </c>
      <c r="B3" s="6" t="str">
        <f t="shared" ref="B3:B66" si="1">A3&amp;D3</f>
        <v>43940AL</v>
      </c>
      <c r="C3" s="3">
        <v>20200419</v>
      </c>
      <c r="D3" s="4" t="s">
        <v>6</v>
      </c>
      <c r="E3" s="5">
        <v>4837</v>
      </c>
      <c r="F3" s="5">
        <v>40875</v>
      </c>
      <c r="G3" s="3">
        <v>154</v>
      </c>
      <c r="H3" t="str">
        <f>VLOOKUP(D3,StateLookup!B:B,1,FALSE)</f>
        <v>AL</v>
      </c>
    </row>
    <row r="4" spans="1:8" ht="15.75" thickBot="1" x14ac:dyDescent="0.3">
      <c r="A4" s="6">
        <f t="shared" si="0"/>
        <v>43940</v>
      </c>
      <c r="B4" s="6" t="str">
        <f t="shared" si="1"/>
        <v>43940AR</v>
      </c>
      <c r="C4" s="3">
        <v>20200419</v>
      </c>
      <c r="D4" s="4" t="s">
        <v>7</v>
      </c>
      <c r="E4" s="5">
        <v>1781</v>
      </c>
      <c r="F4" s="5">
        <v>22428</v>
      </c>
      <c r="G4" s="3">
        <v>40</v>
      </c>
      <c r="H4" t="str">
        <f>VLOOKUP(D4,StateLookup!B:B,1,FALSE)</f>
        <v>AR</v>
      </c>
    </row>
    <row r="5" spans="1:8" ht="15.75" thickBot="1" x14ac:dyDescent="0.3">
      <c r="A5" s="6">
        <f t="shared" si="0"/>
        <v>43940</v>
      </c>
      <c r="B5" s="6" t="str">
        <f t="shared" si="1"/>
        <v>43940AS</v>
      </c>
      <c r="C5" s="3">
        <v>20200419</v>
      </c>
      <c r="D5" s="4" t="s">
        <v>8</v>
      </c>
      <c r="E5" s="3">
        <v>0</v>
      </c>
      <c r="F5" s="3">
        <v>3</v>
      </c>
      <c r="G5" s="4"/>
      <c r="H5" t="str">
        <f>VLOOKUP(D5,StateLookup!B:B,1,FALSE)</f>
        <v>AS</v>
      </c>
    </row>
    <row r="6" spans="1:8" ht="15.75" thickBot="1" x14ac:dyDescent="0.3">
      <c r="A6" s="6">
        <f t="shared" si="0"/>
        <v>43940</v>
      </c>
      <c r="B6" s="6" t="str">
        <f t="shared" si="1"/>
        <v>43940AZ</v>
      </c>
      <c r="C6" s="3">
        <v>20200419</v>
      </c>
      <c r="D6" s="4" t="s">
        <v>9</v>
      </c>
      <c r="E6" s="5">
        <v>4929</v>
      </c>
      <c r="F6" s="5">
        <v>48061</v>
      </c>
      <c r="G6" s="3">
        <v>184</v>
      </c>
      <c r="H6" t="str">
        <f>VLOOKUP(D6,StateLookup!B:B,1,FALSE)</f>
        <v>AZ</v>
      </c>
    </row>
    <row r="7" spans="1:8" ht="15.75" thickBot="1" x14ac:dyDescent="0.3">
      <c r="A7" s="6">
        <f t="shared" si="0"/>
        <v>43940</v>
      </c>
      <c r="B7" s="6" t="str">
        <f t="shared" si="1"/>
        <v>43940CA</v>
      </c>
      <c r="C7" s="3">
        <v>20200419</v>
      </c>
      <c r="D7" s="4" t="s">
        <v>10</v>
      </c>
      <c r="E7" s="5">
        <v>30333</v>
      </c>
      <c r="F7" s="5">
        <v>250567</v>
      </c>
      <c r="G7" s="3">
        <v>1166</v>
      </c>
      <c r="H7" t="str">
        <f>VLOOKUP(D7,StateLookup!B:B,1,FALSE)</f>
        <v>CA</v>
      </c>
    </row>
    <row r="8" spans="1:8" ht="15.75" thickBot="1" x14ac:dyDescent="0.3">
      <c r="A8" s="6">
        <f t="shared" si="0"/>
        <v>43940</v>
      </c>
      <c r="B8" s="6" t="str">
        <f t="shared" si="1"/>
        <v>43940CO</v>
      </c>
      <c r="C8" s="3">
        <v>20200419</v>
      </c>
      <c r="D8" s="4" t="s">
        <v>11</v>
      </c>
      <c r="E8" s="5">
        <v>9433</v>
      </c>
      <c r="F8" s="5">
        <v>35173</v>
      </c>
      <c r="G8" s="3">
        <v>411</v>
      </c>
      <c r="H8" t="str">
        <f>VLOOKUP(D8,StateLookup!B:B,1,FALSE)</f>
        <v>CO</v>
      </c>
    </row>
    <row r="9" spans="1:8" ht="15.75" thickBot="1" x14ac:dyDescent="0.3">
      <c r="A9" s="6">
        <f t="shared" si="0"/>
        <v>43940</v>
      </c>
      <c r="B9" s="6" t="str">
        <f t="shared" si="1"/>
        <v>43940CT</v>
      </c>
      <c r="C9" s="3">
        <v>20200419</v>
      </c>
      <c r="D9" s="4" t="s">
        <v>12</v>
      </c>
      <c r="E9" s="5">
        <v>17550</v>
      </c>
      <c r="F9" s="5">
        <v>40663</v>
      </c>
      <c r="G9" s="3">
        <v>1086</v>
      </c>
      <c r="H9" t="str">
        <f>VLOOKUP(D9,StateLookup!B:B,1,FALSE)</f>
        <v>CT</v>
      </c>
    </row>
    <row r="10" spans="1:8" ht="15.75" thickBot="1" x14ac:dyDescent="0.3">
      <c r="A10" s="6">
        <f t="shared" si="0"/>
        <v>43940</v>
      </c>
      <c r="B10" s="6" t="str">
        <f t="shared" si="1"/>
        <v>43940DC</v>
      </c>
      <c r="C10" s="3">
        <v>20200419</v>
      </c>
      <c r="D10" s="4" t="s">
        <v>13</v>
      </c>
      <c r="E10" s="5">
        <v>2793</v>
      </c>
      <c r="F10" s="5">
        <v>10906</v>
      </c>
      <c r="G10" s="3">
        <v>96</v>
      </c>
      <c r="H10" t="str">
        <f>VLOOKUP(D10,StateLookup!B:B,1,FALSE)</f>
        <v>DC</v>
      </c>
    </row>
    <row r="11" spans="1:8" ht="15.75" thickBot="1" x14ac:dyDescent="0.3">
      <c r="A11" s="6">
        <f t="shared" si="0"/>
        <v>43940</v>
      </c>
      <c r="B11" s="6" t="str">
        <f t="shared" si="1"/>
        <v>43940DE</v>
      </c>
      <c r="C11" s="3">
        <v>20200419</v>
      </c>
      <c r="D11" s="4" t="s">
        <v>14</v>
      </c>
      <c r="E11" s="5">
        <v>2538</v>
      </c>
      <c r="F11" s="5">
        <v>12256</v>
      </c>
      <c r="G11" s="3">
        <v>67</v>
      </c>
      <c r="H11" t="str">
        <f>VLOOKUP(D11,StateLookup!B:B,1,FALSE)</f>
        <v>DE</v>
      </c>
    </row>
    <row r="12" spans="1:8" ht="15.75" thickBot="1" x14ac:dyDescent="0.3">
      <c r="A12" s="6">
        <f t="shared" si="0"/>
        <v>43940</v>
      </c>
      <c r="B12" s="6" t="str">
        <f t="shared" si="1"/>
        <v>43940FL</v>
      </c>
      <c r="C12" s="3">
        <v>20200419</v>
      </c>
      <c r="D12" s="4" t="s">
        <v>15</v>
      </c>
      <c r="E12" s="5">
        <v>25996</v>
      </c>
      <c r="F12" s="5">
        <v>230083</v>
      </c>
      <c r="G12" s="3">
        <v>781</v>
      </c>
      <c r="H12" t="str">
        <f>VLOOKUP(D12,StateLookup!B:B,1,FALSE)</f>
        <v>FL</v>
      </c>
    </row>
    <row r="13" spans="1:8" ht="15.75" thickBot="1" x14ac:dyDescent="0.3">
      <c r="A13" s="6">
        <f t="shared" si="0"/>
        <v>43940</v>
      </c>
      <c r="B13" s="6" t="str">
        <f t="shared" si="1"/>
        <v>43940GA</v>
      </c>
      <c r="C13" s="3">
        <v>20200419</v>
      </c>
      <c r="D13" s="4" t="s">
        <v>16</v>
      </c>
      <c r="E13" s="5">
        <v>18301</v>
      </c>
      <c r="F13" s="5">
        <v>61632</v>
      </c>
      <c r="G13" s="3">
        <v>687</v>
      </c>
      <c r="H13" t="str">
        <f>VLOOKUP(D13,StateLookup!B:B,1,FALSE)</f>
        <v>GA</v>
      </c>
    </row>
    <row r="14" spans="1:8" ht="15.75" thickBot="1" x14ac:dyDescent="0.3">
      <c r="A14" s="6">
        <f t="shared" si="0"/>
        <v>43940</v>
      </c>
      <c r="B14" s="6" t="str">
        <f t="shared" si="1"/>
        <v>43940GU</v>
      </c>
      <c r="C14" s="3">
        <v>20200419</v>
      </c>
      <c r="D14" s="4" t="s">
        <v>17</v>
      </c>
      <c r="E14" s="3">
        <v>136</v>
      </c>
      <c r="F14" s="3">
        <v>943</v>
      </c>
      <c r="G14" s="3">
        <v>5</v>
      </c>
      <c r="H14" t="str">
        <f>VLOOKUP(D14,StateLookup!B:B,1,FALSE)</f>
        <v>GU</v>
      </c>
    </row>
    <row r="15" spans="1:8" ht="15.75" thickBot="1" x14ac:dyDescent="0.3">
      <c r="A15" s="6">
        <f t="shared" si="0"/>
        <v>43940</v>
      </c>
      <c r="B15" s="6" t="str">
        <f t="shared" si="1"/>
        <v>43940HI</v>
      </c>
      <c r="C15" s="3">
        <v>20200419</v>
      </c>
      <c r="D15" s="4" t="s">
        <v>18</v>
      </c>
      <c r="E15" s="3">
        <v>574</v>
      </c>
      <c r="F15" s="5">
        <v>22896</v>
      </c>
      <c r="G15" s="3">
        <v>9</v>
      </c>
      <c r="H15" t="str">
        <f>VLOOKUP(D15,StateLookup!B:B,1,FALSE)</f>
        <v>HI</v>
      </c>
    </row>
    <row r="16" spans="1:8" ht="15.75" thickBot="1" x14ac:dyDescent="0.3">
      <c r="A16" s="6">
        <f t="shared" si="0"/>
        <v>43940</v>
      </c>
      <c r="B16" s="6" t="str">
        <f t="shared" si="1"/>
        <v>43940IA</v>
      </c>
      <c r="C16" s="3">
        <v>20200419</v>
      </c>
      <c r="D16" s="4" t="s">
        <v>19</v>
      </c>
      <c r="E16" s="5">
        <v>2902</v>
      </c>
      <c r="F16" s="5">
        <v>21648</v>
      </c>
      <c r="G16" s="3">
        <v>75</v>
      </c>
      <c r="H16" t="str">
        <f>VLOOKUP(D16,StateLookup!B:B,1,FALSE)</f>
        <v>IA</v>
      </c>
    </row>
    <row r="17" spans="1:8" ht="15.75" thickBot="1" x14ac:dyDescent="0.3">
      <c r="A17" s="6">
        <f t="shared" si="0"/>
        <v>43940</v>
      </c>
      <c r="B17" s="6" t="str">
        <f t="shared" si="1"/>
        <v>43940ID</v>
      </c>
      <c r="C17" s="3">
        <v>20200419</v>
      </c>
      <c r="D17" s="4" t="s">
        <v>20</v>
      </c>
      <c r="E17" s="5">
        <v>1668</v>
      </c>
      <c r="F17" s="5">
        <v>15201</v>
      </c>
      <c r="G17" s="3">
        <v>44</v>
      </c>
      <c r="H17" t="str">
        <f>VLOOKUP(D17,StateLookup!B:B,1,FALSE)</f>
        <v>ID</v>
      </c>
    </row>
    <row r="18" spans="1:8" ht="15.75" thickBot="1" x14ac:dyDescent="0.3">
      <c r="A18" s="6">
        <f t="shared" si="0"/>
        <v>43940</v>
      </c>
      <c r="B18" s="6" t="str">
        <f t="shared" si="1"/>
        <v>43940IL</v>
      </c>
      <c r="C18" s="3">
        <v>20200419</v>
      </c>
      <c r="D18" s="4" t="s">
        <v>21</v>
      </c>
      <c r="E18" s="5">
        <v>30357</v>
      </c>
      <c r="F18" s="5">
        <v>112961</v>
      </c>
      <c r="G18" s="3">
        <v>1290</v>
      </c>
      <c r="H18" t="str">
        <f>VLOOKUP(D18,StateLookup!B:B,1,FALSE)</f>
        <v>IL</v>
      </c>
    </row>
    <row r="19" spans="1:8" ht="15.75" thickBot="1" x14ac:dyDescent="0.3">
      <c r="A19" s="6">
        <f t="shared" si="0"/>
        <v>43940</v>
      </c>
      <c r="B19" s="6" t="str">
        <f t="shared" si="1"/>
        <v>43940IN</v>
      </c>
      <c r="C19" s="3">
        <v>20200419</v>
      </c>
      <c r="D19" s="4" t="s">
        <v>22</v>
      </c>
      <c r="E19" s="5">
        <v>11210</v>
      </c>
      <c r="F19" s="5">
        <v>49932</v>
      </c>
      <c r="G19" s="3">
        <v>562</v>
      </c>
      <c r="H19" t="str">
        <f>VLOOKUP(D19,StateLookup!B:B,1,FALSE)</f>
        <v>IN</v>
      </c>
    </row>
    <row r="20" spans="1:8" ht="15.75" thickBot="1" x14ac:dyDescent="0.3">
      <c r="A20" s="6">
        <f t="shared" si="0"/>
        <v>43940</v>
      </c>
      <c r="B20" s="6" t="str">
        <f t="shared" si="1"/>
        <v>43940KS</v>
      </c>
      <c r="C20" s="3">
        <v>20200419</v>
      </c>
      <c r="D20" s="4" t="s">
        <v>23</v>
      </c>
      <c r="E20" s="5">
        <v>1849</v>
      </c>
      <c r="F20" s="5">
        <v>16281</v>
      </c>
      <c r="G20" s="3">
        <v>92</v>
      </c>
      <c r="H20" t="str">
        <f>VLOOKUP(D20,StateLookup!B:B,1,FALSE)</f>
        <v>KS</v>
      </c>
    </row>
    <row r="21" spans="1:8" ht="15.75" thickBot="1" x14ac:dyDescent="0.3">
      <c r="A21" s="6">
        <f t="shared" si="0"/>
        <v>43940</v>
      </c>
      <c r="B21" s="6" t="str">
        <f t="shared" si="1"/>
        <v>43940KY</v>
      </c>
      <c r="C21" s="3">
        <v>20200419</v>
      </c>
      <c r="D21" s="4" t="s">
        <v>24</v>
      </c>
      <c r="E21" s="5">
        <v>2707</v>
      </c>
      <c r="F21" s="5">
        <v>29518</v>
      </c>
      <c r="G21" s="3">
        <v>144</v>
      </c>
      <c r="H21" t="str">
        <f>VLOOKUP(D21,StateLookup!B:B,1,FALSE)</f>
        <v>KY</v>
      </c>
    </row>
    <row r="22" spans="1:8" ht="15.75" thickBot="1" x14ac:dyDescent="0.3">
      <c r="A22" s="6">
        <f t="shared" si="0"/>
        <v>43940</v>
      </c>
      <c r="B22" s="6" t="str">
        <f t="shared" si="1"/>
        <v>43940LA</v>
      </c>
      <c r="C22" s="3">
        <v>20200419</v>
      </c>
      <c r="D22" s="4" t="s">
        <v>25</v>
      </c>
      <c r="E22" s="5">
        <v>23928</v>
      </c>
      <c r="F22" s="5">
        <v>117576</v>
      </c>
      <c r="G22" s="3">
        <v>1296</v>
      </c>
      <c r="H22" t="str">
        <f>VLOOKUP(D22,StateLookup!B:B,1,FALSE)</f>
        <v>LA</v>
      </c>
    </row>
    <row r="23" spans="1:8" ht="15.75" thickBot="1" x14ac:dyDescent="0.3">
      <c r="A23" s="6">
        <f t="shared" si="0"/>
        <v>43940</v>
      </c>
      <c r="B23" s="6" t="str">
        <f t="shared" si="1"/>
        <v>43940MA</v>
      </c>
      <c r="C23" s="3">
        <v>20200419</v>
      </c>
      <c r="D23" s="4" t="s">
        <v>26</v>
      </c>
      <c r="E23" s="5">
        <v>38077</v>
      </c>
      <c r="F23" s="5">
        <v>124164</v>
      </c>
      <c r="G23" s="3">
        <v>1706</v>
      </c>
      <c r="H23" t="str">
        <f>VLOOKUP(D23,StateLookup!B:B,1,FALSE)</f>
        <v>MA</v>
      </c>
    </row>
    <row r="24" spans="1:8" ht="15.75" thickBot="1" x14ac:dyDescent="0.3">
      <c r="A24" s="6">
        <f t="shared" si="0"/>
        <v>43940</v>
      </c>
      <c r="B24" s="6" t="str">
        <f t="shared" si="1"/>
        <v>43940MD</v>
      </c>
      <c r="C24" s="3">
        <v>20200419</v>
      </c>
      <c r="D24" s="4" t="s">
        <v>27</v>
      </c>
      <c r="E24" s="5">
        <v>12830</v>
      </c>
      <c r="F24" s="5">
        <v>55061</v>
      </c>
      <c r="G24" s="3">
        <v>486</v>
      </c>
      <c r="H24" t="str">
        <f>VLOOKUP(D24,StateLookup!B:B,1,FALSE)</f>
        <v>MD</v>
      </c>
    </row>
    <row r="25" spans="1:8" ht="15.75" thickBot="1" x14ac:dyDescent="0.3">
      <c r="A25" s="6">
        <f t="shared" si="0"/>
        <v>43940</v>
      </c>
      <c r="B25" s="6" t="str">
        <f t="shared" si="1"/>
        <v>43940ME</v>
      </c>
      <c r="C25" s="3">
        <v>20200419</v>
      </c>
      <c r="D25" s="4" t="s">
        <v>28</v>
      </c>
      <c r="E25" s="3">
        <v>867</v>
      </c>
      <c r="F25" s="5">
        <v>14076</v>
      </c>
      <c r="G25" s="3">
        <v>34</v>
      </c>
      <c r="H25" t="str">
        <f>VLOOKUP(D25,StateLookup!B:B,1,FALSE)</f>
        <v>ME</v>
      </c>
    </row>
    <row r="26" spans="1:8" ht="15.75" thickBot="1" x14ac:dyDescent="0.3">
      <c r="A26" s="6">
        <f t="shared" si="0"/>
        <v>43940</v>
      </c>
      <c r="B26" s="6" t="str">
        <f t="shared" si="1"/>
        <v>43940MI</v>
      </c>
      <c r="C26" s="3">
        <v>20200419</v>
      </c>
      <c r="D26" s="4" t="s">
        <v>29</v>
      </c>
      <c r="E26" s="5">
        <v>31424</v>
      </c>
      <c r="F26" s="5">
        <v>78237</v>
      </c>
      <c r="G26" s="3">
        <v>2391</v>
      </c>
      <c r="H26" t="str">
        <f>VLOOKUP(D26,StateLookup!B:B,1,FALSE)</f>
        <v>MI</v>
      </c>
    </row>
    <row r="27" spans="1:8" ht="15.75" thickBot="1" x14ac:dyDescent="0.3">
      <c r="A27" s="6">
        <f t="shared" si="0"/>
        <v>43940</v>
      </c>
      <c r="B27" s="6" t="str">
        <f t="shared" si="1"/>
        <v>43940MN</v>
      </c>
      <c r="C27" s="3">
        <v>20200419</v>
      </c>
      <c r="D27" s="4" t="s">
        <v>30</v>
      </c>
      <c r="E27" s="5">
        <v>2356</v>
      </c>
      <c r="F27" s="5">
        <v>43360</v>
      </c>
      <c r="G27" s="3">
        <v>134</v>
      </c>
      <c r="H27" t="str">
        <f>VLOOKUP(D27,StateLookup!B:B,1,FALSE)</f>
        <v>MN</v>
      </c>
    </row>
    <row r="28" spans="1:8" ht="15.75" thickBot="1" x14ac:dyDescent="0.3">
      <c r="A28" s="6">
        <f t="shared" si="0"/>
        <v>43940</v>
      </c>
      <c r="B28" s="6" t="str">
        <f t="shared" si="1"/>
        <v>43940MO</v>
      </c>
      <c r="C28" s="3">
        <v>20200419</v>
      </c>
      <c r="D28" s="4" t="s">
        <v>31</v>
      </c>
      <c r="E28" s="5">
        <v>5667</v>
      </c>
      <c r="F28" s="5">
        <v>48242</v>
      </c>
      <c r="G28" s="3">
        <v>176</v>
      </c>
      <c r="H28" t="str">
        <f>VLOOKUP(D28,StateLookup!B:B,1,FALSE)</f>
        <v>MO</v>
      </c>
    </row>
    <row r="29" spans="1:8" ht="15.75" thickBot="1" x14ac:dyDescent="0.3">
      <c r="A29" s="6">
        <f t="shared" si="0"/>
        <v>43940</v>
      </c>
      <c r="B29" s="6" t="str">
        <f t="shared" si="1"/>
        <v>43940MP</v>
      </c>
      <c r="C29" s="3">
        <v>20200419</v>
      </c>
      <c r="D29" s="4" t="s">
        <v>32</v>
      </c>
      <c r="E29" s="3">
        <v>14</v>
      </c>
      <c r="F29" s="3">
        <v>42</v>
      </c>
      <c r="G29" s="3">
        <v>2</v>
      </c>
      <c r="H29" t="str">
        <f>VLOOKUP(D29,StateLookup!B:B,1,FALSE)</f>
        <v>MP</v>
      </c>
    </row>
    <row r="30" spans="1:8" ht="15.75" thickBot="1" x14ac:dyDescent="0.3">
      <c r="A30" s="6">
        <f t="shared" si="0"/>
        <v>43940</v>
      </c>
      <c r="B30" s="6" t="str">
        <f t="shared" si="1"/>
        <v>43940MS</v>
      </c>
      <c r="C30" s="3">
        <v>20200419</v>
      </c>
      <c r="D30" s="4" t="s">
        <v>33</v>
      </c>
      <c r="E30" s="5">
        <v>4274</v>
      </c>
      <c r="F30" s="5">
        <v>34791</v>
      </c>
      <c r="G30" s="3">
        <v>159</v>
      </c>
      <c r="H30" t="str">
        <f>VLOOKUP(D30,StateLookup!B:B,1,FALSE)</f>
        <v>MS</v>
      </c>
    </row>
    <row r="31" spans="1:8" ht="15.75" thickBot="1" x14ac:dyDescent="0.3">
      <c r="A31" s="6">
        <f t="shared" si="0"/>
        <v>43940</v>
      </c>
      <c r="B31" s="6" t="str">
        <f t="shared" si="1"/>
        <v>43940MT</v>
      </c>
      <c r="C31" s="3">
        <v>20200419</v>
      </c>
      <c r="D31" s="4" t="s">
        <v>34</v>
      </c>
      <c r="E31" s="3">
        <v>433</v>
      </c>
      <c r="F31" s="5">
        <v>10465</v>
      </c>
      <c r="G31" s="3">
        <v>10</v>
      </c>
      <c r="H31" t="str">
        <f>VLOOKUP(D31,StateLookup!B:B,1,FALSE)</f>
        <v>MT</v>
      </c>
    </row>
    <row r="32" spans="1:8" ht="15.75" thickBot="1" x14ac:dyDescent="0.3">
      <c r="A32" s="6">
        <f t="shared" si="0"/>
        <v>43940</v>
      </c>
      <c r="B32" s="6" t="str">
        <f t="shared" si="1"/>
        <v>43940NC</v>
      </c>
      <c r="C32" s="3">
        <v>20200419</v>
      </c>
      <c r="D32" s="4" t="s">
        <v>35</v>
      </c>
      <c r="E32" s="5">
        <v>6493</v>
      </c>
      <c r="F32" s="5">
        <v>72279</v>
      </c>
      <c r="G32" s="3">
        <v>172</v>
      </c>
      <c r="H32" t="str">
        <f>VLOOKUP(D32,StateLookup!B:B,1,FALSE)</f>
        <v>NC</v>
      </c>
    </row>
    <row r="33" spans="1:8" ht="15.75" thickBot="1" x14ac:dyDescent="0.3">
      <c r="A33" s="6">
        <f t="shared" si="0"/>
        <v>43940</v>
      </c>
      <c r="B33" s="6" t="str">
        <f t="shared" si="1"/>
        <v>43940ND</v>
      </c>
      <c r="C33" s="3">
        <v>20200419</v>
      </c>
      <c r="D33" s="4" t="s">
        <v>36</v>
      </c>
      <c r="E33" s="3">
        <v>585</v>
      </c>
      <c r="F33" s="5">
        <v>13045</v>
      </c>
      <c r="G33" s="3">
        <v>10</v>
      </c>
      <c r="H33" t="str">
        <f>VLOOKUP(D33,StateLookup!B:B,1,FALSE)</f>
        <v>ND</v>
      </c>
    </row>
    <row r="34" spans="1:8" ht="15.75" thickBot="1" x14ac:dyDescent="0.3">
      <c r="A34" s="6">
        <f t="shared" si="0"/>
        <v>43940</v>
      </c>
      <c r="B34" s="6" t="str">
        <f t="shared" si="1"/>
        <v>43940NE</v>
      </c>
      <c r="C34" s="3">
        <v>20200419</v>
      </c>
      <c r="D34" s="4" t="s">
        <v>37</v>
      </c>
      <c r="E34" s="5">
        <v>1287</v>
      </c>
      <c r="F34" s="5">
        <v>13288</v>
      </c>
      <c r="G34" s="3">
        <v>28</v>
      </c>
      <c r="H34" t="str">
        <f>VLOOKUP(D34,StateLookup!B:B,1,FALSE)</f>
        <v>NE</v>
      </c>
    </row>
    <row r="35" spans="1:8" ht="15.75" thickBot="1" x14ac:dyDescent="0.3">
      <c r="A35" s="6">
        <f t="shared" si="0"/>
        <v>43940</v>
      </c>
      <c r="B35" s="6" t="str">
        <f t="shared" si="1"/>
        <v>43940NH</v>
      </c>
      <c r="C35" s="3">
        <v>20200419</v>
      </c>
      <c r="D35" s="4" t="s">
        <v>38</v>
      </c>
      <c r="E35" s="5">
        <v>1342</v>
      </c>
      <c r="F35" s="5">
        <v>12082</v>
      </c>
      <c r="G35" s="3">
        <v>38</v>
      </c>
      <c r="H35" t="str">
        <f>VLOOKUP(D35,StateLookup!B:B,1,FALSE)</f>
        <v>NH</v>
      </c>
    </row>
    <row r="36" spans="1:8" ht="15.75" thickBot="1" x14ac:dyDescent="0.3">
      <c r="A36" s="6">
        <f t="shared" si="0"/>
        <v>43940</v>
      </c>
      <c r="B36" s="6" t="str">
        <f t="shared" si="1"/>
        <v>43940NJ</v>
      </c>
      <c r="C36" s="3">
        <v>20200419</v>
      </c>
      <c r="D36" s="4" t="s">
        <v>39</v>
      </c>
      <c r="E36" s="5">
        <v>85301</v>
      </c>
      <c r="F36" s="5">
        <v>85387</v>
      </c>
      <c r="G36" s="3">
        <v>4202</v>
      </c>
      <c r="H36" t="str">
        <f>VLOOKUP(D36,StateLookup!B:B,1,FALSE)</f>
        <v>NJ</v>
      </c>
    </row>
    <row r="37" spans="1:8" ht="15.75" thickBot="1" x14ac:dyDescent="0.3">
      <c r="A37" s="6">
        <f t="shared" si="0"/>
        <v>43940</v>
      </c>
      <c r="B37" s="6" t="str">
        <f t="shared" si="1"/>
        <v>43940NM</v>
      </c>
      <c r="C37" s="3">
        <v>20200419</v>
      </c>
      <c r="D37" s="4" t="s">
        <v>40</v>
      </c>
      <c r="E37" s="5">
        <v>1798</v>
      </c>
      <c r="F37" s="5">
        <v>34834</v>
      </c>
      <c r="G37" s="3">
        <v>53</v>
      </c>
      <c r="H37" t="str">
        <f>VLOOKUP(D37,StateLookup!B:B,1,FALSE)</f>
        <v>NM</v>
      </c>
    </row>
    <row r="38" spans="1:8" ht="15.75" thickBot="1" x14ac:dyDescent="0.3">
      <c r="A38" s="6">
        <f t="shared" si="0"/>
        <v>43940</v>
      </c>
      <c r="B38" s="6" t="str">
        <f t="shared" si="1"/>
        <v>43940NV</v>
      </c>
      <c r="C38" s="3">
        <v>20200419</v>
      </c>
      <c r="D38" s="4" t="s">
        <v>41</v>
      </c>
      <c r="E38" s="5">
        <v>3728</v>
      </c>
      <c r="F38" s="5">
        <v>27870</v>
      </c>
      <c r="G38" s="3">
        <v>155</v>
      </c>
      <c r="H38" t="str">
        <f>VLOOKUP(D38,StateLookup!B:B,1,FALSE)</f>
        <v>NV</v>
      </c>
    </row>
    <row r="39" spans="1:8" ht="15.75" thickBot="1" x14ac:dyDescent="0.3">
      <c r="A39" s="6">
        <f t="shared" si="0"/>
        <v>43940</v>
      </c>
      <c r="B39" s="6" t="str">
        <f t="shared" si="1"/>
        <v>43940NY</v>
      </c>
      <c r="C39" s="3">
        <v>20200419</v>
      </c>
      <c r="D39" s="4" t="s">
        <v>42</v>
      </c>
      <c r="E39" s="5">
        <v>242786</v>
      </c>
      <c r="F39" s="5">
        <v>374769</v>
      </c>
      <c r="G39" s="3">
        <v>13869</v>
      </c>
      <c r="H39" t="str">
        <f>VLOOKUP(D39,StateLookup!B:B,1,FALSE)</f>
        <v>NY</v>
      </c>
    </row>
    <row r="40" spans="1:8" ht="15.75" thickBot="1" x14ac:dyDescent="0.3">
      <c r="A40" s="6">
        <f t="shared" si="0"/>
        <v>43940</v>
      </c>
      <c r="B40" s="6" t="str">
        <f t="shared" si="1"/>
        <v>43940OH</v>
      </c>
      <c r="C40" s="3">
        <v>20200419</v>
      </c>
      <c r="D40" s="4" t="s">
        <v>43</v>
      </c>
      <c r="E40" s="5">
        <v>11292</v>
      </c>
      <c r="F40" s="5">
        <v>75697</v>
      </c>
      <c r="G40" s="3">
        <v>471</v>
      </c>
      <c r="H40" t="str">
        <f>VLOOKUP(D40,StateLookup!B:B,1,FALSE)</f>
        <v>OH</v>
      </c>
    </row>
    <row r="41" spans="1:8" ht="15.75" thickBot="1" x14ac:dyDescent="0.3">
      <c r="A41" s="6">
        <f t="shared" si="0"/>
        <v>43940</v>
      </c>
      <c r="B41" s="6" t="str">
        <f t="shared" si="1"/>
        <v>43940OK</v>
      </c>
      <c r="C41" s="3">
        <v>20200419</v>
      </c>
      <c r="D41" s="4" t="s">
        <v>44</v>
      </c>
      <c r="E41" s="5">
        <v>2599</v>
      </c>
      <c r="F41" s="5">
        <v>32966</v>
      </c>
      <c r="G41" s="3">
        <v>140</v>
      </c>
      <c r="H41" t="str">
        <f>VLOOKUP(D41,StateLookup!B:B,1,FALSE)</f>
        <v>OK</v>
      </c>
    </row>
    <row r="42" spans="1:8" ht="15.75" thickBot="1" x14ac:dyDescent="0.3">
      <c r="A42" s="6">
        <f t="shared" si="0"/>
        <v>43940</v>
      </c>
      <c r="B42" s="6" t="str">
        <f t="shared" si="1"/>
        <v>43940OR</v>
      </c>
      <c r="C42" s="3">
        <v>20200419</v>
      </c>
      <c r="D42" s="4" t="s">
        <v>45</v>
      </c>
      <c r="E42" s="5">
        <v>1910</v>
      </c>
      <c r="F42" s="5">
        <v>37128</v>
      </c>
      <c r="G42" s="3">
        <v>74</v>
      </c>
      <c r="H42" t="str">
        <f>VLOOKUP(D42,StateLookup!B:B,1,FALSE)</f>
        <v>OR</v>
      </c>
    </row>
    <row r="43" spans="1:8" ht="15.75" thickBot="1" x14ac:dyDescent="0.3">
      <c r="A43" s="6">
        <f t="shared" si="0"/>
        <v>43940</v>
      </c>
      <c r="B43" s="6" t="str">
        <f t="shared" si="1"/>
        <v>43940PA</v>
      </c>
      <c r="C43" s="3">
        <v>20200419</v>
      </c>
      <c r="D43" s="4" t="s">
        <v>46</v>
      </c>
      <c r="E43" s="5">
        <v>32284</v>
      </c>
      <c r="F43" s="5">
        <v>126570</v>
      </c>
      <c r="G43" s="3">
        <v>1112</v>
      </c>
      <c r="H43" t="str">
        <f>VLOOKUP(D43,StateLookup!B:B,1,FALSE)</f>
        <v>PA</v>
      </c>
    </row>
    <row r="44" spans="1:8" ht="15.75" thickBot="1" x14ac:dyDescent="0.3">
      <c r="A44" s="6">
        <f t="shared" si="0"/>
        <v>43940</v>
      </c>
      <c r="B44" s="6" t="str">
        <f t="shared" si="1"/>
        <v>43940PR</v>
      </c>
      <c r="C44" s="3">
        <v>20200419</v>
      </c>
      <c r="D44" s="4" t="s">
        <v>47</v>
      </c>
      <c r="E44" s="5">
        <v>1213</v>
      </c>
      <c r="F44" s="5">
        <v>8280</v>
      </c>
      <c r="G44" s="3">
        <v>62</v>
      </c>
      <c r="H44" t="str">
        <f>VLOOKUP(D44,StateLookup!B:B,1,FALSE)</f>
        <v>PR</v>
      </c>
    </row>
    <row r="45" spans="1:8" ht="15.75" thickBot="1" x14ac:dyDescent="0.3">
      <c r="A45" s="6">
        <f t="shared" si="0"/>
        <v>43940</v>
      </c>
      <c r="B45" s="6" t="str">
        <f t="shared" si="1"/>
        <v>43940RI</v>
      </c>
      <c r="C45" s="3">
        <v>20200419</v>
      </c>
      <c r="D45" s="4" t="s">
        <v>48</v>
      </c>
      <c r="E45" s="5">
        <v>4706</v>
      </c>
      <c r="F45" s="5">
        <v>29993</v>
      </c>
      <c r="G45" s="3">
        <v>150</v>
      </c>
      <c r="H45" t="str">
        <f>VLOOKUP(D45,StateLookup!B:B,1,FALSE)</f>
        <v>RI</v>
      </c>
    </row>
    <row r="46" spans="1:8" ht="15.75" thickBot="1" x14ac:dyDescent="0.3">
      <c r="A46" s="6">
        <f t="shared" si="0"/>
        <v>43940</v>
      </c>
      <c r="B46" s="6" t="str">
        <f t="shared" si="1"/>
        <v>43940SC</v>
      </c>
      <c r="C46" s="3">
        <v>20200419</v>
      </c>
      <c r="D46" s="4" t="s">
        <v>49</v>
      </c>
      <c r="E46" s="5">
        <v>4377</v>
      </c>
      <c r="F46" s="5">
        <v>36103</v>
      </c>
      <c r="G46" s="3">
        <v>120</v>
      </c>
      <c r="H46" t="str">
        <f>VLOOKUP(D46,StateLookup!B:B,1,FALSE)</f>
        <v>SC</v>
      </c>
    </row>
    <row r="47" spans="1:8" ht="15.75" thickBot="1" x14ac:dyDescent="0.3">
      <c r="A47" s="6">
        <f t="shared" si="0"/>
        <v>43940</v>
      </c>
      <c r="B47" s="6" t="str">
        <f t="shared" si="1"/>
        <v>43940SD</v>
      </c>
      <c r="C47" s="3">
        <v>20200419</v>
      </c>
      <c r="D47" s="4" t="s">
        <v>50</v>
      </c>
      <c r="E47" s="5">
        <v>1635</v>
      </c>
      <c r="F47" s="5">
        <v>10427</v>
      </c>
      <c r="G47" s="3">
        <v>7</v>
      </c>
      <c r="H47" t="str">
        <f>VLOOKUP(D47,StateLookup!B:B,1,FALSE)</f>
        <v>SD</v>
      </c>
    </row>
    <row r="48" spans="1:8" ht="15.75" thickBot="1" x14ac:dyDescent="0.3">
      <c r="A48" s="6">
        <f t="shared" si="0"/>
        <v>43940</v>
      </c>
      <c r="B48" s="6" t="str">
        <f t="shared" si="1"/>
        <v>43940TN</v>
      </c>
      <c r="C48" s="3">
        <v>20200419</v>
      </c>
      <c r="D48" s="4" t="s">
        <v>51</v>
      </c>
      <c r="E48" s="5">
        <v>7070</v>
      </c>
      <c r="F48" s="5">
        <v>90028</v>
      </c>
      <c r="G48" s="3">
        <v>148</v>
      </c>
      <c r="H48" t="str">
        <f>VLOOKUP(D48,StateLookup!B:B,1,FALSE)</f>
        <v>TN</v>
      </c>
    </row>
    <row r="49" spans="1:8" ht="15.75" thickBot="1" x14ac:dyDescent="0.3">
      <c r="A49" s="6">
        <f t="shared" si="0"/>
        <v>43940</v>
      </c>
      <c r="B49" s="6" t="str">
        <f t="shared" si="1"/>
        <v>43940TX</v>
      </c>
      <c r="C49" s="3">
        <v>20200419</v>
      </c>
      <c r="D49" s="4" t="s">
        <v>52</v>
      </c>
      <c r="E49" s="5">
        <v>18923</v>
      </c>
      <c r="F49" s="5">
        <v>163787</v>
      </c>
      <c r="G49" s="3">
        <v>477</v>
      </c>
      <c r="H49" t="str">
        <f>VLOOKUP(D49,StateLookup!B:B,1,FALSE)</f>
        <v>TX</v>
      </c>
    </row>
    <row r="50" spans="1:8" ht="15.75" thickBot="1" x14ac:dyDescent="0.3">
      <c r="A50" s="6">
        <f t="shared" si="0"/>
        <v>43940</v>
      </c>
      <c r="B50" s="6" t="str">
        <f t="shared" si="1"/>
        <v>43940UT</v>
      </c>
      <c r="C50" s="3">
        <v>20200419</v>
      </c>
      <c r="D50" s="4" t="s">
        <v>53</v>
      </c>
      <c r="E50" s="5">
        <v>3069</v>
      </c>
      <c r="F50" s="5">
        <v>60486</v>
      </c>
      <c r="G50" s="3">
        <v>27</v>
      </c>
      <c r="H50" t="str">
        <f>VLOOKUP(D50,StateLookup!B:B,1,FALSE)</f>
        <v>UT</v>
      </c>
    </row>
    <row r="51" spans="1:8" ht="15.75" thickBot="1" x14ac:dyDescent="0.3">
      <c r="A51" s="6">
        <f t="shared" si="0"/>
        <v>43940</v>
      </c>
      <c r="B51" s="6" t="str">
        <f t="shared" si="1"/>
        <v>43940VA</v>
      </c>
      <c r="C51" s="3">
        <v>20200419</v>
      </c>
      <c r="D51" s="4" t="s">
        <v>54</v>
      </c>
      <c r="E51" s="5">
        <v>8537</v>
      </c>
      <c r="F51" s="5">
        <v>46196</v>
      </c>
      <c r="G51" s="3">
        <v>277</v>
      </c>
      <c r="H51" t="str">
        <f>VLOOKUP(D51,StateLookup!B:B,1,FALSE)</f>
        <v>VA</v>
      </c>
    </row>
    <row r="52" spans="1:8" ht="15.75" thickBot="1" x14ac:dyDescent="0.3">
      <c r="A52" s="6">
        <f t="shared" si="0"/>
        <v>43940</v>
      </c>
      <c r="B52" s="6" t="str">
        <f t="shared" si="1"/>
        <v>43940VI</v>
      </c>
      <c r="C52" s="3">
        <v>20200419</v>
      </c>
      <c r="D52" s="4" t="s">
        <v>55</v>
      </c>
      <c r="E52" s="3">
        <v>53</v>
      </c>
      <c r="F52" s="3">
        <v>548</v>
      </c>
      <c r="G52" s="3">
        <v>3</v>
      </c>
      <c r="H52" t="str">
        <f>VLOOKUP(D52,StateLookup!B:B,1,FALSE)</f>
        <v>VI</v>
      </c>
    </row>
    <row r="53" spans="1:8" ht="15.75" thickBot="1" x14ac:dyDescent="0.3">
      <c r="A53" s="6">
        <f t="shared" si="0"/>
        <v>43940</v>
      </c>
      <c r="B53" s="6" t="str">
        <f t="shared" si="1"/>
        <v>43940VT</v>
      </c>
      <c r="C53" s="3">
        <v>20200419</v>
      </c>
      <c r="D53" s="4" t="s">
        <v>56</v>
      </c>
      <c r="E53" s="3">
        <v>812</v>
      </c>
      <c r="F53" s="5">
        <v>11914</v>
      </c>
      <c r="G53" s="3">
        <v>38</v>
      </c>
      <c r="H53" t="str">
        <f>VLOOKUP(D53,StateLookup!B:B,1,FALSE)</f>
        <v>VT</v>
      </c>
    </row>
    <row r="54" spans="1:8" ht="15.75" thickBot="1" x14ac:dyDescent="0.3">
      <c r="A54" s="6">
        <f t="shared" si="0"/>
        <v>43940</v>
      </c>
      <c r="B54" s="6" t="str">
        <f t="shared" si="1"/>
        <v>43940WA</v>
      </c>
      <c r="C54" s="3">
        <v>20200419</v>
      </c>
      <c r="D54" s="4" t="s">
        <v>57</v>
      </c>
      <c r="E54" s="5">
        <v>11802</v>
      </c>
      <c r="F54" s="5">
        <v>123904</v>
      </c>
      <c r="G54" s="3">
        <v>624</v>
      </c>
      <c r="H54" t="str">
        <f>VLOOKUP(D54,StateLookup!B:B,1,FALSE)</f>
        <v>WA</v>
      </c>
    </row>
    <row r="55" spans="1:8" ht="15.75" thickBot="1" x14ac:dyDescent="0.3">
      <c r="A55" s="6">
        <f t="shared" si="0"/>
        <v>43940</v>
      </c>
      <c r="B55" s="6" t="str">
        <f t="shared" si="1"/>
        <v>43940WI</v>
      </c>
      <c r="C55" s="3">
        <v>20200419</v>
      </c>
      <c r="D55" s="4" t="s">
        <v>58</v>
      </c>
      <c r="E55" s="5">
        <v>4346</v>
      </c>
      <c r="F55" s="5">
        <v>45323</v>
      </c>
      <c r="G55" s="3">
        <v>220</v>
      </c>
      <c r="H55" t="str">
        <f>VLOOKUP(D55,StateLookup!B:B,1,FALSE)</f>
        <v>WI</v>
      </c>
    </row>
    <row r="56" spans="1:8" ht="15.75" thickBot="1" x14ac:dyDescent="0.3">
      <c r="A56" s="6">
        <f t="shared" si="0"/>
        <v>43940</v>
      </c>
      <c r="B56" s="6" t="str">
        <f t="shared" si="1"/>
        <v>43940WV</v>
      </c>
      <c r="C56" s="3">
        <v>20200419</v>
      </c>
      <c r="D56" s="4" t="s">
        <v>59</v>
      </c>
      <c r="E56" s="3">
        <v>863</v>
      </c>
      <c r="F56" s="5">
        <v>19168</v>
      </c>
      <c r="G56" s="3">
        <v>18</v>
      </c>
      <c r="H56" t="str">
        <f>VLOOKUP(D56,StateLookup!B:B,1,FALSE)</f>
        <v>WV</v>
      </c>
    </row>
    <row r="57" spans="1:8" ht="15.75" thickBot="1" x14ac:dyDescent="0.3">
      <c r="A57" s="6">
        <f t="shared" si="0"/>
        <v>43940</v>
      </c>
      <c r="B57" s="6" t="str">
        <f t="shared" si="1"/>
        <v>43940WY</v>
      </c>
      <c r="C57" s="3">
        <v>20200419</v>
      </c>
      <c r="D57" s="4" t="s">
        <v>60</v>
      </c>
      <c r="E57" s="3">
        <v>309</v>
      </c>
      <c r="F57" s="5">
        <v>6972</v>
      </c>
      <c r="G57" s="3">
        <v>2</v>
      </c>
      <c r="H57" t="str">
        <f>VLOOKUP(D57,StateLookup!B:B,1,FALSE)</f>
        <v>WY</v>
      </c>
    </row>
    <row r="58" spans="1:8" ht="15.75" thickBot="1" x14ac:dyDescent="0.3">
      <c r="A58" s="6">
        <f t="shared" si="0"/>
        <v>43939</v>
      </c>
      <c r="B58" s="6" t="str">
        <f t="shared" si="1"/>
        <v>43939AK</v>
      </c>
      <c r="C58" s="3">
        <v>20200418</v>
      </c>
      <c r="D58" s="4" t="s">
        <v>5</v>
      </c>
      <c r="E58" s="3">
        <v>314</v>
      </c>
      <c r="F58" s="5">
        <v>9341</v>
      </c>
      <c r="G58" s="3">
        <v>9</v>
      </c>
      <c r="H58" t="str">
        <f>VLOOKUP(D58,StateLookup!B:B,1,FALSE)</f>
        <v>AK</v>
      </c>
    </row>
    <row r="59" spans="1:8" ht="15.75" thickBot="1" x14ac:dyDescent="0.3">
      <c r="A59" s="6">
        <f t="shared" si="0"/>
        <v>43939</v>
      </c>
      <c r="B59" s="6" t="str">
        <f t="shared" si="1"/>
        <v>43939AL</v>
      </c>
      <c r="C59" s="3">
        <v>20200418</v>
      </c>
      <c r="D59" s="4" t="s">
        <v>6</v>
      </c>
      <c r="E59" s="5">
        <v>4655</v>
      </c>
      <c r="F59" s="5">
        <v>37883</v>
      </c>
      <c r="G59" s="3">
        <v>146</v>
      </c>
      <c r="H59" t="str">
        <f>VLOOKUP(D59,StateLookup!B:B,1,FALSE)</f>
        <v>AL</v>
      </c>
    </row>
    <row r="60" spans="1:8" ht="15.75" thickBot="1" x14ac:dyDescent="0.3">
      <c r="A60" s="6">
        <f t="shared" si="0"/>
        <v>43939</v>
      </c>
      <c r="B60" s="6" t="str">
        <f t="shared" si="1"/>
        <v>43939AR</v>
      </c>
      <c r="C60" s="3">
        <v>20200418</v>
      </c>
      <c r="D60" s="4" t="s">
        <v>7</v>
      </c>
      <c r="E60" s="5">
        <v>1739</v>
      </c>
      <c r="F60" s="5">
        <v>22402</v>
      </c>
      <c r="G60" s="3">
        <v>38</v>
      </c>
      <c r="H60" t="str">
        <f>VLOOKUP(D60,StateLookup!B:B,1,FALSE)</f>
        <v>AR</v>
      </c>
    </row>
    <row r="61" spans="1:8" ht="15.75" thickBot="1" x14ac:dyDescent="0.3">
      <c r="A61" s="6">
        <f t="shared" si="0"/>
        <v>43939</v>
      </c>
      <c r="B61" s="6" t="str">
        <f t="shared" si="1"/>
        <v>43939AS</v>
      </c>
      <c r="C61" s="3">
        <v>20200418</v>
      </c>
      <c r="D61" s="4" t="s">
        <v>8</v>
      </c>
      <c r="E61" s="3">
        <v>0</v>
      </c>
      <c r="F61" s="3">
        <v>3</v>
      </c>
      <c r="G61" s="4"/>
      <c r="H61" t="str">
        <f>VLOOKUP(D61,StateLookup!B:B,1,FALSE)</f>
        <v>AS</v>
      </c>
    </row>
    <row r="62" spans="1:8" ht="15.75" thickBot="1" x14ac:dyDescent="0.3">
      <c r="A62" s="6">
        <f t="shared" si="0"/>
        <v>43939</v>
      </c>
      <c r="B62" s="6" t="str">
        <f t="shared" si="1"/>
        <v>43939AZ</v>
      </c>
      <c r="C62" s="3">
        <v>20200418</v>
      </c>
      <c r="D62" s="4" t="s">
        <v>9</v>
      </c>
      <c r="E62" s="5">
        <v>4719</v>
      </c>
      <c r="F62" s="5">
        <v>46326</v>
      </c>
      <c r="G62" s="3">
        <v>177</v>
      </c>
      <c r="H62" t="str">
        <f>VLOOKUP(D62,StateLookup!B:B,1,FALSE)</f>
        <v>AZ</v>
      </c>
    </row>
    <row r="63" spans="1:8" ht="15.75" thickBot="1" x14ac:dyDescent="0.3">
      <c r="A63" s="6">
        <f t="shared" si="0"/>
        <v>43939</v>
      </c>
      <c r="B63" s="6" t="str">
        <f t="shared" si="1"/>
        <v>43939CA</v>
      </c>
      <c r="C63" s="3">
        <v>20200418</v>
      </c>
      <c r="D63" s="4" t="s">
        <v>10</v>
      </c>
      <c r="E63" s="5">
        <v>28963</v>
      </c>
      <c r="F63" s="5">
        <v>230703</v>
      </c>
      <c r="G63" s="3">
        <v>1072</v>
      </c>
      <c r="H63" t="str">
        <f>VLOOKUP(D63,StateLookup!B:B,1,FALSE)</f>
        <v>CA</v>
      </c>
    </row>
    <row r="64" spans="1:8" ht="15.75" thickBot="1" x14ac:dyDescent="0.3">
      <c r="A64" s="6">
        <f t="shared" si="0"/>
        <v>43939</v>
      </c>
      <c r="B64" s="6" t="str">
        <f t="shared" si="1"/>
        <v>43939CO</v>
      </c>
      <c r="C64" s="3">
        <v>20200418</v>
      </c>
      <c r="D64" s="4" t="s">
        <v>11</v>
      </c>
      <c r="E64" s="5">
        <v>9047</v>
      </c>
      <c r="F64" s="5">
        <v>34260</v>
      </c>
      <c r="G64" s="3">
        <v>391</v>
      </c>
      <c r="H64" t="str">
        <f>VLOOKUP(D64,StateLookup!B:B,1,FALSE)</f>
        <v>CO</v>
      </c>
    </row>
    <row r="65" spans="1:8" ht="15.75" thickBot="1" x14ac:dyDescent="0.3">
      <c r="A65" s="6">
        <f t="shared" si="0"/>
        <v>43939</v>
      </c>
      <c r="B65" s="6" t="str">
        <f t="shared" si="1"/>
        <v>43939CT</v>
      </c>
      <c r="C65" s="3">
        <v>20200418</v>
      </c>
      <c r="D65" s="4" t="s">
        <v>12</v>
      </c>
      <c r="E65" s="5">
        <v>16809</v>
      </c>
      <c r="F65" s="5">
        <v>38653</v>
      </c>
      <c r="G65" s="3">
        <v>1036</v>
      </c>
      <c r="H65" t="str">
        <f>VLOOKUP(D65,StateLookup!B:B,1,FALSE)</f>
        <v>CT</v>
      </c>
    </row>
    <row r="66" spans="1:8" ht="15.75" thickBot="1" x14ac:dyDescent="0.3">
      <c r="A66" s="6">
        <f t="shared" si="0"/>
        <v>43939</v>
      </c>
      <c r="B66" s="6" t="str">
        <f t="shared" si="1"/>
        <v>43939DC</v>
      </c>
      <c r="C66" s="3">
        <v>20200418</v>
      </c>
      <c r="D66" s="4" t="s">
        <v>13</v>
      </c>
      <c r="E66" s="5">
        <v>2666</v>
      </c>
      <c r="F66" s="5">
        <v>10602</v>
      </c>
      <c r="G66" s="3">
        <v>91</v>
      </c>
      <c r="H66" t="str">
        <f>VLOOKUP(D66,StateLookup!B:B,1,FALSE)</f>
        <v>DC</v>
      </c>
    </row>
    <row r="67" spans="1:8" ht="15.75" thickBot="1" x14ac:dyDescent="0.3">
      <c r="A67" s="6">
        <f t="shared" ref="A67:A130" si="2">DATE(LEFT(C67,4),LEFT(RIGHT(C67,4),2),RIGHT(C67,2))</f>
        <v>43939</v>
      </c>
      <c r="B67" s="6" t="str">
        <f t="shared" ref="B67:B130" si="3">A67&amp;D67</f>
        <v>43939DE</v>
      </c>
      <c r="C67" s="3">
        <v>20200418</v>
      </c>
      <c r="D67" s="4" t="s">
        <v>14</v>
      </c>
      <c r="E67" s="5">
        <v>2323</v>
      </c>
      <c r="F67" s="5">
        <v>11694</v>
      </c>
      <c r="G67" s="3">
        <v>61</v>
      </c>
      <c r="H67" t="str">
        <f>VLOOKUP(D67,StateLookup!B:B,1,FALSE)</f>
        <v>DE</v>
      </c>
    </row>
    <row r="68" spans="1:8" ht="15.75" thickBot="1" x14ac:dyDescent="0.3">
      <c r="A68" s="6">
        <f t="shared" si="2"/>
        <v>43939</v>
      </c>
      <c r="B68" s="6" t="str">
        <f t="shared" si="3"/>
        <v>43939FL</v>
      </c>
      <c r="C68" s="3">
        <v>20200418</v>
      </c>
      <c r="D68" s="4" t="s">
        <v>15</v>
      </c>
      <c r="E68" s="5">
        <v>25269</v>
      </c>
      <c r="F68" s="5">
        <v>221258</v>
      </c>
      <c r="G68" s="3">
        <v>754</v>
      </c>
      <c r="H68" t="str">
        <f>VLOOKUP(D68,StateLookup!B:B,1,FALSE)</f>
        <v>FL</v>
      </c>
    </row>
    <row r="69" spans="1:8" ht="15.75" thickBot="1" x14ac:dyDescent="0.3">
      <c r="A69" s="6">
        <f t="shared" si="2"/>
        <v>43939</v>
      </c>
      <c r="B69" s="6" t="str">
        <f t="shared" si="3"/>
        <v>43939GA</v>
      </c>
      <c r="C69" s="3">
        <v>20200418</v>
      </c>
      <c r="D69" s="4" t="s">
        <v>16</v>
      </c>
      <c r="E69" s="5">
        <v>17669</v>
      </c>
      <c r="F69" s="5">
        <v>56539</v>
      </c>
      <c r="G69" s="3">
        <v>673</v>
      </c>
      <c r="H69" t="str">
        <f>VLOOKUP(D69,StateLookup!B:B,1,FALSE)</f>
        <v>GA</v>
      </c>
    </row>
    <row r="70" spans="1:8" ht="15.75" thickBot="1" x14ac:dyDescent="0.3">
      <c r="A70" s="6">
        <f t="shared" si="2"/>
        <v>43939</v>
      </c>
      <c r="B70" s="6" t="str">
        <f t="shared" si="3"/>
        <v>43939GU</v>
      </c>
      <c r="C70" s="3">
        <v>20200418</v>
      </c>
      <c r="D70" s="4" t="s">
        <v>17</v>
      </c>
      <c r="E70" s="3">
        <v>136</v>
      </c>
      <c r="F70" s="3">
        <v>943</v>
      </c>
      <c r="G70" s="3">
        <v>5</v>
      </c>
      <c r="H70" t="str">
        <f>VLOOKUP(D70,StateLookup!B:B,1,FALSE)</f>
        <v>GU</v>
      </c>
    </row>
    <row r="71" spans="1:8" ht="15.75" thickBot="1" x14ac:dyDescent="0.3">
      <c r="A71" s="6">
        <f t="shared" si="2"/>
        <v>43939</v>
      </c>
      <c r="B71" s="6" t="str">
        <f t="shared" si="3"/>
        <v>43939HI</v>
      </c>
      <c r="C71" s="3">
        <v>20200418</v>
      </c>
      <c r="D71" s="4" t="s">
        <v>18</v>
      </c>
      <c r="E71" s="3">
        <v>553</v>
      </c>
      <c r="F71" s="5">
        <v>21790</v>
      </c>
      <c r="G71" s="3">
        <v>9</v>
      </c>
      <c r="H71" t="str">
        <f>VLOOKUP(D71,StateLookup!B:B,1,FALSE)</f>
        <v>HI</v>
      </c>
    </row>
    <row r="72" spans="1:8" ht="15.75" thickBot="1" x14ac:dyDescent="0.3">
      <c r="A72" s="6">
        <f t="shared" si="2"/>
        <v>43939</v>
      </c>
      <c r="B72" s="6" t="str">
        <f t="shared" si="3"/>
        <v>43939IA</v>
      </c>
      <c r="C72" s="3">
        <v>20200418</v>
      </c>
      <c r="D72" s="4" t="s">
        <v>19</v>
      </c>
      <c r="E72" s="5">
        <v>2513</v>
      </c>
      <c r="F72" s="5">
        <v>20434</v>
      </c>
      <c r="G72" s="3">
        <v>74</v>
      </c>
      <c r="H72" t="str">
        <f>VLOOKUP(D72,StateLookup!B:B,1,FALSE)</f>
        <v>IA</v>
      </c>
    </row>
    <row r="73" spans="1:8" ht="15.75" thickBot="1" x14ac:dyDescent="0.3">
      <c r="A73" s="6">
        <f t="shared" si="2"/>
        <v>43939</v>
      </c>
      <c r="B73" s="6" t="str">
        <f t="shared" si="3"/>
        <v>43939ID</v>
      </c>
      <c r="C73" s="3">
        <v>20200418</v>
      </c>
      <c r="D73" s="4" t="s">
        <v>20</v>
      </c>
      <c r="E73" s="5">
        <v>1655</v>
      </c>
      <c r="F73" s="5">
        <v>14954</v>
      </c>
      <c r="G73" s="3">
        <v>43</v>
      </c>
      <c r="H73" t="str">
        <f>VLOOKUP(D73,StateLookup!B:B,1,FALSE)</f>
        <v>ID</v>
      </c>
    </row>
    <row r="74" spans="1:8" ht="15.75" thickBot="1" x14ac:dyDescent="0.3">
      <c r="A74" s="6">
        <f t="shared" si="2"/>
        <v>43939</v>
      </c>
      <c r="B74" s="6" t="str">
        <f t="shared" si="3"/>
        <v>43939IL</v>
      </c>
      <c r="C74" s="3">
        <v>20200418</v>
      </c>
      <c r="D74" s="4" t="s">
        <v>21</v>
      </c>
      <c r="E74" s="5">
        <v>29160</v>
      </c>
      <c r="F74" s="5">
        <v>108244</v>
      </c>
      <c r="G74" s="3">
        <v>1259</v>
      </c>
      <c r="H74" t="str">
        <f>VLOOKUP(D74,StateLookup!B:B,1,FALSE)</f>
        <v>IL</v>
      </c>
    </row>
    <row r="75" spans="1:8" ht="15.75" thickBot="1" x14ac:dyDescent="0.3">
      <c r="A75" s="6">
        <f t="shared" si="2"/>
        <v>43939</v>
      </c>
      <c r="B75" s="6" t="str">
        <f t="shared" si="3"/>
        <v>43939IN</v>
      </c>
      <c r="C75" s="3">
        <v>20200418</v>
      </c>
      <c r="D75" s="4" t="s">
        <v>22</v>
      </c>
      <c r="E75" s="5">
        <v>10641</v>
      </c>
      <c r="F75" s="5">
        <v>46232</v>
      </c>
      <c r="G75" s="3">
        <v>545</v>
      </c>
      <c r="H75" t="str">
        <f>VLOOKUP(D75,StateLookup!B:B,1,FALSE)</f>
        <v>IN</v>
      </c>
    </row>
    <row r="76" spans="1:8" ht="15.75" thickBot="1" x14ac:dyDescent="0.3">
      <c r="A76" s="6">
        <f t="shared" si="2"/>
        <v>43939</v>
      </c>
      <c r="B76" s="6" t="str">
        <f t="shared" si="3"/>
        <v>43939KS</v>
      </c>
      <c r="C76" s="3">
        <v>20200418</v>
      </c>
      <c r="D76" s="4" t="s">
        <v>23</v>
      </c>
      <c r="E76" s="5">
        <v>1790</v>
      </c>
      <c r="F76" s="5">
        <v>15886</v>
      </c>
      <c r="G76" s="3">
        <v>86</v>
      </c>
      <c r="H76" t="str">
        <f>VLOOKUP(D76,StateLookup!B:B,1,FALSE)</f>
        <v>KS</v>
      </c>
    </row>
    <row r="77" spans="1:8" ht="15.75" thickBot="1" x14ac:dyDescent="0.3">
      <c r="A77" s="6">
        <f t="shared" si="2"/>
        <v>43939</v>
      </c>
      <c r="B77" s="6" t="str">
        <f t="shared" si="3"/>
        <v>43939KY</v>
      </c>
      <c r="C77" s="3">
        <v>20200418</v>
      </c>
      <c r="D77" s="4" t="s">
        <v>24</v>
      </c>
      <c r="E77" s="5">
        <v>2522</v>
      </c>
      <c r="F77" s="5">
        <v>28074</v>
      </c>
      <c r="G77" s="3">
        <v>137</v>
      </c>
      <c r="H77" t="str">
        <f>VLOOKUP(D77,StateLookup!B:B,1,FALSE)</f>
        <v>KY</v>
      </c>
    </row>
    <row r="78" spans="1:8" ht="15.75" thickBot="1" x14ac:dyDescent="0.3">
      <c r="A78" s="6">
        <f t="shared" si="2"/>
        <v>43939</v>
      </c>
      <c r="B78" s="6" t="str">
        <f t="shared" si="3"/>
        <v>43939LA</v>
      </c>
      <c r="C78" s="3">
        <v>20200418</v>
      </c>
      <c r="D78" s="4" t="s">
        <v>25</v>
      </c>
      <c r="E78" s="5">
        <v>23580</v>
      </c>
      <c r="F78" s="5">
        <v>114419</v>
      </c>
      <c r="G78" s="3">
        <v>1267</v>
      </c>
      <c r="H78" t="str">
        <f>VLOOKUP(D78,StateLookup!B:B,1,FALSE)</f>
        <v>LA</v>
      </c>
    </row>
    <row r="79" spans="1:8" ht="15.75" thickBot="1" x14ac:dyDescent="0.3">
      <c r="A79" s="6">
        <f t="shared" si="2"/>
        <v>43939</v>
      </c>
      <c r="B79" s="6" t="str">
        <f t="shared" si="3"/>
        <v>43939MA</v>
      </c>
      <c r="C79" s="3">
        <v>20200418</v>
      </c>
      <c r="D79" s="4" t="s">
        <v>26</v>
      </c>
      <c r="E79" s="5">
        <v>36372</v>
      </c>
      <c r="F79" s="5">
        <v>120434</v>
      </c>
      <c r="G79" s="3">
        <v>1560</v>
      </c>
      <c r="H79" t="str">
        <f>VLOOKUP(D79,StateLookup!B:B,1,FALSE)</f>
        <v>MA</v>
      </c>
    </row>
    <row r="80" spans="1:8" ht="15.75" thickBot="1" x14ac:dyDescent="0.3">
      <c r="A80" s="6">
        <f t="shared" si="2"/>
        <v>43939</v>
      </c>
      <c r="B80" s="6" t="str">
        <f t="shared" si="3"/>
        <v>43939MD</v>
      </c>
      <c r="C80" s="3">
        <v>20200418</v>
      </c>
      <c r="D80" s="4" t="s">
        <v>27</v>
      </c>
      <c r="E80" s="5">
        <v>12308</v>
      </c>
      <c r="F80" s="5">
        <v>53062</v>
      </c>
      <c r="G80" s="3">
        <v>463</v>
      </c>
      <c r="H80" t="str">
        <f>VLOOKUP(D80,StateLookup!B:B,1,FALSE)</f>
        <v>MD</v>
      </c>
    </row>
    <row r="81" spans="1:8" ht="15.75" thickBot="1" x14ac:dyDescent="0.3">
      <c r="A81" s="6">
        <f t="shared" si="2"/>
        <v>43939</v>
      </c>
      <c r="B81" s="6" t="str">
        <f t="shared" si="3"/>
        <v>43939ME</v>
      </c>
      <c r="C81" s="3">
        <v>20200418</v>
      </c>
      <c r="D81" s="4" t="s">
        <v>28</v>
      </c>
      <c r="E81" s="3">
        <v>847</v>
      </c>
      <c r="F81" s="5">
        <v>14076</v>
      </c>
      <c r="G81" s="3">
        <v>32</v>
      </c>
      <c r="H81" t="str">
        <f>VLOOKUP(D81,StateLookup!B:B,1,FALSE)</f>
        <v>ME</v>
      </c>
    </row>
    <row r="82" spans="1:8" ht="15.75" thickBot="1" x14ac:dyDescent="0.3">
      <c r="A82" s="6">
        <f t="shared" si="2"/>
        <v>43939</v>
      </c>
      <c r="B82" s="6" t="str">
        <f t="shared" si="3"/>
        <v>43939MI</v>
      </c>
      <c r="C82" s="3">
        <v>20200418</v>
      </c>
      <c r="D82" s="4" t="s">
        <v>29</v>
      </c>
      <c r="E82" s="5">
        <v>30791</v>
      </c>
      <c r="F82" s="5">
        <v>68936</v>
      </c>
      <c r="G82" s="3">
        <v>2308</v>
      </c>
      <c r="H82" t="str">
        <f>VLOOKUP(D82,StateLookup!B:B,1,FALSE)</f>
        <v>MI</v>
      </c>
    </row>
    <row r="83" spans="1:8" ht="15.75" thickBot="1" x14ac:dyDescent="0.3">
      <c r="A83" s="6">
        <f t="shared" si="2"/>
        <v>43939</v>
      </c>
      <c r="B83" s="6" t="str">
        <f t="shared" si="3"/>
        <v>43939MN</v>
      </c>
      <c r="C83" s="3">
        <v>20200418</v>
      </c>
      <c r="D83" s="4" t="s">
        <v>30</v>
      </c>
      <c r="E83" s="5">
        <v>2213</v>
      </c>
      <c r="F83" s="5">
        <v>42055</v>
      </c>
      <c r="G83" s="3">
        <v>121</v>
      </c>
      <c r="H83" t="str">
        <f>VLOOKUP(D83,StateLookup!B:B,1,FALSE)</f>
        <v>MN</v>
      </c>
    </row>
    <row r="84" spans="1:8" ht="15.75" thickBot="1" x14ac:dyDescent="0.3">
      <c r="A84" s="6">
        <f t="shared" si="2"/>
        <v>43939</v>
      </c>
      <c r="B84" s="6" t="str">
        <f t="shared" si="3"/>
        <v>43939MO</v>
      </c>
      <c r="C84" s="3">
        <v>20200418</v>
      </c>
      <c r="D84" s="4" t="s">
        <v>31</v>
      </c>
      <c r="E84" s="5">
        <v>5517</v>
      </c>
      <c r="F84" s="5">
        <v>48242</v>
      </c>
      <c r="G84" s="3">
        <v>175</v>
      </c>
      <c r="H84" t="str">
        <f>VLOOKUP(D84,StateLookup!B:B,1,FALSE)</f>
        <v>MO</v>
      </c>
    </row>
    <row r="85" spans="1:8" ht="15.75" thickBot="1" x14ac:dyDescent="0.3">
      <c r="A85" s="6">
        <f t="shared" si="2"/>
        <v>43939</v>
      </c>
      <c r="B85" s="6" t="str">
        <f t="shared" si="3"/>
        <v>43939MP</v>
      </c>
      <c r="C85" s="3">
        <v>20200418</v>
      </c>
      <c r="D85" s="4" t="s">
        <v>32</v>
      </c>
      <c r="E85" s="3">
        <v>14</v>
      </c>
      <c r="F85" s="3">
        <v>42</v>
      </c>
      <c r="G85" s="3">
        <v>2</v>
      </c>
      <c r="H85" t="str">
        <f>VLOOKUP(D85,StateLookup!B:B,1,FALSE)</f>
        <v>MP</v>
      </c>
    </row>
    <row r="86" spans="1:8" ht="15.75" thickBot="1" x14ac:dyDescent="0.3">
      <c r="A86" s="6">
        <f t="shared" si="2"/>
        <v>43939</v>
      </c>
      <c r="B86" s="6" t="str">
        <f t="shared" si="3"/>
        <v>43939MS</v>
      </c>
      <c r="C86" s="3">
        <v>20200418</v>
      </c>
      <c r="D86" s="4" t="s">
        <v>33</v>
      </c>
      <c r="E86" s="5">
        <v>3974</v>
      </c>
      <c r="F86" s="5">
        <v>34791</v>
      </c>
      <c r="G86" s="3">
        <v>152</v>
      </c>
      <c r="H86" t="str">
        <f>VLOOKUP(D86,StateLookup!B:B,1,FALSE)</f>
        <v>MS</v>
      </c>
    </row>
    <row r="87" spans="1:8" ht="15.75" thickBot="1" x14ac:dyDescent="0.3">
      <c r="A87" s="6">
        <f t="shared" si="2"/>
        <v>43939</v>
      </c>
      <c r="B87" s="6" t="str">
        <f t="shared" si="3"/>
        <v>43939MT</v>
      </c>
      <c r="C87" s="3">
        <v>20200418</v>
      </c>
      <c r="D87" s="4" t="s">
        <v>34</v>
      </c>
      <c r="E87" s="3">
        <v>426</v>
      </c>
      <c r="F87" s="5">
        <v>10143</v>
      </c>
      <c r="G87" s="3">
        <v>10</v>
      </c>
      <c r="H87" t="str">
        <f>VLOOKUP(D87,StateLookup!B:B,1,FALSE)</f>
        <v>MT</v>
      </c>
    </row>
    <row r="88" spans="1:8" ht="15.75" thickBot="1" x14ac:dyDescent="0.3">
      <c r="A88" s="6">
        <f t="shared" si="2"/>
        <v>43939</v>
      </c>
      <c r="B88" s="6" t="str">
        <f t="shared" si="3"/>
        <v>43939NC</v>
      </c>
      <c r="C88" s="3">
        <v>20200418</v>
      </c>
      <c r="D88" s="4" t="s">
        <v>35</v>
      </c>
      <c r="E88" s="5">
        <v>6140</v>
      </c>
      <c r="F88" s="5">
        <v>70071</v>
      </c>
      <c r="G88" s="3">
        <v>164</v>
      </c>
      <c r="H88" t="str">
        <f>VLOOKUP(D88,StateLookup!B:B,1,FALSE)</f>
        <v>NC</v>
      </c>
    </row>
    <row r="89" spans="1:8" ht="15.75" thickBot="1" x14ac:dyDescent="0.3">
      <c r="A89" s="6">
        <f t="shared" si="2"/>
        <v>43939</v>
      </c>
      <c r="B89" s="6" t="str">
        <f t="shared" si="3"/>
        <v>43939ND</v>
      </c>
      <c r="C89" s="3">
        <v>20200418</v>
      </c>
      <c r="D89" s="4" t="s">
        <v>36</v>
      </c>
      <c r="E89" s="3">
        <v>528</v>
      </c>
      <c r="F89" s="5">
        <v>12435</v>
      </c>
      <c r="G89" s="3">
        <v>9</v>
      </c>
      <c r="H89" t="str">
        <f>VLOOKUP(D89,StateLookup!B:B,1,FALSE)</f>
        <v>ND</v>
      </c>
    </row>
    <row r="90" spans="1:8" ht="15.75" thickBot="1" x14ac:dyDescent="0.3">
      <c r="A90" s="6">
        <f t="shared" si="2"/>
        <v>43939</v>
      </c>
      <c r="B90" s="6" t="str">
        <f t="shared" si="3"/>
        <v>43939NE</v>
      </c>
      <c r="C90" s="3">
        <v>20200418</v>
      </c>
      <c r="D90" s="4" t="s">
        <v>37</v>
      </c>
      <c r="E90" s="5">
        <v>1138</v>
      </c>
      <c r="F90" s="5">
        <v>12539</v>
      </c>
      <c r="G90" s="3">
        <v>24</v>
      </c>
      <c r="H90" t="str">
        <f>VLOOKUP(D90,StateLookup!B:B,1,FALSE)</f>
        <v>NE</v>
      </c>
    </row>
    <row r="91" spans="1:8" ht="15.75" thickBot="1" x14ac:dyDescent="0.3">
      <c r="A91" s="6">
        <f t="shared" si="2"/>
        <v>43939</v>
      </c>
      <c r="B91" s="6" t="str">
        <f t="shared" si="3"/>
        <v>43939NH</v>
      </c>
      <c r="C91" s="3">
        <v>20200418</v>
      </c>
      <c r="D91" s="4" t="s">
        <v>38</v>
      </c>
      <c r="E91" s="5">
        <v>1287</v>
      </c>
      <c r="F91" s="5">
        <v>11565</v>
      </c>
      <c r="G91" s="3">
        <v>37</v>
      </c>
      <c r="H91" t="str">
        <f>VLOOKUP(D91,StateLookup!B:B,1,FALSE)</f>
        <v>NH</v>
      </c>
    </row>
    <row r="92" spans="1:8" ht="15.75" thickBot="1" x14ac:dyDescent="0.3">
      <c r="A92" s="6">
        <f t="shared" si="2"/>
        <v>43939</v>
      </c>
      <c r="B92" s="6" t="str">
        <f t="shared" si="3"/>
        <v>43939NJ</v>
      </c>
      <c r="C92" s="3">
        <v>20200418</v>
      </c>
      <c r="D92" s="4" t="s">
        <v>39</v>
      </c>
      <c r="E92" s="5">
        <v>81420</v>
      </c>
      <c r="F92" s="5">
        <v>81116</v>
      </c>
      <c r="G92" s="3">
        <v>4070</v>
      </c>
      <c r="H92" t="str">
        <f>VLOOKUP(D92,StateLookup!B:B,1,FALSE)</f>
        <v>NJ</v>
      </c>
    </row>
    <row r="93" spans="1:8" ht="15.75" thickBot="1" x14ac:dyDescent="0.3">
      <c r="A93" s="6">
        <f t="shared" si="2"/>
        <v>43939</v>
      </c>
      <c r="B93" s="6" t="str">
        <f t="shared" si="3"/>
        <v>43939NM</v>
      </c>
      <c r="C93" s="3">
        <v>20200418</v>
      </c>
      <c r="D93" s="4" t="s">
        <v>40</v>
      </c>
      <c r="E93" s="5">
        <v>1711</v>
      </c>
      <c r="F93" s="5">
        <v>33902</v>
      </c>
      <c r="G93" s="3">
        <v>51</v>
      </c>
      <c r="H93" t="str">
        <f>VLOOKUP(D93,StateLookup!B:B,1,FALSE)</f>
        <v>NM</v>
      </c>
    </row>
    <row r="94" spans="1:8" ht="15.75" thickBot="1" x14ac:dyDescent="0.3">
      <c r="A94" s="6">
        <f t="shared" si="2"/>
        <v>43939</v>
      </c>
      <c r="B94" s="6" t="str">
        <f t="shared" si="3"/>
        <v>43939NV</v>
      </c>
      <c r="C94" s="3">
        <v>20200418</v>
      </c>
      <c r="D94" s="4" t="s">
        <v>41</v>
      </c>
      <c r="E94" s="5">
        <v>3626</v>
      </c>
      <c r="F94" s="5">
        <v>27125</v>
      </c>
      <c r="G94" s="3">
        <v>151</v>
      </c>
      <c r="H94" t="str">
        <f>VLOOKUP(D94,StateLookup!B:B,1,FALSE)</f>
        <v>NV</v>
      </c>
    </row>
    <row r="95" spans="1:8" ht="15.75" thickBot="1" x14ac:dyDescent="0.3">
      <c r="A95" s="6">
        <f t="shared" si="2"/>
        <v>43939</v>
      </c>
      <c r="B95" s="6" t="str">
        <f t="shared" si="3"/>
        <v>43939NY</v>
      </c>
      <c r="C95" s="3">
        <v>20200418</v>
      </c>
      <c r="D95" s="4" t="s">
        <v>42</v>
      </c>
      <c r="E95" s="5">
        <v>236732</v>
      </c>
      <c r="F95" s="5">
        <v>359800</v>
      </c>
      <c r="G95" s="3">
        <v>13362</v>
      </c>
      <c r="H95" t="str">
        <f>VLOOKUP(D95,StateLookup!B:B,1,FALSE)</f>
        <v>NY</v>
      </c>
    </row>
    <row r="96" spans="1:8" ht="15.75" thickBot="1" x14ac:dyDescent="0.3">
      <c r="A96" s="6">
        <f t="shared" si="2"/>
        <v>43939</v>
      </c>
      <c r="B96" s="6" t="str">
        <f t="shared" si="3"/>
        <v>43939OH</v>
      </c>
      <c r="C96" s="3">
        <v>20200418</v>
      </c>
      <c r="D96" s="4" t="s">
        <v>43</v>
      </c>
      <c r="E96" s="5">
        <v>9939</v>
      </c>
      <c r="F96" s="5">
        <v>68819</v>
      </c>
      <c r="G96" s="3">
        <v>451</v>
      </c>
      <c r="H96" t="str">
        <f>VLOOKUP(D96,StateLookup!B:B,1,FALSE)</f>
        <v>OH</v>
      </c>
    </row>
    <row r="97" spans="1:8" ht="15.75" thickBot="1" x14ac:dyDescent="0.3">
      <c r="A97" s="6">
        <f t="shared" si="2"/>
        <v>43939</v>
      </c>
      <c r="B97" s="6" t="str">
        <f t="shared" si="3"/>
        <v>43939OK</v>
      </c>
      <c r="C97" s="3">
        <v>20200418</v>
      </c>
      <c r="D97" s="4" t="s">
        <v>44</v>
      </c>
      <c r="E97" s="5">
        <v>2570</v>
      </c>
      <c r="F97" s="5">
        <v>32966</v>
      </c>
      <c r="G97" s="3">
        <v>139</v>
      </c>
      <c r="H97" t="str">
        <f>VLOOKUP(D97,StateLookup!B:B,1,FALSE)</f>
        <v>OK</v>
      </c>
    </row>
    <row r="98" spans="1:8" ht="15.75" thickBot="1" x14ac:dyDescent="0.3">
      <c r="A98" s="6">
        <f t="shared" si="2"/>
        <v>43939</v>
      </c>
      <c r="B98" s="6" t="str">
        <f t="shared" si="3"/>
        <v>43939OR</v>
      </c>
      <c r="C98" s="3">
        <v>20200418</v>
      </c>
      <c r="D98" s="4" t="s">
        <v>45</v>
      </c>
      <c r="E98" s="5">
        <v>1844</v>
      </c>
      <c r="F98" s="5">
        <v>35739</v>
      </c>
      <c r="G98" s="3">
        <v>72</v>
      </c>
      <c r="H98" t="str">
        <f>VLOOKUP(D98,StateLookup!B:B,1,FALSE)</f>
        <v>OR</v>
      </c>
    </row>
    <row r="99" spans="1:8" ht="15.75" thickBot="1" x14ac:dyDescent="0.3">
      <c r="A99" s="6">
        <f t="shared" si="2"/>
        <v>43939</v>
      </c>
      <c r="B99" s="6" t="str">
        <f t="shared" si="3"/>
        <v>43939PA</v>
      </c>
      <c r="C99" s="3">
        <v>20200418</v>
      </c>
      <c r="D99" s="4" t="s">
        <v>46</v>
      </c>
      <c r="E99" s="5">
        <v>31069</v>
      </c>
      <c r="F99" s="5">
        <v>122896</v>
      </c>
      <c r="G99" s="3">
        <v>836</v>
      </c>
      <c r="H99" t="str">
        <f>VLOOKUP(D99,StateLookup!B:B,1,FALSE)</f>
        <v>PA</v>
      </c>
    </row>
    <row r="100" spans="1:8" ht="15.75" thickBot="1" x14ac:dyDescent="0.3">
      <c r="A100" s="6">
        <f t="shared" si="2"/>
        <v>43939</v>
      </c>
      <c r="B100" s="6" t="str">
        <f t="shared" si="3"/>
        <v>43939PR</v>
      </c>
      <c r="C100" s="3">
        <v>20200418</v>
      </c>
      <c r="D100" s="4" t="s">
        <v>47</v>
      </c>
      <c r="E100" s="5">
        <v>1118</v>
      </c>
      <c r="F100" s="5">
        <v>8055</v>
      </c>
      <c r="G100" s="3">
        <v>60</v>
      </c>
      <c r="H100" t="str">
        <f>VLOOKUP(D100,StateLookup!B:B,1,FALSE)</f>
        <v>PR</v>
      </c>
    </row>
    <row r="101" spans="1:8" ht="15.75" thickBot="1" x14ac:dyDescent="0.3">
      <c r="A101" s="6">
        <f t="shared" si="2"/>
        <v>43939</v>
      </c>
      <c r="B101" s="6" t="str">
        <f t="shared" si="3"/>
        <v>43939RI</v>
      </c>
      <c r="C101" s="3">
        <v>20200418</v>
      </c>
      <c r="D101" s="4" t="s">
        <v>48</v>
      </c>
      <c r="E101" s="5">
        <v>4491</v>
      </c>
      <c r="F101" s="5">
        <v>28335</v>
      </c>
      <c r="G101" s="3">
        <v>137</v>
      </c>
      <c r="H101" t="str">
        <f>VLOOKUP(D101,StateLookup!B:B,1,FALSE)</f>
        <v>RI</v>
      </c>
    </row>
    <row r="102" spans="1:8" ht="15.75" thickBot="1" x14ac:dyDescent="0.3">
      <c r="A102" s="6">
        <f t="shared" si="2"/>
        <v>43939</v>
      </c>
      <c r="B102" s="6" t="str">
        <f t="shared" si="3"/>
        <v>43939SC</v>
      </c>
      <c r="C102" s="3">
        <v>20200418</v>
      </c>
      <c r="D102" s="4" t="s">
        <v>49</v>
      </c>
      <c r="E102" s="5">
        <v>4246</v>
      </c>
      <c r="F102" s="5">
        <v>34587</v>
      </c>
      <c r="G102" s="3">
        <v>119</v>
      </c>
      <c r="H102" t="str">
        <f>VLOOKUP(D102,StateLookup!B:B,1,FALSE)</f>
        <v>SC</v>
      </c>
    </row>
    <row r="103" spans="1:8" ht="15.75" thickBot="1" x14ac:dyDescent="0.3">
      <c r="A103" s="6">
        <f t="shared" si="2"/>
        <v>43939</v>
      </c>
      <c r="B103" s="6" t="str">
        <f t="shared" si="3"/>
        <v>43939SD</v>
      </c>
      <c r="C103" s="3">
        <v>20200418</v>
      </c>
      <c r="D103" s="4" t="s">
        <v>50</v>
      </c>
      <c r="E103" s="5">
        <v>1542</v>
      </c>
      <c r="F103" s="5">
        <v>10118</v>
      </c>
      <c r="G103" s="3">
        <v>7</v>
      </c>
      <c r="H103" t="str">
        <f>VLOOKUP(D103,StateLookup!B:B,1,FALSE)</f>
        <v>SD</v>
      </c>
    </row>
    <row r="104" spans="1:8" ht="15.75" thickBot="1" x14ac:dyDescent="0.3">
      <c r="A104" s="6">
        <f t="shared" si="2"/>
        <v>43939</v>
      </c>
      <c r="B104" s="6" t="str">
        <f t="shared" si="3"/>
        <v>43939TN</v>
      </c>
      <c r="C104" s="3">
        <v>20200418</v>
      </c>
      <c r="D104" s="4" t="s">
        <v>51</v>
      </c>
      <c r="E104" s="5">
        <v>6762</v>
      </c>
      <c r="F104" s="5">
        <v>83824</v>
      </c>
      <c r="G104" s="3">
        <v>145</v>
      </c>
      <c r="H104" t="str">
        <f>VLOOKUP(D104,StateLookup!B:B,1,FALSE)</f>
        <v>TN</v>
      </c>
    </row>
    <row r="105" spans="1:8" ht="15.75" thickBot="1" x14ac:dyDescent="0.3">
      <c r="A105" s="6">
        <f t="shared" si="2"/>
        <v>43939</v>
      </c>
      <c r="B105" s="6" t="str">
        <f t="shared" si="3"/>
        <v>43939TX</v>
      </c>
      <c r="C105" s="3">
        <v>20200418</v>
      </c>
      <c r="D105" s="4" t="s">
        <v>52</v>
      </c>
      <c r="E105" s="5">
        <v>18260</v>
      </c>
      <c r="F105" s="5">
        <v>157979</v>
      </c>
      <c r="G105" s="3">
        <v>453</v>
      </c>
      <c r="H105" t="str">
        <f>VLOOKUP(D105,StateLookup!B:B,1,FALSE)</f>
        <v>TX</v>
      </c>
    </row>
    <row r="106" spans="1:8" ht="15.75" thickBot="1" x14ac:dyDescent="0.3">
      <c r="A106" s="6">
        <f t="shared" si="2"/>
        <v>43939</v>
      </c>
      <c r="B106" s="6" t="str">
        <f t="shared" si="3"/>
        <v>43939UT</v>
      </c>
      <c r="C106" s="3">
        <v>20200418</v>
      </c>
      <c r="D106" s="4" t="s">
        <v>53</v>
      </c>
      <c r="E106" s="5">
        <v>2931</v>
      </c>
      <c r="F106" s="5">
        <v>57013</v>
      </c>
      <c r="G106" s="3">
        <v>25</v>
      </c>
      <c r="H106" t="str">
        <f>VLOOKUP(D106,StateLookup!B:B,1,FALSE)</f>
        <v>UT</v>
      </c>
    </row>
    <row r="107" spans="1:8" ht="15.75" thickBot="1" x14ac:dyDescent="0.3">
      <c r="A107" s="6">
        <f t="shared" si="2"/>
        <v>43939</v>
      </c>
      <c r="B107" s="6" t="str">
        <f t="shared" si="3"/>
        <v>43939VA</v>
      </c>
      <c r="C107" s="3">
        <v>20200418</v>
      </c>
      <c r="D107" s="4" t="s">
        <v>54</v>
      </c>
      <c r="E107" s="5">
        <v>8053</v>
      </c>
      <c r="F107" s="5">
        <v>43878</v>
      </c>
      <c r="G107" s="3">
        <v>258</v>
      </c>
      <c r="H107" t="str">
        <f>VLOOKUP(D107,StateLookup!B:B,1,FALSE)</f>
        <v>VA</v>
      </c>
    </row>
    <row r="108" spans="1:8" ht="15.75" thickBot="1" x14ac:dyDescent="0.3">
      <c r="A108" s="6">
        <f t="shared" si="2"/>
        <v>43939</v>
      </c>
      <c r="B108" s="6" t="str">
        <f t="shared" si="3"/>
        <v>43939VI</v>
      </c>
      <c r="C108" s="3">
        <v>20200418</v>
      </c>
      <c r="D108" s="4" t="s">
        <v>55</v>
      </c>
      <c r="E108" s="3">
        <v>53</v>
      </c>
      <c r="F108" s="3">
        <v>390</v>
      </c>
      <c r="G108" s="3">
        <v>3</v>
      </c>
      <c r="H108" t="str">
        <f>VLOOKUP(D108,StateLookup!B:B,1,FALSE)</f>
        <v>VI</v>
      </c>
    </row>
    <row r="109" spans="1:8" ht="15.75" thickBot="1" x14ac:dyDescent="0.3">
      <c r="A109" s="6">
        <f t="shared" si="2"/>
        <v>43939</v>
      </c>
      <c r="B109" s="6" t="str">
        <f t="shared" si="3"/>
        <v>43939VT</v>
      </c>
      <c r="C109" s="3">
        <v>20200418</v>
      </c>
      <c r="D109" s="4" t="s">
        <v>56</v>
      </c>
      <c r="E109" s="3">
        <v>803</v>
      </c>
      <c r="F109" s="5">
        <v>11763</v>
      </c>
      <c r="G109" s="3">
        <v>38</v>
      </c>
      <c r="H109" t="str">
        <f>VLOOKUP(D109,StateLookup!B:B,1,FALSE)</f>
        <v>VT</v>
      </c>
    </row>
    <row r="110" spans="1:8" ht="15.75" thickBot="1" x14ac:dyDescent="0.3">
      <c r="A110" s="6">
        <f t="shared" si="2"/>
        <v>43939</v>
      </c>
      <c r="B110" s="6" t="str">
        <f t="shared" si="3"/>
        <v>43939WA</v>
      </c>
      <c r="C110" s="3">
        <v>20200418</v>
      </c>
      <c r="D110" s="4" t="s">
        <v>57</v>
      </c>
      <c r="E110" s="5">
        <v>11445</v>
      </c>
      <c r="F110" s="5">
        <v>120182</v>
      </c>
      <c r="G110" s="3">
        <v>603</v>
      </c>
      <c r="H110" t="str">
        <f>VLOOKUP(D110,StateLookup!B:B,1,FALSE)</f>
        <v>WA</v>
      </c>
    </row>
    <row r="111" spans="1:8" ht="15.75" thickBot="1" x14ac:dyDescent="0.3">
      <c r="A111" s="6">
        <f t="shared" si="2"/>
        <v>43939</v>
      </c>
      <c r="B111" s="6" t="str">
        <f t="shared" si="3"/>
        <v>43939WI</v>
      </c>
      <c r="C111" s="3">
        <v>20200418</v>
      </c>
      <c r="D111" s="4" t="s">
        <v>58</v>
      </c>
      <c r="E111" s="5">
        <v>4199</v>
      </c>
      <c r="F111" s="5">
        <v>43962</v>
      </c>
      <c r="G111" s="3">
        <v>211</v>
      </c>
      <c r="H111" t="str">
        <f>VLOOKUP(D111,StateLookup!B:B,1,FALSE)</f>
        <v>WI</v>
      </c>
    </row>
    <row r="112" spans="1:8" ht="15.75" thickBot="1" x14ac:dyDescent="0.3">
      <c r="A112" s="6">
        <f t="shared" si="2"/>
        <v>43939</v>
      </c>
      <c r="B112" s="6" t="str">
        <f t="shared" si="3"/>
        <v>43939WV</v>
      </c>
      <c r="C112" s="3">
        <v>20200418</v>
      </c>
      <c r="D112" s="4" t="s">
        <v>59</v>
      </c>
      <c r="E112" s="3">
        <v>785</v>
      </c>
      <c r="F112" s="5">
        <v>18655</v>
      </c>
      <c r="G112" s="3">
        <v>16</v>
      </c>
      <c r="H112" t="str">
        <f>VLOOKUP(D112,StateLookup!B:B,1,FALSE)</f>
        <v>WV</v>
      </c>
    </row>
    <row r="113" spans="1:8" ht="15.75" thickBot="1" x14ac:dyDescent="0.3">
      <c r="A113" s="6">
        <f t="shared" si="2"/>
        <v>43939</v>
      </c>
      <c r="B113" s="6" t="str">
        <f t="shared" si="3"/>
        <v>43939WY</v>
      </c>
      <c r="C113" s="3">
        <v>20200418</v>
      </c>
      <c r="D113" s="4" t="s">
        <v>60</v>
      </c>
      <c r="E113" s="3">
        <v>305</v>
      </c>
      <c r="F113" s="5">
        <v>6217</v>
      </c>
      <c r="G113" s="3">
        <v>2</v>
      </c>
      <c r="H113" t="str">
        <f>VLOOKUP(D113,StateLookup!B:B,1,FALSE)</f>
        <v>WY</v>
      </c>
    </row>
    <row r="114" spans="1:8" ht="15.75" thickBot="1" x14ac:dyDescent="0.3">
      <c r="A114" s="6">
        <f t="shared" si="2"/>
        <v>43938</v>
      </c>
      <c r="B114" s="6" t="str">
        <f t="shared" si="3"/>
        <v>43938AK</v>
      </c>
      <c r="C114" s="3">
        <v>20200417</v>
      </c>
      <c r="D114" s="4" t="s">
        <v>5</v>
      </c>
      <c r="E114" s="3">
        <v>309</v>
      </c>
      <c r="F114" s="5">
        <v>9141</v>
      </c>
      <c r="G114" s="3">
        <v>9</v>
      </c>
      <c r="H114" t="str">
        <f>VLOOKUP(D114,StateLookup!B:B,1,FALSE)</f>
        <v>AK</v>
      </c>
    </row>
    <row r="115" spans="1:8" ht="15.75" thickBot="1" x14ac:dyDescent="0.3">
      <c r="A115" s="6">
        <f t="shared" si="2"/>
        <v>43938</v>
      </c>
      <c r="B115" s="6" t="str">
        <f t="shared" si="3"/>
        <v>43938AL</v>
      </c>
      <c r="C115" s="3">
        <v>20200417</v>
      </c>
      <c r="D115" s="4" t="s">
        <v>6</v>
      </c>
      <c r="E115" s="5">
        <v>4530</v>
      </c>
      <c r="F115" s="5">
        <v>33318</v>
      </c>
      <c r="G115" s="3">
        <v>144</v>
      </c>
      <c r="H115" t="str">
        <f>VLOOKUP(D115,StateLookup!B:B,1,FALSE)</f>
        <v>AL</v>
      </c>
    </row>
    <row r="116" spans="1:8" ht="15.75" thickBot="1" x14ac:dyDescent="0.3">
      <c r="A116" s="6">
        <f t="shared" si="2"/>
        <v>43938</v>
      </c>
      <c r="B116" s="6" t="str">
        <f t="shared" si="3"/>
        <v>43938AR</v>
      </c>
      <c r="C116" s="3">
        <v>20200417</v>
      </c>
      <c r="D116" s="4" t="s">
        <v>7</v>
      </c>
      <c r="E116" s="5">
        <v>1695</v>
      </c>
      <c r="F116" s="5">
        <v>21799</v>
      </c>
      <c r="G116" s="3">
        <v>37</v>
      </c>
      <c r="H116" t="str">
        <f>VLOOKUP(D116,StateLookup!B:B,1,FALSE)</f>
        <v>AR</v>
      </c>
    </row>
    <row r="117" spans="1:8" ht="15.75" thickBot="1" x14ac:dyDescent="0.3">
      <c r="A117" s="6">
        <f t="shared" si="2"/>
        <v>43938</v>
      </c>
      <c r="B117" s="6" t="str">
        <f t="shared" si="3"/>
        <v>43938AS</v>
      </c>
      <c r="C117" s="3">
        <v>20200417</v>
      </c>
      <c r="D117" s="4" t="s">
        <v>8</v>
      </c>
      <c r="E117" s="3">
        <v>0</v>
      </c>
      <c r="F117" s="3">
        <v>3</v>
      </c>
      <c r="G117" s="4"/>
      <c r="H117" t="str">
        <f>VLOOKUP(D117,StateLookup!B:B,1,FALSE)</f>
        <v>AS</v>
      </c>
    </row>
    <row r="118" spans="1:8" ht="15.75" thickBot="1" x14ac:dyDescent="0.3">
      <c r="A118" s="6">
        <f t="shared" si="2"/>
        <v>43938</v>
      </c>
      <c r="B118" s="6" t="str">
        <f t="shared" si="3"/>
        <v>43938AZ</v>
      </c>
      <c r="C118" s="3">
        <v>20200417</v>
      </c>
      <c r="D118" s="4" t="s">
        <v>9</v>
      </c>
      <c r="E118" s="5">
        <v>4507</v>
      </c>
      <c r="F118" s="5">
        <v>44723</v>
      </c>
      <c r="G118" s="3">
        <v>169</v>
      </c>
      <c r="H118" t="str">
        <f>VLOOKUP(D118,StateLookup!B:B,1,FALSE)</f>
        <v>AZ</v>
      </c>
    </row>
    <row r="119" spans="1:8" ht="15.75" thickBot="1" x14ac:dyDescent="0.3">
      <c r="A119" s="6">
        <f t="shared" si="2"/>
        <v>43938</v>
      </c>
      <c r="B119" s="6" t="str">
        <f t="shared" si="3"/>
        <v>43938CA</v>
      </c>
      <c r="C119" s="3">
        <v>20200417</v>
      </c>
      <c r="D119" s="4" t="s">
        <v>10</v>
      </c>
      <c r="E119" s="5">
        <v>27528</v>
      </c>
      <c r="F119" s="5">
        <v>224086</v>
      </c>
      <c r="G119" s="3">
        <v>985</v>
      </c>
      <c r="H119" t="str">
        <f>VLOOKUP(D119,StateLookup!B:B,1,FALSE)</f>
        <v>CA</v>
      </c>
    </row>
    <row r="120" spans="1:8" ht="15.75" thickBot="1" x14ac:dyDescent="0.3">
      <c r="A120" s="6">
        <f t="shared" si="2"/>
        <v>43938</v>
      </c>
      <c r="B120" s="6" t="str">
        <f t="shared" si="3"/>
        <v>43938CO</v>
      </c>
      <c r="C120" s="3">
        <v>20200417</v>
      </c>
      <c r="D120" s="4" t="s">
        <v>11</v>
      </c>
      <c r="E120" s="5">
        <v>8675</v>
      </c>
      <c r="F120" s="5">
        <v>33155</v>
      </c>
      <c r="G120" s="3">
        <v>374</v>
      </c>
      <c r="H120" t="str">
        <f>VLOOKUP(D120,StateLookup!B:B,1,FALSE)</f>
        <v>CO</v>
      </c>
    </row>
    <row r="121" spans="1:8" ht="15.75" thickBot="1" x14ac:dyDescent="0.3">
      <c r="A121" s="6">
        <f t="shared" si="2"/>
        <v>43938</v>
      </c>
      <c r="B121" s="6" t="str">
        <f t="shared" si="3"/>
        <v>43938CT</v>
      </c>
      <c r="C121" s="3">
        <v>20200417</v>
      </c>
      <c r="D121" s="4" t="s">
        <v>12</v>
      </c>
      <c r="E121" s="5">
        <v>16809</v>
      </c>
      <c r="F121" s="5">
        <v>38653</v>
      </c>
      <c r="G121" s="3">
        <v>1036</v>
      </c>
      <c r="H121" t="str">
        <f>VLOOKUP(D121,StateLookup!B:B,1,FALSE)</f>
        <v>CT</v>
      </c>
    </row>
    <row r="122" spans="1:8" ht="15.75" thickBot="1" x14ac:dyDescent="0.3">
      <c r="A122" s="6">
        <f t="shared" si="2"/>
        <v>43938</v>
      </c>
      <c r="B122" s="6" t="str">
        <f t="shared" si="3"/>
        <v>43938DC</v>
      </c>
      <c r="C122" s="3">
        <v>20200417</v>
      </c>
      <c r="D122" s="4" t="s">
        <v>13</v>
      </c>
      <c r="E122" s="5">
        <v>2476</v>
      </c>
      <c r="F122" s="5">
        <v>10167</v>
      </c>
      <c r="G122" s="3">
        <v>86</v>
      </c>
      <c r="H122" t="str">
        <f>VLOOKUP(D122,StateLookup!B:B,1,FALSE)</f>
        <v>DC</v>
      </c>
    </row>
    <row r="123" spans="1:8" ht="15.75" thickBot="1" x14ac:dyDescent="0.3">
      <c r="A123" s="6">
        <f t="shared" si="2"/>
        <v>43938</v>
      </c>
      <c r="B123" s="6" t="str">
        <f t="shared" si="3"/>
        <v>43938DE</v>
      </c>
      <c r="C123" s="3">
        <v>20200417</v>
      </c>
      <c r="D123" s="4" t="s">
        <v>14</v>
      </c>
      <c r="E123" s="5">
        <v>2323</v>
      </c>
      <c r="F123" s="5">
        <v>11694</v>
      </c>
      <c r="G123" s="3">
        <v>61</v>
      </c>
      <c r="H123" t="str">
        <f>VLOOKUP(D123,StateLookup!B:B,1,FALSE)</f>
        <v>DE</v>
      </c>
    </row>
    <row r="124" spans="1:8" ht="15.75" thickBot="1" x14ac:dyDescent="0.3">
      <c r="A124" s="6">
        <f t="shared" si="2"/>
        <v>43938</v>
      </c>
      <c r="B124" s="6" t="str">
        <f t="shared" si="3"/>
        <v>43938FL</v>
      </c>
      <c r="C124" s="3">
        <v>20200417</v>
      </c>
      <c r="D124" s="4" t="s">
        <v>15</v>
      </c>
      <c r="E124" s="5">
        <v>24119</v>
      </c>
      <c r="F124" s="5">
        <v>210718</v>
      </c>
      <c r="G124" s="3">
        <v>699</v>
      </c>
      <c r="H124" t="str">
        <f>VLOOKUP(D124,StateLookup!B:B,1,FALSE)</f>
        <v>FL</v>
      </c>
    </row>
    <row r="125" spans="1:8" ht="15.75" thickBot="1" x14ac:dyDescent="0.3">
      <c r="A125" s="6">
        <f t="shared" si="2"/>
        <v>43938</v>
      </c>
      <c r="B125" s="6" t="str">
        <f t="shared" si="3"/>
        <v>43938GA</v>
      </c>
      <c r="C125" s="3">
        <v>20200417</v>
      </c>
      <c r="D125" s="4" t="s">
        <v>16</v>
      </c>
      <c r="E125" s="5">
        <v>17194</v>
      </c>
      <c r="F125" s="5">
        <v>54490</v>
      </c>
      <c r="G125" s="3">
        <v>650</v>
      </c>
      <c r="H125" t="str">
        <f>VLOOKUP(D125,StateLookup!B:B,1,FALSE)</f>
        <v>GA</v>
      </c>
    </row>
    <row r="126" spans="1:8" ht="15.75" thickBot="1" x14ac:dyDescent="0.3">
      <c r="A126" s="6">
        <f t="shared" si="2"/>
        <v>43938</v>
      </c>
      <c r="B126" s="6" t="str">
        <f t="shared" si="3"/>
        <v>43938GU</v>
      </c>
      <c r="C126" s="3">
        <v>20200417</v>
      </c>
      <c r="D126" s="4" t="s">
        <v>17</v>
      </c>
      <c r="E126" s="3">
        <v>136</v>
      </c>
      <c r="F126" s="3">
        <v>940</v>
      </c>
      <c r="G126" s="3">
        <v>5</v>
      </c>
      <c r="H126" t="str">
        <f>VLOOKUP(D126,StateLookup!B:B,1,FALSE)</f>
        <v>GU</v>
      </c>
    </row>
    <row r="127" spans="1:8" ht="15.75" thickBot="1" x14ac:dyDescent="0.3">
      <c r="A127" s="6">
        <f t="shared" si="2"/>
        <v>43938</v>
      </c>
      <c r="B127" s="6" t="str">
        <f t="shared" si="3"/>
        <v>43938HI</v>
      </c>
      <c r="C127" s="3">
        <v>20200417</v>
      </c>
      <c r="D127" s="4" t="s">
        <v>18</v>
      </c>
      <c r="E127" s="3">
        <v>541</v>
      </c>
      <c r="F127" s="5">
        <v>21316</v>
      </c>
      <c r="G127" s="3">
        <v>9</v>
      </c>
      <c r="H127" t="str">
        <f>VLOOKUP(D127,StateLookup!B:B,1,FALSE)</f>
        <v>HI</v>
      </c>
    </row>
    <row r="128" spans="1:8" ht="15.75" thickBot="1" x14ac:dyDescent="0.3">
      <c r="A128" s="6">
        <f t="shared" si="2"/>
        <v>43938</v>
      </c>
      <c r="B128" s="6" t="str">
        <f t="shared" si="3"/>
        <v>43938IA</v>
      </c>
      <c r="C128" s="3">
        <v>20200417</v>
      </c>
      <c r="D128" s="4" t="s">
        <v>19</v>
      </c>
      <c r="E128" s="5">
        <v>2332</v>
      </c>
      <c r="F128" s="5">
        <v>19460</v>
      </c>
      <c r="G128" s="3">
        <v>64</v>
      </c>
      <c r="H128" t="str">
        <f>VLOOKUP(D128,StateLookup!B:B,1,FALSE)</f>
        <v>IA</v>
      </c>
    </row>
    <row r="129" spans="1:8" ht="15.75" thickBot="1" x14ac:dyDescent="0.3">
      <c r="A129" s="6">
        <f t="shared" si="2"/>
        <v>43938</v>
      </c>
      <c r="B129" s="6" t="str">
        <f t="shared" si="3"/>
        <v>43938ID</v>
      </c>
      <c r="C129" s="3">
        <v>20200417</v>
      </c>
      <c r="D129" s="4" t="s">
        <v>20</v>
      </c>
      <c r="E129" s="5">
        <v>1609</v>
      </c>
      <c r="F129" s="5">
        <v>14574</v>
      </c>
      <c r="G129" s="3">
        <v>41</v>
      </c>
      <c r="H129" t="str">
        <f>VLOOKUP(D129,StateLookup!B:B,1,FALSE)</f>
        <v>ID</v>
      </c>
    </row>
    <row r="130" spans="1:8" ht="15.75" thickBot="1" x14ac:dyDescent="0.3">
      <c r="A130" s="6">
        <f t="shared" si="2"/>
        <v>43938</v>
      </c>
      <c r="B130" s="6" t="str">
        <f t="shared" si="3"/>
        <v>43938IL</v>
      </c>
      <c r="C130" s="3">
        <v>20200417</v>
      </c>
      <c r="D130" s="4" t="s">
        <v>21</v>
      </c>
      <c r="E130" s="5">
        <v>27575</v>
      </c>
      <c r="F130" s="5">
        <v>102588</v>
      </c>
      <c r="G130" s="3">
        <v>1134</v>
      </c>
      <c r="H130" t="str">
        <f>VLOOKUP(D130,StateLookup!B:B,1,FALSE)</f>
        <v>IL</v>
      </c>
    </row>
    <row r="131" spans="1:8" ht="15.75" thickBot="1" x14ac:dyDescent="0.3">
      <c r="A131" s="6">
        <f t="shared" ref="A131:A194" si="4">DATE(LEFT(C131,4),LEFT(RIGHT(C131,4),2),RIGHT(C131,2))</f>
        <v>43938</v>
      </c>
      <c r="B131" s="6" t="str">
        <f t="shared" ref="B131:B194" si="5">A131&amp;D131</f>
        <v>43938IN</v>
      </c>
      <c r="C131" s="3">
        <v>20200417</v>
      </c>
      <c r="D131" s="4" t="s">
        <v>22</v>
      </c>
      <c r="E131" s="5">
        <v>10154</v>
      </c>
      <c r="F131" s="5">
        <v>44631</v>
      </c>
      <c r="G131" s="3">
        <v>519</v>
      </c>
      <c r="H131" t="str">
        <f>VLOOKUP(D131,StateLookup!B:B,1,FALSE)</f>
        <v>IN</v>
      </c>
    </row>
    <row r="132" spans="1:8" ht="15.75" thickBot="1" x14ac:dyDescent="0.3">
      <c r="A132" s="6">
        <f t="shared" si="4"/>
        <v>43938</v>
      </c>
      <c r="B132" s="6" t="str">
        <f t="shared" si="5"/>
        <v>43938KS</v>
      </c>
      <c r="C132" s="3">
        <v>20200417</v>
      </c>
      <c r="D132" s="4" t="s">
        <v>23</v>
      </c>
      <c r="E132" s="5">
        <v>1705</v>
      </c>
      <c r="F132" s="5">
        <v>15196</v>
      </c>
      <c r="G132" s="3">
        <v>84</v>
      </c>
      <c r="H132" t="str">
        <f>VLOOKUP(D132,StateLookup!B:B,1,FALSE)</f>
        <v>KS</v>
      </c>
    </row>
    <row r="133" spans="1:8" ht="15.75" thickBot="1" x14ac:dyDescent="0.3">
      <c r="A133" s="6">
        <f t="shared" si="4"/>
        <v>43938</v>
      </c>
      <c r="B133" s="6" t="str">
        <f t="shared" si="5"/>
        <v>43938KY</v>
      </c>
      <c r="C133" s="3">
        <v>20200417</v>
      </c>
      <c r="D133" s="4" t="s">
        <v>24</v>
      </c>
      <c r="E133" s="5">
        <v>2429</v>
      </c>
      <c r="F133" s="5">
        <v>27318</v>
      </c>
      <c r="G133" s="3">
        <v>129</v>
      </c>
      <c r="H133" t="str">
        <f>VLOOKUP(D133,StateLookup!B:B,1,FALSE)</f>
        <v>KY</v>
      </c>
    </row>
    <row r="134" spans="1:8" ht="15.75" thickBot="1" x14ac:dyDescent="0.3">
      <c r="A134" s="6">
        <f t="shared" si="4"/>
        <v>43938</v>
      </c>
      <c r="B134" s="6" t="str">
        <f t="shared" si="5"/>
        <v>43938LA</v>
      </c>
      <c r="C134" s="3">
        <v>20200417</v>
      </c>
      <c r="D134" s="4" t="s">
        <v>25</v>
      </c>
      <c r="E134" s="5">
        <v>23118</v>
      </c>
      <c r="F134" s="5">
        <v>108869</v>
      </c>
      <c r="G134" s="3">
        <v>1213</v>
      </c>
      <c r="H134" t="str">
        <f>VLOOKUP(D134,StateLookup!B:B,1,FALSE)</f>
        <v>LA</v>
      </c>
    </row>
    <row r="135" spans="1:8" ht="15.75" thickBot="1" x14ac:dyDescent="0.3">
      <c r="A135" s="6">
        <f t="shared" si="4"/>
        <v>43938</v>
      </c>
      <c r="B135" s="6" t="str">
        <f t="shared" si="5"/>
        <v>43938MA</v>
      </c>
      <c r="C135" s="3">
        <v>20200417</v>
      </c>
      <c r="D135" s="4" t="s">
        <v>26</v>
      </c>
      <c r="E135" s="5">
        <v>34402</v>
      </c>
      <c r="F135" s="5">
        <v>114342</v>
      </c>
      <c r="G135" s="3">
        <v>1404</v>
      </c>
      <c r="H135" t="str">
        <f>VLOOKUP(D135,StateLookup!B:B,1,FALSE)</f>
        <v>MA</v>
      </c>
    </row>
    <row r="136" spans="1:8" ht="15.75" thickBot="1" x14ac:dyDescent="0.3">
      <c r="A136" s="6">
        <f t="shared" si="4"/>
        <v>43938</v>
      </c>
      <c r="B136" s="6" t="str">
        <f t="shared" si="5"/>
        <v>43938MD</v>
      </c>
      <c r="C136" s="3">
        <v>20200417</v>
      </c>
      <c r="D136" s="4" t="s">
        <v>27</v>
      </c>
      <c r="E136" s="5">
        <v>11572</v>
      </c>
      <c r="F136" s="5">
        <v>50437</v>
      </c>
      <c r="G136" s="3">
        <v>425</v>
      </c>
      <c r="H136" t="str">
        <f>VLOOKUP(D136,StateLookup!B:B,1,FALSE)</f>
        <v>MD</v>
      </c>
    </row>
    <row r="137" spans="1:8" ht="15.75" thickBot="1" x14ac:dyDescent="0.3">
      <c r="A137" s="6">
        <f t="shared" si="4"/>
        <v>43938</v>
      </c>
      <c r="B137" s="6" t="str">
        <f t="shared" si="5"/>
        <v>43938ME</v>
      </c>
      <c r="C137" s="3">
        <v>20200417</v>
      </c>
      <c r="D137" s="4" t="s">
        <v>28</v>
      </c>
      <c r="E137" s="3">
        <v>827</v>
      </c>
      <c r="F137" s="5">
        <v>14076</v>
      </c>
      <c r="G137" s="3">
        <v>29</v>
      </c>
      <c r="H137" t="str">
        <f>VLOOKUP(D137,StateLookup!B:B,1,FALSE)</f>
        <v>ME</v>
      </c>
    </row>
    <row r="138" spans="1:8" ht="15.75" thickBot="1" x14ac:dyDescent="0.3">
      <c r="A138" s="6">
        <f t="shared" si="4"/>
        <v>43938</v>
      </c>
      <c r="B138" s="6" t="str">
        <f t="shared" si="5"/>
        <v>43938MI</v>
      </c>
      <c r="C138" s="3">
        <v>20200417</v>
      </c>
      <c r="D138" s="4" t="s">
        <v>29</v>
      </c>
      <c r="E138" s="5">
        <v>30023</v>
      </c>
      <c r="F138" s="5">
        <v>68936</v>
      </c>
      <c r="G138" s="3">
        <v>2227</v>
      </c>
      <c r="H138" t="str">
        <f>VLOOKUP(D138,StateLookup!B:B,1,FALSE)</f>
        <v>MI</v>
      </c>
    </row>
    <row r="139" spans="1:8" ht="15.75" thickBot="1" x14ac:dyDescent="0.3">
      <c r="A139" s="6">
        <f t="shared" si="4"/>
        <v>43938</v>
      </c>
      <c r="B139" s="6" t="str">
        <f t="shared" si="5"/>
        <v>43938MN</v>
      </c>
      <c r="C139" s="3">
        <v>20200417</v>
      </c>
      <c r="D139" s="4" t="s">
        <v>30</v>
      </c>
      <c r="E139" s="5">
        <v>2071</v>
      </c>
      <c r="F139" s="5">
        <v>40982</v>
      </c>
      <c r="G139" s="3">
        <v>111</v>
      </c>
      <c r="H139" t="str">
        <f>VLOOKUP(D139,StateLookup!B:B,1,FALSE)</f>
        <v>MN</v>
      </c>
    </row>
    <row r="140" spans="1:8" ht="15.75" thickBot="1" x14ac:dyDescent="0.3">
      <c r="A140" s="6">
        <f t="shared" si="4"/>
        <v>43938</v>
      </c>
      <c r="B140" s="6" t="str">
        <f t="shared" si="5"/>
        <v>43938MO</v>
      </c>
      <c r="C140" s="3">
        <v>20200417</v>
      </c>
      <c r="D140" s="4" t="s">
        <v>31</v>
      </c>
      <c r="E140" s="5">
        <v>5283</v>
      </c>
      <c r="F140" s="5">
        <v>46434</v>
      </c>
      <c r="G140" s="3">
        <v>165</v>
      </c>
      <c r="H140" t="str">
        <f>VLOOKUP(D140,StateLookup!B:B,1,FALSE)</f>
        <v>MO</v>
      </c>
    </row>
    <row r="141" spans="1:8" ht="15.75" thickBot="1" x14ac:dyDescent="0.3">
      <c r="A141" s="6">
        <f t="shared" si="4"/>
        <v>43938</v>
      </c>
      <c r="B141" s="6" t="str">
        <f t="shared" si="5"/>
        <v>43938MP</v>
      </c>
      <c r="C141" s="3">
        <v>20200417</v>
      </c>
      <c r="D141" s="4" t="s">
        <v>32</v>
      </c>
      <c r="E141" s="3">
        <v>13</v>
      </c>
      <c r="F141" s="3">
        <v>42</v>
      </c>
      <c r="G141" s="3">
        <v>2</v>
      </c>
      <c r="H141" t="str">
        <f>VLOOKUP(D141,StateLookup!B:B,1,FALSE)</f>
        <v>MP</v>
      </c>
    </row>
    <row r="142" spans="1:8" ht="15.75" thickBot="1" x14ac:dyDescent="0.3">
      <c r="A142" s="6">
        <f t="shared" si="4"/>
        <v>43938</v>
      </c>
      <c r="B142" s="6" t="str">
        <f t="shared" si="5"/>
        <v>43938MS</v>
      </c>
      <c r="C142" s="3">
        <v>20200417</v>
      </c>
      <c r="D142" s="4" t="s">
        <v>33</v>
      </c>
      <c r="E142" s="5">
        <v>3793</v>
      </c>
      <c r="F142" s="5">
        <v>34791</v>
      </c>
      <c r="G142" s="3">
        <v>140</v>
      </c>
      <c r="H142" t="str">
        <f>VLOOKUP(D142,StateLookup!B:B,1,FALSE)</f>
        <v>MS</v>
      </c>
    </row>
    <row r="143" spans="1:8" ht="15.75" thickBot="1" x14ac:dyDescent="0.3">
      <c r="A143" s="6">
        <f t="shared" si="4"/>
        <v>43938</v>
      </c>
      <c r="B143" s="6" t="str">
        <f t="shared" si="5"/>
        <v>43938MT</v>
      </c>
      <c r="C143" s="3">
        <v>20200417</v>
      </c>
      <c r="D143" s="4" t="s">
        <v>34</v>
      </c>
      <c r="E143" s="3">
        <v>422</v>
      </c>
      <c r="F143" s="5">
        <v>9822</v>
      </c>
      <c r="G143" s="3">
        <v>8</v>
      </c>
      <c r="H143" t="str">
        <f>VLOOKUP(D143,StateLookup!B:B,1,FALSE)</f>
        <v>MT</v>
      </c>
    </row>
    <row r="144" spans="1:8" ht="15.75" thickBot="1" x14ac:dyDescent="0.3">
      <c r="A144" s="6">
        <f t="shared" si="4"/>
        <v>43938</v>
      </c>
      <c r="B144" s="6" t="str">
        <f t="shared" si="5"/>
        <v>43938NC</v>
      </c>
      <c r="C144" s="3">
        <v>20200417</v>
      </c>
      <c r="D144" s="4" t="s">
        <v>35</v>
      </c>
      <c r="E144" s="5">
        <v>5859</v>
      </c>
      <c r="F144" s="5">
        <v>67122</v>
      </c>
      <c r="G144" s="3">
        <v>152</v>
      </c>
      <c r="H144" t="str">
        <f>VLOOKUP(D144,StateLookup!B:B,1,FALSE)</f>
        <v>NC</v>
      </c>
    </row>
    <row r="145" spans="1:8" ht="15.75" thickBot="1" x14ac:dyDescent="0.3">
      <c r="A145" s="6">
        <f t="shared" si="4"/>
        <v>43938</v>
      </c>
      <c r="B145" s="6" t="str">
        <f t="shared" si="5"/>
        <v>43938ND</v>
      </c>
      <c r="C145" s="3">
        <v>20200417</v>
      </c>
      <c r="D145" s="4" t="s">
        <v>36</v>
      </c>
      <c r="E145" s="3">
        <v>439</v>
      </c>
      <c r="F145" s="5">
        <v>11903</v>
      </c>
      <c r="G145" s="3">
        <v>9</v>
      </c>
      <c r="H145" t="str">
        <f>VLOOKUP(D145,StateLookup!B:B,1,FALSE)</f>
        <v>ND</v>
      </c>
    </row>
    <row r="146" spans="1:8" ht="15.75" thickBot="1" x14ac:dyDescent="0.3">
      <c r="A146" s="6">
        <f t="shared" si="4"/>
        <v>43938</v>
      </c>
      <c r="B146" s="6" t="str">
        <f t="shared" si="5"/>
        <v>43938NE</v>
      </c>
      <c r="C146" s="3">
        <v>20200417</v>
      </c>
      <c r="D146" s="4" t="s">
        <v>37</v>
      </c>
      <c r="E146" s="5">
        <v>1066</v>
      </c>
      <c r="F146" s="5">
        <v>12038</v>
      </c>
      <c r="G146" s="3">
        <v>24</v>
      </c>
      <c r="H146" t="str">
        <f>VLOOKUP(D146,StateLookup!B:B,1,FALSE)</f>
        <v>NE</v>
      </c>
    </row>
    <row r="147" spans="1:8" ht="15.75" thickBot="1" x14ac:dyDescent="0.3">
      <c r="A147" s="6">
        <f t="shared" si="4"/>
        <v>43938</v>
      </c>
      <c r="B147" s="6" t="str">
        <f t="shared" si="5"/>
        <v>43938NH</v>
      </c>
      <c r="C147" s="3">
        <v>20200417</v>
      </c>
      <c r="D147" s="4" t="s">
        <v>38</v>
      </c>
      <c r="E147" s="5">
        <v>1287</v>
      </c>
      <c r="F147" s="5">
        <v>11421</v>
      </c>
      <c r="G147" s="3">
        <v>37</v>
      </c>
      <c r="H147" t="str">
        <f>VLOOKUP(D147,StateLookup!B:B,1,FALSE)</f>
        <v>NH</v>
      </c>
    </row>
    <row r="148" spans="1:8" ht="15.75" thickBot="1" x14ac:dyDescent="0.3">
      <c r="A148" s="6">
        <f t="shared" si="4"/>
        <v>43938</v>
      </c>
      <c r="B148" s="6" t="str">
        <f t="shared" si="5"/>
        <v>43938NJ</v>
      </c>
      <c r="C148" s="3">
        <v>20200417</v>
      </c>
      <c r="D148" s="4" t="s">
        <v>39</v>
      </c>
      <c r="E148" s="5">
        <v>78467</v>
      </c>
      <c r="F148" s="5">
        <v>78982</v>
      </c>
      <c r="G148" s="3">
        <v>3840</v>
      </c>
      <c r="H148" t="str">
        <f>VLOOKUP(D148,StateLookup!B:B,1,FALSE)</f>
        <v>NJ</v>
      </c>
    </row>
    <row r="149" spans="1:8" ht="15.75" thickBot="1" x14ac:dyDescent="0.3">
      <c r="A149" s="6">
        <f t="shared" si="4"/>
        <v>43938</v>
      </c>
      <c r="B149" s="6" t="str">
        <f t="shared" si="5"/>
        <v>43938NM</v>
      </c>
      <c r="C149" s="3">
        <v>20200417</v>
      </c>
      <c r="D149" s="4" t="s">
        <v>40</v>
      </c>
      <c r="E149" s="5">
        <v>1597</v>
      </c>
      <c r="F149" s="5">
        <v>32891</v>
      </c>
      <c r="G149" s="3">
        <v>44</v>
      </c>
      <c r="H149" t="str">
        <f>VLOOKUP(D149,StateLookup!B:B,1,FALSE)</f>
        <v>NM</v>
      </c>
    </row>
    <row r="150" spans="1:8" ht="15.75" thickBot="1" x14ac:dyDescent="0.3">
      <c r="A150" s="6">
        <f t="shared" si="4"/>
        <v>43938</v>
      </c>
      <c r="B150" s="6" t="str">
        <f t="shared" si="5"/>
        <v>43938NV</v>
      </c>
      <c r="C150" s="3">
        <v>20200417</v>
      </c>
      <c r="D150" s="4" t="s">
        <v>41</v>
      </c>
      <c r="E150" s="5">
        <v>3524</v>
      </c>
      <c r="F150" s="5">
        <v>26238</v>
      </c>
      <c r="G150" s="3">
        <v>142</v>
      </c>
      <c r="H150" t="str">
        <f>VLOOKUP(D150,StateLookup!B:B,1,FALSE)</f>
        <v>NV</v>
      </c>
    </row>
    <row r="151" spans="1:8" ht="15.75" thickBot="1" x14ac:dyDescent="0.3">
      <c r="A151" s="6">
        <f t="shared" si="4"/>
        <v>43938</v>
      </c>
      <c r="B151" s="6" t="str">
        <f t="shared" si="5"/>
        <v>43938NY</v>
      </c>
      <c r="C151" s="3">
        <v>20200417</v>
      </c>
      <c r="D151" s="4" t="s">
        <v>42</v>
      </c>
      <c r="E151" s="5">
        <v>229642</v>
      </c>
      <c r="F151" s="5">
        <v>343581</v>
      </c>
      <c r="G151" s="3">
        <v>12822</v>
      </c>
      <c r="H151" t="str">
        <f>VLOOKUP(D151,StateLookup!B:B,1,FALSE)</f>
        <v>NY</v>
      </c>
    </row>
    <row r="152" spans="1:8" ht="15.75" thickBot="1" x14ac:dyDescent="0.3">
      <c r="A152" s="6">
        <f t="shared" si="4"/>
        <v>43938</v>
      </c>
      <c r="B152" s="6" t="str">
        <f t="shared" si="5"/>
        <v>43938OH</v>
      </c>
      <c r="C152" s="3">
        <v>20200417</v>
      </c>
      <c r="D152" s="4" t="s">
        <v>43</v>
      </c>
      <c r="E152" s="5">
        <v>8858</v>
      </c>
      <c r="F152" s="5">
        <v>68819</v>
      </c>
      <c r="G152" s="3">
        <v>418</v>
      </c>
      <c r="H152" t="str">
        <f>VLOOKUP(D152,StateLookup!B:B,1,FALSE)</f>
        <v>OH</v>
      </c>
    </row>
    <row r="153" spans="1:8" ht="15.75" thickBot="1" x14ac:dyDescent="0.3">
      <c r="A153" s="6">
        <f t="shared" si="4"/>
        <v>43938</v>
      </c>
      <c r="B153" s="6" t="str">
        <f t="shared" si="5"/>
        <v>43938OK</v>
      </c>
      <c r="C153" s="3">
        <v>20200417</v>
      </c>
      <c r="D153" s="4" t="s">
        <v>44</v>
      </c>
      <c r="E153" s="5">
        <v>2465</v>
      </c>
      <c r="F153" s="5">
        <v>31155</v>
      </c>
      <c r="G153" s="3">
        <v>136</v>
      </c>
      <c r="H153" t="str">
        <f>VLOOKUP(D153,StateLookup!B:B,1,FALSE)</f>
        <v>OK</v>
      </c>
    </row>
    <row r="154" spans="1:8" ht="15.75" thickBot="1" x14ac:dyDescent="0.3">
      <c r="A154" s="6">
        <f t="shared" si="4"/>
        <v>43938</v>
      </c>
      <c r="B154" s="6" t="str">
        <f t="shared" si="5"/>
        <v>43938OR</v>
      </c>
      <c r="C154" s="3">
        <v>20200417</v>
      </c>
      <c r="D154" s="4" t="s">
        <v>45</v>
      </c>
      <c r="E154" s="5">
        <v>1785</v>
      </c>
      <c r="F154" s="5">
        <v>34536</v>
      </c>
      <c r="G154" s="3">
        <v>70</v>
      </c>
      <c r="H154" t="str">
        <f>VLOOKUP(D154,StateLookup!B:B,1,FALSE)</f>
        <v>OR</v>
      </c>
    </row>
    <row r="155" spans="1:8" ht="15.75" thickBot="1" x14ac:dyDescent="0.3">
      <c r="A155" s="6">
        <f t="shared" si="4"/>
        <v>43938</v>
      </c>
      <c r="B155" s="6" t="str">
        <f t="shared" si="5"/>
        <v>43938PA</v>
      </c>
      <c r="C155" s="3">
        <v>20200417</v>
      </c>
      <c r="D155" s="4" t="s">
        <v>46</v>
      </c>
      <c r="E155" s="5">
        <v>29441</v>
      </c>
      <c r="F155" s="5">
        <v>117932</v>
      </c>
      <c r="G155" s="3">
        <v>756</v>
      </c>
      <c r="H155" t="str">
        <f>VLOOKUP(D155,StateLookup!B:B,1,FALSE)</f>
        <v>PA</v>
      </c>
    </row>
    <row r="156" spans="1:8" ht="15.75" thickBot="1" x14ac:dyDescent="0.3">
      <c r="A156" s="6">
        <f t="shared" si="4"/>
        <v>43938</v>
      </c>
      <c r="B156" s="6" t="str">
        <f t="shared" si="5"/>
        <v>43938PR</v>
      </c>
      <c r="C156" s="3">
        <v>20200417</v>
      </c>
      <c r="D156" s="4" t="s">
        <v>47</v>
      </c>
      <c r="E156" s="5">
        <v>1068</v>
      </c>
      <c r="F156" s="5">
        <v>7864</v>
      </c>
      <c r="G156" s="3">
        <v>58</v>
      </c>
      <c r="H156" t="str">
        <f>VLOOKUP(D156,StateLookup!B:B,1,FALSE)</f>
        <v>PR</v>
      </c>
    </row>
    <row r="157" spans="1:8" ht="15.75" thickBot="1" x14ac:dyDescent="0.3">
      <c r="A157" s="6">
        <f t="shared" si="4"/>
        <v>43938</v>
      </c>
      <c r="B157" s="6" t="str">
        <f t="shared" si="5"/>
        <v>43938RI</v>
      </c>
      <c r="C157" s="3">
        <v>20200417</v>
      </c>
      <c r="D157" s="4" t="s">
        <v>48</v>
      </c>
      <c r="E157" s="5">
        <v>4177</v>
      </c>
      <c r="F157" s="5">
        <v>26584</v>
      </c>
      <c r="G157" s="3">
        <v>118</v>
      </c>
      <c r="H157" t="str">
        <f>VLOOKUP(D157,StateLookup!B:B,1,FALSE)</f>
        <v>RI</v>
      </c>
    </row>
    <row r="158" spans="1:8" ht="15.75" thickBot="1" x14ac:dyDescent="0.3">
      <c r="A158" s="6">
        <f t="shared" si="4"/>
        <v>43938</v>
      </c>
      <c r="B158" s="6" t="str">
        <f t="shared" si="5"/>
        <v>43938SC</v>
      </c>
      <c r="C158" s="3">
        <v>20200417</v>
      </c>
      <c r="D158" s="4" t="s">
        <v>49</v>
      </c>
      <c r="E158" s="5">
        <v>3931</v>
      </c>
      <c r="F158" s="5">
        <v>32353</v>
      </c>
      <c r="G158" s="3">
        <v>109</v>
      </c>
      <c r="H158" t="str">
        <f>VLOOKUP(D158,StateLookup!B:B,1,FALSE)</f>
        <v>SC</v>
      </c>
    </row>
    <row r="159" spans="1:8" ht="15.75" thickBot="1" x14ac:dyDescent="0.3">
      <c r="A159" s="6">
        <f t="shared" si="4"/>
        <v>43938</v>
      </c>
      <c r="B159" s="6" t="str">
        <f t="shared" si="5"/>
        <v>43938SD</v>
      </c>
      <c r="C159" s="3">
        <v>20200417</v>
      </c>
      <c r="D159" s="4" t="s">
        <v>50</v>
      </c>
      <c r="E159" s="5">
        <v>1411</v>
      </c>
      <c r="F159" s="5">
        <v>9651</v>
      </c>
      <c r="G159" s="3">
        <v>7</v>
      </c>
      <c r="H159" t="str">
        <f>VLOOKUP(D159,StateLookup!B:B,1,FALSE)</f>
        <v>SD</v>
      </c>
    </row>
    <row r="160" spans="1:8" ht="15.75" thickBot="1" x14ac:dyDescent="0.3">
      <c r="A160" s="6">
        <f t="shared" si="4"/>
        <v>43938</v>
      </c>
      <c r="B160" s="6" t="str">
        <f t="shared" si="5"/>
        <v>43938TN</v>
      </c>
      <c r="C160" s="3">
        <v>20200417</v>
      </c>
      <c r="D160" s="4" t="s">
        <v>51</v>
      </c>
      <c r="E160" s="5">
        <v>6589</v>
      </c>
      <c r="F160" s="5">
        <v>80684</v>
      </c>
      <c r="G160" s="3">
        <v>142</v>
      </c>
      <c r="H160" t="str">
        <f>VLOOKUP(D160,StateLookup!B:B,1,FALSE)</f>
        <v>TN</v>
      </c>
    </row>
    <row r="161" spans="1:8" ht="15.75" thickBot="1" x14ac:dyDescent="0.3">
      <c r="A161" s="6">
        <f t="shared" si="4"/>
        <v>43938</v>
      </c>
      <c r="B161" s="6" t="str">
        <f t="shared" si="5"/>
        <v>43938TX</v>
      </c>
      <c r="C161" s="3">
        <v>20200417</v>
      </c>
      <c r="D161" s="4" t="s">
        <v>52</v>
      </c>
      <c r="E161" s="5">
        <v>17371</v>
      </c>
      <c r="F161" s="5">
        <v>152165</v>
      </c>
      <c r="G161" s="3">
        <v>428</v>
      </c>
      <c r="H161" t="str">
        <f>VLOOKUP(D161,StateLookup!B:B,1,FALSE)</f>
        <v>TX</v>
      </c>
    </row>
    <row r="162" spans="1:8" ht="15.75" thickBot="1" x14ac:dyDescent="0.3">
      <c r="A162" s="6">
        <f t="shared" si="4"/>
        <v>43938</v>
      </c>
      <c r="B162" s="6" t="str">
        <f t="shared" si="5"/>
        <v>43938UT</v>
      </c>
      <c r="C162" s="3">
        <v>20200417</v>
      </c>
      <c r="D162" s="4" t="s">
        <v>53</v>
      </c>
      <c r="E162" s="5">
        <v>2805</v>
      </c>
      <c r="F162" s="5">
        <v>52966</v>
      </c>
      <c r="G162" s="3">
        <v>23</v>
      </c>
      <c r="H162" t="str">
        <f>VLOOKUP(D162,StateLookup!B:B,1,FALSE)</f>
        <v>UT</v>
      </c>
    </row>
    <row r="163" spans="1:8" ht="15.75" thickBot="1" x14ac:dyDescent="0.3">
      <c r="A163" s="6">
        <f t="shared" si="4"/>
        <v>43938</v>
      </c>
      <c r="B163" s="6" t="str">
        <f t="shared" si="5"/>
        <v>43938VA</v>
      </c>
      <c r="C163" s="3">
        <v>20200417</v>
      </c>
      <c r="D163" s="4" t="s">
        <v>54</v>
      </c>
      <c r="E163" s="5">
        <v>7491</v>
      </c>
      <c r="F163" s="5">
        <v>41506</v>
      </c>
      <c r="G163" s="3">
        <v>231</v>
      </c>
      <c r="H163" t="str">
        <f>VLOOKUP(D163,StateLookup!B:B,1,FALSE)</f>
        <v>VA</v>
      </c>
    </row>
    <row r="164" spans="1:8" ht="15.75" thickBot="1" x14ac:dyDescent="0.3">
      <c r="A164" s="6">
        <f t="shared" si="4"/>
        <v>43938</v>
      </c>
      <c r="B164" s="6" t="str">
        <f t="shared" si="5"/>
        <v>43938VI</v>
      </c>
      <c r="C164" s="3">
        <v>20200417</v>
      </c>
      <c r="D164" s="4" t="s">
        <v>55</v>
      </c>
      <c r="E164" s="3">
        <v>51</v>
      </c>
      <c r="F164" s="3">
        <v>373</v>
      </c>
      <c r="G164" s="3">
        <v>2</v>
      </c>
      <c r="H164" t="str">
        <f>VLOOKUP(D164,StateLookup!B:B,1,FALSE)</f>
        <v>VI</v>
      </c>
    </row>
    <row r="165" spans="1:8" ht="15.75" thickBot="1" x14ac:dyDescent="0.3">
      <c r="A165" s="6">
        <f t="shared" si="4"/>
        <v>43938</v>
      </c>
      <c r="B165" s="6" t="str">
        <f t="shared" si="5"/>
        <v>43938VT</v>
      </c>
      <c r="C165" s="3">
        <v>20200417</v>
      </c>
      <c r="D165" s="4" t="s">
        <v>56</v>
      </c>
      <c r="E165" s="3">
        <v>779</v>
      </c>
      <c r="F165" s="5">
        <v>11337</v>
      </c>
      <c r="G165" s="3">
        <v>35</v>
      </c>
      <c r="H165" t="str">
        <f>VLOOKUP(D165,StateLookup!B:B,1,FALSE)</f>
        <v>VT</v>
      </c>
    </row>
    <row r="166" spans="1:8" ht="15.75" thickBot="1" x14ac:dyDescent="0.3">
      <c r="A166" s="6">
        <f t="shared" si="4"/>
        <v>43938</v>
      </c>
      <c r="B166" s="6" t="str">
        <f t="shared" si="5"/>
        <v>43938WA</v>
      </c>
      <c r="C166" s="3">
        <v>20200417</v>
      </c>
      <c r="D166" s="4" t="s">
        <v>57</v>
      </c>
      <c r="E166" s="5">
        <v>11152</v>
      </c>
      <c r="F166" s="5">
        <v>117748</v>
      </c>
      <c r="G166" s="3">
        <v>583</v>
      </c>
      <c r="H166" t="str">
        <f>VLOOKUP(D166,StateLookup!B:B,1,FALSE)</f>
        <v>WA</v>
      </c>
    </row>
    <row r="167" spans="1:8" ht="15.75" thickBot="1" x14ac:dyDescent="0.3">
      <c r="A167" s="6">
        <f t="shared" si="4"/>
        <v>43938</v>
      </c>
      <c r="B167" s="6" t="str">
        <f t="shared" si="5"/>
        <v>43938WI</v>
      </c>
      <c r="C167" s="3">
        <v>20200417</v>
      </c>
      <c r="D167" s="4" t="s">
        <v>58</v>
      </c>
      <c r="E167" s="5">
        <v>4045</v>
      </c>
      <c r="F167" s="5">
        <v>42365</v>
      </c>
      <c r="G167" s="3">
        <v>205</v>
      </c>
      <c r="H167" t="str">
        <f>VLOOKUP(D167,StateLookup!B:B,1,FALSE)</f>
        <v>WI</v>
      </c>
    </row>
    <row r="168" spans="1:8" ht="15.75" thickBot="1" x14ac:dyDescent="0.3">
      <c r="A168" s="6">
        <f t="shared" si="4"/>
        <v>43938</v>
      </c>
      <c r="B168" s="6" t="str">
        <f t="shared" si="5"/>
        <v>43938WV</v>
      </c>
      <c r="C168" s="3">
        <v>20200417</v>
      </c>
      <c r="D168" s="4" t="s">
        <v>59</v>
      </c>
      <c r="E168" s="3">
        <v>754</v>
      </c>
      <c r="F168" s="5">
        <v>17927</v>
      </c>
      <c r="G168" s="3">
        <v>13</v>
      </c>
      <c r="H168" t="str">
        <f>VLOOKUP(D168,StateLookup!B:B,1,FALSE)</f>
        <v>WV</v>
      </c>
    </row>
    <row r="169" spans="1:8" ht="15.75" thickBot="1" x14ac:dyDescent="0.3">
      <c r="A169" s="6">
        <f t="shared" si="4"/>
        <v>43938</v>
      </c>
      <c r="B169" s="6" t="str">
        <f t="shared" si="5"/>
        <v>43938WY</v>
      </c>
      <c r="C169" s="3">
        <v>20200417</v>
      </c>
      <c r="D169" s="4" t="s">
        <v>60</v>
      </c>
      <c r="E169" s="3">
        <v>296</v>
      </c>
      <c r="F169" s="5">
        <v>6131</v>
      </c>
      <c r="G169" s="3">
        <v>2</v>
      </c>
      <c r="H169" t="str">
        <f>VLOOKUP(D169,StateLookup!B:B,1,FALSE)</f>
        <v>WY</v>
      </c>
    </row>
    <row r="170" spans="1:8" ht="15.75" thickBot="1" x14ac:dyDescent="0.3">
      <c r="A170" s="6">
        <f t="shared" si="4"/>
        <v>43937</v>
      </c>
      <c r="B170" s="6" t="str">
        <f t="shared" si="5"/>
        <v>43937AK</v>
      </c>
      <c r="C170" s="3">
        <v>20200416</v>
      </c>
      <c r="D170" s="4" t="s">
        <v>5</v>
      </c>
      <c r="E170" s="3">
        <v>300</v>
      </c>
      <c r="F170" s="5">
        <v>8435</v>
      </c>
      <c r="G170" s="3">
        <v>9</v>
      </c>
      <c r="H170" t="str">
        <f>VLOOKUP(D170,StateLookup!B:B,1,FALSE)</f>
        <v>AK</v>
      </c>
    </row>
    <row r="171" spans="1:8" ht="15.75" thickBot="1" x14ac:dyDescent="0.3">
      <c r="A171" s="6">
        <f t="shared" si="4"/>
        <v>43937</v>
      </c>
      <c r="B171" s="6" t="str">
        <f t="shared" si="5"/>
        <v>43937AL</v>
      </c>
      <c r="C171" s="3">
        <v>20200416</v>
      </c>
      <c r="D171" s="4" t="s">
        <v>6</v>
      </c>
      <c r="E171" s="5">
        <v>4345</v>
      </c>
      <c r="F171" s="5">
        <v>32046</v>
      </c>
      <c r="G171" s="3">
        <v>133</v>
      </c>
      <c r="H171" t="str">
        <f>VLOOKUP(D171,StateLookup!B:B,1,FALSE)</f>
        <v>AL</v>
      </c>
    </row>
    <row r="172" spans="1:8" ht="15.75" thickBot="1" x14ac:dyDescent="0.3">
      <c r="A172" s="6">
        <f t="shared" si="4"/>
        <v>43937</v>
      </c>
      <c r="B172" s="6" t="str">
        <f t="shared" si="5"/>
        <v>43937AR</v>
      </c>
      <c r="C172" s="3">
        <v>20200416</v>
      </c>
      <c r="D172" s="4" t="s">
        <v>7</v>
      </c>
      <c r="E172" s="5">
        <v>1620</v>
      </c>
      <c r="F172" s="5">
        <v>21055</v>
      </c>
      <c r="G172" s="3">
        <v>37</v>
      </c>
      <c r="H172" t="str">
        <f>VLOOKUP(D172,StateLookup!B:B,1,FALSE)</f>
        <v>AR</v>
      </c>
    </row>
    <row r="173" spans="1:8" ht="15.75" thickBot="1" x14ac:dyDescent="0.3">
      <c r="A173" s="6">
        <f t="shared" si="4"/>
        <v>43937</v>
      </c>
      <c r="B173" s="6" t="str">
        <f t="shared" si="5"/>
        <v>43937AS</v>
      </c>
      <c r="C173" s="3">
        <v>20200416</v>
      </c>
      <c r="D173" s="4" t="s">
        <v>8</v>
      </c>
      <c r="E173" s="3">
        <v>0</v>
      </c>
      <c r="F173" s="3">
        <v>3</v>
      </c>
      <c r="G173" s="4"/>
      <c r="H173" t="str">
        <f>VLOOKUP(D173,StateLookup!B:B,1,FALSE)</f>
        <v>AS</v>
      </c>
    </row>
    <row r="174" spans="1:8" ht="15.75" thickBot="1" x14ac:dyDescent="0.3">
      <c r="A174" s="6">
        <f t="shared" si="4"/>
        <v>43937</v>
      </c>
      <c r="B174" s="6" t="str">
        <f t="shared" si="5"/>
        <v>43937AZ</v>
      </c>
      <c r="C174" s="3">
        <v>20200416</v>
      </c>
      <c r="D174" s="4" t="s">
        <v>9</v>
      </c>
      <c r="E174" s="5">
        <v>4234</v>
      </c>
      <c r="F174" s="5">
        <v>43164</v>
      </c>
      <c r="G174" s="3">
        <v>150</v>
      </c>
      <c r="H174" t="str">
        <f>VLOOKUP(D174,StateLookup!B:B,1,FALSE)</f>
        <v>AZ</v>
      </c>
    </row>
    <row r="175" spans="1:8" ht="15.75" thickBot="1" x14ac:dyDescent="0.3">
      <c r="A175" s="6">
        <f t="shared" si="4"/>
        <v>43937</v>
      </c>
      <c r="B175" s="6" t="str">
        <f t="shared" si="5"/>
        <v>43937CA</v>
      </c>
      <c r="C175" s="3">
        <v>20200416</v>
      </c>
      <c r="D175" s="4" t="s">
        <v>10</v>
      </c>
      <c r="E175" s="5">
        <v>26182</v>
      </c>
      <c r="F175" s="5">
        <v>220218</v>
      </c>
      <c r="G175" s="3">
        <v>890</v>
      </c>
      <c r="H175" t="str">
        <f>VLOOKUP(D175,StateLookup!B:B,1,FALSE)</f>
        <v>CA</v>
      </c>
    </row>
    <row r="176" spans="1:8" ht="15.75" thickBot="1" x14ac:dyDescent="0.3">
      <c r="A176" s="6">
        <f t="shared" si="4"/>
        <v>43937</v>
      </c>
      <c r="B176" s="6" t="str">
        <f t="shared" si="5"/>
        <v>43937CO</v>
      </c>
      <c r="C176" s="3">
        <v>20200416</v>
      </c>
      <c r="D176" s="4" t="s">
        <v>11</v>
      </c>
      <c r="E176" s="5">
        <v>8280</v>
      </c>
      <c r="F176" s="5">
        <v>32253</v>
      </c>
      <c r="G176" s="3">
        <v>357</v>
      </c>
      <c r="H176" t="str">
        <f>VLOOKUP(D176,StateLookup!B:B,1,FALSE)</f>
        <v>CO</v>
      </c>
    </row>
    <row r="177" spans="1:8" ht="15.75" thickBot="1" x14ac:dyDescent="0.3">
      <c r="A177" s="6">
        <f t="shared" si="4"/>
        <v>43937</v>
      </c>
      <c r="B177" s="6" t="str">
        <f t="shared" si="5"/>
        <v>43937CT</v>
      </c>
      <c r="C177" s="3">
        <v>20200416</v>
      </c>
      <c r="D177" s="4" t="s">
        <v>12</v>
      </c>
      <c r="E177" s="5">
        <v>15884</v>
      </c>
      <c r="F177" s="5">
        <v>37238</v>
      </c>
      <c r="G177" s="3">
        <v>971</v>
      </c>
      <c r="H177" t="str">
        <f>VLOOKUP(D177,StateLookup!B:B,1,FALSE)</f>
        <v>CT</v>
      </c>
    </row>
    <row r="178" spans="1:8" ht="15.75" thickBot="1" x14ac:dyDescent="0.3">
      <c r="A178" s="6">
        <f t="shared" si="4"/>
        <v>43937</v>
      </c>
      <c r="B178" s="6" t="str">
        <f t="shared" si="5"/>
        <v>43937DC</v>
      </c>
      <c r="C178" s="3">
        <v>20200416</v>
      </c>
      <c r="D178" s="4" t="s">
        <v>13</v>
      </c>
      <c r="E178" s="5">
        <v>2350</v>
      </c>
      <c r="F178" s="5">
        <v>9800</v>
      </c>
      <c r="G178" s="3">
        <v>81</v>
      </c>
      <c r="H178" t="str">
        <f>VLOOKUP(D178,StateLookup!B:B,1,FALSE)</f>
        <v>DC</v>
      </c>
    </row>
    <row r="179" spans="1:8" ht="15.75" thickBot="1" x14ac:dyDescent="0.3">
      <c r="A179" s="6">
        <f t="shared" si="4"/>
        <v>43937</v>
      </c>
      <c r="B179" s="6" t="str">
        <f t="shared" si="5"/>
        <v>43937DE</v>
      </c>
      <c r="C179" s="3">
        <v>20200416</v>
      </c>
      <c r="D179" s="4" t="s">
        <v>14</v>
      </c>
      <c r="E179" s="5">
        <v>2075</v>
      </c>
      <c r="F179" s="5">
        <v>11275</v>
      </c>
      <c r="G179" s="3">
        <v>52</v>
      </c>
      <c r="H179" t="str">
        <f>VLOOKUP(D179,StateLookup!B:B,1,FALSE)</f>
        <v>DE</v>
      </c>
    </row>
    <row r="180" spans="1:8" ht="15.75" thickBot="1" x14ac:dyDescent="0.3">
      <c r="A180" s="6">
        <f t="shared" si="4"/>
        <v>43937</v>
      </c>
      <c r="B180" s="6" t="str">
        <f t="shared" si="5"/>
        <v>43937FL</v>
      </c>
      <c r="C180" s="3">
        <v>20200416</v>
      </c>
      <c r="D180" s="4" t="s">
        <v>15</v>
      </c>
      <c r="E180" s="5">
        <v>22897</v>
      </c>
      <c r="F180" s="5">
        <v>196351</v>
      </c>
      <c r="G180" s="3">
        <v>646</v>
      </c>
      <c r="H180" t="str">
        <f>VLOOKUP(D180,StateLookup!B:B,1,FALSE)</f>
        <v>FL</v>
      </c>
    </row>
    <row r="181" spans="1:8" ht="15.75" thickBot="1" x14ac:dyDescent="0.3">
      <c r="A181" s="6">
        <f t="shared" si="4"/>
        <v>43937</v>
      </c>
      <c r="B181" s="6" t="str">
        <f t="shared" si="5"/>
        <v>43937GA</v>
      </c>
      <c r="C181" s="3">
        <v>20200416</v>
      </c>
      <c r="D181" s="4" t="s">
        <v>16</v>
      </c>
      <c r="E181" s="5">
        <v>15669</v>
      </c>
      <c r="F181" s="5">
        <v>52270</v>
      </c>
      <c r="G181" s="3">
        <v>587</v>
      </c>
      <c r="H181" t="str">
        <f>VLOOKUP(D181,StateLookup!B:B,1,FALSE)</f>
        <v>GA</v>
      </c>
    </row>
    <row r="182" spans="1:8" ht="15.75" thickBot="1" x14ac:dyDescent="0.3">
      <c r="A182" s="6">
        <f t="shared" si="4"/>
        <v>43937</v>
      </c>
      <c r="B182" s="6" t="str">
        <f t="shared" si="5"/>
        <v>43937GU</v>
      </c>
      <c r="C182" s="3">
        <v>20200416</v>
      </c>
      <c r="D182" s="4" t="s">
        <v>17</v>
      </c>
      <c r="E182" s="3">
        <v>135</v>
      </c>
      <c r="F182" s="3">
        <v>870</v>
      </c>
      <c r="G182" s="3">
        <v>5</v>
      </c>
      <c r="H182" t="str">
        <f>VLOOKUP(D182,StateLookup!B:B,1,FALSE)</f>
        <v>GU</v>
      </c>
    </row>
    <row r="183" spans="1:8" ht="15.75" thickBot="1" x14ac:dyDescent="0.3">
      <c r="A183" s="6">
        <f t="shared" si="4"/>
        <v>43937</v>
      </c>
      <c r="B183" s="6" t="str">
        <f t="shared" si="5"/>
        <v>43937HI</v>
      </c>
      <c r="C183" s="3">
        <v>20200416</v>
      </c>
      <c r="D183" s="4" t="s">
        <v>18</v>
      </c>
      <c r="E183" s="3">
        <v>530</v>
      </c>
      <c r="F183" s="5">
        <v>20170</v>
      </c>
      <c r="G183" s="3">
        <v>9</v>
      </c>
      <c r="H183" t="str">
        <f>VLOOKUP(D183,StateLookup!B:B,1,FALSE)</f>
        <v>HI</v>
      </c>
    </row>
    <row r="184" spans="1:8" ht="15.75" thickBot="1" x14ac:dyDescent="0.3">
      <c r="A184" s="6">
        <f t="shared" si="4"/>
        <v>43937</v>
      </c>
      <c r="B184" s="6" t="str">
        <f t="shared" si="5"/>
        <v>43937IA</v>
      </c>
      <c r="C184" s="3">
        <v>20200416</v>
      </c>
      <c r="D184" s="4" t="s">
        <v>19</v>
      </c>
      <c r="E184" s="5">
        <v>2141</v>
      </c>
      <c r="F184" s="5">
        <v>18534</v>
      </c>
      <c r="G184" s="3">
        <v>60</v>
      </c>
      <c r="H184" t="str">
        <f>VLOOKUP(D184,StateLookup!B:B,1,FALSE)</f>
        <v>IA</v>
      </c>
    </row>
    <row r="185" spans="1:8" ht="15.75" thickBot="1" x14ac:dyDescent="0.3">
      <c r="A185" s="6">
        <f t="shared" si="4"/>
        <v>43937</v>
      </c>
      <c r="B185" s="6" t="str">
        <f t="shared" si="5"/>
        <v>43937ID</v>
      </c>
      <c r="C185" s="3">
        <v>20200416</v>
      </c>
      <c r="D185" s="4" t="s">
        <v>20</v>
      </c>
      <c r="E185" s="5">
        <v>1587</v>
      </c>
      <c r="F185" s="5">
        <v>14244</v>
      </c>
      <c r="G185" s="3">
        <v>41</v>
      </c>
      <c r="H185" t="str">
        <f>VLOOKUP(D185,StateLookup!B:B,1,FALSE)</f>
        <v>ID</v>
      </c>
    </row>
    <row r="186" spans="1:8" ht="15.75" thickBot="1" x14ac:dyDescent="0.3">
      <c r="A186" s="6">
        <f t="shared" si="4"/>
        <v>43937</v>
      </c>
      <c r="B186" s="6" t="str">
        <f t="shared" si="5"/>
        <v>43937IL</v>
      </c>
      <c r="C186" s="3">
        <v>20200416</v>
      </c>
      <c r="D186" s="4" t="s">
        <v>21</v>
      </c>
      <c r="E186" s="5">
        <v>25733</v>
      </c>
      <c r="F186" s="5">
        <v>96856</v>
      </c>
      <c r="G186" s="3">
        <v>1072</v>
      </c>
      <c r="H186" t="str">
        <f>VLOOKUP(D186,StateLookup!B:B,1,FALSE)</f>
        <v>IL</v>
      </c>
    </row>
    <row r="187" spans="1:8" ht="15.75" thickBot="1" x14ac:dyDescent="0.3">
      <c r="A187" s="6">
        <f t="shared" si="4"/>
        <v>43937</v>
      </c>
      <c r="B187" s="6" t="str">
        <f t="shared" si="5"/>
        <v>43937IN</v>
      </c>
      <c r="C187" s="3">
        <v>20200416</v>
      </c>
      <c r="D187" s="4" t="s">
        <v>22</v>
      </c>
      <c r="E187" s="5">
        <v>9542</v>
      </c>
      <c r="F187" s="5">
        <v>41573</v>
      </c>
      <c r="G187" s="3">
        <v>477</v>
      </c>
      <c r="H187" t="str">
        <f>VLOOKUP(D187,StateLookup!B:B,1,FALSE)</f>
        <v>IN</v>
      </c>
    </row>
    <row r="188" spans="1:8" ht="15.75" thickBot="1" x14ac:dyDescent="0.3">
      <c r="A188" s="6">
        <f t="shared" si="4"/>
        <v>43937</v>
      </c>
      <c r="B188" s="6" t="str">
        <f t="shared" si="5"/>
        <v>43937KS</v>
      </c>
      <c r="C188" s="3">
        <v>20200416</v>
      </c>
      <c r="D188" s="4" t="s">
        <v>23</v>
      </c>
      <c r="E188" s="5">
        <v>1588</v>
      </c>
      <c r="F188" s="5">
        <v>14534</v>
      </c>
      <c r="G188" s="3">
        <v>80</v>
      </c>
      <c r="H188" t="str">
        <f>VLOOKUP(D188,StateLookup!B:B,1,FALSE)</f>
        <v>KS</v>
      </c>
    </row>
    <row r="189" spans="1:8" ht="15.75" thickBot="1" x14ac:dyDescent="0.3">
      <c r="A189" s="6">
        <f t="shared" si="4"/>
        <v>43937</v>
      </c>
      <c r="B189" s="6" t="str">
        <f t="shared" si="5"/>
        <v>43937KY</v>
      </c>
      <c r="C189" s="3">
        <v>20200416</v>
      </c>
      <c r="D189" s="4" t="s">
        <v>24</v>
      </c>
      <c r="E189" s="5">
        <v>2291</v>
      </c>
      <c r="F189" s="5">
        <v>26033</v>
      </c>
      <c r="G189" s="3">
        <v>122</v>
      </c>
      <c r="H189" t="str">
        <f>VLOOKUP(D189,StateLookup!B:B,1,FALSE)</f>
        <v>KY</v>
      </c>
    </row>
    <row r="190" spans="1:8" ht="15.75" thickBot="1" x14ac:dyDescent="0.3">
      <c r="A190" s="6">
        <f t="shared" si="4"/>
        <v>43937</v>
      </c>
      <c r="B190" s="6" t="str">
        <f t="shared" si="5"/>
        <v>43937LA</v>
      </c>
      <c r="C190" s="3">
        <v>20200416</v>
      </c>
      <c r="D190" s="4" t="s">
        <v>25</v>
      </c>
      <c r="E190" s="5">
        <v>22532</v>
      </c>
      <c r="F190" s="5">
        <v>104054</v>
      </c>
      <c r="G190" s="3">
        <v>1156</v>
      </c>
      <c r="H190" t="str">
        <f>VLOOKUP(D190,StateLookup!B:B,1,FALSE)</f>
        <v>LA</v>
      </c>
    </row>
    <row r="191" spans="1:8" ht="15.75" thickBot="1" x14ac:dyDescent="0.3">
      <c r="A191" s="6">
        <f t="shared" si="4"/>
        <v>43937</v>
      </c>
      <c r="B191" s="6" t="str">
        <f t="shared" si="5"/>
        <v>43937MA</v>
      </c>
      <c r="C191" s="3">
        <v>20200416</v>
      </c>
      <c r="D191" s="4" t="s">
        <v>26</v>
      </c>
      <c r="E191" s="5">
        <v>32181</v>
      </c>
      <c r="F191" s="5">
        <v>108592</v>
      </c>
      <c r="G191" s="3">
        <v>1245</v>
      </c>
      <c r="H191" t="str">
        <f>VLOOKUP(D191,StateLookup!B:B,1,FALSE)</f>
        <v>MA</v>
      </c>
    </row>
    <row r="192" spans="1:8" ht="15.75" thickBot="1" x14ac:dyDescent="0.3">
      <c r="A192" s="6">
        <f t="shared" si="4"/>
        <v>43937</v>
      </c>
      <c r="B192" s="6" t="str">
        <f t="shared" si="5"/>
        <v>43937MD</v>
      </c>
      <c r="C192" s="3">
        <v>20200416</v>
      </c>
      <c r="D192" s="4" t="s">
        <v>27</v>
      </c>
      <c r="E192" s="5">
        <v>10784</v>
      </c>
      <c r="F192" s="5">
        <v>48059</v>
      </c>
      <c r="G192" s="3">
        <v>392</v>
      </c>
      <c r="H192" t="str">
        <f>VLOOKUP(D192,StateLookup!B:B,1,FALSE)</f>
        <v>MD</v>
      </c>
    </row>
    <row r="193" spans="1:8" ht="15.75" thickBot="1" x14ac:dyDescent="0.3">
      <c r="A193" s="6">
        <f t="shared" si="4"/>
        <v>43937</v>
      </c>
      <c r="B193" s="6" t="str">
        <f t="shared" si="5"/>
        <v>43937ME</v>
      </c>
      <c r="C193" s="3">
        <v>20200416</v>
      </c>
      <c r="D193" s="4" t="s">
        <v>28</v>
      </c>
      <c r="E193" s="3">
        <v>796</v>
      </c>
      <c r="F193" s="5">
        <v>14076</v>
      </c>
      <c r="G193" s="3">
        <v>27</v>
      </c>
      <c r="H193" t="str">
        <f>VLOOKUP(D193,StateLookup!B:B,1,FALSE)</f>
        <v>ME</v>
      </c>
    </row>
    <row r="194" spans="1:8" ht="15.75" thickBot="1" x14ac:dyDescent="0.3">
      <c r="A194" s="6">
        <f t="shared" si="4"/>
        <v>43937</v>
      </c>
      <c r="B194" s="6" t="str">
        <f t="shared" si="5"/>
        <v>43937MI</v>
      </c>
      <c r="C194" s="3">
        <v>20200416</v>
      </c>
      <c r="D194" s="4" t="s">
        <v>29</v>
      </c>
      <c r="E194" s="5">
        <v>29263</v>
      </c>
      <c r="F194" s="5">
        <v>65023</v>
      </c>
      <c r="G194" s="3">
        <v>2093</v>
      </c>
      <c r="H194" t="str">
        <f>VLOOKUP(D194,StateLookup!B:B,1,FALSE)</f>
        <v>MI</v>
      </c>
    </row>
    <row r="195" spans="1:8" ht="15.75" thickBot="1" x14ac:dyDescent="0.3">
      <c r="A195" s="6">
        <f t="shared" ref="A195:A258" si="6">DATE(LEFT(C195,4),LEFT(RIGHT(C195,4),2),RIGHT(C195,2))</f>
        <v>43937</v>
      </c>
      <c r="B195" s="6" t="str">
        <f t="shared" ref="B195:B258" si="7">A195&amp;D195</f>
        <v>43937MN</v>
      </c>
      <c r="C195" s="3">
        <v>20200416</v>
      </c>
      <c r="D195" s="4" t="s">
        <v>30</v>
      </c>
      <c r="E195" s="5">
        <v>1912</v>
      </c>
      <c r="F195" s="5">
        <v>39763</v>
      </c>
      <c r="G195" s="3">
        <v>94</v>
      </c>
      <c r="H195" t="str">
        <f>VLOOKUP(D195,StateLookup!B:B,1,FALSE)</f>
        <v>MN</v>
      </c>
    </row>
    <row r="196" spans="1:8" ht="15.75" thickBot="1" x14ac:dyDescent="0.3">
      <c r="A196" s="6">
        <f t="shared" si="6"/>
        <v>43937</v>
      </c>
      <c r="B196" s="6" t="str">
        <f t="shared" si="7"/>
        <v>43937MO</v>
      </c>
      <c r="C196" s="3">
        <v>20200416</v>
      </c>
      <c r="D196" s="4" t="s">
        <v>31</v>
      </c>
      <c r="E196" s="5">
        <v>5111</v>
      </c>
      <c r="F196" s="5">
        <v>45537</v>
      </c>
      <c r="G196" s="3">
        <v>152</v>
      </c>
      <c r="H196" t="str">
        <f>VLOOKUP(D196,StateLookup!B:B,1,FALSE)</f>
        <v>MO</v>
      </c>
    </row>
    <row r="197" spans="1:8" ht="15.75" thickBot="1" x14ac:dyDescent="0.3">
      <c r="A197" s="6">
        <f t="shared" si="6"/>
        <v>43937</v>
      </c>
      <c r="B197" s="6" t="str">
        <f t="shared" si="7"/>
        <v>43937MP</v>
      </c>
      <c r="C197" s="3">
        <v>20200416</v>
      </c>
      <c r="D197" s="4" t="s">
        <v>32</v>
      </c>
      <c r="E197" s="3">
        <v>13</v>
      </c>
      <c r="F197" s="3">
        <v>27</v>
      </c>
      <c r="G197" s="3">
        <v>2</v>
      </c>
      <c r="H197" t="str">
        <f>VLOOKUP(D197,StateLookup!B:B,1,FALSE)</f>
        <v>MP</v>
      </c>
    </row>
    <row r="198" spans="1:8" ht="15.75" thickBot="1" x14ac:dyDescent="0.3">
      <c r="A198" s="6">
        <f t="shared" si="6"/>
        <v>43937</v>
      </c>
      <c r="B198" s="6" t="str">
        <f t="shared" si="7"/>
        <v>43937MS</v>
      </c>
      <c r="C198" s="3">
        <v>20200416</v>
      </c>
      <c r="D198" s="4" t="s">
        <v>33</v>
      </c>
      <c r="E198" s="5">
        <v>3624</v>
      </c>
      <c r="F198" s="5">
        <v>34791</v>
      </c>
      <c r="G198" s="3">
        <v>129</v>
      </c>
      <c r="H198" t="str">
        <f>VLOOKUP(D198,StateLookup!B:B,1,FALSE)</f>
        <v>MS</v>
      </c>
    </row>
    <row r="199" spans="1:8" ht="15.75" thickBot="1" x14ac:dyDescent="0.3">
      <c r="A199" s="6">
        <f t="shared" si="6"/>
        <v>43937</v>
      </c>
      <c r="B199" s="6" t="str">
        <f t="shared" si="7"/>
        <v>43937MT</v>
      </c>
      <c r="C199" s="3">
        <v>20200416</v>
      </c>
      <c r="D199" s="4" t="s">
        <v>34</v>
      </c>
      <c r="E199" s="3">
        <v>415</v>
      </c>
      <c r="F199" s="5">
        <v>9521</v>
      </c>
      <c r="G199" s="3">
        <v>7</v>
      </c>
      <c r="H199" t="str">
        <f>VLOOKUP(D199,StateLookup!B:B,1,FALSE)</f>
        <v>MT</v>
      </c>
    </row>
    <row r="200" spans="1:8" ht="15.75" thickBot="1" x14ac:dyDescent="0.3">
      <c r="A200" s="6">
        <f t="shared" si="6"/>
        <v>43937</v>
      </c>
      <c r="B200" s="6" t="str">
        <f t="shared" si="7"/>
        <v>43937NC</v>
      </c>
      <c r="C200" s="3">
        <v>20200416</v>
      </c>
      <c r="D200" s="4" t="s">
        <v>35</v>
      </c>
      <c r="E200" s="5">
        <v>5465</v>
      </c>
      <c r="F200" s="5">
        <v>65452</v>
      </c>
      <c r="G200" s="3">
        <v>131</v>
      </c>
      <c r="H200" t="str">
        <f>VLOOKUP(D200,StateLookup!B:B,1,FALSE)</f>
        <v>NC</v>
      </c>
    </row>
    <row r="201" spans="1:8" ht="15.75" thickBot="1" x14ac:dyDescent="0.3">
      <c r="A201" s="6">
        <f t="shared" si="6"/>
        <v>43937</v>
      </c>
      <c r="B201" s="6" t="str">
        <f t="shared" si="7"/>
        <v>43937ND</v>
      </c>
      <c r="C201" s="3">
        <v>20200416</v>
      </c>
      <c r="D201" s="4" t="s">
        <v>36</v>
      </c>
      <c r="E201" s="3">
        <v>393</v>
      </c>
      <c r="F201" s="5">
        <v>11311</v>
      </c>
      <c r="G201" s="3">
        <v>9</v>
      </c>
      <c r="H201" t="str">
        <f>VLOOKUP(D201,StateLookup!B:B,1,FALSE)</f>
        <v>ND</v>
      </c>
    </row>
    <row r="202" spans="1:8" ht="15.75" thickBot="1" x14ac:dyDescent="0.3">
      <c r="A202" s="6">
        <f t="shared" si="6"/>
        <v>43937</v>
      </c>
      <c r="B202" s="6" t="str">
        <f t="shared" si="7"/>
        <v>43937NE</v>
      </c>
      <c r="C202" s="3">
        <v>20200416</v>
      </c>
      <c r="D202" s="4" t="s">
        <v>37</v>
      </c>
      <c r="E202" s="3">
        <v>952</v>
      </c>
      <c r="F202" s="5">
        <v>11342</v>
      </c>
      <c r="G202" s="3">
        <v>21</v>
      </c>
      <c r="H202" t="str">
        <f>VLOOKUP(D202,StateLookup!B:B,1,FALSE)</f>
        <v>NE</v>
      </c>
    </row>
    <row r="203" spans="1:8" ht="15.75" thickBot="1" x14ac:dyDescent="0.3">
      <c r="A203" s="6">
        <f t="shared" si="6"/>
        <v>43937</v>
      </c>
      <c r="B203" s="6" t="str">
        <f t="shared" si="7"/>
        <v>43937NH</v>
      </c>
      <c r="C203" s="3">
        <v>20200416</v>
      </c>
      <c r="D203" s="4" t="s">
        <v>38</v>
      </c>
      <c r="E203" s="5">
        <v>1139</v>
      </c>
      <c r="F203" s="5">
        <v>11027</v>
      </c>
      <c r="G203" s="3">
        <v>32</v>
      </c>
      <c r="H203" t="str">
        <f>VLOOKUP(D203,StateLookup!B:B,1,FALSE)</f>
        <v>NH</v>
      </c>
    </row>
    <row r="204" spans="1:8" ht="15.75" thickBot="1" x14ac:dyDescent="0.3">
      <c r="A204" s="6">
        <f t="shared" si="6"/>
        <v>43937</v>
      </c>
      <c r="B204" s="6" t="str">
        <f t="shared" si="7"/>
        <v>43937NJ</v>
      </c>
      <c r="C204" s="3">
        <v>20200416</v>
      </c>
      <c r="D204" s="4" t="s">
        <v>39</v>
      </c>
      <c r="E204" s="5">
        <v>75317</v>
      </c>
      <c r="F204" s="5">
        <v>76513</v>
      </c>
      <c r="G204" s="3">
        <v>3518</v>
      </c>
      <c r="H204" t="str">
        <f>VLOOKUP(D204,StateLookup!B:B,1,FALSE)</f>
        <v>NJ</v>
      </c>
    </row>
    <row r="205" spans="1:8" ht="15.75" thickBot="1" x14ac:dyDescent="0.3">
      <c r="A205" s="6">
        <f t="shared" si="6"/>
        <v>43937</v>
      </c>
      <c r="B205" s="6" t="str">
        <f t="shared" si="7"/>
        <v>43937NM</v>
      </c>
      <c r="C205" s="3">
        <v>20200416</v>
      </c>
      <c r="D205" s="4" t="s">
        <v>40</v>
      </c>
      <c r="E205" s="5">
        <v>1484</v>
      </c>
      <c r="F205" s="5">
        <v>31910</v>
      </c>
      <c r="G205" s="3">
        <v>36</v>
      </c>
      <c r="H205" t="str">
        <f>VLOOKUP(D205,StateLookup!B:B,1,FALSE)</f>
        <v>NM</v>
      </c>
    </row>
    <row r="206" spans="1:8" ht="15.75" thickBot="1" x14ac:dyDescent="0.3">
      <c r="A206" s="6">
        <f t="shared" si="6"/>
        <v>43937</v>
      </c>
      <c r="B206" s="6" t="str">
        <f t="shared" si="7"/>
        <v>43937NV</v>
      </c>
      <c r="C206" s="3">
        <v>20200416</v>
      </c>
      <c r="D206" s="4" t="s">
        <v>41</v>
      </c>
      <c r="E206" s="5">
        <v>3321</v>
      </c>
      <c r="F206" s="5">
        <v>25130</v>
      </c>
      <c r="G206" s="3">
        <v>137</v>
      </c>
      <c r="H206" t="str">
        <f>VLOOKUP(D206,StateLookup!B:B,1,FALSE)</f>
        <v>NV</v>
      </c>
    </row>
    <row r="207" spans="1:8" ht="15.75" thickBot="1" x14ac:dyDescent="0.3">
      <c r="A207" s="6">
        <f t="shared" si="6"/>
        <v>43937</v>
      </c>
      <c r="B207" s="6" t="str">
        <f t="shared" si="7"/>
        <v>43937NY</v>
      </c>
      <c r="C207" s="3">
        <v>20200416</v>
      </c>
      <c r="D207" s="4" t="s">
        <v>42</v>
      </c>
      <c r="E207" s="5">
        <v>222284</v>
      </c>
      <c r="F207" s="5">
        <v>328295</v>
      </c>
      <c r="G207" s="3">
        <v>12192</v>
      </c>
      <c r="H207" t="str">
        <f>VLOOKUP(D207,StateLookup!B:B,1,FALSE)</f>
        <v>NY</v>
      </c>
    </row>
    <row r="208" spans="1:8" ht="15.75" thickBot="1" x14ac:dyDescent="0.3">
      <c r="A208" s="6">
        <f t="shared" si="6"/>
        <v>43937</v>
      </c>
      <c r="B208" s="6" t="str">
        <f t="shared" si="7"/>
        <v>43937OH</v>
      </c>
      <c r="C208" s="3">
        <v>20200416</v>
      </c>
      <c r="D208" s="4" t="s">
        <v>43</v>
      </c>
      <c r="E208" s="5">
        <v>8414</v>
      </c>
      <c r="F208" s="5">
        <v>66426</v>
      </c>
      <c r="G208" s="3">
        <v>389</v>
      </c>
      <c r="H208" t="str">
        <f>VLOOKUP(D208,StateLookup!B:B,1,FALSE)</f>
        <v>OH</v>
      </c>
    </row>
    <row r="209" spans="1:8" ht="15.75" thickBot="1" x14ac:dyDescent="0.3">
      <c r="A209" s="6">
        <f t="shared" si="6"/>
        <v>43937</v>
      </c>
      <c r="B209" s="6" t="str">
        <f t="shared" si="7"/>
        <v>43937OK</v>
      </c>
      <c r="C209" s="3">
        <v>20200416</v>
      </c>
      <c r="D209" s="4" t="s">
        <v>44</v>
      </c>
      <c r="E209" s="5">
        <v>2357</v>
      </c>
      <c r="F209" s="5">
        <v>28542</v>
      </c>
      <c r="G209" s="3">
        <v>131</v>
      </c>
      <c r="H209" t="str">
        <f>VLOOKUP(D209,StateLookup!B:B,1,FALSE)</f>
        <v>OK</v>
      </c>
    </row>
    <row r="210" spans="1:8" ht="15.75" thickBot="1" x14ac:dyDescent="0.3">
      <c r="A210" s="6">
        <f t="shared" si="6"/>
        <v>43937</v>
      </c>
      <c r="B210" s="6" t="str">
        <f t="shared" si="7"/>
        <v>43937OR</v>
      </c>
      <c r="C210" s="3">
        <v>20200416</v>
      </c>
      <c r="D210" s="4" t="s">
        <v>45</v>
      </c>
      <c r="E210" s="5">
        <v>1736</v>
      </c>
      <c r="F210" s="5">
        <v>33202</v>
      </c>
      <c r="G210" s="3">
        <v>64</v>
      </c>
      <c r="H210" t="str">
        <f>VLOOKUP(D210,StateLookup!B:B,1,FALSE)</f>
        <v>OR</v>
      </c>
    </row>
    <row r="211" spans="1:8" ht="15.75" thickBot="1" x14ac:dyDescent="0.3">
      <c r="A211" s="6">
        <f t="shared" si="6"/>
        <v>43937</v>
      </c>
      <c r="B211" s="6" t="str">
        <f t="shared" si="7"/>
        <v>43937PA</v>
      </c>
      <c r="C211" s="3">
        <v>20200416</v>
      </c>
      <c r="D211" s="4" t="s">
        <v>46</v>
      </c>
      <c r="E211" s="5">
        <v>27735</v>
      </c>
      <c r="F211" s="5">
        <v>113735</v>
      </c>
      <c r="G211" s="3">
        <v>707</v>
      </c>
      <c r="H211" t="str">
        <f>VLOOKUP(D211,StateLookup!B:B,1,FALSE)</f>
        <v>PA</v>
      </c>
    </row>
    <row r="212" spans="1:8" ht="15.75" thickBot="1" x14ac:dyDescent="0.3">
      <c r="A212" s="6">
        <f t="shared" si="6"/>
        <v>43937</v>
      </c>
      <c r="B212" s="6" t="str">
        <f t="shared" si="7"/>
        <v>43937PR</v>
      </c>
      <c r="C212" s="3">
        <v>20200416</v>
      </c>
      <c r="D212" s="4" t="s">
        <v>47</v>
      </c>
      <c r="E212" s="5">
        <v>1043</v>
      </c>
      <c r="F212" s="5">
        <v>7315</v>
      </c>
      <c r="G212" s="3">
        <v>56</v>
      </c>
      <c r="H212" t="str">
        <f>VLOOKUP(D212,StateLookup!B:B,1,FALSE)</f>
        <v>PR</v>
      </c>
    </row>
    <row r="213" spans="1:8" ht="15.75" thickBot="1" x14ac:dyDescent="0.3">
      <c r="A213" s="6">
        <f t="shared" si="6"/>
        <v>43937</v>
      </c>
      <c r="B213" s="6" t="str">
        <f t="shared" si="7"/>
        <v>43937RI</v>
      </c>
      <c r="C213" s="3">
        <v>20200416</v>
      </c>
      <c r="D213" s="4" t="s">
        <v>48</v>
      </c>
      <c r="E213" s="5">
        <v>3838</v>
      </c>
      <c r="F213" s="5">
        <v>24226</v>
      </c>
      <c r="G213" s="3">
        <v>105</v>
      </c>
      <c r="H213" t="str">
        <f>VLOOKUP(D213,StateLookup!B:B,1,FALSE)</f>
        <v>RI</v>
      </c>
    </row>
    <row r="214" spans="1:8" ht="15.75" thickBot="1" x14ac:dyDescent="0.3">
      <c r="A214" s="6">
        <f t="shared" si="6"/>
        <v>43937</v>
      </c>
      <c r="B214" s="6" t="str">
        <f t="shared" si="7"/>
        <v>43937SC</v>
      </c>
      <c r="C214" s="3">
        <v>20200416</v>
      </c>
      <c r="D214" s="4" t="s">
        <v>49</v>
      </c>
      <c r="E214" s="5">
        <v>3656</v>
      </c>
      <c r="F214" s="5">
        <v>31077</v>
      </c>
      <c r="G214" s="3">
        <v>107</v>
      </c>
      <c r="H214" t="str">
        <f>VLOOKUP(D214,StateLookup!B:B,1,FALSE)</f>
        <v>SC</v>
      </c>
    </row>
    <row r="215" spans="1:8" ht="15.75" thickBot="1" x14ac:dyDescent="0.3">
      <c r="A215" s="6">
        <f t="shared" si="6"/>
        <v>43937</v>
      </c>
      <c r="B215" s="6" t="str">
        <f t="shared" si="7"/>
        <v>43937SD</v>
      </c>
      <c r="C215" s="3">
        <v>20200416</v>
      </c>
      <c r="D215" s="4" t="s">
        <v>50</v>
      </c>
      <c r="E215" s="5">
        <v>1311</v>
      </c>
      <c r="F215" s="5">
        <v>9239</v>
      </c>
      <c r="G215" s="3">
        <v>7</v>
      </c>
      <c r="H215" t="str">
        <f>VLOOKUP(D215,StateLookup!B:B,1,FALSE)</f>
        <v>SD</v>
      </c>
    </row>
    <row r="216" spans="1:8" ht="15.75" thickBot="1" x14ac:dyDescent="0.3">
      <c r="A216" s="6">
        <f t="shared" si="6"/>
        <v>43937</v>
      </c>
      <c r="B216" s="6" t="str">
        <f t="shared" si="7"/>
        <v>43937TN</v>
      </c>
      <c r="C216" s="3">
        <v>20200416</v>
      </c>
      <c r="D216" s="4" t="s">
        <v>51</v>
      </c>
      <c r="E216" s="5">
        <v>6262</v>
      </c>
      <c r="F216" s="5">
        <v>78787</v>
      </c>
      <c r="G216" s="3">
        <v>141</v>
      </c>
      <c r="H216" t="str">
        <f>VLOOKUP(D216,StateLookup!B:B,1,FALSE)</f>
        <v>TN</v>
      </c>
    </row>
    <row r="217" spans="1:8" ht="15.75" thickBot="1" x14ac:dyDescent="0.3">
      <c r="A217" s="6">
        <f t="shared" si="6"/>
        <v>43937</v>
      </c>
      <c r="B217" s="6" t="str">
        <f t="shared" si="7"/>
        <v>43937TX</v>
      </c>
      <c r="C217" s="3">
        <v>20200416</v>
      </c>
      <c r="D217" s="4" t="s">
        <v>52</v>
      </c>
      <c r="E217" s="5">
        <v>16455</v>
      </c>
      <c r="F217" s="5">
        <v>142092</v>
      </c>
      <c r="G217" s="3">
        <v>393</v>
      </c>
      <c r="H217" t="str">
        <f>VLOOKUP(D217,StateLookup!B:B,1,FALSE)</f>
        <v>TX</v>
      </c>
    </row>
    <row r="218" spans="1:8" ht="15.75" thickBot="1" x14ac:dyDescent="0.3">
      <c r="A218" s="6">
        <f t="shared" si="6"/>
        <v>43937</v>
      </c>
      <c r="B218" s="6" t="str">
        <f t="shared" si="7"/>
        <v>43937UT</v>
      </c>
      <c r="C218" s="3">
        <v>20200416</v>
      </c>
      <c r="D218" s="4" t="s">
        <v>53</v>
      </c>
      <c r="E218" s="5">
        <v>2683</v>
      </c>
      <c r="F218" s="5">
        <v>46995</v>
      </c>
      <c r="G218" s="3">
        <v>21</v>
      </c>
      <c r="H218" t="str">
        <f>VLOOKUP(D218,StateLookup!B:B,1,FALSE)</f>
        <v>UT</v>
      </c>
    </row>
    <row r="219" spans="1:8" ht="15.75" thickBot="1" x14ac:dyDescent="0.3">
      <c r="A219" s="6">
        <f t="shared" si="6"/>
        <v>43937</v>
      </c>
      <c r="B219" s="6" t="str">
        <f t="shared" si="7"/>
        <v>43937VA</v>
      </c>
      <c r="C219" s="3">
        <v>20200416</v>
      </c>
      <c r="D219" s="4" t="s">
        <v>54</v>
      </c>
      <c r="E219" s="5">
        <v>6889</v>
      </c>
      <c r="F219" s="5">
        <v>39555</v>
      </c>
      <c r="G219" s="3">
        <v>208</v>
      </c>
      <c r="H219" t="str">
        <f>VLOOKUP(D219,StateLookup!B:B,1,FALSE)</f>
        <v>VA</v>
      </c>
    </row>
    <row r="220" spans="1:8" ht="15.75" thickBot="1" x14ac:dyDescent="0.3">
      <c r="A220" s="6">
        <f t="shared" si="6"/>
        <v>43937</v>
      </c>
      <c r="B220" s="6" t="str">
        <f t="shared" si="7"/>
        <v>43937VI</v>
      </c>
      <c r="C220" s="3">
        <v>20200416</v>
      </c>
      <c r="D220" s="4" t="s">
        <v>55</v>
      </c>
      <c r="E220" s="3">
        <v>51</v>
      </c>
      <c r="F220" s="3">
        <v>357</v>
      </c>
      <c r="G220" s="3">
        <v>1</v>
      </c>
      <c r="H220" t="str">
        <f>VLOOKUP(D220,StateLookup!B:B,1,FALSE)</f>
        <v>VI</v>
      </c>
    </row>
    <row r="221" spans="1:8" ht="15.75" thickBot="1" x14ac:dyDescent="0.3">
      <c r="A221" s="6">
        <f t="shared" si="6"/>
        <v>43937</v>
      </c>
      <c r="B221" s="6" t="str">
        <f t="shared" si="7"/>
        <v>43937VT</v>
      </c>
      <c r="C221" s="3">
        <v>20200416</v>
      </c>
      <c r="D221" s="4" t="s">
        <v>56</v>
      </c>
      <c r="E221" s="3">
        <v>768</v>
      </c>
      <c r="F221" s="5">
        <v>10739</v>
      </c>
      <c r="G221" s="3">
        <v>35</v>
      </c>
      <c r="H221" t="str">
        <f>VLOOKUP(D221,StateLookup!B:B,1,FALSE)</f>
        <v>VT</v>
      </c>
    </row>
    <row r="222" spans="1:8" ht="15.75" thickBot="1" x14ac:dyDescent="0.3">
      <c r="A222" s="6">
        <f t="shared" si="6"/>
        <v>43937</v>
      </c>
      <c r="B222" s="6" t="str">
        <f t="shared" si="7"/>
        <v>43937WA</v>
      </c>
      <c r="C222" s="3">
        <v>20200416</v>
      </c>
      <c r="D222" s="4" t="s">
        <v>57</v>
      </c>
      <c r="E222" s="5">
        <v>10783</v>
      </c>
      <c r="F222" s="5">
        <v>113500</v>
      </c>
      <c r="G222" s="3">
        <v>567</v>
      </c>
      <c r="H222" t="str">
        <f>VLOOKUP(D222,StateLookup!B:B,1,FALSE)</f>
        <v>WA</v>
      </c>
    </row>
    <row r="223" spans="1:8" ht="15.75" thickBot="1" x14ac:dyDescent="0.3">
      <c r="A223" s="6">
        <f t="shared" si="6"/>
        <v>43937</v>
      </c>
      <c r="B223" s="6" t="str">
        <f t="shared" si="7"/>
        <v>43937WI</v>
      </c>
      <c r="C223" s="3">
        <v>20200416</v>
      </c>
      <c r="D223" s="4" t="s">
        <v>58</v>
      </c>
      <c r="E223" s="5">
        <v>3875</v>
      </c>
      <c r="F223" s="5">
        <v>40974</v>
      </c>
      <c r="G223" s="3">
        <v>197</v>
      </c>
      <c r="H223" t="str">
        <f>VLOOKUP(D223,StateLookup!B:B,1,FALSE)</f>
        <v>WI</v>
      </c>
    </row>
    <row r="224" spans="1:8" ht="15.75" thickBot="1" x14ac:dyDescent="0.3">
      <c r="A224" s="6">
        <f t="shared" si="6"/>
        <v>43937</v>
      </c>
      <c r="B224" s="6" t="str">
        <f t="shared" si="7"/>
        <v>43937WV</v>
      </c>
      <c r="C224" s="3">
        <v>20200416</v>
      </c>
      <c r="D224" s="4" t="s">
        <v>59</v>
      </c>
      <c r="E224" s="3">
        <v>739</v>
      </c>
      <c r="F224" s="5">
        <v>17567</v>
      </c>
      <c r="G224" s="3">
        <v>13</v>
      </c>
      <c r="H224" t="str">
        <f>VLOOKUP(D224,StateLookup!B:B,1,FALSE)</f>
        <v>WV</v>
      </c>
    </row>
    <row r="225" spans="1:8" ht="15.75" thickBot="1" x14ac:dyDescent="0.3">
      <c r="A225" s="6">
        <f t="shared" si="6"/>
        <v>43937</v>
      </c>
      <c r="B225" s="6" t="str">
        <f t="shared" si="7"/>
        <v>43937WY</v>
      </c>
      <c r="C225" s="3">
        <v>20200416</v>
      </c>
      <c r="D225" s="4" t="s">
        <v>60</v>
      </c>
      <c r="E225" s="3">
        <v>296</v>
      </c>
      <c r="F225" s="5">
        <v>6131</v>
      </c>
      <c r="G225" s="3">
        <v>2</v>
      </c>
      <c r="H225" t="str">
        <f>VLOOKUP(D225,StateLookup!B:B,1,FALSE)</f>
        <v>WY</v>
      </c>
    </row>
    <row r="226" spans="1:8" ht="15.75" thickBot="1" x14ac:dyDescent="0.3">
      <c r="A226" s="6">
        <f t="shared" si="6"/>
        <v>43936</v>
      </c>
      <c r="B226" s="6" t="str">
        <f t="shared" si="7"/>
        <v>43936AK</v>
      </c>
      <c r="C226" s="3">
        <v>20200415</v>
      </c>
      <c r="D226" s="4" t="s">
        <v>5</v>
      </c>
      <c r="E226" s="3">
        <v>293</v>
      </c>
      <c r="F226" s="5">
        <v>8371</v>
      </c>
      <c r="G226" s="3">
        <v>9</v>
      </c>
      <c r="H226" t="str">
        <f>VLOOKUP(D226,StateLookup!B:B,1,FALSE)</f>
        <v>AK</v>
      </c>
    </row>
    <row r="227" spans="1:8" ht="15.75" thickBot="1" x14ac:dyDescent="0.3">
      <c r="A227" s="6">
        <f t="shared" si="6"/>
        <v>43936</v>
      </c>
      <c r="B227" s="6" t="str">
        <f t="shared" si="7"/>
        <v>43936AL</v>
      </c>
      <c r="C227" s="3">
        <v>20200415</v>
      </c>
      <c r="D227" s="4" t="s">
        <v>6</v>
      </c>
      <c r="E227" s="5">
        <v>4113</v>
      </c>
      <c r="F227" s="5">
        <v>29964</v>
      </c>
      <c r="G227" s="3">
        <v>121</v>
      </c>
      <c r="H227" t="str">
        <f>VLOOKUP(D227,StateLookup!B:B,1,FALSE)</f>
        <v>AL</v>
      </c>
    </row>
    <row r="228" spans="1:8" ht="15.75" thickBot="1" x14ac:dyDescent="0.3">
      <c r="A228" s="6">
        <f t="shared" si="6"/>
        <v>43936</v>
      </c>
      <c r="B228" s="6" t="str">
        <f t="shared" si="7"/>
        <v>43936AR</v>
      </c>
      <c r="C228" s="3">
        <v>20200415</v>
      </c>
      <c r="D228" s="4" t="s">
        <v>7</v>
      </c>
      <c r="E228" s="5">
        <v>1569</v>
      </c>
      <c r="F228" s="5">
        <v>20265</v>
      </c>
      <c r="G228" s="3">
        <v>33</v>
      </c>
      <c r="H228" t="str">
        <f>VLOOKUP(D228,StateLookup!B:B,1,FALSE)</f>
        <v>AR</v>
      </c>
    </row>
    <row r="229" spans="1:8" ht="15.75" thickBot="1" x14ac:dyDescent="0.3">
      <c r="A229" s="6">
        <f t="shared" si="6"/>
        <v>43936</v>
      </c>
      <c r="B229" s="6" t="str">
        <f t="shared" si="7"/>
        <v>43936AS</v>
      </c>
      <c r="C229" s="3">
        <v>20200415</v>
      </c>
      <c r="D229" s="4" t="s">
        <v>8</v>
      </c>
      <c r="E229" s="3">
        <v>0</v>
      </c>
      <c r="F229" s="3">
        <v>3</v>
      </c>
      <c r="G229" s="4"/>
      <c r="H229" t="str">
        <f>VLOOKUP(D229,StateLookup!B:B,1,FALSE)</f>
        <v>AS</v>
      </c>
    </row>
    <row r="230" spans="1:8" ht="15.75" thickBot="1" x14ac:dyDescent="0.3">
      <c r="A230" s="6">
        <f t="shared" si="6"/>
        <v>43936</v>
      </c>
      <c r="B230" s="6" t="str">
        <f t="shared" si="7"/>
        <v>43936AZ</v>
      </c>
      <c r="C230" s="3">
        <v>20200415</v>
      </c>
      <c r="D230" s="4" t="s">
        <v>9</v>
      </c>
      <c r="E230" s="5">
        <v>3962</v>
      </c>
      <c r="F230" s="5">
        <v>41348</v>
      </c>
      <c r="G230" s="3">
        <v>142</v>
      </c>
      <c r="H230" t="str">
        <f>VLOOKUP(D230,StateLookup!B:B,1,FALSE)</f>
        <v>AZ</v>
      </c>
    </row>
    <row r="231" spans="1:8" ht="15.75" thickBot="1" x14ac:dyDescent="0.3">
      <c r="A231" s="6">
        <f t="shared" si="6"/>
        <v>43936</v>
      </c>
      <c r="B231" s="6" t="str">
        <f t="shared" si="7"/>
        <v>43936CA</v>
      </c>
      <c r="C231" s="3">
        <v>20200415</v>
      </c>
      <c r="D231" s="4" t="s">
        <v>10</v>
      </c>
      <c r="E231" s="5">
        <v>24424</v>
      </c>
      <c r="F231" s="5">
        <v>192062</v>
      </c>
      <c r="G231" s="3">
        <v>821</v>
      </c>
      <c r="H231" t="str">
        <f>VLOOKUP(D231,StateLookup!B:B,1,FALSE)</f>
        <v>CA</v>
      </c>
    </row>
    <row r="232" spans="1:8" ht="15.75" thickBot="1" x14ac:dyDescent="0.3">
      <c r="A232" s="6">
        <f t="shared" si="6"/>
        <v>43936</v>
      </c>
      <c r="B232" s="6" t="str">
        <f t="shared" si="7"/>
        <v>43936CO</v>
      </c>
      <c r="C232" s="3">
        <v>20200415</v>
      </c>
      <c r="D232" s="4" t="s">
        <v>11</v>
      </c>
      <c r="E232" s="5">
        <v>7941</v>
      </c>
      <c r="F232" s="5">
        <v>31639</v>
      </c>
      <c r="G232" s="3">
        <v>329</v>
      </c>
      <c r="H232" t="str">
        <f>VLOOKUP(D232,StateLookup!B:B,1,FALSE)</f>
        <v>CO</v>
      </c>
    </row>
    <row r="233" spans="1:8" ht="15.75" thickBot="1" x14ac:dyDescent="0.3">
      <c r="A233" s="6">
        <f t="shared" si="6"/>
        <v>43936</v>
      </c>
      <c r="B233" s="6" t="str">
        <f t="shared" si="7"/>
        <v>43936CT</v>
      </c>
      <c r="C233" s="3">
        <v>20200415</v>
      </c>
      <c r="D233" s="4" t="s">
        <v>12</v>
      </c>
      <c r="E233" s="5">
        <v>14755</v>
      </c>
      <c r="F233" s="5">
        <v>35388</v>
      </c>
      <c r="G233" s="3">
        <v>868</v>
      </c>
      <c r="H233" t="str">
        <f>VLOOKUP(D233,StateLookup!B:B,1,FALSE)</f>
        <v>CT</v>
      </c>
    </row>
    <row r="234" spans="1:8" ht="15.75" thickBot="1" x14ac:dyDescent="0.3">
      <c r="A234" s="6">
        <f t="shared" si="6"/>
        <v>43936</v>
      </c>
      <c r="B234" s="6" t="str">
        <f t="shared" si="7"/>
        <v>43936DC</v>
      </c>
      <c r="C234" s="3">
        <v>20200415</v>
      </c>
      <c r="D234" s="4" t="s">
        <v>13</v>
      </c>
      <c r="E234" s="5">
        <v>2197</v>
      </c>
      <c r="F234" s="5">
        <v>9328</v>
      </c>
      <c r="G234" s="3">
        <v>72</v>
      </c>
      <c r="H234" t="str">
        <f>VLOOKUP(D234,StateLookup!B:B,1,FALSE)</f>
        <v>DC</v>
      </c>
    </row>
    <row r="235" spans="1:8" ht="15.75" thickBot="1" x14ac:dyDescent="0.3">
      <c r="A235" s="6">
        <f t="shared" si="6"/>
        <v>43936</v>
      </c>
      <c r="B235" s="6" t="str">
        <f t="shared" si="7"/>
        <v>43936DE</v>
      </c>
      <c r="C235" s="3">
        <v>20200415</v>
      </c>
      <c r="D235" s="4" t="s">
        <v>14</v>
      </c>
      <c r="E235" s="5">
        <v>2014</v>
      </c>
      <c r="F235" s="5">
        <v>11088</v>
      </c>
      <c r="G235" s="3">
        <v>46</v>
      </c>
      <c r="H235" t="str">
        <f>VLOOKUP(D235,StateLookup!B:B,1,FALSE)</f>
        <v>DE</v>
      </c>
    </row>
    <row r="236" spans="1:8" ht="15.75" thickBot="1" x14ac:dyDescent="0.3">
      <c r="A236" s="6">
        <f t="shared" si="6"/>
        <v>43936</v>
      </c>
      <c r="B236" s="6" t="str">
        <f t="shared" si="7"/>
        <v>43936FL</v>
      </c>
      <c r="C236" s="3">
        <v>20200415</v>
      </c>
      <c r="D236" s="4" t="s">
        <v>15</v>
      </c>
      <c r="E236" s="5">
        <v>22511</v>
      </c>
      <c r="F236" s="5">
        <v>190998</v>
      </c>
      <c r="G236" s="3">
        <v>609</v>
      </c>
      <c r="H236" t="str">
        <f>VLOOKUP(D236,StateLookup!B:B,1,FALSE)</f>
        <v>FL</v>
      </c>
    </row>
    <row r="237" spans="1:8" ht="15.75" thickBot="1" x14ac:dyDescent="0.3">
      <c r="A237" s="6">
        <f t="shared" si="6"/>
        <v>43936</v>
      </c>
      <c r="B237" s="6" t="str">
        <f t="shared" si="7"/>
        <v>43936GA</v>
      </c>
      <c r="C237" s="3">
        <v>20200415</v>
      </c>
      <c r="D237" s="4" t="s">
        <v>16</v>
      </c>
      <c r="E237" s="5">
        <v>14987</v>
      </c>
      <c r="F237" s="5">
        <v>49103</v>
      </c>
      <c r="G237" s="3">
        <v>552</v>
      </c>
      <c r="H237" t="str">
        <f>VLOOKUP(D237,StateLookup!B:B,1,FALSE)</f>
        <v>GA</v>
      </c>
    </row>
    <row r="238" spans="1:8" ht="15.75" thickBot="1" x14ac:dyDescent="0.3">
      <c r="A238" s="6">
        <f t="shared" si="6"/>
        <v>43936</v>
      </c>
      <c r="B238" s="6" t="str">
        <f t="shared" si="7"/>
        <v>43936GU</v>
      </c>
      <c r="C238" s="3">
        <v>20200415</v>
      </c>
      <c r="D238" s="4" t="s">
        <v>17</v>
      </c>
      <c r="E238" s="3">
        <v>135</v>
      </c>
      <c r="F238" s="3">
        <v>843</v>
      </c>
      <c r="G238" s="3">
        <v>5</v>
      </c>
      <c r="H238" t="str">
        <f>VLOOKUP(D238,StateLookup!B:B,1,FALSE)</f>
        <v>GU</v>
      </c>
    </row>
    <row r="239" spans="1:8" ht="15.75" thickBot="1" x14ac:dyDescent="0.3">
      <c r="A239" s="6">
        <f t="shared" si="6"/>
        <v>43936</v>
      </c>
      <c r="B239" s="6" t="str">
        <f t="shared" si="7"/>
        <v>43936HI</v>
      </c>
      <c r="C239" s="3">
        <v>20200415</v>
      </c>
      <c r="D239" s="4" t="s">
        <v>18</v>
      </c>
      <c r="E239" s="3">
        <v>517</v>
      </c>
      <c r="F239" s="5">
        <v>19286</v>
      </c>
      <c r="G239" s="3">
        <v>9</v>
      </c>
      <c r="H239" t="str">
        <f>VLOOKUP(D239,StateLookup!B:B,1,FALSE)</f>
        <v>HI</v>
      </c>
    </row>
    <row r="240" spans="1:8" ht="15.75" thickBot="1" x14ac:dyDescent="0.3">
      <c r="A240" s="6">
        <f t="shared" si="6"/>
        <v>43936</v>
      </c>
      <c r="B240" s="6" t="str">
        <f t="shared" si="7"/>
        <v>43936IA</v>
      </c>
      <c r="C240" s="3">
        <v>20200415</v>
      </c>
      <c r="D240" s="4" t="s">
        <v>19</v>
      </c>
      <c r="E240" s="5">
        <v>1995</v>
      </c>
      <c r="F240" s="5">
        <v>17874</v>
      </c>
      <c r="G240" s="3">
        <v>53</v>
      </c>
      <c r="H240" t="str">
        <f>VLOOKUP(D240,StateLookup!B:B,1,FALSE)</f>
        <v>IA</v>
      </c>
    </row>
    <row r="241" spans="1:8" ht="15.75" thickBot="1" x14ac:dyDescent="0.3">
      <c r="A241" s="6">
        <f t="shared" si="6"/>
        <v>43936</v>
      </c>
      <c r="B241" s="6" t="str">
        <f t="shared" si="7"/>
        <v>43936ID</v>
      </c>
      <c r="C241" s="3">
        <v>20200415</v>
      </c>
      <c r="D241" s="4" t="s">
        <v>20</v>
      </c>
      <c r="E241" s="5">
        <v>1464</v>
      </c>
      <c r="F241" s="5">
        <v>13934</v>
      </c>
      <c r="G241" s="3">
        <v>39</v>
      </c>
      <c r="H241" t="str">
        <f>VLOOKUP(D241,StateLookup!B:B,1,FALSE)</f>
        <v>ID</v>
      </c>
    </row>
    <row r="242" spans="1:8" ht="15.75" thickBot="1" x14ac:dyDescent="0.3">
      <c r="A242" s="6">
        <f t="shared" si="6"/>
        <v>43936</v>
      </c>
      <c r="B242" s="6" t="str">
        <f t="shared" si="7"/>
        <v>43936IL</v>
      </c>
      <c r="C242" s="3">
        <v>20200415</v>
      </c>
      <c r="D242" s="4" t="s">
        <v>21</v>
      </c>
      <c r="E242" s="5">
        <v>24593</v>
      </c>
      <c r="F242" s="5">
        <v>92336</v>
      </c>
      <c r="G242" s="3">
        <v>948</v>
      </c>
      <c r="H242" t="str">
        <f>VLOOKUP(D242,StateLookup!B:B,1,FALSE)</f>
        <v>IL</v>
      </c>
    </row>
    <row r="243" spans="1:8" ht="15.75" thickBot="1" x14ac:dyDescent="0.3">
      <c r="A243" s="6">
        <f t="shared" si="6"/>
        <v>43936</v>
      </c>
      <c r="B243" s="6" t="str">
        <f t="shared" si="7"/>
        <v>43936IN</v>
      </c>
      <c r="C243" s="3">
        <v>20200415</v>
      </c>
      <c r="D243" s="4" t="s">
        <v>22</v>
      </c>
      <c r="E243" s="5">
        <v>8955</v>
      </c>
      <c r="F243" s="5">
        <v>39441</v>
      </c>
      <c r="G243" s="3">
        <v>436</v>
      </c>
      <c r="H243" t="str">
        <f>VLOOKUP(D243,StateLookup!B:B,1,FALSE)</f>
        <v>IN</v>
      </c>
    </row>
    <row r="244" spans="1:8" ht="15.75" thickBot="1" x14ac:dyDescent="0.3">
      <c r="A244" s="6">
        <f t="shared" si="6"/>
        <v>43936</v>
      </c>
      <c r="B244" s="6" t="str">
        <f t="shared" si="7"/>
        <v>43936KS</v>
      </c>
      <c r="C244" s="3">
        <v>20200415</v>
      </c>
      <c r="D244" s="4" t="s">
        <v>23</v>
      </c>
      <c r="E244" s="5">
        <v>1494</v>
      </c>
      <c r="F244" s="5">
        <v>13174</v>
      </c>
      <c r="G244" s="3">
        <v>76</v>
      </c>
      <c r="H244" t="str">
        <f>VLOOKUP(D244,StateLookup!B:B,1,FALSE)</f>
        <v>KS</v>
      </c>
    </row>
    <row r="245" spans="1:8" ht="15.75" thickBot="1" x14ac:dyDescent="0.3">
      <c r="A245" s="6">
        <f t="shared" si="6"/>
        <v>43936</v>
      </c>
      <c r="B245" s="6" t="str">
        <f t="shared" si="7"/>
        <v>43936KY</v>
      </c>
      <c r="C245" s="3">
        <v>20200415</v>
      </c>
      <c r="D245" s="4" t="s">
        <v>24</v>
      </c>
      <c r="E245" s="5">
        <v>2210</v>
      </c>
      <c r="F245" s="5">
        <v>25487</v>
      </c>
      <c r="G245" s="3">
        <v>115</v>
      </c>
      <c r="H245" t="str">
        <f>VLOOKUP(D245,StateLookup!B:B,1,FALSE)</f>
        <v>KY</v>
      </c>
    </row>
    <row r="246" spans="1:8" ht="15.75" thickBot="1" x14ac:dyDescent="0.3">
      <c r="A246" s="6">
        <f t="shared" si="6"/>
        <v>43936</v>
      </c>
      <c r="B246" s="6" t="str">
        <f t="shared" si="7"/>
        <v>43936LA</v>
      </c>
      <c r="C246" s="3">
        <v>20200415</v>
      </c>
      <c r="D246" s="4" t="s">
        <v>25</v>
      </c>
      <c r="E246" s="5">
        <v>21951</v>
      </c>
      <c r="F246" s="5">
        <v>99977</v>
      </c>
      <c r="G246" s="3">
        <v>1103</v>
      </c>
      <c r="H246" t="str">
        <f>VLOOKUP(D246,StateLookup!B:B,1,FALSE)</f>
        <v>LA</v>
      </c>
    </row>
    <row r="247" spans="1:8" ht="15.75" thickBot="1" x14ac:dyDescent="0.3">
      <c r="A247" s="6">
        <f t="shared" si="6"/>
        <v>43936</v>
      </c>
      <c r="B247" s="6" t="str">
        <f t="shared" si="7"/>
        <v>43936MA</v>
      </c>
      <c r="C247" s="3">
        <v>20200415</v>
      </c>
      <c r="D247" s="4" t="s">
        <v>26</v>
      </c>
      <c r="E247" s="5">
        <v>29918</v>
      </c>
      <c r="F247" s="5">
        <v>102105</v>
      </c>
      <c r="G247" s="3">
        <v>1108</v>
      </c>
      <c r="H247" t="str">
        <f>VLOOKUP(D247,StateLookup!B:B,1,FALSE)</f>
        <v>MA</v>
      </c>
    </row>
    <row r="248" spans="1:8" ht="15.75" thickBot="1" x14ac:dyDescent="0.3">
      <c r="A248" s="6">
        <f t="shared" si="6"/>
        <v>43936</v>
      </c>
      <c r="B248" s="6" t="str">
        <f t="shared" si="7"/>
        <v>43936MD</v>
      </c>
      <c r="C248" s="3">
        <v>20200415</v>
      </c>
      <c r="D248" s="4" t="s">
        <v>27</v>
      </c>
      <c r="E248" s="5">
        <v>10032</v>
      </c>
      <c r="F248" s="5">
        <v>45731</v>
      </c>
      <c r="G248" s="3">
        <v>349</v>
      </c>
      <c r="H248" t="str">
        <f>VLOOKUP(D248,StateLookup!B:B,1,FALSE)</f>
        <v>MD</v>
      </c>
    </row>
    <row r="249" spans="1:8" ht="15.75" thickBot="1" x14ac:dyDescent="0.3">
      <c r="A249" s="6">
        <f t="shared" si="6"/>
        <v>43936</v>
      </c>
      <c r="B249" s="6" t="str">
        <f t="shared" si="7"/>
        <v>43936ME</v>
      </c>
      <c r="C249" s="3">
        <v>20200415</v>
      </c>
      <c r="D249" s="4" t="s">
        <v>28</v>
      </c>
      <c r="E249" s="3">
        <v>770</v>
      </c>
      <c r="F249" s="5">
        <v>14076</v>
      </c>
      <c r="G249" s="3">
        <v>24</v>
      </c>
      <c r="H249" t="str">
        <f>VLOOKUP(D249,StateLookup!B:B,1,FALSE)</f>
        <v>ME</v>
      </c>
    </row>
    <row r="250" spans="1:8" ht="15.75" thickBot="1" x14ac:dyDescent="0.3">
      <c r="A250" s="6">
        <f t="shared" si="6"/>
        <v>43936</v>
      </c>
      <c r="B250" s="6" t="str">
        <f t="shared" si="7"/>
        <v>43936MI</v>
      </c>
      <c r="C250" s="3">
        <v>20200415</v>
      </c>
      <c r="D250" s="4" t="s">
        <v>29</v>
      </c>
      <c r="E250" s="5">
        <v>28059</v>
      </c>
      <c r="F250" s="5">
        <v>61638</v>
      </c>
      <c r="G250" s="3">
        <v>1921</v>
      </c>
      <c r="H250" t="str">
        <f>VLOOKUP(D250,StateLookup!B:B,1,FALSE)</f>
        <v>MI</v>
      </c>
    </row>
    <row r="251" spans="1:8" ht="15.75" thickBot="1" x14ac:dyDescent="0.3">
      <c r="A251" s="6">
        <f t="shared" si="6"/>
        <v>43936</v>
      </c>
      <c r="B251" s="6" t="str">
        <f t="shared" si="7"/>
        <v>43936MN</v>
      </c>
      <c r="C251" s="3">
        <v>20200415</v>
      </c>
      <c r="D251" s="4" t="s">
        <v>30</v>
      </c>
      <c r="E251" s="5">
        <v>1809</v>
      </c>
      <c r="F251" s="5">
        <v>38433</v>
      </c>
      <c r="G251" s="3">
        <v>87</v>
      </c>
      <c r="H251" t="str">
        <f>VLOOKUP(D251,StateLookup!B:B,1,FALSE)</f>
        <v>MN</v>
      </c>
    </row>
    <row r="252" spans="1:8" ht="15.75" thickBot="1" x14ac:dyDescent="0.3">
      <c r="A252" s="6">
        <f t="shared" si="6"/>
        <v>43936</v>
      </c>
      <c r="B252" s="6" t="str">
        <f t="shared" si="7"/>
        <v>43936MO</v>
      </c>
      <c r="C252" s="3">
        <v>20200415</v>
      </c>
      <c r="D252" s="4" t="s">
        <v>31</v>
      </c>
      <c r="E252" s="5">
        <v>4895</v>
      </c>
      <c r="F252" s="5">
        <v>44117</v>
      </c>
      <c r="G252" s="3">
        <v>147</v>
      </c>
      <c r="H252" t="str">
        <f>VLOOKUP(D252,StateLookup!B:B,1,FALSE)</f>
        <v>MO</v>
      </c>
    </row>
    <row r="253" spans="1:8" ht="15.75" thickBot="1" x14ac:dyDescent="0.3">
      <c r="A253" s="6">
        <f t="shared" si="6"/>
        <v>43936</v>
      </c>
      <c r="B253" s="6" t="str">
        <f t="shared" si="7"/>
        <v>43936MP</v>
      </c>
      <c r="C253" s="3">
        <v>20200415</v>
      </c>
      <c r="D253" s="4" t="s">
        <v>32</v>
      </c>
      <c r="E253" s="3">
        <v>13</v>
      </c>
      <c r="F253" s="3">
        <v>27</v>
      </c>
      <c r="G253" s="3">
        <v>2</v>
      </c>
      <c r="H253" t="str">
        <f>VLOOKUP(D253,StateLookup!B:B,1,FALSE)</f>
        <v>MP</v>
      </c>
    </row>
    <row r="254" spans="1:8" ht="15.75" thickBot="1" x14ac:dyDescent="0.3">
      <c r="A254" s="6">
        <f t="shared" si="6"/>
        <v>43936</v>
      </c>
      <c r="B254" s="6" t="str">
        <f t="shared" si="7"/>
        <v>43936MS</v>
      </c>
      <c r="C254" s="3">
        <v>20200415</v>
      </c>
      <c r="D254" s="4" t="s">
        <v>33</v>
      </c>
      <c r="E254" s="5">
        <v>3360</v>
      </c>
      <c r="F254" s="5">
        <v>34791</v>
      </c>
      <c r="G254" s="3">
        <v>122</v>
      </c>
      <c r="H254" t="str">
        <f>VLOOKUP(D254,StateLookup!B:B,1,FALSE)</f>
        <v>MS</v>
      </c>
    </row>
    <row r="255" spans="1:8" ht="15.75" thickBot="1" x14ac:dyDescent="0.3">
      <c r="A255" s="6">
        <f t="shared" si="6"/>
        <v>43936</v>
      </c>
      <c r="B255" s="6" t="str">
        <f t="shared" si="7"/>
        <v>43936MT</v>
      </c>
      <c r="C255" s="3">
        <v>20200415</v>
      </c>
      <c r="D255" s="4" t="s">
        <v>34</v>
      </c>
      <c r="E255" s="3">
        <v>404</v>
      </c>
      <c r="F255" s="5">
        <v>9179</v>
      </c>
      <c r="G255" s="3">
        <v>7</v>
      </c>
      <c r="H255" t="str">
        <f>VLOOKUP(D255,StateLookup!B:B,1,FALSE)</f>
        <v>MT</v>
      </c>
    </row>
    <row r="256" spans="1:8" ht="15.75" thickBot="1" x14ac:dyDescent="0.3">
      <c r="A256" s="6">
        <f t="shared" si="6"/>
        <v>43936</v>
      </c>
      <c r="B256" s="6" t="str">
        <f t="shared" si="7"/>
        <v>43936NC</v>
      </c>
      <c r="C256" s="3">
        <v>20200415</v>
      </c>
      <c r="D256" s="4" t="s">
        <v>35</v>
      </c>
      <c r="E256" s="5">
        <v>5123</v>
      </c>
      <c r="F256" s="5">
        <v>62704</v>
      </c>
      <c r="G256" s="3">
        <v>117</v>
      </c>
      <c r="H256" t="str">
        <f>VLOOKUP(D256,StateLookup!B:B,1,FALSE)</f>
        <v>NC</v>
      </c>
    </row>
    <row r="257" spans="1:8" ht="15.75" thickBot="1" x14ac:dyDescent="0.3">
      <c r="A257" s="6">
        <f t="shared" si="6"/>
        <v>43936</v>
      </c>
      <c r="B257" s="6" t="str">
        <f t="shared" si="7"/>
        <v>43936ND</v>
      </c>
      <c r="C257" s="3">
        <v>20200415</v>
      </c>
      <c r="D257" s="4" t="s">
        <v>36</v>
      </c>
      <c r="E257" s="3">
        <v>365</v>
      </c>
      <c r="F257" s="5">
        <v>10952</v>
      </c>
      <c r="G257" s="3">
        <v>9</v>
      </c>
      <c r="H257" t="str">
        <f>VLOOKUP(D257,StateLookup!B:B,1,FALSE)</f>
        <v>ND</v>
      </c>
    </row>
    <row r="258" spans="1:8" ht="15.75" thickBot="1" x14ac:dyDescent="0.3">
      <c r="A258" s="6">
        <f t="shared" si="6"/>
        <v>43936</v>
      </c>
      <c r="B258" s="6" t="str">
        <f t="shared" si="7"/>
        <v>43936NE</v>
      </c>
      <c r="C258" s="3">
        <v>20200415</v>
      </c>
      <c r="D258" s="4" t="s">
        <v>37</v>
      </c>
      <c r="E258" s="3">
        <v>901</v>
      </c>
      <c r="F258" s="5">
        <v>10828</v>
      </c>
      <c r="G258" s="3">
        <v>20</v>
      </c>
      <c r="H258" t="str">
        <f>VLOOKUP(D258,StateLookup!B:B,1,FALSE)</f>
        <v>NE</v>
      </c>
    </row>
    <row r="259" spans="1:8" ht="15.75" thickBot="1" x14ac:dyDescent="0.3">
      <c r="A259" s="6">
        <f t="shared" ref="A259:A322" si="8">DATE(LEFT(C259,4),LEFT(RIGHT(C259,4),2),RIGHT(C259,2))</f>
        <v>43936</v>
      </c>
      <c r="B259" s="6" t="str">
        <f t="shared" ref="B259:B322" si="9">A259&amp;D259</f>
        <v>43936NH</v>
      </c>
      <c r="C259" s="3">
        <v>20200415</v>
      </c>
      <c r="D259" s="4" t="s">
        <v>38</v>
      </c>
      <c r="E259" s="5">
        <v>1139</v>
      </c>
      <c r="F259" s="5">
        <v>11027</v>
      </c>
      <c r="G259" s="3">
        <v>32</v>
      </c>
      <c r="H259" t="str">
        <f>VLOOKUP(D259,StateLookup!B:B,1,FALSE)</f>
        <v>NH</v>
      </c>
    </row>
    <row r="260" spans="1:8" ht="15.75" thickBot="1" x14ac:dyDescent="0.3">
      <c r="A260" s="6">
        <f t="shared" si="8"/>
        <v>43936</v>
      </c>
      <c r="B260" s="6" t="str">
        <f t="shared" si="9"/>
        <v>43936NJ</v>
      </c>
      <c r="C260" s="3">
        <v>20200415</v>
      </c>
      <c r="D260" s="4" t="s">
        <v>39</v>
      </c>
      <c r="E260" s="5">
        <v>71030</v>
      </c>
      <c r="F260" s="5">
        <v>72991</v>
      </c>
      <c r="G260" s="3">
        <v>3156</v>
      </c>
      <c r="H260" t="str">
        <f>VLOOKUP(D260,StateLookup!B:B,1,FALSE)</f>
        <v>NJ</v>
      </c>
    </row>
    <row r="261" spans="1:8" ht="15.75" thickBot="1" x14ac:dyDescent="0.3">
      <c r="A261" s="6">
        <f t="shared" si="8"/>
        <v>43936</v>
      </c>
      <c r="B261" s="6" t="str">
        <f t="shared" si="9"/>
        <v>43936NM</v>
      </c>
      <c r="C261" s="3">
        <v>20200415</v>
      </c>
      <c r="D261" s="4" t="s">
        <v>40</v>
      </c>
      <c r="E261" s="5">
        <v>1407</v>
      </c>
      <c r="F261" s="5">
        <v>31443</v>
      </c>
      <c r="G261" s="3">
        <v>36</v>
      </c>
      <c r="H261" t="str">
        <f>VLOOKUP(D261,StateLookup!B:B,1,FALSE)</f>
        <v>NM</v>
      </c>
    </row>
    <row r="262" spans="1:8" ht="15.75" thickBot="1" x14ac:dyDescent="0.3">
      <c r="A262" s="6">
        <f t="shared" si="8"/>
        <v>43936</v>
      </c>
      <c r="B262" s="6" t="str">
        <f t="shared" si="9"/>
        <v>43936NV</v>
      </c>
      <c r="C262" s="3">
        <v>20200415</v>
      </c>
      <c r="D262" s="4" t="s">
        <v>41</v>
      </c>
      <c r="E262" s="5">
        <v>3211</v>
      </c>
      <c r="F262" s="5">
        <v>24444</v>
      </c>
      <c r="G262" s="3">
        <v>131</v>
      </c>
      <c r="H262" t="str">
        <f>VLOOKUP(D262,StateLookup!B:B,1,FALSE)</f>
        <v>NV</v>
      </c>
    </row>
    <row r="263" spans="1:8" ht="15.75" thickBot="1" x14ac:dyDescent="0.3">
      <c r="A263" s="6">
        <f t="shared" si="8"/>
        <v>43936</v>
      </c>
      <c r="B263" s="6" t="str">
        <f t="shared" si="9"/>
        <v>43936NY</v>
      </c>
      <c r="C263" s="3">
        <v>20200415</v>
      </c>
      <c r="D263" s="4" t="s">
        <v>42</v>
      </c>
      <c r="E263" s="5">
        <v>213779</v>
      </c>
      <c r="F263" s="5">
        <v>312233</v>
      </c>
      <c r="G263" s="3">
        <v>11586</v>
      </c>
      <c r="H263" t="str">
        <f>VLOOKUP(D263,StateLookup!B:B,1,FALSE)</f>
        <v>NY</v>
      </c>
    </row>
    <row r="264" spans="1:8" ht="15.75" thickBot="1" x14ac:dyDescent="0.3">
      <c r="A264" s="6">
        <f t="shared" si="8"/>
        <v>43936</v>
      </c>
      <c r="B264" s="6" t="str">
        <f t="shared" si="9"/>
        <v>43936OH</v>
      </c>
      <c r="C264" s="3">
        <v>20200415</v>
      </c>
      <c r="D264" s="4" t="s">
        <v>43</v>
      </c>
      <c r="E264" s="5">
        <v>7791</v>
      </c>
      <c r="F264" s="5">
        <v>63761</v>
      </c>
      <c r="G264" s="3">
        <v>361</v>
      </c>
      <c r="H264" t="str">
        <f>VLOOKUP(D264,StateLookup!B:B,1,FALSE)</f>
        <v>OH</v>
      </c>
    </row>
    <row r="265" spans="1:8" ht="15.75" thickBot="1" x14ac:dyDescent="0.3">
      <c r="A265" s="6">
        <f t="shared" si="8"/>
        <v>43936</v>
      </c>
      <c r="B265" s="6" t="str">
        <f t="shared" si="9"/>
        <v>43936OK</v>
      </c>
      <c r="C265" s="3">
        <v>20200415</v>
      </c>
      <c r="D265" s="4" t="s">
        <v>44</v>
      </c>
      <c r="E265" s="5">
        <v>2263</v>
      </c>
      <c r="F265" s="5">
        <v>26956</v>
      </c>
      <c r="G265" s="3">
        <v>123</v>
      </c>
      <c r="H265" t="str">
        <f>VLOOKUP(D265,StateLookup!B:B,1,FALSE)</f>
        <v>OK</v>
      </c>
    </row>
    <row r="266" spans="1:8" ht="15.75" thickBot="1" x14ac:dyDescent="0.3">
      <c r="A266" s="6">
        <f t="shared" si="8"/>
        <v>43936</v>
      </c>
      <c r="B266" s="6" t="str">
        <f t="shared" si="9"/>
        <v>43936OR</v>
      </c>
      <c r="C266" s="3">
        <v>20200415</v>
      </c>
      <c r="D266" s="4" t="s">
        <v>45</v>
      </c>
      <c r="E266" s="5">
        <v>1663</v>
      </c>
      <c r="F266" s="5">
        <v>31688</v>
      </c>
      <c r="G266" s="3">
        <v>58</v>
      </c>
      <c r="H266" t="str">
        <f>VLOOKUP(D266,StateLookup!B:B,1,FALSE)</f>
        <v>OR</v>
      </c>
    </row>
    <row r="267" spans="1:8" ht="15.75" thickBot="1" x14ac:dyDescent="0.3">
      <c r="A267" s="6">
        <f t="shared" si="8"/>
        <v>43936</v>
      </c>
      <c r="B267" s="6" t="str">
        <f t="shared" si="9"/>
        <v>43936PA</v>
      </c>
      <c r="C267" s="3">
        <v>20200415</v>
      </c>
      <c r="D267" s="4" t="s">
        <v>46</v>
      </c>
      <c r="E267" s="5">
        <v>26490</v>
      </c>
      <c r="F267" s="5">
        <v>111094</v>
      </c>
      <c r="G267" s="3">
        <v>647</v>
      </c>
      <c r="H267" t="str">
        <f>VLOOKUP(D267,StateLookup!B:B,1,FALSE)</f>
        <v>PA</v>
      </c>
    </row>
    <row r="268" spans="1:8" ht="15.75" thickBot="1" x14ac:dyDescent="0.3">
      <c r="A268" s="6">
        <f t="shared" si="8"/>
        <v>43936</v>
      </c>
      <c r="B268" s="6" t="str">
        <f t="shared" si="9"/>
        <v>43936PR</v>
      </c>
      <c r="C268" s="3">
        <v>20200415</v>
      </c>
      <c r="D268" s="4" t="s">
        <v>47</v>
      </c>
      <c r="E268" s="3">
        <v>974</v>
      </c>
      <c r="F268" s="5">
        <v>6825</v>
      </c>
      <c r="G268" s="3">
        <v>51</v>
      </c>
      <c r="H268" t="str">
        <f>VLOOKUP(D268,StateLookup!B:B,1,FALSE)</f>
        <v>PR</v>
      </c>
    </row>
    <row r="269" spans="1:8" ht="15.75" thickBot="1" x14ac:dyDescent="0.3">
      <c r="A269" s="6">
        <f t="shared" si="8"/>
        <v>43936</v>
      </c>
      <c r="B269" s="6" t="str">
        <f t="shared" si="9"/>
        <v>43936RI</v>
      </c>
      <c r="C269" s="3">
        <v>20200415</v>
      </c>
      <c r="D269" s="4" t="s">
        <v>48</v>
      </c>
      <c r="E269" s="5">
        <v>3529</v>
      </c>
      <c r="F269" s="5">
        <v>22368</v>
      </c>
      <c r="G269" s="3">
        <v>87</v>
      </c>
      <c r="H269" t="str">
        <f>VLOOKUP(D269,StateLookup!B:B,1,FALSE)</f>
        <v>RI</v>
      </c>
    </row>
    <row r="270" spans="1:8" ht="15.75" thickBot="1" x14ac:dyDescent="0.3">
      <c r="A270" s="6">
        <f t="shared" si="8"/>
        <v>43936</v>
      </c>
      <c r="B270" s="6" t="str">
        <f t="shared" si="9"/>
        <v>43936SC</v>
      </c>
      <c r="C270" s="3">
        <v>20200415</v>
      </c>
      <c r="D270" s="4" t="s">
        <v>49</v>
      </c>
      <c r="E270" s="5">
        <v>3656</v>
      </c>
      <c r="F270" s="5">
        <v>31077</v>
      </c>
      <c r="G270" s="3">
        <v>107</v>
      </c>
      <c r="H270" t="str">
        <f>VLOOKUP(D270,StateLookup!B:B,1,FALSE)</f>
        <v>SC</v>
      </c>
    </row>
    <row r="271" spans="1:8" ht="15.75" thickBot="1" x14ac:dyDescent="0.3">
      <c r="A271" s="6">
        <f t="shared" si="8"/>
        <v>43936</v>
      </c>
      <c r="B271" s="6" t="str">
        <f t="shared" si="9"/>
        <v>43936SD</v>
      </c>
      <c r="C271" s="3">
        <v>20200415</v>
      </c>
      <c r="D271" s="4" t="s">
        <v>50</v>
      </c>
      <c r="E271" s="5">
        <v>1168</v>
      </c>
      <c r="F271" s="5">
        <v>8691</v>
      </c>
      <c r="G271" s="3">
        <v>6</v>
      </c>
      <c r="H271" t="str">
        <f>VLOOKUP(D271,StateLookup!B:B,1,FALSE)</f>
        <v>SD</v>
      </c>
    </row>
    <row r="272" spans="1:8" ht="15.75" thickBot="1" x14ac:dyDescent="0.3">
      <c r="A272" s="6">
        <f t="shared" si="8"/>
        <v>43936</v>
      </c>
      <c r="B272" s="6" t="str">
        <f t="shared" si="9"/>
        <v>43936TN</v>
      </c>
      <c r="C272" s="3">
        <v>20200415</v>
      </c>
      <c r="D272" s="4" t="s">
        <v>51</v>
      </c>
      <c r="E272" s="5">
        <v>6079</v>
      </c>
      <c r="F272" s="5">
        <v>74817</v>
      </c>
      <c r="G272" s="3">
        <v>135</v>
      </c>
      <c r="H272" t="str">
        <f>VLOOKUP(D272,StateLookup!B:B,1,FALSE)</f>
        <v>TN</v>
      </c>
    </row>
    <row r="273" spans="1:8" ht="15.75" thickBot="1" x14ac:dyDescent="0.3">
      <c r="A273" s="6">
        <f t="shared" si="8"/>
        <v>43936</v>
      </c>
      <c r="B273" s="6" t="str">
        <f t="shared" si="9"/>
        <v>43936TX</v>
      </c>
      <c r="C273" s="3">
        <v>20200415</v>
      </c>
      <c r="D273" s="4" t="s">
        <v>52</v>
      </c>
      <c r="E273" s="5">
        <v>15492</v>
      </c>
      <c r="F273" s="5">
        <v>136318</v>
      </c>
      <c r="G273" s="3">
        <v>364</v>
      </c>
      <c r="H273" t="str">
        <f>VLOOKUP(D273,StateLookup!B:B,1,FALSE)</f>
        <v>TX</v>
      </c>
    </row>
    <row r="274" spans="1:8" ht="15.75" thickBot="1" x14ac:dyDescent="0.3">
      <c r="A274" s="6">
        <f t="shared" si="8"/>
        <v>43936</v>
      </c>
      <c r="B274" s="6" t="str">
        <f t="shared" si="9"/>
        <v>43936UT</v>
      </c>
      <c r="C274" s="3">
        <v>20200415</v>
      </c>
      <c r="D274" s="4" t="s">
        <v>53</v>
      </c>
      <c r="E274" s="5">
        <v>2542</v>
      </c>
      <c r="F274" s="5">
        <v>45072</v>
      </c>
      <c r="G274" s="3">
        <v>20</v>
      </c>
      <c r="H274" t="str">
        <f>VLOOKUP(D274,StateLookup!B:B,1,FALSE)</f>
        <v>UT</v>
      </c>
    </row>
    <row r="275" spans="1:8" ht="15.75" thickBot="1" x14ac:dyDescent="0.3">
      <c r="A275" s="6">
        <f t="shared" si="8"/>
        <v>43936</v>
      </c>
      <c r="B275" s="6" t="str">
        <f t="shared" si="9"/>
        <v>43936VA</v>
      </c>
      <c r="C275" s="3">
        <v>20200415</v>
      </c>
      <c r="D275" s="4" t="s">
        <v>54</v>
      </c>
      <c r="E275" s="5">
        <v>6500</v>
      </c>
      <c r="F275" s="5">
        <v>37669</v>
      </c>
      <c r="G275" s="3">
        <v>195</v>
      </c>
      <c r="H275" t="str">
        <f>VLOOKUP(D275,StateLookup!B:B,1,FALSE)</f>
        <v>VA</v>
      </c>
    </row>
    <row r="276" spans="1:8" ht="15.75" thickBot="1" x14ac:dyDescent="0.3">
      <c r="A276" s="6">
        <f t="shared" si="8"/>
        <v>43936</v>
      </c>
      <c r="B276" s="6" t="str">
        <f t="shared" si="9"/>
        <v>43936VI</v>
      </c>
      <c r="C276" s="3">
        <v>20200415</v>
      </c>
      <c r="D276" s="4" t="s">
        <v>55</v>
      </c>
      <c r="E276" s="3">
        <v>51</v>
      </c>
      <c r="F276" s="3">
        <v>331</v>
      </c>
      <c r="G276" s="3">
        <v>1</v>
      </c>
      <c r="H276" t="str">
        <f>VLOOKUP(D276,StateLookup!B:B,1,FALSE)</f>
        <v>VI</v>
      </c>
    </row>
    <row r="277" spans="1:8" ht="15.75" thickBot="1" x14ac:dyDescent="0.3">
      <c r="A277" s="6">
        <f t="shared" si="8"/>
        <v>43936</v>
      </c>
      <c r="B277" s="6" t="str">
        <f t="shared" si="9"/>
        <v>43936VT</v>
      </c>
      <c r="C277" s="3">
        <v>20200415</v>
      </c>
      <c r="D277" s="4" t="s">
        <v>56</v>
      </c>
      <c r="E277" s="3">
        <v>759</v>
      </c>
      <c r="F277" s="5">
        <v>10322</v>
      </c>
      <c r="G277" s="3">
        <v>30</v>
      </c>
      <c r="H277" t="str">
        <f>VLOOKUP(D277,StateLookup!B:B,1,FALSE)</f>
        <v>VT</v>
      </c>
    </row>
    <row r="278" spans="1:8" ht="15.75" thickBot="1" x14ac:dyDescent="0.3">
      <c r="A278" s="6">
        <f t="shared" si="8"/>
        <v>43936</v>
      </c>
      <c r="B278" s="6" t="str">
        <f t="shared" si="9"/>
        <v>43936WA</v>
      </c>
      <c r="C278" s="3">
        <v>20200415</v>
      </c>
      <c r="D278" s="4" t="s">
        <v>57</v>
      </c>
      <c r="E278" s="5">
        <v>10694</v>
      </c>
      <c r="F278" s="5">
        <v>112160</v>
      </c>
      <c r="G278" s="3">
        <v>541</v>
      </c>
      <c r="H278" t="str">
        <f>VLOOKUP(D278,StateLookup!B:B,1,FALSE)</f>
        <v>WA</v>
      </c>
    </row>
    <row r="279" spans="1:8" ht="15.75" thickBot="1" x14ac:dyDescent="0.3">
      <c r="A279" s="6">
        <f t="shared" si="8"/>
        <v>43936</v>
      </c>
      <c r="B279" s="6" t="str">
        <f t="shared" si="9"/>
        <v>43936WI</v>
      </c>
      <c r="C279" s="3">
        <v>20200415</v>
      </c>
      <c r="D279" s="4" t="s">
        <v>58</v>
      </c>
      <c r="E279" s="5">
        <v>3721</v>
      </c>
      <c r="F279" s="5">
        <v>39326</v>
      </c>
      <c r="G279" s="3">
        <v>182</v>
      </c>
      <c r="H279" t="str">
        <f>VLOOKUP(D279,StateLookup!B:B,1,FALSE)</f>
        <v>WI</v>
      </c>
    </row>
    <row r="280" spans="1:8" ht="15.75" thickBot="1" x14ac:dyDescent="0.3">
      <c r="A280" s="6">
        <f t="shared" si="8"/>
        <v>43936</v>
      </c>
      <c r="B280" s="6" t="str">
        <f t="shared" si="9"/>
        <v>43936WV</v>
      </c>
      <c r="C280" s="3">
        <v>20200415</v>
      </c>
      <c r="D280" s="4" t="s">
        <v>59</v>
      </c>
      <c r="E280" s="3">
        <v>702</v>
      </c>
      <c r="F280" s="5">
        <v>16954</v>
      </c>
      <c r="G280" s="3">
        <v>10</v>
      </c>
      <c r="H280" t="str">
        <f>VLOOKUP(D280,StateLookup!B:B,1,FALSE)</f>
        <v>WV</v>
      </c>
    </row>
    <row r="281" spans="1:8" ht="15.75" thickBot="1" x14ac:dyDescent="0.3">
      <c r="A281" s="6">
        <f t="shared" si="8"/>
        <v>43936</v>
      </c>
      <c r="B281" s="6" t="str">
        <f t="shared" si="9"/>
        <v>43936WY</v>
      </c>
      <c r="C281" s="3">
        <v>20200415</v>
      </c>
      <c r="D281" s="4" t="s">
        <v>60</v>
      </c>
      <c r="E281" s="3">
        <v>287</v>
      </c>
      <c r="F281" s="5">
        <v>6042</v>
      </c>
      <c r="G281" s="3">
        <v>2</v>
      </c>
      <c r="H281" t="str">
        <f>VLOOKUP(D281,StateLookup!B:B,1,FALSE)</f>
        <v>WY</v>
      </c>
    </row>
    <row r="282" spans="1:8" ht="15.75" thickBot="1" x14ac:dyDescent="0.3">
      <c r="A282" s="6">
        <f t="shared" si="8"/>
        <v>43935</v>
      </c>
      <c r="B282" s="6" t="str">
        <f t="shared" si="9"/>
        <v>43935AK</v>
      </c>
      <c r="C282" s="3">
        <v>20200414</v>
      </c>
      <c r="D282" s="4" t="s">
        <v>5</v>
      </c>
      <c r="E282" s="3">
        <v>285</v>
      </c>
      <c r="F282" s="5">
        <v>8063</v>
      </c>
      <c r="G282" s="3">
        <v>9</v>
      </c>
      <c r="H282" t="str">
        <f>VLOOKUP(D282,StateLookup!B:B,1,FALSE)</f>
        <v>AK</v>
      </c>
    </row>
    <row r="283" spans="1:8" ht="15.75" thickBot="1" x14ac:dyDescent="0.3">
      <c r="A283" s="6">
        <f t="shared" si="8"/>
        <v>43935</v>
      </c>
      <c r="B283" s="6" t="str">
        <f t="shared" si="9"/>
        <v>43935AL</v>
      </c>
      <c r="C283" s="3">
        <v>20200414</v>
      </c>
      <c r="D283" s="4" t="s">
        <v>6</v>
      </c>
      <c r="E283" s="5">
        <v>3876</v>
      </c>
      <c r="F283" s="5">
        <v>29241</v>
      </c>
      <c r="G283" s="3">
        <v>110</v>
      </c>
      <c r="H283" t="str">
        <f>VLOOKUP(D283,StateLookup!B:B,1,FALSE)</f>
        <v>AL</v>
      </c>
    </row>
    <row r="284" spans="1:8" ht="15.75" thickBot="1" x14ac:dyDescent="0.3">
      <c r="A284" s="6">
        <f t="shared" si="8"/>
        <v>43935</v>
      </c>
      <c r="B284" s="6" t="str">
        <f t="shared" si="9"/>
        <v>43935AR</v>
      </c>
      <c r="C284" s="3">
        <v>20200414</v>
      </c>
      <c r="D284" s="4" t="s">
        <v>7</v>
      </c>
      <c r="E284" s="5">
        <v>1480</v>
      </c>
      <c r="F284" s="5">
        <v>19651</v>
      </c>
      <c r="G284" s="3">
        <v>30</v>
      </c>
      <c r="H284" t="str">
        <f>VLOOKUP(D284,StateLookup!B:B,1,FALSE)</f>
        <v>AR</v>
      </c>
    </row>
    <row r="285" spans="1:8" ht="15.75" thickBot="1" x14ac:dyDescent="0.3">
      <c r="A285" s="6">
        <f t="shared" si="8"/>
        <v>43935</v>
      </c>
      <c r="B285" s="6" t="str">
        <f t="shared" si="9"/>
        <v>43935AS</v>
      </c>
      <c r="C285" s="3">
        <v>20200414</v>
      </c>
      <c r="D285" s="4" t="s">
        <v>8</v>
      </c>
      <c r="E285" s="3">
        <v>0</v>
      </c>
      <c r="F285" s="3">
        <v>3</v>
      </c>
      <c r="G285" s="4"/>
      <c r="H285" t="str">
        <f>VLOOKUP(D285,StateLookup!B:B,1,FALSE)</f>
        <v>AS</v>
      </c>
    </row>
    <row r="286" spans="1:8" ht="15.75" thickBot="1" x14ac:dyDescent="0.3">
      <c r="A286" s="6">
        <f t="shared" si="8"/>
        <v>43935</v>
      </c>
      <c r="B286" s="6" t="str">
        <f t="shared" si="9"/>
        <v>43935AZ</v>
      </c>
      <c r="C286" s="3">
        <v>20200414</v>
      </c>
      <c r="D286" s="4" t="s">
        <v>9</v>
      </c>
      <c r="E286" s="5">
        <v>3806</v>
      </c>
      <c r="F286" s="5">
        <v>40290</v>
      </c>
      <c r="G286" s="3">
        <v>131</v>
      </c>
      <c r="H286" t="str">
        <f>VLOOKUP(D286,StateLookup!B:B,1,FALSE)</f>
        <v>AZ</v>
      </c>
    </row>
    <row r="287" spans="1:8" ht="15.75" thickBot="1" x14ac:dyDescent="0.3">
      <c r="A287" s="6">
        <f t="shared" si="8"/>
        <v>43935</v>
      </c>
      <c r="B287" s="6" t="str">
        <f t="shared" si="9"/>
        <v>43935CA</v>
      </c>
      <c r="C287" s="3">
        <v>20200414</v>
      </c>
      <c r="D287" s="4" t="s">
        <v>10</v>
      </c>
      <c r="E287" s="5">
        <v>23338</v>
      </c>
      <c r="F287" s="5">
        <v>178870</v>
      </c>
      <c r="G287" s="3">
        <v>758</v>
      </c>
      <c r="H287" t="str">
        <f>VLOOKUP(D287,StateLookup!B:B,1,FALSE)</f>
        <v>CA</v>
      </c>
    </row>
    <row r="288" spans="1:8" ht="15.75" thickBot="1" x14ac:dyDescent="0.3">
      <c r="A288" s="6">
        <f t="shared" si="8"/>
        <v>43935</v>
      </c>
      <c r="B288" s="6" t="str">
        <f t="shared" si="9"/>
        <v>43935CO</v>
      </c>
      <c r="C288" s="3">
        <v>20200414</v>
      </c>
      <c r="D288" s="4" t="s">
        <v>11</v>
      </c>
      <c r="E288" s="5">
        <v>7691</v>
      </c>
      <c r="F288" s="5">
        <v>31051</v>
      </c>
      <c r="G288" s="3">
        <v>308</v>
      </c>
      <c r="H288" t="str">
        <f>VLOOKUP(D288,StateLookup!B:B,1,FALSE)</f>
        <v>CO</v>
      </c>
    </row>
    <row r="289" spans="1:8" ht="15.75" thickBot="1" x14ac:dyDescent="0.3">
      <c r="A289" s="6">
        <f t="shared" si="8"/>
        <v>43935</v>
      </c>
      <c r="B289" s="6" t="str">
        <f t="shared" si="9"/>
        <v>43935CT</v>
      </c>
      <c r="C289" s="3">
        <v>20200414</v>
      </c>
      <c r="D289" s="4" t="s">
        <v>12</v>
      </c>
      <c r="E289" s="5">
        <v>13989</v>
      </c>
      <c r="F289" s="5">
        <v>31852</v>
      </c>
      <c r="G289" s="3">
        <v>671</v>
      </c>
      <c r="H289" t="str">
        <f>VLOOKUP(D289,StateLookup!B:B,1,FALSE)</f>
        <v>CT</v>
      </c>
    </row>
    <row r="290" spans="1:8" ht="15.75" thickBot="1" x14ac:dyDescent="0.3">
      <c r="A290" s="6">
        <f t="shared" si="8"/>
        <v>43935</v>
      </c>
      <c r="B290" s="6" t="str">
        <f t="shared" si="9"/>
        <v>43935DC</v>
      </c>
      <c r="C290" s="3">
        <v>20200414</v>
      </c>
      <c r="D290" s="4" t="s">
        <v>13</v>
      </c>
      <c r="E290" s="5">
        <v>2058</v>
      </c>
      <c r="F290" s="5">
        <v>9460</v>
      </c>
      <c r="G290" s="3">
        <v>67</v>
      </c>
      <c r="H290" t="str">
        <f>VLOOKUP(D290,StateLookup!B:B,1,FALSE)</f>
        <v>DC</v>
      </c>
    </row>
    <row r="291" spans="1:8" ht="15.75" thickBot="1" x14ac:dyDescent="0.3">
      <c r="A291" s="6">
        <f t="shared" si="8"/>
        <v>43935</v>
      </c>
      <c r="B291" s="6" t="str">
        <f t="shared" si="9"/>
        <v>43935DE</v>
      </c>
      <c r="C291" s="3">
        <v>20200414</v>
      </c>
      <c r="D291" s="4" t="s">
        <v>14</v>
      </c>
      <c r="E291" s="5">
        <v>1761</v>
      </c>
      <c r="F291" s="5">
        <v>10543</v>
      </c>
      <c r="G291" s="3">
        <v>41</v>
      </c>
      <c r="H291" t="str">
        <f>VLOOKUP(D291,StateLookup!B:B,1,FALSE)</f>
        <v>DE</v>
      </c>
    </row>
    <row r="292" spans="1:8" ht="15.75" thickBot="1" x14ac:dyDescent="0.3">
      <c r="A292" s="6">
        <f t="shared" si="8"/>
        <v>43935</v>
      </c>
      <c r="B292" s="6" t="str">
        <f t="shared" si="9"/>
        <v>43935FL</v>
      </c>
      <c r="C292" s="3">
        <v>20200414</v>
      </c>
      <c r="D292" s="4" t="s">
        <v>15</v>
      </c>
      <c r="E292" s="5">
        <v>21367</v>
      </c>
      <c r="F292" s="5">
        <v>181813</v>
      </c>
      <c r="G292" s="3">
        <v>537</v>
      </c>
      <c r="H292" t="str">
        <f>VLOOKUP(D292,StateLookup!B:B,1,FALSE)</f>
        <v>FL</v>
      </c>
    </row>
    <row r="293" spans="1:8" ht="15.75" thickBot="1" x14ac:dyDescent="0.3">
      <c r="A293" s="6">
        <f t="shared" si="8"/>
        <v>43935</v>
      </c>
      <c r="B293" s="6" t="str">
        <f t="shared" si="9"/>
        <v>43935GA</v>
      </c>
      <c r="C293" s="3">
        <v>20200414</v>
      </c>
      <c r="D293" s="4" t="s">
        <v>16</v>
      </c>
      <c r="E293" s="5">
        <v>14223</v>
      </c>
      <c r="F293" s="5">
        <v>47572</v>
      </c>
      <c r="G293" s="3">
        <v>501</v>
      </c>
      <c r="H293" t="str">
        <f>VLOOKUP(D293,StateLookup!B:B,1,FALSE)</f>
        <v>GA</v>
      </c>
    </row>
    <row r="294" spans="1:8" ht="15.75" thickBot="1" x14ac:dyDescent="0.3">
      <c r="A294" s="6">
        <f t="shared" si="8"/>
        <v>43935</v>
      </c>
      <c r="B294" s="6" t="str">
        <f t="shared" si="9"/>
        <v>43935GU</v>
      </c>
      <c r="C294" s="3">
        <v>20200414</v>
      </c>
      <c r="D294" s="4" t="s">
        <v>17</v>
      </c>
      <c r="E294" s="3">
        <v>135</v>
      </c>
      <c r="F294" s="3">
        <v>811</v>
      </c>
      <c r="G294" s="3">
        <v>5</v>
      </c>
      <c r="H294" t="str">
        <f>VLOOKUP(D294,StateLookup!B:B,1,FALSE)</f>
        <v>GU</v>
      </c>
    </row>
    <row r="295" spans="1:8" ht="15.75" thickBot="1" x14ac:dyDescent="0.3">
      <c r="A295" s="6">
        <f t="shared" si="8"/>
        <v>43935</v>
      </c>
      <c r="B295" s="6" t="str">
        <f t="shared" si="9"/>
        <v>43935HI</v>
      </c>
      <c r="C295" s="3">
        <v>20200414</v>
      </c>
      <c r="D295" s="4" t="s">
        <v>18</v>
      </c>
      <c r="E295" s="3">
        <v>504</v>
      </c>
      <c r="F295" s="5">
        <v>18916</v>
      </c>
      <c r="G295" s="3">
        <v>9</v>
      </c>
      <c r="H295" t="str">
        <f>VLOOKUP(D295,StateLookup!B:B,1,FALSE)</f>
        <v>HI</v>
      </c>
    </row>
    <row r="296" spans="1:8" ht="15.75" thickBot="1" x14ac:dyDescent="0.3">
      <c r="A296" s="6">
        <f t="shared" si="8"/>
        <v>43935</v>
      </c>
      <c r="B296" s="6" t="str">
        <f t="shared" si="9"/>
        <v>43935IA</v>
      </c>
      <c r="C296" s="3">
        <v>20200414</v>
      </c>
      <c r="D296" s="4" t="s">
        <v>19</v>
      </c>
      <c r="E296" s="5">
        <v>1899</v>
      </c>
      <c r="F296" s="5">
        <v>16986</v>
      </c>
      <c r="G296" s="3">
        <v>49</v>
      </c>
      <c r="H296" t="str">
        <f>VLOOKUP(D296,StateLookup!B:B,1,FALSE)</f>
        <v>IA</v>
      </c>
    </row>
    <row r="297" spans="1:8" ht="15.75" thickBot="1" x14ac:dyDescent="0.3">
      <c r="A297" s="6">
        <f t="shared" si="8"/>
        <v>43935</v>
      </c>
      <c r="B297" s="6" t="str">
        <f t="shared" si="9"/>
        <v>43935ID</v>
      </c>
      <c r="C297" s="3">
        <v>20200414</v>
      </c>
      <c r="D297" s="4" t="s">
        <v>20</v>
      </c>
      <c r="E297" s="5">
        <v>1453</v>
      </c>
      <c r="F297" s="5">
        <v>13661</v>
      </c>
      <c r="G297" s="3">
        <v>33</v>
      </c>
      <c r="H297" t="str">
        <f>VLOOKUP(D297,StateLookup!B:B,1,FALSE)</f>
        <v>ID</v>
      </c>
    </row>
    <row r="298" spans="1:8" ht="15.75" thickBot="1" x14ac:dyDescent="0.3">
      <c r="A298" s="6">
        <f t="shared" si="8"/>
        <v>43935</v>
      </c>
      <c r="B298" s="6" t="str">
        <f t="shared" si="9"/>
        <v>43935IL</v>
      </c>
      <c r="C298" s="3">
        <v>20200414</v>
      </c>
      <c r="D298" s="4" t="s">
        <v>21</v>
      </c>
      <c r="E298" s="5">
        <v>23247</v>
      </c>
      <c r="F298" s="5">
        <v>87369</v>
      </c>
      <c r="G298" s="3">
        <v>868</v>
      </c>
      <c r="H298" t="str">
        <f>VLOOKUP(D298,StateLookup!B:B,1,FALSE)</f>
        <v>IL</v>
      </c>
    </row>
    <row r="299" spans="1:8" ht="15.75" thickBot="1" x14ac:dyDescent="0.3">
      <c r="A299" s="6">
        <f t="shared" si="8"/>
        <v>43935</v>
      </c>
      <c r="B299" s="6" t="str">
        <f t="shared" si="9"/>
        <v>43935IN</v>
      </c>
      <c r="C299" s="3">
        <v>20200414</v>
      </c>
      <c r="D299" s="4" t="s">
        <v>22</v>
      </c>
      <c r="E299" s="5">
        <v>8527</v>
      </c>
      <c r="F299" s="5">
        <v>37490</v>
      </c>
      <c r="G299" s="3">
        <v>388</v>
      </c>
      <c r="H299" t="str">
        <f>VLOOKUP(D299,StateLookup!B:B,1,FALSE)</f>
        <v>IN</v>
      </c>
    </row>
    <row r="300" spans="1:8" ht="15.75" thickBot="1" x14ac:dyDescent="0.3">
      <c r="A300" s="6">
        <f t="shared" si="8"/>
        <v>43935</v>
      </c>
      <c r="B300" s="6" t="str">
        <f t="shared" si="9"/>
        <v>43935KS</v>
      </c>
      <c r="C300" s="3">
        <v>20200414</v>
      </c>
      <c r="D300" s="4" t="s">
        <v>23</v>
      </c>
      <c r="E300" s="5">
        <v>1426</v>
      </c>
      <c r="F300" s="5">
        <v>12721</v>
      </c>
      <c r="G300" s="3">
        <v>69</v>
      </c>
      <c r="H300" t="str">
        <f>VLOOKUP(D300,StateLookup!B:B,1,FALSE)</f>
        <v>KS</v>
      </c>
    </row>
    <row r="301" spans="1:8" ht="15.75" thickBot="1" x14ac:dyDescent="0.3">
      <c r="A301" s="6">
        <f t="shared" si="8"/>
        <v>43935</v>
      </c>
      <c r="B301" s="6" t="str">
        <f t="shared" si="9"/>
        <v>43935KY</v>
      </c>
      <c r="C301" s="3">
        <v>20200414</v>
      </c>
      <c r="D301" s="4" t="s">
        <v>24</v>
      </c>
      <c r="E301" s="5">
        <v>2048</v>
      </c>
      <c r="F301" s="5">
        <v>24635</v>
      </c>
      <c r="G301" s="3">
        <v>104</v>
      </c>
      <c r="H301" t="str">
        <f>VLOOKUP(D301,StateLookup!B:B,1,FALSE)</f>
        <v>KY</v>
      </c>
    </row>
    <row r="302" spans="1:8" ht="15.75" thickBot="1" x14ac:dyDescent="0.3">
      <c r="A302" s="6">
        <f t="shared" si="8"/>
        <v>43935</v>
      </c>
      <c r="B302" s="6" t="str">
        <f t="shared" si="9"/>
        <v>43935LA</v>
      </c>
      <c r="C302" s="3">
        <v>20200414</v>
      </c>
      <c r="D302" s="4" t="s">
        <v>25</v>
      </c>
      <c r="E302" s="5">
        <v>21518</v>
      </c>
      <c r="F302" s="5">
        <v>96904</v>
      </c>
      <c r="G302" s="3">
        <v>1013</v>
      </c>
      <c r="H302" t="str">
        <f>VLOOKUP(D302,StateLookup!B:B,1,FALSE)</f>
        <v>LA</v>
      </c>
    </row>
    <row r="303" spans="1:8" ht="15.75" thickBot="1" x14ac:dyDescent="0.3">
      <c r="A303" s="6">
        <f t="shared" si="8"/>
        <v>43935</v>
      </c>
      <c r="B303" s="6" t="str">
        <f t="shared" si="9"/>
        <v>43935MA</v>
      </c>
      <c r="C303" s="3">
        <v>20200414</v>
      </c>
      <c r="D303" s="4" t="s">
        <v>26</v>
      </c>
      <c r="E303" s="5">
        <v>28163</v>
      </c>
      <c r="F303" s="5">
        <v>98388</v>
      </c>
      <c r="G303" s="3">
        <v>957</v>
      </c>
      <c r="H303" t="str">
        <f>VLOOKUP(D303,StateLookup!B:B,1,FALSE)</f>
        <v>MA</v>
      </c>
    </row>
    <row r="304" spans="1:8" ht="15.75" thickBot="1" x14ac:dyDescent="0.3">
      <c r="A304" s="6">
        <f t="shared" si="8"/>
        <v>43935</v>
      </c>
      <c r="B304" s="6" t="str">
        <f t="shared" si="9"/>
        <v>43935MD</v>
      </c>
      <c r="C304" s="3">
        <v>20200414</v>
      </c>
      <c r="D304" s="4" t="s">
        <v>27</v>
      </c>
      <c r="E304" s="5">
        <v>9472</v>
      </c>
      <c r="F304" s="5">
        <v>44261</v>
      </c>
      <c r="G304" s="3">
        <v>302</v>
      </c>
      <c r="H304" t="str">
        <f>VLOOKUP(D304,StateLookup!B:B,1,FALSE)</f>
        <v>MD</v>
      </c>
    </row>
    <row r="305" spans="1:8" ht="15.75" thickBot="1" x14ac:dyDescent="0.3">
      <c r="A305" s="6">
        <f t="shared" si="8"/>
        <v>43935</v>
      </c>
      <c r="B305" s="6" t="str">
        <f t="shared" si="9"/>
        <v>43935ME</v>
      </c>
      <c r="C305" s="3">
        <v>20200414</v>
      </c>
      <c r="D305" s="4" t="s">
        <v>28</v>
      </c>
      <c r="E305" s="3">
        <v>734</v>
      </c>
      <c r="F305" s="5">
        <v>11608</v>
      </c>
      <c r="G305" s="3">
        <v>20</v>
      </c>
      <c r="H305" t="str">
        <f>VLOOKUP(D305,StateLookup!B:B,1,FALSE)</f>
        <v>ME</v>
      </c>
    </row>
    <row r="306" spans="1:8" ht="15.75" thickBot="1" x14ac:dyDescent="0.3">
      <c r="A306" s="6">
        <f t="shared" si="8"/>
        <v>43935</v>
      </c>
      <c r="B306" s="6" t="str">
        <f t="shared" si="9"/>
        <v>43935MI</v>
      </c>
      <c r="C306" s="3">
        <v>20200414</v>
      </c>
      <c r="D306" s="4" t="s">
        <v>29</v>
      </c>
      <c r="E306" s="5">
        <v>27001</v>
      </c>
      <c r="F306" s="5">
        <v>59225</v>
      </c>
      <c r="G306" s="3">
        <v>1768</v>
      </c>
      <c r="H306" t="str">
        <f>VLOOKUP(D306,StateLookup!B:B,1,FALSE)</f>
        <v>MI</v>
      </c>
    </row>
    <row r="307" spans="1:8" ht="15.75" thickBot="1" x14ac:dyDescent="0.3">
      <c r="A307" s="6">
        <f t="shared" si="8"/>
        <v>43935</v>
      </c>
      <c r="B307" s="6" t="str">
        <f t="shared" si="9"/>
        <v>43935MN</v>
      </c>
      <c r="C307" s="3">
        <v>20200414</v>
      </c>
      <c r="D307" s="4" t="s">
        <v>30</v>
      </c>
      <c r="E307" s="5">
        <v>1695</v>
      </c>
      <c r="F307" s="5">
        <v>37546</v>
      </c>
      <c r="G307" s="3">
        <v>79</v>
      </c>
      <c r="H307" t="str">
        <f>VLOOKUP(D307,StateLookup!B:B,1,FALSE)</f>
        <v>MN</v>
      </c>
    </row>
    <row r="308" spans="1:8" ht="15.75" thickBot="1" x14ac:dyDescent="0.3">
      <c r="A308" s="6">
        <f t="shared" si="8"/>
        <v>43935</v>
      </c>
      <c r="B308" s="6" t="str">
        <f t="shared" si="9"/>
        <v>43935MO</v>
      </c>
      <c r="C308" s="3">
        <v>20200414</v>
      </c>
      <c r="D308" s="4" t="s">
        <v>31</v>
      </c>
      <c r="E308" s="5">
        <v>4686</v>
      </c>
      <c r="F308" s="5">
        <v>43292</v>
      </c>
      <c r="G308" s="3">
        <v>133</v>
      </c>
      <c r="H308" t="str">
        <f>VLOOKUP(D308,StateLookup!B:B,1,FALSE)</f>
        <v>MO</v>
      </c>
    </row>
    <row r="309" spans="1:8" ht="15.75" thickBot="1" x14ac:dyDescent="0.3">
      <c r="A309" s="6">
        <f t="shared" si="8"/>
        <v>43935</v>
      </c>
      <c r="B309" s="6" t="str">
        <f t="shared" si="9"/>
        <v>43935MP</v>
      </c>
      <c r="C309" s="3">
        <v>20200414</v>
      </c>
      <c r="D309" s="4" t="s">
        <v>32</v>
      </c>
      <c r="E309" s="3">
        <v>13</v>
      </c>
      <c r="F309" s="3">
        <v>27</v>
      </c>
      <c r="G309" s="3">
        <v>2</v>
      </c>
      <c r="H309" t="str">
        <f>VLOOKUP(D309,StateLookup!B:B,1,FALSE)</f>
        <v>MP</v>
      </c>
    </row>
    <row r="310" spans="1:8" ht="15.75" thickBot="1" x14ac:dyDescent="0.3">
      <c r="A310" s="6">
        <f t="shared" si="8"/>
        <v>43935</v>
      </c>
      <c r="B310" s="6" t="str">
        <f t="shared" si="9"/>
        <v>43935MS</v>
      </c>
      <c r="C310" s="3">
        <v>20200414</v>
      </c>
      <c r="D310" s="4" t="s">
        <v>33</v>
      </c>
      <c r="E310" s="5">
        <v>3087</v>
      </c>
      <c r="F310" s="5">
        <v>34791</v>
      </c>
      <c r="G310" s="3">
        <v>111</v>
      </c>
      <c r="H310" t="str">
        <f>VLOOKUP(D310,StateLookup!B:B,1,FALSE)</f>
        <v>MS</v>
      </c>
    </row>
    <row r="311" spans="1:8" ht="15.75" thickBot="1" x14ac:dyDescent="0.3">
      <c r="A311" s="6">
        <f t="shared" si="8"/>
        <v>43935</v>
      </c>
      <c r="B311" s="6" t="str">
        <f t="shared" si="9"/>
        <v>43935MT</v>
      </c>
      <c r="C311" s="3">
        <v>20200414</v>
      </c>
      <c r="D311" s="4" t="s">
        <v>34</v>
      </c>
      <c r="E311" s="3">
        <v>399</v>
      </c>
      <c r="F311" s="5">
        <v>8835</v>
      </c>
      <c r="G311" s="3">
        <v>7</v>
      </c>
      <c r="H311" t="str">
        <f>VLOOKUP(D311,StateLookup!B:B,1,FALSE)</f>
        <v>MT</v>
      </c>
    </row>
    <row r="312" spans="1:8" ht="15.75" thickBot="1" x14ac:dyDescent="0.3">
      <c r="A312" s="6">
        <f t="shared" si="8"/>
        <v>43935</v>
      </c>
      <c r="B312" s="6" t="str">
        <f t="shared" si="9"/>
        <v>43935NC</v>
      </c>
      <c r="C312" s="3">
        <v>20200414</v>
      </c>
      <c r="D312" s="4" t="s">
        <v>35</v>
      </c>
      <c r="E312" s="5">
        <v>5024</v>
      </c>
      <c r="F312" s="5">
        <v>60015</v>
      </c>
      <c r="G312" s="3">
        <v>108</v>
      </c>
      <c r="H312" t="str">
        <f>VLOOKUP(D312,StateLookup!B:B,1,FALSE)</f>
        <v>NC</v>
      </c>
    </row>
    <row r="313" spans="1:8" ht="15.75" thickBot="1" x14ac:dyDescent="0.3">
      <c r="A313" s="6">
        <f t="shared" si="8"/>
        <v>43935</v>
      </c>
      <c r="B313" s="6" t="str">
        <f t="shared" si="9"/>
        <v>43935ND</v>
      </c>
      <c r="C313" s="3">
        <v>20200414</v>
      </c>
      <c r="D313" s="4" t="s">
        <v>36</v>
      </c>
      <c r="E313" s="3">
        <v>341</v>
      </c>
      <c r="F313" s="5">
        <v>10575</v>
      </c>
      <c r="G313" s="3">
        <v>9</v>
      </c>
      <c r="H313" t="str">
        <f>VLOOKUP(D313,StateLookup!B:B,1,FALSE)</f>
        <v>ND</v>
      </c>
    </row>
    <row r="314" spans="1:8" ht="15.75" thickBot="1" x14ac:dyDescent="0.3">
      <c r="A314" s="6">
        <f t="shared" si="8"/>
        <v>43935</v>
      </c>
      <c r="B314" s="6" t="str">
        <f t="shared" si="9"/>
        <v>43935NE</v>
      </c>
      <c r="C314" s="3">
        <v>20200414</v>
      </c>
      <c r="D314" s="4" t="s">
        <v>37</v>
      </c>
      <c r="E314" s="3">
        <v>871</v>
      </c>
      <c r="F314" s="5">
        <v>10486</v>
      </c>
      <c r="G314" s="3">
        <v>18</v>
      </c>
      <c r="H314" t="str">
        <f>VLOOKUP(D314,StateLookup!B:B,1,FALSE)</f>
        <v>NE</v>
      </c>
    </row>
    <row r="315" spans="1:8" ht="15.75" thickBot="1" x14ac:dyDescent="0.3">
      <c r="A315" s="6">
        <f t="shared" si="8"/>
        <v>43935</v>
      </c>
      <c r="B315" s="6" t="str">
        <f t="shared" si="9"/>
        <v>43935NH</v>
      </c>
      <c r="C315" s="3">
        <v>20200414</v>
      </c>
      <c r="D315" s="4" t="s">
        <v>38</v>
      </c>
      <c r="E315" s="5">
        <v>1020</v>
      </c>
      <c r="F315" s="5">
        <v>10590</v>
      </c>
      <c r="G315" s="3">
        <v>23</v>
      </c>
      <c r="H315" t="str">
        <f>VLOOKUP(D315,StateLookup!B:B,1,FALSE)</f>
        <v>NH</v>
      </c>
    </row>
    <row r="316" spans="1:8" ht="15.75" thickBot="1" x14ac:dyDescent="0.3">
      <c r="A316" s="6">
        <f t="shared" si="8"/>
        <v>43935</v>
      </c>
      <c r="B316" s="6" t="str">
        <f t="shared" si="9"/>
        <v>43935NJ</v>
      </c>
      <c r="C316" s="3">
        <v>20200414</v>
      </c>
      <c r="D316" s="4" t="s">
        <v>39</v>
      </c>
      <c r="E316" s="5">
        <v>68824</v>
      </c>
      <c r="F316" s="5">
        <v>70950</v>
      </c>
      <c r="G316" s="3">
        <v>2805</v>
      </c>
      <c r="H316" t="str">
        <f>VLOOKUP(D316,StateLookup!B:B,1,FALSE)</f>
        <v>NJ</v>
      </c>
    </row>
    <row r="317" spans="1:8" ht="15.75" thickBot="1" x14ac:dyDescent="0.3">
      <c r="A317" s="6">
        <f t="shared" si="8"/>
        <v>43935</v>
      </c>
      <c r="B317" s="6" t="str">
        <f t="shared" si="9"/>
        <v>43935NM</v>
      </c>
      <c r="C317" s="3">
        <v>20200414</v>
      </c>
      <c r="D317" s="4" t="s">
        <v>40</v>
      </c>
      <c r="E317" s="5">
        <v>1345</v>
      </c>
      <c r="F317" s="5">
        <v>30625</v>
      </c>
      <c r="G317" s="3">
        <v>31</v>
      </c>
      <c r="H317" t="str">
        <f>VLOOKUP(D317,StateLookup!B:B,1,FALSE)</f>
        <v>NM</v>
      </c>
    </row>
    <row r="318" spans="1:8" ht="15.75" thickBot="1" x14ac:dyDescent="0.3">
      <c r="A318" s="6">
        <f t="shared" si="8"/>
        <v>43935</v>
      </c>
      <c r="B318" s="6" t="str">
        <f t="shared" si="9"/>
        <v>43935NV</v>
      </c>
      <c r="C318" s="3">
        <v>20200414</v>
      </c>
      <c r="D318" s="4" t="s">
        <v>41</v>
      </c>
      <c r="E318" s="5">
        <v>3088</v>
      </c>
      <c r="F318" s="5">
        <v>23573</v>
      </c>
      <c r="G318" s="3">
        <v>120</v>
      </c>
      <c r="H318" t="str">
        <f>VLOOKUP(D318,StateLookup!B:B,1,FALSE)</f>
        <v>NV</v>
      </c>
    </row>
    <row r="319" spans="1:8" ht="15.75" thickBot="1" x14ac:dyDescent="0.3">
      <c r="A319" s="6">
        <f t="shared" si="8"/>
        <v>43935</v>
      </c>
      <c r="B319" s="6" t="str">
        <f t="shared" si="9"/>
        <v>43935NY</v>
      </c>
      <c r="C319" s="3">
        <v>20200414</v>
      </c>
      <c r="D319" s="4" t="s">
        <v>42</v>
      </c>
      <c r="E319" s="5">
        <v>202208</v>
      </c>
      <c r="F319" s="5">
        <v>296935</v>
      </c>
      <c r="G319" s="3">
        <v>10834</v>
      </c>
      <c r="H319" t="str">
        <f>VLOOKUP(D319,StateLookup!B:B,1,FALSE)</f>
        <v>NY</v>
      </c>
    </row>
    <row r="320" spans="1:8" ht="15.75" thickBot="1" x14ac:dyDescent="0.3">
      <c r="A320" s="6">
        <f t="shared" si="8"/>
        <v>43935</v>
      </c>
      <c r="B320" s="6" t="str">
        <f t="shared" si="9"/>
        <v>43935OH</v>
      </c>
      <c r="C320" s="3">
        <v>20200414</v>
      </c>
      <c r="D320" s="4" t="s">
        <v>43</v>
      </c>
      <c r="E320" s="5">
        <v>7153</v>
      </c>
      <c r="F320" s="5">
        <v>60721</v>
      </c>
      <c r="G320" s="3">
        <v>324</v>
      </c>
      <c r="H320" t="str">
        <f>VLOOKUP(D320,StateLookup!B:B,1,FALSE)</f>
        <v>OH</v>
      </c>
    </row>
    <row r="321" spans="1:8" ht="15.75" thickBot="1" x14ac:dyDescent="0.3">
      <c r="A321" s="6">
        <f t="shared" si="8"/>
        <v>43935</v>
      </c>
      <c r="B321" s="6" t="str">
        <f t="shared" si="9"/>
        <v>43935OK</v>
      </c>
      <c r="C321" s="3">
        <v>20200414</v>
      </c>
      <c r="D321" s="4" t="s">
        <v>44</v>
      </c>
      <c r="E321" s="5">
        <v>2184</v>
      </c>
      <c r="F321" s="5">
        <v>26085</v>
      </c>
      <c r="G321" s="3">
        <v>108</v>
      </c>
      <c r="H321" t="str">
        <f>VLOOKUP(D321,StateLookup!B:B,1,FALSE)</f>
        <v>OK</v>
      </c>
    </row>
    <row r="322" spans="1:8" ht="15.75" thickBot="1" x14ac:dyDescent="0.3">
      <c r="A322" s="6">
        <f t="shared" si="8"/>
        <v>43935</v>
      </c>
      <c r="B322" s="6" t="str">
        <f t="shared" si="9"/>
        <v>43935OR</v>
      </c>
      <c r="C322" s="3">
        <v>20200414</v>
      </c>
      <c r="D322" s="4" t="s">
        <v>45</v>
      </c>
      <c r="E322" s="5">
        <v>1633</v>
      </c>
      <c r="F322" s="5">
        <v>30730</v>
      </c>
      <c r="G322" s="3">
        <v>55</v>
      </c>
      <c r="H322" t="str">
        <f>VLOOKUP(D322,StateLookup!B:B,1,FALSE)</f>
        <v>OR</v>
      </c>
    </row>
    <row r="323" spans="1:8" ht="15.75" thickBot="1" x14ac:dyDescent="0.3">
      <c r="A323" s="6">
        <f t="shared" ref="A323:A386" si="10">DATE(LEFT(C323,4),LEFT(RIGHT(C323,4),2),RIGHT(C323,2))</f>
        <v>43935</v>
      </c>
      <c r="B323" s="6" t="str">
        <f t="shared" ref="B323:B386" si="11">A323&amp;D323</f>
        <v>43935PA</v>
      </c>
      <c r="C323" s="3">
        <v>20200414</v>
      </c>
      <c r="D323" s="4" t="s">
        <v>46</v>
      </c>
      <c r="E323" s="5">
        <v>25345</v>
      </c>
      <c r="F323" s="5">
        <v>108286</v>
      </c>
      <c r="G323" s="3">
        <v>584</v>
      </c>
      <c r="H323" t="str">
        <f>VLOOKUP(D323,StateLookup!B:B,1,FALSE)</f>
        <v>PA</v>
      </c>
    </row>
    <row r="324" spans="1:8" ht="15.75" thickBot="1" x14ac:dyDescent="0.3">
      <c r="A324" s="6">
        <f t="shared" si="10"/>
        <v>43935</v>
      </c>
      <c r="B324" s="6" t="str">
        <f t="shared" si="11"/>
        <v>43935PR</v>
      </c>
      <c r="C324" s="3">
        <v>20200414</v>
      </c>
      <c r="D324" s="4" t="s">
        <v>47</v>
      </c>
      <c r="E324" s="3">
        <v>923</v>
      </c>
      <c r="F324" s="5">
        <v>6284</v>
      </c>
      <c r="G324" s="3">
        <v>45</v>
      </c>
      <c r="H324" t="str">
        <f>VLOOKUP(D324,StateLookup!B:B,1,FALSE)</f>
        <v>PR</v>
      </c>
    </row>
    <row r="325" spans="1:8" ht="15.75" thickBot="1" x14ac:dyDescent="0.3">
      <c r="A325" s="6">
        <f t="shared" si="10"/>
        <v>43935</v>
      </c>
      <c r="B325" s="6" t="str">
        <f t="shared" si="11"/>
        <v>43935RI</v>
      </c>
      <c r="C325" s="3">
        <v>20200414</v>
      </c>
      <c r="D325" s="4" t="s">
        <v>48</v>
      </c>
      <c r="E325" s="5">
        <v>3251</v>
      </c>
      <c r="F325" s="5">
        <v>19649</v>
      </c>
      <c r="G325" s="3">
        <v>80</v>
      </c>
      <c r="H325" t="str">
        <f>VLOOKUP(D325,StateLookup!B:B,1,FALSE)</f>
        <v>RI</v>
      </c>
    </row>
    <row r="326" spans="1:8" ht="15.75" thickBot="1" x14ac:dyDescent="0.3">
      <c r="A326" s="6">
        <f t="shared" si="10"/>
        <v>43935</v>
      </c>
      <c r="B326" s="6" t="str">
        <f t="shared" si="11"/>
        <v>43935SC</v>
      </c>
      <c r="C326" s="3">
        <v>20200414</v>
      </c>
      <c r="D326" s="4" t="s">
        <v>49</v>
      </c>
      <c r="E326" s="5">
        <v>3553</v>
      </c>
      <c r="F326" s="5">
        <v>30319</v>
      </c>
      <c r="G326" s="3">
        <v>97</v>
      </c>
      <c r="H326" t="str">
        <f>VLOOKUP(D326,StateLookup!B:B,1,FALSE)</f>
        <v>SC</v>
      </c>
    </row>
    <row r="327" spans="1:8" ht="15.75" thickBot="1" x14ac:dyDescent="0.3">
      <c r="A327" s="6">
        <f t="shared" si="10"/>
        <v>43935</v>
      </c>
      <c r="B327" s="6" t="str">
        <f t="shared" si="11"/>
        <v>43935SD</v>
      </c>
      <c r="C327" s="3">
        <v>20200414</v>
      </c>
      <c r="D327" s="4" t="s">
        <v>50</v>
      </c>
      <c r="E327" s="3">
        <v>988</v>
      </c>
      <c r="F327" s="5">
        <v>8308</v>
      </c>
      <c r="G327" s="3">
        <v>6</v>
      </c>
      <c r="H327" t="str">
        <f>VLOOKUP(D327,StateLookup!B:B,1,FALSE)</f>
        <v>SD</v>
      </c>
    </row>
    <row r="328" spans="1:8" ht="15.75" thickBot="1" x14ac:dyDescent="0.3">
      <c r="A328" s="6">
        <f t="shared" si="10"/>
        <v>43935</v>
      </c>
      <c r="B328" s="6" t="str">
        <f t="shared" si="11"/>
        <v>43935TN</v>
      </c>
      <c r="C328" s="3">
        <v>20200414</v>
      </c>
      <c r="D328" s="4" t="s">
        <v>51</v>
      </c>
      <c r="E328" s="5">
        <v>5823</v>
      </c>
      <c r="F328" s="5">
        <v>73008</v>
      </c>
      <c r="G328" s="3">
        <v>124</v>
      </c>
      <c r="H328" t="str">
        <f>VLOOKUP(D328,StateLookup!B:B,1,FALSE)</f>
        <v>TN</v>
      </c>
    </row>
    <row r="329" spans="1:8" ht="15.75" thickBot="1" x14ac:dyDescent="0.3">
      <c r="A329" s="6">
        <f t="shared" si="10"/>
        <v>43935</v>
      </c>
      <c r="B329" s="6" t="str">
        <f t="shared" si="11"/>
        <v>43935TX</v>
      </c>
      <c r="C329" s="3">
        <v>20200414</v>
      </c>
      <c r="D329" s="4" t="s">
        <v>52</v>
      </c>
      <c r="E329" s="5">
        <v>14624</v>
      </c>
      <c r="F329" s="5">
        <v>131843</v>
      </c>
      <c r="G329" s="3">
        <v>318</v>
      </c>
      <c r="H329" t="str">
        <f>VLOOKUP(D329,StateLookup!B:B,1,FALSE)</f>
        <v>TX</v>
      </c>
    </row>
    <row r="330" spans="1:8" ht="15.75" thickBot="1" x14ac:dyDescent="0.3">
      <c r="A330" s="6">
        <f t="shared" si="10"/>
        <v>43935</v>
      </c>
      <c r="B330" s="6" t="str">
        <f t="shared" si="11"/>
        <v>43935UT</v>
      </c>
      <c r="C330" s="3">
        <v>20200414</v>
      </c>
      <c r="D330" s="4" t="s">
        <v>53</v>
      </c>
      <c r="E330" s="5">
        <v>2412</v>
      </c>
      <c r="F330" s="5">
        <v>44064</v>
      </c>
      <c r="G330" s="3">
        <v>19</v>
      </c>
      <c r="H330" t="str">
        <f>VLOOKUP(D330,StateLookup!B:B,1,FALSE)</f>
        <v>UT</v>
      </c>
    </row>
    <row r="331" spans="1:8" ht="15.75" thickBot="1" x14ac:dyDescent="0.3">
      <c r="A331" s="6">
        <f t="shared" si="10"/>
        <v>43935</v>
      </c>
      <c r="B331" s="6" t="str">
        <f t="shared" si="11"/>
        <v>43935VA</v>
      </c>
      <c r="C331" s="3">
        <v>20200414</v>
      </c>
      <c r="D331" s="4" t="s">
        <v>54</v>
      </c>
      <c r="E331" s="5">
        <v>6171</v>
      </c>
      <c r="F331" s="5">
        <v>36592</v>
      </c>
      <c r="G331" s="3">
        <v>154</v>
      </c>
      <c r="H331" t="str">
        <f>VLOOKUP(D331,StateLookup!B:B,1,FALSE)</f>
        <v>VA</v>
      </c>
    </row>
    <row r="332" spans="1:8" ht="15.75" thickBot="1" x14ac:dyDescent="0.3">
      <c r="A332" s="6">
        <f t="shared" si="10"/>
        <v>43935</v>
      </c>
      <c r="B332" s="6" t="str">
        <f t="shared" si="11"/>
        <v>43935VI</v>
      </c>
      <c r="C332" s="3">
        <v>20200414</v>
      </c>
      <c r="D332" s="4" t="s">
        <v>55</v>
      </c>
      <c r="E332" s="3">
        <v>51</v>
      </c>
      <c r="F332" s="3">
        <v>326</v>
      </c>
      <c r="G332" s="3">
        <v>1</v>
      </c>
      <c r="H332" t="str">
        <f>VLOOKUP(D332,StateLookup!B:B,1,FALSE)</f>
        <v>VI</v>
      </c>
    </row>
    <row r="333" spans="1:8" ht="15.75" thickBot="1" x14ac:dyDescent="0.3">
      <c r="A333" s="6">
        <f t="shared" si="10"/>
        <v>43935</v>
      </c>
      <c r="B333" s="6" t="str">
        <f t="shared" si="11"/>
        <v>43935VT</v>
      </c>
      <c r="C333" s="3">
        <v>20200414</v>
      </c>
      <c r="D333" s="4" t="s">
        <v>56</v>
      </c>
      <c r="E333" s="3">
        <v>752</v>
      </c>
      <c r="F333" s="5">
        <v>9833</v>
      </c>
      <c r="G333" s="3">
        <v>29</v>
      </c>
      <c r="H333" t="str">
        <f>VLOOKUP(D333,StateLookup!B:B,1,FALSE)</f>
        <v>VT</v>
      </c>
    </row>
    <row r="334" spans="1:8" ht="15.75" thickBot="1" x14ac:dyDescent="0.3">
      <c r="A334" s="6">
        <f t="shared" si="10"/>
        <v>43935</v>
      </c>
      <c r="B334" s="6" t="str">
        <f t="shared" si="11"/>
        <v>43935WA</v>
      </c>
      <c r="C334" s="3">
        <v>20200414</v>
      </c>
      <c r="D334" s="4" t="s">
        <v>57</v>
      </c>
      <c r="E334" s="5">
        <v>10538</v>
      </c>
      <c r="F334" s="5">
        <v>83391</v>
      </c>
      <c r="G334" s="3">
        <v>516</v>
      </c>
      <c r="H334" t="str">
        <f>VLOOKUP(D334,StateLookup!B:B,1,FALSE)</f>
        <v>WA</v>
      </c>
    </row>
    <row r="335" spans="1:8" ht="15.75" thickBot="1" x14ac:dyDescent="0.3">
      <c r="A335" s="6">
        <f t="shared" si="10"/>
        <v>43935</v>
      </c>
      <c r="B335" s="6" t="str">
        <f t="shared" si="11"/>
        <v>43935WI</v>
      </c>
      <c r="C335" s="3">
        <v>20200414</v>
      </c>
      <c r="D335" s="4" t="s">
        <v>58</v>
      </c>
      <c r="E335" s="5">
        <v>3555</v>
      </c>
      <c r="F335" s="5">
        <v>37997</v>
      </c>
      <c r="G335" s="3">
        <v>170</v>
      </c>
      <c r="H335" t="str">
        <f>VLOOKUP(D335,StateLookup!B:B,1,FALSE)</f>
        <v>WI</v>
      </c>
    </row>
    <row r="336" spans="1:8" ht="15.75" thickBot="1" x14ac:dyDescent="0.3">
      <c r="A336" s="6">
        <f t="shared" si="10"/>
        <v>43935</v>
      </c>
      <c r="B336" s="6" t="str">
        <f t="shared" si="11"/>
        <v>43935WV</v>
      </c>
      <c r="C336" s="3">
        <v>20200414</v>
      </c>
      <c r="D336" s="4" t="s">
        <v>59</v>
      </c>
      <c r="E336" s="3">
        <v>640</v>
      </c>
      <c r="F336" s="5">
        <v>16398</v>
      </c>
      <c r="G336" s="3">
        <v>9</v>
      </c>
      <c r="H336" t="str">
        <f>VLOOKUP(D336,StateLookup!B:B,1,FALSE)</f>
        <v>WV</v>
      </c>
    </row>
    <row r="337" spans="1:8" ht="15.75" thickBot="1" x14ac:dyDescent="0.3">
      <c r="A337" s="6">
        <f t="shared" si="10"/>
        <v>43935</v>
      </c>
      <c r="B337" s="6" t="str">
        <f t="shared" si="11"/>
        <v>43935WY</v>
      </c>
      <c r="C337" s="3">
        <v>20200414</v>
      </c>
      <c r="D337" s="4" t="s">
        <v>60</v>
      </c>
      <c r="E337" s="3">
        <v>275</v>
      </c>
      <c r="F337" s="5">
        <v>5689</v>
      </c>
      <c r="G337" s="3">
        <v>1</v>
      </c>
      <c r="H337" t="str">
        <f>VLOOKUP(D337,StateLookup!B:B,1,FALSE)</f>
        <v>WY</v>
      </c>
    </row>
    <row r="338" spans="1:8" ht="15.75" thickBot="1" x14ac:dyDescent="0.3">
      <c r="A338" s="6">
        <f t="shared" si="10"/>
        <v>43934</v>
      </c>
      <c r="B338" s="6" t="str">
        <f t="shared" si="11"/>
        <v>43934AK</v>
      </c>
      <c r="C338" s="3">
        <v>20200413</v>
      </c>
      <c r="D338" s="4" t="s">
        <v>5</v>
      </c>
      <c r="E338" s="3">
        <v>277</v>
      </c>
      <c r="F338" s="5">
        <v>7553</v>
      </c>
      <c r="G338" s="3">
        <v>8</v>
      </c>
      <c r="H338" t="str">
        <f>VLOOKUP(D338,StateLookup!B:B,1,FALSE)</f>
        <v>AK</v>
      </c>
    </row>
    <row r="339" spans="1:8" ht="15.75" thickBot="1" x14ac:dyDescent="0.3">
      <c r="A339" s="6">
        <f t="shared" si="10"/>
        <v>43934</v>
      </c>
      <c r="B339" s="6" t="str">
        <f t="shared" si="11"/>
        <v>43934AL</v>
      </c>
      <c r="C339" s="3">
        <v>20200413</v>
      </c>
      <c r="D339" s="4" t="s">
        <v>6</v>
      </c>
      <c r="E339" s="5">
        <v>3734</v>
      </c>
      <c r="F339" s="5">
        <v>25448</v>
      </c>
      <c r="G339" s="3">
        <v>99</v>
      </c>
      <c r="H339" t="str">
        <f>VLOOKUP(D339,StateLookup!B:B,1,FALSE)</f>
        <v>AL</v>
      </c>
    </row>
    <row r="340" spans="1:8" ht="15.75" thickBot="1" x14ac:dyDescent="0.3">
      <c r="A340" s="6">
        <f t="shared" si="10"/>
        <v>43934</v>
      </c>
      <c r="B340" s="6" t="str">
        <f t="shared" si="11"/>
        <v>43934AR</v>
      </c>
      <c r="C340" s="3">
        <v>20200413</v>
      </c>
      <c r="D340" s="4" t="s">
        <v>7</v>
      </c>
      <c r="E340" s="5">
        <v>1410</v>
      </c>
      <c r="F340" s="5">
        <v>19394</v>
      </c>
      <c r="G340" s="3">
        <v>30</v>
      </c>
      <c r="H340" t="str">
        <f>VLOOKUP(D340,StateLookup!B:B,1,FALSE)</f>
        <v>AR</v>
      </c>
    </row>
    <row r="341" spans="1:8" ht="15.75" thickBot="1" x14ac:dyDescent="0.3">
      <c r="A341" s="6">
        <f t="shared" si="10"/>
        <v>43934</v>
      </c>
      <c r="B341" s="6" t="str">
        <f t="shared" si="11"/>
        <v>43934AS</v>
      </c>
      <c r="C341" s="3">
        <v>20200413</v>
      </c>
      <c r="D341" s="4" t="s">
        <v>8</v>
      </c>
      <c r="E341" s="3">
        <v>0</v>
      </c>
      <c r="F341" s="3">
        <v>3</v>
      </c>
      <c r="G341" s="4"/>
      <c r="H341" t="str">
        <f>VLOOKUP(D341,StateLookup!B:B,1,FALSE)</f>
        <v>AS</v>
      </c>
    </row>
    <row r="342" spans="1:8" ht="15.75" thickBot="1" x14ac:dyDescent="0.3">
      <c r="A342" s="6">
        <f t="shared" si="10"/>
        <v>43934</v>
      </c>
      <c r="B342" s="6" t="str">
        <f t="shared" si="11"/>
        <v>43934AZ</v>
      </c>
      <c r="C342" s="3">
        <v>20200413</v>
      </c>
      <c r="D342" s="4" t="s">
        <v>9</v>
      </c>
      <c r="E342" s="5">
        <v>3702</v>
      </c>
      <c r="F342" s="5">
        <v>39645</v>
      </c>
      <c r="G342" s="3">
        <v>122</v>
      </c>
      <c r="H342" t="str">
        <f>VLOOKUP(D342,StateLookup!B:B,1,FALSE)</f>
        <v>AZ</v>
      </c>
    </row>
    <row r="343" spans="1:8" ht="15.75" thickBot="1" x14ac:dyDescent="0.3">
      <c r="A343" s="6">
        <f t="shared" si="10"/>
        <v>43934</v>
      </c>
      <c r="B343" s="6" t="str">
        <f t="shared" si="11"/>
        <v>43934CA</v>
      </c>
      <c r="C343" s="3">
        <v>20200413</v>
      </c>
      <c r="D343" s="4" t="s">
        <v>10</v>
      </c>
      <c r="E343" s="5">
        <v>22348</v>
      </c>
      <c r="F343" s="5">
        <v>168534</v>
      </c>
      <c r="G343" s="3">
        <v>687</v>
      </c>
      <c r="H343" t="str">
        <f>VLOOKUP(D343,StateLookup!B:B,1,FALSE)</f>
        <v>CA</v>
      </c>
    </row>
    <row r="344" spans="1:8" ht="15.75" thickBot="1" x14ac:dyDescent="0.3">
      <c r="A344" s="6">
        <f t="shared" si="10"/>
        <v>43934</v>
      </c>
      <c r="B344" s="6" t="str">
        <f t="shared" si="11"/>
        <v>43934CO</v>
      </c>
      <c r="C344" s="3">
        <v>20200413</v>
      </c>
      <c r="D344" s="4" t="s">
        <v>11</v>
      </c>
      <c r="E344" s="5">
        <v>7684</v>
      </c>
      <c r="F344" s="5">
        <v>29850</v>
      </c>
      <c r="G344" s="3">
        <v>304</v>
      </c>
      <c r="H344" t="str">
        <f>VLOOKUP(D344,StateLookup!B:B,1,FALSE)</f>
        <v>CO</v>
      </c>
    </row>
    <row r="345" spans="1:8" ht="15.75" thickBot="1" x14ac:dyDescent="0.3">
      <c r="A345" s="6">
        <f t="shared" si="10"/>
        <v>43934</v>
      </c>
      <c r="B345" s="6" t="str">
        <f t="shared" si="11"/>
        <v>43934CT</v>
      </c>
      <c r="C345" s="3">
        <v>20200413</v>
      </c>
      <c r="D345" s="4" t="s">
        <v>12</v>
      </c>
      <c r="E345" s="5">
        <v>13381</v>
      </c>
      <c r="F345" s="5">
        <v>30928</v>
      </c>
      <c r="G345" s="3">
        <v>602</v>
      </c>
      <c r="H345" t="str">
        <f>VLOOKUP(D345,StateLookup!B:B,1,FALSE)</f>
        <v>CT</v>
      </c>
    </row>
    <row r="346" spans="1:8" ht="15.75" thickBot="1" x14ac:dyDescent="0.3">
      <c r="A346" s="6">
        <f t="shared" si="10"/>
        <v>43934</v>
      </c>
      <c r="B346" s="6" t="str">
        <f t="shared" si="11"/>
        <v>43934DC</v>
      </c>
      <c r="C346" s="3">
        <v>20200413</v>
      </c>
      <c r="D346" s="4" t="s">
        <v>13</v>
      </c>
      <c r="E346" s="5">
        <v>1955</v>
      </c>
      <c r="F346" s="5">
        <v>8979</v>
      </c>
      <c r="G346" s="3">
        <v>53</v>
      </c>
      <c r="H346" t="str">
        <f>VLOOKUP(D346,StateLookup!B:B,1,FALSE)</f>
        <v>DC</v>
      </c>
    </row>
    <row r="347" spans="1:8" ht="15.75" thickBot="1" x14ac:dyDescent="0.3">
      <c r="A347" s="6">
        <f t="shared" si="10"/>
        <v>43934</v>
      </c>
      <c r="B347" s="6" t="str">
        <f t="shared" si="11"/>
        <v>43934DE</v>
      </c>
      <c r="C347" s="3">
        <v>20200413</v>
      </c>
      <c r="D347" s="4" t="s">
        <v>14</v>
      </c>
      <c r="E347" s="5">
        <v>1625</v>
      </c>
      <c r="F347" s="5">
        <v>10195</v>
      </c>
      <c r="G347" s="3">
        <v>35</v>
      </c>
      <c r="H347" t="str">
        <f>VLOOKUP(D347,StateLookup!B:B,1,FALSE)</f>
        <v>DE</v>
      </c>
    </row>
    <row r="348" spans="1:8" ht="15.75" thickBot="1" x14ac:dyDescent="0.3">
      <c r="A348" s="6">
        <f t="shared" si="10"/>
        <v>43934</v>
      </c>
      <c r="B348" s="6" t="str">
        <f t="shared" si="11"/>
        <v>43934FL</v>
      </c>
      <c r="C348" s="3">
        <v>20200413</v>
      </c>
      <c r="D348" s="4" t="s">
        <v>15</v>
      </c>
      <c r="E348" s="5">
        <v>20601</v>
      </c>
      <c r="F348" s="5">
        <v>175606</v>
      </c>
      <c r="G348" s="3">
        <v>483</v>
      </c>
      <c r="H348" t="str">
        <f>VLOOKUP(D348,StateLookup!B:B,1,FALSE)</f>
        <v>FL</v>
      </c>
    </row>
    <row r="349" spans="1:8" ht="15.75" thickBot="1" x14ac:dyDescent="0.3">
      <c r="A349" s="6">
        <f t="shared" si="10"/>
        <v>43934</v>
      </c>
      <c r="B349" s="6" t="str">
        <f t="shared" si="11"/>
        <v>43934GA</v>
      </c>
      <c r="C349" s="3">
        <v>20200413</v>
      </c>
      <c r="D349" s="4" t="s">
        <v>16</v>
      </c>
      <c r="E349" s="5">
        <v>13315</v>
      </c>
      <c r="F349" s="5">
        <v>43706</v>
      </c>
      <c r="G349" s="3">
        <v>464</v>
      </c>
      <c r="H349" t="str">
        <f>VLOOKUP(D349,StateLookup!B:B,1,FALSE)</f>
        <v>GA</v>
      </c>
    </row>
    <row r="350" spans="1:8" ht="15.75" thickBot="1" x14ac:dyDescent="0.3">
      <c r="A350" s="6">
        <f t="shared" si="10"/>
        <v>43934</v>
      </c>
      <c r="B350" s="6" t="str">
        <f t="shared" si="11"/>
        <v>43934GU</v>
      </c>
      <c r="C350" s="3">
        <v>20200413</v>
      </c>
      <c r="D350" s="4" t="s">
        <v>17</v>
      </c>
      <c r="E350" s="3">
        <v>135</v>
      </c>
      <c r="F350" s="3">
        <v>770</v>
      </c>
      <c r="G350" s="3">
        <v>5</v>
      </c>
      <c r="H350" t="str">
        <f>VLOOKUP(D350,StateLookup!B:B,1,FALSE)</f>
        <v>GU</v>
      </c>
    </row>
    <row r="351" spans="1:8" ht="15.75" thickBot="1" x14ac:dyDescent="0.3">
      <c r="A351" s="6">
        <f t="shared" si="10"/>
        <v>43934</v>
      </c>
      <c r="B351" s="6" t="str">
        <f t="shared" si="11"/>
        <v>43934HI</v>
      </c>
      <c r="C351" s="3">
        <v>20200413</v>
      </c>
      <c r="D351" s="4" t="s">
        <v>18</v>
      </c>
      <c r="E351" s="3">
        <v>499</v>
      </c>
      <c r="F351" s="5">
        <v>18345</v>
      </c>
      <c r="G351" s="3">
        <v>9</v>
      </c>
      <c r="H351" t="str">
        <f>VLOOKUP(D351,StateLookup!B:B,1,FALSE)</f>
        <v>HI</v>
      </c>
    </row>
    <row r="352" spans="1:8" ht="15.75" thickBot="1" x14ac:dyDescent="0.3">
      <c r="A352" s="6">
        <f t="shared" si="10"/>
        <v>43934</v>
      </c>
      <c r="B352" s="6" t="str">
        <f t="shared" si="11"/>
        <v>43934IA</v>
      </c>
      <c r="C352" s="3">
        <v>20200413</v>
      </c>
      <c r="D352" s="4" t="s">
        <v>19</v>
      </c>
      <c r="E352" s="5">
        <v>1710</v>
      </c>
      <c r="F352" s="5">
        <v>16986</v>
      </c>
      <c r="G352" s="3">
        <v>43</v>
      </c>
      <c r="H352" t="str">
        <f>VLOOKUP(D352,StateLookup!B:B,1,FALSE)</f>
        <v>IA</v>
      </c>
    </row>
    <row r="353" spans="1:8" ht="15.75" thickBot="1" x14ac:dyDescent="0.3">
      <c r="A353" s="6">
        <f t="shared" si="10"/>
        <v>43934</v>
      </c>
      <c r="B353" s="6" t="str">
        <f t="shared" si="11"/>
        <v>43934ID</v>
      </c>
      <c r="C353" s="3">
        <v>20200413</v>
      </c>
      <c r="D353" s="4" t="s">
        <v>20</v>
      </c>
      <c r="E353" s="5">
        <v>1426</v>
      </c>
      <c r="F353" s="5">
        <v>13455</v>
      </c>
      <c r="G353" s="3">
        <v>27</v>
      </c>
      <c r="H353" t="str">
        <f>VLOOKUP(D353,StateLookup!B:B,1,FALSE)</f>
        <v>ID</v>
      </c>
    </row>
    <row r="354" spans="1:8" ht="15.75" thickBot="1" x14ac:dyDescent="0.3">
      <c r="A354" s="6">
        <f t="shared" si="10"/>
        <v>43934</v>
      </c>
      <c r="B354" s="6" t="str">
        <f t="shared" si="11"/>
        <v>43934IL</v>
      </c>
      <c r="C354" s="3">
        <v>20200413</v>
      </c>
      <c r="D354" s="4" t="s">
        <v>21</v>
      </c>
      <c r="E354" s="5">
        <v>22025</v>
      </c>
      <c r="F354" s="5">
        <v>83743</v>
      </c>
      <c r="G354" s="3">
        <v>794</v>
      </c>
      <c r="H354" t="str">
        <f>VLOOKUP(D354,StateLookup!B:B,1,FALSE)</f>
        <v>IL</v>
      </c>
    </row>
    <row r="355" spans="1:8" ht="15.75" thickBot="1" x14ac:dyDescent="0.3">
      <c r="A355" s="6">
        <f t="shared" si="10"/>
        <v>43934</v>
      </c>
      <c r="B355" s="6" t="str">
        <f t="shared" si="11"/>
        <v>43934IN</v>
      </c>
      <c r="C355" s="3">
        <v>20200413</v>
      </c>
      <c r="D355" s="4" t="s">
        <v>22</v>
      </c>
      <c r="E355" s="5">
        <v>8236</v>
      </c>
      <c r="F355" s="5">
        <v>36303</v>
      </c>
      <c r="G355" s="3">
        <v>350</v>
      </c>
      <c r="H355" t="str">
        <f>VLOOKUP(D355,StateLookup!B:B,1,FALSE)</f>
        <v>IN</v>
      </c>
    </row>
    <row r="356" spans="1:8" ht="15.75" thickBot="1" x14ac:dyDescent="0.3">
      <c r="A356" s="6">
        <f t="shared" si="10"/>
        <v>43934</v>
      </c>
      <c r="B356" s="6" t="str">
        <f t="shared" si="11"/>
        <v>43934KS</v>
      </c>
      <c r="C356" s="3">
        <v>20200413</v>
      </c>
      <c r="D356" s="4" t="s">
        <v>23</v>
      </c>
      <c r="E356" s="5">
        <v>1376</v>
      </c>
      <c r="F356" s="5">
        <v>12488</v>
      </c>
      <c r="G356" s="3">
        <v>62</v>
      </c>
      <c r="H356" t="str">
        <f>VLOOKUP(D356,StateLookup!B:B,1,FALSE)</f>
        <v>KS</v>
      </c>
    </row>
    <row r="357" spans="1:8" ht="15.75" thickBot="1" x14ac:dyDescent="0.3">
      <c r="A357" s="6">
        <f t="shared" si="10"/>
        <v>43934</v>
      </c>
      <c r="B357" s="6" t="str">
        <f t="shared" si="11"/>
        <v>43934KY</v>
      </c>
      <c r="C357" s="3">
        <v>20200413</v>
      </c>
      <c r="D357" s="4" t="s">
        <v>24</v>
      </c>
      <c r="E357" s="5">
        <v>1963</v>
      </c>
      <c r="F357" s="5">
        <v>23903</v>
      </c>
      <c r="G357" s="3">
        <v>97</v>
      </c>
      <c r="H357" t="str">
        <f>VLOOKUP(D357,StateLookup!B:B,1,FALSE)</f>
        <v>KY</v>
      </c>
    </row>
    <row r="358" spans="1:8" ht="15.75" thickBot="1" x14ac:dyDescent="0.3">
      <c r="A358" s="6">
        <f t="shared" si="10"/>
        <v>43934</v>
      </c>
      <c r="B358" s="6" t="str">
        <f t="shared" si="11"/>
        <v>43934LA</v>
      </c>
      <c r="C358" s="3">
        <v>20200413</v>
      </c>
      <c r="D358" s="4" t="s">
        <v>25</v>
      </c>
      <c r="E358" s="5">
        <v>21016</v>
      </c>
      <c r="F358" s="5">
        <v>87075</v>
      </c>
      <c r="G358" s="3">
        <v>884</v>
      </c>
      <c r="H358" t="str">
        <f>VLOOKUP(D358,StateLookup!B:B,1,FALSE)</f>
        <v>LA</v>
      </c>
    </row>
    <row r="359" spans="1:8" ht="15.75" thickBot="1" x14ac:dyDescent="0.3">
      <c r="A359" s="6">
        <f t="shared" si="10"/>
        <v>43934</v>
      </c>
      <c r="B359" s="6" t="str">
        <f t="shared" si="11"/>
        <v>43934MA</v>
      </c>
      <c r="C359" s="3">
        <v>20200413</v>
      </c>
      <c r="D359" s="4" t="s">
        <v>26</v>
      </c>
      <c r="E359" s="5">
        <v>26867</v>
      </c>
      <c r="F359" s="5">
        <v>95182</v>
      </c>
      <c r="G359" s="3">
        <v>844</v>
      </c>
      <c r="H359" t="str">
        <f>VLOOKUP(D359,StateLookup!B:B,1,FALSE)</f>
        <v>MA</v>
      </c>
    </row>
    <row r="360" spans="1:8" ht="15.75" thickBot="1" x14ac:dyDescent="0.3">
      <c r="A360" s="6">
        <f t="shared" si="10"/>
        <v>43934</v>
      </c>
      <c r="B360" s="6" t="str">
        <f t="shared" si="11"/>
        <v>43934MD</v>
      </c>
      <c r="C360" s="3">
        <v>20200413</v>
      </c>
      <c r="D360" s="4" t="s">
        <v>27</v>
      </c>
      <c r="E360" s="5">
        <v>8936</v>
      </c>
      <c r="F360" s="5">
        <v>42815</v>
      </c>
      <c r="G360" s="3">
        <v>262</v>
      </c>
      <c r="H360" t="str">
        <f>VLOOKUP(D360,StateLookup!B:B,1,FALSE)</f>
        <v>MD</v>
      </c>
    </row>
    <row r="361" spans="1:8" ht="15.75" thickBot="1" x14ac:dyDescent="0.3">
      <c r="A361" s="6">
        <f t="shared" si="10"/>
        <v>43934</v>
      </c>
      <c r="B361" s="6" t="str">
        <f t="shared" si="11"/>
        <v>43934ME</v>
      </c>
      <c r="C361" s="3">
        <v>20200413</v>
      </c>
      <c r="D361" s="4" t="s">
        <v>28</v>
      </c>
      <c r="E361" s="3">
        <v>698</v>
      </c>
      <c r="F361" s="5">
        <v>11608</v>
      </c>
      <c r="G361" s="3">
        <v>19</v>
      </c>
      <c r="H361" t="str">
        <f>VLOOKUP(D361,StateLookup!B:B,1,FALSE)</f>
        <v>ME</v>
      </c>
    </row>
    <row r="362" spans="1:8" ht="15.75" thickBot="1" x14ac:dyDescent="0.3">
      <c r="A362" s="6">
        <f t="shared" si="10"/>
        <v>43934</v>
      </c>
      <c r="B362" s="6" t="str">
        <f t="shared" si="11"/>
        <v>43934MI</v>
      </c>
      <c r="C362" s="3">
        <v>20200413</v>
      </c>
      <c r="D362" s="4" t="s">
        <v>29</v>
      </c>
      <c r="E362" s="5">
        <v>25635</v>
      </c>
      <c r="F362" s="5">
        <v>57009</v>
      </c>
      <c r="G362" s="3">
        <v>1602</v>
      </c>
      <c r="H362" t="str">
        <f>VLOOKUP(D362,StateLookup!B:B,1,FALSE)</f>
        <v>MI</v>
      </c>
    </row>
    <row r="363" spans="1:8" ht="15.75" thickBot="1" x14ac:dyDescent="0.3">
      <c r="A363" s="6">
        <f t="shared" si="10"/>
        <v>43934</v>
      </c>
      <c r="B363" s="6" t="str">
        <f t="shared" si="11"/>
        <v>43934MN</v>
      </c>
      <c r="C363" s="3">
        <v>20200413</v>
      </c>
      <c r="D363" s="4" t="s">
        <v>30</v>
      </c>
      <c r="E363" s="5">
        <v>1650</v>
      </c>
      <c r="F363" s="5">
        <v>36777</v>
      </c>
      <c r="G363" s="3">
        <v>70</v>
      </c>
      <c r="H363" t="str">
        <f>VLOOKUP(D363,StateLookup!B:B,1,FALSE)</f>
        <v>MN</v>
      </c>
    </row>
    <row r="364" spans="1:8" ht="15.75" thickBot="1" x14ac:dyDescent="0.3">
      <c r="A364" s="6">
        <f t="shared" si="10"/>
        <v>43934</v>
      </c>
      <c r="B364" s="6" t="str">
        <f t="shared" si="11"/>
        <v>43934MO</v>
      </c>
      <c r="C364" s="3">
        <v>20200413</v>
      </c>
      <c r="D364" s="4" t="s">
        <v>31</v>
      </c>
      <c r="E364" s="5">
        <v>4388</v>
      </c>
      <c r="F364" s="5">
        <v>41040</v>
      </c>
      <c r="G364" s="3">
        <v>114</v>
      </c>
      <c r="H364" t="str">
        <f>VLOOKUP(D364,StateLookup!B:B,1,FALSE)</f>
        <v>MO</v>
      </c>
    </row>
    <row r="365" spans="1:8" ht="15.75" thickBot="1" x14ac:dyDescent="0.3">
      <c r="A365" s="6">
        <f t="shared" si="10"/>
        <v>43934</v>
      </c>
      <c r="B365" s="6" t="str">
        <f t="shared" si="11"/>
        <v>43934MP</v>
      </c>
      <c r="C365" s="3">
        <v>20200413</v>
      </c>
      <c r="D365" s="4" t="s">
        <v>32</v>
      </c>
      <c r="E365" s="3">
        <v>11</v>
      </c>
      <c r="F365" s="3">
        <v>27</v>
      </c>
      <c r="G365" s="3">
        <v>2</v>
      </c>
      <c r="H365" t="str">
        <f>VLOOKUP(D365,StateLookup!B:B,1,FALSE)</f>
        <v>MP</v>
      </c>
    </row>
    <row r="366" spans="1:8" ht="15.75" thickBot="1" x14ac:dyDescent="0.3">
      <c r="A366" s="6">
        <f t="shared" si="10"/>
        <v>43934</v>
      </c>
      <c r="B366" s="6" t="str">
        <f t="shared" si="11"/>
        <v>43934MS</v>
      </c>
      <c r="C366" s="3">
        <v>20200413</v>
      </c>
      <c r="D366" s="4" t="s">
        <v>33</v>
      </c>
      <c r="E366" s="5">
        <v>2942</v>
      </c>
      <c r="F366" s="5">
        <v>28042</v>
      </c>
      <c r="G366" s="3">
        <v>98</v>
      </c>
      <c r="H366" t="str">
        <f>VLOOKUP(D366,StateLookup!B:B,1,FALSE)</f>
        <v>MS</v>
      </c>
    </row>
    <row r="367" spans="1:8" ht="15.75" thickBot="1" x14ac:dyDescent="0.3">
      <c r="A367" s="6">
        <f t="shared" si="10"/>
        <v>43934</v>
      </c>
      <c r="B367" s="6" t="str">
        <f t="shared" si="11"/>
        <v>43934MT</v>
      </c>
      <c r="C367" s="3">
        <v>20200413</v>
      </c>
      <c r="D367" s="4" t="s">
        <v>34</v>
      </c>
      <c r="E367" s="3">
        <v>394</v>
      </c>
      <c r="F367" s="5">
        <v>8704</v>
      </c>
      <c r="G367" s="3">
        <v>7</v>
      </c>
      <c r="H367" t="str">
        <f>VLOOKUP(D367,StateLookup!B:B,1,FALSE)</f>
        <v>MT</v>
      </c>
    </row>
    <row r="368" spans="1:8" ht="15.75" thickBot="1" x14ac:dyDescent="0.3">
      <c r="A368" s="6">
        <f t="shared" si="10"/>
        <v>43934</v>
      </c>
      <c r="B368" s="6" t="str">
        <f t="shared" si="11"/>
        <v>43934NC</v>
      </c>
      <c r="C368" s="3">
        <v>20200413</v>
      </c>
      <c r="D368" s="4" t="s">
        <v>35</v>
      </c>
      <c r="E368" s="5">
        <v>4816</v>
      </c>
      <c r="F368" s="5">
        <v>58572</v>
      </c>
      <c r="G368" s="3">
        <v>86</v>
      </c>
      <c r="H368" t="str">
        <f>VLOOKUP(D368,StateLookup!B:B,1,FALSE)</f>
        <v>NC</v>
      </c>
    </row>
    <row r="369" spans="1:8" ht="15.75" thickBot="1" x14ac:dyDescent="0.3">
      <c r="A369" s="6">
        <f t="shared" si="10"/>
        <v>43934</v>
      </c>
      <c r="B369" s="6" t="str">
        <f t="shared" si="11"/>
        <v>43934ND</v>
      </c>
      <c r="C369" s="3">
        <v>20200413</v>
      </c>
      <c r="D369" s="4" t="s">
        <v>36</v>
      </c>
      <c r="E369" s="3">
        <v>331</v>
      </c>
      <c r="F369" s="5">
        <v>10450</v>
      </c>
      <c r="G369" s="3">
        <v>8</v>
      </c>
      <c r="H369" t="str">
        <f>VLOOKUP(D369,StateLookup!B:B,1,FALSE)</f>
        <v>ND</v>
      </c>
    </row>
    <row r="370" spans="1:8" ht="15.75" thickBot="1" x14ac:dyDescent="0.3">
      <c r="A370" s="6">
        <f t="shared" si="10"/>
        <v>43934</v>
      </c>
      <c r="B370" s="6" t="str">
        <f t="shared" si="11"/>
        <v>43934NE</v>
      </c>
      <c r="C370" s="3">
        <v>20200413</v>
      </c>
      <c r="D370" s="4" t="s">
        <v>37</v>
      </c>
      <c r="E370" s="3">
        <v>814</v>
      </c>
      <c r="F370" s="5">
        <v>10158</v>
      </c>
      <c r="G370" s="3">
        <v>17</v>
      </c>
      <c r="H370" t="str">
        <f>VLOOKUP(D370,StateLookup!B:B,1,FALSE)</f>
        <v>NE</v>
      </c>
    </row>
    <row r="371" spans="1:8" ht="15.75" thickBot="1" x14ac:dyDescent="0.3">
      <c r="A371" s="6">
        <f t="shared" si="10"/>
        <v>43934</v>
      </c>
      <c r="B371" s="6" t="str">
        <f t="shared" si="11"/>
        <v>43934NH</v>
      </c>
      <c r="C371" s="3">
        <v>20200413</v>
      </c>
      <c r="D371" s="4" t="s">
        <v>38</v>
      </c>
      <c r="E371" s="3">
        <v>985</v>
      </c>
      <c r="F371" s="5">
        <v>10222</v>
      </c>
      <c r="G371" s="3">
        <v>23</v>
      </c>
      <c r="H371" t="str">
        <f>VLOOKUP(D371,StateLookup!B:B,1,FALSE)</f>
        <v>NH</v>
      </c>
    </row>
    <row r="372" spans="1:8" ht="15.75" thickBot="1" x14ac:dyDescent="0.3">
      <c r="A372" s="6">
        <f t="shared" si="10"/>
        <v>43934</v>
      </c>
      <c r="B372" s="6" t="str">
        <f t="shared" si="11"/>
        <v>43934NJ</v>
      </c>
      <c r="C372" s="3">
        <v>20200413</v>
      </c>
      <c r="D372" s="4" t="s">
        <v>39</v>
      </c>
      <c r="E372" s="5">
        <v>64584</v>
      </c>
      <c r="F372" s="5">
        <v>64885</v>
      </c>
      <c r="G372" s="3">
        <v>2443</v>
      </c>
      <c r="H372" t="str">
        <f>VLOOKUP(D372,StateLookup!B:B,1,FALSE)</f>
        <v>NJ</v>
      </c>
    </row>
    <row r="373" spans="1:8" ht="15.75" thickBot="1" x14ac:dyDescent="0.3">
      <c r="A373" s="6">
        <f t="shared" si="10"/>
        <v>43934</v>
      </c>
      <c r="B373" s="6" t="str">
        <f t="shared" si="11"/>
        <v>43934NM</v>
      </c>
      <c r="C373" s="3">
        <v>20200413</v>
      </c>
      <c r="D373" s="4" t="s">
        <v>40</v>
      </c>
      <c r="E373" s="5">
        <v>1245</v>
      </c>
      <c r="F373" s="5">
        <v>29270</v>
      </c>
      <c r="G373" s="3">
        <v>26</v>
      </c>
      <c r="H373" t="str">
        <f>VLOOKUP(D373,StateLookup!B:B,1,FALSE)</f>
        <v>NM</v>
      </c>
    </row>
    <row r="374" spans="1:8" ht="15.75" thickBot="1" x14ac:dyDescent="0.3">
      <c r="A374" s="6">
        <f t="shared" si="10"/>
        <v>43934</v>
      </c>
      <c r="B374" s="6" t="str">
        <f t="shared" si="11"/>
        <v>43934NV</v>
      </c>
      <c r="C374" s="3">
        <v>20200413</v>
      </c>
      <c r="D374" s="4" t="s">
        <v>41</v>
      </c>
      <c r="E374" s="5">
        <v>2971</v>
      </c>
      <c r="F374" s="5">
        <v>22493</v>
      </c>
      <c r="G374" s="3">
        <v>114</v>
      </c>
      <c r="H374" t="str">
        <f>VLOOKUP(D374,StateLookup!B:B,1,FALSE)</f>
        <v>NV</v>
      </c>
    </row>
    <row r="375" spans="1:8" ht="15.75" thickBot="1" x14ac:dyDescent="0.3">
      <c r="A375" s="6">
        <f t="shared" si="10"/>
        <v>43934</v>
      </c>
      <c r="B375" s="6" t="str">
        <f t="shared" si="11"/>
        <v>43934NY</v>
      </c>
      <c r="C375" s="3">
        <v>20200413</v>
      </c>
      <c r="D375" s="4" t="s">
        <v>42</v>
      </c>
      <c r="E375" s="5">
        <v>195031</v>
      </c>
      <c r="F375" s="5">
        <v>283326</v>
      </c>
      <c r="G375" s="3">
        <v>10056</v>
      </c>
      <c r="H375" t="str">
        <f>VLOOKUP(D375,StateLookup!B:B,1,FALSE)</f>
        <v>NY</v>
      </c>
    </row>
    <row r="376" spans="1:8" ht="15.75" thickBot="1" x14ac:dyDescent="0.3">
      <c r="A376" s="6">
        <f t="shared" si="10"/>
        <v>43934</v>
      </c>
      <c r="B376" s="6" t="str">
        <f t="shared" si="11"/>
        <v>43934OH</v>
      </c>
      <c r="C376" s="3">
        <v>20200413</v>
      </c>
      <c r="D376" s="4" t="s">
        <v>43</v>
      </c>
      <c r="E376" s="5">
        <v>6975</v>
      </c>
      <c r="F376" s="5">
        <v>58137</v>
      </c>
      <c r="G376" s="3">
        <v>274</v>
      </c>
      <c r="H376" t="str">
        <f>VLOOKUP(D376,StateLookup!B:B,1,FALSE)</f>
        <v>OH</v>
      </c>
    </row>
    <row r="377" spans="1:8" ht="15.75" thickBot="1" x14ac:dyDescent="0.3">
      <c r="A377" s="6">
        <f t="shared" si="10"/>
        <v>43934</v>
      </c>
      <c r="B377" s="6" t="str">
        <f t="shared" si="11"/>
        <v>43934OK</v>
      </c>
      <c r="C377" s="3">
        <v>20200413</v>
      </c>
      <c r="D377" s="4" t="s">
        <v>44</v>
      </c>
      <c r="E377" s="5">
        <v>2069</v>
      </c>
      <c r="F377" s="5">
        <v>20790</v>
      </c>
      <c r="G377" s="3">
        <v>99</v>
      </c>
      <c r="H377" t="str">
        <f>VLOOKUP(D377,StateLookup!B:B,1,FALSE)</f>
        <v>OK</v>
      </c>
    </row>
    <row r="378" spans="1:8" ht="15.75" thickBot="1" x14ac:dyDescent="0.3">
      <c r="A378" s="6">
        <f t="shared" si="10"/>
        <v>43934</v>
      </c>
      <c r="B378" s="6" t="str">
        <f t="shared" si="11"/>
        <v>43934OR</v>
      </c>
      <c r="C378" s="3">
        <v>20200413</v>
      </c>
      <c r="D378" s="4" t="s">
        <v>45</v>
      </c>
      <c r="E378" s="5">
        <v>1584</v>
      </c>
      <c r="F378" s="5">
        <v>29537</v>
      </c>
      <c r="G378" s="3">
        <v>53</v>
      </c>
      <c r="H378" t="str">
        <f>VLOOKUP(D378,StateLookup!B:B,1,FALSE)</f>
        <v>OR</v>
      </c>
    </row>
    <row r="379" spans="1:8" ht="15.75" thickBot="1" x14ac:dyDescent="0.3">
      <c r="A379" s="6">
        <f t="shared" si="10"/>
        <v>43934</v>
      </c>
      <c r="B379" s="6" t="str">
        <f t="shared" si="11"/>
        <v>43934PA</v>
      </c>
      <c r="C379" s="3">
        <v>20200413</v>
      </c>
      <c r="D379" s="4" t="s">
        <v>46</v>
      </c>
      <c r="E379" s="5">
        <v>24199</v>
      </c>
      <c r="F379" s="5">
        <v>105593</v>
      </c>
      <c r="G379" s="3">
        <v>524</v>
      </c>
      <c r="H379" t="str">
        <f>VLOOKUP(D379,StateLookup!B:B,1,FALSE)</f>
        <v>PA</v>
      </c>
    </row>
    <row r="380" spans="1:8" ht="15.75" thickBot="1" x14ac:dyDescent="0.3">
      <c r="A380" s="6">
        <f t="shared" si="10"/>
        <v>43934</v>
      </c>
      <c r="B380" s="6" t="str">
        <f t="shared" si="11"/>
        <v>43934PR</v>
      </c>
      <c r="C380" s="3">
        <v>20200413</v>
      </c>
      <c r="D380" s="4" t="s">
        <v>47</v>
      </c>
      <c r="E380" s="3">
        <v>903</v>
      </c>
      <c r="F380" s="5">
        <v>5960</v>
      </c>
      <c r="G380" s="3">
        <v>45</v>
      </c>
      <c r="H380" t="str">
        <f>VLOOKUP(D380,StateLookup!B:B,1,FALSE)</f>
        <v>PR</v>
      </c>
    </row>
    <row r="381" spans="1:8" ht="15.75" thickBot="1" x14ac:dyDescent="0.3">
      <c r="A381" s="6">
        <f t="shared" si="10"/>
        <v>43934</v>
      </c>
      <c r="B381" s="6" t="str">
        <f t="shared" si="11"/>
        <v>43934RI</v>
      </c>
      <c r="C381" s="3">
        <v>20200413</v>
      </c>
      <c r="D381" s="4" t="s">
        <v>48</v>
      </c>
      <c r="E381" s="5">
        <v>2976</v>
      </c>
      <c r="F381" s="5">
        <v>17685</v>
      </c>
      <c r="G381" s="3">
        <v>73</v>
      </c>
      <c r="H381" t="str">
        <f>VLOOKUP(D381,StateLookup!B:B,1,FALSE)</f>
        <v>RI</v>
      </c>
    </row>
    <row r="382" spans="1:8" ht="15.75" thickBot="1" x14ac:dyDescent="0.3">
      <c r="A382" s="6">
        <f t="shared" si="10"/>
        <v>43934</v>
      </c>
      <c r="B382" s="6" t="str">
        <f t="shared" si="11"/>
        <v>43934SC</v>
      </c>
      <c r="C382" s="3">
        <v>20200413</v>
      </c>
      <c r="D382" s="4" t="s">
        <v>49</v>
      </c>
      <c r="E382" s="5">
        <v>3319</v>
      </c>
      <c r="F382" s="5">
        <v>28106</v>
      </c>
      <c r="G382" s="3">
        <v>82</v>
      </c>
      <c r="H382" t="str">
        <f>VLOOKUP(D382,StateLookup!B:B,1,FALSE)</f>
        <v>SC</v>
      </c>
    </row>
    <row r="383" spans="1:8" ht="15.75" thickBot="1" x14ac:dyDescent="0.3">
      <c r="A383" s="6">
        <f t="shared" si="10"/>
        <v>43934</v>
      </c>
      <c r="B383" s="6" t="str">
        <f t="shared" si="11"/>
        <v>43934SD</v>
      </c>
      <c r="C383" s="3">
        <v>20200413</v>
      </c>
      <c r="D383" s="4" t="s">
        <v>50</v>
      </c>
      <c r="E383" s="3">
        <v>868</v>
      </c>
      <c r="F383" s="5">
        <v>8134</v>
      </c>
      <c r="G383" s="3">
        <v>6</v>
      </c>
      <c r="H383" t="str">
        <f>VLOOKUP(D383,StateLookup!B:B,1,FALSE)</f>
        <v>SD</v>
      </c>
    </row>
    <row r="384" spans="1:8" ht="15.75" thickBot="1" x14ac:dyDescent="0.3">
      <c r="A384" s="6">
        <f t="shared" si="10"/>
        <v>43934</v>
      </c>
      <c r="B384" s="6" t="str">
        <f t="shared" si="11"/>
        <v>43934TN</v>
      </c>
      <c r="C384" s="3">
        <v>20200413</v>
      </c>
      <c r="D384" s="4" t="s">
        <v>51</v>
      </c>
      <c r="E384" s="5">
        <v>5610</v>
      </c>
      <c r="F384" s="5">
        <v>70585</v>
      </c>
      <c r="G384" s="3">
        <v>109</v>
      </c>
      <c r="H384" t="str">
        <f>VLOOKUP(D384,StateLookup!B:B,1,FALSE)</f>
        <v>TN</v>
      </c>
    </row>
    <row r="385" spans="1:8" ht="15.75" thickBot="1" x14ac:dyDescent="0.3">
      <c r="A385" s="6">
        <f t="shared" si="10"/>
        <v>43934</v>
      </c>
      <c r="B385" s="6" t="str">
        <f t="shared" si="11"/>
        <v>43934TX</v>
      </c>
      <c r="C385" s="3">
        <v>20200413</v>
      </c>
      <c r="D385" s="4" t="s">
        <v>52</v>
      </c>
      <c r="E385" s="5">
        <v>13906</v>
      </c>
      <c r="F385" s="5">
        <v>119320</v>
      </c>
      <c r="G385" s="3">
        <v>287</v>
      </c>
      <c r="H385" t="str">
        <f>VLOOKUP(D385,StateLookup!B:B,1,FALSE)</f>
        <v>TX</v>
      </c>
    </row>
    <row r="386" spans="1:8" ht="15.75" thickBot="1" x14ac:dyDescent="0.3">
      <c r="A386" s="6">
        <f t="shared" si="10"/>
        <v>43934</v>
      </c>
      <c r="B386" s="6" t="str">
        <f t="shared" si="11"/>
        <v>43934UT</v>
      </c>
      <c r="C386" s="3">
        <v>20200413</v>
      </c>
      <c r="D386" s="4" t="s">
        <v>53</v>
      </c>
      <c r="E386" s="5">
        <v>2363</v>
      </c>
      <c r="F386" s="5">
        <v>43424</v>
      </c>
      <c r="G386" s="3">
        <v>18</v>
      </c>
      <c r="H386" t="str">
        <f>VLOOKUP(D386,StateLookup!B:B,1,FALSE)</f>
        <v>UT</v>
      </c>
    </row>
    <row r="387" spans="1:8" ht="15.75" thickBot="1" x14ac:dyDescent="0.3">
      <c r="A387" s="6">
        <f t="shared" ref="A387:A450" si="12">DATE(LEFT(C387,4),LEFT(RIGHT(C387,4),2),RIGHT(C387,2))</f>
        <v>43934</v>
      </c>
      <c r="B387" s="6" t="str">
        <f t="shared" ref="B387:B450" si="13">A387&amp;D387</f>
        <v>43934VA</v>
      </c>
      <c r="C387" s="3">
        <v>20200413</v>
      </c>
      <c r="D387" s="4" t="s">
        <v>54</v>
      </c>
      <c r="E387" s="5">
        <v>5747</v>
      </c>
      <c r="F387" s="5">
        <v>35654</v>
      </c>
      <c r="G387" s="3">
        <v>149</v>
      </c>
      <c r="H387" t="str">
        <f>VLOOKUP(D387,StateLookup!B:B,1,FALSE)</f>
        <v>VA</v>
      </c>
    </row>
    <row r="388" spans="1:8" ht="15.75" thickBot="1" x14ac:dyDescent="0.3">
      <c r="A388" s="6">
        <f t="shared" si="12"/>
        <v>43934</v>
      </c>
      <c r="B388" s="6" t="str">
        <f t="shared" si="13"/>
        <v>43934VI</v>
      </c>
      <c r="C388" s="3">
        <v>20200413</v>
      </c>
      <c r="D388" s="4" t="s">
        <v>55</v>
      </c>
      <c r="E388" s="3">
        <v>51</v>
      </c>
      <c r="F388" s="3">
        <v>322</v>
      </c>
      <c r="G388" s="3">
        <v>1</v>
      </c>
      <c r="H388" t="str">
        <f>VLOOKUP(D388,StateLookup!B:B,1,FALSE)</f>
        <v>VI</v>
      </c>
    </row>
    <row r="389" spans="1:8" ht="15.75" thickBot="1" x14ac:dyDescent="0.3">
      <c r="A389" s="6">
        <f t="shared" si="12"/>
        <v>43934</v>
      </c>
      <c r="B389" s="6" t="str">
        <f t="shared" si="13"/>
        <v>43934VT</v>
      </c>
      <c r="C389" s="3">
        <v>20200413</v>
      </c>
      <c r="D389" s="4" t="s">
        <v>56</v>
      </c>
      <c r="E389" s="3">
        <v>748</v>
      </c>
      <c r="F389" s="5">
        <v>9618</v>
      </c>
      <c r="G389" s="3">
        <v>28</v>
      </c>
      <c r="H389" t="str">
        <f>VLOOKUP(D389,StateLookup!B:B,1,FALSE)</f>
        <v>VT</v>
      </c>
    </row>
    <row r="390" spans="1:8" ht="15.75" thickBot="1" x14ac:dyDescent="0.3">
      <c r="A390" s="6">
        <f t="shared" si="12"/>
        <v>43934</v>
      </c>
      <c r="B390" s="6" t="str">
        <f t="shared" si="13"/>
        <v>43934WA</v>
      </c>
      <c r="C390" s="3">
        <v>20200413</v>
      </c>
      <c r="D390" s="4" t="s">
        <v>57</v>
      </c>
      <c r="E390" s="5">
        <v>10411</v>
      </c>
      <c r="F390" s="5">
        <v>83391</v>
      </c>
      <c r="G390" s="3">
        <v>508</v>
      </c>
      <c r="H390" t="str">
        <f>VLOOKUP(D390,StateLookup!B:B,1,FALSE)</f>
        <v>WA</v>
      </c>
    </row>
    <row r="391" spans="1:8" ht="15.75" thickBot="1" x14ac:dyDescent="0.3">
      <c r="A391" s="6">
        <f t="shared" si="12"/>
        <v>43934</v>
      </c>
      <c r="B391" s="6" t="str">
        <f t="shared" si="13"/>
        <v>43934WI</v>
      </c>
      <c r="C391" s="3">
        <v>20200413</v>
      </c>
      <c r="D391" s="4" t="s">
        <v>58</v>
      </c>
      <c r="E391" s="5">
        <v>3428</v>
      </c>
      <c r="F391" s="5">
        <v>36769</v>
      </c>
      <c r="G391" s="3">
        <v>154</v>
      </c>
      <c r="H391" t="str">
        <f>VLOOKUP(D391,StateLookup!B:B,1,FALSE)</f>
        <v>WI</v>
      </c>
    </row>
    <row r="392" spans="1:8" ht="15.75" thickBot="1" x14ac:dyDescent="0.3">
      <c r="A392" s="6">
        <f t="shared" si="12"/>
        <v>43934</v>
      </c>
      <c r="B392" s="6" t="str">
        <f t="shared" si="13"/>
        <v>43934WV</v>
      </c>
      <c r="C392" s="3">
        <v>20200413</v>
      </c>
      <c r="D392" s="4" t="s">
        <v>59</v>
      </c>
      <c r="E392" s="3">
        <v>626</v>
      </c>
      <c r="F392" s="5">
        <v>16029</v>
      </c>
      <c r="G392" s="3">
        <v>9</v>
      </c>
      <c r="H392" t="str">
        <f>VLOOKUP(D392,StateLookup!B:B,1,FALSE)</f>
        <v>WV</v>
      </c>
    </row>
    <row r="393" spans="1:8" ht="15.75" thickBot="1" x14ac:dyDescent="0.3">
      <c r="A393" s="6">
        <f t="shared" si="12"/>
        <v>43934</v>
      </c>
      <c r="B393" s="6" t="str">
        <f t="shared" si="13"/>
        <v>43934WY</v>
      </c>
      <c r="C393" s="3">
        <v>20200413</v>
      </c>
      <c r="D393" s="4" t="s">
        <v>60</v>
      </c>
      <c r="E393" s="3">
        <v>275</v>
      </c>
      <c r="F393" s="5">
        <v>5689</v>
      </c>
      <c r="G393" s="3">
        <v>1</v>
      </c>
      <c r="H393" t="str">
        <f>VLOOKUP(D393,StateLookup!B:B,1,FALSE)</f>
        <v>WY</v>
      </c>
    </row>
    <row r="394" spans="1:8" ht="15.75" thickBot="1" x14ac:dyDescent="0.3">
      <c r="A394" s="6">
        <f t="shared" si="12"/>
        <v>43933</v>
      </c>
      <c r="B394" s="6" t="str">
        <f t="shared" si="13"/>
        <v>43933AK</v>
      </c>
      <c r="C394" s="3">
        <v>20200412</v>
      </c>
      <c r="D394" s="4" t="s">
        <v>5</v>
      </c>
      <c r="E394" s="3">
        <v>272</v>
      </c>
      <c r="F394" s="5">
        <v>7766</v>
      </c>
      <c r="G394" s="3">
        <v>8</v>
      </c>
      <c r="H394" t="str">
        <f>VLOOKUP(D394,StateLookup!B:B,1,FALSE)</f>
        <v>AK</v>
      </c>
    </row>
    <row r="395" spans="1:8" ht="15.75" thickBot="1" x14ac:dyDescent="0.3">
      <c r="A395" s="6">
        <f t="shared" si="12"/>
        <v>43933</v>
      </c>
      <c r="B395" s="6" t="str">
        <f t="shared" si="13"/>
        <v>43933AL</v>
      </c>
      <c r="C395" s="3">
        <v>20200412</v>
      </c>
      <c r="D395" s="4" t="s">
        <v>6</v>
      </c>
      <c r="E395" s="5">
        <v>3525</v>
      </c>
      <c r="F395" s="5">
        <v>18058</v>
      </c>
      <c r="G395" s="3">
        <v>93</v>
      </c>
      <c r="H395" t="str">
        <f>VLOOKUP(D395,StateLookup!B:B,1,FALSE)</f>
        <v>AL</v>
      </c>
    </row>
    <row r="396" spans="1:8" ht="15.75" thickBot="1" x14ac:dyDescent="0.3">
      <c r="A396" s="6">
        <f t="shared" si="12"/>
        <v>43933</v>
      </c>
      <c r="B396" s="6" t="str">
        <f t="shared" si="13"/>
        <v>43933AR</v>
      </c>
      <c r="C396" s="3">
        <v>20200412</v>
      </c>
      <c r="D396" s="4" t="s">
        <v>7</v>
      </c>
      <c r="E396" s="5">
        <v>1280</v>
      </c>
      <c r="F396" s="5">
        <v>18442</v>
      </c>
      <c r="G396" s="3">
        <v>27</v>
      </c>
      <c r="H396" t="str">
        <f>VLOOKUP(D396,StateLookup!B:B,1,FALSE)</f>
        <v>AR</v>
      </c>
    </row>
    <row r="397" spans="1:8" ht="15.75" thickBot="1" x14ac:dyDescent="0.3">
      <c r="A397" s="6">
        <f t="shared" si="12"/>
        <v>43933</v>
      </c>
      <c r="B397" s="6" t="str">
        <f t="shared" si="13"/>
        <v>43933AS</v>
      </c>
      <c r="C397" s="3">
        <v>20200412</v>
      </c>
      <c r="D397" s="4" t="s">
        <v>8</v>
      </c>
      <c r="E397" s="3">
        <v>0</v>
      </c>
      <c r="F397" s="3">
        <v>3</v>
      </c>
      <c r="G397" s="4"/>
      <c r="H397" t="str">
        <f>VLOOKUP(D397,StateLookup!B:B,1,FALSE)</f>
        <v>AS</v>
      </c>
    </row>
    <row r="398" spans="1:8" ht="15.75" thickBot="1" x14ac:dyDescent="0.3">
      <c r="A398" s="6">
        <f t="shared" si="12"/>
        <v>43933</v>
      </c>
      <c r="B398" s="6" t="str">
        <f t="shared" si="13"/>
        <v>43933AZ</v>
      </c>
      <c r="C398" s="3">
        <v>20200412</v>
      </c>
      <c r="D398" s="4" t="s">
        <v>9</v>
      </c>
      <c r="E398" s="5">
        <v>3539</v>
      </c>
      <c r="F398" s="5">
        <v>38570</v>
      </c>
      <c r="G398" s="3">
        <v>115</v>
      </c>
      <c r="H398" t="str">
        <f>VLOOKUP(D398,StateLookup!B:B,1,FALSE)</f>
        <v>AZ</v>
      </c>
    </row>
    <row r="399" spans="1:8" ht="15.75" thickBot="1" x14ac:dyDescent="0.3">
      <c r="A399" s="6">
        <f t="shared" si="12"/>
        <v>43933</v>
      </c>
      <c r="B399" s="6" t="str">
        <f t="shared" si="13"/>
        <v>43933CA</v>
      </c>
      <c r="C399" s="3">
        <v>20200412</v>
      </c>
      <c r="D399" s="4" t="s">
        <v>10</v>
      </c>
      <c r="E399" s="5">
        <v>21794</v>
      </c>
      <c r="F399" s="5">
        <v>168534</v>
      </c>
      <c r="G399" s="3">
        <v>651</v>
      </c>
      <c r="H399" t="str">
        <f>VLOOKUP(D399,StateLookup!B:B,1,FALSE)</f>
        <v>CA</v>
      </c>
    </row>
    <row r="400" spans="1:8" ht="15.75" thickBot="1" x14ac:dyDescent="0.3">
      <c r="A400" s="6">
        <f t="shared" si="12"/>
        <v>43933</v>
      </c>
      <c r="B400" s="6" t="str">
        <f t="shared" si="13"/>
        <v>43933CO</v>
      </c>
      <c r="C400" s="3">
        <v>20200412</v>
      </c>
      <c r="D400" s="4" t="s">
        <v>11</v>
      </c>
      <c r="E400" s="5">
        <v>6893</v>
      </c>
      <c r="F400" s="5">
        <v>27980</v>
      </c>
      <c r="G400" s="3">
        <v>274</v>
      </c>
      <c r="H400" t="str">
        <f>VLOOKUP(D400,StateLookup!B:B,1,FALSE)</f>
        <v>CO</v>
      </c>
    </row>
    <row r="401" spans="1:8" ht="15.75" thickBot="1" x14ac:dyDescent="0.3">
      <c r="A401" s="6">
        <f t="shared" si="12"/>
        <v>43933</v>
      </c>
      <c r="B401" s="6" t="str">
        <f t="shared" si="13"/>
        <v>43933CT</v>
      </c>
      <c r="C401" s="3">
        <v>20200412</v>
      </c>
      <c r="D401" s="4" t="s">
        <v>12</v>
      </c>
      <c r="E401" s="5">
        <v>12035</v>
      </c>
      <c r="F401" s="5">
        <v>29185</v>
      </c>
      <c r="G401" s="3">
        <v>554</v>
      </c>
      <c r="H401" t="str">
        <f>VLOOKUP(D401,StateLookup!B:B,1,FALSE)</f>
        <v>CT</v>
      </c>
    </row>
    <row r="402" spans="1:8" ht="15.75" thickBot="1" x14ac:dyDescent="0.3">
      <c r="A402" s="6">
        <f t="shared" si="12"/>
        <v>43933</v>
      </c>
      <c r="B402" s="6" t="str">
        <f t="shared" si="13"/>
        <v>43933DC</v>
      </c>
      <c r="C402" s="3">
        <v>20200412</v>
      </c>
      <c r="D402" s="4" t="s">
        <v>13</v>
      </c>
      <c r="E402" s="5">
        <v>1875</v>
      </c>
      <c r="F402" s="5">
        <v>8765</v>
      </c>
      <c r="G402" s="3">
        <v>50</v>
      </c>
      <c r="H402" t="str">
        <f>VLOOKUP(D402,StateLookup!B:B,1,FALSE)</f>
        <v>DC</v>
      </c>
    </row>
    <row r="403" spans="1:8" ht="15.75" thickBot="1" x14ac:dyDescent="0.3">
      <c r="A403" s="6">
        <f t="shared" si="12"/>
        <v>43933</v>
      </c>
      <c r="B403" s="6" t="str">
        <f t="shared" si="13"/>
        <v>43933DE</v>
      </c>
      <c r="C403" s="3">
        <v>20200412</v>
      </c>
      <c r="D403" s="4" t="s">
        <v>14</v>
      </c>
      <c r="E403" s="5">
        <v>1479</v>
      </c>
      <c r="F403" s="5">
        <v>9624</v>
      </c>
      <c r="G403" s="3">
        <v>33</v>
      </c>
      <c r="H403" t="str">
        <f>VLOOKUP(D403,StateLookup!B:B,1,FALSE)</f>
        <v>DE</v>
      </c>
    </row>
    <row r="404" spans="1:8" ht="15.75" thickBot="1" x14ac:dyDescent="0.3">
      <c r="A404" s="6">
        <f t="shared" si="12"/>
        <v>43933</v>
      </c>
      <c r="B404" s="6" t="str">
        <f t="shared" si="13"/>
        <v>43933FL</v>
      </c>
      <c r="C404" s="3">
        <v>20200412</v>
      </c>
      <c r="D404" s="4" t="s">
        <v>15</v>
      </c>
      <c r="E404" s="5">
        <v>19355</v>
      </c>
      <c r="F404" s="5">
        <v>163398</v>
      </c>
      <c r="G404" s="3">
        <v>465</v>
      </c>
      <c r="H404" t="str">
        <f>VLOOKUP(D404,StateLookup!B:B,1,FALSE)</f>
        <v>FL</v>
      </c>
    </row>
    <row r="405" spans="1:8" ht="15.75" thickBot="1" x14ac:dyDescent="0.3">
      <c r="A405" s="6">
        <f t="shared" si="12"/>
        <v>43933</v>
      </c>
      <c r="B405" s="6" t="str">
        <f t="shared" si="13"/>
        <v>43933GA</v>
      </c>
      <c r="C405" s="3">
        <v>20200412</v>
      </c>
      <c r="D405" s="4" t="s">
        <v>16</v>
      </c>
      <c r="E405" s="5">
        <v>12452</v>
      </c>
      <c r="F405" s="5">
        <v>42001</v>
      </c>
      <c r="G405" s="3">
        <v>433</v>
      </c>
      <c r="H405" t="str">
        <f>VLOOKUP(D405,StateLookup!B:B,1,FALSE)</f>
        <v>GA</v>
      </c>
    </row>
    <row r="406" spans="1:8" ht="15.75" thickBot="1" x14ac:dyDescent="0.3">
      <c r="A406" s="6">
        <f t="shared" si="12"/>
        <v>43933</v>
      </c>
      <c r="B406" s="6" t="str">
        <f t="shared" si="13"/>
        <v>43933GU</v>
      </c>
      <c r="C406" s="3">
        <v>20200412</v>
      </c>
      <c r="D406" s="4" t="s">
        <v>17</v>
      </c>
      <c r="E406" s="3">
        <v>133</v>
      </c>
      <c r="F406" s="3">
        <v>693</v>
      </c>
      <c r="G406" s="3">
        <v>5</v>
      </c>
      <c r="H406" t="str">
        <f>VLOOKUP(D406,StateLookup!B:B,1,FALSE)</f>
        <v>GU</v>
      </c>
    </row>
    <row r="407" spans="1:8" ht="15.75" thickBot="1" x14ac:dyDescent="0.3">
      <c r="A407" s="6">
        <f t="shared" si="12"/>
        <v>43933</v>
      </c>
      <c r="B407" s="6" t="str">
        <f t="shared" si="13"/>
        <v>43933HI</v>
      </c>
      <c r="C407" s="3">
        <v>20200412</v>
      </c>
      <c r="D407" s="4" t="s">
        <v>18</v>
      </c>
      <c r="E407" s="3">
        <v>486</v>
      </c>
      <c r="F407" s="5">
        <v>17482</v>
      </c>
      <c r="G407" s="3">
        <v>8</v>
      </c>
      <c r="H407" t="str">
        <f>VLOOKUP(D407,StateLookup!B:B,1,FALSE)</f>
        <v>HI</v>
      </c>
    </row>
    <row r="408" spans="1:8" ht="15.75" thickBot="1" x14ac:dyDescent="0.3">
      <c r="A408" s="6">
        <f t="shared" si="12"/>
        <v>43933</v>
      </c>
      <c r="B408" s="6" t="str">
        <f t="shared" si="13"/>
        <v>43933IA</v>
      </c>
      <c r="C408" s="3">
        <v>20200412</v>
      </c>
      <c r="D408" s="4" t="s">
        <v>19</v>
      </c>
      <c r="E408" s="5">
        <v>1587</v>
      </c>
      <c r="F408" s="5">
        <v>16005</v>
      </c>
      <c r="G408" s="3">
        <v>41</v>
      </c>
      <c r="H408" t="str">
        <f>VLOOKUP(D408,StateLookup!B:B,1,FALSE)</f>
        <v>IA</v>
      </c>
    </row>
    <row r="409" spans="1:8" ht="15.75" thickBot="1" x14ac:dyDescent="0.3">
      <c r="A409" s="6">
        <f t="shared" si="12"/>
        <v>43933</v>
      </c>
      <c r="B409" s="6" t="str">
        <f t="shared" si="13"/>
        <v>43933ID</v>
      </c>
      <c r="C409" s="3">
        <v>20200412</v>
      </c>
      <c r="D409" s="4" t="s">
        <v>20</v>
      </c>
      <c r="E409" s="5">
        <v>1407</v>
      </c>
      <c r="F409" s="5">
        <v>12901</v>
      </c>
      <c r="G409" s="3">
        <v>27</v>
      </c>
      <c r="H409" t="str">
        <f>VLOOKUP(D409,StateLookup!B:B,1,FALSE)</f>
        <v>ID</v>
      </c>
    </row>
    <row r="410" spans="1:8" ht="15.75" thickBot="1" x14ac:dyDescent="0.3">
      <c r="A410" s="6">
        <f t="shared" si="12"/>
        <v>43933</v>
      </c>
      <c r="B410" s="6" t="str">
        <f t="shared" si="13"/>
        <v>43933IL</v>
      </c>
      <c r="C410" s="3">
        <v>20200412</v>
      </c>
      <c r="D410" s="4" t="s">
        <v>21</v>
      </c>
      <c r="E410" s="5">
        <v>20852</v>
      </c>
      <c r="F410" s="5">
        <v>79883</v>
      </c>
      <c r="G410" s="3">
        <v>720</v>
      </c>
      <c r="H410" t="str">
        <f>VLOOKUP(D410,StateLookup!B:B,1,FALSE)</f>
        <v>IL</v>
      </c>
    </row>
    <row r="411" spans="1:8" ht="15.75" thickBot="1" x14ac:dyDescent="0.3">
      <c r="A411" s="6">
        <f t="shared" si="12"/>
        <v>43933</v>
      </c>
      <c r="B411" s="6" t="str">
        <f t="shared" si="13"/>
        <v>43933IN</v>
      </c>
      <c r="C411" s="3">
        <v>20200412</v>
      </c>
      <c r="D411" s="4" t="s">
        <v>22</v>
      </c>
      <c r="E411" s="5">
        <v>7928</v>
      </c>
      <c r="F411" s="5">
        <v>34561</v>
      </c>
      <c r="G411" s="3">
        <v>343</v>
      </c>
      <c r="H411" t="str">
        <f>VLOOKUP(D411,StateLookup!B:B,1,FALSE)</f>
        <v>IN</v>
      </c>
    </row>
    <row r="412" spans="1:8" ht="15.75" thickBot="1" x14ac:dyDescent="0.3">
      <c r="A412" s="6">
        <f t="shared" si="12"/>
        <v>43933</v>
      </c>
      <c r="B412" s="6" t="str">
        <f t="shared" si="13"/>
        <v>43933KS</v>
      </c>
      <c r="C412" s="3">
        <v>20200412</v>
      </c>
      <c r="D412" s="4" t="s">
        <v>23</v>
      </c>
      <c r="E412" s="5">
        <v>1337</v>
      </c>
      <c r="F412" s="5">
        <v>11916</v>
      </c>
      <c r="G412" s="3">
        <v>56</v>
      </c>
      <c r="H412" t="str">
        <f>VLOOKUP(D412,StateLookup!B:B,1,FALSE)</f>
        <v>KS</v>
      </c>
    </row>
    <row r="413" spans="1:8" ht="15.75" thickBot="1" x14ac:dyDescent="0.3">
      <c r="A413" s="6">
        <f t="shared" si="12"/>
        <v>43933</v>
      </c>
      <c r="B413" s="6" t="str">
        <f t="shared" si="13"/>
        <v>43933KY</v>
      </c>
      <c r="C413" s="3">
        <v>20200412</v>
      </c>
      <c r="D413" s="4" t="s">
        <v>24</v>
      </c>
      <c r="E413" s="5">
        <v>1840</v>
      </c>
      <c r="F413" s="5">
        <v>22727</v>
      </c>
      <c r="G413" s="3">
        <v>94</v>
      </c>
      <c r="H413" t="str">
        <f>VLOOKUP(D413,StateLookup!B:B,1,FALSE)</f>
        <v>KY</v>
      </c>
    </row>
    <row r="414" spans="1:8" ht="15.75" thickBot="1" x14ac:dyDescent="0.3">
      <c r="A414" s="6">
        <f t="shared" si="12"/>
        <v>43933</v>
      </c>
      <c r="B414" s="6" t="str">
        <f t="shared" si="13"/>
        <v>43933LA</v>
      </c>
      <c r="C414" s="3">
        <v>20200412</v>
      </c>
      <c r="D414" s="4" t="s">
        <v>25</v>
      </c>
      <c r="E414" s="5">
        <v>20595</v>
      </c>
      <c r="F414" s="5">
        <v>83450</v>
      </c>
      <c r="G414" s="3">
        <v>840</v>
      </c>
      <c r="H414" t="str">
        <f>VLOOKUP(D414,StateLookup!B:B,1,FALSE)</f>
        <v>LA</v>
      </c>
    </row>
    <row r="415" spans="1:8" ht="15.75" thickBot="1" x14ac:dyDescent="0.3">
      <c r="A415" s="6">
        <f t="shared" si="12"/>
        <v>43933</v>
      </c>
      <c r="B415" s="6" t="str">
        <f t="shared" si="13"/>
        <v>43933MA</v>
      </c>
      <c r="C415" s="3">
        <v>20200412</v>
      </c>
      <c r="D415" s="4" t="s">
        <v>26</v>
      </c>
      <c r="E415" s="5">
        <v>25475</v>
      </c>
      <c r="F415" s="5">
        <v>91255</v>
      </c>
      <c r="G415" s="3">
        <v>756</v>
      </c>
      <c r="H415" t="str">
        <f>VLOOKUP(D415,StateLookup!B:B,1,FALSE)</f>
        <v>MA</v>
      </c>
    </row>
    <row r="416" spans="1:8" ht="15.75" thickBot="1" x14ac:dyDescent="0.3">
      <c r="A416" s="6">
        <f t="shared" si="12"/>
        <v>43933</v>
      </c>
      <c r="B416" s="6" t="str">
        <f t="shared" si="13"/>
        <v>43933MD</v>
      </c>
      <c r="C416" s="3">
        <v>20200412</v>
      </c>
      <c r="D416" s="4" t="s">
        <v>27</v>
      </c>
      <c r="E416" s="5">
        <v>8225</v>
      </c>
      <c r="F416" s="5">
        <v>41539</v>
      </c>
      <c r="G416" s="3">
        <v>235</v>
      </c>
      <c r="H416" t="str">
        <f>VLOOKUP(D416,StateLookup!B:B,1,FALSE)</f>
        <v>MD</v>
      </c>
    </row>
    <row r="417" spans="1:8" ht="15.75" thickBot="1" x14ac:dyDescent="0.3">
      <c r="A417" s="6">
        <f t="shared" si="12"/>
        <v>43933</v>
      </c>
      <c r="B417" s="6" t="str">
        <f t="shared" si="13"/>
        <v>43933ME</v>
      </c>
      <c r="C417" s="3">
        <v>20200412</v>
      </c>
      <c r="D417" s="4" t="s">
        <v>28</v>
      </c>
      <c r="E417" s="3">
        <v>633</v>
      </c>
      <c r="F417" s="5">
        <v>6088</v>
      </c>
      <c r="G417" s="3">
        <v>19</v>
      </c>
      <c r="H417" t="str">
        <f>VLOOKUP(D417,StateLookup!B:B,1,FALSE)</f>
        <v>ME</v>
      </c>
    </row>
    <row r="418" spans="1:8" ht="15.75" thickBot="1" x14ac:dyDescent="0.3">
      <c r="A418" s="6">
        <f t="shared" si="12"/>
        <v>43933</v>
      </c>
      <c r="B418" s="6" t="str">
        <f t="shared" si="13"/>
        <v>43933MI</v>
      </c>
      <c r="C418" s="3">
        <v>20200412</v>
      </c>
      <c r="D418" s="4" t="s">
        <v>29</v>
      </c>
      <c r="E418" s="5">
        <v>24638</v>
      </c>
      <c r="F418" s="5">
        <v>54799</v>
      </c>
      <c r="G418" s="3">
        <v>1487</v>
      </c>
      <c r="H418" t="str">
        <f>VLOOKUP(D418,StateLookup!B:B,1,FALSE)</f>
        <v>MI</v>
      </c>
    </row>
    <row r="419" spans="1:8" ht="15.75" thickBot="1" x14ac:dyDescent="0.3">
      <c r="A419" s="6">
        <f t="shared" si="12"/>
        <v>43933</v>
      </c>
      <c r="B419" s="6" t="str">
        <f t="shared" si="13"/>
        <v>43933MN</v>
      </c>
      <c r="C419" s="3">
        <v>20200412</v>
      </c>
      <c r="D419" s="4" t="s">
        <v>30</v>
      </c>
      <c r="E419" s="5">
        <v>1621</v>
      </c>
      <c r="F419" s="5">
        <v>35800</v>
      </c>
      <c r="G419" s="3">
        <v>70</v>
      </c>
      <c r="H419" t="str">
        <f>VLOOKUP(D419,StateLookup!B:B,1,FALSE)</f>
        <v>MN</v>
      </c>
    </row>
    <row r="420" spans="1:8" ht="15.75" thickBot="1" x14ac:dyDescent="0.3">
      <c r="A420" s="6">
        <f t="shared" si="12"/>
        <v>43933</v>
      </c>
      <c r="B420" s="6" t="str">
        <f t="shared" si="13"/>
        <v>43933MO</v>
      </c>
      <c r="C420" s="3">
        <v>20200412</v>
      </c>
      <c r="D420" s="4" t="s">
        <v>31</v>
      </c>
      <c r="E420" s="5">
        <v>4160</v>
      </c>
      <c r="F420" s="5">
        <v>41040</v>
      </c>
      <c r="G420" s="3">
        <v>110</v>
      </c>
      <c r="H420" t="str">
        <f>VLOOKUP(D420,StateLookup!B:B,1,FALSE)</f>
        <v>MO</v>
      </c>
    </row>
    <row r="421" spans="1:8" ht="15.75" thickBot="1" x14ac:dyDescent="0.3">
      <c r="A421" s="6">
        <f t="shared" si="12"/>
        <v>43933</v>
      </c>
      <c r="B421" s="6" t="str">
        <f t="shared" si="13"/>
        <v>43933MP</v>
      </c>
      <c r="C421" s="3">
        <v>20200412</v>
      </c>
      <c r="D421" s="4" t="s">
        <v>32</v>
      </c>
      <c r="E421" s="3">
        <v>11</v>
      </c>
      <c r="F421" s="3">
        <v>27</v>
      </c>
      <c r="G421" s="3">
        <v>2</v>
      </c>
      <c r="H421" t="str">
        <f>VLOOKUP(D421,StateLookup!B:B,1,FALSE)</f>
        <v>MP</v>
      </c>
    </row>
    <row r="422" spans="1:8" ht="15.75" thickBot="1" x14ac:dyDescent="0.3">
      <c r="A422" s="6">
        <f t="shared" si="12"/>
        <v>43933</v>
      </c>
      <c r="B422" s="6" t="str">
        <f t="shared" si="13"/>
        <v>43933MS</v>
      </c>
      <c r="C422" s="3">
        <v>20200412</v>
      </c>
      <c r="D422" s="4" t="s">
        <v>33</v>
      </c>
      <c r="E422" s="5">
        <v>2781</v>
      </c>
      <c r="F422" s="5">
        <v>18632</v>
      </c>
      <c r="G422" s="3">
        <v>96</v>
      </c>
      <c r="H422" t="str">
        <f>VLOOKUP(D422,StateLookup!B:B,1,FALSE)</f>
        <v>MS</v>
      </c>
    </row>
    <row r="423" spans="1:8" ht="15.75" thickBot="1" x14ac:dyDescent="0.3">
      <c r="A423" s="6">
        <f t="shared" si="12"/>
        <v>43933</v>
      </c>
      <c r="B423" s="6" t="str">
        <f t="shared" si="13"/>
        <v>43933MT</v>
      </c>
      <c r="C423" s="3">
        <v>20200412</v>
      </c>
      <c r="D423" s="4" t="s">
        <v>34</v>
      </c>
      <c r="E423" s="3">
        <v>387</v>
      </c>
      <c r="F423" s="5">
        <v>8526</v>
      </c>
      <c r="G423" s="3">
        <v>6</v>
      </c>
      <c r="H423" t="str">
        <f>VLOOKUP(D423,StateLookup!B:B,1,FALSE)</f>
        <v>MT</v>
      </c>
    </row>
    <row r="424" spans="1:8" ht="15.75" thickBot="1" x14ac:dyDescent="0.3">
      <c r="A424" s="6">
        <f t="shared" si="12"/>
        <v>43933</v>
      </c>
      <c r="B424" s="6" t="str">
        <f t="shared" si="13"/>
        <v>43933NC</v>
      </c>
      <c r="C424" s="3">
        <v>20200412</v>
      </c>
      <c r="D424" s="4" t="s">
        <v>35</v>
      </c>
      <c r="E424" s="5">
        <v>4520</v>
      </c>
      <c r="F424" s="5">
        <v>57619</v>
      </c>
      <c r="G424" s="3">
        <v>81</v>
      </c>
      <c r="H424" t="str">
        <f>VLOOKUP(D424,StateLookup!B:B,1,FALSE)</f>
        <v>NC</v>
      </c>
    </row>
    <row r="425" spans="1:8" ht="15.75" thickBot="1" x14ac:dyDescent="0.3">
      <c r="A425" s="6">
        <f t="shared" si="12"/>
        <v>43933</v>
      </c>
      <c r="B425" s="6" t="str">
        <f t="shared" si="13"/>
        <v>43933ND</v>
      </c>
      <c r="C425" s="3">
        <v>20200412</v>
      </c>
      <c r="D425" s="4" t="s">
        <v>36</v>
      </c>
      <c r="E425" s="3">
        <v>308</v>
      </c>
      <c r="F425" s="5">
        <v>10042</v>
      </c>
      <c r="G425" s="3">
        <v>8</v>
      </c>
      <c r="H425" t="str">
        <f>VLOOKUP(D425,StateLookup!B:B,1,FALSE)</f>
        <v>ND</v>
      </c>
    </row>
    <row r="426" spans="1:8" ht="15.75" thickBot="1" x14ac:dyDescent="0.3">
      <c r="A426" s="6">
        <f t="shared" si="12"/>
        <v>43933</v>
      </c>
      <c r="B426" s="6" t="str">
        <f t="shared" si="13"/>
        <v>43933NE</v>
      </c>
      <c r="C426" s="3">
        <v>20200412</v>
      </c>
      <c r="D426" s="4" t="s">
        <v>37</v>
      </c>
      <c r="E426" s="3">
        <v>791</v>
      </c>
      <c r="F426" s="5">
        <v>9900</v>
      </c>
      <c r="G426" s="3">
        <v>17</v>
      </c>
      <c r="H426" t="str">
        <f>VLOOKUP(D426,StateLookup!B:B,1,FALSE)</f>
        <v>NE</v>
      </c>
    </row>
    <row r="427" spans="1:8" ht="15.75" thickBot="1" x14ac:dyDescent="0.3">
      <c r="A427" s="6">
        <f t="shared" si="12"/>
        <v>43933</v>
      </c>
      <c r="B427" s="6" t="str">
        <f t="shared" si="13"/>
        <v>43933NH</v>
      </c>
      <c r="C427" s="3">
        <v>20200412</v>
      </c>
      <c r="D427" s="4" t="s">
        <v>38</v>
      </c>
      <c r="E427" s="3">
        <v>929</v>
      </c>
      <c r="F427" s="5">
        <v>9996</v>
      </c>
      <c r="G427" s="3">
        <v>23</v>
      </c>
      <c r="H427" t="str">
        <f>VLOOKUP(D427,StateLookup!B:B,1,FALSE)</f>
        <v>NH</v>
      </c>
    </row>
    <row r="428" spans="1:8" ht="15.75" thickBot="1" x14ac:dyDescent="0.3">
      <c r="A428" s="6">
        <f t="shared" si="12"/>
        <v>43933</v>
      </c>
      <c r="B428" s="6" t="str">
        <f t="shared" si="13"/>
        <v>43933NJ</v>
      </c>
      <c r="C428" s="3">
        <v>20200412</v>
      </c>
      <c r="D428" s="4" t="s">
        <v>39</v>
      </c>
      <c r="E428" s="5">
        <v>61850</v>
      </c>
      <c r="F428" s="5">
        <v>64885</v>
      </c>
      <c r="G428" s="3">
        <v>2350</v>
      </c>
      <c r="H428" t="str">
        <f>VLOOKUP(D428,StateLookup!B:B,1,FALSE)</f>
        <v>NJ</v>
      </c>
    </row>
    <row r="429" spans="1:8" ht="15.75" thickBot="1" x14ac:dyDescent="0.3">
      <c r="A429" s="6">
        <f t="shared" si="12"/>
        <v>43933</v>
      </c>
      <c r="B429" s="6" t="str">
        <f t="shared" si="13"/>
        <v>43933NM</v>
      </c>
      <c r="C429" s="3">
        <v>20200412</v>
      </c>
      <c r="D429" s="4" t="s">
        <v>40</v>
      </c>
      <c r="E429" s="5">
        <v>1174</v>
      </c>
      <c r="F429" s="5">
        <v>27518</v>
      </c>
      <c r="G429" s="3">
        <v>20</v>
      </c>
      <c r="H429" t="str">
        <f>VLOOKUP(D429,StateLookup!B:B,1,FALSE)</f>
        <v>NM</v>
      </c>
    </row>
    <row r="430" spans="1:8" ht="15.75" thickBot="1" x14ac:dyDescent="0.3">
      <c r="A430" s="6">
        <f t="shared" si="12"/>
        <v>43933</v>
      </c>
      <c r="B430" s="6" t="str">
        <f t="shared" si="13"/>
        <v>43933NV</v>
      </c>
      <c r="C430" s="3">
        <v>20200412</v>
      </c>
      <c r="D430" s="4" t="s">
        <v>41</v>
      </c>
      <c r="E430" s="5">
        <v>2836</v>
      </c>
      <c r="F430" s="5">
        <v>21775</v>
      </c>
      <c r="G430" s="3">
        <v>112</v>
      </c>
      <c r="H430" t="str">
        <f>VLOOKUP(D430,StateLookup!B:B,1,FALSE)</f>
        <v>NV</v>
      </c>
    </row>
    <row r="431" spans="1:8" ht="15.75" thickBot="1" x14ac:dyDescent="0.3">
      <c r="A431" s="6">
        <f t="shared" si="12"/>
        <v>43933</v>
      </c>
      <c r="B431" s="6" t="str">
        <f t="shared" si="13"/>
        <v>43933NY</v>
      </c>
      <c r="C431" s="3">
        <v>20200412</v>
      </c>
      <c r="D431" s="4" t="s">
        <v>42</v>
      </c>
      <c r="E431" s="5">
        <v>188694</v>
      </c>
      <c r="F431" s="5">
        <v>272907</v>
      </c>
      <c r="G431" s="3">
        <v>9385</v>
      </c>
      <c r="H431" t="str">
        <f>VLOOKUP(D431,StateLookup!B:B,1,FALSE)</f>
        <v>NY</v>
      </c>
    </row>
    <row r="432" spans="1:8" ht="15.75" thickBot="1" x14ac:dyDescent="0.3">
      <c r="A432" s="6">
        <f t="shared" si="12"/>
        <v>43933</v>
      </c>
      <c r="B432" s="6" t="str">
        <f t="shared" si="13"/>
        <v>43933OH</v>
      </c>
      <c r="C432" s="3">
        <v>20200412</v>
      </c>
      <c r="D432" s="4" t="s">
        <v>43</v>
      </c>
      <c r="E432" s="5">
        <v>6604</v>
      </c>
      <c r="F432" s="5">
        <v>56639</v>
      </c>
      <c r="G432" s="3">
        <v>253</v>
      </c>
      <c r="H432" t="str">
        <f>VLOOKUP(D432,StateLookup!B:B,1,FALSE)</f>
        <v>OH</v>
      </c>
    </row>
    <row r="433" spans="1:8" ht="15.75" thickBot="1" x14ac:dyDescent="0.3">
      <c r="A433" s="6">
        <f t="shared" si="12"/>
        <v>43933</v>
      </c>
      <c r="B433" s="6" t="str">
        <f t="shared" si="13"/>
        <v>43933OK</v>
      </c>
      <c r="C433" s="3">
        <v>20200412</v>
      </c>
      <c r="D433" s="4" t="s">
        <v>44</v>
      </c>
      <c r="E433" s="5">
        <v>1970</v>
      </c>
      <c r="F433" s="5">
        <v>20790</v>
      </c>
      <c r="G433" s="3">
        <v>96</v>
      </c>
      <c r="H433" t="str">
        <f>VLOOKUP(D433,StateLookup!B:B,1,FALSE)</f>
        <v>OK</v>
      </c>
    </row>
    <row r="434" spans="1:8" ht="15.75" thickBot="1" x14ac:dyDescent="0.3">
      <c r="A434" s="6">
        <f t="shared" si="12"/>
        <v>43933</v>
      </c>
      <c r="B434" s="6" t="str">
        <f t="shared" si="13"/>
        <v>43933OR</v>
      </c>
      <c r="C434" s="3">
        <v>20200412</v>
      </c>
      <c r="D434" s="4" t="s">
        <v>45</v>
      </c>
      <c r="E434" s="5">
        <v>1527</v>
      </c>
      <c r="F434" s="5">
        <v>28231</v>
      </c>
      <c r="G434" s="3">
        <v>52</v>
      </c>
      <c r="H434" t="str">
        <f>VLOOKUP(D434,StateLookup!B:B,1,FALSE)</f>
        <v>OR</v>
      </c>
    </row>
    <row r="435" spans="1:8" ht="15.75" thickBot="1" x14ac:dyDescent="0.3">
      <c r="A435" s="6">
        <f t="shared" si="12"/>
        <v>43933</v>
      </c>
      <c r="B435" s="6" t="str">
        <f t="shared" si="13"/>
        <v>43933PA</v>
      </c>
      <c r="C435" s="3">
        <v>20200412</v>
      </c>
      <c r="D435" s="4" t="s">
        <v>46</v>
      </c>
      <c r="E435" s="5">
        <v>22833</v>
      </c>
      <c r="F435" s="5">
        <v>102057</v>
      </c>
      <c r="G435" s="3">
        <v>507</v>
      </c>
      <c r="H435" t="str">
        <f>VLOOKUP(D435,StateLookup!B:B,1,FALSE)</f>
        <v>PA</v>
      </c>
    </row>
    <row r="436" spans="1:8" ht="15.75" thickBot="1" x14ac:dyDescent="0.3">
      <c r="A436" s="6">
        <f t="shared" si="12"/>
        <v>43933</v>
      </c>
      <c r="B436" s="6" t="str">
        <f t="shared" si="13"/>
        <v>43933PR</v>
      </c>
      <c r="C436" s="3">
        <v>20200412</v>
      </c>
      <c r="D436" s="4" t="s">
        <v>47</v>
      </c>
      <c r="E436" s="3">
        <v>897</v>
      </c>
      <c r="F436" s="5">
        <v>5819</v>
      </c>
      <c r="G436" s="3">
        <v>44</v>
      </c>
      <c r="H436" t="str">
        <f>VLOOKUP(D436,StateLookup!B:B,1,FALSE)</f>
        <v>PR</v>
      </c>
    </row>
    <row r="437" spans="1:8" ht="15.75" thickBot="1" x14ac:dyDescent="0.3">
      <c r="A437" s="6">
        <f t="shared" si="12"/>
        <v>43933</v>
      </c>
      <c r="B437" s="6" t="str">
        <f t="shared" si="13"/>
        <v>43933RI</v>
      </c>
      <c r="C437" s="3">
        <v>20200412</v>
      </c>
      <c r="D437" s="4" t="s">
        <v>48</v>
      </c>
      <c r="E437" s="5">
        <v>2665</v>
      </c>
      <c r="F437" s="5">
        <v>17685</v>
      </c>
      <c r="G437" s="3">
        <v>63</v>
      </c>
      <c r="H437" t="str">
        <f>VLOOKUP(D437,StateLookup!B:B,1,FALSE)</f>
        <v>RI</v>
      </c>
    </row>
    <row r="438" spans="1:8" ht="15.75" thickBot="1" x14ac:dyDescent="0.3">
      <c r="A438" s="6">
        <f t="shared" si="12"/>
        <v>43933</v>
      </c>
      <c r="B438" s="6" t="str">
        <f t="shared" si="13"/>
        <v>43933SC</v>
      </c>
      <c r="C438" s="3">
        <v>20200412</v>
      </c>
      <c r="D438" s="4" t="s">
        <v>49</v>
      </c>
      <c r="E438" s="5">
        <v>3319</v>
      </c>
      <c r="F438" s="5">
        <v>28106</v>
      </c>
      <c r="G438" s="3">
        <v>82</v>
      </c>
      <c r="H438" t="str">
        <f>VLOOKUP(D438,StateLookup!B:B,1,FALSE)</f>
        <v>SC</v>
      </c>
    </row>
    <row r="439" spans="1:8" ht="15.75" thickBot="1" x14ac:dyDescent="0.3">
      <c r="A439" s="6">
        <f t="shared" si="12"/>
        <v>43933</v>
      </c>
      <c r="B439" s="6" t="str">
        <f t="shared" si="13"/>
        <v>43933SD</v>
      </c>
      <c r="C439" s="3">
        <v>20200412</v>
      </c>
      <c r="D439" s="4" t="s">
        <v>50</v>
      </c>
      <c r="E439" s="3">
        <v>730</v>
      </c>
      <c r="F439" s="5">
        <v>7823</v>
      </c>
      <c r="G439" s="3">
        <v>6</v>
      </c>
      <c r="H439" t="str">
        <f>VLOOKUP(D439,StateLookup!B:B,1,FALSE)</f>
        <v>SD</v>
      </c>
    </row>
    <row r="440" spans="1:8" ht="15.75" thickBot="1" x14ac:dyDescent="0.3">
      <c r="A440" s="6">
        <f t="shared" si="12"/>
        <v>43933</v>
      </c>
      <c r="B440" s="6" t="str">
        <f t="shared" si="13"/>
        <v>43933TN</v>
      </c>
      <c r="C440" s="3">
        <v>20200412</v>
      </c>
      <c r="D440" s="4" t="s">
        <v>51</v>
      </c>
      <c r="E440" s="5">
        <v>5308</v>
      </c>
      <c r="F440" s="5">
        <v>65369</v>
      </c>
      <c r="G440" s="3">
        <v>101</v>
      </c>
      <c r="H440" t="str">
        <f>VLOOKUP(D440,StateLookup!B:B,1,FALSE)</f>
        <v>TN</v>
      </c>
    </row>
    <row r="441" spans="1:8" ht="15.75" thickBot="1" x14ac:dyDescent="0.3">
      <c r="A441" s="6">
        <f t="shared" si="12"/>
        <v>43933</v>
      </c>
      <c r="B441" s="6" t="str">
        <f t="shared" si="13"/>
        <v>43933TX</v>
      </c>
      <c r="C441" s="3">
        <v>20200412</v>
      </c>
      <c r="D441" s="4" t="s">
        <v>52</v>
      </c>
      <c r="E441" s="5">
        <v>13484</v>
      </c>
      <c r="F441" s="5">
        <v>111049</v>
      </c>
      <c r="G441" s="3">
        <v>271</v>
      </c>
      <c r="H441" t="str">
        <f>VLOOKUP(D441,StateLookup!B:B,1,FALSE)</f>
        <v>TX</v>
      </c>
    </row>
    <row r="442" spans="1:8" ht="15.75" thickBot="1" x14ac:dyDescent="0.3">
      <c r="A442" s="6">
        <f t="shared" si="12"/>
        <v>43933</v>
      </c>
      <c r="B442" s="6" t="str">
        <f t="shared" si="13"/>
        <v>43933UT</v>
      </c>
      <c r="C442" s="3">
        <v>20200412</v>
      </c>
      <c r="D442" s="4" t="s">
        <v>53</v>
      </c>
      <c r="E442" s="5">
        <v>2303</v>
      </c>
      <c r="F442" s="5">
        <v>41931</v>
      </c>
      <c r="G442" s="3">
        <v>18</v>
      </c>
      <c r="H442" t="str">
        <f>VLOOKUP(D442,StateLookup!B:B,1,FALSE)</f>
        <v>UT</v>
      </c>
    </row>
    <row r="443" spans="1:8" ht="15.75" thickBot="1" x14ac:dyDescent="0.3">
      <c r="A443" s="6">
        <f t="shared" si="12"/>
        <v>43933</v>
      </c>
      <c r="B443" s="6" t="str">
        <f t="shared" si="13"/>
        <v>43933VA</v>
      </c>
      <c r="C443" s="3">
        <v>20200412</v>
      </c>
      <c r="D443" s="4" t="s">
        <v>54</v>
      </c>
      <c r="E443" s="5">
        <v>5274</v>
      </c>
      <c r="F443" s="5">
        <v>34711</v>
      </c>
      <c r="G443" s="3">
        <v>141</v>
      </c>
      <c r="H443" t="str">
        <f>VLOOKUP(D443,StateLookup!B:B,1,FALSE)</f>
        <v>VA</v>
      </c>
    </row>
    <row r="444" spans="1:8" ht="15.75" thickBot="1" x14ac:dyDescent="0.3">
      <c r="A444" s="6">
        <f t="shared" si="12"/>
        <v>43933</v>
      </c>
      <c r="B444" s="6" t="str">
        <f t="shared" si="13"/>
        <v>43933VI</v>
      </c>
      <c r="C444" s="3">
        <v>20200412</v>
      </c>
      <c r="D444" s="4" t="s">
        <v>55</v>
      </c>
      <c r="E444" s="3">
        <v>51</v>
      </c>
      <c r="F444" s="3">
        <v>299</v>
      </c>
      <c r="G444" s="3">
        <v>1</v>
      </c>
      <c r="H444" t="str">
        <f>VLOOKUP(D444,StateLookup!B:B,1,FALSE)</f>
        <v>VI</v>
      </c>
    </row>
    <row r="445" spans="1:8" ht="15.75" thickBot="1" x14ac:dyDescent="0.3">
      <c r="A445" s="6">
        <f t="shared" si="12"/>
        <v>43933</v>
      </c>
      <c r="B445" s="6" t="str">
        <f t="shared" si="13"/>
        <v>43933VT</v>
      </c>
      <c r="C445" s="3">
        <v>20200412</v>
      </c>
      <c r="D445" s="4" t="s">
        <v>56</v>
      </c>
      <c r="E445" s="3">
        <v>727</v>
      </c>
      <c r="F445" s="5">
        <v>9114</v>
      </c>
      <c r="G445" s="3">
        <v>27</v>
      </c>
      <c r="H445" t="str">
        <f>VLOOKUP(D445,StateLookup!B:B,1,FALSE)</f>
        <v>VT</v>
      </c>
    </row>
    <row r="446" spans="1:8" ht="15.75" thickBot="1" x14ac:dyDescent="0.3">
      <c r="A446" s="6">
        <f t="shared" si="12"/>
        <v>43933</v>
      </c>
      <c r="B446" s="6" t="str">
        <f t="shared" si="13"/>
        <v>43933WA</v>
      </c>
      <c r="C446" s="3">
        <v>20200412</v>
      </c>
      <c r="D446" s="4" t="s">
        <v>57</v>
      </c>
      <c r="E446" s="5">
        <v>10224</v>
      </c>
      <c r="F446" s="5">
        <v>83391</v>
      </c>
      <c r="G446" s="3">
        <v>491</v>
      </c>
      <c r="H446" t="str">
        <f>VLOOKUP(D446,StateLookup!B:B,1,FALSE)</f>
        <v>WA</v>
      </c>
    </row>
    <row r="447" spans="1:8" ht="15.75" thickBot="1" x14ac:dyDescent="0.3">
      <c r="A447" s="6">
        <f t="shared" si="12"/>
        <v>43933</v>
      </c>
      <c r="B447" s="6" t="str">
        <f t="shared" si="13"/>
        <v>43933WI</v>
      </c>
      <c r="C447" s="3">
        <v>20200412</v>
      </c>
      <c r="D447" s="4" t="s">
        <v>58</v>
      </c>
      <c r="E447" s="5">
        <v>3341</v>
      </c>
      <c r="F447" s="5">
        <v>35916</v>
      </c>
      <c r="G447" s="3">
        <v>144</v>
      </c>
      <c r="H447" t="str">
        <f>VLOOKUP(D447,StateLookup!B:B,1,FALSE)</f>
        <v>WI</v>
      </c>
    </row>
    <row r="448" spans="1:8" ht="15.75" thickBot="1" x14ac:dyDescent="0.3">
      <c r="A448" s="6">
        <f t="shared" si="12"/>
        <v>43933</v>
      </c>
      <c r="B448" s="6" t="str">
        <f t="shared" si="13"/>
        <v>43933WV</v>
      </c>
      <c r="C448" s="3">
        <v>20200412</v>
      </c>
      <c r="D448" s="4" t="s">
        <v>59</v>
      </c>
      <c r="E448" s="3">
        <v>611</v>
      </c>
      <c r="F448" s="5">
        <v>15646</v>
      </c>
      <c r="G448" s="3">
        <v>8</v>
      </c>
      <c r="H448" t="str">
        <f>VLOOKUP(D448,StateLookup!B:B,1,FALSE)</f>
        <v>WV</v>
      </c>
    </row>
    <row r="449" spans="1:8" ht="15.75" thickBot="1" x14ac:dyDescent="0.3">
      <c r="A449" s="6">
        <f t="shared" si="12"/>
        <v>43933</v>
      </c>
      <c r="B449" s="6" t="str">
        <f t="shared" si="13"/>
        <v>43933WY</v>
      </c>
      <c r="C449" s="3">
        <v>20200412</v>
      </c>
      <c r="D449" s="4" t="s">
        <v>60</v>
      </c>
      <c r="E449" s="3">
        <v>261</v>
      </c>
      <c r="F449" s="5">
        <v>5198</v>
      </c>
      <c r="G449" s="3">
        <v>0</v>
      </c>
      <c r="H449" t="str">
        <f>VLOOKUP(D449,StateLookup!B:B,1,FALSE)</f>
        <v>WY</v>
      </c>
    </row>
    <row r="450" spans="1:8" ht="15.75" thickBot="1" x14ac:dyDescent="0.3">
      <c r="A450" s="6">
        <f t="shared" si="12"/>
        <v>43932</v>
      </c>
      <c r="B450" s="6" t="str">
        <f t="shared" si="13"/>
        <v>43932AK</v>
      </c>
      <c r="C450" s="3">
        <v>20200411</v>
      </c>
      <c r="D450" s="4" t="s">
        <v>5</v>
      </c>
      <c r="E450" s="3">
        <v>257</v>
      </c>
      <c r="F450" s="5">
        <v>7475</v>
      </c>
      <c r="G450" s="3">
        <v>8</v>
      </c>
      <c r="H450" t="str">
        <f>VLOOKUP(D450,StateLookup!B:B,1,FALSE)</f>
        <v>AK</v>
      </c>
    </row>
    <row r="451" spans="1:8" ht="15.75" thickBot="1" x14ac:dyDescent="0.3">
      <c r="A451" s="6">
        <f t="shared" ref="A451:A514" si="14">DATE(LEFT(C451,4),LEFT(RIGHT(C451,4),2),RIGHT(C451,2))</f>
        <v>43932</v>
      </c>
      <c r="B451" s="6" t="str">
        <f t="shared" ref="B451:B514" si="15">A451&amp;D451</f>
        <v>43932AL</v>
      </c>
      <c r="C451" s="3">
        <v>20200411</v>
      </c>
      <c r="D451" s="4" t="s">
        <v>6</v>
      </c>
      <c r="E451" s="5">
        <v>3191</v>
      </c>
      <c r="F451" s="5">
        <v>18058</v>
      </c>
      <c r="G451" s="3">
        <v>91</v>
      </c>
      <c r="H451" t="str">
        <f>VLOOKUP(D451,StateLookup!B:B,1,FALSE)</f>
        <v>AL</v>
      </c>
    </row>
    <row r="452" spans="1:8" ht="15.75" thickBot="1" x14ac:dyDescent="0.3">
      <c r="A452" s="6">
        <f t="shared" si="14"/>
        <v>43932</v>
      </c>
      <c r="B452" s="6" t="str">
        <f t="shared" si="15"/>
        <v>43932AR</v>
      </c>
      <c r="C452" s="3">
        <v>20200411</v>
      </c>
      <c r="D452" s="4" t="s">
        <v>7</v>
      </c>
      <c r="E452" s="5">
        <v>1226</v>
      </c>
      <c r="F452" s="5">
        <v>17352</v>
      </c>
      <c r="G452" s="3">
        <v>24</v>
      </c>
      <c r="H452" t="str">
        <f>VLOOKUP(D452,StateLookup!B:B,1,FALSE)</f>
        <v>AR</v>
      </c>
    </row>
    <row r="453" spans="1:8" ht="15.75" thickBot="1" x14ac:dyDescent="0.3">
      <c r="A453" s="6">
        <f t="shared" si="14"/>
        <v>43932</v>
      </c>
      <c r="B453" s="6" t="str">
        <f t="shared" si="15"/>
        <v>43932AS</v>
      </c>
      <c r="C453" s="3">
        <v>20200411</v>
      </c>
      <c r="D453" s="4" t="s">
        <v>8</v>
      </c>
      <c r="E453" s="3">
        <v>0</v>
      </c>
      <c r="F453" s="3">
        <v>3</v>
      </c>
      <c r="G453" s="4"/>
      <c r="H453" t="str">
        <f>VLOOKUP(D453,StateLookup!B:B,1,FALSE)</f>
        <v>AS</v>
      </c>
    </row>
    <row r="454" spans="1:8" ht="15.75" thickBot="1" x14ac:dyDescent="0.3">
      <c r="A454" s="6">
        <f t="shared" si="14"/>
        <v>43932</v>
      </c>
      <c r="B454" s="6" t="str">
        <f t="shared" si="15"/>
        <v>43932AZ</v>
      </c>
      <c r="C454" s="3">
        <v>20200411</v>
      </c>
      <c r="D454" s="4" t="s">
        <v>9</v>
      </c>
      <c r="E454" s="5">
        <v>3393</v>
      </c>
      <c r="F454" s="5">
        <v>37137</v>
      </c>
      <c r="G454" s="3">
        <v>108</v>
      </c>
      <c r="H454" t="str">
        <f>VLOOKUP(D454,StateLookup!B:B,1,FALSE)</f>
        <v>AZ</v>
      </c>
    </row>
    <row r="455" spans="1:8" ht="15.75" thickBot="1" x14ac:dyDescent="0.3">
      <c r="A455" s="6">
        <f t="shared" si="14"/>
        <v>43932</v>
      </c>
      <c r="B455" s="6" t="str">
        <f t="shared" si="15"/>
        <v>43932CA</v>
      </c>
      <c r="C455" s="3">
        <v>20200411</v>
      </c>
      <c r="D455" s="4" t="s">
        <v>10</v>
      </c>
      <c r="E455" s="5">
        <v>19472</v>
      </c>
      <c r="F455" s="5">
        <v>152604</v>
      </c>
      <c r="G455" s="3">
        <v>609</v>
      </c>
      <c r="H455" t="str">
        <f>VLOOKUP(D455,StateLookup!B:B,1,FALSE)</f>
        <v>CA</v>
      </c>
    </row>
    <row r="456" spans="1:8" ht="15.75" thickBot="1" x14ac:dyDescent="0.3">
      <c r="A456" s="6">
        <f t="shared" si="14"/>
        <v>43932</v>
      </c>
      <c r="B456" s="6" t="str">
        <f t="shared" si="15"/>
        <v>43932CO</v>
      </c>
      <c r="C456" s="3">
        <v>20200411</v>
      </c>
      <c r="D456" s="4" t="s">
        <v>11</v>
      </c>
      <c r="E456" s="5">
        <v>6510</v>
      </c>
      <c r="F456" s="5">
        <v>26143</v>
      </c>
      <c r="G456" s="3">
        <v>250</v>
      </c>
      <c r="H456" t="str">
        <f>VLOOKUP(D456,StateLookup!B:B,1,FALSE)</f>
        <v>CO</v>
      </c>
    </row>
    <row r="457" spans="1:8" ht="15.75" thickBot="1" x14ac:dyDescent="0.3">
      <c r="A457" s="6">
        <f t="shared" si="14"/>
        <v>43932</v>
      </c>
      <c r="B457" s="6" t="str">
        <f t="shared" si="15"/>
        <v>43932CT</v>
      </c>
      <c r="C457" s="3">
        <v>20200411</v>
      </c>
      <c r="D457" s="4" t="s">
        <v>12</v>
      </c>
      <c r="E457" s="5">
        <v>11510</v>
      </c>
      <c r="F457" s="5">
        <v>28321</v>
      </c>
      <c r="G457" s="3">
        <v>494</v>
      </c>
      <c r="H457" t="str">
        <f>VLOOKUP(D457,StateLookup!B:B,1,FALSE)</f>
        <v>CT</v>
      </c>
    </row>
    <row r="458" spans="1:8" ht="15.75" thickBot="1" x14ac:dyDescent="0.3">
      <c r="A458" s="6">
        <f t="shared" si="14"/>
        <v>43932</v>
      </c>
      <c r="B458" s="6" t="str">
        <f t="shared" si="15"/>
        <v>43932DC</v>
      </c>
      <c r="C458" s="3">
        <v>20200411</v>
      </c>
      <c r="D458" s="4" t="s">
        <v>13</v>
      </c>
      <c r="E458" s="5">
        <v>1778</v>
      </c>
      <c r="F458" s="5">
        <v>8261</v>
      </c>
      <c r="G458" s="3">
        <v>47</v>
      </c>
      <c r="H458" t="str">
        <f>VLOOKUP(D458,StateLookup!B:B,1,FALSE)</f>
        <v>DC</v>
      </c>
    </row>
    <row r="459" spans="1:8" ht="15.75" thickBot="1" x14ac:dyDescent="0.3">
      <c r="A459" s="6">
        <f t="shared" si="14"/>
        <v>43932</v>
      </c>
      <c r="B459" s="6" t="str">
        <f t="shared" si="15"/>
        <v>43932DE</v>
      </c>
      <c r="C459" s="3">
        <v>20200411</v>
      </c>
      <c r="D459" s="4" t="s">
        <v>14</v>
      </c>
      <c r="E459" s="5">
        <v>1479</v>
      </c>
      <c r="F459" s="5">
        <v>9624</v>
      </c>
      <c r="G459" s="3">
        <v>33</v>
      </c>
      <c r="H459" t="str">
        <f>VLOOKUP(D459,StateLookup!B:B,1,FALSE)</f>
        <v>DE</v>
      </c>
    </row>
    <row r="460" spans="1:8" ht="15.75" thickBot="1" x14ac:dyDescent="0.3">
      <c r="A460" s="6">
        <f t="shared" si="14"/>
        <v>43932</v>
      </c>
      <c r="B460" s="6" t="str">
        <f t="shared" si="15"/>
        <v>43932FL</v>
      </c>
      <c r="C460" s="3">
        <v>20200411</v>
      </c>
      <c r="D460" s="4" t="s">
        <v>15</v>
      </c>
      <c r="E460" s="5">
        <v>18494</v>
      </c>
      <c r="F460" s="5">
        <v>154439</v>
      </c>
      <c r="G460" s="3">
        <v>438</v>
      </c>
      <c r="H460" t="str">
        <f>VLOOKUP(D460,StateLookup!B:B,1,FALSE)</f>
        <v>FL</v>
      </c>
    </row>
    <row r="461" spans="1:8" ht="15.75" thickBot="1" x14ac:dyDescent="0.3">
      <c r="A461" s="6">
        <f t="shared" si="14"/>
        <v>43932</v>
      </c>
      <c r="B461" s="6" t="str">
        <f t="shared" si="15"/>
        <v>43932GA</v>
      </c>
      <c r="C461" s="3">
        <v>20200411</v>
      </c>
      <c r="D461" s="4" t="s">
        <v>16</v>
      </c>
      <c r="E461" s="5">
        <v>12159</v>
      </c>
      <c r="F461" s="5">
        <v>39556</v>
      </c>
      <c r="G461" s="3">
        <v>428</v>
      </c>
      <c r="H461" t="str">
        <f>VLOOKUP(D461,StateLookup!B:B,1,FALSE)</f>
        <v>GA</v>
      </c>
    </row>
    <row r="462" spans="1:8" ht="15.75" thickBot="1" x14ac:dyDescent="0.3">
      <c r="A462" s="6">
        <f t="shared" si="14"/>
        <v>43932</v>
      </c>
      <c r="B462" s="6" t="str">
        <f t="shared" si="15"/>
        <v>43932GU</v>
      </c>
      <c r="C462" s="3">
        <v>20200411</v>
      </c>
      <c r="D462" s="4" t="s">
        <v>17</v>
      </c>
      <c r="E462" s="3">
        <v>133</v>
      </c>
      <c r="F462" s="3">
        <v>693</v>
      </c>
      <c r="G462" s="3">
        <v>5</v>
      </c>
      <c r="H462" t="str">
        <f>VLOOKUP(D462,StateLookup!B:B,1,FALSE)</f>
        <v>GU</v>
      </c>
    </row>
    <row r="463" spans="1:8" ht="15.75" thickBot="1" x14ac:dyDescent="0.3">
      <c r="A463" s="6">
        <f t="shared" si="14"/>
        <v>43932</v>
      </c>
      <c r="B463" s="6" t="str">
        <f t="shared" si="15"/>
        <v>43932HI</v>
      </c>
      <c r="C463" s="3">
        <v>20200411</v>
      </c>
      <c r="D463" s="4" t="s">
        <v>18</v>
      </c>
      <c r="E463" s="3">
        <v>465</v>
      </c>
      <c r="F463" s="5">
        <v>17066</v>
      </c>
      <c r="G463" s="3">
        <v>8</v>
      </c>
      <c r="H463" t="str">
        <f>VLOOKUP(D463,StateLookup!B:B,1,FALSE)</f>
        <v>HI</v>
      </c>
    </row>
    <row r="464" spans="1:8" ht="15.75" thickBot="1" x14ac:dyDescent="0.3">
      <c r="A464" s="6">
        <f t="shared" si="14"/>
        <v>43932</v>
      </c>
      <c r="B464" s="6" t="str">
        <f t="shared" si="15"/>
        <v>43932IA</v>
      </c>
      <c r="C464" s="3">
        <v>20200411</v>
      </c>
      <c r="D464" s="4" t="s">
        <v>19</v>
      </c>
      <c r="E464" s="5">
        <v>1510</v>
      </c>
      <c r="F464" s="5">
        <v>15622</v>
      </c>
      <c r="G464" s="3">
        <v>34</v>
      </c>
      <c r="H464" t="str">
        <f>VLOOKUP(D464,StateLookup!B:B,1,FALSE)</f>
        <v>IA</v>
      </c>
    </row>
    <row r="465" spans="1:8" ht="15.75" thickBot="1" x14ac:dyDescent="0.3">
      <c r="A465" s="6">
        <f t="shared" si="14"/>
        <v>43932</v>
      </c>
      <c r="B465" s="6" t="str">
        <f t="shared" si="15"/>
        <v>43932ID</v>
      </c>
      <c r="C465" s="3">
        <v>20200411</v>
      </c>
      <c r="D465" s="4" t="s">
        <v>20</v>
      </c>
      <c r="E465" s="5">
        <v>1396</v>
      </c>
      <c r="F465" s="5">
        <v>12368</v>
      </c>
      <c r="G465" s="3">
        <v>25</v>
      </c>
      <c r="H465" t="str">
        <f>VLOOKUP(D465,StateLookup!B:B,1,FALSE)</f>
        <v>ID</v>
      </c>
    </row>
    <row r="466" spans="1:8" ht="15.75" thickBot="1" x14ac:dyDescent="0.3">
      <c r="A466" s="6">
        <f t="shared" si="14"/>
        <v>43932</v>
      </c>
      <c r="B466" s="6" t="str">
        <f t="shared" si="15"/>
        <v>43932IL</v>
      </c>
      <c r="C466" s="3">
        <v>20200411</v>
      </c>
      <c r="D466" s="4" t="s">
        <v>21</v>
      </c>
      <c r="E466" s="5">
        <v>19180</v>
      </c>
      <c r="F466" s="5">
        <v>72969</v>
      </c>
      <c r="G466" s="3">
        <v>677</v>
      </c>
      <c r="H466" t="str">
        <f>VLOOKUP(D466,StateLookup!B:B,1,FALSE)</f>
        <v>IL</v>
      </c>
    </row>
    <row r="467" spans="1:8" ht="15.75" thickBot="1" x14ac:dyDescent="0.3">
      <c r="A467" s="6">
        <f t="shared" si="14"/>
        <v>43932</v>
      </c>
      <c r="B467" s="6" t="str">
        <f t="shared" si="15"/>
        <v>43932IN</v>
      </c>
      <c r="C467" s="3">
        <v>20200411</v>
      </c>
      <c r="D467" s="4" t="s">
        <v>22</v>
      </c>
      <c r="E467" s="5">
        <v>7435</v>
      </c>
      <c r="F467" s="5">
        <v>31780</v>
      </c>
      <c r="G467" s="3">
        <v>330</v>
      </c>
      <c r="H467" t="str">
        <f>VLOOKUP(D467,StateLookup!B:B,1,FALSE)</f>
        <v>IN</v>
      </c>
    </row>
    <row r="468" spans="1:8" ht="15.75" thickBot="1" x14ac:dyDescent="0.3">
      <c r="A468" s="6">
        <f t="shared" si="14"/>
        <v>43932</v>
      </c>
      <c r="B468" s="6" t="str">
        <f t="shared" si="15"/>
        <v>43932KS</v>
      </c>
      <c r="C468" s="3">
        <v>20200411</v>
      </c>
      <c r="D468" s="4" t="s">
        <v>23</v>
      </c>
      <c r="E468" s="5">
        <v>1268</v>
      </c>
      <c r="F468" s="5">
        <v>11075</v>
      </c>
      <c r="G468" s="3">
        <v>55</v>
      </c>
      <c r="H468" t="str">
        <f>VLOOKUP(D468,StateLookup!B:B,1,FALSE)</f>
        <v>KS</v>
      </c>
    </row>
    <row r="469" spans="1:8" ht="15.75" thickBot="1" x14ac:dyDescent="0.3">
      <c r="A469" s="6">
        <f t="shared" si="14"/>
        <v>43932</v>
      </c>
      <c r="B469" s="6" t="str">
        <f t="shared" si="15"/>
        <v>43932KY</v>
      </c>
      <c r="C469" s="3">
        <v>20200411</v>
      </c>
      <c r="D469" s="4" t="s">
        <v>24</v>
      </c>
      <c r="E469" s="5">
        <v>1693</v>
      </c>
      <c r="F469" s="5">
        <v>22595</v>
      </c>
      <c r="G469" s="3">
        <v>90</v>
      </c>
      <c r="H469" t="str">
        <f>VLOOKUP(D469,StateLookup!B:B,1,FALSE)</f>
        <v>KY</v>
      </c>
    </row>
    <row r="470" spans="1:8" ht="15.75" thickBot="1" x14ac:dyDescent="0.3">
      <c r="A470" s="6">
        <f t="shared" si="14"/>
        <v>43932</v>
      </c>
      <c r="B470" s="6" t="str">
        <f t="shared" si="15"/>
        <v>43932LA</v>
      </c>
      <c r="C470" s="3">
        <v>20200411</v>
      </c>
      <c r="D470" s="4" t="s">
        <v>25</v>
      </c>
      <c r="E470" s="5">
        <v>20014</v>
      </c>
      <c r="F470" s="5">
        <v>76901</v>
      </c>
      <c r="G470" s="3">
        <v>806</v>
      </c>
      <c r="H470" t="str">
        <f>VLOOKUP(D470,StateLookup!B:B,1,FALSE)</f>
        <v>LA</v>
      </c>
    </row>
    <row r="471" spans="1:8" ht="15.75" thickBot="1" x14ac:dyDescent="0.3">
      <c r="A471" s="6">
        <f t="shared" si="14"/>
        <v>43932</v>
      </c>
      <c r="B471" s="6" t="str">
        <f t="shared" si="15"/>
        <v>43932MA</v>
      </c>
      <c r="C471" s="3">
        <v>20200411</v>
      </c>
      <c r="D471" s="4" t="s">
        <v>26</v>
      </c>
      <c r="E471" s="5">
        <v>22860</v>
      </c>
      <c r="F471" s="5">
        <v>85916</v>
      </c>
      <c r="G471" s="3">
        <v>686</v>
      </c>
      <c r="H471" t="str">
        <f>VLOOKUP(D471,StateLookup!B:B,1,FALSE)</f>
        <v>MA</v>
      </c>
    </row>
    <row r="472" spans="1:8" ht="15.75" thickBot="1" x14ac:dyDescent="0.3">
      <c r="A472" s="6">
        <f t="shared" si="14"/>
        <v>43932</v>
      </c>
      <c r="B472" s="6" t="str">
        <f t="shared" si="15"/>
        <v>43932MD</v>
      </c>
      <c r="C472" s="3">
        <v>20200411</v>
      </c>
      <c r="D472" s="4" t="s">
        <v>27</v>
      </c>
      <c r="E472" s="5">
        <v>7694</v>
      </c>
      <c r="F472" s="5">
        <v>39544</v>
      </c>
      <c r="G472" s="3">
        <v>206</v>
      </c>
      <c r="H472" t="str">
        <f>VLOOKUP(D472,StateLookup!B:B,1,FALSE)</f>
        <v>MD</v>
      </c>
    </row>
    <row r="473" spans="1:8" ht="15.75" thickBot="1" x14ac:dyDescent="0.3">
      <c r="A473" s="6">
        <f t="shared" si="14"/>
        <v>43932</v>
      </c>
      <c r="B473" s="6" t="str">
        <f t="shared" si="15"/>
        <v>43932ME</v>
      </c>
      <c r="C473" s="3">
        <v>20200411</v>
      </c>
      <c r="D473" s="4" t="s">
        <v>28</v>
      </c>
      <c r="E473" s="3">
        <v>616</v>
      </c>
      <c r="F473" s="5">
        <v>6088</v>
      </c>
      <c r="G473" s="3">
        <v>19</v>
      </c>
      <c r="H473" t="str">
        <f>VLOOKUP(D473,StateLookup!B:B,1,FALSE)</f>
        <v>ME</v>
      </c>
    </row>
    <row r="474" spans="1:8" ht="15.75" thickBot="1" x14ac:dyDescent="0.3">
      <c r="A474" s="6">
        <f t="shared" si="14"/>
        <v>43932</v>
      </c>
      <c r="B474" s="6" t="str">
        <f t="shared" si="15"/>
        <v>43932MI</v>
      </c>
      <c r="C474" s="3">
        <v>20200411</v>
      </c>
      <c r="D474" s="4" t="s">
        <v>29</v>
      </c>
      <c r="E474" s="5">
        <v>23993</v>
      </c>
      <c r="F474" s="5">
        <v>52021</v>
      </c>
      <c r="G474" s="3">
        <v>1392</v>
      </c>
      <c r="H474" t="str">
        <f>VLOOKUP(D474,StateLookup!B:B,1,FALSE)</f>
        <v>MI</v>
      </c>
    </row>
    <row r="475" spans="1:8" ht="15.75" thickBot="1" x14ac:dyDescent="0.3">
      <c r="A475" s="6">
        <f t="shared" si="14"/>
        <v>43932</v>
      </c>
      <c r="B475" s="6" t="str">
        <f t="shared" si="15"/>
        <v>43932MN</v>
      </c>
      <c r="C475" s="3">
        <v>20200411</v>
      </c>
      <c r="D475" s="4" t="s">
        <v>30</v>
      </c>
      <c r="E475" s="5">
        <v>1427</v>
      </c>
      <c r="F475" s="5">
        <v>33977</v>
      </c>
      <c r="G475" s="3">
        <v>64</v>
      </c>
      <c r="H475" t="str">
        <f>VLOOKUP(D475,StateLookup!B:B,1,FALSE)</f>
        <v>MN</v>
      </c>
    </row>
    <row r="476" spans="1:8" ht="15.75" thickBot="1" x14ac:dyDescent="0.3">
      <c r="A476" s="6">
        <f t="shared" si="14"/>
        <v>43932</v>
      </c>
      <c r="B476" s="6" t="str">
        <f t="shared" si="15"/>
        <v>43932MO</v>
      </c>
      <c r="C476" s="3">
        <v>20200411</v>
      </c>
      <c r="D476" s="4" t="s">
        <v>31</v>
      </c>
      <c r="E476" s="5">
        <v>4024</v>
      </c>
      <c r="F476" s="5">
        <v>39148</v>
      </c>
      <c r="G476" s="3">
        <v>109</v>
      </c>
      <c r="H476" t="str">
        <f>VLOOKUP(D476,StateLookup!B:B,1,FALSE)</f>
        <v>MO</v>
      </c>
    </row>
    <row r="477" spans="1:8" ht="15.75" thickBot="1" x14ac:dyDescent="0.3">
      <c r="A477" s="6">
        <f t="shared" si="14"/>
        <v>43932</v>
      </c>
      <c r="B477" s="6" t="str">
        <f t="shared" si="15"/>
        <v>43932MP</v>
      </c>
      <c r="C477" s="3">
        <v>20200411</v>
      </c>
      <c r="D477" s="4" t="s">
        <v>32</v>
      </c>
      <c r="E477" s="3">
        <v>11</v>
      </c>
      <c r="F477" s="3">
        <v>27</v>
      </c>
      <c r="G477" s="3">
        <v>2</v>
      </c>
      <c r="H477" t="str">
        <f>VLOOKUP(D477,StateLookup!B:B,1,FALSE)</f>
        <v>MP</v>
      </c>
    </row>
    <row r="478" spans="1:8" ht="15.75" thickBot="1" x14ac:dyDescent="0.3">
      <c r="A478" s="6">
        <f t="shared" si="14"/>
        <v>43932</v>
      </c>
      <c r="B478" s="6" t="str">
        <f t="shared" si="15"/>
        <v>43932MS</v>
      </c>
      <c r="C478" s="3">
        <v>20200411</v>
      </c>
      <c r="D478" s="4" t="s">
        <v>33</v>
      </c>
      <c r="E478" s="5">
        <v>2642</v>
      </c>
      <c r="F478" s="5">
        <v>18632</v>
      </c>
      <c r="G478" s="3">
        <v>93</v>
      </c>
      <c r="H478" t="str">
        <f>VLOOKUP(D478,StateLookup!B:B,1,FALSE)</f>
        <v>MS</v>
      </c>
    </row>
    <row r="479" spans="1:8" ht="15.75" thickBot="1" x14ac:dyDescent="0.3">
      <c r="A479" s="6">
        <f t="shared" si="14"/>
        <v>43932</v>
      </c>
      <c r="B479" s="6" t="str">
        <f t="shared" si="15"/>
        <v>43932MT</v>
      </c>
      <c r="C479" s="3">
        <v>20200411</v>
      </c>
      <c r="D479" s="4" t="s">
        <v>34</v>
      </c>
      <c r="E479" s="3">
        <v>377</v>
      </c>
      <c r="F479" s="5">
        <v>8204</v>
      </c>
      <c r="G479" s="3">
        <v>6</v>
      </c>
      <c r="H479" t="str">
        <f>VLOOKUP(D479,StateLookup!B:B,1,FALSE)</f>
        <v>MT</v>
      </c>
    </row>
    <row r="480" spans="1:8" ht="15.75" thickBot="1" x14ac:dyDescent="0.3">
      <c r="A480" s="6">
        <f t="shared" si="14"/>
        <v>43932</v>
      </c>
      <c r="B480" s="6" t="str">
        <f t="shared" si="15"/>
        <v>43932NC</v>
      </c>
      <c r="C480" s="3">
        <v>20200411</v>
      </c>
      <c r="D480" s="4" t="s">
        <v>35</v>
      </c>
      <c r="E480" s="5">
        <v>4312</v>
      </c>
      <c r="F480" s="5">
        <v>56081</v>
      </c>
      <c r="G480" s="3">
        <v>80</v>
      </c>
      <c r="H480" t="str">
        <f>VLOOKUP(D480,StateLookup!B:B,1,FALSE)</f>
        <v>NC</v>
      </c>
    </row>
    <row r="481" spans="1:8" ht="15.75" thickBot="1" x14ac:dyDescent="0.3">
      <c r="A481" s="6">
        <f t="shared" si="14"/>
        <v>43932</v>
      </c>
      <c r="B481" s="6" t="str">
        <f t="shared" si="15"/>
        <v>43932ND</v>
      </c>
      <c r="C481" s="3">
        <v>20200411</v>
      </c>
      <c r="D481" s="4" t="s">
        <v>36</v>
      </c>
      <c r="E481" s="3">
        <v>293</v>
      </c>
      <c r="F481" s="5">
        <v>9787</v>
      </c>
      <c r="G481" s="3">
        <v>7</v>
      </c>
      <c r="H481" t="str">
        <f>VLOOKUP(D481,StateLookup!B:B,1,FALSE)</f>
        <v>ND</v>
      </c>
    </row>
    <row r="482" spans="1:8" ht="15.75" thickBot="1" x14ac:dyDescent="0.3">
      <c r="A482" s="6">
        <f t="shared" si="14"/>
        <v>43932</v>
      </c>
      <c r="B482" s="6" t="str">
        <f t="shared" si="15"/>
        <v>43932NE</v>
      </c>
      <c r="C482" s="3">
        <v>20200411</v>
      </c>
      <c r="D482" s="4" t="s">
        <v>37</v>
      </c>
      <c r="E482" s="3">
        <v>700</v>
      </c>
      <c r="F482" s="5">
        <v>9285</v>
      </c>
      <c r="G482" s="3">
        <v>17</v>
      </c>
      <c r="H482" t="str">
        <f>VLOOKUP(D482,StateLookup!B:B,1,FALSE)</f>
        <v>NE</v>
      </c>
    </row>
    <row r="483" spans="1:8" ht="15.75" thickBot="1" x14ac:dyDescent="0.3">
      <c r="A483" s="6">
        <f t="shared" si="14"/>
        <v>43932</v>
      </c>
      <c r="B483" s="6" t="str">
        <f t="shared" si="15"/>
        <v>43932NH</v>
      </c>
      <c r="C483" s="3">
        <v>20200411</v>
      </c>
      <c r="D483" s="4" t="s">
        <v>38</v>
      </c>
      <c r="E483" s="3">
        <v>885</v>
      </c>
      <c r="F483" s="5">
        <v>9608</v>
      </c>
      <c r="G483" s="3">
        <v>22</v>
      </c>
      <c r="H483" t="str">
        <f>VLOOKUP(D483,StateLookup!B:B,1,FALSE)</f>
        <v>NH</v>
      </c>
    </row>
    <row r="484" spans="1:8" ht="15.75" thickBot="1" x14ac:dyDescent="0.3">
      <c r="A484" s="6">
        <f t="shared" si="14"/>
        <v>43932</v>
      </c>
      <c r="B484" s="6" t="str">
        <f t="shared" si="15"/>
        <v>43932NJ</v>
      </c>
      <c r="C484" s="3">
        <v>20200411</v>
      </c>
      <c r="D484" s="4" t="s">
        <v>39</v>
      </c>
      <c r="E484" s="5">
        <v>58151</v>
      </c>
      <c r="F484" s="5">
        <v>62042</v>
      </c>
      <c r="G484" s="3">
        <v>2183</v>
      </c>
      <c r="H484" t="str">
        <f>VLOOKUP(D484,StateLookup!B:B,1,FALSE)</f>
        <v>NJ</v>
      </c>
    </row>
    <row r="485" spans="1:8" ht="15.75" thickBot="1" x14ac:dyDescent="0.3">
      <c r="A485" s="6">
        <f t="shared" si="14"/>
        <v>43932</v>
      </c>
      <c r="B485" s="6" t="str">
        <f t="shared" si="15"/>
        <v>43932NM</v>
      </c>
      <c r="C485" s="3">
        <v>20200411</v>
      </c>
      <c r="D485" s="4" t="s">
        <v>40</v>
      </c>
      <c r="E485" s="5">
        <v>1091</v>
      </c>
      <c r="F485" s="5">
        <v>26007</v>
      </c>
      <c r="G485" s="3">
        <v>19</v>
      </c>
      <c r="H485" t="str">
        <f>VLOOKUP(D485,StateLookup!B:B,1,FALSE)</f>
        <v>NM</v>
      </c>
    </row>
    <row r="486" spans="1:8" ht="15.75" thickBot="1" x14ac:dyDescent="0.3">
      <c r="A486" s="6">
        <f t="shared" si="14"/>
        <v>43932</v>
      </c>
      <c r="B486" s="6" t="str">
        <f t="shared" si="15"/>
        <v>43932NV</v>
      </c>
      <c r="C486" s="3">
        <v>20200411</v>
      </c>
      <c r="D486" s="4" t="s">
        <v>41</v>
      </c>
      <c r="E486" s="5">
        <v>2700</v>
      </c>
      <c r="F486" s="5">
        <v>20887</v>
      </c>
      <c r="G486" s="3">
        <v>102</v>
      </c>
      <c r="H486" t="str">
        <f>VLOOKUP(D486,StateLookup!B:B,1,FALSE)</f>
        <v>NV</v>
      </c>
    </row>
    <row r="487" spans="1:8" ht="15.75" thickBot="1" x14ac:dyDescent="0.3">
      <c r="A487" s="6">
        <f t="shared" si="14"/>
        <v>43932</v>
      </c>
      <c r="B487" s="6" t="str">
        <f t="shared" si="15"/>
        <v>43932NY</v>
      </c>
      <c r="C487" s="3">
        <v>20200411</v>
      </c>
      <c r="D487" s="4" t="s">
        <v>42</v>
      </c>
      <c r="E487" s="5">
        <v>180458</v>
      </c>
      <c r="F487" s="5">
        <v>260522</v>
      </c>
      <c r="G487" s="3">
        <v>8627</v>
      </c>
      <c r="H487" t="str">
        <f>VLOOKUP(D487,StateLookup!B:B,1,FALSE)</f>
        <v>NY</v>
      </c>
    </row>
    <row r="488" spans="1:8" ht="15.75" thickBot="1" x14ac:dyDescent="0.3">
      <c r="A488" s="6">
        <f t="shared" si="14"/>
        <v>43932</v>
      </c>
      <c r="B488" s="6" t="str">
        <f t="shared" si="15"/>
        <v>43932OH</v>
      </c>
      <c r="C488" s="3">
        <v>20200411</v>
      </c>
      <c r="D488" s="4" t="s">
        <v>43</v>
      </c>
      <c r="E488" s="5">
        <v>6187</v>
      </c>
      <c r="F488" s="5">
        <v>54221</v>
      </c>
      <c r="G488" s="3">
        <v>247</v>
      </c>
      <c r="H488" t="str">
        <f>VLOOKUP(D488,StateLookup!B:B,1,FALSE)</f>
        <v>OH</v>
      </c>
    </row>
    <row r="489" spans="1:8" ht="15.75" thickBot="1" x14ac:dyDescent="0.3">
      <c r="A489" s="6">
        <f t="shared" si="14"/>
        <v>43932</v>
      </c>
      <c r="B489" s="6" t="str">
        <f t="shared" si="15"/>
        <v>43932OK</v>
      </c>
      <c r="C489" s="3">
        <v>20200411</v>
      </c>
      <c r="D489" s="4" t="s">
        <v>44</v>
      </c>
      <c r="E489" s="5">
        <v>1868</v>
      </c>
      <c r="F489" s="5">
        <v>20790</v>
      </c>
      <c r="G489" s="3">
        <v>94</v>
      </c>
      <c r="H489" t="str">
        <f>VLOOKUP(D489,StateLookup!B:B,1,FALSE)</f>
        <v>OK</v>
      </c>
    </row>
    <row r="490" spans="1:8" ht="15.75" thickBot="1" x14ac:dyDescent="0.3">
      <c r="A490" s="6">
        <f t="shared" si="14"/>
        <v>43932</v>
      </c>
      <c r="B490" s="6" t="str">
        <f t="shared" si="15"/>
        <v>43932OR</v>
      </c>
      <c r="C490" s="3">
        <v>20200411</v>
      </c>
      <c r="D490" s="4" t="s">
        <v>45</v>
      </c>
      <c r="E490" s="5">
        <v>1371</v>
      </c>
      <c r="F490" s="5">
        <v>25853</v>
      </c>
      <c r="G490" s="3">
        <v>48</v>
      </c>
      <c r="H490" t="str">
        <f>VLOOKUP(D490,StateLookup!B:B,1,FALSE)</f>
        <v>OR</v>
      </c>
    </row>
    <row r="491" spans="1:8" ht="15.75" thickBot="1" x14ac:dyDescent="0.3">
      <c r="A491" s="6">
        <f t="shared" si="14"/>
        <v>43932</v>
      </c>
      <c r="B491" s="6" t="str">
        <f t="shared" si="15"/>
        <v>43932PA</v>
      </c>
      <c r="C491" s="3">
        <v>20200411</v>
      </c>
      <c r="D491" s="4" t="s">
        <v>46</v>
      </c>
      <c r="E491" s="5">
        <v>21655</v>
      </c>
      <c r="F491" s="5">
        <v>98498</v>
      </c>
      <c r="G491" s="3">
        <v>494</v>
      </c>
      <c r="H491" t="str">
        <f>VLOOKUP(D491,StateLookup!B:B,1,FALSE)</f>
        <v>PA</v>
      </c>
    </row>
    <row r="492" spans="1:8" ht="15.75" thickBot="1" x14ac:dyDescent="0.3">
      <c r="A492" s="6">
        <f t="shared" si="14"/>
        <v>43932</v>
      </c>
      <c r="B492" s="6" t="str">
        <f t="shared" si="15"/>
        <v>43932PR</v>
      </c>
      <c r="C492" s="3">
        <v>20200411</v>
      </c>
      <c r="D492" s="4" t="s">
        <v>47</v>
      </c>
      <c r="E492" s="3">
        <v>788</v>
      </c>
      <c r="F492" s="5">
        <v>5583</v>
      </c>
      <c r="G492" s="3">
        <v>42</v>
      </c>
      <c r="H492" t="str">
        <f>VLOOKUP(D492,StateLookup!B:B,1,FALSE)</f>
        <v>PR</v>
      </c>
    </row>
    <row r="493" spans="1:8" ht="15.75" thickBot="1" x14ac:dyDescent="0.3">
      <c r="A493" s="6">
        <f t="shared" si="14"/>
        <v>43932</v>
      </c>
      <c r="B493" s="6" t="str">
        <f t="shared" si="15"/>
        <v>43932RI</v>
      </c>
      <c r="C493" s="3">
        <v>20200411</v>
      </c>
      <c r="D493" s="4" t="s">
        <v>48</v>
      </c>
      <c r="E493" s="5">
        <v>2349</v>
      </c>
      <c r="F493" s="5">
        <v>15858</v>
      </c>
      <c r="G493" s="3">
        <v>56</v>
      </c>
      <c r="H493" t="str">
        <f>VLOOKUP(D493,StateLookup!B:B,1,FALSE)</f>
        <v>RI</v>
      </c>
    </row>
    <row r="494" spans="1:8" ht="15.75" thickBot="1" x14ac:dyDescent="0.3">
      <c r="A494" s="6">
        <f t="shared" si="14"/>
        <v>43932</v>
      </c>
      <c r="B494" s="6" t="str">
        <f t="shared" si="15"/>
        <v>43932SC</v>
      </c>
      <c r="C494" s="3">
        <v>20200411</v>
      </c>
      <c r="D494" s="4" t="s">
        <v>49</v>
      </c>
      <c r="E494" s="5">
        <v>3207</v>
      </c>
      <c r="F494" s="5">
        <v>26886</v>
      </c>
      <c r="G494" s="3">
        <v>80</v>
      </c>
      <c r="H494" t="str">
        <f>VLOOKUP(D494,StateLookup!B:B,1,FALSE)</f>
        <v>SC</v>
      </c>
    </row>
    <row r="495" spans="1:8" ht="15.75" thickBot="1" x14ac:dyDescent="0.3">
      <c r="A495" s="6">
        <f t="shared" si="14"/>
        <v>43932</v>
      </c>
      <c r="B495" s="6" t="str">
        <f t="shared" si="15"/>
        <v>43932SD</v>
      </c>
      <c r="C495" s="3">
        <v>20200411</v>
      </c>
      <c r="D495" s="4" t="s">
        <v>50</v>
      </c>
      <c r="E495" s="3">
        <v>626</v>
      </c>
      <c r="F495" s="5">
        <v>7378</v>
      </c>
      <c r="G495" s="3">
        <v>6</v>
      </c>
      <c r="H495" t="str">
        <f>VLOOKUP(D495,StateLookup!B:B,1,FALSE)</f>
        <v>SD</v>
      </c>
    </row>
    <row r="496" spans="1:8" ht="15.75" thickBot="1" x14ac:dyDescent="0.3">
      <c r="A496" s="6">
        <f t="shared" si="14"/>
        <v>43932</v>
      </c>
      <c r="B496" s="6" t="str">
        <f t="shared" si="15"/>
        <v>43932TN</v>
      </c>
      <c r="C496" s="3">
        <v>20200411</v>
      </c>
      <c r="D496" s="4" t="s">
        <v>51</v>
      </c>
      <c r="E496" s="5">
        <v>5114</v>
      </c>
      <c r="F496" s="5">
        <v>61714</v>
      </c>
      <c r="G496" s="3">
        <v>101</v>
      </c>
      <c r="H496" t="str">
        <f>VLOOKUP(D496,StateLookup!B:B,1,FALSE)</f>
        <v>TN</v>
      </c>
    </row>
    <row r="497" spans="1:8" ht="15.75" thickBot="1" x14ac:dyDescent="0.3">
      <c r="A497" s="6">
        <f t="shared" si="14"/>
        <v>43932</v>
      </c>
      <c r="B497" s="6" t="str">
        <f t="shared" si="15"/>
        <v>43932TX</v>
      </c>
      <c r="C497" s="3">
        <v>20200411</v>
      </c>
      <c r="D497" s="4" t="s">
        <v>52</v>
      </c>
      <c r="E497" s="5">
        <v>12561</v>
      </c>
      <c r="F497" s="5">
        <v>107972</v>
      </c>
      <c r="G497" s="3">
        <v>254</v>
      </c>
      <c r="H497" t="str">
        <f>VLOOKUP(D497,StateLookup!B:B,1,FALSE)</f>
        <v>TX</v>
      </c>
    </row>
    <row r="498" spans="1:8" ht="15.75" thickBot="1" x14ac:dyDescent="0.3">
      <c r="A498" s="6">
        <f t="shared" si="14"/>
        <v>43932</v>
      </c>
      <c r="B498" s="6" t="str">
        <f t="shared" si="15"/>
        <v>43932UT</v>
      </c>
      <c r="C498" s="3">
        <v>20200411</v>
      </c>
      <c r="D498" s="4" t="s">
        <v>53</v>
      </c>
      <c r="E498" s="5">
        <v>2206</v>
      </c>
      <c r="F498" s="5">
        <v>40340</v>
      </c>
      <c r="G498" s="3">
        <v>18</v>
      </c>
      <c r="H498" t="str">
        <f>VLOOKUP(D498,StateLookup!B:B,1,FALSE)</f>
        <v>UT</v>
      </c>
    </row>
    <row r="499" spans="1:8" ht="15.75" thickBot="1" x14ac:dyDescent="0.3">
      <c r="A499" s="6">
        <f t="shared" si="14"/>
        <v>43932</v>
      </c>
      <c r="B499" s="6" t="str">
        <f t="shared" si="15"/>
        <v>43932VA</v>
      </c>
      <c r="C499" s="3">
        <v>20200411</v>
      </c>
      <c r="D499" s="4" t="s">
        <v>54</v>
      </c>
      <c r="E499" s="5">
        <v>5077</v>
      </c>
      <c r="F499" s="5">
        <v>32922</v>
      </c>
      <c r="G499" s="3">
        <v>130</v>
      </c>
      <c r="H499" t="str">
        <f>VLOOKUP(D499,StateLookup!B:B,1,FALSE)</f>
        <v>VA</v>
      </c>
    </row>
    <row r="500" spans="1:8" ht="15.75" thickBot="1" x14ac:dyDescent="0.3">
      <c r="A500" s="6">
        <f t="shared" si="14"/>
        <v>43932</v>
      </c>
      <c r="B500" s="6" t="str">
        <f t="shared" si="15"/>
        <v>43932VI</v>
      </c>
      <c r="C500" s="3">
        <v>20200411</v>
      </c>
      <c r="D500" s="4" t="s">
        <v>55</v>
      </c>
      <c r="E500" s="3">
        <v>51</v>
      </c>
      <c r="F500" s="3">
        <v>299</v>
      </c>
      <c r="G500" s="3">
        <v>1</v>
      </c>
      <c r="H500" t="str">
        <f>VLOOKUP(D500,StateLookup!B:B,1,FALSE)</f>
        <v>VI</v>
      </c>
    </row>
    <row r="501" spans="1:8" ht="15.75" thickBot="1" x14ac:dyDescent="0.3">
      <c r="A501" s="6">
        <f t="shared" si="14"/>
        <v>43932</v>
      </c>
      <c r="B501" s="6" t="str">
        <f t="shared" si="15"/>
        <v>43932VT</v>
      </c>
      <c r="C501" s="3">
        <v>20200411</v>
      </c>
      <c r="D501" s="4" t="s">
        <v>56</v>
      </c>
      <c r="E501" s="3">
        <v>711</v>
      </c>
      <c r="F501" s="5">
        <v>8547</v>
      </c>
      <c r="G501" s="3">
        <v>25</v>
      </c>
      <c r="H501" t="str">
        <f>VLOOKUP(D501,StateLookup!B:B,1,FALSE)</f>
        <v>VT</v>
      </c>
    </row>
    <row r="502" spans="1:8" ht="15.75" thickBot="1" x14ac:dyDescent="0.3">
      <c r="A502" s="6">
        <f t="shared" si="14"/>
        <v>43932</v>
      </c>
      <c r="B502" s="6" t="str">
        <f t="shared" si="15"/>
        <v>43932WA</v>
      </c>
      <c r="C502" s="3">
        <v>20200411</v>
      </c>
      <c r="D502" s="4" t="s">
        <v>57</v>
      </c>
      <c r="E502" s="5">
        <v>10224</v>
      </c>
      <c r="F502" s="5">
        <v>83391</v>
      </c>
      <c r="G502" s="3">
        <v>491</v>
      </c>
      <c r="H502" t="str">
        <f>VLOOKUP(D502,StateLookup!B:B,1,FALSE)</f>
        <v>WA</v>
      </c>
    </row>
    <row r="503" spans="1:8" ht="15.75" thickBot="1" x14ac:dyDescent="0.3">
      <c r="A503" s="6">
        <f t="shared" si="14"/>
        <v>43932</v>
      </c>
      <c r="B503" s="6" t="str">
        <f t="shared" si="15"/>
        <v>43932WI</v>
      </c>
      <c r="C503" s="3">
        <v>20200411</v>
      </c>
      <c r="D503" s="4" t="s">
        <v>58</v>
      </c>
      <c r="E503" s="5">
        <v>3213</v>
      </c>
      <c r="F503" s="5">
        <v>34680</v>
      </c>
      <c r="G503" s="3">
        <v>137</v>
      </c>
      <c r="H503" t="str">
        <f>VLOOKUP(D503,StateLookup!B:B,1,FALSE)</f>
        <v>WI</v>
      </c>
    </row>
    <row r="504" spans="1:8" ht="15.75" thickBot="1" x14ac:dyDescent="0.3">
      <c r="A504" s="6">
        <f t="shared" si="14"/>
        <v>43932</v>
      </c>
      <c r="B504" s="6" t="str">
        <f t="shared" si="15"/>
        <v>43932WV</v>
      </c>
      <c r="C504" s="3">
        <v>20200411</v>
      </c>
      <c r="D504" s="4" t="s">
        <v>59</v>
      </c>
      <c r="E504" s="3">
        <v>577</v>
      </c>
      <c r="F504" s="5">
        <v>14875</v>
      </c>
      <c r="G504" s="3">
        <v>5</v>
      </c>
      <c r="H504" t="str">
        <f>VLOOKUP(D504,StateLookup!B:B,1,FALSE)</f>
        <v>WV</v>
      </c>
    </row>
    <row r="505" spans="1:8" ht="15.75" thickBot="1" x14ac:dyDescent="0.3">
      <c r="A505" s="6">
        <f t="shared" si="14"/>
        <v>43932</v>
      </c>
      <c r="B505" s="6" t="str">
        <f t="shared" si="15"/>
        <v>43932WY</v>
      </c>
      <c r="C505" s="3">
        <v>20200411</v>
      </c>
      <c r="D505" s="4" t="s">
        <v>60</v>
      </c>
      <c r="E505" s="3">
        <v>261</v>
      </c>
      <c r="F505" s="5">
        <v>5198</v>
      </c>
      <c r="G505" s="3">
        <v>0</v>
      </c>
      <c r="H505" t="str">
        <f>VLOOKUP(D505,StateLookup!B:B,1,FALSE)</f>
        <v>WY</v>
      </c>
    </row>
    <row r="506" spans="1:8" ht="15.75" thickBot="1" x14ac:dyDescent="0.3">
      <c r="A506" s="6">
        <f t="shared" si="14"/>
        <v>43931</v>
      </c>
      <c r="B506" s="6" t="str">
        <f t="shared" si="15"/>
        <v>43931AK</v>
      </c>
      <c r="C506" s="3">
        <v>20200410</v>
      </c>
      <c r="D506" s="4" t="s">
        <v>5</v>
      </c>
      <c r="E506" s="3">
        <v>246</v>
      </c>
      <c r="F506" s="5">
        <v>7186</v>
      </c>
      <c r="G506" s="3">
        <v>7</v>
      </c>
      <c r="H506" t="str">
        <f>VLOOKUP(D506,StateLookup!B:B,1,FALSE)</f>
        <v>AK</v>
      </c>
    </row>
    <row r="507" spans="1:8" ht="15.75" thickBot="1" x14ac:dyDescent="0.3">
      <c r="A507" s="6">
        <f t="shared" si="14"/>
        <v>43931</v>
      </c>
      <c r="B507" s="6" t="str">
        <f t="shared" si="15"/>
        <v>43931AL</v>
      </c>
      <c r="C507" s="3">
        <v>20200410</v>
      </c>
      <c r="D507" s="4" t="s">
        <v>6</v>
      </c>
      <c r="E507" s="5">
        <v>2968</v>
      </c>
      <c r="F507" s="5">
        <v>18058</v>
      </c>
      <c r="G507" s="3">
        <v>80</v>
      </c>
      <c r="H507" t="str">
        <f>VLOOKUP(D507,StateLookup!B:B,1,FALSE)</f>
        <v>AL</v>
      </c>
    </row>
    <row r="508" spans="1:8" ht="15.75" thickBot="1" x14ac:dyDescent="0.3">
      <c r="A508" s="6">
        <f t="shared" si="14"/>
        <v>43931</v>
      </c>
      <c r="B508" s="6" t="str">
        <f t="shared" si="15"/>
        <v>43931AR</v>
      </c>
      <c r="C508" s="3">
        <v>20200410</v>
      </c>
      <c r="D508" s="4" t="s">
        <v>7</v>
      </c>
      <c r="E508" s="5">
        <v>1171</v>
      </c>
      <c r="F508" s="5">
        <v>15949</v>
      </c>
      <c r="G508" s="3">
        <v>23</v>
      </c>
      <c r="H508" t="str">
        <f>VLOOKUP(D508,StateLookup!B:B,1,FALSE)</f>
        <v>AR</v>
      </c>
    </row>
    <row r="509" spans="1:8" ht="15.75" thickBot="1" x14ac:dyDescent="0.3">
      <c r="A509" s="6">
        <f t="shared" si="14"/>
        <v>43931</v>
      </c>
      <c r="B509" s="6" t="str">
        <f t="shared" si="15"/>
        <v>43931AS</v>
      </c>
      <c r="C509" s="3">
        <v>20200410</v>
      </c>
      <c r="D509" s="4" t="s">
        <v>8</v>
      </c>
      <c r="E509" s="3">
        <v>0</v>
      </c>
      <c r="F509" s="3">
        <v>3</v>
      </c>
      <c r="G509" s="3">
        <v>0</v>
      </c>
      <c r="H509" t="str">
        <f>VLOOKUP(D509,StateLookup!B:B,1,FALSE)</f>
        <v>AS</v>
      </c>
    </row>
    <row r="510" spans="1:8" ht="15.75" thickBot="1" x14ac:dyDescent="0.3">
      <c r="A510" s="6">
        <f t="shared" si="14"/>
        <v>43931</v>
      </c>
      <c r="B510" s="6" t="str">
        <f t="shared" si="15"/>
        <v>43931AZ</v>
      </c>
      <c r="C510" s="3">
        <v>20200410</v>
      </c>
      <c r="D510" s="4" t="s">
        <v>9</v>
      </c>
      <c r="E510" s="5">
        <v>3112</v>
      </c>
      <c r="F510" s="5">
        <v>34622</v>
      </c>
      <c r="G510" s="3">
        <v>97</v>
      </c>
      <c r="H510" t="str">
        <f>VLOOKUP(D510,StateLookup!B:B,1,FALSE)</f>
        <v>AZ</v>
      </c>
    </row>
    <row r="511" spans="1:8" ht="15.75" thickBot="1" x14ac:dyDescent="0.3">
      <c r="A511" s="6">
        <f t="shared" si="14"/>
        <v>43931</v>
      </c>
      <c r="B511" s="6" t="str">
        <f t="shared" si="15"/>
        <v>43931CA</v>
      </c>
      <c r="C511" s="3">
        <v>20200410</v>
      </c>
      <c r="D511" s="4" t="s">
        <v>10</v>
      </c>
      <c r="E511" s="5">
        <v>19472</v>
      </c>
      <c r="F511" s="5">
        <v>145391</v>
      </c>
      <c r="G511" s="3">
        <v>541</v>
      </c>
      <c r="H511" t="str">
        <f>VLOOKUP(D511,StateLookup!B:B,1,FALSE)</f>
        <v>CA</v>
      </c>
    </row>
    <row r="512" spans="1:8" ht="15.75" thickBot="1" x14ac:dyDescent="0.3">
      <c r="A512" s="6">
        <f t="shared" si="14"/>
        <v>43931</v>
      </c>
      <c r="B512" s="6" t="str">
        <f t="shared" si="15"/>
        <v>43931CO</v>
      </c>
      <c r="C512" s="3">
        <v>20200410</v>
      </c>
      <c r="D512" s="4" t="s">
        <v>11</v>
      </c>
      <c r="E512" s="5">
        <v>6510</v>
      </c>
      <c r="F512" s="5">
        <v>26143</v>
      </c>
      <c r="G512" s="3">
        <v>250</v>
      </c>
      <c r="H512" t="str">
        <f>VLOOKUP(D512,StateLookup!B:B,1,FALSE)</f>
        <v>CO</v>
      </c>
    </row>
    <row r="513" spans="1:8" ht="15.75" thickBot="1" x14ac:dyDescent="0.3">
      <c r="A513" s="6">
        <f t="shared" si="14"/>
        <v>43931</v>
      </c>
      <c r="B513" s="6" t="str">
        <f t="shared" si="15"/>
        <v>43931CT</v>
      </c>
      <c r="C513" s="3">
        <v>20200410</v>
      </c>
      <c r="D513" s="4" t="s">
        <v>12</v>
      </c>
      <c r="E513" s="5">
        <v>10538</v>
      </c>
      <c r="F513" s="5">
        <v>25750</v>
      </c>
      <c r="G513" s="3">
        <v>448</v>
      </c>
      <c r="H513" t="str">
        <f>VLOOKUP(D513,StateLookup!B:B,1,FALSE)</f>
        <v>CT</v>
      </c>
    </row>
    <row r="514" spans="1:8" ht="15.75" thickBot="1" x14ac:dyDescent="0.3">
      <c r="A514" s="6">
        <f t="shared" si="14"/>
        <v>43931</v>
      </c>
      <c r="B514" s="6" t="str">
        <f t="shared" si="15"/>
        <v>43931DC</v>
      </c>
      <c r="C514" s="3">
        <v>20200410</v>
      </c>
      <c r="D514" s="4" t="s">
        <v>13</v>
      </c>
      <c r="E514" s="5">
        <v>1660</v>
      </c>
      <c r="F514" s="5">
        <v>7695</v>
      </c>
      <c r="G514" s="3">
        <v>38</v>
      </c>
      <c r="H514" t="str">
        <f>VLOOKUP(D514,StateLookup!B:B,1,FALSE)</f>
        <v>DC</v>
      </c>
    </row>
    <row r="515" spans="1:8" ht="15.75" thickBot="1" x14ac:dyDescent="0.3">
      <c r="A515" s="6">
        <f t="shared" ref="A515:A578" si="16">DATE(LEFT(C515,4),LEFT(RIGHT(C515,4),2),RIGHT(C515,2))</f>
        <v>43931</v>
      </c>
      <c r="B515" s="6" t="str">
        <f t="shared" ref="B515:B578" si="17">A515&amp;D515</f>
        <v>43931DE</v>
      </c>
      <c r="C515" s="3">
        <v>20200410</v>
      </c>
      <c r="D515" s="4" t="s">
        <v>14</v>
      </c>
      <c r="E515" s="5">
        <v>1326</v>
      </c>
      <c r="F515" s="5">
        <v>10415</v>
      </c>
      <c r="G515" s="3">
        <v>23</v>
      </c>
      <c r="H515" t="str">
        <f>VLOOKUP(D515,StateLookup!B:B,1,FALSE)</f>
        <v>DE</v>
      </c>
    </row>
    <row r="516" spans="1:8" ht="15.75" thickBot="1" x14ac:dyDescent="0.3">
      <c r="A516" s="6">
        <f t="shared" si="16"/>
        <v>43931</v>
      </c>
      <c r="B516" s="6" t="str">
        <f t="shared" si="17"/>
        <v>43931FL</v>
      </c>
      <c r="C516" s="3">
        <v>20200410</v>
      </c>
      <c r="D516" s="4" t="s">
        <v>15</v>
      </c>
      <c r="E516" s="5">
        <v>17531</v>
      </c>
      <c r="F516" s="5">
        <v>145299</v>
      </c>
      <c r="G516" s="3">
        <v>390</v>
      </c>
      <c r="H516" t="str">
        <f>VLOOKUP(D516,StateLookup!B:B,1,FALSE)</f>
        <v>FL</v>
      </c>
    </row>
    <row r="517" spans="1:8" ht="15.75" thickBot="1" x14ac:dyDescent="0.3">
      <c r="A517" s="6">
        <f t="shared" si="16"/>
        <v>43931</v>
      </c>
      <c r="B517" s="6" t="str">
        <f t="shared" si="17"/>
        <v>43931GA</v>
      </c>
      <c r="C517" s="3">
        <v>20200410</v>
      </c>
      <c r="D517" s="4" t="s">
        <v>16</v>
      </c>
      <c r="E517" s="5">
        <v>11483</v>
      </c>
      <c r="F517" s="5">
        <v>34664</v>
      </c>
      <c r="G517" s="3">
        <v>416</v>
      </c>
      <c r="H517" t="str">
        <f>VLOOKUP(D517,StateLookup!B:B,1,FALSE)</f>
        <v>GA</v>
      </c>
    </row>
    <row r="518" spans="1:8" ht="15.75" thickBot="1" x14ac:dyDescent="0.3">
      <c r="A518" s="6">
        <f t="shared" si="16"/>
        <v>43931</v>
      </c>
      <c r="B518" s="6" t="str">
        <f t="shared" si="17"/>
        <v>43931GU</v>
      </c>
      <c r="C518" s="3">
        <v>20200410</v>
      </c>
      <c r="D518" s="4" t="s">
        <v>17</v>
      </c>
      <c r="E518" s="3">
        <v>130</v>
      </c>
      <c r="F518" s="3">
        <v>662</v>
      </c>
      <c r="G518" s="3">
        <v>4</v>
      </c>
      <c r="H518" t="str">
        <f>VLOOKUP(D518,StateLookup!B:B,1,FALSE)</f>
        <v>GU</v>
      </c>
    </row>
    <row r="519" spans="1:8" ht="15.75" thickBot="1" x14ac:dyDescent="0.3">
      <c r="A519" s="6">
        <f t="shared" si="16"/>
        <v>43931</v>
      </c>
      <c r="B519" s="6" t="str">
        <f t="shared" si="17"/>
        <v>43931HI</v>
      </c>
      <c r="C519" s="3">
        <v>20200410</v>
      </c>
      <c r="D519" s="4" t="s">
        <v>18</v>
      </c>
      <c r="E519" s="3">
        <v>442</v>
      </c>
      <c r="F519" s="5">
        <v>15707</v>
      </c>
      <c r="G519" s="3">
        <v>6</v>
      </c>
      <c r="H519" t="str">
        <f>VLOOKUP(D519,StateLookup!B:B,1,FALSE)</f>
        <v>HI</v>
      </c>
    </row>
    <row r="520" spans="1:8" ht="15.75" thickBot="1" x14ac:dyDescent="0.3">
      <c r="A520" s="6">
        <f t="shared" si="16"/>
        <v>43931</v>
      </c>
      <c r="B520" s="6" t="str">
        <f t="shared" si="17"/>
        <v>43931IA</v>
      </c>
      <c r="C520" s="3">
        <v>20200410</v>
      </c>
      <c r="D520" s="4" t="s">
        <v>19</v>
      </c>
      <c r="E520" s="5">
        <v>1388</v>
      </c>
      <c r="F520" s="5">
        <v>14565</v>
      </c>
      <c r="G520" s="3">
        <v>31</v>
      </c>
      <c r="H520" t="str">
        <f>VLOOKUP(D520,StateLookup!B:B,1,FALSE)</f>
        <v>IA</v>
      </c>
    </row>
    <row r="521" spans="1:8" ht="15.75" thickBot="1" x14ac:dyDescent="0.3">
      <c r="A521" s="6">
        <f t="shared" si="16"/>
        <v>43931</v>
      </c>
      <c r="B521" s="6" t="str">
        <f t="shared" si="17"/>
        <v>43931ID</v>
      </c>
      <c r="C521" s="3">
        <v>20200410</v>
      </c>
      <c r="D521" s="4" t="s">
        <v>20</v>
      </c>
      <c r="E521" s="5">
        <v>1353</v>
      </c>
      <c r="F521" s="5">
        <v>11741</v>
      </c>
      <c r="G521" s="3">
        <v>24</v>
      </c>
      <c r="H521" t="str">
        <f>VLOOKUP(D521,StateLookup!B:B,1,FALSE)</f>
        <v>ID</v>
      </c>
    </row>
    <row r="522" spans="1:8" ht="15.75" thickBot="1" x14ac:dyDescent="0.3">
      <c r="A522" s="6">
        <f t="shared" si="16"/>
        <v>43931</v>
      </c>
      <c r="B522" s="6" t="str">
        <f t="shared" si="17"/>
        <v>43931IL</v>
      </c>
      <c r="C522" s="3">
        <v>20200410</v>
      </c>
      <c r="D522" s="4" t="s">
        <v>21</v>
      </c>
      <c r="E522" s="5">
        <v>17887</v>
      </c>
      <c r="F522" s="5">
        <v>69640</v>
      </c>
      <c r="G522" s="3">
        <v>596</v>
      </c>
      <c r="H522" t="str">
        <f>VLOOKUP(D522,StateLookup!B:B,1,FALSE)</f>
        <v>IL</v>
      </c>
    </row>
    <row r="523" spans="1:8" ht="15.75" thickBot="1" x14ac:dyDescent="0.3">
      <c r="A523" s="6">
        <f t="shared" si="16"/>
        <v>43931</v>
      </c>
      <c r="B523" s="6" t="str">
        <f t="shared" si="17"/>
        <v>43931IN</v>
      </c>
      <c r="C523" s="3">
        <v>20200410</v>
      </c>
      <c r="D523" s="4" t="s">
        <v>22</v>
      </c>
      <c r="E523" s="5">
        <v>6907</v>
      </c>
      <c r="F523" s="5">
        <v>28133</v>
      </c>
      <c r="G523" s="3">
        <v>300</v>
      </c>
      <c r="H523" t="str">
        <f>VLOOKUP(D523,StateLookup!B:B,1,FALSE)</f>
        <v>IN</v>
      </c>
    </row>
    <row r="524" spans="1:8" ht="15.75" thickBot="1" x14ac:dyDescent="0.3">
      <c r="A524" s="6">
        <f t="shared" si="16"/>
        <v>43931</v>
      </c>
      <c r="B524" s="6" t="str">
        <f t="shared" si="17"/>
        <v>43931KS</v>
      </c>
      <c r="C524" s="3">
        <v>20200410</v>
      </c>
      <c r="D524" s="4" t="s">
        <v>23</v>
      </c>
      <c r="E524" s="5">
        <v>1166</v>
      </c>
      <c r="F524" s="5">
        <v>10248</v>
      </c>
      <c r="G524" s="3">
        <v>50</v>
      </c>
      <c r="H524" t="str">
        <f>VLOOKUP(D524,StateLookup!B:B,1,FALSE)</f>
        <v>KS</v>
      </c>
    </row>
    <row r="525" spans="1:8" ht="15.75" thickBot="1" x14ac:dyDescent="0.3">
      <c r="A525" s="6">
        <f t="shared" si="16"/>
        <v>43931</v>
      </c>
      <c r="B525" s="6" t="str">
        <f t="shared" si="17"/>
        <v>43931KY</v>
      </c>
      <c r="C525" s="3">
        <v>20200410</v>
      </c>
      <c r="D525" s="4" t="s">
        <v>24</v>
      </c>
      <c r="E525" s="5">
        <v>1693</v>
      </c>
      <c r="F525" s="5">
        <v>22595</v>
      </c>
      <c r="G525" s="3">
        <v>90</v>
      </c>
      <c r="H525" t="str">
        <f>VLOOKUP(D525,StateLookup!B:B,1,FALSE)</f>
        <v>KY</v>
      </c>
    </row>
    <row r="526" spans="1:8" ht="15.75" thickBot="1" x14ac:dyDescent="0.3">
      <c r="A526" s="6">
        <f t="shared" si="16"/>
        <v>43931</v>
      </c>
      <c r="B526" s="6" t="str">
        <f t="shared" si="17"/>
        <v>43931LA</v>
      </c>
      <c r="C526" s="3">
        <v>20200410</v>
      </c>
      <c r="D526" s="4" t="s">
        <v>25</v>
      </c>
      <c r="E526" s="5">
        <v>19253</v>
      </c>
      <c r="F526" s="5">
        <v>73027</v>
      </c>
      <c r="G526" s="3">
        <v>755</v>
      </c>
      <c r="H526" t="str">
        <f>VLOOKUP(D526,StateLookup!B:B,1,FALSE)</f>
        <v>LA</v>
      </c>
    </row>
    <row r="527" spans="1:8" ht="15.75" thickBot="1" x14ac:dyDescent="0.3">
      <c r="A527" s="6">
        <f t="shared" si="16"/>
        <v>43931</v>
      </c>
      <c r="B527" s="6" t="str">
        <f t="shared" si="17"/>
        <v>43931MA</v>
      </c>
      <c r="C527" s="3">
        <v>20200410</v>
      </c>
      <c r="D527" s="4" t="s">
        <v>26</v>
      </c>
      <c r="E527" s="5">
        <v>20974</v>
      </c>
      <c r="F527" s="5">
        <v>81398</v>
      </c>
      <c r="G527" s="3">
        <v>599</v>
      </c>
      <c r="H527" t="str">
        <f>VLOOKUP(D527,StateLookup!B:B,1,FALSE)</f>
        <v>MA</v>
      </c>
    </row>
    <row r="528" spans="1:8" ht="15.75" thickBot="1" x14ac:dyDescent="0.3">
      <c r="A528" s="6">
        <f t="shared" si="16"/>
        <v>43931</v>
      </c>
      <c r="B528" s="6" t="str">
        <f t="shared" si="17"/>
        <v>43931MD</v>
      </c>
      <c r="C528" s="3">
        <v>20200410</v>
      </c>
      <c r="D528" s="4" t="s">
        <v>27</v>
      </c>
      <c r="E528" s="5">
        <v>6968</v>
      </c>
      <c r="F528" s="5">
        <v>37480</v>
      </c>
      <c r="G528" s="3">
        <v>171</v>
      </c>
      <c r="H528" t="str">
        <f>VLOOKUP(D528,StateLookup!B:B,1,FALSE)</f>
        <v>MD</v>
      </c>
    </row>
    <row r="529" spans="1:8" ht="15.75" thickBot="1" x14ac:dyDescent="0.3">
      <c r="A529" s="6">
        <f t="shared" si="16"/>
        <v>43931</v>
      </c>
      <c r="B529" s="6" t="str">
        <f t="shared" si="17"/>
        <v>43931ME</v>
      </c>
      <c r="C529" s="3">
        <v>20200410</v>
      </c>
      <c r="D529" s="4" t="s">
        <v>28</v>
      </c>
      <c r="E529" s="3">
        <v>586</v>
      </c>
      <c r="F529" s="5">
        <v>6088</v>
      </c>
      <c r="G529" s="3">
        <v>17</v>
      </c>
      <c r="H529" t="str">
        <f>VLOOKUP(D529,StateLookup!B:B,1,FALSE)</f>
        <v>ME</v>
      </c>
    </row>
    <row r="530" spans="1:8" ht="15.75" thickBot="1" x14ac:dyDescent="0.3">
      <c r="A530" s="6">
        <f t="shared" si="16"/>
        <v>43931</v>
      </c>
      <c r="B530" s="6" t="str">
        <f t="shared" si="17"/>
        <v>43931MI</v>
      </c>
      <c r="C530" s="3">
        <v>20200410</v>
      </c>
      <c r="D530" s="4" t="s">
        <v>29</v>
      </c>
      <c r="E530" s="5">
        <v>22783</v>
      </c>
      <c r="F530" s="5">
        <v>49261</v>
      </c>
      <c r="G530" s="3">
        <v>1281</v>
      </c>
      <c r="H530" t="str">
        <f>VLOOKUP(D530,StateLookup!B:B,1,FALSE)</f>
        <v>MI</v>
      </c>
    </row>
    <row r="531" spans="1:8" ht="15.75" thickBot="1" x14ac:dyDescent="0.3">
      <c r="A531" s="6">
        <f t="shared" si="16"/>
        <v>43931</v>
      </c>
      <c r="B531" s="6" t="str">
        <f t="shared" si="17"/>
        <v>43931MN</v>
      </c>
      <c r="C531" s="3">
        <v>20200410</v>
      </c>
      <c r="D531" s="4" t="s">
        <v>30</v>
      </c>
      <c r="E531" s="5">
        <v>1336</v>
      </c>
      <c r="F531" s="5">
        <v>32558</v>
      </c>
      <c r="G531" s="3">
        <v>57</v>
      </c>
      <c r="H531" t="str">
        <f>VLOOKUP(D531,StateLookup!B:B,1,FALSE)</f>
        <v>MN</v>
      </c>
    </row>
    <row r="532" spans="1:8" ht="15.75" thickBot="1" x14ac:dyDescent="0.3">
      <c r="A532" s="6">
        <f t="shared" si="16"/>
        <v>43931</v>
      </c>
      <c r="B532" s="6" t="str">
        <f t="shared" si="17"/>
        <v>43931MO</v>
      </c>
      <c r="C532" s="3">
        <v>20200410</v>
      </c>
      <c r="D532" s="4" t="s">
        <v>31</v>
      </c>
      <c r="E532" s="5">
        <v>3799</v>
      </c>
      <c r="F532" s="5">
        <v>36941</v>
      </c>
      <c r="G532" s="3">
        <v>96</v>
      </c>
      <c r="H532" t="str">
        <f>VLOOKUP(D532,StateLookup!B:B,1,FALSE)</f>
        <v>MO</v>
      </c>
    </row>
    <row r="533" spans="1:8" ht="15.75" thickBot="1" x14ac:dyDescent="0.3">
      <c r="A533" s="6">
        <f t="shared" si="16"/>
        <v>43931</v>
      </c>
      <c r="B533" s="6" t="str">
        <f t="shared" si="17"/>
        <v>43931MP</v>
      </c>
      <c r="C533" s="3">
        <v>20200410</v>
      </c>
      <c r="D533" s="4" t="s">
        <v>32</v>
      </c>
      <c r="E533" s="3">
        <v>11</v>
      </c>
      <c r="F533" s="3">
        <v>27</v>
      </c>
      <c r="G533" s="3">
        <v>2</v>
      </c>
      <c r="H533" t="str">
        <f>VLOOKUP(D533,StateLookup!B:B,1,FALSE)</f>
        <v>MP</v>
      </c>
    </row>
    <row r="534" spans="1:8" ht="15.75" thickBot="1" x14ac:dyDescent="0.3">
      <c r="A534" s="6">
        <f t="shared" si="16"/>
        <v>43931</v>
      </c>
      <c r="B534" s="6" t="str">
        <f t="shared" si="17"/>
        <v>43931MS</v>
      </c>
      <c r="C534" s="3">
        <v>20200410</v>
      </c>
      <c r="D534" s="4" t="s">
        <v>33</v>
      </c>
      <c r="E534" s="5">
        <v>2469</v>
      </c>
      <c r="F534" s="5">
        <v>18632</v>
      </c>
      <c r="G534" s="3">
        <v>82</v>
      </c>
      <c r="H534" t="str">
        <f>VLOOKUP(D534,StateLookup!B:B,1,FALSE)</f>
        <v>MS</v>
      </c>
    </row>
    <row r="535" spans="1:8" ht="15.75" thickBot="1" x14ac:dyDescent="0.3">
      <c r="A535" s="6">
        <f t="shared" si="16"/>
        <v>43931</v>
      </c>
      <c r="B535" s="6" t="str">
        <f t="shared" si="17"/>
        <v>43931MT</v>
      </c>
      <c r="C535" s="3">
        <v>20200410</v>
      </c>
      <c r="D535" s="4" t="s">
        <v>34</v>
      </c>
      <c r="E535" s="3">
        <v>365</v>
      </c>
      <c r="F535" s="5">
        <v>7932</v>
      </c>
      <c r="G535" s="3">
        <v>6</v>
      </c>
      <c r="H535" t="str">
        <f>VLOOKUP(D535,StateLookup!B:B,1,FALSE)</f>
        <v>MT</v>
      </c>
    </row>
    <row r="536" spans="1:8" ht="15.75" thickBot="1" x14ac:dyDescent="0.3">
      <c r="A536" s="6">
        <f t="shared" si="16"/>
        <v>43931</v>
      </c>
      <c r="B536" s="6" t="str">
        <f t="shared" si="17"/>
        <v>43931NC</v>
      </c>
      <c r="C536" s="3">
        <v>20200410</v>
      </c>
      <c r="D536" s="4" t="s">
        <v>35</v>
      </c>
      <c r="E536" s="5">
        <v>3908</v>
      </c>
      <c r="F536" s="5">
        <v>53737</v>
      </c>
      <c r="G536" s="3">
        <v>74</v>
      </c>
      <c r="H536" t="str">
        <f>VLOOKUP(D536,StateLookup!B:B,1,FALSE)</f>
        <v>NC</v>
      </c>
    </row>
    <row r="537" spans="1:8" ht="15.75" thickBot="1" x14ac:dyDescent="0.3">
      <c r="A537" s="6">
        <f t="shared" si="16"/>
        <v>43931</v>
      </c>
      <c r="B537" s="6" t="str">
        <f t="shared" si="17"/>
        <v>43931ND</v>
      </c>
      <c r="C537" s="3">
        <v>20200410</v>
      </c>
      <c r="D537" s="4" t="s">
        <v>36</v>
      </c>
      <c r="E537" s="3">
        <v>278</v>
      </c>
      <c r="F537" s="5">
        <v>9330</v>
      </c>
      <c r="G537" s="3">
        <v>6</v>
      </c>
      <c r="H537" t="str">
        <f>VLOOKUP(D537,StateLookup!B:B,1,FALSE)</f>
        <v>ND</v>
      </c>
    </row>
    <row r="538" spans="1:8" ht="15.75" thickBot="1" x14ac:dyDescent="0.3">
      <c r="A538" s="6">
        <f t="shared" si="16"/>
        <v>43931</v>
      </c>
      <c r="B538" s="6" t="str">
        <f t="shared" si="17"/>
        <v>43931NE</v>
      </c>
      <c r="C538" s="3">
        <v>20200410</v>
      </c>
      <c r="D538" s="4" t="s">
        <v>37</v>
      </c>
      <c r="E538" s="3">
        <v>635</v>
      </c>
      <c r="F538" s="5">
        <v>8719</v>
      </c>
      <c r="G538" s="3">
        <v>15</v>
      </c>
      <c r="H538" t="str">
        <f>VLOOKUP(D538,StateLookup!B:B,1,FALSE)</f>
        <v>NE</v>
      </c>
    </row>
    <row r="539" spans="1:8" ht="15.75" thickBot="1" x14ac:dyDescent="0.3">
      <c r="A539" s="6">
        <f t="shared" si="16"/>
        <v>43931</v>
      </c>
      <c r="B539" s="6" t="str">
        <f t="shared" si="17"/>
        <v>43931NH</v>
      </c>
      <c r="C539" s="3">
        <v>20200410</v>
      </c>
      <c r="D539" s="4" t="s">
        <v>38</v>
      </c>
      <c r="E539" s="3">
        <v>819</v>
      </c>
      <c r="F539" s="5">
        <v>9139</v>
      </c>
      <c r="G539" s="3">
        <v>21</v>
      </c>
      <c r="H539" t="str">
        <f>VLOOKUP(D539,StateLookup!B:B,1,FALSE)</f>
        <v>NH</v>
      </c>
    </row>
    <row r="540" spans="1:8" ht="15.75" thickBot="1" x14ac:dyDescent="0.3">
      <c r="A540" s="6">
        <f t="shared" si="16"/>
        <v>43931</v>
      </c>
      <c r="B540" s="6" t="str">
        <f t="shared" si="17"/>
        <v>43931NJ</v>
      </c>
      <c r="C540" s="3">
        <v>20200410</v>
      </c>
      <c r="D540" s="4" t="s">
        <v>39</v>
      </c>
      <c r="E540" s="5">
        <v>54588</v>
      </c>
      <c r="F540" s="5">
        <v>58935</v>
      </c>
      <c r="G540" s="3">
        <v>1932</v>
      </c>
      <c r="H540" t="str">
        <f>VLOOKUP(D540,StateLookup!B:B,1,FALSE)</f>
        <v>NJ</v>
      </c>
    </row>
    <row r="541" spans="1:8" ht="15.75" thickBot="1" x14ac:dyDescent="0.3">
      <c r="A541" s="6">
        <f t="shared" si="16"/>
        <v>43931</v>
      </c>
      <c r="B541" s="6" t="str">
        <f t="shared" si="17"/>
        <v>43931NM</v>
      </c>
      <c r="C541" s="3">
        <v>20200410</v>
      </c>
      <c r="D541" s="4" t="s">
        <v>40</v>
      </c>
      <c r="E541" s="5">
        <v>1091</v>
      </c>
      <c r="F541" s="5">
        <v>26007</v>
      </c>
      <c r="G541" s="3">
        <v>19</v>
      </c>
      <c r="H541" t="str">
        <f>VLOOKUP(D541,StateLookup!B:B,1,FALSE)</f>
        <v>NM</v>
      </c>
    </row>
    <row r="542" spans="1:8" ht="15.75" thickBot="1" x14ac:dyDescent="0.3">
      <c r="A542" s="6">
        <f t="shared" si="16"/>
        <v>43931</v>
      </c>
      <c r="B542" s="6" t="str">
        <f t="shared" si="17"/>
        <v>43931NV</v>
      </c>
      <c r="C542" s="3">
        <v>20200410</v>
      </c>
      <c r="D542" s="4" t="s">
        <v>41</v>
      </c>
      <c r="E542" s="5">
        <v>2584</v>
      </c>
      <c r="F542" s="5">
        <v>20165</v>
      </c>
      <c r="G542" s="3">
        <v>86</v>
      </c>
      <c r="H542" t="str">
        <f>VLOOKUP(D542,StateLookup!B:B,1,FALSE)</f>
        <v>NV</v>
      </c>
    </row>
    <row r="543" spans="1:8" ht="15.75" thickBot="1" x14ac:dyDescent="0.3">
      <c r="A543" s="6">
        <f t="shared" si="16"/>
        <v>43931</v>
      </c>
      <c r="B543" s="6" t="str">
        <f t="shared" si="17"/>
        <v>43931NY</v>
      </c>
      <c r="C543" s="3">
        <v>20200410</v>
      </c>
      <c r="D543" s="4" t="s">
        <v>42</v>
      </c>
      <c r="E543" s="5">
        <v>170512</v>
      </c>
      <c r="F543" s="5">
        <v>247373</v>
      </c>
      <c r="G543" s="3">
        <v>7844</v>
      </c>
      <c r="H543" t="str">
        <f>VLOOKUP(D543,StateLookup!B:B,1,FALSE)</f>
        <v>NY</v>
      </c>
    </row>
    <row r="544" spans="1:8" ht="15.75" thickBot="1" x14ac:dyDescent="0.3">
      <c r="A544" s="6">
        <f t="shared" si="16"/>
        <v>43931</v>
      </c>
      <c r="B544" s="6" t="str">
        <f t="shared" si="17"/>
        <v>43931OH</v>
      </c>
      <c r="C544" s="3">
        <v>20200410</v>
      </c>
      <c r="D544" s="4" t="s">
        <v>43</v>
      </c>
      <c r="E544" s="5">
        <v>5836</v>
      </c>
      <c r="F544" s="5">
        <v>52695</v>
      </c>
      <c r="G544" s="3">
        <v>231</v>
      </c>
      <c r="H544" t="str">
        <f>VLOOKUP(D544,StateLookup!B:B,1,FALSE)</f>
        <v>OH</v>
      </c>
    </row>
    <row r="545" spans="1:8" ht="15.75" thickBot="1" x14ac:dyDescent="0.3">
      <c r="A545" s="6">
        <f t="shared" si="16"/>
        <v>43931</v>
      </c>
      <c r="B545" s="6" t="str">
        <f t="shared" si="17"/>
        <v>43931OK</v>
      </c>
      <c r="C545" s="3">
        <v>20200410</v>
      </c>
      <c r="D545" s="4" t="s">
        <v>44</v>
      </c>
      <c r="E545" s="5">
        <v>1794</v>
      </c>
      <c r="F545" s="5">
        <v>20370</v>
      </c>
      <c r="G545" s="3">
        <v>88</v>
      </c>
      <c r="H545" t="str">
        <f>VLOOKUP(D545,StateLookup!B:B,1,FALSE)</f>
        <v>OK</v>
      </c>
    </row>
    <row r="546" spans="1:8" ht="15.75" thickBot="1" x14ac:dyDescent="0.3">
      <c r="A546" s="6">
        <f t="shared" si="16"/>
        <v>43931</v>
      </c>
      <c r="B546" s="6" t="str">
        <f t="shared" si="17"/>
        <v>43931OR</v>
      </c>
      <c r="C546" s="3">
        <v>20200410</v>
      </c>
      <c r="D546" s="4" t="s">
        <v>45</v>
      </c>
      <c r="E546" s="5">
        <v>1321</v>
      </c>
      <c r="F546" s="5">
        <v>24306</v>
      </c>
      <c r="G546" s="3">
        <v>44</v>
      </c>
      <c r="H546" t="str">
        <f>VLOOKUP(D546,StateLookup!B:B,1,FALSE)</f>
        <v>OR</v>
      </c>
    </row>
    <row r="547" spans="1:8" ht="15.75" thickBot="1" x14ac:dyDescent="0.3">
      <c r="A547" s="6">
        <f t="shared" si="16"/>
        <v>43931</v>
      </c>
      <c r="B547" s="6" t="str">
        <f t="shared" si="17"/>
        <v>43931PA</v>
      </c>
      <c r="C547" s="3">
        <v>20200410</v>
      </c>
      <c r="D547" s="4" t="s">
        <v>46</v>
      </c>
      <c r="E547" s="5">
        <v>19979</v>
      </c>
      <c r="F547" s="5">
        <v>93040</v>
      </c>
      <c r="G547" s="3">
        <v>416</v>
      </c>
      <c r="H547" t="str">
        <f>VLOOKUP(D547,StateLookup!B:B,1,FALSE)</f>
        <v>PA</v>
      </c>
    </row>
    <row r="548" spans="1:8" ht="15.75" thickBot="1" x14ac:dyDescent="0.3">
      <c r="A548" s="6">
        <f t="shared" si="16"/>
        <v>43931</v>
      </c>
      <c r="B548" s="6" t="str">
        <f t="shared" si="17"/>
        <v>43931PR</v>
      </c>
      <c r="C548" s="3">
        <v>20200410</v>
      </c>
      <c r="D548" s="4" t="s">
        <v>47</v>
      </c>
      <c r="E548" s="3">
        <v>725</v>
      </c>
      <c r="F548" s="5">
        <v>5121</v>
      </c>
      <c r="G548" s="3">
        <v>39</v>
      </c>
      <c r="H548" t="str">
        <f>VLOOKUP(D548,StateLookup!B:B,1,FALSE)</f>
        <v>PR</v>
      </c>
    </row>
    <row r="549" spans="1:8" ht="15.75" thickBot="1" x14ac:dyDescent="0.3">
      <c r="A549" s="6">
        <f t="shared" si="16"/>
        <v>43931</v>
      </c>
      <c r="B549" s="6" t="str">
        <f t="shared" si="17"/>
        <v>43931RI</v>
      </c>
      <c r="C549" s="3">
        <v>20200410</v>
      </c>
      <c r="D549" s="4" t="s">
        <v>48</v>
      </c>
      <c r="E549" s="5">
        <v>2015</v>
      </c>
      <c r="F549" s="5">
        <v>12281</v>
      </c>
      <c r="G549" s="3">
        <v>49</v>
      </c>
      <c r="H549" t="str">
        <f>VLOOKUP(D549,StateLookup!B:B,1,FALSE)</f>
        <v>RI</v>
      </c>
    </row>
    <row r="550" spans="1:8" ht="15.75" thickBot="1" x14ac:dyDescent="0.3">
      <c r="A550" s="6">
        <f t="shared" si="16"/>
        <v>43931</v>
      </c>
      <c r="B550" s="6" t="str">
        <f t="shared" si="17"/>
        <v>43931SC</v>
      </c>
      <c r="C550" s="3">
        <v>20200410</v>
      </c>
      <c r="D550" s="4" t="s">
        <v>49</v>
      </c>
      <c r="E550" s="5">
        <v>3065</v>
      </c>
      <c r="F550" s="5">
        <v>25118</v>
      </c>
      <c r="G550" s="3">
        <v>72</v>
      </c>
      <c r="H550" t="str">
        <f>VLOOKUP(D550,StateLookup!B:B,1,FALSE)</f>
        <v>SC</v>
      </c>
    </row>
    <row r="551" spans="1:8" ht="15.75" thickBot="1" x14ac:dyDescent="0.3">
      <c r="A551" s="6">
        <f t="shared" si="16"/>
        <v>43931</v>
      </c>
      <c r="B551" s="6" t="str">
        <f t="shared" si="17"/>
        <v>43931SD</v>
      </c>
      <c r="C551" s="3">
        <v>20200410</v>
      </c>
      <c r="D551" s="4" t="s">
        <v>50</v>
      </c>
      <c r="E551" s="3">
        <v>536</v>
      </c>
      <c r="F551" s="5">
        <v>7111</v>
      </c>
      <c r="G551" s="3">
        <v>6</v>
      </c>
      <c r="H551" t="str">
        <f>VLOOKUP(D551,StateLookup!B:B,1,FALSE)</f>
        <v>SD</v>
      </c>
    </row>
    <row r="552" spans="1:8" ht="15.75" thickBot="1" x14ac:dyDescent="0.3">
      <c r="A552" s="6">
        <f t="shared" si="16"/>
        <v>43931</v>
      </c>
      <c r="B552" s="6" t="str">
        <f t="shared" si="17"/>
        <v>43931TN</v>
      </c>
      <c r="C552" s="3">
        <v>20200410</v>
      </c>
      <c r="D552" s="4" t="s">
        <v>51</v>
      </c>
      <c r="E552" s="5">
        <v>4862</v>
      </c>
      <c r="F552" s="5">
        <v>57937</v>
      </c>
      <c r="G552" s="3">
        <v>98</v>
      </c>
      <c r="H552" t="str">
        <f>VLOOKUP(D552,StateLookup!B:B,1,FALSE)</f>
        <v>TN</v>
      </c>
    </row>
    <row r="553" spans="1:8" ht="15.75" thickBot="1" x14ac:dyDescent="0.3">
      <c r="A553" s="6">
        <f t="shared" si="16"/>
        <v>43931</v>
      </c>
      <c r="B553" s="6" t="str">
        <f t="shared" si="17"/>
        <v>43931TX</v>
      </c>
      <c r="C553" s="3">
        <v>20200410</v>
      </c>
      <c r="D553" s="4" t="s">
        <v>52</v>
      </c>
      <c r="E553" s="5">
        <v>11671</v>
      </c>
      <c r="F553" s="5">
        <v>104047</v>
      </c>
      <c r="G553" s="3">
        <v>226</v>
      </c>
      <c r="H553" t="str">
        <f>VLOOKUP(D553,StateLookup!B:B,1,FALSE)</f>
        <v>TX</v>
      </c>
    </row>
    <row r="554" spans="1:8" ht="15.75" thickBot="1" x14ac:dyDescent="0.3">
      <c r="A554" s="6">
        <f t="shared" si="16"/>
        <v>43931</v>
      </c>
      <c r="B554" s="6" t="str">
        <f t="shared" si="17"/>
        <v>43931UT</v>
      </c>
      <c r="C554" s="3">
        <v>20200410</v>
      </c>
      <c r="D554" s="4" t="s">
        <v>53</v>
      </c>
      <c r="E554" s="5">
        <v>2102</v>
      </c>
      <c r="F554" s="5">
        <v>38660</v>
      </c>
      <c r="G554" s="3">
        <v>17</v>
      </c>
      <c r="H554" t="str">
        <f>VLOOKUP(D554,StateLookup!B:B,1,FALSE)</f>
        <v>UT</v>
      </c>
    </row>
    <row r="555" spans="1:8" ht="15.75" thickBot="1" x14ac:dyDescent="0.3">
      <c r="A555" s="6">
        <f t="shared" si="16"/>
        <v>43931</v>
      </c>
      <c r="B555" s="6" t="str">
        <f t="shared" si="17"/>
        <v>43931VA</v>
      </c>
      <c r="C555" s="3">
        <v>20200410</v>
      </c>
      <c r="D555" s="4" t="s">
        <v>54</v>
      </c>
      <c r="E555" s="5">
        <v>4509</v>
      </c>
      <c r="F555" s="5">
        <v>30950</v>
      </c>
      <c r="G555" s="3">
        <v>121</v>
      </c>
      <c r="H555" t="str">
        <f>VLOOKUP(D555,StateLookup!B:B,1,FALSE)</f>
        <v>VA</v>
      </c>
    </row>
    <row r="556" spans="1:8" ht="15.75" thickBot="1" x14ac:dyDescent="0.3">
      <c r="A556" s="6">
        <f t="shared" si="16"/>
        <v>43931</v>
      </c>
      <c r="B556" s="6" t="str">
        <f t="shared" si="17"/>
        <v>43931VI</v>
      </c>
      <c r="C556" s="3">
        <v>20200410</v>
      </c>
      <c r="D556" s="4" t="s">
        <v>55</v>
      </c>
      <c r="E556" s="3">
        <v>50</v>
      </c>
      <c r="F556" s="3">
        <v>273</v>
      </c>
      <c r="G556" s="3">
        <v>1</v>
      </c>
      <c r="H556" t="str">
        <f>VLOOKUP(D556,StateLookup!B:B,1,FALSE)</f>
        <v>VI</v>
      </c>
    </row>
    <row r="557" spans="1:8" ht="15.75" thickBot="1" x14ac:dyDescent="0.3">
      <c r="A557" s="6">
        <f t="shared" si="16"/>
        <v>43931</v>
      </c>
      <c r="B557" s="6" t="str">
        <f t="shared" si="17"/>
        <v>43931VT</v>
      </c>
      <c r="C557" s="3">
        <v>20200410</v>
      </c>
      <c r="D557" s="4" t="s">
        <v>56</v>
      </c>
      <c r="E557" s="3">
        <v>679</v>
      </c>
      <c r="F557" s="5">
        <v>7553</v>
      </c>
      <c r="G557" s="3">
        <v>24</v>
      </c>
      <c r="H557" t="str">
        <f>VLOOKUP(D557,StateLookup!B:B,1,FALSE)</f>
        <v>VT</v>
      </c>
    </row>
    <row r="558" spans="1:8" ht="15.75" thickBot="1" x14ac:dyDescent="0.3">
      <c r="A558" s="6">
        <f t="shared" si="16"/>
        <v>43931</v>
      </c>
      <c r="B558" s="6" t="str">
        <f t="shared" si="17"/>
        <v>43931WA</v>
      </c>
      <c r="C558" s="3">
        <v>20200410</v>
      </c>
      <c r="D558" s="4" t="s">
        <v>57</v>
      </c>
      <c r="E558" s="5">
        <v>10224</v>
      </c>
      <c r="F558" s="5">
        <v>83391</v>
      </c>
      <c r="G558" s="3">
        <v>446</v>
      </c>
      <c r="H558" t="str">
        <f>VLOOKUP(D558,StateLookup!B:B,1,FALSE)</f>
        <v>WA</v>
      </c>
    </row>
    <row r="559" spans="1:8" ht="15.75" thickBot="1" x14ac:dyDescent="0.3">
      <c r="A559" s="6">
        <f t="shared" si="16"/>
        <v>43931</v>
      </c>
      <c r="B559" s="6" t="str">
        <f t="shared" si="17"/>
        <v>43931WI</v>
      </c>
      <c r="C559" s="3">
        <v>20200410</v>
      </c>
      <c r="D559" s="4" t="s">
        <v>58</v>
      </c>
      <c r="E559" s="5">
        <v>3068</v>
      </c>
      <c r="F559" s="5">
        <v>33225</v>
      </c>
      <c r="G559" s="3">
        <v>128</v>
      </c>
      <c r="H559" t="str">
        <f>VLOOKUP(D559,StateLookup!B:B,1,FALSE)</f>
        <v>WI</v>
      </c>
    </row>
    <row r="560" spans="1:8" ht="15.75" thickBot="1" x14ac:dyDescent="0.3">
      <c r="A560" s="6">
        <f t="shared" si="16"/>
        <v>43931</v>
      </c>
      <c r="B560" s="6" t="str">
        <f t="shared" si="17"/>
        <v>43931WV</v>
      </c>
      <c r="C560" s="3">
        <v>20200410</v>
      </c>
      <c r="D560" s="4" t="s">
        <v>59</v>
      </c>
      <c r="E560" s="3">
        <v>554</v>
      </c>
      <c r="F560" s="5">
        <v>14001</v>
      </c>
      <c r="G560" s="3">
        <v>5</v>
      </c>
      <c r="H560" t="str">
        <f>VLOOKUP(D560,StateLookup!B:B,1,FALSE)</f>
        <v>WV</v>
      </c>
    </row>
    <row r="561" spans="1:8" ht="15.75" thickBot="1" x14ac:dyDescent="0.3">
      <c r="A561" s="6">
        <f t="shared" si="16"/>
        <v>43931</v>
      </c>
      <c r="B561" s="6" t="str">
        <f t="shared" si="17"/>
        <v>43931WY</v>
      </c>
      <c r="C561" s="3">
        <v>20200410</v>
      </c>
      <c r="D561" s="4" t="s">
        <v>60</v>
      </c>
      <c r="E561" s="3">
        <v>253</v>
      </c>
      <c r="F561" s="5">
        <v>4736</v>
      </c>
      <c r="G561" s="3">
        <v>0</v>
      </c>
      <c r="H561" t="str">
        <f>VLOOKUP(D561,StateLookup!B:B,1,FALSE)</f>
        <v>WY</v>
      </c>
    </row>
    <row r="562" spans="1:8" ht="15.75" thickBot="1" x14ac:dyDescent="0.3">
      <c r="A562" s="6">
        <f t="shared" si="16"/>
        <v>43930</v>
      </c>
      <c r="B562" s="6" t="str">
        <f t="shared" si="17"/>
        <v>43930AK</v>
      </c>
      <c r="C562" s="3">
        <v>20200409</v>
      </c>
      <c r="D562" s="4" t="s">
        <v>5</v>
      </c>
      <c r="E562" s="3">
        <v>235</v>
      </c>
      <c r="F562" s="5">
        <v>6988</v>
      </c>
      <c r="G562" s="3">
        <v>7</v>
      </c>
      <c r="H562" t="str">
        <f>VLOOKUP(D562,StateLookup!B:B,1,FALSE)</f>
        <v>AK</v>
      </c>
    </row>
    <row r="563" spans="1:8" ht="15.75" thickBot="1" x14ac:dyDescent="0.3">
      <c r="A563" s="6">
        <f t="shared" si="16"/>
        <v>43930</v>
      </c>
      <c r="B563" s="6" t="str">
        <f t="shared" si="17"/>
        <v>43930AL</v>
      </c>
      <c r="C563" s="3">
        <v>20200409</v>
      </c>
      <c r="D563" s="4" t="s">
        <v>6</v>
      </c>
      <c r="E563" s="5">
        <v>2769</v>
      </c>
      <c r="F563" s="5">
        <v>18058</v>
      </c>
      <c r="G563" s="3">
        <v>74</v>
      </c>
      <c r="H563" t="str">
        <f>VLOOKUP(D563,StateLookup!B:B,1,FALSE)</f>
        <v>AL</v>
      </c>
    </row>
    <row r="564" spans="1:8" ht="15.75" thickBot="1" x14ac:dyDescent="0.3">
      <c r="A564" s="6">
        <f t="shared" si="16"/>
        <v>43930</v>
      </c>
      <c r="B564" s="6" t="str">
        <f t="shared" si="17"/>
        <v>43930AR</v>
      </c>
      <c r="C564" s="3">
        <v>20200409</v>
      </c>
      <c r="D564" s="4" t="s">
        <v>7</v>
      </c>
      <c r="E564" s="5">
        <v>1119</v>
      </c>
      <c r="F564" s="5">
        <v>13832</v>
      </c>
      <c r="G564" s="3">
        <v>21</v>
      </c>
      <c r="H564" t="str">
        <f>VLOOKUP(D564,StateLookup!B:B,1,FALSE)</f>
        <v>AR</v>
      </c>
    </row>
    <row r="565" spans="1:8" ht="15.75" thickBot="1" x14ac:dyDescent="0.3">
      <c r="A565" s="6">
        <f t="shared" si="16"/>
        <v>43930</v>
      </c>
      <c r="B565" s="6" t="str">
        <f t="shared" si="17"/>
        <v>43930AS</v>
      </c>
      <c r="C565" s="3">
        <v>20200409</v>
      </c>
      <c r="D565" s="4" t="s">
        <v>8</v>
      </c>
      <c r="E565" s="3">
        <v>0</v>
      </c>
      <c r="F565" s="3">
        <v>3</v>
      </c>
      <c r="G565" s="3">
        <v>0</v>
      </c>
      <c r="H565" t="str">
        <f>VLOOKUP(D565,StateLookup!B:B,1,FALSE)</f>
        <v>AS</v>
      </c>
    </row>
    <row r="566" spans="1:8" ht="15.75" thickBot="1" x14ac:dyDescent="0.3">
      <c r="A566" s="6">
        <f t="shared" si="16"/>
        <v>43930</v>
      </c>
      <c r="B566" s="6" t="str">
        <f t="shared" si="17"/>
        <v>43930AZ</v>
      </c>
      <c r="C566" s="3">
        <v>20200409</v>
      </c>
      <c r="D566" s="4" t="s">
        <v>9</v>
      </c>
      <c r="E566" s="5">
        <v>3018</v>
      </c>
      <c r="F566" s="5">
        <v>34160</v>
      </c>
      <c r="G566" s="3">
        <v>89</v>
      </c>
      <c r="H566" t="str">
        <f>VLOOKUP(D566,StateLookup!B:B,1,FALSE)</f>
        <v>AZ</v>
      </c>
    </row>
    <row r="567" spans="1:8" ht="15.75" thickBot="1" x14ac:dyDescent="0.3">
      <c r="A567" s="6">
        <f t="shared" si="16"/>
        <v>43930</v>
      </c>
      <c r="B567" s="6" t="str">
        <f t="shared" si="17"/>
        <v>43930CA</v>
      </c>
      <c r="C567" s="3">
        <v>20200409</v>
      </c>
      <c r="D567" s="4" t="s">
        <v>10</v>
      </c>
      <c r="E567" s="5">
        <v>18309</v>
      </c>
      <c r="F567" s="5">
        <v>145191</v>
      </c>
      <c r="G567" s="3">
        <v>492</v>
      </c>
      <c r="H567" t="str">
        <f>VLOOKUP(D567,StateLookup!B:B,1,FALSE)</f>
        <v>CA</v>
      </c>
    </row>
    <row r="568" spans="1:8" ht="15.75" thickBot="1" x14ac:dyDescent="0.3">
      <c r="A568" s="6">
        <f t="shared" si="16"/>
        <v>43930</v>
      </c>
      <c r="B568" s="6" t="str">
        <f t="shared" si="17"/>
        <v>43930CO</v>
      </c>
      <c r="C568" s="3">
        <v>20200409</v>
      </c>
      <c r="D568" s="4" t="s">
        <v>11</v>
      </c>
      <c r="E568" s="5">
        <v>5655</v>
      </c>
      <c r="F568" s="5">
        <v>23544</v>
      </c>
      <c r="G568" s="3">
        <v>193</v>
      </c>
      <c r="H568" t="str">
        <f>VLOOKUP(D568,StateLookup!B:B,1,FALSE)</f>
        <v>CO</v>
      </c>
    </row>
    <row r="569" spans="1:8" ht="15.75" thickBot="1" x14ac:dyDescent="0.3">
      <c r="A569" s="6">
        <f t="shared" si="16"/>
        <v>43930</v>
      </c>
      <c r="B569" s="6" t="str">
        <f t="shared" si="17"/>
        <v>43930CT</v>
      </c>
      <c r="C569" s="3">
        <v>20200409</v>
      </c>
      <c r="D569" s="4" t="s">
        <v>12</v>
      </c>
      <c r="E569" s="5">
        <v>9784</v>
      </c>
      <c r="F569" s="5">
        <v>23718</v>
      </c>
      <c r="G569" s="3">
        <v>380</v>
      </c>
      <c r="H569" t="str">
        <f>VLOOKUP(D569,StateLookup!B:B,1,FALSE)</f>
        <v>CT</v>
      </c>
    </row>
    <row r="570" spans="1:8" ht="15.75" thickBot="1" x14ac:dyDescent="0.3">
      <c r="A570" s="6">
        <f t="shared" si="16"/>
        <v>43930</v>
      </c>
      <c r="B570" s="6" t="str">
        <f t="shared" si="17"/>
        <v>43930DC</v>
      </c>
      <c r="C570" s="3">
        <v>20200409</v>
      </c>
      <c r="D570" s="4" t="s">
        <v>13</v>
      </c>
      <c r="E570" s="5">
        <v>1523</v>
      </c>
      <c r="F570" s="5">
        <v>7201</v>
      </c>
      <c r="G570" s="3">
        <v>32</v>
      </c>
      <c r="H570" t="str">
        <f>VLOOKUP(D570,StateLookup!B:B,1,FALSE)</f>
        <v>DC</v>
      </c>
    </row>
    <row r="571" spans="1:8" ht="15.75" thickBot="1" x14ac:dyDescent="0.3">
      <c r="A571" s="6">
        <f t="shared" si="16"/>
        <v>43930</v>
      </c>
      <c r="B571" s="6" t="str">
        <f t="shared" si="17"/>
        <v>43930DE</v>
      </c>
      <c r="C571" s="3">
        <v>20200409</v>
      </c>
      <c r="D571" s="4" t="s">
        <v>14</v>
      </c>
      <c r="E571" s="5">
        <v>1207</v>
      </c>
      <c r="F571" s="5">
        <v>8683</v>
      </c>
      <c r="G571" s="3">
        <v>23</v>
      </c>
      <c r="H571" t="str">
        <f>VLOOKUP(D571,StateLookup!B:B,1,FALSE)</f>
        <v>DE</v>
      </c>
    </row>
    <row r="572" spans="1:8" ht="15.75" thickBot="1" x14ac:dyDescent="0.3">
      <c r="A572" s="6">
        <f t="shared" si="16"/>
        <v>43930</v>
      </c>
      <c r="B572" s="6" t="str">
        <f t="shared" si="17"/>
        <v>43930FL</v>
      </c>
      <c r="C572" s="3">
        <v>20200409</v>
      </c>
      <c r="D572" s="4" t="s">
        <v>15</v>
      </c>
      <c r="E572" s="5">
        <v>16364</v>
      </c>
      <c r="F572" s="5">
        <v>136185</v>
      </c>
      <c r="G572" s="3">
        <v>354</v>
      </c>
      <c r="H572" t="str">
        <f>VLOOKUP(D572,StateLookup!B:B,1,FALSE)</f>
        <v>FL</v>
      </c>
    </row>
    <row r="573" spans="1:8" ht="15.75" thickBot="1" x14ac:dyDescent="0.3">
      <c r="A573" s="6">
        <f t="shared" si="16"/>
        <v>43930</v>
      </c>
      <c r="B573" s="6" t="str">
        <f t="shared" si="17"/>
        <v>43930GA</v>
      </c>
      <c r="C573" s="3">
        <v>20200409</v>
      </c>
      <c r="D573" s="4" t="s">
        <v>16</v>
      </c>
      <c r="E573" s="5">
        <v>10566</v>
      </c>
      <c r="F573" s="5">
        <v>30519</v>
      </c>
      <c r="G573" s="3">
        <v>379</v>
      </c>
      <c r="H573" t="str">
        <f>VLOOKUP(D573,StateLookup!B:B,1,FALSE)</f>
        <v>GA</v>
      </c>
    </row>
    <row r="574" spans="1:8" ht="15.75" thickBot="1" x14ac:dyDescent="0.3">
      <c r="A574" s="6">
        <f t="shared" si="16"/>
        <v>43930</v>
      </c>
      <c r="B574" s="6" t="str">
        <f t="shared" si="17"/>
        <v>43930GU</v>
      </c>
      <c r="C574" s="3">
        <v>20200409</v>
      </c>
      <c r="D574" s="4" t="s">
        <v>17</v>
      </c>
      <c r="E574" s="3">
        <v>128</v>
      </c>
      <c r="F574" s="3">
        <v>593</v>
      </c>
      <c r="G574" s="3">
        <v>4</v>
      </c>
      <c r="H574" t="str">
        <f>VLOOKUP(D574,StateLookup!B:B,1,FALSE)</f>
        <v>GU</v>
      </c>
    </row>
    <row r="575" spans="1:8" ht="15.75" thickBot="1" x14ac:dyDescent="0.3">
      <c r="A575" s="6">
        <f t="shared" si="16"/>
        <v>43930</v>
      </c>
      <c r="B575" s="6" t="str">
        <f t="shared" si="17"/>
        <v>43930HI</v>
      </c>
      <c r="C575" s="3">
        <v>20200409</v>
      </c>
      <c r="D575" s="4" t="s">
        <v>18</v>
      </c>
      <c r="E575" s="3">
        <v>435</v>
      </c>
      <c r="F575" s="5">
        <v>15316</v>
      </c>
      <c r="G575" s="3">
        <v>5</v>
      </c>
      <c r="H575" t="str">
        <f>VLOOKUP(D575,StateLookup!B:B,1,FALSE)</f>
        <v>HI</v>
      </c>
    </row>
    <row r="576" spans="1:8" ht="15.75" thickBot="1" x14ac:dyDescent="0.3">
      <c r="A576" s="6">
        <f t="shared" si="16"/>
        <v>43930</v>
      </c>
      <c r="B576" s="6" t="str">
        <f t="shared" si="17"/>
        <v>43930IA</v>
      </c>
      <c r="C576" s="3">
        <v>20200409</v>
      </c>
      <c r="D576" s="4" t="s">
        <v>19</v>
      </c>
      <c r="E576" s="5">
        <v>1270</v>
      </c>
      <c r="F576" s="5">
        <v>13703</v>
      </c>
      <c r="G576" s="3">
        <v>29</v>
      </c>
      <c r="H576" t="str">
        <f>VLOOKUP(D576,StateLookup!B:B,1,FALSE)</f>
        <v>IA</v>
      </c>
    </row>
    <row r="577" spans="1:8" ht="15.75" thickBot="1" x14ac:dyDescent="0.3">
      <c r="A577" s="6">
        <f t="shared" si="16"/>
        <v>43930</v>
      </c>
      <c r="B577" s="6" t="str">
        <f t="shared" si="17"/>
        <v>43930ID</v>
      </c>
      <c r="C577" s="3">
        <v>20200409</v>
      </c>
      <c r="D577" s="4" t="s">
        <v>20</v>
      </c>
      <c r="E577" s="5">
        <v>1232</v>
      </c>
      <c r="F577" s="5">
        <v>11299</v>
      </c>
      <c r="G577" s="3">
        <v>18</v>
      </c>
      <c r="H577" t="str">
        <f>VLOOKUP(D577,StateLookup!B:B,1,FALSE)</f>
        <v>ID</v>
      </c>
    </row>
    <row r="578" spans="1:8" ht="15.75" thickBot="1" x14ac:dyDescent="0.3">
      <c r="A578" s="6">
        <f t="shared" si="16"/>
        <v>43930</v>
      </c>
      <c r="B578" s="6" t="str">
        <f t="shared" si="17"/>
        <v>43930IL</v>
      </c>
      <c r="C578" s="3">
        <v>20200409</v>
      </c>
      <c r="D578" s="4" t="s">
        <v>21</v>
      </c>
      <c r="E578" s="5">
        <v>16422</v>
      </c>
      <c r="F578" s="5">
        <v>64435</v>
      </c>
      <c r="G578" s="3">
        <v>528</v>
      </c>
      <c r="H578" t="str">
        <f>VLOOKUP(D578,StateLookup!B:B,1,FALSE)</f>
        <v>IL</v>
      </c>
    </row>
    <row r="579" spans="1:8" ht="15.75" thickBot="1" x14ac:dyDescent="0.3">
      <c r="A579" s="6">
        <f t="shared" ref="A579:A642" si="18">DATE(LEFT(C579,4),LEFT(RIGHT(C579,4),2),RIGHT(C579,2))</f>
        <v>43930</v>
      </c>
      <c r="B579" s="6" t="str">
        <f t="shared" ref="B579:B642" si="19">A579&amp;D579</f>
        <v>43930IN</v>
      </c>
      <c r="C579" s="3">
        <v>20200409</v>
      </c>
      <c r="D579" s="4" t="s">
        <v>22</v>
      </c>
      <c r="E579" s="5">
        <v>6351</v>
      </c>
      <c r="F579" s="5">
        <v>25782</v>
      </c>
      <c r="G579" s="3">
        <v>245</v>
      </c>
      <c r="H579" t="str">
        <f>VLOOKUP(D579,StateLookup!B:B,1,FALSE)</f>
        <v>IN</v>
      </c>
    </row>
    <row r="580" spans="1:8" ht="15.75" thickBot="1" x14ac:dyDescent="0.3">
      <c r="A580" s="6">
        <f t="shared" si="18"/>
        <v>43930</v>
      </c>
      <c r="B580" s="6" t="str">
        <f t="shared" si="19"/>
        <v>43930KS</v>
      </c>
      <c r="C580" s="3">
        <v>20200409</v>
      </c>
      <c r="D580" s="4" t="s">
        <v>23</v>
      </c>
      <c r="E580" s="5">
        <v>1106</v>
      </c>
      <c r="F580" s="5">
        <v>9669</v>
      </c>
      <c r="G580" s="3">
        <v>42</v>
      </c>
      <c r="H580" t="str">
        <f>VLOOKUP(D580,StateLookup!B:B,1,FALSE)</f>
        <v>KS</v>
      </c>
    </row>
    <row r="581" spans="1:8" ht="15.75" thickBot="1" x14ac:dyDescent="0.3">
      <c r="A581" s="6">
        <f t="shared" si="18"/>
        <v>43930</v>
      </c>
      <c r="B581" s="6" t="str">
        <f t="shared" si="19"/>
        <v>43930KY</v>
      </c>
      <c r="C581" s="3">
        <v>20200409</v>
      </c>
      <c r="D581" s="4" t="s">
        <v>24</v>
      </c>
      <c r="E581" s="5">
        <v>1346</v>
      </c>
      <c r="F581" s="5">
        <v>20455</v>
      </c>
      <c r="G581" s="3">
        <v>73</v>
      </c>
      <c r="H581" t="str">
        <f>VLOOKUP(D581,StateLookup!B:B,1,FALSE)</f>
        <v>KY</v>
      </c>
    </row>
    <row r="582" spans="1:8" ht="15.75" thickBot="1" x14ac:dyDescent="0.3">
      <c r="A582" s="6">
        <f t="shared" si="18"/>
        <v>43930</v>
      </c>
      <c r="B582" s="6" t="str">
        <f t="shared" si="19"/>
        <v>43930LA</v>
      </c>
      <c r="C582" s="3">
        <v>20200409</v>
      </c>
      <c r="D582" s="4" t="s">
        <v>25</v>
      </c>
      <c r="E582" s="5">
        <v>18283</v>
      </c>
      <c r="F582" s="5">
        <v>68636</v>
      </c>
      <c r="G582" s="3">
        <v>702</v>
      </c>
      <c r="H582" t="str">
        <f>VLOOKUP(D582,StateLookup!B:B,1,FALSE)</f>
        <v>LA</v>
      </c>
    </row>
    <row r="583" spans="1:8" ht="15.75" thickBot="1" x14ac:dyDescent="0.3">
      <c r="A583" s="6">
        <f t="shared" si="18"/>
        <v>43930</v>
      </c>
      <c r="B583" s="6" t="str">
        <f t="shared" si="19"/>
        <v>43930MA</v>
      </c>
      <c r="C583" s="3">
        <v>20200409</v>
      </c>
      <c r="D583" s="4" t="s">
        <v>26</v>
      </c>
      <c r="E583" s="5">
        <v>18941</v>
      </c>
      <c r="F583" s="5">
        <v>76017</v>
      </c>
      <c r="G583" s="3">
        <v>503</v>
      </c>
      <c r="H583" t="str">
        <f>VLOOKUP(D583,StateLookup!B:B,1,FALSE)</f>
        <v>MA</v>
      </c>
    </row>
    <row r="584" spans="1:8" ht="15.75" thickBot="1" x14ac:dyDescent="0.3">
      <c r="A584" s="6">
        <f t="shared" si="18"/>
        <v>43930</v>
      </c>
      <c r="B584" s="6" t="str">
        <f t="shared" si="19"/>
        <v>43930MD</v>
      </c>
      <c r="C584" s="3">
        <v>20200409</v>
      </c>
      <c r="D584" s="4" t="s">
        <v>27</v>
      </c>
      <c r="E584" s="5">
        <v>6185</v>
      </c>
      <c r="F584" s="5">
        <v>35344</v>
      </c>
      <c r="G584" s="3">
        <v>138</v>
      </c>
      <c r="H584" t="str">
        <f>VLOOKUP(D584,StateLookup!B:B,1,FALSE)</f>
        <v>MD</v>
      </c>
    </row>
    <row r="585" spans="1:8" ht="15.75" thickBot="1" x14ac:dyDescent="0.3">
      <c r="A585" s="6">
        <f t="shared" si="18"/>
        <v>43930</v>
      </c>
      <c r="B585" s="6" t="str">
        <f t="shared" si="19"/>
        <v>43930ME</v>
      </c>
      <c r="C585" s="3">
        <v>20200409</v>
      </c>
      <c r="D585" s="4" t="s">
        <v>28</v>
      </c>
      <c r="E585" s="3">
        <v>560</v>
      </c>
      <c r="F585" s="5">
        <v>6088</v>
      </c>
      <c r="G585" s="3">
        <v>16</v>
      </c>
      <c r="H585" t="str">
        <f>VLOOKUP(D585,StateLookup!B:B,1,FALSE)</f>
        <v>ME</v>
      </c>
    </row>
    <row r="586" spans="1:8" ht="15.75" thickBot="1" x14ac:dyDescent="0.3">
      <c r="A586" s="6">
        <f t="shared" si="18"/>
        <v>43930</v>
      </c>
      <c r="B586" s="6" t="str">
        <f t="shared" si="19"/>
        <v>43930MI</v>
      </c>
      <c r="C586" s="3">
        <v>20200409</v>
      </c>
      <c r="D586" s="4" t="s">
        <v>29</v>
      </c>
      <c r="E586" s="5">
        <v>21504</v>
      </c>
      <c r="F586" s="5">
        <v>45550</v>
      </c>
      <c r="G586" s="3">
        <v>1076</v>
      </c>
      <c r="H586" t="str">
        <f>VLOOKUP(D586,StateLookup!B:B,1,FALSE)</f>
        <v>MI</v>
      </c>
    </row>
    <row r="587" spans="1:8" ht="15.75" thickBot="1" x14ac:dyDescent="0.3">
      <c r="A587" s="6">
        <f t="shared" si="18"/>
        <v>43930</v>
      </c>
      <c r="B587" s="6" t="str">
        <f t="shared" si="19"/>
        <v>43930MN</v>
      </c>
      <c r="C587" s="3">
        <v>20200409</v>
      </c>
      <c r="D587" s="4" t="s">
        <v>30</v>
      </c>
      <c r="E587" s="5">
        <v>1242</v>
      </c>
      <c r="F587" s="5">
        <v>31052</v>
      </c>
      <c r="G587" s="3">
        <v>50</v>
      </c>
      <c r="H587" t="str">
        <f>VLOOKUP(D587,StateLookup!B:B,1,FALSE)</f>
        <v>MN</v>
      </c>
    </row>
    <row r="588" spans="1:8" ht="15.75" thickBot="1" x14ac:dyDescent="0.3">
      <c r="A588" s="6">
        <f t="shared" si="18"/>
        <v>43930</v>
      </c>
      <c r="B588" s="6" t="str">
        <f t="shared" si="19"/>
        <v>43930MO</v>
      </c>
      <c r="C588" s="3">
        <v>20200409</v>
      </c>
      <c r="D588" s="4" t="s">
        <v>31</v>
      </c>
      <c r="E588" s="5">
        <v>3539</v>
      </c>
      <c r="F588" s="5">
        <v>34955</v>
      </c>
      <c r="G588" s="3">
        <v>77</v>
      </c>
      <c r="H588" t="str">
        <f>VLOOKUP(D588,StateLookup!B:B,1,FALSE)</f>
        <v>MO</v>
      </c>
    </row>
    <row r="589" spans="1:8" ht="15.75" thickBot="1" x14ac:dyDescent="0.3">
      <c r="A589" s="6">
        <f t="shared" si="18"/>
        <v>43930</v>
      </c>
      <c r="B589" s="6" t="str">
        <f t="shared" si="19"/>
        <v>43930MP</v>
      </c>
      <c r="C589" s="3">
        <v>20200409</v>
      </c>
      <c r="D589" s="4" t="s">
        <v>32</v>
      </c>
      <c r="E589" s="3">
        <v>11</v>
      </c>
      <c r="F589" s="3">
        <v>27</v>
      </c>
      <c r="G589" s="3">
        <v>2</v>
      </c>
      <c r="H589" t="str">
        <f>VLOOKUP(D589,StateLookup!B:B,1,FALSE)</f>
        <v>MP</v>
      </c>
    </row>
    <row r="590" spans="1:8" ht="15.75" thickBot="1" x14ac:dyDescent="0.3">
      <c r="A590" s="6">
        <f t="shared" si="18"/>
        <v>43930</v>
      </c>
      <c r="B590" s="6" t="str">
        <f t="shared" si="19"/>
        <v>43930MS</v>
      </c>
      <c r="C590" s="3">
        <v>20200409</v>
      </c>
      <c r="D590" s="4" t="s">
        <v>33</v>
      </c>
      <c r="E590" s="5">
        <v>2260</v>
      </c>
      <c r="F590" s="5">
        <v>18632</v>
      </c>
      <c r="G590" s="3">
        <v>76</v>
      </c>
      <c r="H590" t="str">
        <f>VLOOKUP(D590,StateLookup!B:B,1,FALSE)</f>
        <v>MS</v>
      </c>
    </row>
    <row r="591" spans="1:8" ht="15.75" thickBot="1" x14ac:dyDescent="0.3">
      <c r="A591" s="6">
        <f t="shared" si="18"/>
        <v>43930</v>
      </c>
      <c r="B591" s="6" t="str">
        <f t="shared" si="19"/>
        <v>43930MT</v>
      </c>
      <c r="C591" s="3">
        <v>20200409</v>
      </c>
      <c r="D591" s="4" t="s">
        <v>34</v>
      </c>
      <c r="E591" s="3">
        <v>354</v>
      </c>
      <c r="F591" s="5">
        <v>7506</v>
      </c>
      <c r="G591" s="3">
        <v>6</v>
      </c>
      <c r="H591" t="str">
        <f>VLOOKUP(D591,StateLookup!B:B,1,FALSE)</f>
        <v>MT</v>
      </c>
    </row>
    <row r="592" spans="1:8" ht="15.75" thickBot="1" x14ac:dyDescent="0.3">
      <c r="A592" s="6">
        <f t="shared" si="18"/>
        <v>43930</v>
      </c>
      <c r="B592" s="6" t="str">
        <f t="shared" si="19"/>
        <v>43930NC</v>
      </c>
      <c r="C592" s="3">
        <v>20200409</v>
      </c>
      <c r="D592" s="4" t="s">
        <v>35</v>
      </c>
      <c r="E592" s="5">
        <v>3651</v>
      </c>
      <c r="F592" s="5">
        <v>44158</v>
      </c>
      <c r="G592" s="3">
        <v>65</v>
      </c>
      <c r="H592" t="str">
        <f>VLOOKUP(D592,StateLookup!B:B,1,FALSE)</f>
        <v>NC</v>
      </c>
    </row>
    <row r="593" spans="1:8" ht="15.75" thickBot="1" x14ac:dyDescent="0.3">
      <c r="A593" s="6">
        <f t="shared" si="18"/>
        <v>43930</v>
      </c>
      <c r="B593" s="6" t="str">
        <f t="shared" si="19"/>
        <v>43930ND</v>
      </c>
      <c r="C593" s="3">
        <v>20200409</v>
      </c>
      <c r="D593" s="4" t="s">
        <v>36</v>
      </c>
      <c r="E593" s="3">
        <v>269</v>
      </c>
      <c r="F593" s="5">
        <v>8721</v>
      </c>
      <c r="G593" s="3">
        <v>5</v>
      </c>
      <c r="H593" t="str">
        <f>VLOOKUP(D593,StateLookup!B:B,1,FALSE)</f>
        <v>ND</v>
      </c>
    </row>
    <row r="594" spans="1:8" ht="15.75" thickBot="1" x14ac:dyDescent="0.3">
      <c r="A594" s="6">
        <f t="shared" si="18"/>
        <v>43930</v>
      </c>
      <c r="B594" s="6" t="str">
        <f t="shared" si="19"/>
        <v>43930NE</v>
      </c>
      <c r="C594" s="3">
        <v>20200409</v>
      </c>
      <c r="D594" s="4" t="s">
        <v>37</v>
      </c>
      <c r="E594" s="3">
        <v>567</v>
      </c>
      <c r="F594" s="5">
        <v>8116</v>
      </c>
      <c r="G594" s="3">
        <v>14</v>
      </c>
      <c r="H594" t="str">
        <f>VLOOKUP(D594,StateLookup!B:B,1,FALSE)</f>
        <v>NE</v>
      </c>
    </row>
    <row r="595" spans="1:8" ht="15.75" thickBot="1" x14ac:dyDescent="0.3">
      <c r="A595" s="6">
        <f t="shared" si="18"/>
        <v>43930</v>
      </c>
      <c r="B595" s="6" t="str">
        <f t="shared" si="19"/>
        <v>43930NH</v>
      </c>
      <c r="C595" s="3">
        <v>20200409</v>
      </c>
      <c r="D595" s="4" t="s">
        <v>38</v>
      </c>
      <c r="E595" s="3">
        <v>788</v>
      </c>
      <c r="F595" s="5">
        <v>8763</v>
      </c>
      <c r="G595" s="3">
        <v>18</v>
      </c>
      <c r="H595" t="str">
        <f>VLOOKUP(D595,StateLookup!B:B,1,FALSE)</f>
        <v>NH</v>
      </c>
    </row>
    <row r="596" spans="1:8" ht="15.75" thickBot="1" x14ac:dyDescent="0.3">
      <c r="A596" s="6">
        <f t="shared" si="18"/>
        <v>43930</v>
      </c>
      <c r="B596" s="6" t="str">
        <f t="shared" si="19"/>
        <v>43930NJ</v>
      </c>
      <c r="C596" s="3">
        <v>20200409</v>
      </c>
      <c r="D596" s="4" t="s">
        <v>39</v>
      </c>
      <c r="E596" s="5">
        <v>51027</v>
      </c>
      <c r="F596" s="5">
        <v>56165</v>
      </c>
      <c r="G596" s="3">
        <v>1700</v>
      </c>
      <c r="H596" t="str">
        <f>VLOOKUP(D596,StateLookup!B:B,1,FALSE)</f>
        <v>NJ</v>
      </c>
    </row>
    <row r="597" spans="1:8" ht="15.75" thickBot="1" x14ac:dyDescent="0.3">
      <c r="A597" s="6">
        <f t="shared" si="18"/>
        <v>43930</v>
      </c>
      <c r="B597" s="6" t="str">
        <f t="shared" si="19"/>
        <v>43930NM</v>
      </c>
      <c r="C597" s="3">
        <v>20200409</v>
      </c>
      <c r="D597" s="4" t="s">
        <v>40</v>
      </c>
      <c r="E597" s="3">
        <v>865</v>
      </c>
      <c r="F597" s="5">
        <v>22942</v>
      </c>
      <c r="G597" s="3">
        <v>16</v>
      </c>
      <c r="H597" t="str">
        <f>VLOOKUP(D597,StateLookup!B:B,1,FALSE)</f>
        <v>NM</v>
      </c>
    </row>
    <row r="598" spans="1:8" ht="15.75" thickBot="1" x14ac:dyDescent="0.3">
      <c r="A598" s="6">
        <f t="shared" si="18"/>
        <v>43930</v>
      </c>
      <c r="B598" s="6" t="str">
        <f t="shared" si="19"/>
        <v>43930NV</v>
      </c>
      <c r="C598" s="3">
        <v>20200409</v>
      </c>
      <c r="D598" s="4" t="s">
        <v>41</v>
      </c>
      <c r="E598" s="5">
        <v>2456</v>
      </c>
      <c r="F598" s="5">
        <v>19315</v>
      </c>
      <c r="G598" s="3">
        <v>80</v>
      </c>
      <c r="H598" t="str">
        <f>VLOOKUP(D598,StateLookup!B:B,1,FALSE)</f>
        <v>NV</v>
      </c>
    </row>
    <row r="599" spans="1:8" ht="15.75" thickBot="1" x14ac:dyDescent="0.3">
      <c r="A599" s="6">
        <f t="shared" si="18"/>
        <v>43930</v>
      </c>
      <c r="B599" s="6" t="str">
        <f t="shared" si="19"/>
        <v>43930NY</v>
      </c>
      <c r="C599" s="3">
        <v>20200409</v>
      </c>
      <c r="D599" s="4" t="s">
        <v>42</v>
      </c>
      <c r="E599" s="5">
        <v>159937</v>
      </c>
      <c r="F599" s="5">
        <v>231612</v>
      </c>
      <c r="G599" s="3">
        <v>7067</v>
      </c>
      <c r="H599" t="str">
        <f>VLOOKUP(D599,StateLookup!B:B,1,FALSE)</f>
        <v>NY</v>
      </c>
    </row>
    <row r="600" spans="1:8" ht="15.75" thickBot="1" x14ac:dyDescent="0.3">
      <c r="A600" s="6">
        <f t="shared" si="18"/>
        <v>43930</v>
      </c>
      <c r="B600" s="6" t="str">
        <f t="shared" si="19"/>
        <v>43930OH</v>
      </c>
      <c r="C600" s="3">
        <v>20200409</v>
      </c>
      <c r="D600" s="4" t="s">
        <v>43</v>
      </c>
      <c r="E600" s="5">
        <v>5512</v>
      </c>
      <c r="F600" s="5">
        <v>50473</v>
      </c>
      <c r="G600" s="3">
        <v>213</v>
      </c>
      <c r="H600" t="str">
        <f>VLOOKUP(D600,StateLookup!B:B,1,FALSE)</f>
        <v>OH</v>
      </c>
    </row>
    <row r="601" spans="1:8" ht="15.75" thickBot="1" x14ac:dyDescent="0.3">
      <c r="A601" s="6">
        <f t="shared" si="18"/>
        <v>43930</v>
      </c>
      <c r="B601" s="6" t="str">
        <f t="shared" si="19"/>
        <v>43930OK</v>
      </c>
      <c r="C601" s="3">
        <v>20200409</v>
      </c>
      <c r="D601" s="4" t="s">
        <v>44</v>
      </c>
      <c r="E601" s="5">
        <v>1684</v>
      </c>
      <c r="F601" s="5">
        <v>18595</v>
      </c>
      <c r="G601" s="3">
        <v>80</v>
      </c>
      <c r="H601" t="str">
        <f>VLOOKUP(D601,StateLookup!B:B,1,FALSE)</f>
        <v>OK</v>
      </c>
    </row>
    <row r="602" spans="1:8" ht="15.75" thickBot="1" x14ac:dyDescent="0.3">
      <c r="A602" s="6">
        <f t="shared" si="18"/>
        <v>43930</v>
      </c>
      <c r="B602" s="6" t="str">
        <f t="shared" si="19"/>
        <v>43930OR</v>
      </c>
      <c r="C602" s="3">
        <v>20200409</v>
      </c>
      <c r="D602" s="4" t="s">
        <v>45</v>
      </c>
      <c r="E602" s="5">
        <v>1321</v>
      </c>
      <c r="F602" s="5">
        <v>24306</v>
      </c>
      <c r="G602" s="3">
        <v>44</v>
      </c>
      <c r="H602" t="str">
        <f>VLOOKUP(D602,StateLookup!B:B,1,FALSE)</f>
        <v>OR</v>
      </c>
    </row>
    <row r="603" spans="1:8" ht="15.75" thickBot="1" x14ac:dyDescent="0.3">
      <c r="A603" s="6">
        <f t="shared" si="18"/>
        <v>43930</v>
      </c>
      <c r="B603" s="6" t="str">
        <f t="shared" si="19"/>
        <v>43930PA</v>
      </c>
      <c r="C603" s="3">
        <v>20200409</v>
      </c>
      <c r="D603" s="4" t="s">
        <v>46</v>
      </c>
      <c r="E603" s="5">
        <v>18228</v>
      </c>
      <c r="F603" s="5">
        <v>87374</v>
      </c>
      <c r="G603" s="3">
        <v>338</v>
      </c>
      <c r="H603" t="str">
        <f>VLOOKUP(D603,StateLookup!B:B,1,FALSE)</f>
        <v>PA</v>
      </c>
    </row>
    <row r="604" spans="1:8" ht="15.75" thickBot="1" x14ac:dyDescent="0.3">
      <c r="A604" s="6">
        <f t="shared" si="18"/>
        <v>43930</v>
      </c>
      <c r="B604" s="6" t="str">
        <f t="shared" si="19"/>
        <v>43930PR</v>
      </c>
      <c r="C604" s="3">
        <v>20200409</v>
      </c>
      <c r="D604" s="4" t="s">
        <v>47</v>
      </c>
      <c r="E604" s="3">
        <v>683</v>
      </c>
      <c r="F604" s="5">
        <v>4703</v>
      </c>
      <c r="G604" s="3">
        <v>33</v>
      </c>
      <c r="H604" t="str">
        <f>VLOOKUP(D604,StateLookup!B:B,1,FALSE)</f>
        <v>PR</v>
      </c>
    </row>
    <row r="605" spans="1:8" ht="15.75" thickBot="1" x14ac:dyDescent="0.3">
      <c r="A605" s="6">
        <f t="shared" si="18"/>
        <v>43930</v>
      </c>
      <c r="B605" s="6" t="str">
        <f t="shared" si="19"/>
        <v>43930RI</v>
      </c>
      <c r="C605" s="3">
        <v>20200409</v>
      </c>
      <c r="D605" s="4" t="s">
        <v>48</v>
      </c>
      <c r="E605" s="5">
        <v>1727</v>
      </c>
      <c r="F605" s="5">
        <v>10682</v>
      </c>
      <c r="G605" s="3">
        <v>43</v>
      </c>
      <c r="H605" t="str">
        <f>VLOOKUP(D605,StateLookup!B:B,1,FALSE)</f>
        <v>RI</v>
      </c>
    </row>
    <row r="606" spans="1:8" ht="15.75" thickBot="1" x14ac:dyDescent="0.3">
      <c r="A606" s="6">
        <f t="shared" si="18"/>
        <v>43930</v>
      </c>
      <c r="B606" s="6" t="str">
        <f t="shared" si="19"/>
        <v>43930SC</v>
      </c>
      <c r="C606" s="3">
        <v>20200409</v>
      </c>
      <c r="D606" s="4" t="s">
        <v>49</v>
      </c>
      <c r="E606" s="5">
        <v>2792</v>
      </c>
      <c r="F606" s="5">
        <v>24575</v>
      </c>
      <c r="G606" s="3">
        <v>67</v>
      </c>
      <c r="H606" t="str">
        <f>VLOOKUP(D606,StateLookup!B:B,1,FALSE)</f>
        <v>SC</v>
      </c>
    </row>
    <row r="607" spans="1:8" ht="15.75" thickBot="1" x14ac:dyDescent="0.3">
      <c r="A607" s="6">
        <f t="shared" si="18"/>
        <v>43930</v>
      </c>
      <c r="B607" s="6" t="str">
        <f t="shared" si="19"/>
        <v>43930SD</v>
      </c>
      <c r="C607" s="3">
        <v>20200409</v>
      </c>
      <c r="D607" s="4" t="s">
        <v>50</v>
      </c>
      <c r="E607" s="3">
        <v>447</v>
      </c>
      <c r="F607" s="5">
        <v>6700</v>
      </c>
      <c r="G607" s="3">
        <v>6</v>
      </c>
      <c r="H607" t="str">
        <f>VLOOKUP(D607,StateLookup!B:B,1,FALSE)</f>
        <v>SD</v>
      </c>
    </row>
    <row r="608" spans="1:8" ht="15.75" thickBot="1" x14ac:dyDescent="0.3">
      <c r="A608" s="6">
        <f t="shared" si="18"/>
        <v>43930</v>
      </c>
      <c r="B608" s="6" t="str">
        <f t="shared" si="19"/>
        <v>43930TN</v>
      </c>
      <c r="C608" s="3">
        <v>20200409</v>
      </c>
      <c r="D608" s="4" t="s">
        <v>51</v>
      </c>
      <c r="E608" s="5">
        <v>4634</v>
      </c>
      <c r="F608" s="5">
        <v>55215</v>
      </c>
      <c r="G608" s="3">
        <v>94</v>
      </c>
      <c r="H608" t="str">
        <f>VLOOKUP(D608,StateLookup!B:B,1,FALSE)</f>
        <v>TN</v>
      </c>
    </row>
    <row r="609" spans="1:8" ht="15.75" thickBot="1" x14ac:dyDescent="0.3">
      <c r="A609" s="6">
        <f t="shared" si="18"/>
        <v>43930</v>
      </c>
      <c r="B609" s="6" t="str">
        <f t="shared" si="19"/>
        <v>43930TX</v>
      </c>
      <c r="C609" s="3">
        <v>20200409</v>
      </c>
      <c r="D609" s="4" t="s">
        <v>52</v>
      </c>
      <c r="E609" s="5">
        <v>10230</v>
      </c>
      <c r="F609" s="5">
        <v>95904</v>
      </c>
      <c r="G609" s="3">
        <v>199</v>
      </c>
      <c r="H609" t="str">
        <f>VLOOKUP(D609,StateLookup!B:B,1,FALSE)</f>
        <v>TX</v>
      </c>
    </row>
    <row r="610" spans="1:8" ht="15.75" thickBot="1" x14ac:dyDescent="0.3">
      <c r="A610" s="6">
        <f t="shared" si="18"/>
        <v>43930</v>
      </c>
      <c r="B610" s="6" t="str">
        <f t="shared" si="19"/>
        <v>43930UT</v>
      </c>
      <c r="C610" s="3">
        <v>20200409</v>
      </c>
      <c r="D610" s="4" t="s">
        <v>53</v>
      </c>
      <c r="E610" s="5">
        <v>1976</v>
      </c>
      <c r="F610" s="5">
        <v>36397</v>
      </c>
      <c r="G610" s="3">
        <v>13</v>
      </c>
      <c r="H610" t="str">
        <f>VLOOKUP(D610,StateLookup!B:B,1,FALSE)</f>
        <v>UT</v>
      </c>
    </row>
    <row r="611" spans="1:8" ht="15.75" thickBot="1" x14ac:dyDescent="0.3">
      <c r="A611" s="6">
        <f t="shared" si="18"/>
        <v>43930</v>
      </c>
      <c r="B611" s="6" t="str">
        <f t="shared" si="19"/>
        <v>43930VA</v>
      </c>
      <c r="C611" s="3">
        <v>20200409</v>
      </c>
      <c r="D611" s="4" t="s">
        <v>54</v>
      </c>
      <c r="E611" s="5">
        <v>4042</v>
      </c>
      <c r="F611" s="5">
        <v>28984</v>
      </c>
      <c r="G611" s="3">
        <v>109</v>
      </c>
      <c r="H611" t="str">
        <f>VLOOKUP(D611,StateLookup!B:B,1,FALSE)</f>
        <v>VA</v>
      </c>
    </row>
    <row r="612" spans="1:8" ht="15.75" thickBot="1" x14ac:dyDescent="0.3">
      <c r="A612" s="6">
        <f t="shared" si="18"/>
        <v>43930</v>
      </c>
      <c r="B612" s="6" t="str">
        <f t="shared" si="19"/>
        <v>43930VI</v>
      </c>
      <c r="C612" s="3">
        <v>20200409</v>
      </c>
      <c r="D612" s="4" t="s">
        <v>55</v>
      </c>
      <c r="E612" s="3">
        <v>46</v>
      </c>
      <c r="F612" s="3">
        <v>251</v>
      </c>
      <c r="G612" s="3">
        <v>1</v>
      </c>
      <c r="H612" t="str">
        <f>VLOOKUP(D612,StateLookup!B:B,1,FALSE)</f>
        <v>VI</v>
      </c>
    </row>
    <row r="613" spans="1:8" ht="15.75" thickBot="1" x14ac:dyDescent="0.3">
      <c r="A613" s="6">
        <f t="shared" si="18"/>
        <v>43930</v>
      </c>
      <c r="B613" s="6" t="str">
        <f t="shared" si="19"/>
        <v>43930VT</v>
      </c>
      <c r="C613" s="3">
        <v>20200409</v>
      </c>
      <c r="D613" s="4" t="s">
        <v>56</v>
      </c>
      <c r="E613" s="3">
        <v>628</v>
      </c>
      <c r="F613" s="5">
        <v>7553</v>
      </c>
      <c r="G613" s="3">
        <v>23</v>
      </c>
      <c r="H613" t="str">
        <f>VLOOKUP(D613,StateLookup!B:B,1,FALSE)</f>
        <v>VT</v>
      </c>
    </row>
    <row r="614" spans="1:8" ht="15.75" thickBot="1" x14ac:dyDescent="0.3">
      <c r="A614" s="6">
        <f t="shared" si="18"/>
        <v>43930</v>
      </c>
      <c r="B614" s="6" t="str">
        <f t="shared" si="19"/>
        <v>43930WA</v>
      </c>
      <c r="C614" s="3">
        <v>20200409</v>
      </c>
      <c r="D614" s="4" t="s">
        <v>57</v>
      </c>
      <c r="E614" s="5">
        <v>9769</v>
      </c>
      <c r="F614" s="5">
        <v>83391</v>
      </c>
      <c r="G614" s="3">
        <v>446</v>
      </c>
      <c r="H614" t="str">
        <f>VLOOKUP(D614,StateLookup!B:B,1,FALSE)</f>
        <v>WA</v>
      </c>
    </row>
    <row r="615" spans="1:8" ht="15.75" thickBot="1" x14ac:dyDescent="0.3">
      <c r="A615" s="6">
        <f t="shared" si="18"/>
        <v>43930</v>
      </c>
      <c r="B615" s="6" t="str">
        <f t="shared" si="19"/>
        <v>43930WI</v>
      </c>
      <c r="C615" s="3">
        <v>20200409</v>
      </c>
      <c r="D615" s="4" t="s">
        <v>58</v>
      </c>
      <c r="E615" s="5">
        <v>2885</v>
      </c>
      <c r="F615" s="5">
        <v>31424</v>
      </c>
      <c r="G615" s="3">
        <v>111</v>
      </c>
      <c r="H615" t="str">
        <f>VLOOKUP(D615,StateLookup!B:B,1,FALSE)</f>
        <v>WI</v>
      </c>
    </row>
    <row r="616" spans="1:8" ht="15.75" thickBot="1" x14ac:dyDescent="0.3">
      <c r="A616" s="6">
        <f t="shared" si="18"/>
        <v>43930</v>
      </c>
      <c r="B616" s="6" t="str">
        <f t="shared" si="19"/>
        <v>43930WV</v>
      </c>
      <c r="C616" s="3">
        <v>20200409</v>
      </c>
      <c r="D616" s="4" t="s">
        <v>59</v>
      </c>
      <c r="E616" s="3">
        <v>523</v>
      </c>
      <c r="F616" s="5">
        <v>13340</v>
      </c>
      <c r="G616" s="3">
        <v>5</v>
      </c>
      <c r="H616" t="str">
        <f>VLOOKUP(D616,StateLookup!B:B,1,FALSE)</f>
        <v>WV</v>
      </c>
    </row>
    <row r="617" spans="1:8" ht="15.75" thickBot="1" x14ac:dyDescent="0.3">
      <c r="A617" s="6">
        <f t="shared" si="18"/>
        <v>43930</v>
      </c>
      <c r="B617" s="6" t="str">
        <f t="shared" si="19"/>
        <v>43930WY</v>
      </c>
      <c r="C617" s="3">
        <v>20200409</v>
      </c>
      <c r="D617" s="4" t="s">
        <v>60</v>
      </c>
      <c r="E617" s="3">
        <v>230</v>
      </c>
      <c r="F617" s="5">
        <v>3920</v>
      </c>
      <c r="G617" s="3">
        <v>0</v>
      </c>
      <c r="H617" t="str">
        <f>VLOOKUP(D617,StateLookup!B:B,1,FALSE)</f>
        <v>WY</v>
      </c>
    </row>
    <row r="618" spans="1:8" ht="15.75" thickBot="1" x14ac:dyDescent="0.3">
      <c r="A618" s="6">
        <f t="shared" si="18"/>
        <v>43929</v>
      </c>
      <c r="B618" s="6" t="str">
        <f t="shared" si="19"/>
        <v>43929AK</v>
      </c>
      <c r="C618" s="3">
        <v>20200408</v>
      </c>
      <c r="D618" s="4" t="s">
        <v>5</v>
      </c>
      <c r="E618" s="3">
        <v>226</v>
      </c>
      <c r="F618" s="5">
        <v>6842</v>
      </c>
      <c r="G618" s="3">
        <v>7</v>
      </c>
      <c r="H618" t="str">
        <f>VLOOKUP(D618,StateLookup!B:B,1,FALSE)</f>
        <v>AK</v>
      </c>
    </row>
    <row r="619" spans="1:8" ht="15.75" thickBot="1" x14ac:dyDescent="0.3">
      <c r="A619" s="6">
        <f t="shared" si="18"/>
        <v>43929</v>
      </c>
      <c r="B619" s="6" t="str">
        <f t="shared" si="19"/>
        <v>43929AL</v>
      </c>
      <c r="C619" s="3">
        <v>20200408</v>
      </c>
      <c r="D619" s="4" t="s">
        <v>6</v>
      </c>
      <c r="E619" s="5">
        <v>2369</v>
      </c>
      <c r="F619" s="5">
        <v>16753</v>
      </c>
      <c r="G619" s="3">
        <v>66</v>
      </c>
      <c r="H619" t="str">
        <f>VLOOKUP(D619,StateLookup!B:B,1,FALSE)</f>
        <v>AL</v>
      </c>
    </row>
    <row r="620" spans="1:8" ht="15.75" thickBot="1" x14ac:dyDescent="0.3">
      <c r="A620" s="6">
        <f t="shared" si="18"/>
        <v>43929</v>
      </c>
      <c r="B620" s="6" t="str">
        <f t="shared" si="19"/>
        <v>43929AR</v>
      </c>
      <c r="C620" s="3">
        <v>20200408</v>
      </c>
      <c r="D620" s="4" t="s">
        <v>7</v>
      </c>
      <c r="E620" s="5">
        <v>1000</v>
      </c>
      <c r="F620" s="5">
        <v>13530</v>
      </c>
      <c r="G620" s="3">
        <v>18</v>
      </c>
      <c r="H620" t="str">
        <f>VLOOKUP(D620,StateLookup!B:B,1,FALSE)</f>
        <v>AR</v>
      </c>
    </row>
    <row r="621" spans="1:8" ht="15.75" thickBot="1" x14ac:dyDescent="0.3">
      <c r="A621" s="6">
        <f t="shared" si="18"/>
        <v>43929</v>
      </c>
      <c r="B621" s="6" t="str">
        <f t="shared" si="19"/>
        <v>43929AS</v>
      </c>
      <c r="C621" s="3">
        <v>20200408</v>
      </c>
      <c r="D621" s="4" t="s">
        <v>8</v>
      </c>
      <c r="E621" s="3">
        <v>0</v>
      </c>
      <c r="F621" s="3">
        <v>3</v>
      </c>
      <c r="G621" s="3">
        <v>0</v>
      </c>
      <c r="H621" t="str">
        <f>VLOOKUP(D621,StateLookup!B:B,1,FALSE)</f>
        <v>AS</v>
      </c>
    </row>
    <row r="622" spans="1:8" ht="15.75" thickBot="1" x14ac:dyDescent="0.3">
      <c r="A622" s="6">
        <f t="shared" si="18"/>
        <v>43929</v>
      </c>
      <c r="B622" s="6" t="str">
        <f t="shared" si="19"/>
        <v>43929AZ</v>
      </c>
      <c r="C622" s="3">
        <v>20200408</v>
      </c>
      <c r="D622" s="4" t="s">
        <v>9</v>
      </c>
      <c r="E622" s="5">
        <v>2726</v>
      </c>
      <c r="F622" s="5">
        <v>31838</v>
      </c>
      <c r="G622" s="3">
        <v>80</v>
      </c>
      <c r="H622" t="str">
        <f>VLOOKUP(D622,StateLookup!B:B,1,FALSE)</f>
        <v>AZ</v>
      </c>
    </row>
    <row r="623" spans="1:8" ht="15.75" thickBot="1" x14ac:dyDescent="0.3">
      <c r="A623" s="6">
        <f t="shared" si="18"/>
        <v>43929</v>
      </c>
      <c r="B623" s="6" t="str">
        <f t="shared" si="19"/>
        <v>43929CA</v>
      </c>
      <c r="C623" s="3">
        <v>20200408</v>
      </c>
      <c r="D623" s="4" t="s">
        <v>10</v>
      </c>
      <c r="E623" s="5">
        <v>16957</v>
      </c>
      <c r="F623" s="5">
        <v>127307</v>
      </c>
      <c r="G623" s="3">
        <v>442</v>
      </c>
      <c r="H623" t="str">
        <f>VLOOKUP(D623,StateLookup!B:B,1,FALSE)</f>
        <v>CA</v>
      </c>
    </row>
    <row r="624" spans="1:8" ht="15.75" thickBot="1" x14ac:dyDescent="0.3">
      <c r="A624" s="6">
        <f t="shared" si="18"/>
        <v>43929</v>
      </c>
      <c r="B624" s="6" t="str">
        <f t="shared" si="19"/>
        <v>43929CO</v>
      </c>
      <c r="C624" s="3">
        <v>20200408</v>
      </c>
      <c r="D624" s="4" t="s">
        <v>11</v>
      </c>
      <c r="E624" s="5">
        <v>5429</v>
      </c>
      <c r="F624" s="5">
        <v>22665</v>
      </c>
      <c r="G624" s="3">
        <v>179</v>
      </c>
      <c r="H624" t="str">
        <f>VLOOKUP(D624,StateLookup!B:B,1,FALSE)</f>
        <v>CO</v>
      </c>
    </row>
    <row r="625" spans="1:8" ht="15.75" thickBot="1" x14ac:dyDescent="0.3">
      <c r="A625" s="6">
        <f t="shared" si="18"/>
        <v>43929</v>
      </c>
      <c r="B625" s="6" t="str">
        <f t="shared" si="19"/>
        <v>43929CT</v>
      </c>
      <c r="C625" s="3">
        <v>20200408</v>
      </c>
      <c r="D625" s="4" t="s">
        <v>12</v>
      </c>
      <c r="E625" s="5">
        <v>7781</v>
      </c>
      <c r="F625" s="5">
        <v>21255</v>
      </c>
      <c r="G625" s="3">
        <v>277</v>
      </c>
      <c r="H625" t="str">
        <f>VLOOKUP(D625,StateLookup!B:B,1,FALSE)</f>
        <v>CT</v>
      </c>
    </row>
    <row r="626" spans="1:8" ht="15.75" thickBot="1" x14ac:dyDescent="0.3">
      <c r="A626" s="6">
        <f t="shared" si="18"/>
        <v>43929</v>
      </c>
      <c r="B626" s="6" t="str">
        <f t="shared" si="19"/>
        <v>43929DC</v>
      </c>
      <c r="C626" s="3">
        <v>20200408</v>
      </c>
      <c r="D626" s="4" t="s">
        <v>13</v>
      </c>
      <c r="E626" s="5">
        <v>1440</v>
      </c>
      <c r="F626" s="5">
        <v>6843</v>
      </c>
      <c r="G626" s="3">
        <v>27</v>
      </c>
      <c r="H626" t="str">
        <f>VLOOKUP(D626,StateLookup!B:B,1,FALSE)</f>
        <v>DC</v>
      </c>
    </row>
    <row r="627" spans="1:8" ht="15.75" thickBot="1" x14ac:dyDescent="0.3">
      <c r="A627" s="6">
        <f t="shared" si="18"/>
        <v>43929</v>
      </c>
      <c r="B627" s="6" t="str">
        <f t="shared" si="19"/>
        <v>43929DE</v>
      </c>
      <c r="C627" s="3">
        <v>20200408</v>
      </c>
      <c r="D627" s="4" t="s">
        <v>14</v>
      </c>
      <c r="E627" s="3">
        <v>928</v>
      </c>
      <c r="F627" s="5">
        <v>7628</v>
      </c>
      <c r="G627" s="3">
        <v>16</v>
      </c>
      <c r="H627" t="str">
        <f>VLOOKUP(D627,StateLookup!B:B,1,FALSE)</f>
        <v>DE</v>
      </c>
    </row>
    <row r="628" spans="1:8" ht="15.75" thickBot="1" x14ac:dyDescent="0.3">
      <c r="A628" s="6">
        <f t="shared" si="18"/>
        <v>43929</v>
      </c>
      <c r="B628" s="6" t="str">
        <f t="shared" si="19"/>
        <v>43929FL</v>
      </c>
      <c r="C628" s="3">
        <v>20200408</v>
      </c>
      <c r="D628" s="4" t="s">
        <v>15</v>
      </c>
      <c r="E628" s="5">
        <v>15455</v>
      </c>
      <c r="F628" s="5">
        <v>127679</v>
      </c>
      <c r="G628" s="3">
        <v>309</v>
      </c>
      <c r="H628" t="str">
        <f>VLOOKUP(D628,StateLookup!B:B,1,FALSE)</f>
        <v>FL</v>
      </c>
    </row>
    <row r="629" spans="1:8" ht="15.75" thickBot="1" x14ac:dyDescent="0.3">
      <c r="A629" s="6">
        <f t="shared" si="18"/>
        <v>43929</v>
      </c>
      <c r="B629" s="6" t="str">
        <f t="shared" si="19"/>
        <v>43929GA</v>
      </c>
      <c r="C629" s="3">
        <v>20200408</v>
      </c>
      <c r="D629" s="4" t="s">
        <v>16</v>
      </c>
      <c r="E629" s="5">
        <v>9901</v>
      </c>
      <c r="F629" s="5">
        <v>28886</v>
      </c>
      <c r="G629" s="3">
        <v>362</v>
      </c>
      <c r="H629" t="str">
        <f>VLOOKUP(D629,StateLookup!B:B,1,FALSE)</f>
        <v>GA</v>
      </c>
    </row>
    <row r="630" spans="1:8" ht="15.75" thickBot="1" x14ac:dyDescent="0.3">
      <c r="A630" s="6">
        <f t="shared" si="18"/>
        <v>43929</v>
      </c>
      <c r="B630" s="6" t="str">
        <f t="shared" si="19"/>
        <v>43929GU</v>
      </c>
      <c r="C630" s="3">
        <v>20200408</v>
      </c>
      <c r="D630" s="4" t="s">
        <v>17</v>
      </c>
      <c r="E630" s="3">
        <v>125</v>
      </c>
      <c r="F630" s="3">
        <v>562</v>
      </c>
      <c r="G630" s="3">
        <v>4</v>
      </c>
      <c r="H630" t="str">
        <f>VLOOKUP(D630,StateLookup!B:B,1,FALSE)</f>
        <v>GU</v>
      </c>
    </row>
    <row r="631" spans="1:8" ht="15.75" thickBot="1" x14ac:dyDescent="0.3">
      <c r="A631" s="6">
        <f t="shared" si="18"/>
        <v>43929</v>
      </c>
      <c r="B631" s="6" t="str">
        <f t="shared" si="19"/>
        <v>43929HI</v>
      </c>
      <c r="C631" s="3">
        <v>20200408</v>
      </c>
      <c r="D631" s="4" t="s">
        <v>18</v>
      </c>
      <c r="E631" s="3">
        <v>410</v>
      </c>
      <c r="F631" s="5">
        <v>14739</v>
      </c>
      <c r="G631" s="3">
        <v>5</v>
      </c>
      <c r="H631" t="str">
        <f>VLOOKUP(D631,StateLookup!B:B,1,FALSE)</f>
        <v>HI</v>
      </c>
    </row>
    <row r="632" spans="1:8" ht="15.75" thickBot="1" x14ac:dyDescent="0.3">
      <c r="A632" s="6">
        <f t="shared" si="18"/>
        <v>43929</v>
      </c>
      <c r="B632" s="6" t="str">
        <f t="shared" si="19"/>
        <v>43929IA</v>
      </c>
      <c r="C632" s="3">
        <v>20200408</v>
      </c>
      <c r="D632" s="4" t="s">
        <v>19</v>
      </c>
      <c r="E632" s="5">
        <v>1145</v>
      </c>
      <c r="F632" s="5">
        <v>12821</v>
      </c>
      <c r="G632" s="3">
        <v>27</v>
      </c>
      <c r="H632" t="str">
        <f>VLOOKUP(D632,StateLookup!B:B,1,FALSE)</f>
        <v>IA</v>
      </c>
    </row>
    <row r="633" spans="1:8" ht="15.75" thickBot="1" x14ac:dyDescent="0.3">
      <c r="A633" s="6">
        <f t="shared" si="18"/>
        <v>43929</v>
      </c>
      <c r="B633" s="6" t="str">
        <f t="shared" si="19"/>
        <v>43929ID</v>
      </c>
      <c r="C633" s="3">
        <v>20200408</v>
      </c>
      <c r="D633" s="4" t="s">
        <v>20</v>
      </c>
      <c r="E633" s="5">
        <v>1210</v>
      </c>
      <c r="F633" s="5">
        <v>10688</v>
      </c>
      <c r="G633" s="3">
        <v>15</v>
      </c>
      <c r="H633" t="str">
        <f>VLOOKUP(D633,StateLookup!B:B,1,FALSE)</f>
        <v>ID</v>
      </c>
    </row>
    <row r="634" spans="1:8" ht="15.75" thickBot="1" x14ac:dyDescent="0.3">
      <c r="A634" s="6">
        <f t="shared" si="18"/>
        <v>43929</v>
      </c>
      <c r="B634" s="6" t="str">
        <f t="shared" si="19"/>
        <v>43929IL</v>
      </c>
      <c r="C634" s="3">
        <v>20200408</v>
      </c>
      <c r="D634" s="4" t="s">
        <v>21</v>
      </c>
      <c r="E634" s="5">
        <v>15078</v>
      </c>
      <c r="F634" s="5">
        <v>59988</v>
      </c>
      <c r="G634" s="3">
        <v>462</v>
      </c>
      <c r="H634" t="str">
        <f>VLOOKUP(D634,StateLookup!B:B,1,FALSE)</f>
        <v>IL</v>
      </c>
    </row>
    <row r="635" spans="1:8" ht="15.75" thickBot="1" x14ac:dyDescent="0.3">
      <c r="A635" s="6">
        <f t="shared" si="18"/>
        <v>43929</v>
      </c>
      <c r="B635" s="6" t="str">
        <f t="shared" si="19"/>
        <v>43929IN</v>
      </c>
      <c r="C635" s="3">
        <v>20200408</v>
      </c>
      <c r="D635" s="4" t="s">
        <v>22</v>
      </c>
      <c r="E635" s="5">
        <v>5943</v>
      </c>
      <c r="F635" s="5">
        <v>24926</v>
      </c>
      <c r="G635" s="3">
        <v>203</v>
      </c>
      <c r="H635" t="str">
        <f>VLOOKUP(D635,StateLookup!B:B,1,FALSE)</f>
        <v>IN</v>
      </c>
    </row>
    <row r="636" spans="1:8" ht="15.75" thickBot="1" x14ac:dyDescent="0.3">
      <c r="A636" s="6">
        <f t="shared" si="18"/>
        <v>43929</v>
      </c>
      <c r="B636" s="6" t="str">
        <f t="shared" si="19"/>
        <v>43929KS</v>
      </c>
      <c r="C636" s="3">
        <v>20200408</v>
      </c>
      <c r="D636" s="4" t="s">
        <v>23</v>
      </c>
      <c r="E636" s="3">
        <v>900</v>
      </c>
      <c r="F636" s="5">
        <v>8614</v>
      </c>
      <c r="G636" s="3">
        <v>27</v>
      </c>
      <c r="H636" t="str">
        <f>VLOOKUP(D636,StateLookup!B:B,1,FALSE)</f>
        <v>KS</v>
      </c>
    </row>
    <row r="637" spans="1:8" ht="15.75" thickBot="1" x14ac:dyDescent="0.3">
      <c r="A637" s="6">
        <f t="shared" si="18"/>
        <v>43929</v>
      </c>
      <c r="B637" s="6" t="str">
        <f t="shared" si="19"/>
        <v>43929KY</v>
      </c>
      <c r="C637" s="3">
        <v>20200408</v>
      </c>
      <c r="D637" s="4" t="s">
        <v>24</v>
      </c>
      <c r="E637" s="5">
        <v>1149</v>
      </c>
      <c r="F637" s="5">
        <v>20455</v>
      </c>
      <c r="G637" s="3">
        <v>65</v>
      </c>
      <c r="H637" t="str">
        <f>VLOOKUP(D637,StateLookup!B:B,1,FALSE)</f>
        <v>KY</v>
      </c>
    </row>
    <row r="638" spans="1:8" ht="15.75" thickBot="1" x14ac:dyDescent="0.3">
      <c r="A638" s="6">
        <f t="shared" si="18"/>
        <v>43929</v>
      </c>
      <c r="B638" s="6" t="str">
        <f t="shared" si="19"/>
        <v>43929LA</v>
      </c>
      <c r="C638" s="3">
        <v>20200408</v>
      </c>
      <c r="D638" s="4" t="s">
        <v>25</v>
      </c>
      <c r="E638" s="5">
        <v>17030</v>
      </c>
      <c r="F638" s="5">
        <v>64376</v>
      </c>
      <c r="G638" s="3">
        <v>652</v>
      </c>
      <c r="H638" t="str">
        <f>VLOOKUP(D638,StateLookup!B:B,1,FALSE)</f>
        <v>LA</v>
      </c>
    </row>
    <row r="639" spans="1:8" ht="15.75" thickBot="1" x14ac:dyDescent="0.3">
      <c r="A639" s="6">
        <f t="shared" si="18"/>
        <v>43929</v>
      </c>
      <c r="B639" s="6" t="str">
        <f t="shared" si="19"/>
        <v>43929MA</v>
      </c>
      <c r="C639" s="3">
        <v>20200408</v>
      </c>
      <c r="D639" s="4" t="s">
        <v>26</v>
      </c>
      <c r="E639" s="5">
        <v>16790</v>
      </c>
      <c r="F639" s="5">
        <v>70721</v>
      </c>
      <c r="G639" s="3">
        <v>433</v>
      </c>
      <c r="H639" t="str">
        <f>VLOOKUP(D639,StateLookup!B:B,1,FALSE)</f>
        <v>MA</v>
      </c>
    </row>
    <row r="640" spans="1:8" ht="15.75" thickBot="1" x14ac:dyDescent="0.3">
      <c r="A640" s="6">
        <f t="shared" si="18"/>
        <v>43929</v>
      </c>
      <c r="B640" s="6" t="str">
        <f t="shared" si="19"/>
        <v>43929MD</v>
      </c>
      <c r="C640" s="3">
        <v>20200408</v>
      </c>
      <c r="D640" s="4" t="s">
        <v>27</v>
      </c>
      <c r="E640" s="5">
        <v>5529</v>
      </c>
      <c r="F640" s="5">
        <v>32933</v>
      </c>
      <c r="G640" s="3">
        <v>124</v>
      </c>
      <c r="H640" t="str">
        <f>VLOOKUP(D640,StateLookup!B:B,1,FALSE)</f>
        <v>MD</v>
      </c>
    </row>
    <row r="641" spans="1:8" ht="15.75" thickBot="1" x14ac:dyDescent="0.3">
      <c r="A641" s="6">
        <f t="shared" si="18"/>
        <v>43929</v>
      </c>
      <c r="B641" s="6" t="str">
        <f t="shared" si="19"/>
        <v>43929ME</v>
      </c>
      <c r="C641" s="3">
        <v>20200408</v>
      </c>
      <c r="D641" s="4" t="s">
        <v>28</v>
      </c>
      <c r="E641" s="3">
        <v>537</v>
      </c>
      <c r="F641" s="5">
        <v>6088</v>
      </c>
      <c r="G641" s="3">
        <v>14</v>
      </c>
      <c r="H641" t="str">
        <f>VLOOKUP(D641,StateLookup!B:B,1,FALSE)</f>
        <v>ME</v>
      </c>
    </row>
    <row r="642" spans="1:8" ht="15.75" thickBot="1" x14ac:dyDescent="0.3">
      <c r="A642" s="6">
        <f t="shared" si="18"/>
        <v>43929</v>
      </c>
      <c r="B642" s="6" t="str">
        <f t="shared" si="19"/>
        <v>43929MI</v>
      </c>
      <c r="C642" s="3">
        <v>20200408</v>
      </c>
      <c r="D642" s="4" t="s">
        <v>29</v>
      </c>
      <c r="E642" s="5">
        <v>20589</v>
      </c>
      <c r="F642" s="5">
        <v>45550</v>
      </c>
      <c r="G642" s="3">
        <v>959</v>
      </c>
      <c r="H642" t="str">
        <f>VLOOKUP(D642,StateLookup!B:B,1,FALSE)</f>
        <v>MI</v>
      </c>
    </row>
    <row r="643" spans="1:8" ht="15.75" thickBot="1" x14ac:dyDescent="0.3">
      <c r="A643" s="6">
        <f t="shared" ref="A643:A706" si="20">DATE(LEFT(C643,4),LEFT(RIGHT(C643,4),2),RIGHT(C643,2))</f>
        <v>43929</v>
      </c>
      <c r="B643" s="6" t="str">
        <f t="shared" ref="B643:B706" si="21">A643&amp;D643</f>
        <v>43929MN</v>
      </c>
      <c r="C643" s="3">
        <v>20200408</v>
      </c>
      <c r="D643" s="4" t="s">
        <v>30</v>
      </c>
      <c r="E643" s="5">
        <v>1154</v>
      </c>
      <c r="F643" s="5">
        <v>29599</v>
      </c>
      <c r="G643" s="3">
        <v>39</v>
      </c>
      <c r="H643" t="str">
        <f>VLOOKUP(D643,StateLookup!B:B,1,FALSE)</f>
        <v>MN</v>
      </c>
    </row>
    <row r="644" spans="1:8" ht="15.75" thickBot="1" x14ac:dyDescent="0.3">
      <c r="A644" s="6">
        <f t="shared" si="20"/>
        <v>43929</v>
      </c>
      <c r="B644" s="6" t="str">
        <f t="shared" si="21"/>
        <v>43929MO</v>
      </c>
      <c r="C644" s="3">
        <v>20200408</v>
      </c>
      <c r="D644" s="4" t="s">
        <v>31</v>
      </c>
      <c r="E644" s="5">
        <v>3327</v>
      </c>
      <c r="F644" s="5">
        <v>30783</v>
      </c>
      <c r="G644" s="3">
        <v>58</v>
      </c>
      <c r="H644" t="str">
        <f>VLOOKUP(D644,StateLookup!B:B,1,FALSE)</f>
        <v>MO</v>
      </c>
    </row>
    <row r="645" spans="1:8" ht="15.75" thickBot="1" x14ac:dyDescent="0.3">
      <c r="A645" s="6">
        <f t="shared" si="20"/>
        <v>43929</v>
      </c>
      <c r="B645" s="6" t="str">
        <f t="shared" si="21"/>
        <v>43929MP</v>
      </c>
      <c r="C645" s="3">
        <v>20200408</v>
      </c>
      <c r="D645" s="4" t="s">
        <v>32</v>
      </c>
      <c r="E645" s="3">
        <v>11</v>
      </c>
      <c r="F645" s="3">
        <v>27</v>
      </c>
      <c r="G645" s="3">
        <v>2</v>
      </c>
      <c r="H645" t="str">
        <f>VLOOKUP(D645,StateLookup!B:B,1,FALSE)</f>
        <v>MP</v>
      </c>
    </row>
    <row r="646" spans="1:8" ht="15.75" thickBot="1" x14ac:dyDescent="0.3">
      <c r="A646" s="6">
        <f t="shared" si="20"/>
        <v>43929</v>
      </c>
      <c r="B646" s="6" t="str">
        <f t="shared" si="21"/>
        <v>43929MS</v>
      </c>
      <c r="C646" s="3">
        <v>20200408</v>
      </c>
      <c r="D646" s="4" t="s">
        <v>33</v>
      </c>
      <c r="E646" s="5">
        <v>2003</v>
      </c>
      <c r="F646" s="5">
        <v>18632</v>
      </c>
      <c r="G646" s="3">
        <v>67</v>
      </c>
      <c r="H646" t="str">
        <f>VLOOKUP(D646,StateLookup!B:B,1,FALSE)</f>
        <v>MS</v>
      </c>
    </row>
    <row r="647" spans="1:8" ht="15.75" thickBot="1" x14ac:dyDescent="0.3">
      <c r="A647" s="6">
        <f t="shared" si="20"/>
        <v>43929</v>
      </c>
      <c r="B647" s="6" t="str">
        <f t="shared" si="21"/>
        <v>43929MT</v>
      </c>
      <c r="C647" s="3">
        <v>20200408</v>
      </c>
      <c r="D647" s="4" t="s">
        <v>34</v>
      </c>
      <c r="E647" s="3">
        <v>332</v>
      </c>
      <c r="F647" s="5">
        <v>7066</v>
      </c>
      <c r="G647" s="3">
        <v>6</v>
      </c>
      <c r="H647" t="str">
        <f>VLOOKUP(D647,StateLookup!B:B,1,FALSE)</f>
        <v>MT</v>
      </c>
    </row>
    <row r="648" spans="1:8" ht="15.75" thickBot="1" x14ac:dyDescent="0.3">
      <c r="A648" s="6">
        <f t="shared" si="20"/>
        <v>43929</v>
      </c>
      <c r="B648" s="6" t="str">
        <f t="shared" si="21"/>
        <v>43929NC</v>
      </c>
      <c r="C648" s="3">
        <v>20200408</v>
      </c>
      <c r="D648" s="4" t="s">
        <v>35</v>
      </c>
      <c r="E648" s="5">
        <v>3426</v>
      </c>
      <c r="F648" s="5">
        <v>39561</v>
      </c>
      <c r="G648" s="3">
        <v>53</v>
      </c>
      <c r="H648" t="str">
        <f>VLOOKUP(D648,StateLookup!B:B,1,FALSE)</f>
        <v>NC</v>
      </c>
    </row>
    <row r="649" spans="1:8" ht="15.75" thickBot="1" x14ac:dyDescent="0.3">
      <c r="A649" s="6">
        <f t="shared" si="20"/>
        <v>43929</v>
      </c>
      <c r="B649" s="6" t="str">
        <f t="shared" si="21"/>
        <v>43929ND</v>
      </c>
      <c r="C649" s="3">
        <v>20200408</v>
      </c>
      <c r="D649" s="4" t="s">
        <v>36</v>
      </c>
      <c r="E649" s="3">
        <v>251</v>
      </c>
      <c r="F649" s="5">
        <v>8301</v>
      </c>
      <c r="G649" s="3">
        <v>4</v>
      </c>
      <c r="H649" t="str">
        <f>VLOOKUP(D649,StateLookup!B:B,1,FALSE)</f>
        <v>ND</v>
      </c>
    </row>
    <row r="650" spans="1:8" ht="15.75" thickBot="1" x14ac:dyDescent="0.3">
      <c r="A650" s="6">
        <f t="shared" si="20"/>
        <v>43929</v>
      </c>
      <c r="B650" s="6" t="str">
        <f t="shared" si="21"/>
        <v>43929NE</v>
      </c>
      <c r="C650" s="3">
        <v>20200408</v>
      </c>
      <c r="D650" s="4" t="s">
        <v>37</v>
      </c>
      <c r="E650" s="3">
        <v>519</v>
      </c>
      <c r="F650" s="5">
        <v>7442</v>
      </c>
      <c r="G650" s="3">
        <v>12</v>
      </c>
      <c r="H650" t="str">
        <f>VLOOKUP(D650,StateLookup!B:B,1,FALSE)</f>
        <v>NE</v>
      </c>
    </row>
    <row r="651" spans="1:8" ht="15.75" thickBot="1" x14ac:dyDescent="0.3">
      <c r="A651" s="6">
        <f t="shared" si="20"/>
        <v>43929</v>
      </c>
      <c r="B651" s="6" t="str">
        <f t="shared" si="21"/>
        <v>43929NH</v>
      </c>
      <c r="C651" s="3">
        <v>20200408</v>
      </c>
      <c r="D651" s="4" t="s">
        <v>38</v>
      </c>
      <c r="E651" s="3">
        <v>788</v>
      </c>
      <c r="F651" s="5">
        <v>8389</v>
      </c>
      <c r="G651" s="3">
        <v>18</v>
      </c>
      <c r="H651" t="str">
        <f>VLOOKUP(D651,StateLookup!B:B,1,FALSE)</f>
        <v>NH</v>
      </c>
    </row>
    <row r="652" spans="1:8" ht="15.75" thickBot="1" x14ac:dyDescent="0.3">
      <c r="A652" s="6">
        <f t="shared" si="20"/>
        <v>43929</v>
      </c>
      <c r="B652" s="6" t="str">
        <f t="shared" si="21"/>
        <v>43929NJ</v>
      </c>
      <c r="C652" s="3">
        <v>20200408</v>
      </c>
      <c r="D652" s="4" t="s">
        <v>39</v>
      </c>
      <c r="E652" s="5">
        <v>47437</v>
      </c>
      <c r="F652" s="5">
        <v>52979</v>
      </c>
      <c r="G652" s="3">
        <v>1504</v>
      </c>
      <c r="H652" t="str">
        <f>VLOOKUP(D652,StateLookup!B:B,1,FALSE)</f>
        <v>NJ</v>
      </c>
    </row>
    <row r="653" spans="1:8" ht="15.75" thickBot="1" x14ac:dyDescent="0.3">
      <c r="A653" s="6">
        <f t="shared" si="20"/>
        <v>43929</v>
      </c>
      <c r="B653" s="6" t="str">
        <f t="shared" si="21"/>
        <v>43929NM</v>
      </c>
      <c r="C653" s="3">
        <v>20200408</v>
      </c>
      <c r="D653" s="4" t="s">
        <v>40</v>
      </c>
      <c r="E653" s="3">
        <v>794</v>
      </c>
      <c r="F653" s="5">
        <v>21451</v>
      </c>
      <c r="G653" s="3">
        <v>13</v>
      </c>
      <c r="H653" t="str">
        <f>VLOOKUP(D653,StateLookup!B:B,1,FALSE)</f>
        <v>NM</v>
      </c>
    </row>
    <row r="654" spans="1:8" ht="15.75" thickBot="1" x14ac:dyDescent="0.3">
      <c r="A654" s="6">
        <f t="shared" si="20"/>
        <v>43929</v>
      </c>
      <c r="B654" s="6" t="str">
        <f t="shared" si="21"/>
        <v>43929NV</v>
      </c>
      <c r="C654" s="3">
        <v>20200408</v>
      </c>
      <c r="D654" s="4" t="s">
        <v>41</v>
      </c>
      <c r="E654" s="5">
        <v>2318</v>
      </c>
      <c r="F654" s="5">
        <v>18248</v>
      </c>
      <c r="G654" s="3">
        <v>71</v>
      </c>
      <c r="H654" t="str">
        <f>VLOOKUP(D654,StateLookup!B:B,1,FALSE)</f>
        <v>NV</v>
      </c>
    </row>
    <row r="655" spans="1:8" ht="15.75" thickBot="1" x14ac:dyDescent="0.3">
      <c r="A655" s="6">
        <f t="shared" si="20"/>
        <v>43929</v>
      </c>
      <c r="B655" s="6" t="str">
        <f t="shared" si="21"/>
        <v>43929NY</v>
      </c>
      <c r="C655" s="3">
        <v>20200408</v>
      </c>
      <c r="D655" s="4" t="s">
        <v>42</v>
      </c>
      <c r="E655" s="5">
        <v>149316</v>
      </c>
      <c r="F655" s="5">
        <v>215837</v>
      </c>
      <c r="G655" s="3">
        <v>6268</v>
      </c>
      <c r="H655" t="str">
        <f>VLOOKUP(D655,StateLookup!B:B,1,FALSE)</f>
        <v>NY</v>
      </c>
    </row>
    <row r="656" spans="1:8" ht="15.75" thickBot="1" x14ac:dyDescent="0.3">
      <c r="A656" s="6">
        <f t="shared" si="20"/>
        <v>43929</v>
      </c>
      <c r="B656" s="6" t="str">
        <f t="shared" si="21"/>
        <v>43929OH</v>
      </c>
      <c r="C656" s="3">
        <v>20200408</v>
      </c>
      <c r="D656" s="4" t="s">
        <v>43</v>
      </c>
      <c r="E656" s="5">
        <v>5148</v>
      </c>
      <c r="F656" s="5">
        <v>48193</v>
      </c>
      <c r="G656" s="3">
        <v>193</v>
      </c>
      <c r="H656" t="str">
        <f>VLOOKUP(D656,StateLookup!B:B,1,FALSE)</f>
        <v>OH</v>
      </c>
    </row>
    <row r="657" spans="1:8" ht="15.75" thickBot="1" x14ac:dyDescent="0.3">
      <c r="A657" s="6">
        <f t="shared" si="20"/>
        <v>43929</v>
      </c>
      <c r="B657" s="6" t="str">
        <f t="shared" si="21"/>
        <v>43929OK</v>
      </c>
      <c r="C657" s="3">
        <v>20200408</v>
      </c>
      <c r="D657" s="4" t="s">
        <v>44</v>
      </c>
      <c r="E657" s="5">
        <v>1524</v>
      </c>
      <c r="F657" s="5">
        <v>11821</v>
      </c>
      <c r="G657" s="3">
        <v>79</v>
      </c>
      <c r="H657" t="str">
        <f>VLOOKUP(D657,StateLookup!B:B,1,FALSE)</f>
        <v>OK</v>
      </c>
    </row>
    <row r="658" spans="1:8" ht="15.75" thickBot="1" x14ac:dyDescent="0.3">
      <c r="A658" s="6">
        <f t="shared" si="20"/>
        <v>43929</v>
      </c>
      <c r="B658" s="6" t="str">
        <f t="shared" si="21"/>
        <v>43929OR</v>
      </c>
      <c r="C658" s="3">
        <v>20200408</v>
      </c>
      <c r="D658" s="4" t="s">
        <v>45</v>
      </c>
      <c r="E658" s="5">
        <v>1239</v>
      </c>
      <c r="F658" s="5">
        <v>23325</v>
      </c>
      <c r="G658" s="3">
        <v>33</v>
      </c>
      <c r="H658" t="str">
        <f>VLOOKUP(D658,StateLookup!B:B,1,FALSE)</f>
        <v>OR</v>
      </c>
    </row>
    <row r="659" spans="1:8" ht="15.75" thickBot="1" x14ac:dyDescent="0.3">
      <c r="A659" s="6">
        <f t="shared" si="20"/>
        <v>43929</v>
      </c>
      <c r="B659" s="6" t="str">
        <f t="shared" si="21"/>
        <v>43929PA</v>
      </c>
      <c r="C659" s="3">
        <v>20200408</v>
      </c>
      <c r="D659" s="4" t="s">
        <v>46</v>
      </c>
      <c r="E659" s="5">
        <v>16239</v>
      </c>
      <c r="F659" s="5">
        <v>82299</v>
      </c>
      <c r="G659" s="3">
        <v>309</v>
      </c>
      <c r="H659" t="str">
        <f>VLOOKUP(D659,StateLookup!B:B,1,FALSE)</f>
        <v>PA</v>
      </c>
    </row>
    <row r="660" spans="1:8" ht="15.75" thickBot="1" x14ac:dyDescent="0.3">
      <c r="A660" s="6">
        <f t="shared" si="20"/>
        <v>43929</v>
      </c>
      <c r="B660" s="6" t="str">
        <f t="shared" si="21"/>
        <v>43929PR</v>
      </c>
      <c r="C660" s="3">
        <v>20200408</v>
      </c>
      <c r="D660" s="4" t="s">
        <v>47</v>
      </c>
      <c r="E660" s="3">
        <v>620</v>
      </c>
      <c r="F660" s="5">
        <v>4266</v>
      </c>
      <c r="G660" s="3">
        <v>24</v>
      </c>
      <c r="H660" t="str">
        <f>VLOOKUP(D660,StateLookup!B:B,1,FALSE)</f>
        <v>PR</v>
      </c>
    </row>
    <row r="661" spans="1:8" ht="15.75" thickBot="1" x14ac:dyDescent="0.3">
      <c r="A661" s="6">
        <f t="shared" si="20"/>
        <v>43929</v>
      </c>
      <c r="B661" s="6" t="str">
        <f t="shared" si="21"/>
        <v>43929RI</v>
      </c>
      <c r="C661" s="3">
        <v>20200408</v>
      </c>
      <c r="D661" s="4" t="s">
        <v>48</v>
      </c>
      <c r="E661" s="5">
        <v>1450</v>
      </c>
      <c r="F661" s="5">
        <v>10682</v>
      </c>
      <c r="G661" s="3">
        <v>35</v>
      </c>
      <c r="H661" t="str">
        <f>VLOOKUP(D661,StateLookup!B:B,1,FALSE)</f>
        <v>RI</v>
      </c>
    </row>
    <row r="662" spans="1:8" ht="15.75" thickBot="1" x14ac:dyDescent="0.3">
      <c r="A662" s="6">
        <f t="shared" si="20"/>
        <v>43929</v>
      </c>
      <c r="B662" s="6" t="str">
        <f t="shared" si="21"/>
        <v>43929SC</v>
      </c>
      <c r="C662" s="3">
        <v>20200408</v>
      </c>
      <c r="D662" s="4" t="s">
        <v>49</v>
      </c>
      <c r="E662" s="5">
        <v>2552</v>
      </c>
      <c r="F662" s="5">
        <v>22082</v>
      </c>
      <c r="G662" s="3">
        <v>63</v>
      </c>
      <c r="H662" t="str">
        <f>VLOOKUP(D662,StateLookup!B:B,1,FALSE)</f>
        <v>SC</v>
      </c>
    </row>
    <row r="663" spans="1:8" ht="15.75" thickBot="1" x14ac:dyDescent="0.3">
      <c r="A663" s="6">
        <f t="shared" si="20"/>
        <v>43929</v>
      </c>
      <c r="B663" s="6" t="str">
        <f t="shared" si="21"/>
        <v>43929SD</v>
      </c>
      <c r="C663" s="3">
        <v>20200408</v>
      </c>
      <c r="D663" s="4" t="s">
        <v>50</v>
      </c>
      <c r="E663" s="3">
        <v>393</v>
      </c>
      <c r="F663" s="5">
        <v>6355</v>
      </c>
      <c r="G663" s="3">
        <v>6</v>
      </c>
      <c r="H663" t="str">
        <f>VLOOKUP(D663,StateLookup!B:B,1,FALSE)</f>
        <v>SD</v>
      </c>
    </row>
    <row r="664" spans="1:8" ht="15.75" thickBot="1" x14ac:dyDescent="0.3">
      <c r="A664" s="6">
        <f t="shared" si="20"/>
        <v>43929</v>
      </c>
      <c r="B664" s="6" t="str">
        <f t="shared" si="21"/>
        <v>43929TN</v>
      </c>
      <c r="C664" s="3">
        <v>20200408</v>
      </c>
      <c r="D664" s="4" t="s">
        <v>51</v>
      </c>
      <c r="E664" s="5">
        <v>4362</v>
      </c>
      <c r="F664" s="5">
        <v>52256</v>
      </c>
      <c r="G664" s="3">
        <v>79</v>
      </c>
      <c r="H664" t="str">
        <f>VLOOKUP(D664,StateLookup!B:B,1,FALSE)</f>
        <v>TN</v>
      </c>
    </row>
    <row r="665" spans="1:8" ht="15.75" thickBot="1" x14ac:dyDescent="0.3">
      <c r="A665" s="6">
        <f t="shared" si="20"/>
        <v>43929</v>
      </c>
      <c r="B665" s="6" t="str">
        <f t="shared" si="21"/>
        <v>43929TX</v>
      </c>
      <c r="C665" s="3">
        <v>20200408</v>
      </c>
      <c r="D665" s="4" t="s">
        <v>52</v>
      </c>
      <c r="E665" s="5">
        <v>9353</v>
      </c>
      <c r="F665" s="5">
        <v>86905</v>
      </c>
      <c r="G665" s="3">
        <v>177</v>
      </c>
      <c r="H665" t="str">
        <f>VLOOKUP(D665,StateLookup!B:B,1,FALSE)</f>
        <v>TX</v>
      </c>
    </row>
    <row r="666" spans="1:8" ht="15.75" thickBot="1" x14ac:dyDescent="0.3">
      <c r="A666" s="6">
        <f t="shared" si="20"/>
        <v>43929</v>
      </c>
      <c r="B666" s="6" t="str">
        <f t="shared" si="21"/>
        <v>43929UT</v>
      </c>
      <c r="C666" s="3">
        <v>20200408</v>
      </c>
      <c r="D666" s="4" t="s">
        <v>53</v>
      </c>
      <c r="E666" s="5">
        <v>1846</v>
      </c>
      <c r="F666" s="5">
        <v>34270</v>
      </c>
      <c r="G666" s="3">
        <v>13</v>
      </c>
      <c r="H666" t="str">
        <f>VLOOKUP(D666,StateLookup!B:B,1,FALSE)</f>
        <v>UT</v>
      </c>
    </row>
    <row r="667" spans="1:8" ht="15.75" thickBot="1" x14ac:dyDescent="0.3">
      <c r="A667" s="6">
        <f t="shared" si="20"/>
        <v>43929</v>
      </c>
      <c r="B667" s="6" t="str">
        <f t="shared" si="21"/>
        <v>43929VA</v>
      </c>
      <c r="C667" s="3">
        <v>20200408</v>
      </c>
      <c r="D667" s="4" t="s">
        <v>54</v>
      </c>
      <c r="E667" s="5">
        <v>3645</v>
      </c>
      <c r="F667" s="5">
        <v>27000</v>
      </c>
      <c r="G667" s="3">
        <v>75</v>
      </c>
      <c r="H667" t="str">
        <f>VLOOKUP(D667,StateLookup!B:B,1,FALSE)</f>
        <v>VA</v>
      </c>
    </row>
    <row r="668" spans="1:8" ht="15.75" thickBot="1" x14ac:dyDescent="0.3">
      <c r="A668" s="6">
        <f t="shared" si="20"/>
        <v>43929</v>
      </c>
      <c r="B668" s="6" t="str">
        <f t="shared" si="21"/>
        <v>43929VI</v>
      </c>
      <c r="C668" s="3">
        <v>20200408</v>
      </c>
      <c r="D668" s="4" t="s">
        <v>55</v>
      </c>
      <c r="E668" s="3">
        <v>45</v>
      </c>
      <c r="F668" s="3">
        <v>242</v>
      </c>
      <c r="G668" s="3">
        <v>1</v>
      </c>
      <c r="H668" t="str">
        <f>VLOOKUP(D668,StateLookup!B:B,1,FALSE)</f>
        <v>VI</v>
      </c>
    </row>
    <row r="669" spans="1:8" ht="15.75" thickBot="1" x14ac:dyDescent="0.3">
      <c r="A669" s="6">
        <f t="shared" si="20"/>
        <v>43929</v>
      </c>
      <c r="B669" s="6" t="str">
        <f t="shared" si="21"/>
        <v>43929VT</v>
      </c>
      <c r="C669" s="3">
        <v>20200408</v>
      </c>
      <c r="D669" s="4" t="s">
        <v>56</v>
      </c>
      <c r="E669" s="3">
        <v>605</v>
      </c>
      <c r="F669" s="5">
        <v>7144</v>
      </c>
      <c r="G669" s="3">
        <v>23</v>
      </c>
      <c r="H669" t="str">
        <f>VLOOKUP(D669,StateLookup!B:B,1,FALSE)</f>
        <v>VT</v>
      </c>
    </row>
    <row r="670" spans="1:8" ht="15.75" thickBot="1" x14ac:dyDescent="0.3">
      <c r="A670" s="6">
        <f t="shared" si="20"/>
        <v>43929</v>
      </c>
      <c r="B670" s="6" t="str">
        <f t="shared" si="21"/>
        <v>43929WA</v>
      </c>
      <c r="C670" s="3">
        <v>20200408</v>
      </c>
      <c r="D670" s="4" t="s">
        <v>57</v>
      </c>
      <c r="E670" s="5">
        <v>9506</v>
      </c>
      <c r="F670" s="5">
        <v>83391</v>
      </c>
      <c r="G670" s="3">
        <v>446</v>
      </c>
      <c r="H670" t="str">
        <f>VLOOKUP(D670,StateLookup!B:B,1,FALSE)</f>
        <v>WA</v>
      </c>
    </row>
    <row r="671" spans="1:8" ht="15.75" thickBot="1" x14ac:dyDescent="0.3">
      <c r="A671" s="6">
        <f t="shared" si="20"/>
        <v>43929</v>
      </c>
      <c r="B671" s="6" t="str">
        <f t="shared" si="21"/>
        <v>43929WI</v>
      </c>
      <c r="C671" s="3">
        <v>20200408</v>
      </c>
      <c r="D671" s="4" t="s">
        <v>58</v>
      </c>
      <c r="E671" s="5">
        <v>2756</v>
      </c>
      <c r="F671" s="5">
        <v>30115</v>
      </c>
      <c r="G671" s="3">
        <v>99</v>
      </c>
      <c r="H671" t="str">
        <f>VLOOKUP(D671,StateLookup!B:B,1,FALSE)</f>
        <v>WI</v>
      </c>
    </row>
    <row r="672" spans="1:8" ht="15.75" thickBot="1" x14ac:dyDescent="0.3">
      <c r="A672" s="6">
        <f t="shared" si="20"/>
        <v>43929</v>
      </c>
      <c r="B672" s="6" t="str">
        <f t="shared" si="21"/>
        <v>43929WV</v>
      </c>
      <c r="C672" s="3">
        <v>20200408</v>
      </c>
      <c r="D672" s="4" t="s">
        <v>59</v>
      </c>
      <c r="E672" s="3">
        <v>462</v>
      </c>
      <c r="F672" s="5">
        <v>12083</v>
      </c>
      <c r="G672" s="3">
        <v>4</v>
      </c>
      <c r="H672" t="str">
        <f>VLOOKUP(D672,StateLookup!B:B,1,FALSE)</f>
        <v>WV</v>
      </c>
    </row>
    <row r="673" spans="1:8" ht="15.75" thickBot="1" x14ac:dyDescent="0.3">
      <c r="A673" s="6">
        <f t="shared" si="20"/>
        <v>43929</v>
      </c>
      <c r="B673" s="6" t="str">
        <f t="shared" si="21"/>
        <v>43929WY</v>
      </c>
      <c r="C673" s="3">
        <v>20200408</v>
      </c>
      <c r="D673" s="4" t="s">
        <v>60</v>
      </c>
      <c r="E673" s="3">
        <v>221</v>
      </c>
      <c r="F673" s="5">
        <v>3843</v>
      </c>
      <c r="G673" s="3">
        <v>0</v>
      </c>
      <c r="H673" t="str">
        <f>VLOOKUP(D673,StateLookup!B:B,1,FALSE)</f>
        <v>WY</v>
      </c>
    </row>
    <row r="674" spans="1:8" ht="15.75" thickBot="1" x14ac:dyDescent="0.3">
      <c r="A674" s="6">
        <f t="shared" si="20"/>
        <v>43928</v>
      </c>
      <c r="B674" s="6" t="str">
        <f t="shared" si="21"/>
        <v>43928AK</v>
      </c>
      <c r="C674" s="3">
        <v>20200407</v>
      </c>
      <c r="D674" s="4" t="s">
        <v>5</v>
      </c>
      <c r="E674" s="3">
        <v>213</v>
      </c>
      <c r="F674" s="5">
        <v>6700</v>
      </c>
      <c r="G674" s="3">
        <v>6</v>
      </c>
      <c r="H674" t="str">
        <f>VLOOKUP(D674,StateLookup!B:B,1,FALSE)</f>
        <v>AK</v>
      </c>
    </row>
    <row r="675" spans="1:8" ht="15.75" thickBot="1" x14ac:dyDescent="0.3">
      <c r="A675" s="6">
        <f t="shared" si="20"/>
        <v>43928</v>
      </c>
      <c r="B675" s="6" t="str">
        <f t="shared" si="21"/>
        <v>43928AL</v>
      </c>
      <c r="C675" s="3">
        <v>20200407</v>
      </c>
      <c r="D675" s="4" t="s">
        <v>6</v>
      </c>
      <c r="E675" s="5">
        <v>2119</v>
      </c>
      <c r="F675" s="5">
        <v>12797</v>
      </c>
      <c r="G675" s="3">
        <v>56</v>
      </c>
      <c r="H675" t="str">
        <f>VLOOKUP(D675,StateLookup!B:B,1,FALSE)</f>
        <v>AL</v>
      </c>
    </row>
    <row r="676" spans="1:8" ht="15.75" thickBot="1" x14ac:dyDescent="0.3">
      <c r="A676" s="6">
        <f t="shared" si="20"/>
        <v>43928</v>
      </c>
      <c r="B676" s="6" t="str">
        <f t="shared" si="21"/>
        <v>43928AR</v>
      </c>
      <c r="C676" s="3">
        <v>20200407</v>
      </c>
      <c r="D676" s="4" t="s">
        <v>7</v>
      </c>
      <c r="E676" s="3">
        <v>946</v>
      </c>
      <c r="F676" s="5">
        <v>12692</v>
      </c>
      <c r="G676" s="3">
        <v>16</v>
      </c>
      <c r="H676" t="str">
        <f>VLOOKUP(D676,StateLookup!B:B,1,FALSE)</f>
        <v>AR</v>
      </c>
    </row>
    <row r="677" spans="1:8" ht="15.75" thickBot="1" x14ac:dyDescent="0.3">
      <c r="A677" s="6">
        <f t="shared" si="20"/>
        <v>43928</v>
      </c>
      <c r="B677" s="6" t="str">
        <f t="shared" si="21"/>
        <v>43928AS</v>
      </c>
      <c r="C677" s="3">
        <v>20200407</v>
      </c>
      <c r="D677" s="4" t="s">
        <v>8</v>
      </c>
      <c r="E677" s="3">
        <v>0</v>
      </c>
      <c r="F677" s="3">
        <v>3</v>
      </c>
      <c r="G677" s="3">
        <v>0</v>
      </c>
      <c r="H677" t="str">
        <f>VLOOKUP(D677,StateLookup!B:B,1,FALSE)</f>
        <v>AS</v>
      </c>
    </row>
    <row r="678" spans="1:8" ht="15.75" thickBot="1" x14ac:dyDescent="0.3">
      <c r="A678" s="6">
        <f t="shared" si="20"/>
        <v>43928</v>
      </c>
      <c r="B678" s="6" t="str">
        <f t="shared" si="21"/>
        <v>43928AZ</v>
      </c>
      <c r="C678" s="3">
        <v>20200407</v>
      </c>
      <c r="D678" s="4" t="s">
        <v>9</v>
      </c>
      <c r="E678" s="5">
        <v>2575</v>
      </c>
      <c r="F678" s="5">
        <v>30800</v>
      </c>
      <c r="G678" s="3">
        <v>73</v>
      </c>
      <c r="H678" t="str">
        <f>VLOOKUP(D678,StateLookup!B:B,1,FALSE)</f>
        <v>AZ</v>
      </c>
    </row>
    <row r="679" spans="1:8" ht="15.75" thickBot="1" x14ac:dyDescent="0.3">
      <c r="A679" s="6">
        <f t="shared" si="20"/>
        <v>43928</v>
      </c>
      <c r="B679" s="6" t="str">
        <f t="shared" si="21"/>
        <v>43928CA</v>
      </c>
      <c r="C679" s="3">
        <v>20200407</v>
      </c>
      <c r="D679" s="4" t="s">
        <v>10</v>
      </c>
      <c r="E679" s="5">
        <v>15865</v>
      </c>
      <c r="F679" s="5">
        <v>115364</v>
      </c>
      <c r="G679" s="3">
        <v>374</v>
      </c>
      <c r="H679" t="str">
        <f>VLOOKUP(D679,StateLookup!B:B,1,FALSE)</f>
        <v>CA</v>
      </c>
    </row>
    <row r="680" spans="1:8" ht="15.75" thickBot="1" x14ac:dyDescent="0.3">
      <c r="A680" s="6">
        <f t="shared" si="20"/>
        <v>43928</v>
      </c>
      <c r="B680" s="6" t="str">
        <f t="shared" si="21"/>
        <v>43928CO</v>
      </c>
      <c r="C680" s="3">
        <v>20200407</v>
      </c>
      <c r="D680" s="4" t="s">
        <v>11</v>
      </c>
      <c r="E680" s="5">
        <v>5172</v>
      </c>
      <c r="F680" s="5">
        <v>21703</v>
      </c>
      <c r="G680" s="3">
        <v>150</v>
      </c>
      <c r="H680" t="str">
        <f>VLOOKUP(D680,StateLookup!B:B,1,FALSE)</f>
        <v>CO</v>
      </c>
    </row>
    <row r="681" spans="1:8" ht="15.75" thickBot="1" x14ac:dyDescent="0.3">
      <c r="A681" s="6">
        <f t="shared" si="20"/>
        <v>43928</v>
      </c>
      <c r="B681" s="6" t="str">
        <f t="shared" si="21"/>
        <v>43928CT</v>
      </c>
      <c r="C681" s="3">
        <v>20200407</v>
      </c>
      <c r="D681" s="4" t="s">
        <v>12</v>
      </c>
      <c r="E681" s="5">
        <v>7781</v>
      </c>
      <c r="F681" s="5">
        <v>21255</v>
      </c>
      <c r="G681" s="3">
        <v>277</v>
      </c>
      <c r="H681" t="str">
        <f>VLOOKUP(D681,StateLookup!B:B,1,FALSE)</f>
        <v>CT</v>
      </c>
    </row>
    <row r="682" spans="1:8" ht="15.75" thickBot="1" x14ac:dyDescent="0.3">
      <c r="A682" s="6">
        <f t="shared" si="20"/>
        <v>43928</v>
      </c>
      <c r="B682" s="6" t="str">
        <f t="shared" si="21"/>
        <v>43928DC</v>
      </c>
      <c r="C682" s="3">
        <v>20200407</v>
      </c>
      <c r="D682" s="4" t="s">
        <v>13</v>
      </c>
      <c r="E682" s="5">
        <v>1211</v>
      </c>
      <c r="F682" s="5">
        <v>6612</v>
      </c>
      <c r="G682" s="3">
        <v>22</v>
      </c>
      <c r="H682" t="str">
        <f>VLOOKUP(D682,StateLookup!B:B,1,FALSE)</f>
        <v>DC</v>
      </c>
    </row>
    <row r="683" spans="1:8" ht="15.75" thickBot="1" x14ac:dyDescent="0.3">
      <c r="A683" s="6">
        <f t="shared" si="20"/>
        <v>43928</v>
      </c>
      <c r="B683" s="6" t="str">
        <f t="shared" si="21"/>
        <v>43928DE</v>
      </c>
      <c r="C683" s="3">
        <v>20200407</v>
      </c>
      <c r="D683" s="4" t="s">
        <v>14</v>
      </c>
      <c r="E683" s="3">
        <v>928</v>
      </c>
      <c r="F683" s="5">
        <v>7628</v>
      </c>
      <c r="G683" s="3">
        <v>16</v>
      </c>
      <c r="H683" t="str">
        <f>VLOOKUP(D683,StateLookup!B:B,1,FALSE)</f>
        <v>DE</v>
      </c>
    </row>
    <row r="684" spans="1:8" ht="15.75" thickBot="1" x14ac:dyDescent="0.3">
      <c r="A684" s="6">
        <f t="shared" si="20"/>
        <v>43928</v>
      </c>
      <c r="B684" s="6" t="str">
        <f t="shared" si="21"/>
        <v>43928FL</v>
      </c>
      <c r="C684" s="3">
        <v>20200407</v>
      </c>
      <c r="D684" s="4" t="s">
        <v>15</v>
      </c>
      <c r="E684" s="5">
        <v>14747</v>
      </c>
      <c r="F684" s="5">
        <v>123415</v>
      </c>
      <c r="G684" s="3">
        <v>296</v>
      </c>
      <c r="H684" t="str">
        <f>VLOOKUP(D684,StateLookup!B:B,1,FALSE)</f>
        <v>FL</v>
      </c>
    </row>
    <row r="685" spans="1:8" ht="15.75" thickBot="1" x14ac:dyDescent="0.3">
      <c r="A685" s="6">
        <f t="shared" si="20"/>
        <v>43928</v>
      </c>
      <c r="B685" s="6" t="str">
        <f t="shared" si="21"/>
        <v>43928GA</v>
      </c>
      <c r="C685" s="3">
        <v>20200407</v>
      </c>
      <c r="D685" s="4" t="s">
        <v>16</v>
      </c>
      <c r="E685" s="5">
        <v>8818</v>
      </c>
      <c r="F685" s="5">
        <v>24895</v>
      </c>
      <c r="G685" s="3">
        <v>329</v>
      </c>
      <c r="H685" t="str">
        <f>VLOOKUP(D685,StateLookup!B:B,1,FALSE)</f>
        <v>GA</v>
      </c>
    </row>
    <row r="686" spans="1:8" ht="15.75" thickBot="1" x14ac:dyDescent="0.3">
      <c r="A686" s="6">
        <f t="shared" si="20"/>
        <v>43928</v>
      </c>
      <c r="B686" s="6" t="str">
        <f t="shared" si="21"/>
        <v>43928GU</v>
      </c>
      <c r="C686" s="3">
        <v>20200407</v>
      </c>
      <c r="D686" s="4" t="s">
        <v>17</v>
      </c>
      <c r="E686" s="3">
        <v>121</v>
      </c>
      <c r="F686" s="3">
        <v>529</v>
      </c>
      <c r="G686" s="3">
        <v>4</v>
      </c>
      <c r="H686" t="str">
        <f>VLOOKUP(D686,StateLookup!B:B,1,FALSE)</f>
        <v>GU</v>
      </c>
    </row>
    <row r="687" spans="1:8" ht="15.75" thickBot="1" x14ac:dyDescent="0.3">
      <c r="A687" s="6">
        <f t="shared" si="20"/>
        <v>43928</v>
      </c>
      <c r="B687" s="6" t="str">
        <f t="shared" si="21"/>
        <v>43928HI</v>
      </c>
      <c r="C687" s="3">
        <v>20200407</v>
      </c>
      <c r="D687" s="4" t="s">
        <v>18</v>
      </c>
      <c r="E687" s="3">
        <v>387</v>
      </c>
      <c r="F687" s="5">
        <v>13155</v>
      </c>
      <c r="G687" s="3">
        <v>5</v>
      </c>
      <c r="H687" t="str">
        <f>VLOOKUP(D687,StateLookup!B:B,1,FALSE)</f>
        <v>HI</v>
      </c>
    </row>
    <row r="688" spans="1:8" ht="15.75" thickBot="1" x14ac:dyDescent="0.3">
      <c r="A688" s="6">
        <f t="shared" si="20"/>
        <v>43928</v>
      </c>
      <c r="B688" s="6" t="str">
        <f t="shared" si="21"/>
        <v>43928IA</v>
      </c>
      <c r="C688" s="3">
        <v>20200407</v>
      </c>
      <c r="D688" s="4" t="s">
        <v>19</v>
      </c>
      <c r="E688" s="5">
        <v>1048</v>
      </c>
      <c r="F688" s="5">
        <v>11670</v>
      </c>
      <c r="G688" s="3">
        <v>26</v>
      </c>
      <c r="H688" t="str">
        <f>VLOOKUP(D688,StateLookup!B:B,1,FALSE)</f>
        <v>IA</v>
      </c>
    </row>
    <row r="689" spans="1:8" ht="15.75" thickBot="1" x14ac:dyDescent="0.3">
      <c r="A689" s="6">
        <f t="shared" si="20"/>
        <v>43928</v>
      </c>
      <c r="B689" s="6" t="str">
        <f t="shared" si="21"/>
        <v>43928ID</v>
      </c>
      <c r="C689" s="3">
        <v>20200407</v>
      </c>
      <c r="D689" s="4" t="s">
        <v>20</v>
      </c>
      <c r="E689" s="5">
        <v>1170</v>
      </c>
      <c r="F689" s="5">
        <v>10076</v>
      </c>
      <c r="G689" s="3">
        <v>13</v>
      </c>
      <c r="H689" t="str">
        <f>VLOOKUP(D689,StateLookup!B:B,1,FALSE)</f>
        <v>ID</v>
      </c>
    </row>
    <row r="690" spans="1:8" ht="15.75" thickBot="1" x14ac:dyDescent="0.3">
      <c r="A690" s="6">
        <f t="shared" si="20"/>
        <v>43928</v>
      </c>
      <c r="B690" s="6" t="str">
        <f t="shared" si="21"/>
        <v>43928IL</v>
      </c>
      <c r="C690" s="3">
        <v>20200407</v>
      </c>
      <c r="D690" s="4" t="s">
        <v>21</v>
      </c>
      <c r="E690" s="5">
        <v>13549</v>
      </c>
      <c r="F690" s="5">
        <v>55183</v>
      </c>
      <c r="G690" s="3">
        <v>380</v>
      </c>
      <c r="H690" t="str">
        <f>VLOOKUP(D690,StateLookup!B:B,1,FALSE)</f>
        <v>IL</v>
      </c>
    </row>
    <row r="691" spans="1:8" ht="15.75" thickBot="1" x14ac:dyDescent="0.3">
      <c r="A691" s="6">
        <f t="shared" si="20"/>
        <v>43928</v>
      </c>
      <c r="B691" s="6" t="str">
        <f t="shared" si="21"/>
        <v>43928IN</v>
      </c>
      <c r="C691" s="3">
        <v>20200407</v>
      </c>
      <c r="D691" s="4" t="s">
        <v>22</v>
      </c>
      <c r="E691" s="5">
        <v>5507</v>
      </c>
      <c r="F691" s="5">
        <v>23257</v>
      </c>
      <c r="G691" s="3">
        <v>173</v>
      </c>
      <c r="H691" t="str">
        <f>VLOOKUP(D691,StateLookup!B:B,1,FALSE)</f>
        <v>IN</v>
      </c>
    </row>
    <row r="692" spans="1:8" ht="15.75" thickBot="1" x14ac:dyDescent="0.3">
      <c r="A692" s="6">
        <f t="shared" si="20"/>
        <v>43928</v>
      </c>
      <c r="B692" s="6" t="str">
        <f t="shared" si="21"/>
        <v>43928KS</v>
      </c>
      <c r="C692" s="3">
        <v>20200407</v>
      </c>
      <c r="D692" s="4" t="s">
        <v>23</v>
      </c>
      <c r="E692" s="3">
        <v>900</v>
      </c>
      <c r="F692" s="5">
        <v>8614</v>
      </c>
      <c r="G692" s="3">
        <v>27</v>
      </c>
      <c r="H692" t="str">
        <f>VLOOKUP(D692,StateLookup!B:B,1,FALSE)</f>
        <v>KS</v>
      </c>
    </row>
    <row r="693" spans="1:8" ht="15.75" thickBot="1" x14ac:dyDescent="0.3">
      <c r="A693" s="6">
        <f t="shared" si="20"/>
        <v>43928</v>
      </c>
      <c r="B693" s="6" t="str">
        <f t="shared" si="21"/>
        <v>43928KY</v>
      </c>
      <c r="C693" s="3">
        <v>20200407</v>
      </c>
      <c r="D693" s="4" t="s">
        <v>24</v>
      </c>
      <c r="E693" s="5">
        <v>1008</v>
      </c>
      <c r="F693" s="5">
        <v>18947</v>
      </c>
      <c r="G693" s="3">
        <v>59</v>
      </c>
      <c r="H693" t="str">
        <f>VLOOKUP(D693,StateLookup!B:B,1,FALSE)</f>
        <v>KY</v>
      </c>
    </row>
    <row r="694" spans="1:8" ht="15.75" thickBot="1" x14ac:dyDescent="0.3">
      <c r="A694" s="6">
        <f t="shared" si="20"/>
        <v>43928</v>
      </c>
      <c r="B694" s="6" t="str">
        <f t="shared" si="21"/>
        <v>43928LA</v>
      </c>
      <c r="C694" s="3">
        <v>20200407</v>
      </c>
      <c r="D694" s="4" t="s">
        <v>25</v>
      </c>
      <c r="E694" s="5">
        <v>16284</v>
      </c>
      <c r="F694" s="5">
        <v>58371</v>
      </c>
      <c r="G694" s="3">
        <v>582</v>
      </c>
      <c r="H694" t="str">
        <f>VLOOKUP(D694,StateLookup!B:B,1,FALSE)</f>
        <v>LA</v>
      </c>
    </row>
    <row r="695" spans="1:8" ht="15.75" thickBot="1" x14ac:dyDescent="0.3">
      <c r="A695" s="6">
        <f t="shared" si="20"/>
        <v>43928</v>
      </c>
      <c r="B695" s="6" t="str">
        <f t="shared" si="21"/>
        <v>43928MA</v>
      </c>
      <c r="C695" s="3">
        <v>20200407</v>
      </c>
      <c r="D695" s="4" t="s">
        <v>26</v>
      </c>
      <c r="E695" s="5">
        <v>15202</v>
      </c>
      <c r="F695" s="5">
        <v>66142</v>
      </c>
      <c r="G695" s="3">
        <v>356</v>
      </c>
      <c r="H695" t="str">
        <f>VLOOKUP(D695,StateLookup!B:B,1,FALSE)</f>
        <v>MA</v>
      </c>
    </row>
    <row r="696" spans="1:8" ht="15.75" thickBot="1" x14ac:dyDescent="0.3">
      <c r="A696" s="6">
        <f t="shared" si="20"/>
        <v>43928</v>
      </c>
      <c r="B696" s="6" t="str">
        <f t="shared" si="21"/>
        <v>43928MD</v>
      </c>
      <c r="C696" s="3">
        <v>20200407</v>
      </c>
      <c r="D696" s="4" t="s">
        <v>27</v>
      </c>
      <c r="E696" s="5">
        <v>4371</v>
      </c>
      <c r="F696" s="5">
        <v>27256</v>
      </c>
      <c r="G696" s="3">
        <v>103</v>
      </c>
      <c r="H696" t="str">
        <f>VLOOKUP(D696,StateLookup!B:B,1,FALSE)</f>
        <v>MD</v>
      </c>
    </row>
    <row r="697" spans="1:8" ht="15.75" thickBot="1" x14ac:dyDescent="0.3">
      <c r="A697" s="6">
        <f t="shared" si="20"/>
        <v>43928</v>
      </c>
      <c r="B697" s="6" t="str">
        <f t="shared" si="21"/>
        <v>43928ME</v>
      </c>
      <c r="C697" s="3">
        <v>20200407</v>
      </c>
      <c r="D697" s="4" t="s">
        <v>28</v>
      </c>
      <c r="E697" s="3">
        <v>519</v>
      </c>
      <c r="F697" s="5">
        <v>6088</v>
      </c>
      <c r="G697" s="3">
        <v>12</v>
      </c>
      <c r="H697" t="str">
        <f>VLOOKUP(D697,StateLookup!B:B,1,FALSE)</f>
        <v>ME</v>
      </c>
    </row>
    <row r="698" spans="1:8" ht="15.75" thickBot="1" x14ac:dyDescent="0.3">
      <c r="A698" s="6">
        <f t="shared" si="20"/>
        <v>43928</v>
      </c>
      <c r="B698" s="6" t="str">
        <f t="shared" si="21"/>
        <v>43928MI</v>
      </c>
      <c r="C698" s="3">
        <v>20200407</v>
      </c>
      <c r="D698" s="4" t="s">
        <v>29</v>
      </c>
      <c r="E698" s="5">
        <v>19823</v>
      </c>
      <c r="F698" s="5">
        <v>45550</v>
      </c>
      <c r="G698" s="3">
        <v>845</v>
      </c>
      <c r="H698" t="str">
        <f>VLOOKUP(D698,StateLookup!B:B,1,FALSE)</f>
        <v>MI</v>
      </c>
    </row>
    <row r="699" spans="1:8" ht="15.75" thickBot="1" x14ac:dyDescent="0.3">
      <c r="A699" s="6">
        <f t="shared" si="20"/>
        <v>43928</v>
      </c>
      <c r="B699" s="6" t="str">
        <f t="shared" si="21"/>
        <v>43928MN</v>
      </c>
      <c r="C699" s="3">
        <v>20200407</v>
      </c>
      <c r="D699" s="4" t="s">
        <v>30</v>
      </c>
      <c r="E699" s="5">
        <v>1069</v>
      </c>
      <c r="F699" s="5">
        <v>28191</v>
      </c>
      <c r="G699" s="3">
        <v>34</v>
      </c>
      <c r="H699" t="str">
        <f>VLOOKUP(D699,StateLookup!B:B,1,FALSE)</f>
        <v>MN</v>
      </c>
    </row>
    <row r="700" spans="1:8" ht="15.75" thickBot="1" x14ac:dyDescent="0.3">
      <c r="A700" s="6">
        <f t="shared" si="20"/>
        <v>43928</v>
      </c>
      <c r="B700" s="6" t="str">
        <f t="shared" si="21"/>
        <v>43928MO</v>
      </c>
      <c r="C700" s="3">
        <v>20200407</v>
      </c>
      <c r="D700" s="4" t="s">
        <v>31</v>
      </c>
      <c r="E700" s="5">
        <v>3037</v>
      </c>
      <c r="F700" s="5">
        <v>28932</v>
      </c>
      <c r="G700" s="3">
        <v>53</v>
      </c>
      <c r="H700" t="str">
        <f>VLOOKUP(D700,StateLookup!B:B,1,FALSE)</f>
        <v>MO</v>
      </c>
    </row>
    <row r="701" spans="1:8" ht="15.75" thickBot="1" x14ac:dyDescent="0.3">
      <c r="A701" s="6">
        <f t="shared" si="20"/>
        <v>43928</v>
      </c>
      <c r="B701" s="6" t="str">
        <f t="shared" si="21"/>
        <v>43928MP</v>
      </c>
      <c r="C701" s="3">
        <v>20200407</v>
      </c>
      <c r="D701" s="4" t="s">
        <v>32</v>
      </c>
      <c r="E701" s="3">
        <v>8</v>
      </c>
      <c r="F701" s="3">
        <v>15</v>
      </c>
      <c r="G701" s="3">
        <v>2</v>
      </c>
      <c r="H701" t="str">
        <f>VLOOKUP(D701,StateLookup!B:B,1,FALSE)</f>
        <v>MP</v>
      </c>
    </row>
    <row r="702" spans="1:8" ht="15.75" thickBot="1" x14ac:dyDescent="0.3">
      <c r="A702" s="6">
        <f t="shared" si="20"/>
        <v>43928</v>
      </c>
      <c r="B702" s="6" t="str">
        <f t="shared" si="21"/>
        <v>43928MS</v>
      </c>
      <c r="C702" s="3">
        <v>20200407</v>
      </c>
      <c r="D702" s="4" t="s">
        <v>33</v>
      </c>
      <c r="E702" s="5">
        <v>1915</v>
      </c>
      <c r="F702" s="5">
        <v>18632</v>
      </c>
      <c r="G702" s="3">
        <v>59</v>
      </c>
      <c r="H702" t="str">
        <f>VLOOKUP(D702,StateLookup!B:B,1,FALSE)</f>
        <v>MS</v>
      </c>
    </row>
    <row r="703" spans="1:8" ht="15.75" thickBot="1" x14ac:dyDescent="0.3">
      <c r="A703" s="6">
        <f t="shared" si="20"/>
        <v>43928</v>
      </c>
      <c r="B703" s="6" t="str">
        <f t="shared" si="21"/>
        <v>43928MT</v>
      </c>
      <c r="C703" s="3">
        <v>20200407</v>
      </c>
      <c r="D703" s="4" t="s">
        <v>34</v>
      </c>
      <c r="E703" s="3">
        <v>319</v>
      </c>
      <c r="F703" s="5">
        <v>6666</v>
      </c>
      <c r="G703" s="3">
        <v>6</v>
      </c>
      <c r="H703" t="str">
        <f>VLOOKUP(D703,StateLookup!B:B,1,FALSE)</f>
        <v>MT</v>
      </c>
    </row>
    <row r="704" spans="1:8" ht="15.75" thickBot="1" x14ac:dyDescent="0.3">
      <c r="A704" s="6">
        <f t="shared" si="20"/>
        <v>43928</v>
      </c>
      <c r="B704" s="6" t="str">
        <f t="shared" si="21"/>
        <v>43928NC</v>
      </c>
      <c r="C704" s="3">
        <v>20200407</v>
      </c>
      <c r="D704" s="4" t="s">
        <v>35</v>
      </c>
      <c r="E704" s="5">
        <v>3221</v>
      </c>
      <c r="F704" s="5">
        <v>37861</v>
      </c>
      <c r="G704" s="3">
        <v>46</v>
      </c>
      <c r="H704" t="str">
        <f>VLOOKUP(D704,StateLookup!B:B,1,FALSE)</f>
        <v>NC</v>
      </c>
    </row>
    <row r="705" spans="1:8" ht="15.75" thickBot="1" x14ac:dyDescent="0.3">
      <c r="A705" s="6">
        <f t="shared" si="20"/>
        <v>43928</v>
      </c>
      <c r="B705" s="6" t="str">
        <f t="shared" si="21"/>
        <v>43928ND</v>
      </c>
      <c r="C705" s="3">
        <v>20200407</v>
      </c>
      <c r="D705" s="4" t="s">
        <v>36</v>
      </c>
      <c r="E705" s="3">
        <v>237</v>
      </c>
      <c r="F705" s="5">
        <v>7466</v>
      </c>
      <c r="G705" s="3">
        <v>4</v>
      </c>
      <c r="H705" t="str">
        <f>VLOOKUP(D705,StateLookup!B:B,1,FALSE)</f>
        <v>ND</v>
      </c>
    </row>
    <row r="706" spans="1:8" ht="15.75" thickBot="1" x14ac:dyDescent="0.3">
      <c r="A706" s="6">
        <f t="shared" si="20"/>
        <v>43928</v>
      </c>
      <c r="B706" s="6" t="str">
        <f t="shared" si="21"/>
        <v>43928NE</v>
      </c>
      <c r="C706" s="3">
        <v>20200407</v>
      </c>
      <c r="D706" s="4" t="s">
        <v>37</v>
      </c>
      <c r="E706" s="3">
        <v>447</v>
      </c>
      <c r="F706" s="5">
        <v>6811</v>
      </c>
      <c r="G706" s="3">
        <v>10</v>
      </c>
      <c r="H706" t="str">
        <f>VLOOKUP(D706,StateLookup!B:B,1,FALSE)</f>
        <v>NE</v>
      </c>
    </row>
    <row r="707" spans="1:8" ht="15.75" thickBot="1" x14ac:dyDescent="0.3">
      <c r="A707" s="6">
        <f t="shared" ref="A707:A770" si="22">DATE(LEFT(C707,4),LEFT(RIGHT(C707,4),2),RIGHT(C707,2))</f>
        <v>43928</v>
      </c>
      <c r="B707" s="6" t="str">
        <f t="shared" ref="B707:B770" si="23">A707&amp;D707</f>
        <v>43928NH</v>
      </c>
      <c r="C707" s="3">
        <v>20200407</v>
      </c>
      <c r="D707" s="4" t="s">
        <v>38</v>
      </c>
      <c r="E707" s="3">
        <v>715</v>
      </c>
      <c r="F707" s="5">
        <v>8019</v>
      </c>
      <c r="G707" s="3">
        <v>9</v>
      </c>
      <c r="H707" t="str">
        <f>VLOOKUP(D707,StateLookup!B:B,1,FALSE)</f>
        <v>NH</v>
      </c>
    </row>
    <row r="708" spans="1:8" ht="15.75" thickBot="1" x14ac:dyDescent="0.3">
      <c r="A708" s="6">
        <f t="shared" si="22"/>
        <v>43928</v>
      </c>
      <c r="B708" s="6" t="str">
        <f t="shared" si="23"/>
        <v>43928NJ</v>
      </c>
      <c r="C708" s="3">
        <v>20200407</v>
      </c>
      <c r="D708" s="4" t="s">
        <v>39</v>
      </c>
      <c r="E708" s="5">
        <v>44416</v>
      </c>
      <c r="F708" s="5">
        <v>50558</v>
      </c>
      <c r="G708" s="3">
        <v>1232</v>
      </c>
      <c r="H708" t="str">
        <f>VLOOKUP(D708,StateLookup!B:B,1,FALSE)</f>
        <v>NJ</v>
      </c>
    </row>
    <row r="709" spans="1:8" ht="15.75" thickBot="1" x14ac:dyDescent="0.3">
      <c r="A709" s="6">
        <f t="shared" si="22"/>
        <v>43928</v>
      </c>
      <c r="B709" s="6" t="str">
        <f t="shared" si="23"/>
        <v>43928NM</v>
      </c>
      <c r="C709" s="3">
        <v>20200407</v>
      </c>
      <c r="D709" s="4" t="s">
        <v>40</v>
      </c>
      <c r="E709" s="3">
        <v>686</v>
      </c>
      <c r="F709" s="5">
        <v>21139</v>
      </c>
      <c r="G709" s="3">
        <v>12</v>
      </c>
      <c r="H709" t="str">
        <f>VLOOKUP(D709,StateLookup!B:B,1,FALSE)</f>
        <v>NM</v>
      </c>
    </row>
    <row r="710" spans="1:8" ht="15.75" thickBot="1" x14ac:dyDescent="0.3">
      <c r="A710" s="6">
        <f t="shared" si="22"/>
        <v>43928</v>
      </c>
      <c r="B710" s="6" t="str">
        <f t="shared" si="23"/>
        <v>43928NV</v>
      </c>
      <c r="C710" s="3">
        <v>20200407</v>
      </c>
      <c r="D710" s="4" t="s">
        <v>41</v>
      </c>
      <c r="E710" s="5">
        <v>2087</v>
      </c>
      <c r="F710" s="5">
        <v>16552</v>
      </c>
      <c r="G710" s="3">
        <v>58</v>
      </c>
      <c r="H710" t="str">
        <f>VLOOKUP(D710,StateLookup!B:B,1,FALSE)</f>
        <v>NV</v>
      </c>
    </row>
    <row r="711" spans="1:8" ht="15.75" thickBot="1" x14ac:dyDescent="0.3">
      <c r="A711" s="6">
        <f t="shared" si="22"/>
        <v>43928</v>
      </c>
      <c r="B711" s="6" t="str">
        <f t="shared" si="23"/>
        <v>43928NY</v>
      </c>
      <c r="C711" s="3">
        <v>20200407</v>
      </c>
      <c r="D711" s="4" t="s">
        <v>42</v>
      </c>
      <c r="E711" s="5">
        <v>138863</v>
      </c>
      <c r="F711" s="5">
        <v>201195</v>
      </c>
      <c r="G711" s="3">
        <v>5489</v>
      </c>
      <c r="H711" t="str">
        <f>VLOOKUP(D711,StateLookup!B:B,1,FALSE)</f>
        <v>NY</v>
      </c>
    </row>
    <row r="712" spans="1:8" ht="15.75" thickBot="1" x14ac:dyDescent="0.3">
      <c r="A712" s="6">
        <f t="shared" si="22"/>
        <v>43928</v>
      </c>
      <c r="B712" s="6" t="str">
        <f t="shared" si="23"/>
        <v>43928OH</v>
      </c>
      <c r="C712" s="3">
        <v>20200407</v>
      </c>
      <c r="D712" s="4" t="s">
        <v>43</v>
      </c>
      <c r="E712" s="5">
        <v>4782</v>
      </c>
      <c r="F712" s="5">
        <v>46056</v>
      </c>
      <c r="G712" s="3">
        <v>167</v>
      </c>
      <c r="H712" t="str">
        <f>VLOOKUP(D712,StateLookup!B:B,1,FALSE)</f>
        <v>OH</v>
      </c>
    </row>
    <row r="713" spans="1:8" ht="15.75" thickBot="1" x14ac:dyDescent="0.3">
      <c r="A713" s="6">
        <f t="shared" si="22"/>
        <v>43928</v>
      </c>
      <c r="B713" s="6" t="str">
        <f t="shared" si="23"/>
        <v>43928OK</v>
      </c>
      <c r="C713" s="3">
        <v>20200407</v>
      </c>
      <c r="D713" s="4" t="s">
        <v>44</v>
      </c>
      <c r="E713" s="5">
        <v>1472</v>
      </c>
      <c r="F713" s="5">
        <v>11821</v>
      </c>
      <c r="G713" s="3">
        <v>67</v>
      </c>
      <c r="H713" t="str">
        <f>VLOOKUP(D713,StateLookup!B:B,1,FALSE)</f>
        <v>OK</v>
      </c>
    </row>
    <row r="714" spans="1:8" ht="15.75" thickBot="1" x14ac:dyDescent="0.3">
      <c r="A714" s="6">
        <f t="shared" si="22"/>
        <v>43928</v>
      </c>
      <c r="B714" s="6" t="str">
        <f t="shared" si="23"/>
        <v>43928OR</v>
      </c>
      <c r="C714" s="3">
        <v>20200407</v>
      </c>
      <c r="D714" s="4" t="s">
        <v>45</v>
      </c>
      <c r="E714" s="5">
        <v>1181</v>
      </c>
      <c r="F714" s="5">
        <v>21826</v>
      </c>
      <c r="G714" s="3">
        <v>33</v>
      </c>
      <c r="H714" t="str">
        <f>VLOOKUP(D714,StateLookup!B:B,1,FALSE)</f>
        <v>OR</v>
      </c>
    </row>
    <row r="715" spans="1:8" ht="15.75" thickBot="1" x14ac:dyDescent="0.3">
      <c r="A715" s="6">
        <f t="shared" si="22"/>
        <v>43928</v>
      </c>
      <c r="B715" s="6" t="str">
        <f t="shared" si="23"/>
        <v>43928PA</v>
      </c>
      <c r="C715" s="3">
        <v>20200407</v>
      </c>
      <c r="D715" s="4" t="s">
        <v>46</v>
      </c>
      <c r="E715" s="5">
        <v>14559</v>
      </c>
      <c r="F715" s="5">
        <v>76719</v>
      </c>
      <c r="G715" s="3">
        <v>240</v>
      </c>
      <c r="H715" t="str">
        <f>VLOOKUP(D715,StateLookup!B:B,1,FALSE)</f>
        <v>PA</v>
      </c>
    </row>
    <row r="716" spans="1:8" ht="15.75" thickBot="1" x14ac:dyDescent="0.3">
      <c r="A716" s="6">
        <f t="shared" si="22"/>
        <v>43928</v>
      </c>
      <c r="B716" s="6" t="str">
        <f t="shared" si="23"/>
        <v>43928PR</v>
      </c>
      <c r="C716" s="3">
        <v>20200407</v>
      </c>
      <c r="D716" s="4" t="s">
        <v>47</v>
      </c>
      <c r="E716" s="3">
        <v>573</v>
      </c>
      <c r="F716" s="5">
        <v>3966</v>
      </c>
      <c r="G716" s="3">
        <v>23</v>
      </c>
      <c r="H716" t="str">
        <f>VLOOKUP(D716,StateLookup!B:B,1,FALSE)</f>
        <v>PR</v>
      </c>
    </row>
    <row r="717" spans="1:8" ht="15.75" thickBot="1" x14ac:dyDescent="0.3">
      <c r="A717" s="6">
        <f t="shared" si="22"/>
        <v>43928</v>
      </c>
      <c r="B717" s="6" t="str">
        <f t="shared" si="23"/>
        <v>43928RI</v>
      </c>
      <c r="C717" s="3">
        <v>20200407</v>
      </c>
      <c r="D717" s="4" t="s">
        <v>48</v>
      </c>
      <c r="E717" s="5">
        <v>1230</v>
      </c>
      <c r="F717" s="5">
        <v>9077</v>
      </c>
      <c r="G717" s="3">
        <v>30</v>
      </c>
      <c r="H717" t="str">
        <f>VLOOKUP(D717,StateLookup!B:B,1,FALSE)</f>
        <v>RI</v>
      </c>
    </row>
    <row r="718" spans="1:8" ht="15.75" thickBot="1" x14ac:dyDescent="0.3">
      <c r="A718" s="6">
        <f t="shared" si="22"/>
        <v>43928</v>
      </c>
      <c r="B718" s="6" t="str">
        <f t="shared" si="23"/>
        <v>43928SC</v>
      </c>
      <c r="C718" s="3">
        <v>20200407</v>
      </c>
      <c r="D718" s="4" t="s">
        <v>49</v>
      </c>
      <c r="E718" s="5">
        <v>2417</v>
      </c>
      <c r="F718" s="5">
        <v>21263</v>
      </c>
      <c r="G718" s="3">
        <v>51</v>
      </c>
      <c r="H718" t="str">
        <f>VLOOKUP(D718,StateLookup!B:B,1,FALSE)</f>
        <v>SC</v>
      </c>
    </row>
    <row r="719" spans="1:8" ht="15.75" thickBot="1" x14ac:dyDescent="0.3">
      <c r="A719" s="6">
        <f t="shared" si="22"/>
        <v>43928</v>
      </c>
      <c r="B719" s="6" t="str">
        <f t="shared" si="23"/>
        <v>43928SD</v>
      </c>
      <c r="C719" s="3">
        <v>20200407</v>
      </c>
      <c r="D719" s="4" t="s">
        <v>50</v>
      </c>
      <c r="E719" s="3">
        <v>320</v>
      </c>
      <c r="F719" s="5">
        <v>5948</v>
      </c>
      <c r="G719" s="3">
        <v>6</v>
      </c>
      <c r="H719" t="str">
        <f>VLOOKUP(D719,StateLookup!B:B,1,FALSE)</f>
        <v>SD</v>
      </c>
    </row>
    <row r="720" spans="1:8" ht="15.75" thickBot="1" x14ac:dyDescent="0.3">
      <c r="A720" s="6">
        <f t="shared" si="22"/>
        <v>43928</v>
      </c>
      <c r="B720" s="6" t="str">
        <f t="shared" si="23"/>
        <v>43928TN</v>
      </c>
      <c r="C720" s="3">
        <v>20200407</v>
      </c>
      <c r="D720" s="4" t="s">
        <v>51</v>
      </c>
      <c r="E720" s="5">
        <v>4138</v>
      </c>
      <c r="F720" s="5">
        <v>48736</v>
      </c>
      <c r="G720" s="3">
        <v>72</v>
      </c>
      <c r="H720" t="str">
        <f>VLOOKUP(D720,StateLookup!B:B,1,FALSE)</f>
        <v>TN</v>
      </c>
    </row>
    <row r="721" spans="1:8" ht="15.75" thickBot="1" x14ac:dyDescent="0.3">
      <c r="A721" s="6">
        <f t="shared" si="22"/>
        <v>43928</v>
      </c>
      <c r="B721" s="6" t="str">
        <f t="shared" si="23"/>
        <v>43928TX</v>
      </c>
      <c r="C721" s="3">
        <v>20200407</v>
      </c>
      <c r="D721" s="4" t="s">
        <v>52</v>
      </c>
      <c r="E721" s="5">
        <v>8262</v>
      </c>
      <c r="F721" s="5">
        <v>80387</v>
      </c>
      <c r="G721" s="3">
        <v>154</v>
      </c>
      <c r="H721" t="str">
        <f>VLOOKUP(D721,StateLookup!B:B,1,FALSE)</f>
        <v>TX</v>
      </c>
    </row>
    <row r="722" spans="1:8" ht="15.75" thickBot="1" x14ac:dyDescent="0.3">
      <c r="A722" s="6">
        <f t="shared" si="22"/>
        <v>43928</v>
      </c>
      <c r="B722" s="6" t="str">
        <f t="shared" si="23"/>
        <v>43928UT</v>
      </c>
      <c r="C722" s="3">
        <v>20200407</v>
      </c>
      <c r="D722" s="4" t="s">
        <v>53</v>
      </c>
      <c r="E722" s="5">
        <v>1738</v>
      </c>
      <c r="F722" s="5">
        <v>32909</v>
      </c>
      <c r="G722" s="3">
        <v>13</v>
      </c>
      <c r="H722" t="str">
        <f>VLOOKUP(D722,StateLookup!B:B,1,FALSE)</f>
        <v>UT</v>
      </c>
    </row>
    <row r="723" spans="1:8" ht="15.75" thickBot="1" x14ac:dyDescent="0.3">
      <c r="A723" s="6">
        <f t="shared" si="22"/>
        <v>43928</v>
      </c>
      <c r="B723" s="6" t="str">
        <f t="shared" si="23"/>
        <v>43928VA</v>
      </c>
      <c r="C723" s="3">
        <v>20200407</v>
      </c>
      <c r="D723" s="4" t="s">
        <v>54</v>
      </c>
      <c r="E723" s="5">
        <v>3333</v>
      </c>
      <c r="F723" s="5">
        <v>25312</v>
      </c>
      <c r="G723" s="3">
        <v>63</v>
      </c>
      <c r="H723" t="str">
        <f>VLOOKUP(D723,StateLookup!B:B,1,FALSE)</f>
        <v>VA</v>
      </c>
    </row>
    <row r="724" spans="1:8" ht="15.75" thickBot="1" x14ac:dyDescent="0.3">
      <c r="A724" s="6">
        <f t="shared" si="22"/>
        <v>43928</v>
      </c>
      <c r="B724" s="6" t="str">
        <f t="shared" si="23"/>
        <v>43928VI</v>
      </c>
      <c r="C724" s="3">
        <v>20200407</v>
      </c>
      <c r="D724" s="4" t="s">
        <v>55</v>
      </c>
      <c r="E724" s="3">
        <v>43</v>
      </c>
      <c r="F724" s="3">
        <v>222</v>
      </c>
      <c r="G724" s="3">
        <v>1</v>
      </c>
      <c r="H724" t="str">
        <f>VLOOKUP(D724,StateLookup!B:B,1,FALSE)</f>
        <v>VI</v>
      </c>
    </row>
    <row r="725" spans="1:8" ht="15.75" thickBot="1" x14ac:dyDescent="0.3">
      <c r="A725" s="6">
        <f t="shared" si="22"/>
        <v>43928</v>
      </c>
      <c r="B725" s="6" t="str">
        <f t="shared" si="23"/>
        <v>43928VT</v>
      </c>
      <c r="C725" s="3">
        <v>20200407</v>
      </c>
      <c r="D725" s="4" t="s">
        <v>56</v>
      </c>
      <c r="E725" s="3">
        <v>575</v>
      </c>
      <c r="F725" s="5">
        <v>6554</v>
      </c>
      <c r="G725" s="3">
        <v>23</v>
      </c>
      <c r="H725" t="str">
        <f>VLOOKUP(D725,StateLookup!B:B,1,FALSE)</f>
        <v>VT</v>
      </c>
    </row>
    <row r="726" spans="1:8" ht="15.75" thickBot="1" x14ac:dyDescent="0.3">
      <c r="A726" s="6">
        <f t="shared" si="22"/>
        <v>43928</v>
      </c>
      <c r="B726" s="6" t="str">
        <f t="shared" si="23"/>
        <v>43928WA</v>
      </c>
      <c r="C726" s="3">
        <v>20200407</v>
      </c>
      <c r="D726" s="4" t="s">
        <v>57</v>
      </c>
      <c r="E726" s="5">
        <v>9043</v>
      </c>
      <c r="F726" s="5">
        <v>83391</v>
      </c>
      <c r="G726" s="3">
        <v>393</v>
      </c>
      <c r="H726" t="str">
        <f>VLOOKUP(D726,StateLookup!B:B,1,FALSE)</f>
        <v>WA</v>
      </c>
    </row>
    <row r="727" spans="1:8" ht="15.75" thickBot="1" x14ac:dyDescent="0.3">
      <c r="A727" s="6">
        <f t="shared" si="22"/>
        <v>43928</v>
      </c>
      <c r="B727" s="6" t="str">
        <f t="shared" si="23"/>
        <v>43928WI</v>
      </c>
      <c r="C727" s="3">
        <v>20200407</v>
      </c>
      <c r="D727" s="4" t="s">
        <v>58</v>
      </c>
      <c r="E727" s="5">
        <v>2578</v>
      </c>
      <c r="F727" s="5">
        <v>28512</v>
      </c>
      <c r="G727" s="3">
        <v>92</v>
      </c>
      <c r="H727" t="str">
        <f>VLOOKUP(D727,StateLookup!B:B,1,FALSE)</f>
        <v>WI</v>
      </c>
    </row>
    <row r="728" spans="1:8" ht="15.75" thickBot="1" x14ac:dyDescent="0.3">
      <c r="A728" s="6">
        <f t="shared" si="22"/>
        <v>43928</v>
      </c>
      <c r="B728" s="6" t="str">
        <f t="shared" si="23"/>
        <v>43928WV</v>
      </c>
      <c r="C728" s="3">
        <v>20200407</v>
      </c>
      <c r="D728" s="4" t="s">
        <v>59</v>
      </c>
      <c r="E728" s="3">
        <v>412</v>
      </c>
      <c r="F728" s="5">
        <v>11647</v>
      </c>
      <c r="G728" s="3">
        <v>4</v>
      </c>
      <c r="H728" t="str">
        <f>VLOOKUP(D728,StateLookup!B:B,1,FALSE)</f>
        <v>WV</v>
      </c>
    </row>
    <row r="729" spans="1:8" ht="15.75" thickBot="1" x14ac:dyDescent="0.3">
      <c r="A729" s="6">
        <f t="shared" si="22"/>
        <v>43928</v>
      </c>
      <c r="B729" s="6" t="str">
        <f t="shared" si="23"/>
        <v>43928WY</v>
      </c>
      <c r="C729" s="3">
        <v>20200407</v>
      </c>
      <c r="D729" s="4" t="s">
        <v>60</v>
      </c>
      <c r="E729" s="3">
        <v>216</v>
      </c>
      <c r="F729" s="5">
        <v>3789</v>
      </c>
      <c r="G729" s="3">
        <v>0</v>
      </c>
      <c r="H729" t="str">
        <f>VLOOKUP(D729,StateLookup!B:B,1,FALSE)</f>
        <v>WY</v>
      </c>
    </row>
    <row r="730" spans="1:8" ht="15.75" thickBot="1" x14ac:dyDescent="0.3">
      <c r="A730" s="6">
        <f t="shared" si="22"/>
        <v>43927</v>
      </c>
      <c r="B730" s="6" t="str">
        <f t="shared" si="23"/>
        <v>43927AK</v>
      </c>
      <c r="C730" s="3">
        <v>20200406</v>
      </c>
      <c r="D730" s="4" t="s">
        <v>5</v>
      </c>
      <c r="E730" s="3">
        <v>191</v>
      </c>
      <c r="F730" s="5">
        <v>6692</v>
      </c>
      <c r="G730" s="3">
        <v>6</v>
      </c>
      <c r="H730" t="str">
        <f>VLOOKUP(D730,StateLookup!B:B,1,FALSE)</f>
        <v>AK</v>
      </c>
    </row>
    <row r="731" spans="1:8" ht="15.75" thickBot="1" x14ac:dyDescent="0.3">
      <c r="A731" s="6">
        <f t="shared" si="22"/>
        <v>43927</v>
      </c>
      <c r="B731" s="6" t="str">
        <f t="shared" si="23"/>
        <v>43927AL</v>
      </c>
      <c r="C731" s="3">
        <v>20200406</v>
      </c>
      <c r="D731" s="4" t="s">
        <v>6</v>
      </c>
      <c r="E731" s="5">
        <v>1968</v>
      </c>
      <c r="F731" s="5">
        <v>12797</v>
      </c>
      <c r="G731" s="3">
        <v>50</v>
      </c>
      <c r="H731" t="str">
        <f>VLOOKUP(D731,StateLookup!B:B,1,FALSE)</f>
        <v>AL</v>
      </c>
    </row>
    <row r="732" spans="1:8" ht="15.75" thickBot="1" x14ac:dyDescent="0.3">
      <c r="A732" s="6">
        <f t="shared" si="22"/>
        <v>43927</v>
      </c>
      <c r="B732" s="6" t="str">
        <f t="shared" si="23"/>
        <v>43927AR</v>
      </c>
      <c r="C732" s="3">
        <v>20200406</v>
      </c>
      <c r="D732" s="4" t="s">
        <v>7</v>
      </c>
      <c r="E732" s="3">
        <v>875</v>
      </c>
      <c r="F732" s="5">
        <v>11970</v>
      </c>
      <c r="G732" s="3">
        <v>16</v>
      </c>
      <c r="H732" t="str">
        <f>VLOOKUP(D732,StateLookup!B:B,1,FALSE)</f>
        <v>AR</v>
      </c>
    </row>
    <row r="733" spans="1:8" ht="15.75" thickBot="1" x14ac:dyDescent="0.3">
      <c r="A733" s="6">
        <f t="shared" si="22"/>
        <v>43927</v>
      </c>
      <c r="B733" s="6" t="str">
        <f t="shared" si="23"/>
        <v>43927AS</v>
      </c>
      <c r="C733" s="3">
        <v>20200406</v>
      </c>
      <c r="D733" s="4" t="s">
        <v>8</v>
      </c>
      <c r="E733" s="3">
        <v>0</v>
      </c>
      <c r="F733" s="3">
        <v>3</v>
      </c>
      <c r="G733" s="3">
        <v>0</v>
      </c>
      <c r="H733" t="str">
        <f>VLOOKUP(D733,StateLookup!B:B,1,FALSE)</f>
        <v>AS</v>
      </c>
    </row>
    <row r="734" spans="1:8" ht="15.75" thickBot="1" x14ac:dyDescent="0.3">
      <c r="A734" s="6">
        <f t="shared" si="22"/>
        <v>43927</v>
      </c>
      <c r="B734" s="6" t="str">
        <f t="shared" si="23"/>
        <v>43927AZ</v>
      </c>
      <c r="C734" s="3">
        <v>20200406</v>
      </c>
      <c r="D734" s="4" t="s">
        <v>9</v>
      </c>
      <c r="E734" s="5">
        <v>2456</v>
      </c>
      <c r="F734" s="5">
        <v>30078</v>
      </c>
      <c r="G734" s="3">
        <v>65</v>
      </c>
      <c r="H734" t="str">
        <f>VLOOKUP(D734,StateLookup!B:B,1,FALSE)</f>
        <v>AZ</v>
      </c>
    </row>
    <row r="735" spans="1:8" ht="15.75" thickBot="1" x14ac:dyDescent="0.3">
      <c r="A735" s="6">
        <f t="shared" si="22"/>
        <v>43927</v>
      </c>
      <c r="B735" s="6" t="str">
        <f t="shared" si="23"/>
        <v>43927CA</v>
      </c>
      <c r="C735" s="3">
        <v>20200406</v>
      </c>
      <c r="D735" s="4" t="s">
        <v>10</v>
      </c>
      <c r="E735" s="5">
        <v>14336</v>
      </c>
      <c r="F735" s="5">
        <v>103095</v>
      </c>
      <c r="G735" s="3">
        <v>343</v>
      </c>
      <c r="H735" t="str">
        <f>VLOOKUP(D735,StateLookup!B:B,1,FALSE)</f>
        <v>CA</v>
      </c>
    </row>
    <row r="736" spans="1:8" ht="15.75" thickBot="1" x14ac:dyDescent="0.3">
      <c r="A736" s="6">
        <f t="shared" si="22"/>
        <v>43927</v>
      </c>
      <c r="B736" s="6" t="str">
        <f t="shared" si="23"/>
        <v>43927CO</v>
      </c>
      <c r="C736" s="3">
        <v>20200406</v>
      </c>
      <c r="D736" s="4" t="s">
        <v>11</v>
      </c>
      <c r="E736" s="5">
        <v>4950</v>
      </c>
      <c r="F736" s="5">
        <v>20823</v>
      </c>
      <c r="G736" s="3">
        <v>140</v>
      </c>
      <c r="H736" t="str">
        <f>VLOOKUP(D736,StateLookup!B:B,1,FALSE)</f>
        <v>CO</v>
      </c>
    </row>
    <row r="737" spans="1:8" ht="15.75" thickBot="1" x14ac:dyDescent="0.3">
      <c r="A737" s="6">
        <f t="shared" si="22"/>
        <v>43927</v>
      </c>
      <c r="B737" s="6" t="str">
        <f t="shared" si="23"/>
        <v>43927CT</v>
      </c>
      <c r="C737" s="3">
        <v>20200406</v>
      </c>
      <c r="D737" s="4" t="s">
        <v>12</v>
      </c>
      <c r="E737" s="5">
        <v>6906</v>
      </c>
      <c r="F737" s="5">
        <v>19780</v>
      </c>
      <c r="G737" s="3">
        <v>206</v>
      </c>
      <c r="H737" t="str">
        <f>VLOOKUP(D737,StateLookup!B:B,1,FALSE)</f>
        <v>CT</v>
      </c>
    </row>
    <row r="738" spans="1:8" ht="15.75" thickBot="1" x14ac:dyDescent="0.3">
      <c r="A738" s="6">
        <f t="shared" si="22"/>
        <v>43927</v>
      </c>
      <c r="B738" s="6" t="str">
        <f t="shared" si="23"/>
        <v>43927DC</v>
      </c>
      <c r="C738" s="3">
        <v>20200406</v>
      </c>
      <c r="D738" s="4" t="s">
        <v>13</v>
      </c>
      <c r="E738" s="5">
        <v>1097</v>
      </c>
      <c r="F738" s="5">
        <v>6356</v>
      </c>
      <c r="G738" s="3">
        <v>24</v>
      </c>
      <c r="H738" t="str">
        <f>VLOOKUP(D738,StateLookup!B:B,1,FALSE)</f>
        <v>DC</v>
      </c>
    </row>
    <row r="739" spans="1:8" ht="15.75" thickBot="1" x14ac:dyDescent="0.3">
      <c r="A739" s="6">
        <f t="shared" si="22"/>
        <v>43927</v>
      </c>
      <c r="B739" s="6" t="str">
        <f t="shared" si="23"/>
        <v>43927DE</v>
      </c>
      <c r="C739" s="3">
        <v>20200406</v>
      </c>
      <c r="D739" s="4" t="s">
        <v>14</v>
      </c>
      <c r="E739" s="3">
        <v>673</v>
      </c>
      <c r="F739" s="5">
        <v>6321</v>
      </c>
      <c r="G739" s="3">
        <v>14</v>
      </c>
      <c r="H739" t="str">
        <f>VLOOKUP(D739,StateLookup!B:B,1,FALSE)</f>
        <v>DE</v>
      </c>
    </row>
    <row r="740" spans="1:8" ht="15.75" thickBot="1" x14ac:dyDescent="0.3">
      <c r="A740" s="6">
        <f t="shared" si="22"/>
        <v>43927</v>
      </c>
      <c r="B740" s="6" t="str">
        <f t="shared" si="23"/>
        <v>43927FL</v>
      </c>
      <c r="C740" s="3">
        <v>20200406</v>
      </c>
      <c r="D740" s="4" t="s">
        <v>15</v>
      </c>
      <c r="E740" s="5">
        <v>13324</v>
      </c>
      <c r="F740" s="5">
        <v>109950</v>
      </c>
      <c r="G740" s="3">
        <v>236</v>
      </c>
      <c r="H740" t="str">
        <f>VLOOKUP(D740,StateLookup!B:B,1,FALSE)</f>
        <v>FL</v>
      </c>
    </row>
    <row r="741" spans="1:8" ht="15.75" thickBot="1" x14ac:dyDescent="0.3">
      <c r="A741" s="6">
        <f t="shared" si="22"/>
        <v>43927</v>
      </c>
      <c r="B741" s="6" t="str">
        <f t="shared" si="23"/>
        <v>43927GA</v>
      </c>
      <c r="C741" s="3">
        <v>20200406</v>
      </c>
      <c r="D741" s="4" t="s">
        <v>16</v>
      </c>
      <c r="E741" s="5">
        <v>7314</v>
      </c>
      <c r="F741" s="5">
        <v>23960</v>
      </c>
      <c r="G741" s="3">
        <v>229</v>
      </c>
      <c r="H741" t="str">
        <f>VLOOKUP(D741,StateLookup!B:B,1,FALSE)</f>
        <v>GA</v>
      </c>
    </row>
    <row r="742" spans="1:8" ht="15.75" thickBot="1" x14ac:dyDescent="0.3">
      <c r="A742" s="6">
        <f t="shared" si="22"/>
        <v>43927</v>
      </c>
      <c r="B742" s="6" t="str">
        <f t="shared" si="23"/>
        <v>43927GU</v>
      </c>
      <c r="C742" s="3">
        <v>20200406</v>
      </c>
      <c r="D742" s="4" t="s">
        <v>17</v>
      </c>
      <c r="E742" s="3">
        <v>113</v>
      </c>
      <c r="F742" s="3">
        <v>505</v>
      </c>
      <c r="G742" s="3">
        <v>4</v>
      </c>
      <c r="H742" t="str">
        <f>VLOOKUP(D742,StateLookup!B:B,1,FALSE)</f>
        <v>GU</v>
      </c>
    </row>
    <row r="743" spans="1:8" ht="15.75" thickBot="1" x14ac:dyDescent="0.3">
      <c r="A743" s="6">
        <f t="shared" si="22"/>
        <v>43927</v>
      </c>
      <c r="B743" s="6" t="str">
        <f t="shared" si="23"/>
        <v>43927HI</v>
      </c>
      <c r="C743" s="3">
        <v>20200406</v>
      </c>
      <c r="D743" s="4" t="s">
        <v>18</v>
      </c>
      <c r="E743" s="3">
        <v>371</v>
      </c>
      <c r="F743" s="5">
        <v>13155</v>
      </c>
      <c r="G743" s="3">
        <v>4</v>
      </c>
      <c r="H743" t="str">
        <f>VLOOKUP(D743,StateLookup!B:B,1,FALSE)</f>
        <v>HI</v>
      </c>
    </row>
    <row r="744" spans="1:8" ht="15.75" thickBot="1" x14ac:dyDescent="0.3">
      <c r="A744" s="6">
        <f t="shared" si="22"/>
        <v>43927</v>
      </c>
      <c r="B744" s="6" t="str">
        <f t="shared" si="23"/>
        <v>43927IA</v>
      </c>
      <c r="C744" s="3">
        <v>20200406</v>
      </c>
      <c r="D744" s="4" t="s">
        <v>19</v>
      </c>
      <c r="E744" s="3">
        <v>946</v>
      </c>
      <c r="F744" s="5">
        <v>10653</v>
      </c>
      <c r="G744" s="3">
        <v>25</v>
      </c>
      <c r="H744" t="str">
        <f>VLOOKUP(D744,StateLookup!B:B,1,FALSE)</f>
        <v>IA</v>
      </c>
    </row>
    <row r="745" spans="1:8" ht="15.75" thickBot="1" x14ac:dyDescent="0.3">
      <c r="A745" s="6">
        <f t="shared" si="22"/>
        <v>43927</v>
      </c>
      <c r="B745" s="6" t="str">
        <f t="shared" si="23"/>
        <v>43927ID</v>
      </c>
      <c r="C745" s="3">
        <v>20200406</v>
      </c>
      <c r="D745" s="4" t="s">
        <v>20</v>
      </c>
      <c r="E745" s="5">
        <v>1101</v>
      </c>
      <c r="F745" s="5">
        <v>9894</v>
      </c>
      <c r="G745" s="3">
        <v>10</v>
      </c>
      <c r="H745" t="str">
        <f>VLOOKUP(D745,StateLookup!B:B,1,FALSE)</f>
        <v>ID</v>
      </c>
    </row>
    <row r="746" spans="1:8" ht="15.75" thickBot="1" x14ac:dyDescent="0.3">
      <c r="A746" s="6">
        <f t="shared" si="22"/>
        <v>43927</v>
      </c>
      <c r="B746" s="6" t="str">
        <f t="shared" si="23"/>
        <v>43927IL</v>
      </c>
      <c r="C746" s="3">
        <v>20200406</v>
      </c>
      <c r="D746" s="4" t="s">
        <v>21</v>
      </c>
      <c r="E746" s="5">
        <v>12262</v>
      </c>
      <c r="F746" s="5">
        <v>50680</v>
      </c>
      <c r="G746" s="3">
        <v>307</v>
      </c>
      <c r="H746" t="str">
        <f>VLOOKUP(D746,StateLookup!B:B,1,FALSE)</f>
        <v>IL</v>
      </c>
    </row>
    <row r="747" spans="1:8" ht="15.75" thickBot="1" x14ac:dyDescent="0.3">
      <c r="A747" s="6">
        <f t="shared" si="22"/>
        <v>43927</v>
      </c>
      <c r="B747" s="6" t="str">
        <f t="shared" si="23"/>
        <v>43927IN</v>
      </c>
      <c r="C747" s="3">
        <v>20200406</v>
      </c>
      <c r="D747" s="4" t="s">
        <v>22</v>
      </c>
      <c r="E747" s="5">
        <v>4944</v>
      </c>
      <c r="F747" s="5">
        <v>21247</v>
      </c>
      <c r="G747" s="3">
        <v>139</v>
      </c>
      <c r="H747" t="str">
        <f>VLOOKUP(D747,StateLookup!B:B,1,FALSE)</f>
        <v>IN</v>
      </c>
    </row>
    <row r="748" spans="1:8" ht="15.75" thickBot="1" x14ac:dyDescent="0.3">
      <c r="A748" s="6">
        <f t="shared" si="22"/>
        <v>43927</v>
      </c>
      <c r="B748" s="6" t="str">
        <f t="shared" si="23"/>
        <v>43927KS</v>
      </c>
      <c r="C748" s="3">
        <v>20200406</v>
      </c>
      <c r="D748" s="4" t="s">
        <v>23</v>
      </c>
      <c r="E748" s="3">
        <v>845</v>
      </c>
      <c r="F748" s="5">
        <v>8239</v>
      </c>
      <c r="G748" s="3">
        <v>25</v>
      </c>
      <c r="H748" t="str">
        <f>VLOOKUP(D748,StateLookup!B:B,1,FALSE)</f>
        <v>KS</v>
      </c>
    </row>
    <row r="749" spans="1:8" ht="15.75" thickBot="1" x14ac:dyDescent="0.3">
      <c r="A749" s="6">
        <f t="shared" si="22"/>
        <v>43927</v>
      </c>
      <c r="B749" s="6" t="str">
        <f t="shared" si="23"/>
        <v>43927KY</v>
      </c>
      <c r="C749" s="3">
        <v>20200406</v>
      </c>
      <c r="D749" s="4" t="s">
        <v>24</v>
      </c>
      <c r="E749" s="3">
        <v>955</v>
      </c>
      <c r="F749" s="5">
        <v>17812</v>
      </c>
      <c r="G749" s="3">
        <v>45</v>
      </c>
      <c r="H749" t="str">
        <f>VLOOKUP(D749,StateLookup!B:B,1,FALSE)</f>
        <v>KY</v>
      </c>
    </row>
    <row r="750" spans="1:8" ht="15.75" thickBot="1" x14ac:dyDescent="0.3">
      <c r="A750" s="6">
        <f t="shared" si="22"/>
        <v>43927</v>
      </c>
      <c r="B750" s="6" t="str">
        <f t="shared" si="23"/>
        <v>43927LA</v>
      </c>
      <c r="C750" s="3">
        <v>20200406</v>
      </c>
      <c r="D750" s="4" t="s">
        <v>25</v>
      </c>
      <c r="E750" s="5">
        <v>14867</v>
      </c>
      <c r="F750" s="5">
        <v>54299</v>
      </c>
      <c r="G750" s="3">
        <v>512</v>
      </c>
      <c r="H750" t="str">
        <f>VLOOKUP(D750,StateLookup!B:B,1,FALSE)</f>
        <v>LA</v>
      </c>
    </row>
    <row r="751" spans="1:8" ht="15.75" thickBot="1" x14ac:dyDescent="0.3">
      <c r="A751" s="6">
        <f t="shared" si="22"/>
        <v>43927</v>
      </c>
      <c r="B751" s="6" t="str">
        <f t="shared" si="23"/>
        <v>43927MA</v>
      </c>
      <c r="C751" s="3">
        <v>20200406</v>
      </c>
      <c r="D751" s="4" t="s">
        <v>26</v>
      </c>
      <c r="E751" s="5">
        <v>13837</v>
      </c>
      <c r="F751" s="5">
        <v>62592</v>
      </c>
      <c r="G751" s="3">
        <v>260</v>
      </c>
      <c r="H751" t="str">
        <f>VLOOKUP(D751,StateLookup!B:B,1,FALSE)</f>
        <v>MA</v>
      </c>
    </row>
    <row r="752" spans="1:8" ht="15.75" thickBot="1" x14ac:dyDescent="0.3">
      <c r="A752" s="6">
        <f t="shared" si="22"/>
        <v>43927</v>
      </c>
      <c r="B752" s="6" t="str">
        <f t="shared" si="23"/>
        <v>43927MD</v>
      </c>
      <c r="C752" s="3">
        <v>20200406</v>
      </c>
      <c r="D752" s="4" t="s">
        <v>27</v>
      </c>
      <c r="E752" s="5">
        <v>4045</v>
      </c>
      <c r="F752" s="5">
        <v>25572</v>
      </c>
      <c r="G752" s="3">
        <v>91</v>
      </c>
      <c r="H752" t="str">
        <f>VLOOKUP(D752,StateLookup!B:B,1,FALSE)</f>
        <v>MD</v>
      </c>
    </row>
    <row r="753" spans="1:8" ht="15.75" thickBot="1" x14ac:dyDescent="0.3">
      <c r="A753" s="6">
        <f t="shared" si="22"/>
        <v>43927</v>
      </c>
      <c r="B753" s="6" t="str">
        <f t="shared" si="23"/>
        <v>43927ME</v>
      </c>
      <c r="C753" s="3">
        <v>20200406</v>
      </c>
      <c r="D753" s="4" t="s">
        <v>28</v>
      </c>
      <c r="E753" s="3">
        <v>499</v>
      </c>
      <c r="F753" s="5">
        <v>6088</v>
      </c>
      <c r="G753" s="3">
        <v>10</v>
      </c>
      <c r="H753" t="str">
        <f>VLOOKUP(D753,StateLookup!B:B,1,FALSE)</f>
        <v>ME</v>
      </c>
    </row>
    <row r="754" spans="1:8" ht="15.75" thickBot="1" x14ac:dyDescent="0.3">
      <c r="A754" s="6">
        <f t="shared" si="22"/>
        <v>43927</v>
      </c>
      <c r="B754" s="6" t="str">
        <f t="shared" si="23"/>
        <v>43927MI</v>
      </c>
      <c r="C754" s="3">
        <v>20200406</v>
      </c>
      <c r="D754" s="4" t="s">
        <v>29</v>
      </c>
      <c r="E754" s="5">
        <v>18850</v>
      </c>
      <c r="F754" s="5">
        <v>43120</v>
      </c>
      <c r="G754" s="3">
        <v>727</v>
      </c>
      <c r="H754" t="str">
        <f>VLOOKUP(D754,StateLookup!B:B,1,FALSE)</f>
        <v>MI</v>
      </c>
    </row>
    <row r="755" spans="1:8" ht="15.75" thickBot="1" x14ac:dyDescent="0.3">
      <c r="A755" s="6">
        <f t="shared" si="22"/>
        <v>43927</v>
      </c>
      <c r="B755" s="6" t="str">
        <f t="shared" si="23"/>
        <v>43927MN</v>
      </c>
      <c r="C755" s="3">
        <v>20200406</v>
      </c>
      <c r="D755" s="4" t="s">
        <v>30</v>
      </c>
      <c r="E755" s="3">
        <v>986</v>
      </c>
      <c r="F755" s="5">
        <v>27142</v>
      </c>
      <c r="G755" s="3">
        <v>30</v>
      </c>
      <c r="H755" t="str">
        <f>VLOOKUP(D755,StateLookup!B:B,1,FALSE)</f>
        <v>MN</v>
      </c>
    </row>
    <row r="756" spans="1:8" ht="15.75" thickBot="1" x14ac:dyDescent="0.3">
      <c r="A756" s="6">
        <f t="shared" si="22"/>
        <v>43927</v>
      </c>
      <c r="B756" s="6" t="str">
        <f t="shared" si="23"/>
        <v>43927MO</v>
      </c>
      <c r="C756" s="3">
        <v>20200406</v>
      </c>
      <c r="D756" s="4" t="s">
        <v>31</v>
      </c>
      <c r="E756" s="5">
        <v>2722</v>
      </c>
      <c r="F756" s="5">
        <v>27113</v>
      </c>
      <c r="G756" s="3">
        <v>39</v>
      </c>
      <c r="H756" t="str">
        <f>VLOOKUP(D756,StateLookup!B:B,1,FALSE)</f>
        <v>MO</v>
      </c>
    </row>
    <row r="757" spans="1:8" ht="15.75" thickBot="1" x14ac:dyDescent="0.3">
      <c r="A757" s="6">
        <f t="shared" si="22"/>
        <v>43927</v>
      </c>
      <c r="B757" s="6" t="str">
        <f t="shared" si="23"/>
        <v>43927MP</v>
      </c>
      <c r="C757" s="3">
        <v>20200406</v>
      </c>
      <c r="D757" s="4" t="s">
        <v>32</v>
      </c>
      <c r="E757" s="3">
        <v>8</v>
      </c>
      <c r="F757" s="3">
        <v>13</v>
      </c>
      <c r="G757" s="3">
        <v>1</v>
      </c>
      <c r="H757" t="str">
        <f>VLOOKUP(D757,StateLookup!B:B,1,FALSE)</f>
        <v>MP</v>
      </c>
    </row>
    <row r="758" spans="1:8" ht="15.75" thickBot="1" x14ac:dyDescent="0.3">
      <c r="A758" s="6">
        <f t="shared" si="22"/>
        <v>43927</v>
      </c>
      <c r="B758" s="6" t="str">
        <f t="shared" si="23"/>
        <v>43927MS</v>
      </c>
      <c r="C758" s="3">
        <v>20200406</v>
      </c>
      <c r="D758" s="4" t="s">
        <v>33</v>
      </c>
      <c r="E758" s="5">
        <v>1738</v>
      </c>
      <c r="F758" s="5">
        <v>18632</v>
      </c>
      <c r="G758" s="3">
        <v>51</v>
      </c>
      <c r="H758" t="str">
        <f>VLOOKUP(D758,StateLookup!B:B,1,FALSE)</f>
        <v>MS</v>
      </c>
    </row>
    <row r="759" spans="1:8" ht="15.75" thickBot="1" x14ac:dyDescent="0.3">
      <c r="A759" s="6">
        <f t="shared" si="22"/>
        <v>43927</v>
      </c>
      <c r="B759" s="6" t="str">
        <f t="shared" si="23"/>
        <v>43927MT</v>
      </c>
      <c r="C759" s="3">
        <v>20200406</v>
      </c>
      <c r="D759" s="4" t="s">
        <v>34</v>
      </c>
      <c r="E759" s="3">
        <v>299</v>
      </c>
      <c r="F759" s="5">
        <v>6491</v>
      </c>
      <c r="G759" s="3">
        <v>6</v>
      </c>
      <c r="H759" t="str">
        <f>VLOOKUP(D759,StateLookup!B:B,1,FALSE)</f>
        <v>MT</v>
      </c>
    </row>
    <row r="760" spans="1:8" ht="15.75" thickBot="1" x14ac:dyDescent="0.3">
      <c r="A760" s="6">
        <f t="shared" si="22"/>
        <v>43927</v>
      </c>
      <c r="B760" s="6" t="str">
        <f t="shared" si="23"/>
        <v>43927NC</v>
      </c>
      <c r="C760" s="3">
        <v>20200406</v>
      </c>
      <c r="D760" s="4" t="s">
        <v>35</v>
      </c>
      <c r="E760" s="5">
        <v>2870</v>
      </c>
      <c r="F760" s="5">
        <v>37856</v>
      </c>
      <c r="G760" s="3">
        <v>33</v>
      </c>
      <c r="H760" t="str">
        <f>VLOOKUP(D760,StateLookup!B:B,1,FALSE)</f>
        <v>NC</v>
      </c>
    </row>
    <row r="761" spans="1:8" ht="15.75" thickBot="1" x14ac:dyDescent="0.3">
      <c r="A761" s="6">
        <f t="shared" si="22"/>
        <v>43927</v>
      </c>
      <c r="B761" s="6" t="str">
        <f t="shared" si="23"/>
        <v>43927ND</v>
      </c>
      <c r="C761" s="3">
        <v>20200406</v>
      </c>
      <c r="D761" s="4" t="s">
        <v>36</v>
      </c>
      <c r="E761" s="3">
        <v>225</v>
      </c>
      <c r="F761" s="5">
        <v>6988</v>
      </c>
      <c r="G761" s="3">
        <v>3</v>
      </c>
      <c r="H761" t="str">
        <f>VLOOKUP(D761,StateLookup!B:B,1,FALSE)</f>
        <v>ND</v>
      </c>
    </row>
    <row r="762" spans="1:8" ht="15.75" thickBot="1" x14ac:dyDescent="0.3">
      <c r="A762" s="6">
        <f t="shared" si="22"/>
        <v>43927</v>
      </c>
      <c r="B762" s="6" t="str">
        <f t="shared" si="23"/>
        <v>43927NE</v>
      </c>
      <c r="C762" s="3">
        <v>20200406</v>
      </c>
      <c r="D762" s="4" t="s">
        <v>37</v>
      </c>
      <c r="E762" s="3">
        <v>409</v>
      </c>
      <c r="F762" s="5">
        <v>6378</v>
      </c>
      <c r="G762" s="3">
        <v>8</v>
      </c>
      <c r="H762" t="str">
        <f>VLOOKUP(D762,StateLookup!B:B,1,FALSE)</f>
        <v>NE</v>
      </c>
    </row>
    <row r="763" spans="1:8" ht="15.75" thickBot="1" x14ac:dyDescent="0.3">
      <c r="A763" s="6">
        <f t="shared" si="22"/>
        <v>43927</v>
      </c>
      <c r="B763" s="6" t="str">
        <f t="shared" si="23"/>
        <v>43927NH</v>
      </c>
      <c r="C763" s="3">
        <v>20200406</v>
      </c>
      <c r="D763" s="4" t="s">
        <v>38</v>
      </c>
      <c r="E763" s="3">
        <v>669</v>
      </c>
      <c r="F763" s="5">
        <v>7701</v>
      </c>
      <c r="G763" s="3">
        <v>9</v>
      </c>
      <c r="H763" t="str">
        <f>VLOOKUP(D763,StateLookup!B:B,1,FALSE)</f>
        <v>NH</v>
      </c>
    </row>
    <row r="764" spans="1:8" ht="15.75" thickBot="1" x14ac:dyDescent="0.3">
      <c r="A764" s="6">
        <f t="shared" si="22"/>
        <v>43927</v>
      </c>
      <c r="B764" s="6" t="str">
        <f t="shared" si="23"/>
        <v>43927NJ</v>
      </c>
      <c r="C764" s="3">
        <v>20200406</v>
      </c>
      <c r="D764" s="4" t="s">
        <v>39</v>
      </c>
      <c r="E764" s="5">
        <v>41090</v>
      </c>
      <c r="F764" s="5">
        <v>47942</v>
      </c>
      <c r="G764" s="3">
        <v>1003</v>
      </c>
      <c r="H764" t="str">
        <f>VLOOKUP(D764,StateLookup!B:B,1,FALSE)</f>
        <v>NJ</v>
      </c>
    </row>
    <row r="765" spans="1:8" ht="15.75" thickBot="1" x14ac:dyDescent="0.3">
      <c r="A765" s="6">
        <f t="shared" si="22"/>
        <v>43927</v>
      </c>
      <c r="B765" s="6" t="str">
        <f t="shared" si="23"/>
        <v>43927NM</v>
      </c>
      <c r="C765" s="3">
        <v>20200406</v>
      </c>
      <c r="D765" s="4" t="s">
        <v>40</v>
      </c>
      <c r="E765" s="3">
        <v>624</v>
      </c>
      <c r="F765" s="5">
        <v>18512</v>
      </c>
      <c r="G765" s="3">
        <v>12</v>
      </c>
      <c r="H765" t="str">
        <f>VLOOKUP(D765,StateLookup!B:B,1,FALSE)</f>
        <v>NM</v>
      </c>
    </row>
    <row r="766" spans="1:8" ht="15.75" thickBot="1" x14ac:dyDescent="0.3">
      <c r="A766" s="6">
        <f t="shared" si="22"/>
        <v>43927</v>
      </c>
      <c r="B766" s="6" t="str">
        <f t="shared" si="23"/>
        <v>43927NV</v>
      </c>
      <c r="C766" s="3">
        <v>20200406</v>
      </c>
      <c r="D766" s="4" t="s">
        <v>41</v>
      </c>
      <c r="E766" s="5">
        <v>1953</v>
      </c>
      <c r="F766" s="5">
        <v>15676</v>
      </c>
      <c r="G766" s="3">
        <v>46</v>
      </c>
      <c r="H766" t="str">
        <f>VLOOKUP(D766,StateLookup!B:B,1,FALSE)</f>
        <v>NV</v>
      </c>
    </row>
    <row r="767" spans="1:8" ht="15.75" thickBot="1" x14ac:dyDescent="0.3">
      <c r="A767" s="6">
        <f t="shared" si="22"/>
        <v>43927</v>
      </c>
      <c r="B767" s="6" t="str">
        <f t="shared" si="23"/>
        <v>43927NY</v>
      </c>
      <c r="C767" s="3">
        <v>20200406</v>
      </c>
      <c r="D767" s="4" t="s">
        <v>42</v>
      </c>
      <c r="E767" s="5">
        <v>130689</v>
      </c>
      <c r="F767" s="5">
        <v>190122</v>
      </c>
      <c r="G767" s="3">
        <v>4758</v>
      </c>
      <c r="H767" t="str">
        <f>VLOOKUP(D767,StateLookup!B:B,1,FALSE)</f>
        <v>NY</v>
      </c>
    </row>
    <row r="768" spans="1:8" ht="15.75" thickBot="1" x14ac:dyDescent="0.3">
      <c r="A768" s="6">
        <f t="shared" si="22"/>
        <v>43927</v>
      </c>
      <c r="B768" s="6" t="str">
        <f t="shared" si="23"/>
        <v>43927OH</v>
      </c>
      <c r="C768" s="3">
        <v>20200406</v>
      </c>
      <c r="D768" s="4" t="s">
        <v>43</v>
      </c>
      <c r="E768" s="5">
        <v>4450</v>
      </c>
      <c r="F768" s="5">
        <v>43928</v>
      </c>
      <c r="G768" s="3">
        <v>142</v>
      </c>
      <c r="H768" t="str">
        <f>VLOOKUP(D768,StateLookup!B:B,1,FALSE)</f>
        <v>OH</v>
      </c>
    </row>
    <row r="769" spans="1:8" ht="15.75" thickBot="1" x14ac:dyDescent="0.3">
      <c r="A769" s="6">
        <f t="shared" si="22"/>
        <v>43927</v>
      </c>
      <c r="B769" s="6" t="str">
        <f t="shared" si="23"/>
        <v>43927OK</v>
      </c>
      <c r="C769" s="3">
        <v>20200406</v>
      </c>
      <c r="D769" s="4" t="s">
        <v>44</v>
      </c>
      <c r="E769" s="5">
        <v>1327</v>
      </c>
      <c r="F769" s="5">
        <v>1422</v>
      </c>
      <c r="G769" s="3">
        <v>51</v>
      </c>
      <c r="H769" t="str">
        <f>VLOOKUP(D769,StateLookup!B:B,1,FALSE)</f>
        <v>OK</v>
      </c>
    </row>
    <row r="770" spans="1:8" ht="15.75" thickBot="1" x14ac:dyDescent="0.3">
      <c r="A770" s="6">
        <f t="shared" si="22"/>
        <v>43927</v>
      </c>
      <c r="B770" s="6" t="str">
        <f t="shared" si="23"/>
        <v>43927OR</v>
      </c>
      <c r="C770" s="3">
        <v>20200406</v>
      </c>
      <c r="D770" s="4" t="s">
        <v>45</v>
      </c>
      <c r="E770" s="5">
        <v>1132</v>
      </c>
      <c r="F770" s="5">
        <v>20669</v>
      </c>
      <c r="G770" s="3">
        <v>27</v>
      </c>
      <c r="H770" t="str">
        <f>VLOOKUP(D770,StateLookup!B:B,1,FALSE)</f>
        <v>OR</v>
      </c>
    </row>
    <row r="771" spans="1:8" ht="15.75" thickBot="1" x14ac:dyDescent="0.3">
      <c r="A771" s="6">
        <f t="shared" ref="A771:A834" si="24">DATE(LEFT(C771,4),LEFT(RIGHT(C771,4),2),RIGHT(C771,2))</f>
        <v>43927</v>
      </c>
      <c r="B771" s="6" t="str">
        <f t="shared" ref="B771:B834" si="25">A771&amp;D771</f>
        <v>43927PA</v>
      </c>
      <c r="C771" s="3">
        <v>20200406</v>
      </c>
      <c r="D771" s="4" t="s">
        <v>46</v>
      </c>
      <c r="E771" s="5">
        <v>12980</v>
      </c>
      <c r="F771" s="5">
        <v>70874</v>
      </c>
      <c r="G771" s="3">
        <v>162</v>
      </c>
      <c r="H771" t="str">
        <f>VLOOKUP(D771,StateLookup!B:B,1,FALSE)</f>
        <v>PA</v>
      </c>
    </row>
    <row r="772" spans="1:8" ht="15.75" thickBot="1" x14ac:dyDescent="0.3">
      <c r="A772" s="6">
        <f t="shared" si="24"/>
        <v>43927</v>
      </c>
      <c r="B772" s="6" t="str">
        <f t="shared" si="25"/>
        <v>43927PR</v>
      </c>
      <c r="C772" s="3">
        <v>20200406</v>
      </c>
      <c r="D772" s="4" t="s">
        <v>47</v>
      </c>
      <c r="E772" s="3">
        <v>513</v>
      </c>
      <c r="F772" s="5">
        <v>3432</v>
      </c>
      <c r="G772" s="3">
        <v>21</v>
      </c>
      <c r="H772" t="str">
        <f>VLOOKUP(D772,StateLookup!B:B,1,FALSE)</f>
        <v>PR</v>
      </c>
    </row>
    <row r="773" spans="1:8" ht="15.75" thickBot="1" x14ac:dyDescent="0.3">
      <c r="A773" s="6">
        <f t="shared" si="24"/>
        <v>43927</v>
      </c>
      <c r="B773" s="6" t="str">
        <f t="shared" si="25"/>
        <v>43927RI</v>
      </c>
      <c r="C773" s="3">
        <v>20200406</v>
      </c>
      <c r="D773" s="4" t="s">
        <v>48</v>
      </c>
      <c r="E773" s="5">
        <v>1082</v>
      </c>
      <c r="F773" s="5">
        <v>7399</v>
      </c>
      <c r="G773" s="3">
        <v>27</v>
      </c>
      <c r="H773" t="str">
        <f>VLOOKUP(D773,StateLookup!B:B,1,FALSE)</f>
        <v>RI</v>
      </c>
    </row>
    <row r="774" spans="1:8" ht="15.75" thickBot="1" x14ac:dyDescent="0.3">
      <c r="A774" s="6">
        <f t="shared" si="24"/>
        <v>43927</v>
      </c>
      <c r="B774" s="6" t="str">
        <f t="shared" si="25"/>
        <v>43927SC</v>
      </c>
      <c r="C774" s="3">
        <v>20200406</v>
      </c>
      <c r="D774" s="4" t="s">
        <v>49</v>
      </c>
      <c r="E774" s="5">
        <v>2049</v>
      </c>
      <c r="F774" s="5">
        <v>16927</v>
      </c>
      <c r="G774" s="3">
        <v>44</v>
      </c>
      <c r="H774" t="str">
        <f>VLOOKUP(D774,StateLookup!B:B,1,FALSE)</f>
        <v>SC</v>
      </c>
    </row>
    <row r="775" spans="1:8" ht="15.75" thickBot="1" x14ac:dyDescent="0.3">
      <c r="A775" s="6">
        <f t="shared" si="24"/>
        <v>43927</v>
      </c>
      <c r="B775" s="6" t="str">
        <f t="shared" si="25"/>
        <v>43927SD</v>
      </c>
      <c r="C775" s="3">
        <v>20200406</v>
      </c>
      <c r="D775" s="4" t="s">
        <v>50</v>
      </c>
      <c r="E775" s="3">
        <v>288</v>
      </c>
      <c r="F775" s="5">
        <v>5732</v>
      </c>
      <c r="G775" s="3">
        <v>4</v>
      </c>
      <c r="H775" t="str">
        <f>VLOOKUP(D775,StateLookup!B:B,1,FALSE)</f>
        <v>SD</v>
      </c>
    </row>
    <row r="776" spans="1:8" ht="15.75" thickBot="1" x14ac:dyDescent="0.3">
      <c r="A776" s="6">
        <f t="shared" si="24"/>
        <v>43927</v>
      </c>
      <c r="B776" s="6" t="str">
        <f t="shared" si="25"/>
        <v>43927TN</v>
      </c>
      <c r="C776" s="3">
        <v>20200406</v>
      </c>
      <c r="D776" s="4" t="s">
        <v>51</v>
      </c>
      <c r="E776" s="5">
        <v>3802</v>
      </c>
      <c r="F776" s="5">
        <v>43548</v>
      </c>
      <c r="G776" s="3">
        <v>65</v>
      </c>
      <c r="H776" t="str">
        <f>VLOOKUP(D776,StateLookup!B:B,1,FALSE)</f>
        <v>TN</v>
      </c>
    </row>
    <row r="777" spans="1:8" ht="15.75" thickBot="1" x14ac:dyDescent="0.3">
      <c r="A777" s="6">
        <f t="shared" si="24"/>
        <v>43927</v>
      </c>
      <c r="B777" s="6" t="str">
        <f t="shared" si="25"/>
        <v>43927TX</v>
      </c>
      <c r="C777" s="3">
        <v>20200406</v>
      </c>
      <c r="D777" s="4" t="s">
        <v>52</v>
      </c>
      <c r="E777" s="5">
        <v>7276</v>
      </c>
      <c r="F777" s="5">
        <v>78081</v>
      </c>
      <c r="G777" s="3">
        <v>140</v>
      </c>
      <c r="H777" t="str">
        <f>VLOOKUP(D777,StateLookup!B:B,1,FALSE)</f>
        <v>TX</v>
      </c>
    </row>
    <row r="778" spans="1:8" ht="15.75" thickBot="1" x14ac:dyDescent="0.3">
      <c r="A778" s="6">
        <f t="shared" si="24"/>
        <v>43927</v>
      </c>
      <c r="B778" s="6" t="str">
        <f t="shared" si="25"/>
        <v>43927UT</v>
      </c>
      <c r="C778" s="3">
        <v>20200406</v>
      </c>
      <c r="D778" s="4" t="s">
        <v>53</v>
      </c>
      <c r="E778" s="5">
        <v>1675</v>
      </c>
      <c r="F778" s="5">
        <v>31719</v>
      </c>
      <c r="G778" s="3">
        <v>13</v>
      </c>
      <c r="H778" t="str">
        <f>VLOOKUP(D778,StateLookup!B:B,1,FALSE)</f>
        <v>UT</v>
      </c>
    </row>
    <row r="779" spans="1:8" ht="15.75" thickBot="1" x14ac:dyDescent="0.3">
      <c r="A779" s="6">
        <f t="shared" si="24"/>
        <v>43927</v>
      </c>
      <c r="B779" s="6" t="str">
        <f t="shared" si="25"/>
        <v>43927VA</v>
      </c>
      <c r="C779" s="3">
        <v>20200406</v>
      </c>
      <c r="D779" s="4" t="s">
        <v>54</v>
      </c>
      <c r="E779" s="5">
        <v>2878</v>
      </c>
      <c r="F779" s="5">
        <v>21643</v>
      </c>
      <c r="G779" s="3">
        <v>54</v>
      </c>
      <c r="H779" t="str">
        <f>VLOOKUP(D779,StateLookup!B:B,1,FALSE)</f>
        <v>VA</v>
      </c>
    </row>
    <row r="780" spans="1:8" ht="15.75" thickBot="1" x14ac:dyDescent="0.3">
      <c r="A780" s="6">
        <f t="shared" si="24"/>
        <v>43927</v>
      </c>
      <c r="B780" s="6" t="str">
        <f t="shared" si="25"/>
        <v>43927VI</v>
      </c>
      <c r="C780" s="3">
        <v>20200406</v>
      </c>
      <c r="D780" s="4" t="s">
        <v>55</v>
      </c>
      <c r="E780" s="3">
        <v>43</v>
      </c>
      <c r="F780" s="3">
        <v>222</v>
      </c>
      <c r="G780" s="3">
        <v>1</v>
      </c>
      <c r="H780" t="str">
        <f>VLOOKUP(D780,StateLookup!B:B,1,FALSE)</f>
        <v>VI</v>
      </c>
    </row>
    <row r="781" spans="1:8" ht="15.75" thickBot="1" x14ac:dyDescent="0.3">
      <c r="A781" s="6">
        <f t="shared" si="24"/>
        <v>43927</v>
      </c>
      <c r="B781" s="6" t="str">
        <f t="shared" si="25"/>
        <v>43927VT</v>
      </c>
      <c r="C781" s="3">
        <v>20200406</v>
      </c>
      <c r="D781" s="4" t="s">
        <v>56</v>
      </c>
      <c r="E781" s="3">
        <v>543</v>
      </c>
      <c r="F781" s="5">
        <v>6090</v>
      </c>
      <c r="G781" s="3">
        <v>23</v>
      </c>
      <c r="H781" t="str">
        <f>VLOOKUP(D781,StateLookup!B:B,1,FALSE)</f>
        <v>VT</v>
      </c>
    </row>
    <row r="782" spans="1:8" ht="15.75" thickBot="1" x14ac:dyDescent="0.3">
      <c r="A782" s="6">
        <f t="shared" si="24"/>
        <v>43927</v>
      </c>
      <c r="B782" s="6" t="str">
        <f t="shared" si="25"/>
        <v>43927WA</v>
      </c>
      <c r="C782" s="3">
        <v>20200406</v>
      </c>
      <c r="D782" s="4" t="s">
        <v>57</v>
      </c>
      <c r="E782" s="5">
        <v>8679</v>
      </c>
      <c r="F782" s="5">
        <v>83391</v>
      </c>
      <c r="G782" s="3">
        <v>378</v>
      </c>
      <c r="H782" t="str">
        <f>VLOOKUP(D782,StateLookup!B:B,1,FALSE)</f>
        <v>WA</v>
      </c>
    </row>
    <row r="783" spans="1:8" ht="15.75" thickBot="1" x14ac:dyDescent="0.3">
      <c r="A783" s="6">
        <f t="shared" si="24"/>
        <v>43927</v>
      </c>
      <c r="B783" s="6" t="str">
        <f t="shared" si="25"/>
        <v>43927WI</v>
      </c>
      <c r="C783" s="3">
        <v>20200406</v>
      </c>
      <c r="D783" s="4" t="s">
        <v>58</v>
      </c>
      <c r="E783" s="5">
        <v>2440</v>
      </c>
      <c r="F783" s="5">
        <v>26574</v>
      </c>
      <c r="G783" s="3">
        <v>77</v>
      </c>
      <c r="H783" t="str">
        <f>VLOOKUP(D783,StateLookup!B:B,1,FALSE)</f>
        <v>WI</v>
      </c>
    </row>
    <row r="784" spans="1:8" ht="15.75" thickBot="1" x14ac:dyDescent="0.3">
      <c r="A784" s="6">
        <f t="shared" si="24"/>
        <v>43927</v>
      </c>
      <c r="B784" s="6" t="str">
        <f t="shared" si="25"/>
        <v>43927WV</v>
      </c>
      <c r="C784" s="3">
        <v>20200406</v>
      </c>
      <c r="D784" s="4" t="s">
        <v>59</v>
      </c>
      <c r="E784" s="3">
        <v>345</v>
      </c>
      <c r="F784" s="5">
        <v>9595</v>
      </c>
      <c r="G784" s="3">
        <v>4</v>
      </c>
      <c r="H784" t="str">
        <f>VLOOKUP(D784,StateLookup!B:B,1,FALSE)</f>
        <v>WV</v>
      </c>
    </row>
    <row r="785" spans="1:8" ht="15.75" thickBot="1" x14ac:dyDescent="0.3">
      <c r="A785" s="6">
        <f t="shared" si="24"/>
        <v>43927</v>
      </c>
      <c r="B785" s="6" t="str">
        <f t="shared" si="25"/>
        <v>43927WY</v>
      </c>
      <c r="C785" s="3">
        <v>20200406</v>
      </c>
      <c r="D785" s="4" t="s">
        <v>60</v>
      </c>
      <c r="E785" s="3">
        <v>210</v>
      </c>
      <c r="F785" s="5">
        <v>3719</v>
      </c>
      <c r="G785" s="3">
        <v>0</v>
      </c>
      <c r="H785" t="str">
        <f>VLOOKUP(D785,StateLookup!B:B,1,FALSE)</f>
        <v>WY</v>
      </c>
    </row>
    <row r="786" spans="1:8" ht="15.75" thickBot="1" x14ac:dyDescent="0.3">
      <c r="A786" s="6">
        <f t="shared" si="24"/>
        <v>43926</v>
      </c>
      <c r="B786" s="6" t="str">
        <f t="shared" si="25"/>
        <v>43926AK</v>
      </c>
      <c r="C786" s="3">
        <v>20200405</v>
      </c>
      <c r="D786" s="4" t="s">
        <v>5</v>
      </c>
      <c r="E786" s="3">
        <v>185</v>
      </c>
      <c r="F786" s="5">
        <v>6099</v>
      </c>
      <c r="G786" s="3">
        <v>6</v>
      </c>
      <c r="H786" t="str">
        <f>VLOOKUP(D786,StateLookup!B:B,1,FALSE)</f>
        <v>AK</v>
      </c>
    </row>
    <row r="787" spans="1:8" ht="15.75" thickBot="1" x14ac:dyDescent="0.3">
      <c r="A787" s="6">
        <f t="shared" si="24"/>
        <v>43926</v>
      </c>
      <c r="B787" s="6" t="str">
        <f t="shared" si="25"/>
        <v>43926AL</v>
      </c>
      <c r="C787" s="3">
        <v>20200405</v>
      </c>
      <c r="D787" s="4" t="s">
        <v>6</v>
      </c>
      <c r="E787" s="5">
        <v>1796</v>
      </c>
      <c r="F787" s="5">
        <v>11282</v>
      </c>
      <c r="G787" s="3">
        <v>45</v>
      </c>
      <c r="H787" t="str">
        <f>VLOOKUP(D787,StateLookup!B:B,1,FALSE)</f>
        <v>AL</v>
      </c>
    </row>
    <row r="788" spans="1:8" ht="15.75" thickBot="1" x14ac:dyDescent="0.3">
      <c r="A788" s="6">
        <f t="shared" si="24"/>
        <v>43926</v>
      </c>
      <c r="B788" s="6" t="str">
        <f t="shared" si="25"/>
        <v>43926AR</v>
      </c>
      <c r="C788" s="3">
        <v>20200405</v>
      </c>
      <c r="D788" s="4" t="s">
        <v>7</v>
      </c>
      <c r="E788" s="3">
        <v>830</v>
      </c>
      <c r="F788" s="5">
        <v>10412</v>
      </c>
      <c r="G788" s="3">
        <v>16</v>
      </c>
      <c r="H788" t="str">
        <f>VLOOKUP(D788,StateLookup!B:B,1,FALSE)</f>
        <v>AR</v>
      </c>
    </row>
    <row r="789" spans="1:8" ht="15.75" thickBot="1" x14ac:dyDescent="0.3">
      <c r="A789" s="6">
        <f t="shared" si="24"/>
        <v>43926</v>
      </c>
      <c r="B789" s="6" t="str">
        <f t="shared" si="25"/>
        <v>43926AS</v>
      </c>
      <c r="C789" s="3">
        <v>20200405</v>
      </c>
      <c r="D789" s="4" t="s">
        <v>8</v>
      </c>
      <c r="E789" s="3">
        <v>0</v>
      </c>
      <c r="F789" s="3">
        <v>3</v>
      </c>
      <c r="G789" s="3">
        <v>0</v>
      </c>
      <c r="H789" t="str">
        <f>VLOOKUP(D789,StateLookup!B:B,1,FALSE)</f>
        <v>AS</v>
      </c>
    </row>
    <row r="790" spans="1:8" ht="15.75" thickBot="1" x14ac:dyDescent="0.3">
      <c r="A790" s="6">
        <f t="shared" si="24"/>
        <v>43926</v>
      </c>
      <c r="B790" s="6" t="str">
        <f t="shared" si="25"/>
        <v>43926AZ</v>
      </c>
      <c r="C790" s="3">
        <v>20200405</v>
      </c>
      <c r="D790" s="4" t="s">
        <v>9</v>
      </c>
      <c r="E790" s="5">
        <v>2269</v>
      </c>
      <c r="F790" s="5">
        <v>25141</v>
      </c>
      <c r="G790" s="3">
        <v>64</v>
      </c>
      <c r="H790" t="str">
        <f>VLOOKUP(D790,StateLookup!B:B,1,FALSE)</f>
        <v>AZ</v>
      </c>
    </row>
    <row r="791" spans="1:8" ht="15.75" thickBot="1" x14ac:dyDescent="0.3">
      <c r="A791" s="6">
        <f t="shared" si="24"/>
        <v>43926</v>
      </c>
      <c r="B791" s="6" t="str">
        <f t="shared" si="25"/>
        <v>43926CA</v>
      </c>
      <c r="C791" s="3">
        <v>20200405</v>
      </c>
      <c r="D791" s="4" t="s">
        <v>10</v>
      </c>
      <c r="E791" s="5">
        <v>13438</v>
      </c>
      <c r="F791" s="5">
        <v>103095</v>
      </c>
      <c r="G791" s="3">
        <v>319</v>
      </c>
      <c r="H791" t="str">
        <f>VLOOKUP(D791,StateLookup!B:B,1,FALSE)</f>
        <v>CA</v>
      </c>
    </row>
    <row r="792" spans="1:8" ht="15.75" thickBot="1" x14ac:dyDescent="0.3">
      <c r="A792" s="6">
        <f t="shared" si="24"/>
        <v>43926</v>
      </c>
      <c r="B792" s="6" t="str">
        <f t="shared" si="25"/>
        <v>43926CO</v>
      </c>
      <c r="C792" s="3">
        <v>20200405</v>
      </c>
      <c r="D792" s="4" t="s">
        <v>11</v>
      </c>
      <c r="E792" s="5">
        <v>4565</v>
      </c>
      <c r="F792" s="5">
        <v>19335</v>
      </c>
      <c r="G792" s="3">
        <v>126</v>
      </c>
      <c r="H792" t="str">
        <f>VLOOKUP(D792,StateLookup!B:B,1,FALSE)</f>
        <v>CO</v>
      </c>
    </row>
    <row r="793" spans="1:8" ht="15.75" thickBot="1" x14ac:dyDescent="0.3">
      <c r="A793" s="6">
        <f t="shared" si="24"/>
        <v>43926</v>
      </c>
      <c r="B793" s="6" t="str">
        <f t="shared" si="25"/>
        <v>43926CT</v>
      </c>
      <c r="C793" s="3">
        <v>20200405</v>
      </c>
      <c r="D793" s="4" t="s">
        <v>12</v>
      </c>
      <c r="E793" s="5">
        <v>5675</v>
      </c>
      <c r="F793" s="5">
        <v>17595</v>
      </c>
      <c r="G793" s="3">
        <v>189</v>
      </c>
      <c r="H793" t="str">
        <f>VLOOKUP(D793,StateLookup!B:B,1,FALSE)</f>
        <v>CT</v>
      </c>
    </row>
    <row r="794" spans="1:8" ht="15.75" thickBot="1" x14ac:dyDescent="0.3">
      <c r="A794" s="6">
        <f t="shared" si="24"/>
        <v>43926</v>
      </c>
      <c r="B794" s="6" t="str">
        <f t="shared" si="25"/>
        <v>43926DC</v>
      </c>
      <c r="C794" s="3">
        <v>20200405</v>
      </c>
      <c r="D794" s="4" t="s">
        <v>13</v>
      </c>
      <c r="E794" s="3">
        <v>998</v>
      </c>
      <c r="F794" s="5">
        <v>5836</v>
      </c>
      <c r="G794" s="3">
        <v>22</v>
      </c>
      <c r="H794" t="str">
        <f>VLOOKUP(D794,StateLookup!B:B,1,FALSE)</f>
        <v>DC</v>
      </c>
    </row>
    <row r="795" spans="1:8" ht="15.75" thickBot="1" x14ac:dyDescent="0.3">
      <c r="A795" s="6">
        <f t="shared" si="24"/>
        <v>43926</v>
      </c>
      <c r="B795" s="6" t="str">
        <f t="shared" si="25"/>
        <v>43926DE</v>
      </c>
      <c r="C795" s="3">
        <v>20200405</v>
      </c>
      <c r="D795" s="4" t="s">
        <v>14</v>
      </c>
      <c r="E795" s="3">
        <v>673</v>
      </c>
      <c r="F795" s="5">
        <v>6321</v>
      </c>
      <c r="G795" s="3">
        <v>14</v>
      </c>
      <c r="H795" t="str">
        <f>VLOOKUP(D795,StateLookup!B:B,1,FALSE)</f>
        <v>DE</v>
      </c>
    </row>
    <row r="796" spans="1:8" ht="15.75" thickBot="1" x14ac:dyDescent="0.3">
      <c r="A796" s="6">
        <f t="shared" si="24"/>
        <v>43926</v>
      </c>
      <c r="B796" s="6" t="str">
        <f t="shared" si="25"/>
        <v>43926FL</v>
      </c>
      <c r="C796" s="3">
        <v>20200405</v>
      </c>
      <c r="D796" s="4" t="s">
        <v>15</v>
      </c>
      <c r="E796" s="5">
        <v>12151</v>
      </c>
      <c r="F796" s="5">
        <v>101253</v>
      </c>
      <c r="G796" s="3">
        <v>218</v>
      </c>
      <c r="H796" t="str">
        <f>VLOOKUP(D796,StateLookup!B:B,1,FALSE)</f>
        <v>FL</v>
      </c>
    </row>
    <row r="797" spans="1:8" ht="15.75" thickBot="1" x14ac:dyDescent="0.3">
      <c r="A797" s="6">
        <f t="shared" si="24"/>
        <v>43926</v>
      </c>
      <c r="B797" s="6" t="str">
        <f t="shared" si="25"/>
        <v>43926GA</v>
      </c>
      <c r="C797" s="3">
        <v>20200405</v>
      </c>
      <c r="D797" s="4" t="s">
        <v>16</v>
      </c>
      <c r="E797" s="5">
        <v>6647</v>
      </c>
      <c r="F797" s="5">
        <v>21185</v>
      </c>
      <c r="G797" s="3">
        <v>211</v>
      </c>
      <c r="H797" t="str">
        <f>VLOOKUP(D797,StateLookup!B:B,1,FALSE)</f>
        <v>GA</v>
      </c>
    </row>
    <row r="798" spans="1:8" ht="15.75" thickBot="1" x14ac:dyDescent="0.3">
      <c r="A798" s="6">
        <f t="shared" si="24"/>
        <v>43926</v>
      </c>
      <c r="B798" s="6" t="str">
        <f t="shared" si="25"/>
        <v>43926GU</v>
      </c>
      <c r="C798" s="3">
        <v>20200405</v>
      </c>
      <c r="D798" s="4" t="s">
        <v>17</v>
      </c>
      <c r="E798" s="3">
        <v>112</v>
      </c>
      <c r="F798" s="3">
        <v>493</v>
      </c>
      <c r="G798" s="3">
        <v>4</v>
      </c>
      <c r="H798" t="str">
        <f>VLOOKUP(D798,StateLookup!B:B,1,FALSE)</f>
        <v>GU</v>
      </c>
    </row>
    <row r="799" spans="1:8" ht="15.75" thickBot="1" x14ac:dyDescent="0.3">
      <c r="A799" s="6">
        <f t="shared" si="24"/>
        <v>43926</v>
      </c>
      <c r="B799" s="6" t="str">
        <f t="shared" si="25"/>
        <v>43926HI</v>
      </c>
      <c r="C799" s="3">
        <v>20200405</v>
      </c>
      <c r="D799" s="4" t="s">
        <v>18</v>
      </c>
      <c r="E799" s="3">
        <v>351</v>
      </c>
      <c r="F799" s="5">
        <v>12604</v>
      </c>
      <c r="G799" s="3">
        <v>4</v>
      </c>
      <c r="H799" t="str">
        <f>VLOOKUP(D799,StateLookup!B:B,1,FALSE)</f>
        <v>HI</v>
      </c>
    </row>
    <row r="800" spans="1:8" ht="15.75" thickBot="1" x14ac:dyDescent="0.3">
      <c r="A800" s="6">
        <f t="shared" si="24"/>
        <v>43926</v>
      </c>
      <c r="B800" s="6" t="str">
        <f t="shared" si="25"/>
        <v>43926IA</v>
      </c>
      <c r="C800" s="3">
        <v>20200405</v>
      </c>
      <c r="D800" s="4" t="s">
        <v>19</v>
      </c>
      <c r="E800" s="3">
        <v>868</v>
      </c>
      <c r="F800" s="5">
        <v>9973</v>
      </c>
      <c r="G800" s="3">
        <v>22</v>
      </c>
      <c r="H800" t="str">
        <f>VLOOKUP(D800,StateLookup!B:B,1,FALSE)</f>
        <v>IA</v>
      </c>
    </row>
    <row r="801" spans="1:8" ht="15.75" thickBot="1" x14ac:dyDescent="0.3">
      <c r="A801" s="6">
        <f t="shared" si="24"/>
        <v>43926</v>
      </c>
      <c r="B801" s="6" t="str">
        <f t="shared" si="25"/>
        <v>43926ID</v>
      </c>
      <c r="C801" s="3">
        <v>20200405</v>
      </c>
      <c r="D801" s="4" t="s">
        <v>20</v>
      </c>
      <c r="E801" s="5">
        <v>1077</v>
      </c>
      <c r="F801" s="5">
        <v>9184</v>
      </c>
      <c r="G801" s="3">
        <v>10</v>
      </c>
      <c r="H801" t="str">
        <f>VLOOKUP(D801,StateLookup!B:B,1,FALSE)</f>
        <v>ID</v>
      </c>
    </row>
    <row r="802" spans="1:8" ht="15.75" thickBot="1" x14ac:dyDescent="0.3">
      <c r="A802" s="6">
        <f t="shared" si="24"/>
        <v>43926</v>
      </c>
      <c r="B802" s="6" t="str">
        <f t="shared" si="25"/>
        <v>43926IL</v>
      </c>
      <c r="C802" s="3">
        <v>20200405</v>
      </c>
      <c r="D802" s="4" t="s">
        <v>21</v>
      </c>
      <c r="E802" s="5">
        <v>11256</v>
      </c>
      <c r="F802" s="5">
        <v>47727</v>
      </c>
      <c r="G802" s="3">
        <v>274</v>
      </c>
      <c r="H802" t="str">
        <f>VLOOKUP(D802,StateLookup!B:B,1,FALSE)</f>
        <v>IL</v>
      </c>
    </row>
    <row r="803" spans="1:8" ht="15.75" thickBot="1" x14ac:dyDescent="0.3">
      <c r="A803" s="6">
        <f t="shared" si="24"/>
        <v>43926</v>
      </c>
      <c r="B803" s="6" t="str">
        <f t="shared" si="25"/>
        <v>43926IN</v>
      </c>
      <c r="C803" s="3">
        <v>20200405</v>
      </c>
      <c r="D803" s="4" t="s">
        <v>22</v>
      </c>
      <c r="E803" s="5">
        <v>4411</v>
      </c>
      <c r="F803" s="5">
        <v>18241</v>
      </c>
      <c r="G803" s="3">
        <v>127</v>
      </c>
      <c r="H803" t="str">
        <f>VLOOKUP(D803,StateLookup!B:B,1,FALSE)</f>
        <v>IN</v>
      </c>
    </row>
    <row r="804" spans="1:8" ht="15.75" thickBot="1" x14ac:dyDescent="0.3">
      <c r="A804" s="6">
        <f t="shared" si="24"/>
        <v>43926</v>
      </c>
      <c r="B804" s="6" t="str">
        <f t="shared" si="25"/>
        <v>43926KS</v>
      </c>
      <c r="C804" s="3">
        <v>20200405</v>
      </c>
      <c r="D804" s="4" t="s">
        <v>23</v>
      </c>
      <c r="E804" s="3">
        <v>747</v>
      </c>
      <c r="F804" s="5">
        <v>7476</v>
      </c>
      <c r="G804" s="3">
        <v>22</v>
      </c>
      <c r="H804" t="str">
        <f>VLOOKUP(D804,StateLookup!B:B,1,FALSE)</f>
        <v>KS</v>
      </c>
    </row>
    <row r="805" spans="1:8" ht="15.75" thickBot="1" x14ac:dyDescent="0.3">
      <c r="A805" s="6">
        <f t="shared" si="24"/>
        <v>43926</v>
      </c>
      <c r="B805" s="6" t="str">
        <f t="shared" si="25"/>
        <v>43926KY</v>
      </c>
      <c r="C805" s="3">
        <v>20200405</v>
      </c>
      <c r="D805" s="4" t="s">
        <v>24</v>
      </c>
      <c r="E805" s="3">
        <v>917</v>
      </c>
      <c r="F805" s="5">
        <v>15746</v>
      </c>
      <c r="G805" s="3">
        <v>40</v>
      </c>
      <c r="H805" t="str">
        <f>VLOOKUP(D805,StateLookup!B:B,1,FALSE)</f>
        <v>KY</v>
      </c>
    </row>
    <row r="806" spans="1:8" ht="15.75" thickBot="1" x14ac:dyDescent="0.3">
      <c r="A806" s="6">
        <f t="shared" si="24"/>
        <v>43926</v>
      </c>
      <c r="B806" s="6" t="str">
        <f t="shared" si="25"/>
        <v>43926LA</v>
      </c>
      <c r="C806" s="3">
        <v>20200405</v>
      </c>
      <c r="D806" s="4" t="s">
        <v>25</v>
      </c>
      <c r="E806" s="5">
        <v>13010</v>
      </c>
      <c r="F806" s="5">
        <v>47315</v>
      </c>
      <c r="G806" s="3">
        <v>477</v>
      </c>
      <c r="H806" t="str">
        <f>VLOOKUP(D806,StateLookup!B:B,1,FALSE)</f>
        <v>LA</v>
      </c>
    </row>
    <row r="807" spans="1:8" ht="15.75" thickBot="1" x14ac:dyDescent="0.3">
      <c r="A807" s="6">
        <f t="shared" si="24"/>
        <v>43926</v>
      </c>
      <c r="B807" s="6" t="str">
        <f t="shared" si="25"/>
        <v>43926MA</v>
      </c>
      <c r="C807" s="3">
        <v>20200405</v>
      </c>
      <c r="D807" s="4" t="s">
        <v>26</v>
      </c>
      <c r="E807" s="5">
        <v>12500</v>
      </c>
      <c r="F807" s="5">
        <v>59437</v>
      </c>
      <c r="G807" s="3">
        <v>231</v>
      </c>
      <c r="H807" t="str">
        <f>VLOOKUP(D807,StateLookup!B:B,1,FALSE)</f>
        <v>MA</v>
      </c>
    </row>
    <row r="808" spans="1:8" ht="15.75" thickBot="1" x14ac:dyDescent="0.3">
      <c r="A808" s="6">
        <f t="shared" si="24"/>
        <v>43926</v>
      </c>
      <c r="B808" s="6" t="str">
        <f t="shared" si="25"/>
        <v>43926MD</v>
      </c>
      <c r="C808" s="3">
        <v>20200405</v>
      </c>
      <c r="D808" s="4" t="s">
        <v>27</v>
      </c>
      <c r="E808" s="5">
        <v>3609</v>
      </c>
      <c r="F808" s="5">
        <v>24728</v>
      </c>
      <c r="G808" s="3">
        <v>67</v>
      </c>
      <c r="H808" t="str">
        <f>VLOOKUP(D808,StateLookup!B:B,1,FALSE)</f>
        <v>MD</v>
      </c>
    </row>
    <row r="809" spans="1:8" ht="15.75" thickBot="1" x14ac:dyDescent="0.3">
      <c r="A809" s="6">
        <f t="shared" si="24"/>
        <v>43926</v>
      </c>
      <c r="B809" s="6" t="str">
        <f t="shared" si="25"/>
        <v>43926ME</v>
      </c>
      <c r="C809" s="3">
        <v>20200405</v>
      </c>
      <c r="D809" s="4" t="s">
        <v>28</v>
      </c>
      <c r="E809" s="3">
        <v>470</v>
      </c>
      <c r="F809" s="5">
        <v>6088</v>
      </c>
      <c r="G809" s="3">
        <v>10</v>
      </c>
      <c r="H809" t="str">
        <f>VLOOKUP(D809,StateLookup!B:B,1,FALSE)</f>
        <v>ME</v>
      </c>
    </row>
    <row r="810" spans="1:8" ht="15.75" thickBot="1" x14ac:dyDescent="0.3">
      <c r="A810" s="6">
        <f t="shared" si="24"/>
        <v>43926</v>
      </c>
      <c r="B810" s="6" t="str">
        <f t="shared" si="25"/>
        <v>43926MI</v>
      </c>
      <c r="C810" s="3">
        <v>20200405</v>
      </c>
      <c r="D810" s="4" t="s">
        <v>29</v>
      </c>
      <c r="E810" s="5">
        <v>17567</v>
      </c>
      <c r="F810" s="5">
        <v>40331</v>
      </c>
      <c r="G810" s="3">
        <v>617</v>
      </c>
      <c r="H810" t="str">
        <f>VLOOKUP(D810,StateLookup!B:B,1,FALSE)</f>
        <v>MI</v>
      </c>
    </row>
    <row r="811" spans="1:8" ht="15.75" thickBot="1" x14ac:dyDescent="0.3">
      <c r="A811" s="6">
        <f t="shared" si="24"/>
        <v>43926</v>
      </c>
      <c r="B811" s="6" t="str">
        <f t="shared" si="25"/>
        <v>43926MN</v>
      </c>
      <c r="C811" s="3">
        <v>20200405</v>
      </c>
      <c r="D811" s="4" t="s">
        <v>30</v>
      </c>
      <c r="E811" s="3">
        <v>935</v>
      </c>
      <c r="F811" s="5">
        <v>25842</v>
      </c>
      <c r="G811" s="3">
        <v>29</v>
      </c>
      <c r="H811" t="str">
        <f>VLOOKUP(D811,StateLookup!B:B,1,FALSE)</f>
        <v>MN</v>
      </c>
    </row>
    <row r="812" spans="1:8" ht="15.75" thickBot="1" x14ac:dyDescent="0.3">
      <c r="A812" s="6">
        <f t="shared" si="24"/>
        <v>43926</v>
      </c>
      <c r="B812" s="6" t="str">
        <f t="shared" si="25"/>
        <v>43926MO</v>
      </c>
      <c r="C812" s="3">
        <v>20200405</v>
      </c>
      <c r="D812" s="4" t="s">
        <v>31</v>
      </c>
      <c r="E812" s="5">
        <v>2367</v>
      </c>
      <c r="F812" s="5">
        <v>24882</v>
      </c>
      <c r="G812" s="3">
        <v>34</v>
      </c>
      <c r="H812" t="str">
        <f>VLOOKUP(D812,StateLookup!B:B,1,FALSE)</f>
        <v>MO</v>
      </c>
    </row>
    <row r="813" spans="1:8" ht="15.75" thickBot="1" x14ac:dyDescent="0.3">
      <c r="A813" s="6">
        <f t="shared" si="24"/>
        <v>43926</v>
      </c>
      <c r="B813" s="6" t="str">
        <f t="shared" si="25"/>
        <v>43926MP</v>
      </c>
      <c r="C813" s="3">
        <v>20200405</v>
      </c>
      <c r="D813" s="4" t="s">
        <v>32</v>
      </c>
      <c r="E813" s="3">
        <v>8</v>
      </c>
      <c r="F813" s="3">
        <v>13</v>
      </c>
      <c r="G813" s="3">
        <v>1</v>
      </c>
      <c r="H813" t="str">
        <f>VLOOKUP(D813,StateLookup!B:B,1,FALSE)</f>
        <v>MP</v>
      </c>
    </row>
    <row r="814" spans="1:8" ht="15.75" thickBot="1" x14ac:dyDescent="0.3">
      <c r="A814" s="6">
        <f t="shared" si="24"/>
        <v>43926</v>
      </c>
      <c r="B814" s="6" t="str">
        <f t="shared" si="25"/>
        <v>43926MS</v>
      </c>
      <c r="C814" s="3">
        <v>20200405</v>
      </c>
      <c r="D814" s="4" t="s">
        <v>33</v>
      </c>
      <c r="E814" s="5">
        <v>1638</v>
      </c>
      <c r="F814" s="5">
        <v>5580</v>
      </c>
      <c r="G814" s="3">
        <v>43</v>
      </c>
      <c r="H814" t="str">
        <f>VLOOKUP(D814,StateLookup!B:B,1,FALSE)</f>
        <v>MS</v>
      </c>
    </row>
    <row r="815" spans="1:8" ht="15.75" thickBot="1" x14ac:dyDescent="0.3">
      <c r="A815" s="6">
        <f t="shared" si="24"/>
        <v>43926</v>
      </c>
      <c r="B815" s="6" t="str">
        <f t="shared" si="25"/>
        <v>43926MT</v>
      </c>
      <c r="C815" s="3">
        <v>20200405</v>
      </c>
      <c r="D815" s="4" t="s">
        <v>34</v>
      </c>
      <c r="E815" s="3">
        <v>286</v>
      </c>
      <c r="F815" s="5">
        <v>6317</v>
      </c>
      <c r="G815" s="3">
        <v>6</v>
      </c>
      <c r="H815" t="str">
        <f>VLOOKUP(D815,StateLookup!B:B,1,FALSE)</f>
        <v>MT</v>
      </c>
    </row>
    <row r="816" spans="1:8" ht="15.75" thickBot="1" x14ac:dyDescent="0.3">
      <c r="A816" s="6">
        <f t="shared" si="24"/>
        <v>43926</v>
      </c>
      <c r="B816" s="6" t="str">
        <f t="shared" si="25"/>
        <v>43926NC</v>
      </c>
      <c r="C816" s="3">
        <v>20200405</v>
      </c>
      <c r="D816" s="4" t="s">
        <v>35</v>
      </c>
      <c r="E816" s="5">
        <v>2585</v>
      </c>
      <c r="F816" s="5">
        <v>37460</v>
      </c>
      <c r="G816" s="3">
        <v>31</v>
      </c>
      <c r="H816" t="str">
        <f>VLOOKUP(D816,StateLookup!B:B,1,FALSE)</f>
        <v>NC</v>
      </c>
    </row>
    <row r="817" spans="1:8" ht="15.75" thickBot="1" x14ac:dyDescent="0.3">
      <c r="A817" s="6">
        <f t="shared" si="24"/>
        <v>43926</v>
      </c>
      <c r="B817" s="6" t="str">
        <f t="shared" si="25"/>
        <v>43926ND</v>
      </c>
      <c r="C817" s="3">
        <v>20200405</v>
      </c>
      <c r="D817" s="4" t="s">
        <v>36</v>
      </c>
      <c r="E817" s="3">
        <v>207</v>
      </c>
      <c r="F817" s="5">
        <v>6580</v>
      </c>
      <c r="G817" s="3">
        <v>3</v>
      </c>
      <c r="H817" t="str">
        <f>VLOOKUP(D817,StateLookup!B:B,1,FALSE)</f>
        <v>ND</v>
      </c>
    </row>
    <row r="818" spans="1:8" ht="15.75" thickBot="1" x14ac:dyDescent="0.3">
      <c r="A818" s="6">
        <f t="shared" si="24"/>
        <v>43926</v>
      </c>
      <c r="B818" s="6" t="str">
        <f t="shared" si="25"/>
        <v>43926NE</v>
      </c>
      <c r="C818" s="3">
        <v>20200405</v>
      </c>
      <c r="D818" s="4" t="s">
        <v>37</v>
      </c>
      <c r="E818" s="3">
        <v>363</v>
      </c>
      <c r="F818" s="5">
        <v>5558</v>
      </c>
      <c r="G818" s="3">
        <v>8</v>
      </c>
      <c r="H818" t="str">
        <f>VLOOKUP(D818,StateLookup!B:B,1,FALSE)</f>
        <v>NE</v>
      </c>
    </row>
    <row r="819" spans="1:8" ht="15.75" thickBot="1" x14ac:dyDescent="0.3">
      <c r="A819" s="6">
        <f t="shared" si="24"/>
        <v>43926</v>
      </c>
      <c r="B819" s="6" t="str">
        <f t="shared" si="25"/>
        <v>43926NH</v>
      </c>
      <c r="C819" s="3">
        <v>20200405</v>
      </c>
      <c r="D819" s="4" t="s">
        <v>38</v>
      </c>
      <c r="E819" s="3">
        <v>621</v>
      </c>
      <c r="F819" s="5">
        <v>7411</v>
      </c>
      <c r="G819" s="3">
        <v>9</v>
      </c>
      <c r="H819" t="str">
        <f>VLOOKUP(D819,StateLookup!B:B,1,FALSE)</f>
        <v>NH</v>
      </c>
    </row>
    <row r="820" spans="1:8" ht="15.75" thickBot="1" x14ac:dyDescent="0.3">
      <c r="A820" s="6">
        <f t="shared" si="24"/>
        <v>43926</v>
      </c>
      <c r="B820" s="6" t="str">
        <f t="shared" si="25"/>
        <v>43926NJ</v>
      </c>
      <c r="C820" s="3">
        <v>20200405</v>
      </c>
      <c r="D820" s="4" t="s">
        <v>39</v>
      </c>
      <c r="E820" s="5">
        <v>37505</v>
      </c>
      <c r="F820" s="5">
        <v>44661</v>
      </c>
      <c r="G820" s="3">
        <v>917</v>
      </c>
      <c r="H820" t="str">
        <f>VLOOKUP(D820,StateLookup!B:B,1,FALSE)</f>
        <v>NJ</v>
      </c>
    </row>
    <row r="821" spans="1:8" ht="15.75" thickBot="1" x14ac:dyDescent="0.3">
      <c r="A821" s="6">
        <f t="shared" si="24"/>
        <v>43926</v>
      </c>
      <c r="B821" s="6" t="str">
        <f t="shared" si="25"/>
        <v>43926NM</v>
      </c>
      <c r="C821" s="3">
        <v>20200405</v>
      </c>
      <c r="D821" s="4" t="s">
        <v>40</v>
      </c>
      <c r="E821" s="3">
        <v>543</v>
      </c>
      <c r="F821" s="5">
        <v>16285</v>
      </c>
      <c r="G821" s="3">
        <v>11</v>
      </c>
      <c r="H821" t="str">
        <f>VLOOKUP(D821,StateLookup!B:B,1,FALSE)</f>
        <v>NM</v>
      </c>
    </row>
    <row r="822" spans="1:8" ht="15.75" thickBot="1" x14ac:dyDescent="0.3">
      <c r="A822" s="6">
        <f t="shared" si="24"/>
        <v>43926</v>
      </c>
      <c r="B822" s="6" t="str">
        <f t="shared" si="25"/>
        <v>43926NV</v>
      </c>
      <c r="C822" s="3">
        <v>20200405</v>
      </c>
      <c r="D822" s="4" t="s">
        <v>41</v>
      </c>
      <c r="E822" s="5">
        <v>1836</v>
      </c>
      <c r="F822" s="5">
        <v>14995</v>
      </c>
      <c r="G822" s="3">
        <v>46</v>
      </c>
      <c r="H822" t="str">
        <f>VLOOKUP(D822,StateLookup!B:B,1,FALSE)</f>
        <v>NV</v>
      </c>
    </row>
    <row r="823" spans="1:8" ht="15.75" thickBot="1" x14ac:dyDescent="0.3">
      <c r="A823" s="6">
        <f t="shared" si="24"/>
        <v>43926</v>
      </c>
      <c r="B823" s="6" t="str">
        <f t="shared" si="25"/>
        <v>43926NY</v>
      </c>
      <c r="C823" s="3">
        <v>20200405</v>
      </c>
      <c r="D823" s="4" t="s">
        <v>42</v>
      </c>
      <c r="E823" s="5">
        <v>122031</v>
      </c>
      <c r="F823" s="5">
        <v>180249</v>
      </c>
      <c r="G823" s="3">
        <v>4159</v>
      </c>
      <c r="H823" t="str">
        <f>VLOOKUP(D823,StateLookup!B:B,1,FALSE)</f>
        <v>NY</v>
      </c>
    </row>
    <row r="824" spans="1:8" ht="15.75" thickBot="1" x14ac:dyDescent="0.3">
      <c r="A824" s="6">
        <f t="shared" si="24"/>
        <v>43926</v>
      </c>
      <c r="B824" s="6" t="str">
        <f t="shared" si="25"/>
        <v>43926OH</v>
      </c>
      <c r="C824" s="3">
        <v>20200405</v>
      </c>
      <c r="D824" s="4" t="s">
        <v>43</v>
      </c>
      <c r="E824" s="5">
        <v>4043</v>
      </c>
      <c r="F824" s="5">
        <v>39713</v>
      </c>
      <c r="G824" s="3">
        <v>119</v>
      </c>
      <c r="H824" t="str">
        <f>VLOOKUP(D824,StateLookup!B:B,1,FALSE)</f>
        <v>OH</v>
      </c>
    </row>
    <row r="825" spans="1:8" ht="15.75" thickBot="1" x14ac:dyDescent="0.3">
      <c r="A825" s="6">
        <f t="shared" si="24"/>
        <v>43926</v>
      </c>
      <c r="B825" s="6" t="str">
        <f t="shared" si="25"/>
        <v>43926OK</v>
      </c>
      <c r="C825" s="3">
        <v>20200405</v>
      </c>
      <c r="D825" s="4" t="s">
        <v>44</v>
      </c>
      <c r="E825" s="5">
        <v>1252</v>
      </c>
      <c r="F825" s="5">
        <v>1401</v>
      </c>
      <c r="G825" s="3">
        <v>46</v>
      </c>
      <c r="H825" t="str">
        <f>VLOOKUP(D825,StateLookup!B:B,1,FALSE)</f>
        <v>OK</v>
      </c>
    </row>
    <row r="826" spans="1:8" ht="15.75" thickBot="1" x14ac:dyDescent="0.3">
      <c r="A826" s="6">
        <f t="shared" si="24"/>
        <v>43926</v>
      </c>
      <c r="B826" s="6" t="str">
        <f t="shared" si="25"/>
        <v>43926OR</v>
      </c>
      <c r="C826" s="3">
        <v>20200405</v>
      </c>
      <c r="D826" s="4" t="s">
        <v>45</v>
      </c>
      <c r="E826" s="5">
        <v>1068</v>
      </c>
      <c r="F826" s="5">
        <v>19556</v>
      </c>
      <c r="G826" s="3">
        <v>27</v>
      </c>
      <c r="H826" t="str">
        <f>VLOOKUP(D826,StateLookup!B:B,1,FALSE)</f>
        <v>OR</v>
      </c>
    </row>
    <row r="827" spans="1:8" ht="15.75" thickBot="1" x14ac:dyDescent="0.3">
      <c r="A827" s="6">
        <f t="shared" si="24"/>
        <v>43926</v>
      </c>
      <c r="B827" s="6" t="str">
        <f t="shared" si="25"/>
        <v>43926PA</v>
      </c>
      <c r="C827" s="3">
        <v>20200405</v>
      </c>
      <c r="D827" s="4" t="s">
        <v>46</v>
      </c>
      <c r="E827" s="5">
        <v>11510</v>
      </c>
      <c r="F827" s="5">
        <v>66261</v>
      </c>
      <c r="G827" s="3">
        <v>150</v>
      </c>
      <c r="H827" t="str">
        <f>VLOOKUP(D827,StateLookup!B:B,1,FALSE)</f>
        <v>PA</v>
      </c>
    </row>
    <row r="828" spans="1:8" ht="15.75" thickBot="1" x14ac:dyDescent="0.3">
      <c r="A828" s="6">
        <f t="shared" si="24"/>
        <v>43926</v>
      </c>
      <c r="B828" s="6" t="str">
        <f t="shared" si="25"/>
        <v>43926PR</v>
      </c>
      <c r="C828" s="3">
        <v>20200405</v>
      </c>
      <c r="D828" s="4" t="s">
        <v>47</v>
      </c>
      <c r="E828" s="3">
        <v>475</v>
      </c>
      <c r="F828" s="5">
        <v>3073</v>
      </c>
      <c r="G828" s="3">
        <v>20</v>
      </c>
      <c r="H828" t="str">
        <f>VLOOKUP(D828,StateLookup!B:B,1,FALSE)</f>
        <v>PR</v>
      </c>
    </row>
    <row r="829" spans="1:8" ht="15.75" thickBot="1" x14ac:dyDescent="0.3">
      <c r="A829" s="6">
        <f t="shared" si="24"/>
        <v>43926</v>
      </c>
      <c r="B829" s="6" t="str">
        <f t="shared" si="25"/>
        <v>43926RI</v>
      </c>
      <c r="C829" s="3">
        <v>20200405</v>
      </c>
      <c r="D829" s="4" t="s">
        <v>48</v>
      </c>
      <c r="E829" s="3">
        <v>922</v>
      </c>
      <c r="F829" s="5">
        <v>6259</v>
      </c>
      <c r="G829" s="3">
        <v>25</v>
      </c>
      <c r="H829" t="str">
        <f>VLOOKUP(D829,StateLookup!B:B,1,FALSE)</f>
        <v>RI</v>
      </c>
    </row>
    <row r="830" spans="1:8" ht="15.75" thickBot="1" x14ac:dyDescent="0.3">
      <c r="A830" s="6">
        <f t="shared" si="24"/>
        <v>43926</v>
      </c>
      <c r="B830" s="6" t="str">
        <f t="shared" si="25"/>
        <v>43926SC</v>
      </c>
      <c r="C830" s="3">
        <v>20200405</v>
      </c>
      <c r="D830" s="4" t="s">
        <v>49</v>
      </c>
      <c r="E830" s="5">
        <v>2049</v>
      </c>
      <c r="F830" s="5">
        <v>16927</v>
      </c>
      <c r="G830" s="3">
        <v>44</v>
      </c>
      <c r="H830" t="str">
        <f>VLOOKUP(D830,StateLookup!B:B,1,FALSE)</f>
        <v>SC</v>
      </c>
    </row>
    <row r="831" spans="1:8" ht="15.75" thickBot="1" x14ac:dyDescent="0.3">
      <c r="A831" s="6">
        <f t="shared" si="24"/>
        <v>43926</v>
      </c>
      <c r="B831" s="6" t="str">
        <f t="shared" si="25"/>
        <v>43926SD</v>
      </c>
      <c r="C831" s="3">
        <v>20200405</v>
      </c>
      <c r="D831" s="4" t="s">
        <v>50</v>
      </c>
      <c r="E831" s="3">
        <v>240</v>
      </c>
      <c r="F831" s="5">
        <v>5353</v>
      </c>
      <c r="G831" s="3">
        <v>2</v>
      </c>
      <c r="H831" t="str">
        <f>VLOOKUP(D831,StateLookup!B:B,1,FALSE)</f>
        <v>SD</v>
      </c>
    </row>
    <row r="832" spans="1:8" ht="15.75" thickBot="1" x14ac:dyDescent="0.3">
      <c r="A832" s="6">
        <f t="shared" si="24"/>
        <v>43926</v>
      </c>
      <c r="B832" s="6" t="str">
        <f t="shared" si="25"/>
        <v>43926TN</v>
      </c>
      <c r="C832" s="3">
        <v>20200405</v>
      </c>
      <c r="D832" s="4" t="s">
        <v>51</v>
      </c>
      <c r="E832" s="5">
        <v>3633</v>
      </c>
      <c r="F832" s="5">
        <v>41667</v>
      </c>
      <c r="G832" s="3">
        <v>44</v>
      </c>
      <c r="H832" t="str">
        <f>VLOOKUP(D832,StateLookup!B:B,1,FALSE)</f>
        <v>TN</v>
      </c>
    </row>
    <row r="833" spans="1:8" ht="15.75" thickBot="1" x14ac:dyDescent="0.3">
      <c r="A833" s="6">
        <f t="shared" si="24"/>
        <v>43926</v>
      </c>
      <c r="B833" s="6" t="str">
        <f t="shared" si="25"/>
        <v>43926TX</v>
      </c>
      <c r="C833" s="3">
        <v>20200405</v>
      </c>
      <c r="D833" s="4" t="s">
        <v>52</v>
      </c>
      <c r="E833" s="5">
        <v>6812</v>
      </c>
      <c r="F833" s="5">
        <v>64126</v>
      </c>
      <c r="G833" s="3">
        <v>127</v>
      </c>
      <c r="H833" t="str">
        <f>VLOOKUP(D833,StateLookup!B:B,1,FALSE)</f>
        <v>TX</v>
      </c>
    </row>
    <row r="834" spans="1:8" ht="15.75" thickBot="1" x14ac:dyDescent="0.3">
      <c r="A834" s="6">
        <f t="shared" si="24"/>
        <v>43926</v>
      </c>
      <c r="B834" s="6" t="str">
        <f t="shared" si="25"/>
        <v>43926UT</v>
      </c>
      <c r="C834" s="3">
        <v>20200405</v>
      </c>
      <c r="D834" s="4" t="s">
        <v>53</v>
      </c>
      <c r="E834" s="5">
        <v>1605</v>
      </c>
      <c r="F834" s="5">
        <v>29287</v>
      </c>
      <c r="G834" s="3">
        <v>8</v>
      </c>
      <c r="H834" t="str">
        <f>VLOOKUP(D834,StateLookup!B:B,1,FALSE)</f>
        <v>UT</v>
      </c>
    </row>
    <row r="835" spans="1:8" ht="15.75" thickBot="1" x14ac:dyDescent="0.3">
      <c r="A835" s="6">
        <f t="shared" ref="A835:A898" si="26">DATE(LEFT(C835,4),LEFT(RIGHT(C835,4),2),RIGHT(C835,2))</f>
        <v>43926</v>
      </c>
      <c r="B835" s="6" t="str">
        <f t="shared" ref="B835:B898" si="27">A835&amp;D835</f>
        <v>43926VA</v>
      </c>
      <c r="C835" s="3">
        <v>20200405</v>
      </c>
      <c r="D835" s="4" t="s">
        <v>54</v>
      </c>
      <c r="E835" s="5">
        <v>2637</v>
      </c>
      <c r="F835" s="5">
        <v>21034</v>
      </c>
      <c r="G835" s="3">
        <v>51</v>
      </c>
      <c r="H835" t="str">
        <f>VLOOKUP(D835,StateLookup!B:B,1,FALSE)</f>
        <v>VA</v>
      </c>
    </row>
    <row r="836" spans="1:8" ht="15.75" thickBot="1" x14ac:dyDescent="0.3">
      <c r="A836" s="6">
        <f t="shared" si="26"/>
        <v>43926</v>
      </c>
      <c r="B836" s="6" t="str">
        <f t="shared" si="27"/>
        <v>43926VI</v>
      </c>
      <c r="C836" s="3">
        <v>20200405</v>
      </c>
      <c r="D836" s="4" t="s">
        <v>55</v>
      </c>
      <c r="E836" s="3">
        <v>42</v>
      </c>
      <c r="F836" s="3">
        <v>206</v>
      </c>
      <c r="G836" s="3">
        <v>1</v>
      </c>
      <c r="H836" t="str">
        <f>VLOOKUP(D836,StateLookup!B:B,1,FALSE)</f>
        <v>VI</v>
      </c>
    </row>
    <row r="837" spans="1:8" ht="15.75" thickBot="1" x14ac:dyDescent="0.3">
      <c r="A837" s="6">
        <f t="shared" si="26"/>
        <v>43926</v>
      </c>
      <c r="B837" s="6" t="str">
        <f t="shared" si="27"/>
        <v>43926VT</v>
      </c>
      <c r="C837" s="3">
        <v>20200405</v>
      </c>
      <c r="D837" s="4" t="s">
        <v>56</v>
      </c>
      <c r="E837" s="3">
        <v>512</v>
      </c>
      <c r="F837" s="5">
        <v>6070</v>
      </c>
      <c r="G837" s="3">
        <v>22</v>
      </c>
      <c r="H837" t="str">
        <f>VLOOKUP(D837,StateLookup!B:B,1,FALSE)</f>
        <v>VT</v>
      </c>
    </row>
    <row r="838" spans="1:8" ht="15.75" thickBot="1" x14ac:dyDescent="0.3">
      <c r="A838" s="6">
        <f t="shared" si="26"/>
        <v>43926</v>
      </c>
      <c r="B838" s="6" t="str">
        <f t="shared" si="27"/>
        <v>43926WA</v>
      </c>
      <c r="C838" s="3">
        <v>20200405</v>
      </c>
      <c r="D838" s="4" t="s">
        <v>57</v>
      </c>
      <c r="E838" s="5">
        <v>8332</v>
      </c>
      <c r="F838" s="5">
        <v>80327</v>
      </c>
      <c r="G838" s="3">
        <v>365</v>
      </c>
      <c r="H838" t="str">
        <f>VLOOKUP(D838,StateLookup!B:B,1,FALSE)</f>
        <v>WA</v>
      </c>
    </row>
    <row r="839" spans="1:8" ht="15.75" thickBot="1" x14ac:dyDescent="0.3">
      <c r="A839" s="6">
        <f t="shared" si="26"/>
        <v>43926</v>
      </c>
      <c r="B839" s="6" t="str">
        <f t="shared" si="27"/>
        <v>43926WI</v>
      </c>
      <c r="C839" s="3">
        <v>20200405</v>
      </c>
      <c r="D839" s="4" t="s">
        <v>58</v>
      </c>
      <c r="E839" s="5">
        <v>2267</v>
      </c>
      <c r="F839" s="5">
        <v>25169</v>
      </c>
      <c r="G839" s="3">
        <v>68</v>
      </c>
      <c r="H839" t="str">
        <f>VLOOKUP(D839,StateLookup!B:B,1,FALSE)</f>
        <v>WI</v>
      </c>
    </row>
    <row r="840" spans="1:8" ht="15.75" thickBot="1" x14ac:dyDescent="0.3">
      <c r="A840" s="6">
        <f t="shared" si="26"/>
        <v>43926</v>
      </c>
      <c r="B840" s="6" t="str">
        <f t="shared" si="27"/>
        <v>43926WV</v>
      </c>
      <c r="C840" s="3">
        <v>20200405</v>
      </c>
      <c r="D840" s="4" t="s">
        <v>59</v>
      </c>
      <c r="E840" s="3">
        <v>324</v>
      </c>
      <c r="F840" s="5">
        <v>8514</v>
      </c>
      <c r="G840" s="3">
        <v>3</v>
      </c>
      <c r="H840" t="str">
        <f>VLOOKUP(D840,StateLookup!B:B,1,FALSE)</f>
        <v>WV</v>
      </c>
    </row>
    <row r="841" spans="1:8" ht="15.75" thickBot="1" x14ac:dyDescent="0.3">
      <c r="A841" s="6">
        <f t="shared" si="26"/>
        <v>43926</v>
      </c>
      <c r="B841" s="6" t="str">
        <f t="shared" si="27"/>
        <v>43926WY</v>
      </c>
      <c r="C841" s="3">
        <v>20200405</v>
      </c>
      <c r="D841" s="4" t="s">
        <v>60</v>
      </c>
      <c r="E841" s="3">
        <v>197</v>
      </c>
      <c r="F841" s="5">
        <v>3040</v>
      </c>
      <c r="G841" s="3">
        <v>0</v>
      </c>
      <c r="H841" t="str">
        <f>VLOOKUP(D841,StateLookup!B:B,1,FALSE)</f>
        <v>WY</v>
      </c>
    </row>
    <row r="842" spans="1:8" ht="15.75" thickBot="1" x14ac:dyDescent="0.3">
      <c r="A842" s="6">
        <f t="shared" si="26"/>
        <v>43925</v>
      </c>
      <c r="B842" s="6" t="str">
        <f t="shared" si="27"/>
        <v>43925AK</v>
      </c>
      <c r="C842" s="3">
        <v>20200404</v>
      </c>
      <c r="D842" s="4" t="s">
        <v>5</v>
      </c>
      <c r="E842" s="3">
        <v>171</v>
      </c>
      <c r="F842" s="5">
        <v>5869</v>
      </c>
      <c r="G842" s="3">
        <v>5</v>
      </c>
      <c r="H842" t="str">
        <f>VLOOKUP(D842,StateLookup!B:B,1,FALSE)</f>
        <v>AK</v>
      </c>
    </row>
    <row r="843" spans="1:8" ht="15.75" thickBot="1" x14ac:dyDescent="0.3">
      <c r="A843" s="6">
        <f t="shared" si="26"/>
        <v>43925</v>
      </c>
      <c r="B843" s="6" t="str">
        <f t="shared" si="27"/>
        <v>43925AL</v>
      </c>
      <c r="C843" s="3">
        <v>20200404</v>
      </c>
      <c r="D843" s="4" t="s">
        <v>6</v>
      </c>
      <c r="E843" s="5">
        <v>1580</v>
      </c>
      <c r="F843" s="5">
        <v>9273</v>
      </c>
      <c r="G843" s="3">
        <v>43</v>
      </c>
      <c r="H843" t="str">
        <f>VLOOKUP(D843,StateLookup!B:B,1,FALSE)</f>
        <v>AL</v>
      </c>
    </row>
    <row r="844" spans="1:8" ht="15.75" thickBot="1" x14ac:dyDescent="0.3">
      <c r="A844" s="6">
        <f t="shared" si="26"/>
        <v>43925</v>
      </c>
      <c r="B844" s="6" t="str">
        <f t="shared" si="27"/>
        <v>43925AR</v>
      </c>
      <c r="C844" s="3">
        <v>20200404</v>
      </c>
      <c r="D844" s="4" t="s">
        <v>7</v>
      </c>
      <c r="E844" s="3">
        <v>743</v>
      </c>
      <c r="F844" s="5">
        <v>9627</v>
      </c>
      <c r="G844" s="3">
        <v>14</v>
      </c>
      <c r="H844" t="str">
        <f>VLOOKUP(D844,StateLookup!B:B,1,FALSE)</f>
        <v>AR</v>
      </c>
    </row>
    <row r="845" spans="1:8" ht="15.75" thickBot="1" x14ac:dyDescent="0.3">
      <c r="A845" s="6">
        <f t="shared" si="26"/>
        <v>43925</v>
      </c>
      <c r="B845" s="6" t="str">
        <f t="shared" si="27"/>
        <v>43925AS</v>
      </c>
      <c r="C845" s="3">
        <v>20200404</v>
      </c>
      <c r="D845" s="4" t="s">
        <v>8</v>
      </c>
      <c r="E845" s="3">
        <v>0</v>
      </c>
      <c r="F845" s="3">
        <v>3</v>
      </c>
      <c r="G845" s="3">
        <v>0</v>
      </c>
      <c r="H845" t="str">
        <f>VLOOKUP(D845,StateLookup!B:B,1,FALSE)</f>
        <v>AS</v>
      </c>
    </row>
    <row r="846" spans="1:8" ht="15.75" thickBot="1" x14ac:dyDescent="0.3">
      <c r="A846" s="6">
        <f t="shared" si="26"/>
        <v>43925</v>
      </c>
      <c r="B846" s="6" t="str">
        <f t="shared" si="27"/>
        <v>43925AZ</v>
      </c>
      <c r="C846" s="3">
        <v>20200404</v>
      </c>
      <c r="D846" s="4" t="s">
        <v>9</v>
      </c>
      <c r="E846" s="5">
        <v>2019</v>
      </c>
      <c r="F846" s="5">
        <v>25141</v>
      </c>
      <c r="G846" s="3">
        <v>52</v>
      </c>
      <c r="H846" t="str">
        <f>VLOOKUP(D846,StateLookup!B:B,1,FALSE)</f>
        <v>AZ</v>
      </c>
    </row>
    <row r="847" spans="1:8" ht="15.75" thickBot="1" x14ac:dyDescent="0.3">
      <c r="A847" s="6">
        <f t="shared" si="26"/>
        <v>43925</v>
      </c>
      <c r="B847" s="6" t="str">
        <f t="shared" si="27"/>
        <v>43925CA</v>
      </c>
      <c r="C847" s="3">
        <v>20200404</v>
      </c>
      <c r="D847" s="4" t="s">
        <v>10</v>
      </c>
      <c r="E847" s="5">
        <v>12026</v>
      </c>
      <c r="F847" s="5">
        <v>101674</v>
      </c>
      <c r="G847" s="3">
        <v>276</v>
      </c>
      <c r="H847" t="str">
        <f>VLOOKUP(D847,StateLookup!B:B,1,FALSE)</f>
        <v>CA</v>
      </c>
    </row>
    <row r="848" spans="1:8" ht="15.75" thickBot="1" x14ac:dyDescent="0.3">
      <c r="A848" s="6">
        <f t="shared" si="26"/>
        <v>43925</v>
      </c>
      <c r="B848" s="6" t="str">
        <f t="shared" si="27"/>
        <v>43925CO</v>
      </c>
      <c r="C848" s="3">
        <v>20200404</v>
      </c>
      <c r="D848" s="4" t="s">
        <v>11</v>
      </c>
      <c r="E848" s="5">
        <v>4173</v>
      </c>
      <c r="F848" s="5">
        <v>17898</v>
      </c>
      <c r="G848" s="3">
        <v>111</v>
      </c>
      <c r="H848" t="str">
        <f>VLOOKUP(D848,StateLookup!B:B,1,FALSE)</f>
        <v>CO</v>
      </c>
    </row>
    <row r="849" spans="1:8" ht="15.75" thickBot="1" x14ac:dyDescent="0.3">
      <c r="A849" s="6">
        <f t="shared" si="26"/>
        <v>43925</v>
      </c>
      <c r="B849" s="6" t="str">
        <f t="shared" si="27"/>
        <v>43925CT</v>
      </c>
      <c r="C849" s="3">
        <v>20200404</v>
      </c>
      <c r="D849" s="4" t="s">
        <v>12</v>
      </c>
      <c r="E849" s="5">
        <v>5276</v>
      </c>
      <c r="F849" s="5">
        <v>16753</v>
      </c>
      <c r="G849" s="3">
        <v>165</v>
      </c>
      <c r="H849" t="str">
        <f>VLOOKUP(D849,StateLookup!B:B,1,FALSE)</f>
        <v>CT</v>
      </c>
    </row>
    <row r="850" spans="1:8" ht="15.75" thickBot="1" x14ac:dyDescent="0.3">
      <c r="A850" s="6">
        <f t="shared" si="26"/>
        <v>43925</v>
      </c>
      <c r="B850" s="6" t="str">
        <f t="shared" si="27"/>
        <v>43925DC</v>
      </c>
      <c r="C850" s="3">
        <v>20200404</v>
      </c>
      <c r="D850" s="4" t="s">
        <v>13</v>
      </c>
      <c r="E850" s="3">
        <v>902</v>
      </c>
      <c r="F850" s="5">
        <v>5536</v>
      </c>
      <c r="G850" s="3">
        <v>21</v>
      </c>
      <c r="H850" t="str">
        <f>VLOOKUP(D850,StateLookup!B:B,1,FALSE)</f>
        <v>DC</v>
      </c>
    </row>
    <row r="851" spans="1:8" ht="15.75" thickBot="1" x14ac:dyDescent="0.3">
      <c r="A851" s="6">
        <f t="shared" si="26"/>
        <v>43925</v>
      </c>
      <c r="B851" s="6" t="str">
        <f t="shared" si="27"/>
        <v>43925DE</v>
      </c>
      <c r="C851" s="3">
        <v>20200404</v>
      </c>
      <c r="D851" s="4" t="s">
        <v>14</v>
      </c>
      <c r="E851" s="3">
        <v>593</v>
      </c>
      <c r="F851" s="5">
        <v>5874</v>
      </c>
      <c r="G851" s="3">
        <v>14</v>
      </c>
      <c r="H851" t="str">
        <f>VLOOKUP(D851,StateLookup!B:B,1,FALSE)</f>
        <v>DE</v>
      </c>
    </row>
    <row r="852" spans="1:8" ht="15.75" thickBot="1" x14ac:dyDescent="0.3">
      <c r="A852" s="6">
        <f t="shared" si="26"/>
        <v>43925</v>
      </c>
      <c r="B852" s="6" t="str">
        <f t="shared" si="27"/>
        <v>43925FL</v>
      </c>
      <c r="C852" s="3">
        <v>20200404</v>
      </c>
      <c r="D852" s="4" t="s">
        <v>15</v>
      </c>
      <c r="E852" s="5">
        <v>11111</v>
      </c>
      <c r="F852" s="5">
        <v>90956</v>
      </c>
      <c r="G852" s="3">
        <v>191</v>
      </c>
      <c r="H852" t="str">
        <f>VLOOKUP(D852,StateLookup!B:B,1,FALSE)</f>
        <v>FL</v>
      </c>
    </row>
    <row r="853" spans="1:8" ht="15.75" thickBot="1" x14ac:dyDescent="0.3">
      <c r="A853" s="6">
        <f t="shared" si="26"/>
        <v>43925</v>
      </c>
      <c r="B853" s="6" t="str">
        <f t="shared" si="27"/>
        <v>43925GA</v>
      </c>
      <c r="C853" s="3">
        <v>20200404</v>
      </c>
      <c r="D853" s="4" t="s">
        <v>16</v>
      </c>
      <c r="E853" s="5">
        <v>6160</v>
      </c>
      <c r="F853" s="5">
        <v>20134</v>
      </c>
      <c r="G853" s="3">
        <v>201</v>
      </c>
      <c r="H853" t="str">
        <f>VLOOKUP(D853,StateLookup!B:B,1,FALSE)</f>
        <v>GA</v>
      </c>
    </row>
    <row r="854" spans="1:8" ht="15.75" thickBot="1" x14ac:dyDescent="0.3">
      <c r="A854" s="6">
        <f t="shared" si="26"/>
        <v>43925</v>
      </c>
      <c r="B854" s="6" t="str">
        <f t="shared" si="27"/>
        <v>43925GU</v>
      </c>
      <c r="C854" s="3">
        <v>20200404</v>
      </c>
      <c r="D854" s="4" t="s">
        <v>17</v>
      </c>
      <c r="E854" s="3">
        <v>93</v>
      </c>
      <c r="F854" s="3">
        <v>472</v>
      </c>
      <c r="G854" s="3">
        <v>4</v>
      </c>
      <c r="H854" t="str">
        <f>VLOOKUP(D854,StateLookup!B:B,1,FALSE)</f>
        <v>GU</v>
      </c>
    </row>
    <row r="855" spans="1:8" ht="15.75" thickBot="1" x14ac:dyDescent="0.3">
      <c r="A855" s="6">
        <f t="shared" si="26"/>
        <v>43925</v>
      </c>
      <c r="B855" s="6" t="str">
        <f t="shared" si="27"/>
        <v>43925HI</v>
      </c>
      <c r="C855" s="3">
        <v>20200404</v>
      </c>
      <c r="D855" s="4" t="s">
        <v>18</v>
      </c>
      <c r="E855" s="3">
        <v>319</v>
      </c>
      <c r="F855" s="5">
        <v>11959</v>
      </c>
      <c r="G855" s="3">
        <v>3</v>
      </c>
      <c r="H855" t="str">
        <f>VLOOKUP(D855,StateLookup!B:B,1,FALSE)</f>
        <v>HI</v>
      </c>
    </row>
    <row r="856" spans="1:8" ht="15.75" thickBot="1" x14ac:dyDescent="0.3">
      <c r="A856" s="6">
        <f t="shared" si="26"/>
        <v>43925</v>
      </c>
      <c r="B856" s="6" t="str">
        <f t="shared" si="27"/>
        <v>43925IA</v>
      </c>
      <c r="C856" s="3">
        <v>20200404</v>
      </c>
      <c r="D856" s="4" t="s">
        <v>19</v>
      </c>
      <c r="E856" s="3">
        <v>786</v>
      </c>
      <c r="F856" s="5">
        <v>9454</v>
      </c>
      <c r="G856" s="3">
        <v>14</v>
      </c>
      <c r="H856" t="str">
        <f>VLOOKUP(D856,StateLookup!B:B,1,FALSE)</f>
        <v>IA</v>
      </c>
    </row>
    <row r="857" spans="1:8" ht="15.75" thickBot="1" x14ac:dyDescent="0.3">
      <c r="A857" s="6">
        <f t="shared" si="26"/>
        <v>43925</v>
      </c>
      <c r="B857" s="6" t="str">
        <f t="shared" si="27"/>
        <v>43925ID</v>
      </c>
      <c r="C857" s="3">
        <v>20200404</v>
      </c>
      <c r="D857" s="4" t="s">
        <v>20</v>
      </c>
      <c r="E857" s="5">
        <v>1013</v>
      </c>
      <c r="F857" s="5">
        <v>7857</v>
      </c>
      <c r="G857" s="3">
        <v>10</v>
      </c>
      <c r="H857" t="str">
        <f>VLOOKUP(D857,StateLookup!B:B,1,FALSE)</f>
        <v>ID</v>
      </c>
    </row>
    <row r="858" spans="1:8" ht="15.75" thickBot="1" x14ac:dyDescent="0.3">
      <c r="A858" s="6">
        <f t="shared" si="26"/>
        <v>43925</v>
      </c>
      <c r="B858" s="6" t="str">
        <f t="shared" si="27"/>
        <v>43925IL</v>
      </c>
      <c r="C858" s="3">
        <v>20200404</v>
      </c>
      <c r="D858" s="4" t="s">
        <v>21</v>
      </c>
      <c r="E858" s="5">
        <v>10357</v>
      </c>
      <c r="F858" s="5">
        <v>43224</v>
      </c>
      <c r="G858" s="3">
        <v>243</v>
      </c>
      <c r="H858" t="str">
        <f>VLOOKUP(D858,StateLookup!B:B,1,FALSE)</f>
        <v>IL</v>
      </c>
    </row>
    <row r="859" spans="1:8" ht="15.75" thickBot="1" x14ac:dyDescent="0.3">
      <c r="A859" s="6">
        <f t="shared" si="26"/>
        <v>43925</v>
      </c>
      <c r="B859" s="6" t="str">
        <f t="shared" si="27"/>
        <v>43925IN</v>
      </c>
      <c r="C859" s="3">
        <v>20200404</v>
      </c>
      <c r="D859" s="4" t="s">
        <v>22</v>
      </c>
      <c r="E859" s="5">
        <v>3953</v>
      </c>
      <c r="F859" s="5">
        <v>15847</v>
      </c>
      <c r="G859" s="3">
        <v>116</v>
      </c>
      <c r="H859" t="str">
        <f>VLOOKUP(D859,StateLookup!B:B,1,FALSE)</f>
        <v>IN</v>
      </c>
    </row>
    <row r="860" spans="1:8" ht="15.75" thickBot="1" x14ac:dyDescent="0.3">
      <c r="A860" s="6">
        <f t="shared" si="26"/>
        <v>43925</v>
      </c>
      <c r="B860" s="6" t="str">
        <f t="shared" si="27"/>
        <v>43925KS</v>
      </c>
      <c r="C860" s="3">
        <v>20200404</v>
      </c>
      <c r="D860" s="4" t="s">
        <v>23</v>
      </c>
      <c r="E860" s="3">
        <v>698</v>
      </c>
      <c r="F860" s="5">
        <v>6880</v>
      </c>
      <c r="G860" s="3">
        <v>21</v>
      </c>
      <c r="H860" t="str">
        <f>VLOOKUP(D860,StateLookup!B:B,1,FALSE)</f>
        <v>KS</v>
      </c>
    </row>
    <row r="861" spans="1:8" ht="15.75" thickBot="1" x14ac:dyDescent="0.3">
      <c r="A861" s="6">
        <f t="shared" si="26"/>
        <v>43925</v>
      </c>
      <c r="B861" s="6" t="str">
        <f t="shared" si="27"/>
        <v>43925KY</v>
      </c>
      <c r="C861" s="3">
        <v>20200404</v>
      </c>
      <c r="D861" s="4" t="s">
        <v>24</v>
      </c>
      <c r="E861" s="3">
        <v>831</v>
      </c>
      <c r="F861" s="5">
        <v>14741</v>
      </c>
      <c r="G861" s="3">
        <v>37</v>
      </c>
      <c r="H861" t="str">
        <f>VLOOKUP(D861,StateLookup!B:B,1,FALSE)</f>
        <v>KY</v>
      </c>
    </row>
    <row r="862" spans="1:8" ht="15.75" thickBot="1" x14ac:dyDescent="0.3">
      <c r="A862" s="6">
        <f t="shared" si="26"/>
        <v>43925</v>
      </c>
      <c r="B862" s="6" t="str">
        <f t="shared" si="27"/>
        <v>43925LA</v>
      </c>
      <c r="C862" s="3">
        <v>20200404</v>
      </c>
      <c r="D862" s="4" t="s">
        <v>25</v>
      </c>
      <c r="E862" s="5">
        <v>12496</v>
      </c>
      <c r="F862" s="5">
        <v>46002</v>
      </c>
      <c r="G862" s="3">
        <v>409</v>
      </c>
      <c r="H862" t="str">
        <f>VLOOKUP(D862,StateLookup!B:B,1,FALSE)</f>
        <v>LA</v>
      </c>
    </row>
    <row r="863" spans="1:8" ht="15.75" thickBot="1" x14ac:dyDescent="0.3">
      <c r="A863" s="6">
        <f t="shared" si="26"/>
        <v>43925</v>
      </c>
      <c r="B863" s="6" t="str">
        <f t="shared" si="27"/>
        <v>43925MA</v>
      </c>
      <c r="C863" s="3">
        <v>20200404</v>
      </c>
      <c r="D863" s="4" t="s">
        <v>26</v>
      </c>
      <c r="E863" s="5">
        <v>11736</v>
      </c>
      <c r="F863" s="5">
        <v>57064</v>
      </c>
      <c r="G863" s="3">
        <v>216</v>
      </c>
      <c r="H863" t="str">
        <f>VLOOKUP(D863,StateLookup!B:B,1,FALSE)</f>
        <v>MA</v>
      </c>
    </row>
    <row r="864" spans="1:8" ht="15.75" thickBot="1" x14ac:dyDescent="0.3">
      <c r="A864" s="6">
        <f t="shared" si="26"/>
        <v>43925</v>
      </c>
      <c r="B864" s="6" t="str">
        <f t="shared" si="27"/>
        <v>43925MD</v>
      </c>
      <c r="C864" s="3">
        <v>20200404</v>
      </c>
      <c r="D864" s="4" t="s">
        <v>27</v>
      </c>
      <c r="E864" s="5">
        <v>3125</v>
      </c>
      <c r="F864" s="5">
        <v>22485</v>
      </c>
      <c r="G864" s="3">
        <v>53</v>
      </c>
      <c r="H864" t="str">
        <f>VLOOKUP(D864,StateLookup!B:B,1,FALSE)</f>
        <v>MD</v>
      </c>
    </row>
    <row r="865" spans="1:8" ht="15.75" thickBot="1" x14ac:dyDescent="0.3">
      <c r="A865" s="6">
        <f t="shared" si="26"/>
        <v>43925</v>
      </c>
      <c r="B865" s="6" t="str">
        <f t="shared" si="27"/>
        <v>43925ME</v>
      </c>
      <c r="C865" s="3">
        <v>20200404</v>
      </c>
      <c r="D865" s="4" t="s">
        <v>28</v>
      </c>
      <c r="E865" s="3">
        <v>456</v>
      </c>
      <c r="F865" s="5">
        <v>6088</v>
      </c>
      <c r="G865" s="3">
        <v>10</v>
      </c>
      <c r="H865" t="str">
        <f>VLOOKUP(D865,StateLookup!B:B,1,FALSE)</f>
        <v>ME</v>
      </c>
    </row>
    <row r="866" spans="1:8" ht="15.75" thickBot="1" x14ac:dyDescent="0.3">
      <c r="A866" s="6">
        <f t="shared" si="26"/>
        <v>43925</v>
      </c>
      <c r="B866" s="6" t="str">
        <f t="shared" si="27"/>
        <v>43925MI</v>
      </c>
      <c r="C866" s="3">
        <v>20200404</v>
      </c>
      <c r="D866" s="4" t="s">
        <v>29</v>
      </c>
      <c r="E866" s="5">
        <v>16395</v>
      </c>
      <c r="F866" s="5">
        <v>37405</v>
      </c>
      <c r="G866" s="3">
        <v>540</v>
      </c>
      <c r="H866" t="str">
        <f>VLOOKUP(D866,StateLookup!B:B,1,FALSE)</f>
        <v>MI</v>
      </c>
    </row>
    <row r="867" spans="1:8" ht="15.75" thickBot="1" x14ac:dyDescent="0.3">
      <c r="A867" s="6">
        <f t="shared" si="26"/>
        <v>43925</v>
      </c>
      <c r="B867" s="6" t="str">
        <f t="shared" si="27"/>
        <v>43925MN</v>
      </c>
      <c r="C867" s="3">
        <v>20200404</v>
      </c>
      <c r="D867" s="4" t="s">
        <v>30</v>
      </c>
      <c r="E867" s="3">
        <v>865</v>
      </c>
      <c r="F867" s="5">
        <v>24558</v>
      </c>
      <c r="G867" s="3">
        <v>24</v>
      </c>
      <c r="H867" t="str">
        <f>VLOOKUP(D867,StateLookup!B:B,1,FALSE)</f>
        <v>MN</v>
      </c>
    </row>
    <row r="868" spans="1:8" ht="15.75" thickBot="1" x14ac:dyDescent="0.3">
      <c r="A868" s="6">
        <f t="shared" si="26"/>
        <v>43925</v>
      </c>
      <c r="B868" s="6" t="str">
        <f t="shared" si="27"/>
        <v>43925MO</v>
      </c>
      <c r="C868" s="3">
        <v>20200404</v>
      </c>
      <c r="D868" s="4" t="s">
        <v>31</v>
      </c>
      <c r="E868" s="5">
        <v>2291</v>
      </c>
      <c r="F868" s="5">
        <v>22614</v>
      </c>
      <c r="G868" s="3">
        <v>24</v>
      </c>
      <c r="H868" t="str">
        <f>VLOOKUP(D868,StateLookup!B:B,1,FALSE)</f>
        <v>MO</v>
      </c>
    </row>
    <row r="869" spans="1:8" ht="15.75" thickBot="1" x14ac:dyDescent="0.3">
      <c r="A869" s="6">
        <f t="shared" si="26"/>
        <v>43925</v>
      </c>
      <c r="B869" s="6" t="str">
        <f t="shared" si="27"/>
        <v>43925MP</v>
      </c>
      <c r="C869" s="3">
        <v>20200404</v>
      </c>
      <c r="D869" s="4" t="s">
        <v>32</v>
      </c>
      <c r="E869" s="3">
        <v>8</v>
      </c>
      <c r="F869" s="3">
        <v>13</v>
      </c>
      <c r="G869" s="3">
        <v>1</v>
      </c>
      <c r="H869" t="str">
        <f>VLOOKUP(D869,StateLookup!B:B,1,FALSE)</f>
        <v>MP</v>
      </c>
    </row>
    <row r="870" spans="1:8" ht="15.75" thickBot="1" x14ac:dyDescent="0.3">
      <c r="A870" s="6">
        <f t="shared" si="26"/>
        <v>43925</v>
      </c>
      <c r="B870" s="6" t="str">
        <f t="shared" si="27"/>
        <v>43925MS</v>
      </c>
      <c r="C870" s="3">
        <v>20200404</v>
      </c>
      <c r="D870" s="4" t="s">
        <v>33</v>
      </c>
      <c r="E870" s="5">
        <v>1455</v>
      </c>
      <c r="F870" s="5">
        <v>5133</v>
      </c>
      <c r="G870" s="3">
        <v>35</v>
      </c>
      <c r="H870" t="str">
        <f>VLOOKUP(D870,StateLookup!B:B,1,FALSE)</f>
        <v>MS</v>
      </c>
    </row>
    <row r="871" spans="1:8" ht="15.75" thickBot="1" x14ac:dyDescent="0.3">
      <c r="A871" s="6">
        <f t="shared" si="26"/>
        <v>43925</v>
      </c>
      <c r="B871" s="6" t="str">
        <f t="shared" si="27"/>
        <v>43925MT</v>
      </c>
      <c r="C871" s="3">
        <v>20200404</v>
      </c>
      <c r="D871" s="4" t="s">
        <v>34</v>
      </c>
      <c r="E871" s="3">
        <v>265</v>
      </c>
      <c r="F871" s="5">
        <v>5912</v>
      </c>
      <c r="G871" s="3">
        <v>5</v>
      </c>
      <c r="H871" t="str">
        <f>VLOOKUP(D871,StateLookup!B:B,1,FALSE)</f>
        <v>MT</v>
      </c>
    </row>
    <row r="872" spans="1:8" ht="15.75" thickBot="1" x14ac:dyDescent="0.3">
      <c r="A872" s="6">
        <f t="shared" si="26"/>
        <v>43925</v>
      </c>
      <c r="B872" s="6" t="str">
        <f t="shared" si="27"/>
        <v>43925NC</v>
      </c>
      <c r="C872" s="3">
        <v>20200404</v>
      </c>
      <c r="D872" s="4" t="s">
        <v>35</v>
      </c>
      <c r="E872" s="5">
        <v>2402</v>
      </c>
      <c r="F872" s="5">
        <v>36371</v>
      </c>
      <c r="G872" s="3">
        <v>24</v>
      </c>
      <c r="H872" t="str">
        <f>VLOOKUP(D872,StateLookup!B:B,1,FALSE)</f>
        <v>NC</v>
      </c>
    </row>
    <row r="873" spans="1:8" ht="15.75" thickBot="1" x14ac:dyDescent="0.3">
      <c r="A873" s="6">
        <f t="shared" si="26"/>
        <v>43925</v>
      </c>
      <c r="B873" s="6" t="str">
        <f t="shared" si="27"/>
        <v>43925ND</v>
      </c>
      <c r="C873" s="3">
        <v>20200404</v>
      </c>
      <c r="D873" s="4" t="s">
        <v>36</v>
      </c>
      <c r="E873" s="3">
        <v>186</v>
      </c>
      <c r="F873" s="5">
        <v>6021</v>
      </c>
      <c r="G873" s="3">
        <v>3</v>
      </c>
      <c r="H873" t="str">
        <f>VLOOKUP(D873,StateLookup!B:B,1,FALSE)</f>
        <v>ND</v>
      </c>
    </row>
    <row r="874" spans="1:8" ht="15.75" thickBot="1" x14ac:dyDescent="0.3">
      <c r="A874" s="6">
        <f t="shared" si="26"/>
        <v>43925</v>
      </c>
      <c r="B874" s="6" t="str">
        <f t="shared" si="27"/>
        <v>43925NE</v>
      </c>
      <c r="C874" s="3">
        <v>20200404</v>
      </c>
      <c r="D874" s="4" t="s">
        <v>37</v>
      </c>
      <c r="E874" s="3">
        <v>321</v>
      </c>
      <c r="F874" s="5">
        <v>5058</v>
      </c>
      <c r="G874" s="3">
        <v>6</v>
      </c>
      <c r="H874" t="str">
        <f>VLOOKUP(D874,StateLookup!B:B,1,FALSE)</f>
        <v>NE</v>
      </c>
    </row>
    <row r="875" spans="1:8" ht="15.75" thickBot="1" x14ac:dyDescent="0.3">
      <c r="A875" s="6">
        <f t="shared" si="26"/>
        <v>43925</v>
      </c>
      <c r="B875" s="6" t="str">
        <f t="shared" si="27"/>
        <v>43925NH</v>
      </c>
      <c r="C875" s="3">
        <v>20200404</v>
      </c>
      <c r="D875" s="4" t="s">
        <v>38</v>
      </c>
      <c r="E875" s="3">
        <v>540</v>
      </c>
      <c r="F875" s="5">
        <v>6965</v>
      </c>
      <c r="G875" s="3">
        <v>7</v>
      </c>
      <c r="H875" t="str">
        <f>VLOOKUP(D875,StateLookup!B:B,1,FALSE)</f>
        <v>NH</v>
      </c>
    </row>
    <row r="876" spans="1:8" ht="15.75" thickBot="1" x14ac:dyDescent="0.3">
      <c r="A876" s="6">
        <f t="shared" si="26"/>
        <v>43925</v>
      </c>
      <c r="B876" s="6" t="str">
        <f t="shared" si="27"/>
        <v>43925NJ</v>
      </c>
      <c r="C876" s="3">
        <v>20200404</v>
      </c>
      <c r="D876" s="4" t="s">
        <v>39</v>
      </c>
      <c r="E876" s="5">
        <v>34124</v>
      </c>
      <c r="F876" s="5">
        <v>41232</v>
      </c>
      <c r="G876" s="3">
        <v>846</v>
      </c>
      <c r="H876" t="str">
        <f>VLOOKUP(D876,StateLookup!B:B,1,FALSE)</f>
        <v>NJ</v>
      </c>
    </row>
    <row r="877" spans="1:8" ht="15.75" thickBot="1" x14ac:dyDescent="0.3">
      <c r="A877" s="6">
        <f t="shared" si="26"/>
        <v>43925</v>
      </c>
      <c r="B877" s="6" t="str">
        <f t="shared" si="27"/>
        <v>43925NM</v>
      </c>
      <c r="C877" s="3">
        <v>20200404</v>
      </c>
      <c r="D877" s="4" t="s">
        <v>40</v>
      </c>
      <c r="E877" s="3">
        <v>495</v>
      </c>
      <c r="F877" s="5">
        <v>15137</v>
      </c>
      <c r="G877" s="3">
        <v>10</v>
      </c>
      <c r="H877" t="str">
        <f>VLOOKUP(D877,StateLookup!B:B,1,FALSE)</f>
        <v>NM</v>
      </c>
    </row>
    <row r="878" spans="1:8" ht="15.75" thickBot="1" x14ac:dyDescent="0.3">
      <c r="A878" s="6">
        <f t="shared" si="26"/>
        <v>43925</v>
      </c>
      <c r="B878" s="6" t="str">
        <f t="shared" si="27"/>
        <v>43925NV</v>
      </c>
      <c r="C878" s="3">
        <v>20200404</v>
      </c>
      <c r="D878" s="4" t="s">
        <v>41</v>
      </c>
      <c r="E878" s="5">
        <v>1742</v>
      </c>
      <c r="F878" s="5">
        <v>14421</v>
      </c>
      <c r="G878" s="3">
        <v>46</v>
      </c>
      <c r="H878" t="str">
        <f>VLOOKUP(D878,StateLookup!B:B,1,FALSE)</f>
        <v>NV</v>
      </c>
    </row>
    <row r="879" spans="1:8" ht="15.75" thickBot="1" x14ac:dyDescent="0.3">
      <c r="A879" s="6">
        <f t="shared" si="26"/>
        <v>43925</v>
      </c>
      <c r="B879" s="6" t="str">
        <f t="shared" si="27"/>
        <v>43925NY</v>
      </c>
      <c r="C879" s="3">
        <v>20200404</v>
      </c>
      <c r="D879" s="4" t="s">
        <v>42</v>
      </c>
      <c r="E879" s="5">
        <v>113704</v>
      </c>
      <c r="F879" s="5">
        <v>169917</v>
      </c>
      <c r="G879" s="3">
        <v>3565</v>
      </c>
      <c r="H879" t="str">
        <f>VLOOKUP(D879,StateLookup!B:B,1,FALSE)</f>
        <v>NY</v>
      </c>
    </row>
    <row r="880" spans="1:8" ht="15.75" thickBot="1" x14ac:dyDescent="0.3">
      <c r="A880" s="6">
        <f t="shared" si="26"/>
        <v>43925</v>
      </c>
      <c r="B880" s="6" t="str">
        <f t="shared" si="27"/>
        <v>43925OH</v>
      </c>
      <c r="C880" s="3">
        <v>20200404</v>
      </c>
      <c r="D880" s="4" t="s">
        <v>43</v>
      </c>
      <c r="E880" s="5">
        <v>3739</v>
      </c>
      <c r="F880" s="5">
        <v>38132</v>
      </c>
      <c r="G880" s="3">
        <v>102</v>
      </c>
      <c r="H880" t="str">
        <f>VLOOKUP(D880,StateLookup!B:B,1,FALSE)</f>
        <v>OH</v>
      </c>
    </row>
    <row r="881" spans="1:8" ht="15.75" thickBot="1" x14ac:dyDescent="0.3">
      <c r="A881" s="6">
        <f t="shared" si="26"/>
        <v>43925</v>
      </c>
      <c r="B881" s="6" t="str">
        <f t="shared" si="27"/>
        <v>43925OK</v>
      </c>
      <c r="C881" s="3">
        <v>20200404</v>
      </c>
      <c r="D881" s="4" t="s">
        <v>44</v>
      </c>
      <c r="E881" s="5">
        <v>1159</v>
      </c>
      <c r="F881" s="5">
        <v>1362</v>
      </c>
      <c r="G881" s="3">
        <v>42</v>
      </c>
      <c r="H881" t="str">
        <f>VLOOKUP(D881,StateLookup!B:B,1,FALSE)</f>
        <v>OK</v>
      </c>
    </row>
    <row r="882" spans="1:8" ht="15.75" thickBot="1" x14ac:dyDescent="0.3">
      <c r="A882" s="6">
        <f t="shared" si="26"/>
        <v>43925</v>
      </c>
      <c r="B882" s="6" t="str">
        <f t="shared" si="27"/>
        <v>43925OR</v>
      </c>
      <c r="C882" s="3">
        <v>20200404</v>
      </c>
      <c r="D882" s="4" t="s">
        <v>45</v>
      </c>
      <c r="E882" s="3">
        <v>999</v>
      </c>
      <c r="F882" s="5">
        <v>16535</v>
      </c>
      <c r="G882" s="3">
        <v>26</v>
      </c>
      <c r="H882" t="str">
        <f>VLOOKUP(D882,StateLookup!B:B,1,FALSE)</f>
        <v>OR</v>
      </c>
    </row>
    <row r="883" spans="1:8" ht="15.75" thickBot="1" x14ac:dyDescent="0.3">
      <c r="A883" s="6">
        <f t="shared" si="26"/>
        <v>43925</v>
      </c>
      <c r="B883" s="6" t="str">
        <f t="shared" si="27"/>
        <v>43925PA</v>
      </c>
      <c r="C883" s="3">
        <v>20200404</v>
      </c>
      <c r="D883" s="4" t="s">
        <v>46</v>
      </c>
      <c r="E883" s="5">
        <v>10017</v>
      </c>
      <c r="F883" s="5">
        <v>60013</v>
      </c>
      <c r="G883" s="3">
        <v>136</v>
      </c>
      <c r="H883" t="str">
        <f>VLOOKUP(D883,StateLookup!B:B,1,FALSE)</f>
        <v>PA</v>
      </c>
    </row>
    <row r="884" spans="1:8" ht="15.75" thickBot="1" x14ac:dyDescent="0.3">
      <c r="A884" s="6">
        <f t="shared" si="26"/>
        <v>43925</v>
      </c>
      <c r="B884" s="6" t="str">
        <f t="shared" si="27"/>
        <v>43925PR</v>
      </c>
      <c r="C884" s="3">
        <v>20200404</v>
      </c>
      <c r="D884" s="4" t="s">
        <v>47</v>
      </c>
      <c r="E884" s="3">
        <v>452</v>
      </c>
      <c r="F884" s="5">
        <v>2605</v>
      </c>
      <c r="G884" s="3">
        <v>18</v>
      </c>
      <c r="H884" t="str">
        <f>VLOOKUP(D884,StateLookup!B:B,1,FALSE)</f>
        <v>PR</v>
      </c>
    </row>
    <row r="885" spans="1:8" ht="15.75" thickBot="1" x14ac:dyDescent="0.3">
      <c r="A885" s="6">
        <f t="shared" si="26"/>
        <v>43925</v>
      </c>
      <c r="B885" s="6" t="str">
        <f t="shared" si="27"/>
        <v>43925RI</v>
      </c>
      <c r="C885" s="3">
        <v>20200404</v>
      </c>
      <c r="D885" s="4" t="s">
        <v>48</v>
      </c>
      <c r="E885" s="3">
        <v>806</v>
      </c>
      <c r="F885" s="5">
        <v>5584</v>
      </c>
      <c r="G885" s="3">
        <v>17</v>
      </c>
      <c r="H885" t="str">
        <f>VLOOKUP(D885,StateLookup!B:B,1,FALSE)</f>
        <v>RI</v>
      </c>
    </row>
    <row r="886" spans="1:8" ht="15.75" thickBot="1" x14ac:dyDescent="0.3">
      <c r="A886" s="6">
        <f t="shared" si="26"/>
        <v>43925</v>
      </c>
      <c r="B886" s="6" t="str">
        <f t="shared" si="27"/>
        <v>43925SC</v>
      </c>
      <c r="C886" s="3">
        <v>20200404</v>
      </c>
      <c r="D886" s="4" t="s">
        <v>49</v>
      </c>
      <c r="E886" s="5">
        <v>1917</v>
      </c>
      <c r="F886" s="5">
        <v>16397</v>
      </c>
      <c r="G886" s="3">
        <v>40</v>
      </c>
      <c r="H886" t="str">
        <f>VLOOKUP(D886,StateLookup!B:B,1,FALSE)</f>
        <v>SC</v>
      </c>
    </row>
    <row r="887" spans="1:8" ht="15.75" thickBot="1" x14ac:dyDescent="0.3">
      <c r="A887" s="6">
        <f t="shared" si="26"/>
        <v>43925</v>
      </c>
      <c r="B887" s="6" t="str">
        <f t="shared" si="27"/>
        <v>43925SD</v>
      </c>
      <c r="C887" s="3">
        <v>20200404</v>
      </c>
      <c r="D887" s="4" t="s">
        <v>50</v>
      </c>
      <c r="E887" s="3">
        <v>212</v>
      </c>
      <c r="F887" s="5">
        <v>5012</v>
      </c>
      <c r="G887" s="3">
        <v>2</v>
      </c>
      <c r="H887" t="str">
        <f>VLOOKUP(D887,StateLookup!B:B,1,FALSE)</f>
        <v>SD</v>
      </c>
    </row>
    <row r="888" spans="1:8" ht="15.75" thickBot="1" x14ac:dyDescent="0.3">
      <c r="A888" s="6">
        <f t="shared" si="26"/>
        <v>43925</v>
      </c>
      <c r="B888" s="6" t="str">
        <f t="shared" si="27"/>
        <v>43925TN</v>
      </c>
      <c r="C888" s="3">
        <v>20200404</v>
      </c>
      <c r="D888" s="4" t="s">
        <v>51</v>
      </c>
      <c r="E888" s="5">
        <v>3321</v>
      </c>
      <c r="F888" s="5">
        <v>38070</v>
      </c>
      <c r="G888" s="3">
        <v>43</v>
      </c>
      <c r="H888" t="str">
        <f>VLOOKUP(D888,StateLookup!B:B,1,FALSE)</f>
        <v>TN</v>
      </c>
    </row>
    <row r="889" spans="1:8" ht="15.75" thickBot="1" x14ac:dyDescent="0.3">
      <c r="A889" s="6">
        <f t="shared" si="26"/>
        <v>43925</v>
      </c>
      <c r="B889" s="6" t="str">
        <f t="shared" si="27"/>
        <v>43925TX</v>
      </c>
      <c r="C889" s="3">
        <v>20200404</v>
      </c>
      <c r="D889" s="4" t="s">
        <v>52</v>
      </c>
      <c r="E889" s="5">
        <v>6110</v>
      </c>
      <c r="F889" s="5">
        <v>57641</v>
      </c>
      <c r="G889" s="3">
        <v>105</v>
      </c>
      <c r="H889" t="str">
        <f>VLOOKUP(D889,StateLookup!B:B,1,FALSE)</f>
        <v>TX</v>
      </c>
    </row>
    <row r="890" spans="1:8" ht="15.75" thickBot="1" x14ac:dyDescent="0.3">
      <c r="A890" s="6">
        <f t="shared" si="26"/>
        <v>43925</v>
      </c>
      <c r="B890" s="6" t="str">
        <f t="shared" si="27"/>
        <v>43925UT</v>
      </c>
      <c r="C890" s="3">
        <v>20200404</v>
      </c>
      <c r="D890" s="4" t="s">
        <v>53</v>
      </c>
      <c r="E890" s="5">
        <v>1428</v>
      </c>
      <c r="F890" s="5">
        <v>26615</v>
      </c>
      <c r="G890" s="3">
        <v>8</v>
      </c>
      <c r="H890" t="str">
        <f>VLOOKUP(D890,StateLookup!B:B,1,FALSE)</f>
        <v>UT</v>
      </c>
    </row>
    <row r="891" spans="1:8" ht="15.75" thickBot="1" x14ac:dyDescent="0.3">
      <c r="A891" s="6">
        <f t="shared" si="26"/>
        <v>43925</v>
      </c>
      <c r="B891" s="6" t="str">
        <f t="shared" si="27"/>
        <v>43925VA</v>
      </c>
      <c r="C891" s="3">
        <v>20200404</v>
      </c>
      <c r="D891" s="4" t="s">
        <v>54</v>
      </c>
      <c r="E891" s="5">
        <v>2407</v>
      </c>
      <c r="F891" s="5">
        <v>19145</v>
      </c>
      <c r="G891" s="3">
        <v>52</v>
      </c>
      <c r="H891" t="str">
        <f>VLOOKUP(D891,StateLookup!B:B,1,FALSE)</f>
        <v>VA</v>
      </c>
    </row>
    <row r="892" spans="1:8" ht="15.75" thickBot="1" x14ac:dyDescent="0.3">
      <c r="A892" s="6">
        <f t="shared" si="26"/>
        <v>43925</v>
      </c>
      <c r="B892" s="6" t="str">
        <f t="shared" si="27"/>
        <v>43925VI</v>
      </c>
      <c r="C892" s="3">
        <v>20200404</v>
      </c>
      <c r="D892" s="4" t="s">
        <v>55</v>
      </c>
      <c r="E892" s="3">
        <v>40</v>
      </c>
      <c r="F892" s="3">
        <v>184</v>
      </c>
      <c r="G892" s="4"/>
      <c r="H892" t="str">
        <f>VLOOKUP(D892,StateLookup!B:B,1,FALSE)</f>
        <v>VI</v>
      </c>
    </row>
    <row r="893" spans="1:8" ht="15.75" thickBot="1" x14ac:dyDescent="0.3">
      <c r="A893" s="6">
        <f t="shared" si="26"/>
        <v>43925</v>
      </c>
      <c r="B893" s="6" t="str">
        <f t="shared" si="27"/>
        <v>43925VT</v>
      </c>
      <c r="C893" s="3">
        <v>20200404</v>
      </c>
      <c r="D893" s="4" t="s">
        <v>56</v>
      </c>
      <c r="E893" s="3">
        <v>461</v>
      </c>
      <c r="F893" s="5">
        <v>5383</v>
      </c>
      <c r="G893" s="3">
        <v>20</v>
      </c>
      <c r="H893" t="str">
        <f>VLOOKUP(D893,StateLookup!B:B,1,FALSE)</f>
        <v>VT</v>
      </c>
    </row>
    <row r="894" spans="1:8" ht="15.75" thickBot="1" x14ac:dyDescent="0.3">
      <c r="A894" s="6">
        <f t="shared" si="26"/>
        <v>43925</v>
      </c>
      <c r="B894" s="6" t="str">
        <f t="shared" si="27"/>
        <v>43925WA</v>
      </c>
      <c r="C894" s="3">
        <v>20200404</v>
      </c>
      <c r="D894" s="4" t="s">
        <v>57</v>
      </c>
      <c r="E894" s="5">
        <v>7934</v>
      </c>
      <c r="F894" s="5">
        <v>75633</v>
      </c>
      <c r="G894" s="3">
        <v>345</v>
      </c>
      <c r="H894" t="str">
        <f>VLOOKUP(D894,StateLookup!B:B,1,FALSE)</f>
        <v>WA</v>
      </c>
    </row>
    <row r="895" spans="1:8" ht="15.75" thickBot="1" x14ac:dyDescent="0.3">
      <c r="A895" s="6">
        <f t="shared" si="26"/>
        <v>43925</v>
      </c>
      <c r="B895" s="6" t="str">
        <f t="shared" si="27"/>
        <v>43925WI</v>
      </c>
      <c r="C895" s="3">
        <v>20200404</v>
      </c>
      <c r="D895" s="4" t="s">
        <v>58</v>
      </c>
      <c r="E895" s="5">
        <v>2112</v>
      </c>
      <c r="F895" s="5">
        <v>23859</v>
      </c>
      <c r="G895" s="3">
        <v>56</v>
      </c>
      <c r="H895" t="str">
        <f>VLOOKUP(D895,StateLookup!B:B,1,FALSE)</f>
        <v>WI</v>
      </c>
    </row>
    <row r="896" spans="1:8" ht="15.75" thickBot="1" x14ac:dyDescent="0.3">
      <c r="A896" s="6">
        <f t="shared" si="26"/>
        <v>43925</v>
      </c>
      <c r="B896" s="6" t="str">
        <f t="shared" si="27"/>
        <v>43925WV</v>
      </c>
      <c r="C896" s="3">
        <v>20200404</v>
      </c>
      <c r="D896" s="4" t="s">
        <v>59</v>
      </c>
      <c r="E896" s="3">
        <v>282</v>
      </c>
      <c r="F896" s="5">
        <v>7404</v>
      </c>
      <c r="G896" s="3">
        <v>2</v>
      </c>
      <c r="H896" t="str">
        <f>VLOOKUP(D896,StateLookup!B:B,1,FALSE)</f>
        <v>WV</v>
      </c>
    </row>
    <row r="897" spans="1:8" ht="15.75" thickBot="1" x14ac:dyDescent="0.3">
      <c r="A897" s="6">
        <f t="shared" si="26"/>
        <v>43925</v>
      </c>
      <c r="B897" s="6" t="str">
        <f t="shared" si="27"/>
        <v>43925WY</v>
      </c>
      <c r="C897" s="3">
        <v>20200404</v>
      </c>
      <c r="D897" s="4" t="s">
        <v>60</v>
      </c>
      <c r="E897" s="3">
        <v>187</v>
      </c>
      <c r="F897" s="5">
        <v>2945</v>
      </c>
      <c r="G897" s="3">
        <v>0</v>
      </c>
      <c r="H897" t="str">
        <f>VLOOKUP(D897,StateLookup!B:B,1,FALSE)</f>
        <v>WY</v>
      </c>
    </row>
    <row r="898" spans="1:8" ht="15.75" thickBot="1" x14ac:dyDescent="0.3">
      <c r="A898" s="6">
        <f t="shared" si="26"/>
        <v>43924</v>
      </c>
      <c r="B898" s="6" t="str">
        <f t="shared" si="27"/>
        <v>43924AK</v>
      </c>
      <c r="C898" s="3">
        <v>20200403</v>
      </c>
      <c r="D898" s="4" t="s">
        <v>5</v>
      </c>
      <c r="E898" s="3">
        <v>157</v>
      </c>
      <c r="F898" s="5">
        <v>5859</v>
      </c>
      <c r="G898" s="3">
        <v>3</v>
      </c>
      <c r="H898" t="str">
        <f>VLOOKUP(D898,StateLookup!B:B,1,FALSE)</f>
        <v>AK</v>
      </c>
    </row>
    <row r="899" spans="1:8" ht="15.75" thickBot="1" x14ac:dyDescent="0.3">
      <c r="A899" s="6">
        <f t="shared" ref="A899:A962" si="28">DATE(LEFT(C899,4),LEFT(RIGHT(C899,4),2),RIGHT(C899,2))</f>
        <v>43924</v>
      </c>
      <c r="B899" s="6" t="str">
        <f t="shared" ref="B899:B962" si="29">A899&amp;D899</f>
        <v>43924AL</v>
      </c>
      <c r="C899" s="3">
        <v>20200403</v>
      </c>
      <c r="D899" s="4" t="s">
        <v>6</v>
      </c>
      <c r="E899" s="5">
        <v>1432</v>
      </c>
      <c r="F899" s="5">
        <v>8187</v>
      </c>
      <c r="G899" s="3">
        <v>35</v>
      </c>
      <c r="H899" t="str">
        <f>VLOOKUP(D899,StateLookup!B:B,1,FALSE)</f>
        <v>AL</v>
      </c>
    </row>
    <row r="900" spans="1:8" ht="15.75" thickBot="1" x14ac:dyDescent="0.3">
      <c r="A900" s="6">
        <f t="shared" si="28"/>
        <v>43924</v>
      </c>
      <c r="B900" s="6" t="str">
        <f t="shared" si="29"/>
        <v>43924AR</v>
      </c>
      <c r="C900" s="3">
        <v>20200403</v>
      </c>
      <c r="D900" s="4" t="s">
        <v>7</v>
      </c>
      <c r="E900" s="3">
        <v>704</v>
      </c>
      <c r="F900" s="5">
        <v>8995</v>
      </c>
      <c r="G900" s="3">
        <v>12</v>
      </c>
      <c r="H900" t="str">
        <f>VLOOKUP(D900,StateLookup!B:B,1,FALSE)</f>
        <v>AR</v>
      </c>
    </row>
    <row r="901" spans="1:8" ht="15.75" thickBot="1" x14ac:dyDescent="0.3">
      <c r="A901" s="6">
        <f t="shared" si="28"/>
        <v>43924</v>
      </c>
      <c r="B901" s="6" t="str">
        <f t="shared" si="29"/>
        <v>43924AS</v>
      </c>
      <c r="C901" s="3">
        <v>20200403</v>
      </c>
      <c r="D901" s="4" t="s">
        <v>8</v>
      </c>
      <c r="E901" s="3">
        <v>0</v>
      </c>
      <c r="F901" s="3">
        <v>3</v>
      </c>
      <c r="G901" s="3">
        <v>0</v>
      </c>
      <c r="H901" t="str">
        <f>VLOOKUP(D901,StateLookup!B:B,1,FALSE)</f>
        <v>AS</v>
      </c>
    </row>
    <row r="902" spans="1:8" ht="15.75" thickBot="1" x14ac:dyDescent="0.3">
      <c r="A902" s="6">
        <f t="shared" si="28"/>
        <v>43924</v>
      </c>
      <c r="B902" s="6" t="str">
        <f t="shared" si="29"/>
        <v>43924AZ</v>
      </c>
      <c r="C902" s="3">
        <v>20200403</v>
      </c>
      <c r="D902" s="4" t="s">
        <v>9</v>
      </c>
      <c r="E902" s="5">
        <v>1769</v>
      </c>
      <c r="F902" s="5">
        <v>22904</v>
      </c>
      <c r="G902" s="3">
        <v>41</v>
      </c>
      <c r="H902" t="str">
        <f>VLOOKUP(D902,StateLookup!B:B,1,FALSE)</f>
        <v>AZ</v>
      </c>
    </row>
    <row r="903" spans="1:8" ht="15.75" thickBot="1" x14ac:dyDescent="0.3">
      <c r="A903" s="6">
        <f t="shared" si="28"/>
        <v>43924</v>
      </c>
      <c r="B903" s="6" t="str">
        <f t="shared" si="29"/>
        <v>43924CA</v>
      </c>
      <c r="C903" s="3">
        <v>20200403</v>
      </c>
      <c r="D903" s="4" t="s">
        <v>10</v>
      </c>
      <c r="E903" s="5">
        <v>10701</v>
      </c>
      <c r="F903" s="5">
        <v>24599</v>
      </c>
      <c r="G903" s="3">
        <v>237</v>
      </c>
      <c r="H903" t="str">
        <f>VLOOKUP(D903,StateLookup!B:B,1,FALSE)</f>
        <v>CA</v>
      </c>
    </row>
    <row r="904" spans="1:8" ht="15.75" thickBot="1" x14ac:dyDescent="0.3">
      <c r="A904" s="6">
        <f t="shared" si="28"/>
        <v>43924</v>
      </c>
      <c r="B904" s="6" t="str">
        <f t="shared" si="29"/>
        <v>43924CO</v>
      </c>
      <c r="C904" s="3">
        <v>20200403</v>
      </c>
      <c r="D904" s="4" t="s">
        <v>11</v>
      </c>
      <c r="E904" s="5">
        <v>3728</v>
      </c>
      <c r="F904" s="5">
        <v>16683</v>
      </c>
      <c r="G904" s="3">
        <v>97</v>
      </c>
      <c r="H904" t="str">
        <f>VLOOKUP(D904,StateLookup!B:B,1,FALSE)</f>
        <v>CO</v>
      </c>
    </row>
    <row r="905" spans="1:8" ht="15.75" thickBot="1" x14ac:dyDescent="0.3">
      <c r="A905" s="6">
        <f t="shared" si="28"/>
        <v>43924</v>
      </c>
      <c r="B905" s="6" t="str">
        <f t="shared" si="29"/>
        <v>43924CT</v>
      </c>
      <c r="C905" s="3">
        <v>20200403</v>
      </c>
      <c r="D905" s="4" t="s">
        <v>12</v>
      </c>
      <c r="E905" s="5">
        <v>4914</v>
      </c>
      <c r="F905" s="5">
        <v>15101</v>
      </c>
      <c r="G905" s="3">
        <v>131</v>
      </c>
      <c r="H905" t="str">
        <f>VLOOKUP(D905,StateLookup!B:B,1,FALSE)</f>
        <v>CT</v>
      </c>
    </row>
    <row r="906" spans="1:8" ht="15.75" thickBot="1" x14ac:dyDescent="0.3">
      <c r="A906" s="6">
        <f t="shared" si="28"/>
        <v>43924</v>
      </c>
      <c r="B906" s="6" t="str">
        <f t="shared" si="29"/>
        <v>43924DC</v>
      </c>
      <c r="C906" s="3">
        <v>20200403</v>
      </c>
      <c r="D906" s="4" t="s">
        <v>13</v>
      </c>
      <c r="E906" s="3">
        <v>757</v>
      </c>
      <c r="F906" s="5">
        <v>4827</v>
      </c>
      <c r="G906" s="3">
        <v>15</v>
      </c>
      <c r="H906" t="str">
        <f>VLOOKUP(D906,StateLookup!B:B,1,FALSE)</f>
        <v>DC</v>
      </c>
    </row>
    <row r="907" spans="1:8" ht="15.75" thickBot="1" x14ac:dyDescent="0.3">
      <c r="A907" s="6">
        <f t="shared" si="28"/>
        <v>43924</v>
      </c>
      <c r="B907" s="6" t="str">
        <f t="shared" si="29"/>
        <v>43924DE</v>
      </c>
      <c r="C907" s="3">
        <v>20200403</v>
      </c>
      <c r="D907" s="4" t="s">
        <v>14</v>
      </c>
      <c r="E907" s="3">
        <v>450</v>
      </c>
      <c r="F907" s="5">
        <v>4995</v>
      </c>
      <c r="G907" s="3">
        <v>14</v>
      </c>
      <c r="H907" t="str">
        <f>VLOOKUP(D907,StateLookup!B:B,1,FALSE)</f>
        <v>DE</v>
      </c>
    </row>
    <row r="908" spans="1:8" ht="15.75" thickBot="1" x14ac:dyDescent="0.3">
      <c r="A908" s="6">
        <f t="shared" si="28"/>
        <v>43924</v>
      </c>
      <c r="B908" s="6" t="str">
        <f t="shared" si="29"/>
        <v>43924FL</v>
      </c>
      <c r="C908" s="3">
        <v>20200403</v>
      </c>
      <c r="D908" s="4" t="s">
        <v>15</v>
      </c>
      <c r="E908" s="5">
        <v>9585</v>
      </c>
      <c r="F908" s="5">
        <v>82137</v>
      </c>
      <c r="G908" s="3">
        <v>163</v>
      </c>
      <c r="H908" t="str">
        <f>VLOOKUP(D908,StateLookup!B:B,1,FALSE)</f>
        <v>FL</v>
      </c>
    </row>
    <row r="909" spans="1:8" ht="15.75" thickBot="1" x14ac:dyDescent="0.3">
      <c r="A909" s="6">
        <f t="shared" si="28"/>
        <v>43924</v>
      </c>
      <c r="B909" s="6" t="str">
        <f t="shared" si="29"/>
        <v>43924GA</v>
      </c>
      <c r="C909" s="3">
        <v>20200403</v>
      </c>
      <c r="D909" s="4" t="s">
        <v>16</v>
      </c>
      <c r="E909" s="5">
        <v>5831</v>
      </c>
      <c r="F909" s="5">
        <v>19434</v>
      </c>
      <c r="G909" s="3">
        <v>184</v>
      </c>
      <c r="H909" t="str">
        <f>VLOOKUP(D909,StateLookup!B:B,1,FALSE)</f>
        <v>GA</v>
      </c>
    </row>
    <row r="910" spans="1:8" ht="15.75" thickBot="1" x14ac:dyDescent="0.3">
      <c r="A910" s="6">
        <f t="shared" si="28"/>
        <v>43924</v>
      </c>
      <c r="B910" s="6" t="str">
        <f t="shared" si="29"/>
        <v>43924GU</v>
      </c>
      <c r="C910" s="3">
        <v>20200403</v>
      </c>
      <c r="D910" s="4" t="s">
        <v>17</v>
      </c>
      <c r="E910" s="3">
        <v>84</v>
      </c>
      <c r="F910" s="3">
        <v>459</v>
      </c>
      <c r="G910" s="3">
        <v>4</v>
      </c>
      <c r="H910" t="str">
        <f>VLOOKUP(D910,StateLookup!B:B,1,FALSE)</f>
        <v>GU</v>
      </c>
    </row>
    <row r="911" spans="1:8" ht="15.75" thickBot="1" x14ac:dyDescent="0.3">
      <c r="A911" s="6">
        <f t="shared" si="28"/>
        <v>43924</v>
      </c>
      <c r="B911" s="6" t="str">
        <f t="shared" si="29"/>
        <v>43924HI</v>
      </c>
      <c r="C911" s="3">
        <v>20200403</v>
      </c>
      <c r="D911" s="4" t="s">
        <v>18</v>
      </c>
      <c r="E911" s="3">
        <v>285</v>
      </c>
      <c r="F911" s="5">
        <v>10206</v>
      </c>
      <c r="G911" s="3">
        <v>2</v>
      </c>
      <c r="H911" t="str">
        <f>VLOOKUP(D911,StateLookup!B:B,1,FALSE)</f>
        <v>HI</v>
      </c>
    </row>
    <row r="912" spans="1:8" ht="15.75" thickBot="1" x14ac:dyDescent="0.3">
      <c r="A912" s="6">
        <f t="shared" si="28"/>
        <v>43924</v>
      </c>
      <c r="B912" s="6" t="str">
        <f t="shared" si="29"/>
        <v>43924IA</v>
      </c>
      <c r="C912" s="3">
        <v>20200403</v>
      </c>
      <c r="D912" s="4" t="s">
        <v>19</v>
      </c>
      <c r="E912" s="3">
        <v>699</v>
      </c>
      <c r="F912" s="5">
        <v>8754</v>
      </c>
      <c r="G912" s="3">
        <v>11</v>
      </c>
      <c r="H912" t="str">
        <f>VLOOKUP(D912,StateLookup!B:B,1,FALSE)</f>
        <v>IA</v>
      </c>
    </row>
    <row r="913" spans="1:8" ht="15.75" thickBot="1" x14ac:dyDescent="0.3">
      <c r="A913" s="6">
        <f t="shared" si="28"/>
        <v>43924</v>
      </c>
      <c r="B913" s="6" t="str">
        <f t="shared" si="29"/>
        <v>43924ID</v>
      </c>
      <c r="C913" s="3">
        <v>20200403</v>
      </c>
      <c r="D913" s="4" t="s">
        <v>20</v>
      </c>
      <c r="E913" s="3">
        <v>891</v>
      </c>
      <c r="F913" s="5">
        <v>7054</v>
      </c>
      <c r="G913" s="3">
        <v>9</v>
      </c>
      <c r="H913" t="str">
        <f>VLOOKUP(D913,StateLookup!B:B,1,FALSE)</f>
        <v>ID</v>
      </c>
    </row>
    <row r="914" spans="1:8" ht="15.75" thickBot="1" x14ac:dyDescent="0.3">
      <c r="A914" s="6">
        <f t="shared" si="28"/>
        <v>43924</v>
      </c>
      <c r="B914" s="6" t="str">
        <f t="shared" si="29"/>
        <v>43924IL</v>
      </c>
      <c r="C914" s="3">
        <v>20200403</v>
      </c>
      <c r="D914" s="4" t="s">
        <v>21</v>
      </c>
      <c r="E914" s="5">
        <v>8904</v>
      </c>
      <c r="F914" s="5">
        <v>39144</v>
      </c>
      <c r="G914" s="3">
        <v>210</v>
      </c>
      <c r="H914" t="str">
        <f>VLOOKUP(D914,StateLookup!B:B,1,FALSE)</f>
        <v>IL</v>
      </c>
    </row>
    <row r="915" spans="1:8" ht="15.75" thickBot="1" x14ac:dyDescent="0.3">
      <c r="A915" s="6">
        <f t="shared" si="28"/>
        <v>43924</v>
      </c>
      <c r="B915" s="6" t="str">
        <f t="shared" si="29"/>
        <v>43924IN</v>
      </c>
      <c r="C915" s="3">
        <v>20200403</v>
      </c>
      <c r="D915" s="4" t="s">
        <v>22</v>
      </c>
      <c r="E915" s="5">
        <v>3437</v>
      </c>
      <c r="F915" s="5">
        <v>14398</v>
      </c>
      <c r="G915" s="3">
        <v>102</v>
      </c>
      <c r="H915" t="str">
        <f>VLOOKUP(D915,StateLookup!B:B,1,FALSE)</f>
        <v>IN</v>
      </c>
    </row>
    <row r="916" spans="1:8" ht="15.75" thickBot="1" x14ac:dyDescent="0.3">
      <c r="A916" s="6">
        <f t="shared" si="28"/>
        <v>43924</v>
      </c>
      <c r="B916" s="6" t="str">
        <f t="shared" si="29"/>
        <v>43924KS</v>
      </c>
      <c r="C916" s="3">
        <v>20200403</v>
      </c>
      <c r="D916" s="4" t="s">
        <v>23</v>
      </c>
      <c r="E916" s="3">
        <v>620</v>
      </c>
      <c r="F916" s="5">
        <v>6454</v>
      </c>
      <c r="G916" s="3">
        <v>17</v>
      </c>
      <c r="H916" t="str">
        <f>VLOOKUP(D916,StateLookup!B:B,1,FALSE)</f>
        <v>KS</v>
      </c>
    </row>
    <row r="917" spans="1:8" ht="15.75" thickBot="1" x14ac:dyDescent="0.3">
      <c r="A917" s="6">
        <f t="shared" si="28"/>
        <v>43924</v>
      </c>
      <c r="B917" s="6" t="str">
        <f t="shared" si="29"/>
        <v>43924KY</v>
      </c>
      <c r="C917" s="3">
        <v>20200403</v>
      </c>
      <c r="D917" s="4" t="s">
        <v>24</v>
      </c>
      <c r="E917" s="3">
        <v>770</v>
      </c>
      <c r="F917" s="5">
        <v>12034</v>
      </c>
      <c r="G917" s="3">
        <v>31</v>
      </c>
      <c r="H917" t="str">
        <f>VLOOKUP(D917,StateLookup!B:B,1,FALSE)</f>
        <v>KY</v>
      </c>
    </row>
    <row r="918" spans="1:8" ht="15.75" thickBot="1" x14ac:dyDescent="0.3">
      <c r="A918" s="6">
        <f t="shared" si="28"/>
        <v>43924</v>
      </c>
      <c r="B918" s="6" t="str">
        <f t="shared" si="29"/>
        <v>43924LA</v>
      </c>
      <c r="C918" s="3">
        <v>20200403</v>
      </c>
      <c r="D918" s="4" t="s">
        <v>25</v>
      </c>
      <c r="E918" s="5">
        <v>10297</v>
      </c>
      <c r="F918" s="5">
        <v>43348</v>
      </c>
      <c r="G918" s="3">
        <v>370</v>
      </c>
      <c r="H918" t="str">
        <f>VLOOKUP(D918,StateLookup!B:B,1,FALSE)</f>
        <v>LA</v>
      </c>
    </row>
    <row r="919" spans="1:8" ht="15.75" thickBot="1" x14ac:dyDescent="0.3">
      <c r="A919" s="6">
        <f t="shared" si="28"/>
        <v>43924</v>
      </c>
      <c r="B919" s="6" t="str">
        <f t="shared" si="29"/>
        <v>43924MA</v>
      </c>
      <c r="C919" s="3">
        <v>20200403</v>
      </c>
      <c r="D919" s="4" t="s">
        <v>26</v>
      </c>
      <c r="E919" s="5">
        <v>10402</v>
      </c>
      <c r="F919" s="5">
        <v>52560</v>
      </c>
      <c r="G919" s="3">
        <v>192</v>
      </c>
      <c r="H919" t="str">
        <f>VLOOKUP(D919,StateLookup!B:B,1,FALSE)</f>
        <v>MA</v>
      </c>
    </row>
    <row r="920" spans="1:8" ht="15.75" thickBot="1" x14ac:dyDescent="0.3">
      <c r="A920" s="6">
        <f t="shared" si="28"/>
        <v>43924</v>
      </c>
      <c r="B920" s="6" t="str">
        <f t="shared" si="29"/>
        <v>43924MD</v>
      </c>
      <c r="C920" s="3">
        <v>20200403</v>
      </c>
      <c r="D920" s="4" t="s">
        <v>27</v>
      </c>
      <c r="E920" s="5">
        <v>2758</v>
      </c>
      <c r="F920" s="5">
        <v>20932</v>
      </c>
      <c r="G920" s="3">
        <v>42</v>
      </c>
      <c r="H920" t="str">
        <f>VLOOKUP(D920,StateLookup!B:B,1,FALSE)</f>
        <v>MD</v>
      </c>
    </row>
    <row r="921" spans="1:8" ht="15.75" thickBot="1" x14ac:dyDescent="0.3">
      <c r="A921" s="6">
        <f t="shared" si="28"/>
        <v>43924</v>
      </c>
      <c r="B921" s="6" t="str">
        <f t="shared" si="29"/>
        <v>43924ME</v>
      </c>
      <c r="C921" s="3">
        <v>20200403</v>
      </c>
      <c r="D921" s="4" t="s">
        <v>28</v>
      </c>
      <c r="E921" s="3">
        <v>432</v>
      </c>
      <c r="F921" s="5">
        <v>6088</v>
      </c>
      <c r="G921" s="3">
        <v>9</v>
      </c>
      <c r="H921" t="str">
        <f>VLOOKUP(D921,StateLookup!B:B,1,FALSE)</f>
        <v>ME</v>
      </c>
    </row>
    <row r="922" spans="1:8" ht="15.75" thickBot="1" x14ac:dyDescent="0.3">
      <c r="A922" s="6">
        <f t="shared" si="28"/>
        <v>43924</v>
      </c>
      <c r="B922" s="6" t="str">
        <f t="shared" si="29"/>
        <v>43924MI</v>
      </c>
      <c r="C922" s="3">
        <v>20200403</v>
      </c>
      <c r="D922" s="4" t="s">
        <v>29</v>
      </c>
      <c r="E922" s="5">
        <v>15252</v>
      </c>
      <c r="F922" s="5">
        <v>33670</v>
      </c>
      <c r="G922" s="3">
        <v>479</v>
      </c>
      <c r="H922" t="str">
        <f>VLOOKUP(D922,StateLookup!B:B,1,FALSE)</f>
        <v>MI</v>
      </c>
    </row>
    <row r="923" spans="1:8" ht="15.75" thickBot="1" x14ac:dyDescent="0.3">
      <c r="A923" s="6">
        <f t="shared" si="28"/>
        <v>43924</v>
      </c>
      <c r="B923" s="6" t="str">
        <f t="shared" si="29"/>
        <v>43924MN</v>
      </c>
      <c r="C923" s="3">
        <v>20200403</v>
      </c>
      <c r="D923" s="4" t="s">
        <v>30</v>
      </c>
      <c r="E923" s="3">
        <v>789</v>
      </c>
      <c r="F923" s="5">
        <v>23438</v>
      </c>
      <c r="G923" s="3">
        <v>22</v>
      </c>
      <c r="H923" t="str">
        <f>VLOOKUP(D923,StateLookup!B:B,1,FALSE)</f>
        <v>MN</v>
      </c>
    </row>
    <row r="924" spans="1:8" ht="15.75" thickBot="1" x14ac:dyDescent="0.3">
      <c r="A924" s="6">
        <f t="shared" si="28"/>
        <v>43924</v>
      </c>
      <c r="B924" s="6" t="str">
        <f t="shared" si="29"/>
        <v>43924MO</v>
      </c>
      <c r="C924" s="3">
        <v>20200403</v>
      </c>
      <c r="D924" s="4" t="s">
        <v>31</v>
      </c>
      <c r="E924" s="5">
        <v>2113</v>
      </c>
      <c r="F924" s="5">
        <v>19357</v>
      </c>
      <c r="G924" s="3">
        <v>19</v>
      </c>
      <c r="H924" t="str">
        <f>VLOOKUP(D924,StateLookup!B:B,1,FALSE)</f>
        <v>MO</v>
      </c>
    </row>
    <row r="925" spans="1:8" ht="15.75" thickBot="1" x14ac:dyDescent="0.3">
      <c r="A925" s="6">
        <f t="shared" si="28"/>
        <v>43924</v>
      </c>
      <c r="B925" s="6" t="str">
        <f t="shared" si="29"/>
        <v>43924MP</v>
      </c>
      <c r="C925" s="3">
        <v>20200403</v>
      </c>
      <c r="D925" s="4" t="s">
        <v>32</v>
      </c>
      <c r="E925" s="3">
        <v>8</v>
      </c>
      <c r="F925" s="3">
        <v>13</v>
      </c>
      <c r="G925" s="3">
        <v>1</v>
      </c>
      <c r="H925" t="str">
        <f>VLOOKUP(D925,StateLookup!B:B,1,FALSE)</f>
        <v>MP</v>
      </c>
    </row>
    <row r="926" spans="1:8" ht="15.75" thickBot="1" x14ac:dyDescent="0.3">
      <c r="A926" s="6">
        <f t="shared" si="28"/>
        <v>43924</v>
      </c>
      <c r="B926" s="6" t="str">
        <f t="shared" si="29"/>
        <v>43924MS</v>
      </c>
      <c r="C926" s="3">
        <v>20200403</v>
      </c>
      <c r="D926" s="4" t="s">
        <v>33</v>
      </c>
      <c r="E926" s="5">
        <v>1358</v>
      </c>
      <c r="F926" s="5">
        <v>4753</v>
      </c>
      <c r="G926" s="3">
        <v>29</v>
      </c>
      <c r="H926" t="str">
        <f>VLOOKUP(D926,StateLookup!B:B,1,FALSE)</f>
        <v>MS</v>
      </c>
    </row>
    <row r="927" spans="1:8" ht="15.75" thickBot="1" x14ac:dyDescent="0.3">
      <c r="A927" s="6">
        <f t="shared" si="28"/>
        <v>43924</v>
      </c>
      <c r="B927" s="6" t="str">
        <f t="shared" si="29"/>
        <v>43924MT</v>
      </c>
      <c r="C927" s="3">
        <v>20200403</v>
      </c>
      <c r="D927" s="4" t="s">
        <v>34</v>
      </c>
      <c r="E927" s="3">
        <v>243</v>
      </c>
      <c r="F927" s="5">
        <v>5333</v>
      </c>
      <c r="G927" s="3">
        <v>5</v>
      </c>
      <c r="H927" t="str">
        <f>VLOOKUP(D927,StateLookup!B:B,1,FALSE)</f>
        <v>MT</v>
      </c>
    </row>
    <row r="928" spans="1:8" ht="15.75" thickBot="1" x14ac:dyDescent="0.3">
      <c r="A928" s="6">
        <f t="shared" si="28"/>
        <v>43924</v>
      </c>
      <c r="B928" s="6" t="str">
        <f t="shared" si="29"/>
        <v>43924NC</v>
      </c>
      <c r="C928" s="3">
        <v>20200403</v>
      </c>
      <c r="D928" s="4" t="s">
        <v>35</v>
      </c>
      <c r="E928" s="5">
        <v>2093</v>
      </c>
      <c r="F928" s="5">
        <v>29505</v>
      </c>
      <c r="G928" s="3">
        <v>19</v>
      </c>
      <c r="H928" t="str">
        <f>VLOOKUP(D928,StateLookup!B:B,1,FALSE)</f>
        <v>NC</v>
      </c>
    </row>
    <row r="929" spans="1:8" ht="15.75" thickBot="1" x14ac:dyDescent="0.3">
      <c r="A929" s="6">
        <f t="shared" si="28"/>
        <v>43924</v>
      </c>
      <c r="B929" s="6" t="str">
        <f t="shared" si="29"/>
        <v>43924ND</v>
      </c>
      <c r="C929" s="3">
        <v>20200403</v>
      </c>
      <c r="D929" s="4" t="s">
        <v>36</v>
      </c>
      <c r="E929" s="3">
        <v>173</v>
      </c>
      <c r="F929" s="5">
        <v>5625</v>
      </c>
      <c r="G929" s="3">
        <v>3</v>
      </c>
      <c r="H929" t="str">
        <f>VLOOKUP(D929,StateLookup!B:B,1,FALSE)</f>
        <v>ND</v>
      </c>
    </row>
    <row r="930" spans="1:8" ht="15.75" thickBot="1" x14ac:dyDescent="0.3">
      <c r="A930" s="6">
        <f t="shared" si="28"/>
        <v>43924</v>
      </c>
      <c r="B930" s="6" t="str">
        <f t="shared" si="29"/>
        <v>43924NE</v>
      </c>
      <c r="C930" s="3">
        <v>20200403</v>
      </c>
      <c r="D930" s="4" t="s">
        <v>37</v>
      </c>
      <c r="E930" s="3">
        <v>279</v>
      </c>
      <c r="F930" s="5">
        <v>4487</v>
      </c>
      <c r="G930" s="3">
        <v>6</v>
      </c>
      <c r="H930" t="str">
        <f>VLOOKUP(D930,StateLookup!B:B,1,FALSE)</f>
        <v>NE</v>
      </c>
    </row>
    <row r="931" spans="1:8" ht="15.75" thickBot="1" x14ac:dyDescent="0.3">
      <c r="A931" s="6">
        <f t="shared" si="28"/>
        <v>43924</v>
      </c>
      <c r="B931" s="6" t="str">
        <f t="shared" si="29"/>
        <v>43924NH</v>
      </c>
      <c r="C931" s="3">
        <v>20200403</v>
      </c>
      <c r="D931" s="4" t="s">
        <v>38</v>
      </c>
      <c r="E931" s="3">
        <v>479</v>
      </c>
      <c r="F931" s="5">
        <v>6575</v>
      </c>
      <c r="G931" s="3">
        <v>5</v>
      </c>
      <c r="H931" t="str">
        <f>VLOOKUP(D931,StateLookup!B:B,1,FALSE)</f>
        <v>NH</v>
      </c>
    </row>
    <row r="932" spans="1:8" ht="15.75" thickBot="1" x14ac:dyDescent="0.3">
      <c r="A932" s="6">
        <f t="shared" si="28"/>
        <v>43924</v>
      </c>
      <c r="B932" s="6" t="str">
        <f t="shared" si="29"/>
        <v>43924NJ</v>
      </c>
      <c r="C932" s="3">
        <v>20200403</v>
      </c>
      <c r="D932" s="4" t="s">
        <v>39</v>
      </c>
      <c r="E932" s="5">
        <v>29895</v>
      </c>
      <c r="F932" s="5">
        <v>37608</v>
      </c>
      <c r="G932" s="3">
        <v>646</v>
      </c>
      <c r="H932" t="str">
        <f>VLOOKUP(D932,StateLookup!B:B,1,FALSE)</f>
        <v>NJ</v>
      </c>
    </row>
    <row r="933" spans="1:8" ht="15.75" thickBot="1" x14ac:dyDescent="0.3">
      <c r="A933" s="6">
        <f t="shared" si="28"/>
        <v>43924</v>
      </c>
      <c r="B933" s="6" t="str">
        <f t="shared" si="29"/>
        <v>43924NM</v>
      </c>
      <c r="C933" s="3">
        <v>20200403</v>
      </c>
      <c r="D933" s="4" t="s">
        <v>40</v>
      </c>
      <c r="E933" s="3">
        <v>403</v>
      </c>
      <c r="F933" s="5">
        <v>14375</v>
      </c>
      <c r="G933" s="3">
        <v>7</v>
      </c>
      <c r="H933" t="str">
        <f>VLOOKUP(D933,StateLookup!B:B,1,FALSE)</f>
        <v>NM</v>
      </c>
    </row>
    <row r="934" spans="1:8" ht="15.75" thickBot="1" x14ac:dyDescent="0.3">
      <c r="A934" s="6">
        <f t="shared" si="28"/>
        <v>43924</v>
      </c>
      <c r="B934" s="6" t="str">
        <f t="shared" si="29"/>
        <v>43924NV</v>
      </c>
      <c r="C934" s="3">
        <v>20200403</v>
      </c>
      <c r="D934" s="4" t="s">
        <v>41</v>
      </c>
      <c r="E934" s="5">
        <v>1514</v>
      </c>
      <c r="F934" s="5">
        <v>13018</v>
      </c>
      <c r="G934" s="3">
        <v>43</v>
      </c>
      <c r="H934" t="str">
        <f>VLOOKUP(D934,StateLookup!B:B,1,FALSE)</f>
        <v>NV</v>
      </c>
    </row>
    <row r="935" spans="1:8" ht="15.75" thickBot="1" x14ac:dyDescent="0.3">
      <c r="A935" s="6">
        <f t="shared" si="28"/>
        <v>43924</v>
      </c>
      <c r="B935" s="6" t="str">
        <f t="shared" si="29"/>
        <v>43924NY</v>
      </c>
      <c r="C935" s="3">
        <v>20200403</v>
      </c>
      <c r="D935" s="4" t="s">
        <v>42</v>
      </c>
      <c r="E935" s="5">
        <v>102863</v>
      </c>
      <c r="F935" s="5">
        <v>157657</v>
      </c>
      <c r="G935" s="3">
        <v>2935</v>
      </c>
      <c r="H935" t="str">
        <f>VLOOKUP(D935,StateLookup!B:B,1,FALSE)</f>
        <v>NY</v>
      </c>
    </row>
    <row r="936" spans="1:8" ht="15.75" thickBot="1" x14ac:dyDescent="0.3">
      <c r="A936" s="6">
        <f t="shared" si="28"/>
        <v>43924</v>
      </c>
      <c r="B936" s="6" t="str">
        <f t="shared" si="29"/>
        <v>43924OH</v>
      </c>
      <c r="C936" s="3">
        <v>20200403</v>
      </c>
      <c r="D936" s="4" t="s">
        <v>43</v>
      </c>
      <c r="E936" s="5">
        <v>3312</v>
      </c>
      <c r="F936" s="5">
        <v>35063</v>
      </c>
      <c r="G936" s="3">
        <v>91</v>
      </c>
      <c r="H936" t="str">
        <f>VLOOKUP(D936,StateLookup!B:B,1,FALSE)</f>
        <v>OH</v>
      </c>
    </row>
    <row r="937" spans="1:8" ht="15.75" thickBot="1" x14ac:dyDescent="0.3">
      <c r="A937" s="6">
        <f t="shared" si="28"/>
        <v>43924</v>
      </c>
      <c r="B937" s="6" t="str">
        <f t="shared" si="29"/>
        <v>43924OK</v>
      </c>
      <c r="C937" s="3">
        <v>20200403</v>
      </c>
      <c r="D937" s="4" t="s">
        <v>44</v>
      </c>
      <c r="E937" s="3">
        <v>988</v>
      </c>
      <c r="F937" s="5">
        <v>1315</v>
      </c>
      <c r="G937" s="3">
        <v>38</v>
      </c>
      <c r="H937" t="str">
        <f>VLOOKUP(D937,StateLookup!B:B,1,FALSE)</f>
        <v>OK</v>
      </c>
    </row>
    <row r="938" spans="1:8" ht="15.75" thickBot="1" x14ac:dyDescent="0.3">
      <c r="A938" s="6">
        <f t="shared" si="28"/>
        <v>43924</v>
      </c>
      <c r="B938" s="6" t="str">
        <f t="shared" si="29"/>
        <v>43924OR</v>
      </c>
      <c r="C938" s="3">
        <v>20200403</v>
      </c>
      <c r="D938" s="4" t="s">
        <v>45</v>
      </c>
      <c r="E938" s="3">
        <v>899</v>
      </c>
      <c r="F938" s="5">
        <v>16535</v>
      </c>
      <c r="G938" s="3">
        <v>22</v>
      </c>
      <c r="H938" t="str">
        <f>VLOOKUP(D938,StateLookup!B:B,1,FALSE)</f>
        <v>OR</v>
      </c>
    </row>
    <row r="939" spans="1:8" ht="15.75" thickBot="1" x14ac:dyDescent="0.3">
      <c r="A939" s="6">
        <f t="shared" si="28"/>
        <v>43924</v>
      </c>
      <c r="B939" s="6" t="str">
        <f t="shared" si="29"/>
        <v>43924PA</v>
      </c>
      <c r="C939" s="3">
        <v>20200403</v>
      </c>
      <c r="D939" s="4" t="s">
        <v>46</v>
      </c>
      <c r="E939" s="5">
        <v>8420</v>
      </c>
      <c r="F939" s="5">
        <v>53695</v>
      </c>
      <c r="G939" s="3">
        <v>102</v>
      </c>
      <c r="H939" t="str">
        <f>VLOOKUP(D939,StateLookup!B:B,1,FALSE)</f>
        <v>PA</v>
      </c>
    </row>
    <row r="940" spans="1:8" ht="15.75" thickBot="1" x14ac:dyDescent="0.3">
      <c r="A940" s="6">
        <f t="shared" si="28"/>
        <v>43924</v>
      </c>
      <c r="B940" s="6" t="str">
        <f t="shared" si="29"/>
        <v>43924PR</v>
      </c>
      <c r="C940" s="3">
        <v>20200403</v>
      </c>
      <c r="D940" s="4" t="s">
        <v>47</v>
      </c>
      <c r="E940" s="3">
        <v>378</v>
      </c>
      <c r="F940" s="5">
        <v>2049</v>
      </c>
      <c r="G940" s="3">
        <v>15</v>
      </c>
      <c r="H940" t="str">
        <f>VLOOKUP(D940,StateLookup!B:B,1,FALSE)</f>
        <v>PR</v>
      </c>
    </row>
    <row r="941" spans="1:8" ht="15.75" thickBot="1" x14ac:dyDescent="0.3">
      <c r="A941" s="6">
        <f t="shared" si="28"/>
        <v>43924</v>
      </c>
      <c r="B941" s="6" t="str">
        <f t="shared" si="29"/>
        <v>43924RI</v>
      </c>
      <c r="C941" s="3">
        <v>20200403</v>
      </c>
      <c r="D941" s="4" t="s">
        <v>48</v>
      </c>
      <c r="E941" s="3">
        <v>709</v>
      </c>
      <c r="F941" s="5">
        <v>4857</v>
      </c>
      <c r="G941" s="3">
        <v>14</v>
      </c>
      <c r="H941" t="str">
        <f>VLOOKUP(D941,StateLookup!B:B,1,FALSE)</f>
        <v>RI</v>
      </c>
    </row>
    <row r="942" spans="1:8" ht="15.75" thickBot="1" x14ac:dyDescent="0.3">
      <c r="A942" s="6">
        <f t="shared" si="28"/>
        <v>43924</v>
      </c>
      <c r="B942" s="6" t="str">
        <f t="shared" si="29"/>
        <v>43924SC</v>
      </c>
      <c r="C942" s="3">
        <v>20200403</v>
      </c>
      <c r="D942" s="4" t="s">
        <v>49</v>
      </c>
      <c r="E942" s="5">
        <v>1554</v>
      </c>
      <c r="F942" s="5">
        <v>5441</v>
      </c>
      <c r="G942" s="3">
        <v>31</v>
      </c>
      <c r="H942" t="str">
        <f>VLOOKUP(D942,StateLookup!B:B,1,FALSE)</f>
        <v>SC</v>
      </c>
    </row>
    <row r="943" spans="1:8" ht="15.75" thickBot="1" x14ac:dyDescent="0.3">
      <c r="A943" s="6">
        <f t="shared" si="28"/>
        <v>43924</v>
      </c>
      <c r="B943" s="6" t="str">
        <f t="shared" si="29"/>
        <v>43924SD</v>
      </c>
      <c r="C943" s="3">
        <v>20200403</v>
      </c>
      <c r="D943" s="4" t="s">
        <v>50</v>
      </c>
      <c r="E943" s="3">
        <v>187</v>
      </c>
      <c r="F943" s="5">
        <v>4593</v>
      </c>
      <c r="G943" s="3">
        <v>2</v>
      </c>
      <c r="H943" t="str">
        <f>VLOOKUP(D943,StateLookup!B:B,1,FALSE)</f>
        <v>SD</v>
      </c>
    </row>
    <row r="944" spans="1:8" ht="15.75" thickBot="1" x14ac:dyDescent="0.3">
      <c r="A944" s="6">
        <f t="shared" si="28"/>
        <v>43924</v>
      </c>
      <c r="B944" s="6" t="str">
        <f t="shared" si="29"/>
        <v>43924TN</v>
      </c>
      <c r="C944" s="3">
        <v>20200403</v>
      </c>
      <c r="D944" s="4" t="s">
        <v>51</v>
      </c>
      <c r="E944" s="5">
        <v>3067</v>
      </c>
      <c r="F944" s="5">
        <v>34772</v>
      </c>
      <c r="G944" s="3">
        <v>37</v>
      </c>
      <c r="H944" t="str">
        <f>VLOOKUP(D944,StateLookup!B:B,1,FALSE)</f>
        <v>TN</v>
      </c>
    </row>
    <row r="945" spans="1:8" ht="15.75" thickBot="1" x14ac:dyDescent="0.3">
      <c r="A945" s="6">
        <f t="shared" si="28"/>
        <v>43924</v>
      </c>
      <c r="B945" s="6" t="str">
        <f t="shared" si="29"/>
        <v>43924TX</v>
      </c>
      <c r="C945" s="3">
        <v>20200403</v>
      </c>
      <c r="D945" s="4" t="s">
        <v>52</v>
      </c>
      <c r="E945" s="5">
        <v>5330</v>
      </c>
      <c r="F945" s="5">
        <v>50434</v>
      </c>
      <c r="G945" s="3">
        <v>90</v>
      </c>
      <c r="H945" t="str">
        <f>VLOOKUP(D945,StateLookup!B:B,1,FALSE)</f>
        <v>TX</v>
      </c>
    </row>
    <row r="946" spans="1:8" ht="15.75" thickBot="1" x14ac:dyDescent="0.3">
      <c r="A946" s="6">
        <f t="shared" si="28"/>
        <v>43924</v>
      </c>
      <c r="B946" s="6" t="str">
        <f t="shared" si="29"/>
        <v>43924UT</v>
      </c>
      <c r="C946" s="3">
        <v>20200403</v>
      </c>
      <c r="D946" s="4" t="s">
        <v>53</v>
      </c>
      <c r="E946" s="5">
        <v>1246</v>
      </c>
      <c r="F946" s="5">
        <v>23002</v>
      </c>
      <c r="G946" s="3">
        <v>7</v>
      </c>
      <c r="H946" t="str">
        <f>VLOOKUP(D946,StateLookup!B:B,1,FALSE)</f>
        <v>UT</v>
      </c>
    </row>
    <row r="947" spans="1:8" ht="15.75" thickBot="1" x14ac:dyDescent="0.3">
      <c r="A947" s="6">
        <f t="shared" si="28"/>
        <v>43924</v>
      </c>
      <c r="B947" s="6" t="str">
        <f t="shared" si="29"/>
        <v>43924VA</v>
      </c>
      <c r="C947" s="3">
        <v>20200403</v>
      </c>
      <c r="D947" s="4" t="s">
        <v>54</v>
      </c>
      <c r="E947" s="5">
        <v>2012</v>
      </c>
      <c r="F947" s="5">
        <v>16993</v>
      </c>
      <c r="G947" s="3">
        <v>46</v>
      </c>
      <c r="H947" t="str">
        <f>VLOOKUP(D947,StateLookup!B:B,1,FALSE)</f>
        <v>VA</v>
      </c>
    </row>
    <row r="948" spans="1:8" ht="15.75" thickBot="1" x14ac:dyDescent="0.3">
      <c r="A948" s="6">
        <f t="shared" si="28"/>
        <v>43924</v>
      </c>
      <c r="B948" s="6" t="str">
        <f t="shared" si="29"/>
        <v>43924VI</v>
      </c>
      <c r="C948" s="3">
        <v>20200403</v>
      </c>
      <c r="D948" s="4" t="s">
        <v>55</v>
      </c>
      <c r="E948" s="3">
        <v>38</v>
      </c>
      <c r="F948" s="3">
        <v>154</v>
      </c>
      <c r="G948" s="4"/>
      <c r="H948" t="str">
        <f>VLOOKUP(D948,StateLookup!B:B,1,FALSE)</f>
        <v>VI</v>
      </c>
    </row>
    <row r="949" spans="1:8" ht="15.75" thickBot="1" x14ac:dyDescent="0.3">
      <c r="A949" s="6">
        <f t="shared" si="28"/>
        <v>43924</v>
      </c>
      <c r="B949" s="6" t="str">
        <f t="shared" si="29"/>
        <v>43924VT</v>
      </c>
      <c r="C949" s="3">
        <v>20200403</v>
      </c>
      <c r="D949" s="4" t="s">
        <v>56</v>
      </c>
      <c r="E949" s="3">
        <v>389</v>
      </c>
      <c r="F949" s="5">
        <v>4839</v>
      </c>
      <c r="G949" s="3">
        <v>17</v>
      </c>
      <c r="H949" t="str">
        <f>VLOOKUP(D949,StateLookup!B:B,1,FALSE)</f>
        <v>VT</v>
      </c>
    </row>
    <row r="950" spans="1:8" ht="15.75" thickBot="1" x14ac:dyDescent="0.3">
      <c r="A950" s="6">
        <f t="shared" si="28"/>
        <v>43924</v>
      </c>
      <c r="B950" s="6" t="str">
        <f t="shared" si="29"/>
        <v>43924WA</v>
      </c>
      <c r="C950" s="3">
        <v>20200403</v>
      </c>
      <c r="D950" s="4" t="s">
        <v>57</v>
      </c>
      <c r="E950" s="5">
        <v>7548</v>
      </c>
      <c r="F950" s="5">
        <v>72833</v>
      </c>
      <c r="G950" s="3">
        <v>325</v>
      </c>
      <c r="H950" t="str">
        <f>VLOOKUP(D950,StateLookup!B:B,1,FALSE)</f>
        <v>WA</v>
      </c>
    </row>
    <row r="951" spans="1:8" ht="15.75" thickBot="1" x14ac:dyDescent="0.3">
      <c r="A951" s="6">
        <f t="shared" si="28"/>
        <v>43924</v>
      </c>
      <c r="B951" s="6" t="str">
        <f t="shared" si="29"/>
        <v>43924WI</v>
      </c>
      <c r="C951" s="3">
        <v>20200403</v>
      </c>
      <c r="D951" s="4" t="s">
        <v>58</v>
      </c>
      <c r="E951" s="5">
        <v>1912</v>
      </c>
      <c r="F951" s="5">
        <v>22377</v>
      </c>
      <c r="G951" s="3">
        <v>37</v>
      </c>
      <c r="H951" t="str">
        <f>VLOOKUP(D951,StateLookup!B:B,1,FALSE)</f>
        <v>WI</v>
      </c>
    </row>
    <row r="952" spans="1:8" ht="15.75" thickBot="1" x14ac:dyDescent="0.3">
      <c r="A952" s="6">
        <f t="shared" si="28"/>
        <v>43924</v>
      </c>
      <c r="B952" s="6" t="str">
        <f t="shared" si="29"/>
        <v>43924WV</v>
      </c>
      <c r="C952" s="3">
        <v>20200403</v>
      </c>
      <c r="D952" s="4" t="s">
        <v>59</v>
      </c>
      <c r="E952" s="3">
        <v>237</v>
      </c>
      <c r="F952" s="5">
        <v>6130</v>
      </c>
      <c r="G952" s="3">
        <v>2</v>
      </c>
      <c r="H952" t="str">
        <f>VLOOKUP(D952,StateLookup!B:B,1,FALSE)</f>
        <v>WV</v>
      </c>
    </row>
    <row r="953" spans="1:8" ht="15.75" thickBot="1" x14ac:dyDescent="0.3">
      <c r="A953" s="6">
        <f t="shared" si="28"/>
        <v>43924</v>
      </c>
      <c r="B953" s="6" t="str">
        <f t="shared" si="29"/>
        <v>43924WY</v>
      </c>
      <c r="C953" s="3">
        <v>20200403</v>
      </c>
      <c r="D953" s="4" t="s">
        <v>60</v>
      </c>
      <c r="E953" s="3">
        <v>162</v>
      </c>
      <c r="F953" s="5">
        <v>2704</v>
      </c>
      <c r="G953" s="3">
        <v>0</v>
      </c>
      <c r="H953" t="str">
        <f>VLOOKUP(D953,StateLookup!B:B,1,FALSE)</f>
        <v>WY</v>
      </c>
    </row>
    <row r="954" spans="1:8" ht="15.75" thickBot="1" x14ac:dyDescent="0.3">
      <c r="A954" s="6">
        <f t="shared" si="28"/>
        <v>43923</v>
      </c>
      <c r="B954" s="6" t="str">
        <f t="shared" si="29"/>
        <v>43923AK</v>
      </c>
      <c r="C954" s="3">
        <v>20200402</v>
      </c>
      <c r="D954" s="4" t="s">
        <v>5</v>
      </c>
      <c r="E954" s="3">
        <v>143</v>
      </c>
      <c r="F954" s="5">
        <v>4879</v>
      </c>
      <c r="G954" s="3">
        <v>3</v>
      </c>
      <c r="H954" t="str">
        <f>VLOOKUP(D954,StateLookup!B:B,1,FALSE)</f>
        <v>AK</v>
      </c>
    </row>
    <row r="955" spans="1:8" ht="15.75" thickBot="1" x14ac:dyDescent="0.3">
      <c r="A955" s="6">
        <f t="shared" si="28"/>
        <v>43923</v>
      </c>
      <c r="B955" s="6" t="str">
        <f t="shared" si="29"/>
        <v>43923AL</v>
      </c>
      <c r="C955" s="3">
        <v>20200402</v>
      </c>
      <c r="D955" s="4" t="s">
        <v>6</v>
      </c>
      <c r="E955" s="5">
        <v>1233</v>
      </c>
      <c r="F955" s="5">
        <v>7503</v>
      </c>
      <c r="G955" s="3">
        <v>32</v>
      </c>
      <c r="H955" t="str">
        <f>VLOOKUP(D955,StateLookup!B:B,1,FALSE)</f>
        <v>AL</v>
      </c>
    </row>
    <row r="956" spans="1:8" ht="15.75" thickBot="1" x14ac:dyDescent="0.3">
      <c r="A956" s="6">
        <f t="shared" si="28"/>
        <v>43923</v>
      </c>
      <c r="B956" s="6" t="str">
        <f t="shared" si="29"/>
        <v>43923AR</v>
      </c>
      <c r="C956" s="3">
        <v>20200402</v>
      </c>
      <c r="D956" s="4" t="s">
        <v>7</v>
      </c>
      <c r="E956" s="3">
        <v>643</v>
      </c>
      <c r="F956" s="5">
        <v>7880</v>
      </c>
      <c r="G956" s="3">
        <v>12</v>
      </c>
      <c r="H956" t="str">
        <f>VLOOKUP(D956,StateLookup!B:B,1,FALSE)</f>
        <v>AR</v>
      </c>
    </row>
    <row r="957" spans="1:8" ht="15.75" thickBot="1" x14ac:dyDescent="0.3">
      <c r="A957" s="6">
        <f t="shared" si="28"/>
        <v>43923</v>
      </c>
      <c r="B957" s="6" t="str">
        <f t="shared" si="29"/>
        <v>43923AS</v>
      </c>
      <c r="C957" s="3">
        <v>20200402</v>
      </c>
      <c r="D957" s="4" t="s">
        <v>8</v>
      </c>
      <c r="E957" s="3">
        <v>0</v>
      </c>
      <c r="F957" s="3">
        <v>3</v>
      </c>
      <c r="G957" s="3">
        <v>0</v>
      </c>
      <c r="H957" t="str">
        <f>VLOOKUP(D957,StateLookup!B:B,1,FALSE)</f>
        <v>AS</v>
      </c>
    </row>
    <row r="958" spans="1:8" ht="15.75" thickBot="1" x14ac:dyDescent="0.3">
      <c r="A958" s="6">
        <f t="shared" si="28"/>
        <v>43923</v>
      </c>
      <c r="B958" s="6" t="str">
        <f t="shared" si="29"/>
        <v>43923AZ</v>
      </c>
      <c r="C958" s="3">
        <v>20200402</v>
      </c>
      <c r="D958" s="4" t="s">
        <v>9</v>
      </c>
      <c r="E958" s="5">
        <v>1598</v>
      </c>
      <c r="F958" s="5">
        <v>21111</v>
      </c>
      <c r="G958" s="3">
        <v>32</v>
      </c>
      <c r="H958" t="str">
        <f>VLOOKUP(D958,StateLookup!B:B,1,FALSE)</f>
        <v>AZ</v>
      </c>
    </row>
    <row r="959" spans="1:8" ht="15.75" thickBot="1" x14ac:dyDescent="0.3">
      <c r="A959" s="6">
        <f t="shared" si="28"/>
        <v>43923</v>
      </c>
      <c r="B959" s="6" t="str">
        <f t="shared" si="29"/>
        <v>43923CA</v>
      </c>
      <c r="C959" s="3">
        <v>20200402</v>
      </c>
      <c r="D959" s="4" t="s">
        <v>10</v>
      </c>
      <c r="E959" s="5">
        <v>9191</v>
      </c>
      <c r="F959" s="5">
        <v>23809</v>
      </c>
      <c r="G959" s="3">
        <v>203</v>
      </c>
      <c r="H959" t="str">
        <f>VLOOKUP(D959,StateLookup!B:B,1,FALSE)</f>
        <v>CA</v>
      </c>
    </row>
    <row r="960" spans="1:8" ht="15.75" thickBot="1" x14ac:dyDescent="0.3">
      <c r="A960" s="6">
        <f t="shared" si="28"/>
        <v>43923</v>
      </c>
      <c r="B960" s="6" t="str">
        <f t="shared" si="29"/>
        <v>43923CO</v>
      </c>
      <c r="C960" s="3">
        <v>20200402</v>
      </c>
      <c r="D960" s="4" t="s">
        <v>11</v>
      </c>
      <c r="E960" s="5">
        <v>3342</v>
      </c>
      <c r="F960" s="5">
        <v>15303</v>
      </c>
      <c r="G960" s="3">
        <v>80</v>
      </c>
      <c r="H960" t="str">
        <f>VLOOKUP(D960,StateLookup!B:B,1,FALSE)</f>
        <v>CO</v>
      </c>
    </row>
    <row r="961" spans="1:8" ht="15.75" thickBot="1" x14ac:dyDescent="0.3">
      <c r="A961" s="6">
        <f t="shared" si="28"/>
        <v>43923</v>
      </c>
      <c r="B961" s="6" t="str">
        <f t="shared" si="29"/>
        <v>43923CT</v>
      </c>
      <c r="C961" s="3">
        <v>20200402</v>
      </c>
      <c r="D961" s="4" t="s">
        <v>12</v>
      </c>
      <c r="E961" s="5">
        <v>3824</v>
      </c>
      <c r="F961" s="5">
        <v>14476</v>
      </c>
      <c r="G961" s="3">
        <v>112</v>
      </c>
      <c r="H961" t="str">
        <f>VLOOKUP(D961,StateLookup!B:B,1,FALSE)</f>
        <v>CT</v>
      </c>
    </row>
    <row r="962" spans="1:8" ht="15.75" thickBot="1" x14ac:dyDescent="0.3">
      <c r="A962" s="6">
        <f t="shared" si="28"/>
        <v>43923</v>
      </c>
      <c r="B962" s="6" t="str">
        <f t="shared" si="29"/>
        <v>43923DC</v>
      </c>
      <c r="C962" s="3">
        <v>20200402</v>
      </c>
      <c r="D962" s="4" t="s">
        <v>13</v>
      </c>
      <c r="E962" s="3">
        <v>653</v>
      </c>
      <c r="F962" s="5">
        <v>4417</v>
      </c>
      <c r="G962" s="3">
        <v>12</v>
      </c>
      <c r="H962" t="str">
        <f>VLOOKUP(D962,StateLookup!B:B,1,FALSE)</f>
        <v>DC</v>
      </c>
    </row>
    <row r="963" spans="1:8" ht="15.75" thickBot="1" x14ac:dyDescent="0.3">
      <c r="A963" s="6">
        <f t="shared" ref="A963:A1026" si="30">DATE(LEFT(C963,4),LEFT(RIGHT(C963,4),2),RIGHT(C963,2))</f>
        <v>43923</v>
      </c>
      <c r="B963" s="6" t="str">
        <f t="shared" ref="B963:B1026" si="31">A963&amp;D963</f>
        <v>43923DE</v>
      </c>
      <c r="C963" s="3">
        <v>20200402</v>
      </c>
      <c r="D963" s="4" t="s">
        <v>14</v>
      </c>
      <c r="E963" s="3">
        <v>393</v>
      </c>
      <c r="F963" s="5">
        <v>4566</v>
      </c>
      <c r="G963" s="3">
        <v>12</v>
      </c>
      <c r="H963" t="str">
        <f>VLOOKUP(D963,StateLookup!B:B,1,FALSE)</f>
        <v>DE</v>
      </c>
    </row>
    <row r="964" spans="1:8" ht="15.75" thickBot="1" x14ac:dyDescent="0.3">
      <c r="A964" s="6">
        <f t="shared" si="30"/>
        <v>43923</v>
      </c>
      <c r="B964" s="6" t="str">
        <f t="shared" si="31"/>
        <v>43923FL</v>
      </c>
      <c r="C964" s="3">
        <v>20200402</v>
      </c>
      <c r="D964" s="4" t="s">
        <v>15</v>
      </c>
      <c r="E964" s="5">
        <v>8010</v>
      </c>
      <c r="F964" s="5">
        <v>69286</v>
      </c>
      <c r="G964" s="3">
        <v>128</v>
      </c>
      <c r="H964" t="str">
        <f>VLOOKUP(D964,StateLookup!B:B,1,FALSE)</f>
        <v>FL</v>
      </c>
    </row>
    <row r="965" spans="1:8" ht="15.75" thickBot="1" x14ac:dyDescent="0.3">
      <c r="A965" s="6">
        <f t="shared" si="30"/>
        <v>43923</v>
      </c>
      <c r="B965" s="6" t="str">
        <f t="shared" si="31"/>
        <v>43923GA</v>
      </c>
      <c r="C965" s="3">
        <v>20200402</v>
      </c>
      <c r="D965" s="4" t="s">
        <v>16</v>
      </c>
      <c r="E965" s="5">
        <v>5348</v>
      </c>
      <c r="F965" s="5">
        <v>17609</v>
      </c>
      <c r="G965" s="3">
        <v>163</v>
      </c>
      <c r="H965" t="str">
        <f>VLOOKUP(D965,StateLookup!B:B,1,FALSE)</f>
        <v>GA</v>
      </c>
    </row>
    <row r="966" spans="1:8" ht="15.75" thickBot="1" x14ac:dyDescent="0.3">
      <c r="A966" s="6">
        <f t="shared" si="30"/>
        <v>43923</v>
      </c>
      <c r="B966" s="6" t="str">
        <f t="shared" si="31"/>
        <v>43923GU</v>
      </c>
      <c r="C966" s="3">
        <v>20200402</v>
      </c>
      <c r="D966" s="4" t="s">
        <v>17</v>
      </c>
      <c r="E966" s="3">
        <v>82</v>
      </c>
      <c r="F966" s="3">
        <v>442</v>
      </c>
      <c r="G966" s="3">
        <v>3</v>
      </c>
      <c r="H966" t="str">
        <f>VLOOKUP(D966,StateLookup!B:B,1,FALSE)</f>
        <v>GU</v>
      </c>
    </row>
    <row r="967" spans="1:8" ht="15.75" thickBot="1" x14ac:dyDescent="0.3">
      <c r="A967" s="6">
        <f t="shared" si="30"/>
        <v>43923</v>
      </c>
      <c r="B967" s="6" t="str">
        <f t="shared" si="31"/>
        <v>43923HI</v>
      </c>
      <c r="C967" s="3">
        <v>20200402</v>
      </c>
      <c r="D967" s="4" t="s">
        <v>18</v>
      </c>
      <c r="E967" s="3">
        <v>258</v>
      </c>
      <c r="F967" s="5">
        <v>10206</v>
      </c>
      <c r="G967" s="3">
        <v>1</v>
      </c>
      <c r="H967" t="str">
        <f>VLOOKUP(D967,StateLookup!B:B,1,FALSE)</f>
        <v>HI</v>
      </c>
    </row>
    <row r="968" spans="1:8" ht="15.75" thickBot="1" x14ac:dyDescent="0.3">
      <c r="A968" s="6">
        <f t="shared" si="30"/>
        <v>43923</v>
      </c>
      <c r="B968" s="6" t="str">
        <f t="shared" si="31"/>
        <v>43923IA</v>
      </c>
      <c r="C968" s="3">
        <v>20200402</v>
      </c>
      <c r="D968" s="4" t="s">
        <v>19</v>
      </c>
      <c r="E968" s="3">
        <v>614</v>
      </c>
      <c r="F968" s="5">
        <v>8054</v>
      </c>
      <c r="G968" s="3">
        <v>11</v>
      </c>
      <c r="H968" t="str">
        <f>VLOOKUP(D968,StateLookup!B:B,1,FALSE)</f>
        <v>IA</v>
      </c>
    </row>
    <row r="969" spans="1:8" ht="15.75" thickBot="1" x14ac:dyDescent="0.3">
      <c r="A969" s="6">
        <f t="shared" si="30"/>
        <v>43923</v>
      </c>
      <c r="B969" s="6" t="str">
        <f t="shared" si="31"/>
        <v>43923ID</v>
      </c>
      <c r="C969" s="3">
        <v>20200402</v>
      </c>
      <c r="D969" s="4" t="s">
        <v>20</v>
      </c>
      <c r="E969" s="3">
        <v>669</v>
      </c>
      <c r="F969" s="5">
        <v>6613</v>
      </c>
      <c r="G969" s="3">
        <v>9</v>
      </c>
      <c r="H969" t="str">
        <f>VLOOKUP(D969,StateLookup!B:B,1,FALSE)</f>
        <v>ID</v>
      </c>
    </row>
    <row r="970" spans="1:8" ht="15.75" thickBot="1" x14ac:dyDescent="0.3">
      <c r="A970" s="6">
        <f t="shared" si="30"/>
        <v>43923</v>
      </c>
      <c r="B970" s="6" t="str">
        <f t="shared" si="31"/>
        <v>43923IL</v>
      </c>
      <c r="C970" s="3">
        <v>20200402</v>
      </c>
      <c r="D970" s="4" t="s">
        <v>21</v>
      </c>
      <c r="E970" s="5">
        <v>7695</v>
      </c>
      <c r="F970" s="5">
        <v>35961</v>
      </c>
      <c r="G970" s="3">
        <v>157</v>
      </c>
      <c r="H970" t="str">
        <f>VLOOKUP(D970,StateLookup!B:B,1,FALSE)</f>
        <v>IL</v>
      </c>
    </row>
    <row r="971" spans="1:8" ht="15.75" thickBot="1" x14ac:dyDescent="0.3">
      <c r="A971" s="6">
        <f t="shared" si="30"/>
        <v>43923</v>
      </c>
      <c r="B971" s="6" t="str">
        <f t="shared" si="31"/>
        <v>43923IN</v>
      </c>
      <c r="C971" s="3">
        <v>20200402</v>
      </c>
      <c r="D971" s="4" t="s">
        <v>22</v>
      </c>
      <c r="E971" s="5">
        <v>3039</v>
      </c>
      <c r="F971" s="5">
        <v>13246</v>
      </c>
      <c r="G971" s="3">
        <v>78</v>
      </c>
      <c r="H971" t="str">
        <f>VLOOKUP(D971,StateLookup!B:B,1,FALSE)</f>
        <v>IN</v>
      </c>
    </row>
    <row r="972" spans="1:8" ht="15.75" thickBot="1" x14ac:dyDescent="0.3">
      <c r="A972" s="6">
        <f t="shared" si="30"/>
        <v>43923</v>
      </c>
      <c r="B972" s="6" t="str">
        <f t="shared" si="31"/>
        <v>43923KS</v>
      </c>
      <c r="C972" s="3">
        <v>20200402</v>
      </c>
      <c r="D972" s="4" t="s">
        <v>23</v>
      </c>
      <c r="E972" s="3">
        <v>552</v>
      </c>
      <c r="F972" s="5">
        <v>6059</v>
      </c>
      <c r="G972" s="3">
        <v>13</v>
      </c>
      <c r="H972" t="str">
        <f>VLOOKUP(D972,StateLookup!B:B,1,FALSE)</f>
        <v>KS</v>
      </c>
    </row>
    <row r="973" spans="1:8" ht="15.75" thickBot="1" x14ac:dyDescent="0.3">
      <c r="A973" s="6">
        <f t="shared" si="30"/>
        <v>43923</v>
      </c>
      <c r="B973" s="6" t="str">
        <f t="shared" si="31"/>
        <v>43923KY</v>
      </c>
      <c r="C973" s="3">
        <v>20200402</v>
      </c>
      <c r="D973" s="4" t="s">
        <v>24</v>
      </c>
      <c r="E973" s="3">
        <v>680</v>
      </c>
      <c r="F973" s="5">
        <v>7220</v>
      </c>
      <c r="G973" s="3">
        <v>20</v>
      </c>
      <c r="H973" t="str">
        <f>VLOOKUP(D973,StateLookup!B:B,1,FALSE)</f>
        <v>KY</v>
      </c>
    </row>
    <row r="974" spans="1:8" ht="15.75" thickBot="1" x14ac:dyDescent="0.3">
      <c r="A974" s="6">
        <f t="shared" si="30"/>
        <v>43923</v>
      </c>
      <c r="B974" s="6" t="str">
        <f t="shared" si="31"/>
        <v>43923LA</v>
      </c>
      <c r="C974" s="3">
        <v>20200402</v>
      </c>
      <c r="D974" s="4" t="s">
        <v>25</v>
      </c>
      <c r="E974" s="5">
        <v>9150</v>
      </c>
      <c r="F974" s="5">
        <v>41936</v>
      </c>
      <c r="G974" s="3">
        <v>310</v>
      </c>
      <c r="H974" t="str">
        <f>VLOOKUP(D974,StateLookup!B:B,1,FALSE)</f>
        <v>LA</v>
      </c>
    </row>
    <row r="975" spans="1:8" ht="15.75" thickBot="1" x14ac:dyDescent="0.3">
      <c r="A975" s="6">
        <f t="shared" si="30"/>
        <v>43923</v>
      </c>
      <c r="B975" s="6" t="str">
        <f t="shared" si="31"/>
        <v>43923MA</v>
      </c>
      <c r="C975" s="3">
        <v>20200402</v>
      </c>
      <c r="D975" s="4" t="s">
        <v>26</v>
      </c>
      <c r="E975" s="5">
        <v>8966</v>
      </c>
      <c r="F975" s="5">
        <v>47642</v>
      </c>
      <c r="G975" s="3">
        <v>154</v>
      </c>
      <c r="H975" t="str">
        <f>VLOOKUP(D975,StateLookup!B:B,1,FALSE)</f>
        <v>MA</v>
      </c>
    </row>
    <row r="976" spans="1:8" ht="15.75" thickBot="1" x14ac:dyDescent="0.3">
      <c r="A976" s="6">
        <f t="shared" si="30"/>
        <v>43923</v>
      </c>
      <c r="B976" s="6" t="str">
        <f t="shared" si="31"/>
        <v>43923MD</v>
      </c>
      <c r="C976" s="3">
        <v>20200402</v>
      </c>
      <c r="D976" s="4" t="s">
        <v>27</v>
      </c>
      <c r="E976" s="5">
        <v>2331</v>
      </c>
      <c r="F976" s="5">
        <v>18890</v>
      </c>
      <c r="G976" s="3">
        <v>36</v>
      </c>
      <c r="H976" t="str">
        <f>VLOOKUP(D976,StateLookup!B:B,1,FALSE)</f>
        <v>MD</v>
      </c>
    </row>
    <row r="977" spans="1:8" ht="15.75" thickBot="1" x14ac:dyDescent="0.3">
      <c r="A977" s="6">
        <f t="shared" si="30"/>
        <v>43923</v>
      </c>
      <c r="B977" s="6" t="str">
        <f t="shared" si="31"/>
        <v>43923ME</v>
      </c>
      <c r="C977" s="3">
        <v>20200402</v>
      </c>
      <c r="D977" s="4" t="s">
        <v>28</v>
      </c>
      <c r="E977" s="3">
        <v>376</v>
      </c>
      <c r="F977" s="5">
        <v>6088</v>
      </c>
      <c r="G977" s="3">
        <v>7</v>
      </c>
      <c r="H977" t="str">
        <f>VLOOKUP(D977,StateLookup!B:B,1,FALSE)</f>
        <v>ME</v>
      </c>
    </row>
    <row r="978" spans="1:8" ht="15.75" thickBot="1" x14ac:dyDescent="0.3">
      <c r="A978" s="6">
        <f t="shared" si="30"/>
        <v>43923</v>
      </c>
      <c r="B978" s="6" t="str">
        <f t="shared" si="31"/>
        <v>43923MI</v>
      </c>
      <c r="C978" s="3">
        <v>20200402</v>
      </c>
      <c r="D978" s="4" t="s">
        <v>29</v>
      </c>
      <c r="E978" s="5">
        <v>14117</v>
      </c>
      <c r="F978" s="5">
        <v>30368</v>
      </c>
      <c r="G978" s="3">
        <v>417</v>
      </c>
      <c r="H978" t="str">
        <f>VLOOKUP(D978,StateLookup!B:B,1,FALSE)</f>
        <v>MI</v>
      </c>
    </row>
    <row r="979" spans="1:8" ht="15.75" thickBot="1" x14ac:dyDescent="0.3">
      <c r="A979" s="6">
        <f t="shared" si="30"/>
        <v>43923</v>
      </c>
      <c r="B979" s="6" t="str">
        <f t="shared" si="31"/>
        <v>43923MN</v>
      </c>
      <c r="C979" s="3">
        <v>20200402</v>
      </c>
      <c r="D979" s="4" t="s">
        <v>30</v>
      </c>
      <c r="E979" s="3">
        <v>742</v>
      </c>
      <c r="F979" s="5">
        <v>21652</v>
      </c>
      <c r="G979" s="3">
        <v>18</v>
      </c>
      <c r="H979" t="str">
        <f>VLOOKUP(D979,StateLookup!B:B,1,FALSE)</f>
        <v>MN</v>
      </c>
    </row>
    <row r="980" spans="1:8" ht="15.75" thickBot="1" x14ac:dyDescent="0.3">
      <c r="A980" s="6">
        <f t="shared" si="30"/>
        <v>43923</v>
      </c>
      <c r="B980" s="6" t="str">
        <f t="shared" si="31"/>
        <v>43923MO</v>
      </c>
      <c r="C980" s="3">
        <v>20200402</v>
      </c>
      <c r="D980" s="4" t="s">
        <v>31</v>
      </c>
      <c r="E980" s="5">
        <v>1834</v>
      </c>
      <c r="F980" s="5">
        <v>17849</v>
      </c>
      <c r="G980" s="3">
        <v>19</v>
      </c>
      <c r="H980" t="str">
        <f>VLOOKUP(D980,StateLookup!B:B,1,FALSE)</f>
        <v>MO</v>
      </c>
    </row>
    <row r="981" spans="1:8" ht="15.75" thickBot="1" x14ac:dyDescent="0.3">
      <c r="A981" s="6">
        <f t="shared" si="30"/>
        <v>43923</v>
      </c>
      <c r="B981" s="6" t="str">
        <f t="shared" si="31"/>
        <v>43923MP</v>
      </c>
      <c r="C981" s="3">
        <v>20200402</v>
      </c>
      <c r="D981" s="4" t="s">
        <v>32</v>
      </c>
      <c r="E981" s="3">
        <v>8</v>
      </c>
      <c r="F981" s="3">
        <v>13</v>
      </c>
      <c r="G981" s="3">
        <v>1</v>
      </c>
      <c r="H981" t="str">
        <f>VLOOKUP(D981,StateLookup!B:B,1,FALSE)</f>
        <v>MP</v>
      </c>
    </row>
    <row r="982" spans="1:8" ht="15.75" thickBot="1" x14ac:dyDescent="0.3">
      <c r="A982" s="6">
        <f t="shared" si="30"/>
        <v>43923</v>
      </c>
      <c r="B982" s="6" t="str">
        <f t="shared" si="31"/>
        <v>43923MS</v>
      </c>
      <c r="C982" s="3">
        <v>20200402</v>
      </c>
      <c r="D982" s="4" t="s">
        <v>33</v>
      </c>
      <c r="E982" s="5">
        <v>1177</v>
      </c>
      <c r="F982" s="5">
        <v>4753</v>
      </c>
      <c r="G982" s="3">
        <v>26</v>
      </c>
      <c r="H982" t="str">
        <f>VLOOKUP(D982,StateLookup!B:B,1,FALSE)</f>
        <v>MS</v>
      </c>
    </row>
    <row r="983" spans="1:8" ht="15.75" thickBot="1" x14ac:dyDescent="0.3">
      <c r="A983" s="6">
        <f t="shared" si="30"/>
        <v>43923</v>
      </c>
      <c r="B983" s="6" t="str">
        <f t="shared" si="31"/>
        <v>43923MT</v>
      </c>
      <c r="C983" s="3">
        <v>20200402</v>
      </c>
      <c r="D983" s="4" t="s">
        <v>34</v>
      </c>
      <c r="E983" s="3">
        <v>227</v>
      </c>
      <c r="F983" s="5">
        <v>5093</v>
      </c>
      <c r="G983" s="3">
        <v>5</v>
      </c>
      <c r="H983" t="str">
        <f>VLOOKUP(D983,StateLookup!B:B,1,FALSE)</f>
        <v>MT</v>
      </c>
    </row>
    <row r="984" spans="1:8" ht="15.75" thickBot="1" x14ac:dyDescent="0.3">
      <c r="A984" s="6">
        <f t="shared" si="30"/>
        <v>43923</v>
      </c>
      <c r="B984" s="6" t="str">
        <f t="shared" si="31"/>
        <v>43923NC</v>
      </c>
      <c r="C984" s="3">
        <v>20200402</v>
      </c>
      <c r="D984" s="4" t="s">
        <v>35</v>
      </c>
      <c r="E984" s="5">
        <v>1857</v>
      </c>
      <c r="F984" s="5">
        <v>26822</v>
      </c>
      <c r="G984" s="3">
        <v>16</v>
      </c>
      <c r="H984" t="str">
        <f>VLOOKUP(D984,StateLookup!B:B,1,FALSE)</f>
        <v>NC</v>
      </c>
    </row>
    <row r="985" spans="1:8" ht="15.75" thickBot="1" x14ac:dyDescent="0.3">
      <c r="A985" s="6">
        <f t="shared" si="30"/>
        <v>43923</v>
      </c>
      <c r="B985" s="6" t="str">
        <f t="shared" si="31"/>
        <v>43923ND</v>
      </c>
      <c r="C985" s="3">
        <v>20200402</v>
      </c>
      <c r="D985" s="4" t="s">
        <v>36</v>
      </c>
      <c r="E985" s="3">
        <v>159</v>
      </c>
      <c r="F985" s="5">
        <v>4821</v>
      </c>
      <c r="G985" s="3">
        <v>3</v>
      </c>
      <c r="H985" t="str">
        <f>VLOOKUP(D985,StateLookup!B:B,1,FALSE)</f>
        <v>ND</v>
      </c>
    </row>
    <row r="986" spans="1:8" ht="15.75" thickBot="1" x14ac:dyDescent="0.3">
      <c r="A986" s="6">
        <f t="shared" si="30"/>
        <v>43923</v>
      </c>
      <c r="B986" s="6" t="str">
        <f t="shared" si="31"/>
        <v>43923NE</v>
      </c>
      <c r="C986" s="3">
        <v>20200402</v>
      </c>
      <c r="D986" s="4" t="s">
        <v>37</v>
      </c>
      <c r="E986" s="3">
        <v>246</v>
      </c>
      <c r="F986" s="5">
        <v>3978</v>
      </c>
      <c r="G986" s="3">
        <v>5</v>
      </c>
      <c r="H986" t="str">
        <f>VLOOKUP(D986,StateLookup!B:B,1,FALSE)</f>
        <v>NE</v>
      </c>
    </row>
    <row r="987" spans="1:8" ht="15.75" thickBot="1" x14ac:dyDescent="0.3">
      <c r="A987" s="6">
        <f t="shared" si="30"/>
        <v>43923</v>
      </c>
      <c r="B987" s="6" t="str">
        <f t="shared" si="31"/>
        <v>43923NH</v>
      </c>
      <c r="C987" s="3">
        <v>20200402</v>
      </c>
      <c r="D987" s="4" t="s">
        <v>38</v>
      </c>
      <c r="E987" s="3">
        <v>415</v>
      </c>
      <c r="F987" s="5">
        <v>6078</v>
      </c>
      <c r="G987" s="3">
        <v>4</v>
      </c>
      <c r="H987" t="str">
        <f>VLOOKUP(D987,StateLookup!B:B,1,FALSE)</f>
        <v>NH</v>
      </c>
    </row>
    <row r="988" spans="1:8" ht="15.75" thickBot="1" x14ac:dyDescent="0.3">
      <c r="A988" s="6">
        <f t="shared" si="30"/>
        <v>43923</v>
      </c>
      <c r="B988" s="6" t="str">
        <f t="shared" si="31"/>
        <v>43923NJ</v>
      </c>
      <c r="C988" s="3">
        <v>20200402</v>
      </c>
      <c r="D988" s="4" t="s">
        <v>39</v>
      </c>
      <c r="E988" s="5">
        <v>25590</v>
      </c>
      <c r="F988" s="5">
        <v>33520</v>
      </c>
      <c r="G988" s="3">
        <v>537</v>
      </c>
      <c r="H988" t="str">
        <f>VLOOKUP(D988,StateLookup!B:B,1,FALSE)</f>
        <v>NJ</v>
      </c>
    </row>
    <row r="989" spans="1:8" ht="15.75" thickBot="1" x14ac:dyDescent="0.3">
      <c r="A989" s="6">
        <f t="shared" si="30"/>
        <v>43923</v>
      </c>
      <c r="B989" s="6" t="str">
        <f t="shared" si="31"/>
        <v>43923NM</v>
      </c>
      <c r="C989" s="3">
        <v>20200402</v>
      </c>
      <c r="D989" s="4" t="s">
        <v>40</v>
      </c>
      <c r="E989" s="3">
        <v>363</v>
      </c>
      <c r="F989" s="5">
        <v>13648</v>
      </c>
      <c r="G989" s="3">
        <v>6</v>
      </c>
      <c r="H989" t="str">
        <f>VLOOKUP(D989,StateLookup!B:B,1,FALSE)</f>
        <v>NM</v>
      </c>
    </row>
    <row r="990" spans="1:8" ht="15.75" thickBot="1" x14ac:dyDescent="0.3">
      <c r="A990" s="6">
        <f t="shared" si="30"/>
        <v>43923</v>
      </c>
      <c r="B990" s="6" t="str">
        <f t="shared" si="31"/>
        <v>43923NV</v>
      </c>
      <c r="C990" s="3">
        <v>20200402</v>
      </c>
      <c r="D990" s="4" t="s">
        <v>41</v>
      </c>
      <c r="E990" s="5">
        <v>1458</v>
      </c>
      <c r="F990" s="5">
        <v>12588</v>
      </c>
      <c r="G990" s="3">
        <v>38</v>
      </c>
      <c r="H990" t="str">
        <f>VLOOKUP(D990,StateLookup!B:B,1,FALSE)</f>
        <v>NV</v>
      </c>
    </row>
    <row r="991" spans="1:8" ht="15.75" thickBot="1" x14ac:dyDescent="0.3">
      <c r="A991" s="6">
        <f t="shared" si="30"/>
        <v>43923</v>
      </c>
      <c r="B991" s="6" t="str">
        <f t="shared" si="31"/>
        <v>43923NY</v>
      </c>
      <c r="C991" s="3">
        <v>20200402</v>
      </c>
      <c r="D991" s="4" t="s">
        <v>42</v>
      </c>
      <c r="E991" s="5">
        <v>92381</v>
      </c>
      <c r="F991" s="5">
        <v>146584</v>
      </c>
      <c r="G991" s="3">
        <v>2373</v>
      </c>
      <c r="H991" t="str">
        <f>VLOOKUP(D991,StateLookup!B:B,1,FALSE)</f>
        <v>NY</v>
      </c>
    </row>
    <row r="992" spans="1:8" ht="15.75" thickBot="1" x14ac:dyDescent="0.3">
      <c r="A992" s="6">
        <f t="shared" si="30"/>
        <v>43923</v>
      </c>
      <c r="B992" s="6" t="str">
        <f t="shared" si="31"/>
        <v>43923OH</v>
      </c>
      <c r="C992" s="3">
        <v>20200402</v>
      </c>
      <c r="D992" s="4" t="s">
        <v>43</v>
      </c>
      <c r="E992" s="5">
        <v>2902</v>
      </c>
      <c r="F992" s="5">
        <v>32016</v>
      </c>
      <c r="G992" s="3">
        <v>81</v>
      </c>
      <c r="H992" t="str">
        <f>VLOOKUP(D992,StateLookup!B:B,1,FALSE)</f>
        <v>OH</v>
      </c>
    </row>
    <row r="993" spans="1:8" ht="15.75" thickBot="1" x14ac:dyDescent="0.3">
      <c r="A993" s="6">
        <f t="shared" si="30"/>
        <v>43923</v>
      </c>
      <c r="B993" s="6" t="str">
        <f t="shared" si="31"/>
        <v>43923OK</v>
      </c>
      <c r="C993" s="3">
        <v>20200402</v>
      </c>
      <c r="D993" s="4" t="s">
        <v>44</v>
      </c>
      <c r="E993" s="3">
        <v>879</v>
      </c>
      <c r="F993" s="5">
        <v>1265</v>
      </c>
      <c r="G993" s="3">
        <v>34</v>
      </c>
      <c r="H993" t="str">
        <f>VLOOKUP(D993,StateLookup!B:B,1,FALSE)</f>
        <v>OK</v>
      </c>
    </row>
    <row r="994" spans="1:8" ht="15.75" thickBot="1" x14ac:dyDescent="0.3">
      <c r="A994" s="6">
        <f t="shared" si="30"/>
        <v>43923</v>
      </c>
      <c r="B994" s="6" t="str">
        <f t="shared" si="31"/>
        <v>43923OR</v>
      </c>
      <c r="C994" s="3">
        <v>20200402</v>
      </c>
      <c r="D994" s="4" t="s">
        <v>45</v>
      </c>
      <c r="E994" s="3">
        <v>826</v>
      </c>
      <c r="F994" s="5">
        <v>15259</v>
      </c>
      <c r="G994" s="3">
        <v>21</v>
      </c>
      <c r="H994" t="str">
        <f>VLOOKUP(D994,StateLookup!B:B,1,FALSE)</f>
        <v>OR</v>
      </c>
    </row>
    <row r="995" spans="1:8" ht="15.75" thickBot="1" x14ac:dyDescent="0.3">
      <c r="A995" s="6">
        <f t="shared" si="30"/>
        <v>43923</v>
      </c>
      <c r="B995" s="6" t="str">
        <f t="shared" si="31"/>
        <v>43923PA</v>
      </c>
      <c r="C995" s="3">
        <v>20200402</v>
      </c>
      <c r="D995" s="4" t="s">
        <v>46</v>
      </c>
      <c r="E995" s="5">
        <v>7016</v>
      </c>
      <c r="F995" s="5">
        <v>47698</v>
      </c>
      <c r="G995" s="3">
        <v>90</v>
      </c>
      <c r="H995" t="str">
        <f>VLOOKUP(D995,StateLookup!B:B,1,FALSE)</f>
        <v>PA</v>
      </c>
    </row>
    <row r="996" spans="1:8" ht="15.75" thickBot="1" x14ac:dyDescent="0.3">
      <c r="A996" s="6">
        <f t="shared" si="30"/>
        <v>43923</v>
      </c>
      <c r="B996" s="6" t="str">
        <f t="shared" si="31"/>
        <v>43923PR</v>
      </c>
      <c r="C996" s="3">
        <v>20200402</v>
      </c>
      <c r="D996" s="4" t="s">
        <v>47</v>
      </c>
      <c r="E996" s="3">
        <v>316</v>
      </c>
      <c r="F996" s="5">
        <v>1604</v>
      </c>
      <c r="G996" s="3">
        <v>12</v>
      </c>
      <c r="H996" t="str">
        <f>VLOOKUP(D996,StateLookup!B:B,1,FALSE)</f>
        <v>PR</v>
      </c>
    </row>
    <row r="997" spans="1:8" ht="15.75" thickBot="1" x14ac:dyDescent="0.3">
      <c r="A997" s="6">
        <f t="shared" si="30"/>
        <v>43923</v>
      </c>
      <c r="B997" s="6" t="str">
        <f t="shared" si="31"/>
        <v>43923RI</v>
      </c>
      <c r="C997" s="3">
        <v>20200402</v>
      </c>
      <c r="D997" s="4" t="s">
        <v>48</v>
      </c>
      <c r="E997" s="3">
        <v>657</v>
      </c>
      <c r="F997" s="5">
        <v>4412</v>
      </c>
      <c r="G997" s="3">
        <v>12</v>
      </c>
      <c r="H997" t="str">
        <f>VLOOKUP(D997,StateLookup!B:B,1,FALSE)</f>
        <v>RI</v>
      </c>
    </row>
    <row r="998" spans="1:8" ht="15.75" thickBot="1" x14ac:dyDescent="0.3">
      <c r="A998" s="6">
        <f t="shared" si="30"/>
        <v>43923</v>
      </c>
      <c r="B998" s="6" t="str">
        <f t="shared" si="31"/>
        <v>43923SC</v>
      </c>
      <c r="C998" s="3">
        <v>20200402</v>
      </c>
      <c r="D998" s="4" t="s">
        <v>49</v>
      </c>
      <c r="E998" s="5">
        <v>1554</v>
      </c>
      <c r="F998" s="5">
        <v>5441</v>
      </c>
      <c r="G998" s="3">
        <v>31</v>
      </c>
      <c r="H998" t="str">
        <f>VLOOKUP(D998,StateLookup!B:B,1,FALSE)</f>
        <v>SC</v>
      </c>
    </row>
    <row r="999" spans="1:8" ht="15.75" thickBot="1" x14ac:dyDescent="0.3">
      <c r="A999" s="6">
        <f t="shared" si="30"/>
        <v>43923</v>
      </c>
      <c r="B999" s="6" t="str">
        <f t="shared" si="31"/>
        <v>43923SD</v>
      </c>
      <c r="C999" s="3">
        <v>20200402</v>
      </c>
      <c r="D999" s="4" t="s">
        <v>50</v>
      </c>
      <c r="E999" s="3">
        <v>165</v>
      </c>
      <c r="F999" s="5">
        <v>4217</v>
      </c>
      <c r="G999" s="3">
        <v>2</v>
      </c>
      <c r="H999" t="str">
        <f>VLOOKUP(D999,StateLookup!B:B,1,FALSE)</f>
        <v>SD</v>
      </c>
    </row>
    <row r="1000" spans="1:8" ht="15.75" thickBot="1" x14ac:dyDescent="0.3">
      <c r="A1000" s="6">
        <f t="shared" si="30"/>
        <v>43923</v>
      </c>
      <c r="B1000" s="6" t="str">
        <f t="shared" si="31"/>
        <v>43923TN</v>
      </c>
      <c r="C1000" s="3">
        <v>20200402</v>
      </c>
      <c r="D1000" s="4" t="s">
        <v>51</v>
      </c>
      <c r="E1000" s="5">
        <v>2845</v>
      </c>
      <c r="F1000" s="5">
        <v>31766</v>
      </c>
      <c r="G1000" s="3">
        <v>32</v>
      </c>
      <c r="H1000" t="str">
        <f>VLOOKUP(D1000,StateLookup!B:B,1,FALSE)</f>
        <v>TN</v>
      </c>
    </row>
    <row r="1001" spans="1:8" ht="15.75" thickBot="1" x14ac:dyDescent="0.3">
      <c r="A1001" s="6">
        <f t="shared" si="30"/>
        <v>43923</v>
      </c>
      <c r="B1001" s="6" t="str">
        <f t="shared" si="31"/>
        <v>43923TX</v>
      </c>
      <c r="C1001" s="3">
        <v>20200402</v>
      </c>
      <c r="D1001" s="4" t="s">
        <v>52</v>
      </c>
      <c r="E1001" s="5">
        <v>4669</v>
      </c>
      <c r="F1001" s="5">
        <v>46010</v>
      </c>
      <c r="G1001" s="3">
        <v>70</v>
      </c>
      <c r="H1001" t="str">
        <f>VLOOKUP(D1001,StateLookup!B:B,1,FALSE)</f>
        <v>TX</v>
      </c>
    </row>
    <row r="1002" spans="1:8" ht="15.75" thickBot="1" x14ac:dyDescent="0.3">
      <c r="A1002" s="6">
        <f t="shared" si="30"/>
        <v>43923</v>
      </c>
      <c r="B1002" s="6" t="str">
        <f t="shared" si="31"/>
        <v>43923UT</v>
      </c>
      <c r="C1002" s="3">
        <v>20200402</v>
      </c>
      <c r="D1002" s="4" t="s">
        <v>53</v>
      </c>
      <c r="E1002" s="5">
        <v>1074</v>
      </c>
      <c r="F1002" s="5">
        <v>20155</v>
      </c>
      <c r="G1002" s="3">
        <v>7</v>
      </c>
      <c r="H1002" t="str">
        <f>VLOOKUP(D1002,StateLookup!B:B,1,FALSE)</f>
        <v>UT</v>
      </c>
    </row>
    <row r="1003" spans="1:8" ht="15.75" thickBot="1" x14ac:dyDescent="0.3">
      <c r="A1003" s="6">
        <f t="shared" si="30"/>
        <v>43923</v>
      </c>
      <c r="B1003" s="6" t="str">
        <f t="shared" si="31"/>
        <v>43923VA</v>
      </c>
      <c r="C1003" s="3">
        <v>20200402</v>
      </c>
      <c r="D1003" s="4" t="s">
        <v>54</v>
      </c>
      <c r="E1003" s="5">
        <v>1706</v>
      </c>
      <c r="F1003" s="5">
        <v>15883</v>
      </c>
      <c r="G1003" s="3">
        <v>41</v>
      </c>
      <c r="H1003" t="str">
        <f>VLOOKUP(D1003,StateLookup!B:B,1,FALSE)</f>
        <v>VA</v>
      </c>
    </row>
    <row r="1004" spans="1:8" ht="15.75" thickBot="1" x14ac:dyDescent="0.3">
      <c r="A1004" s="6">
        <f t="shared" si="30"/>
        <v>43923</v>
      </c>
      <c r="B1004" s="6" t="str">
        <f t="shared" si="31"/>
        <v>43923VI</v>
      </c>
      <c r="C1004" s="3">
        <v>20200402</v>
      </c>
      <c r="D1004" s="4" t="s">
        <v>55</v>
      </c>
      <c r="E1004" s="3">
        <v>33</v>
      </c>
      <c r="F1004" s="3">
        <v>149</v>
      </c>
      <c r="G1004" s="4"/>
      <c r="H1004" t="str">
        <f>VLOOKUP(D1004,StateLookup!B:B,1,FALSE)</f>
        <v>VI</v>
      </c>
    </row>
    <row r="1005" spans="1:8" ht="15.75" thickBot="1" x14ac:dyDescent="0.3">
      <c r="A1005" s="6">
        <f t="shared" si="30"/>
        <v>43923</v>
      </c>
      <c r="B1005" s="6" t="str">
        <f t="shared" si="31"/>
        <v>43923VT</v>
      </c>
      <c r="C1005" s="3">
        <v>20200402</v>
      </c>
      <c r="D1005" s="4" t="s">
        <v>56</v>
      </c>
      <c r="E1005" s="3">
        <v>338</v>
      </c>
      <c r="F1005" s="5">
        <v>4711</v>
      </c>
      <c r="G1005" s="3">
        <v>17</v>
      </c>
      <c r="H1005" t="str">
        <f>VLOOKUP(D1005,StateLookup!B:B,1,FALSE)</f>
        <v>VT</v>
      </c>
    </row>
    <row r="1006" spans="1:8" ht="15.75" thickBot="1" x14ac:dyDescent="0.3">
      <c r="A1006" s="6">
        <f t="shared" si="30"/>
        <v>43923</v>
      </c>
      <c r="B1006" s="6" t="str">
        <f t="shared" si="31"/>
        <v>43923WA</v>
      </c>
      <c r="C1006" s="3">
        <v>20200402</v>
      </c>
      <c r="D1006" s="4" t="s">
        <v>57</v>
      </c>
      <c r="E1006" s="5">
        <v>6962</v>
      </c>
      <c r="F1006" s="5">
        <v>68814</v>
      </c>
      <c r="G1006" s="3">
        <v>296</v>
      </c>
      <c r="H1006" t="str">
        <f>VLOOKUP(D1006,StateLookup!B:B,1,FALSE)</f>
        <v>WA</v>
      </c>
    </row>
    <row r="1007" spans="1:8" ht="15.75" thickBot="1" x14ac:dyDescent="0.3">
      <c r="A1007" s="6">
        <f t="shared" si="30"/>
        <v>43923</v>
      </c>
      <c r="B1007" s="6" t="str">
        <f t="shared" si="31"/>
        <v>43923WI</v>
      </c>
      <c r="C1007" s="3">
        <v>20200402</v>
      </c>
      <c r="D1007" s="4" t="s">
        <v>58</v>
      </c>
      <c r="E1007" s="5">
        <v>1730</v>
      </c>
      <c r="F1007" s="5">
        <v>20317</v>
      </c>
      <c r="G1007" s="3">
        <v>31</v>
      </c>
      <c r="H1007" t="str">
        <f>VLOOKUP(D1007,StateLookup!B:B,1,FALSE)</f>
        <v>WI</v>
      </c>
    </row>
    <row r="1008" spans="1:8" ht="15.75" thickBot="1" x14ac:dyDescent="0.3">
      <c r="A1008" s="6">
        <f t="shared" si="30"/>
        <v>43923</v>
      </c>
      <c r="B1008" s="6" t="str">
        <f t="shared" si="31"/>
        <v>43923WV</v>
      </c>
      <c r="C1008" s="3">
        <v>20200402</v>
      </c>
      <c r="D1008" s="4" t="s">
        <v>59</v>
      </c>
      <c r="E1008" s="3">
        <v>217</v>
      </c>
      <c r="F1008" s="5">
        <v>5276</v>
      </c>
      <c r="G1008" s="3">
        <v>2</v>
      </c>
      <c r="H1008" t="str">
        <f>VLOOKUP(D1008,StateLookup!B:B,1,FALSE)</f>
        <v>WV</v>
      </c>
    </row>
    <row r="1009" spans="1:8" ht="15.75" thickBot="1" x14ac:dyDescent="0.3">
      <c r="A1009" s="6">
        <f t="shared" si="30"/>
        <v>43923</v>
      </c>
      <c r="B1009" s="6" t="str">
        <f t="shared" si="31"/>
        <v>43923WY</v>
      </c>
      <c r="C1009" s="3">
        <v>20200402</v>
      </c>
      <c r="D1009" s="4" t="s">
        <v>60</v>
      </c>
      <c r="E1009" s="3">
        <v>150</v>
      </c>
      <c r="F1009" s="5">
        <v>2439</v>
      </c>
      <c r="G1009" s="3">
        <v>0</v>
      </c>
      <c r="H1009" t="str">
        <f>VLOOKUP(D1009,StateLookup!B:B,1,FALSE)</f>
        <v>WY</v>
      </c>
    </row>
    <row r="1010" spans="1:8" ht="15.75" thickBot="1" x14ac:dyDescent="0.3">
      <c r="A1010" s="6">
        <f t="shared" si="30"/>
        <v>43922</v>
      </c>
      <c r="B1010" s="6" t="str">
        <f t="shared" si="31"/>
        <v>43922AK</v>
      </c>
      <c r="C1010" s="3">
        <v>20200401</v>
      </c>
      <c r="D1010" s="4" t="s">
        <v>5</v>
      </c>
      <c r="E1010" s="3">
        <v>133</v>
      </c>
      <c r="F1010" s="5">
        <v>4470</v>
      </c>
      <c r="G1010" s="3">
        <v>3</v>
      </c>
      <c r="H1010" t="str">
        <f>VLOOKUP(D1010,StateLookup!B:B,1,FALSE)</f>
        <v>AK</v>
      </c>
    </row>
    <row r="1011" spans="1:8" ht="15.75" thickBot="1" x14ac:dyDescent="0.3">
      <c r="A1011" s="6">
        <f t="shared" si="30"/>
        <v>43922</v>
      </c>
      <c r="B1011" s="6" t="str">
        <f t="shared" si="31"/>
        <v>43922AL</v>
      </c>
      <c r="C1011" s="3">
        <v>20200401</v>
      </c>
      <c r="D1011" s="4" t="s">
        <v>6</v>
      </c>
      <c r="E1011" s="5">
        <v>1077</v>
      </c>
      <c r="F1011" s="5">
        <v>6697</v>
      </c>
      <c r="G1011" s="3">
        <v>26</v>
      </c>
      <c r="H1011" t="str">
        <f>VLOOKUP(D1011,StateLookup!B:B,1,FALSE)</f>
        <v>AL</v>
      </c>
    </row>
    <row r="1012" spans="1:8" ht="15.75" thickBot="1" x14ac:dyDescent="0.3">
      <c r="A1012" s="6">
        <f t="shared" si="30"/>
        <v>43922</v>
      </c>
      <c r="B1012" s="6" t="str">
        <f t="shared" si="31"/>
        <v>43922AR</v>
      </c>
      <c r="C1012" s="3">
        <v>20200401</v>
      </c>
      <c r="D1012" s="4" t="s">
        <v>7</v>
      </c>
      <c r="E1012" s="3">
        <v>584</v>
      </c>
      <c r="F1012" s="5">
        <v>7354</v>
      </c>
      <c r="G1012" s="3">
        <v>10</v>
      </c>
      <c r="H1012" t="str">
        <f>VLOOKUP(D1012,StateLookup!B:B,1,FALSE)</f>
        <v>AR</v>
      </c>
    </row>
    <row r="1013" spans="1:8" ht="15.75" thickBot="1" x14ac:dyDescent="0.3">
      <c r="A1013" s="6">
        <f t="shared" si="30"/>
        <v>43922</v>
      </c>
      <c r="B1013" s="6" t="str">
        <f t="shared" si="31"/>
        <v>43922AS</v>
      </c>
      <c r="C1013" s="3">
        <v>20200401</v>
      </c>
      <c r="D1013" s="4" t="s">
        <v>8</v>
      </c>
      <c r="E1013" s="3">
        <v>0</v>
      </c>
      <c r="F1013" s="3">
        <v>3</v>
      </c>
      <c r="G1013" s="3">
        <v>0</v>
      </c>
      <c r="H1013" t="str">
        <f>VLOOKUP(D1013,StateLookup!B:B,1,FALSE)</f>
        <v>AS</v>
      </c>
    </row>
    <row r="1014" spans="1:8" ht="15.75" thickBot="1" x14ac:dyDescent="0.3">
      <c r="A1014" s="6">
        <f t="shared" si="30"/>
        <v>43922</v>
      </c>
      <c r="B1014" s="6" t="str">
        <f t="shared" si="31"/>
        <v>43922AZ</v>
      </c>
      <c r="C1014" s="3">
        <v>20200401</v>
      </c>
      <c r="D1014" s="4" t="s">
        <v>9</v>
      </c>
      <c r="E1014" s="5">
        <v>1413</v>
      </c>
      <c r="F1014" s="5">
        <v>19645</v>
      </c>
      <c r="G1014" s="3">
        <v>29</v>
      </c>
      <c r="H1014" t="str">
        <f>VLOOKUP(D1014,StateLookup!B:B,1,FALSE)</f>
        <v>AZ</v>
      </c>
    </row>
    <row r="1015" spans="1:8" ht="15.75" thickBot="1" x14ac:dyDescent="0.3">
      <c r="A1015" s="6">
        <f t="shared" si="30"/>
        <v>43922</v>
      </c>
      <c r="B1015" s="6" t="str">
        <f t="shared" si="31"/>
        <v>43922CA</v>
      </c>
      <c r="C1015" s="3">
        <v>20200401</v>
      </c>
      <c r="D1015" s="4" t="s">
        <v>10</v>
      </c>
      <c r="E1015" s="5">
        <v>8155</v>
      </c>
      <c r="F1015" s="5">
        <v>21772</v>
      </c>
      <c r="G1015" s="3">
        <v>171</v>
      </c>
      <c r="H1015" t="str">
        <f>VLOOKUP(D1015,StateLookup!B:B,1,FALSE)</f>
        <v>CA</v>
      </c>
    </row>
    <row r="1016" spans="1:8" ht="15.75" thickBot="1" x14ac:dyDescent="0.3">
      <c r="A1016" s="6">
        <f t="shared" si="30"/>
        <v>43922</v>
      </c>
      <c r="B1016" s="6" t="str">
        <f t="shared" si="31"/>
        <v>43922CO</v>
      </c>
      <c r="C1016" s="3">
        <v>20200401</v>
      </c>
      <c r="D1016" s="4" t="s">
        <v>11</v>
      </c>
      <c r="E1016" s="5">
        <v>2966</v>
      </c>
      <c r="F1016" s="5">
        <v>13883</v>
      </c>
      <c r="G1016" s="3">
        <v>69</v>
      </c>
      <c r="H1016" t="str">
        <f>VLOOKUP(D1016,StateLookup!B:B,1,FALSE)</f>
        <v>CO</v>
      </c>
    </row>
    <row r="1017" spans="1:8" ht="15.75" thickBot="1" x14ac:dyDescent="0.3">
      <c r="A1017" s="6">
        <f t="shared" si="30"/>
        <v>43922</v>
      </c>
      <c r="B1017" s="6" t="str">
        <f t="shared" si="31"/>
        <v>43922CT</v>
      </c>
      <c r="C1017" s="3">
        <v>20200401</v>
      </c>
      <c r="D1017" s="4" t="s">
        <v>12</v>
      </c>
      <c r="E1017" s="5">
        <v>3557</v>
      </c>
      <c r="F1017" s="5">
        <v>13043</v>
      </c>
      <c r="G1017" s="3">
        <v>85</v>
      </c>
      <c r="H1017" t="str">
        <f>VLOOKUP(D1017,StateLookup!B:B,1,FALSE)</f>
        <v>CT</v>
      </c>
    </row>
    <row r="1018" spans="1:8" ht="15.75" thickBot="1" x14ac:dyDescent="0.3">
      <c r="A1018" s="6">
        <f t="shared" si="30"/>
        <v>43922</v>
      </c>
      <c r="B1018" s="6" t="str">
        <f t="shared" si="31"/>
        <v>43922DC</v>
      </c>
      <c r="C1018" s="3">
        <v>20200401</v>
      </c>
      <c r="D1018" s="4" t="s">
        <v>13</v>
      </c>
      <c r="E1018" s="3">
        <v>586</v>
      </c>
      <c r="F1018" s="5">
        <v>3262</v>
      </c>
      <c r="G1018" s="3">
        <v>11</v>
      </c>
      <c r="H1018" t="str">
        <f>VLOOKUP(D1018,StateLookup!B:B,1,FALSE)</f>
        <v>DC</v>
      </c>
    </row>
    <row r="1019" spans="1:8" ht="15.75" thickBot="1" x14ac:dyDescent="0.3">
      <c r="A1019" s="6">
        <f t="shared" si="30"/>
        <v>43922</v>
      </c>
      <c r="B1019" s="6" t="str">
        <f t="shared" si="31"/>
        <v>43922DE</v>
      </c>
      <c r="C1019" s="3">
        <v>20200401</v>
      </c>
      <c r="D1019" s="4" t="s">
        <v>14</v>
      </c>
      <c r="E1019" s="3">
        <v>368</v>
      </c>
      <c r="F1019" s="5">
        <v>4015</v>
      </c>
      <c r="G1019" s="3">
        <v>11</v>
      </c>
      <c r="H1019" t="str">
        <f>VLOOKUP(D1019,StateLookup!B:B,1,FALSE)</f>
        <v>DE</v>
      </c>
    </row>
    <row r="1020" spans="1:8" ht="15.75" thickBot="1" x14ac:dyDescent="0.3">
      <c r="A1020" s="6">
        <f t="shared" si="30"/>
        <v>43922</v>
      </c>
      <c r="B1020" s="6" t="str">
        <f t="shared" si="31"/>
        <v>43922FL</v>
      </c>
      <c r="C1020" s="3">
        <v>20200401</v>
      </c>
      <c r="D1020" s="4" t="s">
        <v>15</v>
      </c>
      <c r="E1020" s="5">
        <v>6955</v>
      </c>
      <c r="F1020" s="5">
        <v>59529</v>
      </c>
      <c r="G1020" s="3">
        <v>87</v>
      </c>
      <c r="H1020" t="str">
        <f>VLOOKUP(D1020,StateLookup!B:B,1,FALSE)</f>
        <v>FL</v>
      </c>
    </row>
    <row r="1021" spans="1:8" ht="15.75" thickBot="1" x14ac:dyDescent="0.3">
      <c r="A1021" s="6">
        <f t="shared" si="30"/>
        <v>43922</v>
      </c>
      <c r="B1021" s="6" t="str">
        <f t="shared" si="31"/>
        <v>43922GA</v>
      </c>
      <c r="C1021" s="3">
        <v>20200401</v>
      </c>
      <c r="D1021" s="4" t="s">
        <v>16</v>
      </c>
      <c r="E1021" s="5">
        <v>4638</v>
      </c>
      <c r="F1021" s="5">
        <v>15688</v>
      </c>
      <c r="G1021" s="3">
        <v>139</v>
      </c>
      <c r="H1021" t="str">
        <f>VLOOKUP(D1021,StateLookup!B:B,1,FALSE)</f>
        <v>GA</v>
      </c>
    </row>
    <row r="1022" spans="1:8" ht="15.75" thickBot="1" x14ac:dyDescent="0.3">
      <c r="A1022" s="6">
        <f t="shared" si="30"/>
        <v>43922</v>
      </c>
      <c r="B1022" s="6" t="str">
        <f t="shared" si="31"/>
        <v>43922GU</v>
      </c>
      <c r="C1022" s="3">
        <v>20200401</v>
      </c>
      <c r="D1022" s="4" t="s">
        <v>17</v>
      </c>
      <c r="E1022" s="3">
        <v>77</v>
      </c>
      <c r="F1022" s="3">
        <v>406</v>
      </c>
      <c r="G1022" s="3">
        <v>3</v>
      </c>
      <c r="H1022" t="str">
        <f>VLOOKUP(D1022,StateLookup!B:B,1,FALSE)</f>
        <v>GU</v>
      </c>
    </row>
    <row r="1023" spans="1:8" ht="15.75" thickBot="1" x14ac:dyDescent="0.3">
      <c r="A1023" s="6">
        <f t="shared" si="30"/>
        <v>43922</v>
      </c>
      <c r="B1023" s="6" t="str">
        <f t="shared" si="31"/>
        <v>43922HI</v>
      </c>
      <c r="C1023" s="3">
        <v>20200401</v>
      </c>
      <c r="D1023" s="4" t="s">
        <v>18</v>
      </c>
      <c r="E1023" s="3">
        <v>208</v>
      </c>
      <c r="F1023" s="5">
        <v>8721</v>
      </c>
      <c r="G1023" s="3">
        <v>1</v>
      </c>
      <c r="H1023" t="str">
        <f>VLOOKUP(D1023,StateLookup!B:B,1,FALSE)</f>
        <v>HI</v>
      </c>
    </row>
    <row r="1024" spans="1:8" ht="15.75" thickBot="1" x14ac:dyDescent="0.3">
      <c r="A1024" s="6">
        <f t="shared" si="30"/>
        <v>43922</v>
      </c>
      <c r="B1024" s="6" t="str">
        <f t="shared" si="31"/>
        <v>43922IA</v>
      </c>
      <c r="C1024" s="3">
        <v>20200401</v>
      </c>
      <c r="D1024" s="4" t="s">
        <v>19</v>
      </c>
      <c r="E1024" s="3">
        <v>549</v>
      </c>
      <c r="F1024" s="5">
        <v>7304</v>
      </c>
      <c r="G1024" s="3">
        <v>9</v>
      </c>
      <c r="H1024" t="str">
        <f>VLOOKUP(D1024,StateLookup!B:B,1,FALSE)</f>
        <v>IA</v>
      </c>
    </row>
    <row r="1025" spans="1:8" ht="15.75" thickBot="1" x14ac:dyDescent="0.3">
      <c r="A1025" s="6">
        <f t="shared" si="30"/>
        <v>43922</v>
      </c>
      <c r="B1025" s="6" t="str">
        <f t="shared" si="31"/>
        <v>43922ID</v>
      </c>
      <c r="C1025" s="3">
        <v>20200401</v>
      </c>
      <c r="D1025" s="4" t="s">
        <v>20</v>
      </c>
      <c r="E1025" s="3">
        <v>525</v>
      </c>
      <c r="F1025" s="5">
        <v>6076</v>
      </c>
      <c r="G1025" s="3">
        <v>9</v>
      </c>
      <c r="H1025" t="str">
        <f>VLOOKUP(D1025,StateLookup!B:B,1,FALSE)</f>
        <v>ID</v>
      </c>
    </row>
    <row r="1026" spans="1:8" ht="15.75" thickBot="1" x14ac:dyDescent="0.3">
      <c r="A1026" s="6">
        <f t="shared" si="30"/>
        <v>43922</v>
      </c>
      <c r="B1026" s="6" t="str">
        <f t="shared" si="31"/>
        <v>43922IL</v>
      </c>
      <c r="C1026" s="3">
        <v>20200401</v>
      </c>
      <c r="D1026" s="4" t="s">
        <v>21</v>
      </c>
      <c r="E1026" s="5">
        <v>6980</v>
      </c>
      <c r="F1026" s="5">
        <v>33404</v>
      </c>
      <c r="G1026" s="3">
        <v>141</v>
      </c>
      <c r="H1026" t="str">
        <f>VLOOKUP(D1026,StateLookup!B:B,1,FALSE)</f>
        <v>IL</v>
      </c>
    </row>
    <row r="1027" spans="1:8" ht="15.75" thickBot="1" x14ac:dyDescent="0.3">
      <c r="A1027" s="6">
        <f t="shared" ref="A1027:A1090" si="32">DATE(LEFT(C1027,4),LEFT(RIGHT(C1027,4),2),RIGHT(C1027,2))</f>
        <v>43922</v>
      </c>
      <c r="B1027" s="6" t="str">
        <f t="shared" ref="B1027:B1090" si="33">A1027&amp;D1027</f>
        <v>43922IN</v>
      </c>
      <c r="C1027" s="3">
        <v>20200401</v>
      </c>
      <c r="D1027" s="4" t="s">
        <v>22</v>
      </c>
      <c r="E1027" s="5">
        <v>2565</v>
      </c>
      <c r="F1027" s="5">
        <v>11810</v>
      </c>
      <c r="G1027" s="3">
        <v>65</v>
      </c>
      <c r="H1027" t="str">
        <f>VLOOKUP(D1027,StateLookup!B:B,1,FALSE)</f>
        <v>IN</v>
      </c>
    </row>
    <row r="1028" spans="1:8" ht="15.75" thickBot="1" x14ac:dyDescent="0.3">
      <c r="A1028" s="6">
        <f t="shared" si="32"/>
        <v>43922</v>
      </c>
      <c r="B1028" s="6" t="str">
        <f t="shared" si="33"/>
        <v>43922KS</v>
      </c>
      <c r="C1028" s="3">
        <v>20200401</v>
      </c>
      <c r="D1028" s="4" t="s">
        <v>23</v>
      </c>
      <c r="E1028" s="3">
        <v>482</v>
      </c>
      <c r="F1028" s="5">
        <v>5411</v>
      </c>
      <c r="G1028" s="3">
        <v>10</v>
      </c>
      <c r="H1028" t="str">
        <f>VLOOKUP(D1028,StateLookup!B:B,1,FALSE)</f>
        <v>KS</v>
      </c>
    </row>
    <row r="1029" spans="1:8" ht="15.75" thickBot="1" x14ac:dyDescent="0.3">
      <c r="A1029" s="6">
        <f t="shared" si="32"/>
        <v>43922</v>
      </c>
      <c r="B1029" s="6" t="str">
        <f t="shared" si="33"/>
        <v>43922KY</v>
      </c>
      <c r="C1029" s="3">
        <v>20200401</v>
      </c>
      <c r="D1029" s="4" t="s">
        <v>24</v>
      </c>
      <c r="E1029" s="3">
        <v>591</v>
      </c>
      <c r="F1029" s="5">
        <v>6965</v>
      </c>
      <c r="G1029" s="3">
        <v>17</v>
      </c>
      <c r="H1029" t="str">
        <f>VLOOKUP(D1029,StateLookup!B:B,1,FALSE)</f>
        <v>KY</v>
      </c>
    </row>
    <row r="1030" spans="1:8" ht="15.75" thickBot="1" x14ac:dyDescent="0.3">
      <c r="A1030" s="6">
        <f t="shared" si="32"/>
        <v>43922</v>
      </c>
      <c r="B1030" s="6" t="str">
        <f t="shared" si="33"/>
        <v>43922LA</v>
      </c>
      <c r="C1030" s="3">
        <v>20200401</v>
      </c>
      <c r="D1030" s="4" t="s">
        <v>25</v>
      </c>
      <c r="E1030" s="5">
        <v>6424</v>
      </c>
      <c r="F1030" s="5">
        <v>39352</v>
      </c>
      <c r="G1030" s="3">
        <v>273</v>
      </c>
      <c r="H1030" t="str">
        <f>VLOOKUP(D1030,StateLookup!B:B,1,FALSE)</f>
        <v>LA</v>
      </c>
    </row>
    <row r="1031" spans="1:8" ht="15.75" thickBot="1" x14ac:dyDescent="0.3">
      <c r="A1031" s="6">
        <f t="shared" si="32"/>
        <v>43922</v>
      </c>
      <c r="B1031" s="6" t="str">
        <f t="shared" si="33"/>
        <v>43922MA</v>
      </c>
      <c r="C1031" s="3">
        <v>20200401</v>
      </c>
      <c r="D1031" s="4" t="s">
        <v>26</v>
      </c>
      <c r="E1031" s="5">
        <v>7738</v>
      </c>
      <c r="F1031" s="5">
        <v>44000</v>
      </c>
      <c r="G1031" s="3">
        <v>122</v>
      </c>
      <c r="H1031" t="str">
        <f>VLOOKUP(D1031,StateLookup!B:B,1,FALSE)</f>
        <v>MA</v>
      </c>
    </row>
    <row r="1032" spans="1:8" ht="15.75" thickBot="1" x14ac:dyDescent="0.3">
      <c r="A1032" s="6">
        <f t="shared" si="32"/>
        <v>43922</v>
      </c>
      <c r="B1032" s="6" t="str">
        <f t="shared" si="33"/>
        <v>43922MD</v>
      </c>
      <c r="C1032" s="3">
        <v>20200401</v>
      </c>
      <c r="D1032" s="4" t="s">
        <v>27</v>
      </c>
      <c r="E1032" s="5">
        <v>1985</v>
      </c>
      <c r="F1032" s="5">
        <v>17233</v>
      </c>
      <c r="G1032" s="3">
        <v>31</v>
      </c>
      <c r="H1032" t="str">
        <f>VLOOKUP(D1032,StateLookup!B:B,1,FALSE)</f>
        <v>MD</v>
      </c>
    </row>
    <row r="1033" spans="1:8" ht="15.75" thickBot="1" x14ac:dyDescent="0.3">
      <c r="A1033" s="6">
        <f t="shared" si="32"/>
        <v>43922</v>
      </c>
      <c r="B1033" s="6" t="str">
        <f t="shared" si="33"/>
        <v>43922ME</v>
      </c>
      <c r="C1033" s="3">
        <v>20200401</v>
      </c>
      <c r="D1033" s="4" t="s">
        <v>28</v>
      </c>
      <c r="E1033" s="3">
        <v>344</v>
      </c>
      <c r="F1033" s="5">
        <v>6088</v>
      </c>
      <c r="G1033" s="3">
        <v>7</v>
      </c>
      <c r="H1033" t="str">
        <f>VLOOKUP(D1033,StateLookup!B:B,1,FALSE)</f>
        <v>ME</v>
      </c>
    </row>
    <row r="1034" spans="1:8" ht="15.75" thickBot="1" x14ac:dyDescent="0.3">
      <c r="A1034" s="6">
        <f t="shared" si="32"/>
        <v>43922</v>
      </c>
      <c r="B1034" s="6" t="str">
        <f t="shared" si="33"/>
        <v>43922MI</v>
      </c>
      <c r="C1034" s="3">
        <v>20200401</v>
      </c>
      <c r="D1034" s="4" t="s">
        <v>29</v>
      </c>
      <c r="E1034" s="5">
        <v>12888</v>
      </c>
      <c r="F1034" s="5">
        <v>27237</v>
      </c>
      <c r="G1034" s="3">
        <v>337</v>
      </c>
      <c r="H1034" t="str">
        <f>VLOOKUP(D1034,StateLookup!B:B,1,FALSE)</f>
        <v>MI</v>
      </c>
    </row>
    <row r="1035" spans="1:8" ht="15.75" thickBot="1" x14ac:dyDescent="0.3">
      <c r="A1035" s="6">
        <f t="shared" si="32"/>
        <v>43922</v>
      </c>
      <c r="B1035" s="6" t="str">
        <f t="shared" si="33"/>
        <v>43922MN</v>
      </c>
      <c r="C1035" s="3">
        <v>20200401</v>
      </c>
      <c r="D1035" s="4" t="s">
        <v>30</v>
      </c>
      <c r="E1035" s="3">
        <v>689</v>
      </c>
      <c r="F1035" s="5">
        <v>20502</v>
      </c>
      <c r="G1035" s="3">
        <v>17</v>
      </c>
      <c r="H1035" t="str">
        <f>VLOOKUP(D1035,StateLookup!B:B,1,FALSE)</f>
        <v>MN</v>
      </c>
    </row>
    <row r="1036" spans="1:8" ht="15.75" thickBot="1" x14ac:dyDescent="0.3">
      <c r="A1036" s="6">
        <f t="shared" si="32"/>
        <v>43922</v>
      </c>
      <c r="B1036" s="6" t="str">
        <f t="shared" si="33"/>
        <v>43922MO</v>
      </c>
      <c r="C1036" s="3">
        <v>20200401</v>
      </c>
      <c r="D1036" s="4" t="s">
        <v>31</v>
      </c>
      <c r="E1036" s="5">
        <v>1581</v>
      </c>
      <c r="F1036" s="5">
        <v>15846</v>
      </c>
      <c r="G1036" s="3">
        <v>18</v>
      </c>
      <c r="H1036" t="str">
        <f>VLOOKUP(D1036,StateLookup!B:B,1,FALSE)</f>
        <v>MO</v>
      </c>
    </row>
    <row r="1037" spans="1:8" ht="15.75" thickBot="1" x14ac:dyDescent="0.3">
      <c r="A1037" s="6">
        <f t="shared" si="32"/>
        <v>43922</v>
      </c>
      <c r="B1037" s="6" t="str">
        <f t="shared" si="33"/>
        <v>43922MP</v>
      </c>
      <c r="C1037" s="3">
        <v>20200401</v>
      </c>
      <c r="D1037" s="4" t="s">
        <v>32</v>
      </c>
      <c r="E1037" s="3">
        <v>6</v>
      </c>
      <c r="F1037" s="4"/>
      <c r="G1037" s="4"/>
      <c r="H1037" t="str">
        <f>VLOOKUP(D1037,StateLookup!B:B,1,FALSE)</f>
        <v>MP</v>
      </c>
    </row>
    <row r="1038" spans="1:8" ht="15.75" thickBot="1" x14ac:dyDescent="0.3">
      <c r="A1038" s="6">
        <f t="shared" si="32"/>
        <v>43922</v>
      </c>
      <c r="B1038" s="6" t="str">
        <f t="shared" si="33"/>
        <v>43922MS</v>
      </c>
      <c r="C1038" s="3">
        <v>20200401</v>
      </c>
      <c r="D1038" s="4" t="s">
        <v>33</v>
      </c>
      <c r="E1038" s="5">
        <v>1073</v>
      </c>
      <c r="F1038" s="5">
        <v>3712</v>
      </c>
      <c r="G1038" s="3">
        <v>22</v>
      </c>
      <c r="H1038" t="str">
        <f>VLOOKUP(D1038,StateLookup!B:B,1,FALSE)</f>
        <v>MS</v>
      </c>
    </row>
    <row r="1039" spans="1:8" ht="15.75" thickBot="1" x14ac:dyDescent="0.3">
      <c r="A1039" s="6">
        <f t="shared" si="32"/>
        <v>43922</v>
      </c>
      <c r="B1039" s="6" t="str">
        <f t="shared" si="33"/>
        <v>43922MT</v>
      </c>
      <c r="C1039" s="3">
        <v>20200401</v>
      </c>
      <c r="D1039" s="4" t="s">
        <v>34</v>
      </c>
      <c r="E1039" s="3">
        <v>208</v>
      </c>
      <c r="F1039" s="5">
        <v>4710</v>
      </c>
      <c r="G1039" s="3">
        <v>5</v>
      </c>
      <c r="H1039" t="str">
        <f>VLOOKUP(D1039,StateLookup!B:B,1,FALSE)</f>
        <v>MT</v>
      </c>
    </row>
    <row r="1040" spans="1:8" ht="15.75" thickBot="1" x14ac:dyDescent="0.3">
      <c r="A1040" s="6">
        <f t="shared" si="32"/>
        <v>43922</v>
      </c>
      <c r="B1040" s="6" t="str">
        <f t="shared" si="33"/>
        <v>43922NC</v>
      </c>
      <c r="C1040" s="3">
        <v>20200401</v>
      </c>
      <c r="D1040" s="4" t="s">
        <v>35</v>
      </c>
      <c r="E1040" s="5">
        <v>1584</v>
      </c>
      <c r="F1040" s="5">
        <v>24659</v>
      </c>
      <c r="G1040" s="3">
        <v>10</v>
      </c>
      <c r="H1040" t="str">
        <f>VLOOKUP(D1040,StateLookup!B:B,1,FALSE)</f>
        <v>NC</v>
      </c>
    </row>
    <row r="1041" spans="1:8" ht="15.75" thickBot="1" x14ac:dyDescent="0.3">
      <c r="A1041" s="6">
        <f t="shared" si="32"/>
        <v>43922</v>
      </c>
      <c r="B1041" s="6" t="str">
        <f t="shared" si="33"/>
        <v>43922ND</v>
      </c>
      <c r="C1041" s="3">
        <v>20200401</v>
      </c>
      <c r="D1041" s="4" t="s">
        <v>36</v>
      </c>
      <c r="E1041" s="3">
        <v>142</v>
      </c>
      <c r="F1041" s="5">
        <v>4351</v>
      </c>
      <c r="G1041" s="3">
        <v>3</v>
      </c>
      <c r="H1041" t="str">
        <f>VLOOKUP(D1041,StateLookup!B:B,1,FALSE)</f>
        <v>ND</v>
      </c>
    </row>
    <row r="1042" spans="1:8" ht="15.75" thickBot="1" x14ac:dyDescent="0.3">
      <c r="A1042" s="6">
        <f t="shared" si="32"/>
        <v>43922</v>
      </c>
      <c r="B1042" s="6" t="str">
        <f t="shared" si="33"/>
        <v>43922NE</v>
      </c>
      <c r="C1042" s="3">
        <v>20200401</v>
      </c>
      <c r="D1042" s="4" t="s">
        <v>37</v>
      </c>
      <c r="E1042" s="3">
        <v>210</v>
      </c>
      <c r="F1042" s="5">
        <v>3475</v>
      </c>
      <c r="G1042" s="3">
        <v>4</v>
      </c>
      <c r="H1042" t="str">
        <f>VLOOKUP(D1042,StateLookup!B:B,1,FALSE)</f>
        <v>NE</v>
      </c>
    </row>
    <row r="1043" spans="1:8" ht="15.75" thickBot="1" x14ac:dyDescent="0.3">
      <c r="A1043" s="6">
        <f t="shared" si="32"/>
        <v>43922</v>
      </c>
      <c r="B1043" s="6" t="str">
        <f t="shared" si="33"/>
        <v>43922NH</v>
      </c>
      <c r="C1043" s="3">
        <v>20200401</v>
      </c>
      <c r="D1043" s="4" t="s">
        <v>38</v>
      </c>
      <c r="E1043" s="3">
        <v>415</v>
      </c>
      <c r="F1043" s="5">
        <v>5985</v>
      </c>
      <c r="G1043" s="3">
        <v>4</v>
      </c>
      <c r="H1043" t="str">
        <f>VLOOKUP(D1043,StateLookup!B:B,1,FALSE)</f>
        <v>NH</v>
      </c>
    </row>
    <row r="1044" spans="1:8" ht="15.75" thickBot="1" x14ac:dyDescent="0.3">
      <c r="A1044" s="6">
        <f t="shared" si="32"/>
        <v>43922</v>
      </c>
      <c r="B1044" s="6" t="str">
        <f t="shared" si="33"/>
        <v>43922NJ</v>
      </c>
      <c r="C1044" s="3">
        <v>20200401</v>
      </c>
      <c r="D1044" s="4" t="s">
        <v>39</v>
      </c>
      <c r="E1044" s="5">
        <v>22255</v>
      </c>
      <c r="F1044" s="5">
        <v>30387</v>
      </c>
      <c r="G1044" s="3">
        <v>355</v>
      </c>
      <c r="H1044" t="str">
        <f>VLOOKUP(D1044,StateLookup!B:B,1,FALSE)</f>
        <v>NJ</v>
      </c>
    </row>
    <row r="1045" spans="1:8" ht="15.75" thickBot="1" x14ac:dyDescent="0.3">
      <c r="A1045" s="6">
        <f t="shared" si="32"/>
        <v>43922</v>
      </c>
      <c r="B1045" s="6" t="str">
        <f t="shared" si="33"/>
        <v>43922NM</v>
      </c>
      <c r="C1045" s="3">
        <v>20200401</v>
      </c>
      <c r="D1045" s="4" t="s">
        <v>40</v>
      </c>
      <c r="E1045" s="3">
        <v>315</v>
      </c>
      <c r="F1045" s="5">
        <v>12925</v>
      </c>
      <c r="G1045" s="3">
        <v>5</v>
      </c>
      <c r="H1045" t="str">
        <f>VLOOKUP(D1045,StateLookup!B:B,1,FALSE)</f>
        <v>NM</v>
      </c>
    </row>
    <row r="1046" spans="1:8" ht="15.75" thickBot="1" x14ac:dyDescent="0.3">
      <c r="A1046" s="6">
        <f t="shared" si="32"/>
        <v>43922</v>
      </c>
      <c r="B1046" s="6" t="str">
        <f t="shared" si="33"/>
        <v>43922NV</v>
      </c>
      <c r="C1046" s="3">
        <v>20200401</v>
      </c>
      <c r="D1046" s="4" t="s">
        <v>41</v>
      </c>
      <c r="E1046" s="5">
        <v>1279</v>
      </c>
      <c r="F1046" s="5">
        <v>11519</v>
      </c>
      <c r="G1046" s="3">
        <v>26</v>
      </c>
      <c r="H1046" t="str">
        <f>VLOOKUP(D1046,StateLookup!B:B,1,FALSE)</f>
        <v>NV</v>
      </c>
    </row>
    <row r="1047" spans="1:8" ht="15.75" thickBot="1" x14ac:dyDescent="0.3">
      <c r="A1047" s="6">
        <f t="shared" si="32"/>
        <v>43922</v>
      </c>
      <c r="B1047" s="6" t="str">
        <f t="shared" si="33"/>
        <v>43922NY</v>
      </c>
      <c r="C1047" s="3">
        <v>20200401</v>
      </c>
      <c r="D1047" s="4" t="s">
        <v>42</v>
      </c>
      <c r="E1047" s="5">
        <v>83712</v>
      </c>
      <c r="F1047" s="5">
        <v>137168</v>
      </c>
      <c r="G1047" s="3">
        <v>1941</v>
      </c>
      <c r="H1047" t="str">
        <f>VLOOKUP(D1047,StateLookup!B:B,1,FALSE)</f>
        <v>NY</v>
      </c>
    </row>
    <row r="1048" spans="1:8" ht="15.75" thickBot="1" x14ac:dyDescent="0.3">
      <c r="A1048" s="6">
        <f t="shared" si="32"/>
        <v>43922</v>
      </c>
      <c r="B1048" s="6" t="str">
        <f t="shared" si="33"/>
        <v>43922OH</v>
      </c>
      <c r="C1048" s="3">
        <v>20200401</v>
      </c>
      <c r="D1048" s="4" t="s">
        <v>43</v>
      </c>
      <c r="E1048" s="5">
        <v>2547</v>
      </c>
      <c r="F1048" s="5">
        <v>26992</v>
      </c>
      <c r="G1048" s="3">
        <v>65</v>
      </c>
      <c r="H1048" t="str">
        <f>VLOOKUP(D1048,StateLookup!B:B,1,FALSE)</f>
        <v>OH</v>
      </c>
    </row>
    <row r="1049" spans="1:8" ht="15.75" thickBot="1" x14ac:dyDescent="0.3">
      <c r="A1049" s="6">
        <f t="shared" si="32"/>
        <v>43922</v>
      </c>
      <c r="B1049" s="6" t="str">
        <f t="shared" si="33"/>
        <v>43922OK</v>
      </c>
      <c r="C1049" s="3">
        <v>20200401</v>
      </c>
      <c r="D1049" s="4" t="s">
        <v>44</v>
      </c>
      <c r="E1049" s="3">
        <v>719</v>
      </c>
      <c r="F1049" s="5">
        <v>1248</v>
      </c>
      <c r="G1049" s="3">
        <v>30</v>
      </c>
      <c r="H1049" t="str">
        <f>VLOOKUP(D1049,StateLookup!B:B,1,FALSE)</f>
        <v>OK</v>
      </c>
    </row>
    <row r="1050" spans="1:8" ht="15.75" thickBot="1" x14ac:dyDescent="0.3">
      <c r="A1050" s="6">
        <f t="shared" si="32"/>
        <v>43922</v>
      </c>
      <c r="B1050" s="6" t="str">
        <f t="shared" si="33"/>
        <v>43922OR</v>
      </c>
      <c r="C1050" s="3">
        <v>20200401</v>
      </c>
      <c r="D1050" s="4" t="s">
        <v>45</v>
      </c>
      <c r="E1050" s="3">
        <v>736</v>
      </c>
      <c r="F1050" s="5">
        <v>13136</v>
      </c>
      <c r="G1050" s="3">
        <v>18</v>
      </c>
      <c r="H1050" t="str">
        <f>VLOOKUP(D1050,StateLookup!B:B,1,FALSE)</f>
        <v>OR</v>
      </c>
    </row>
    <row r="1051" spans="1:8" ht="15.75" thickBot="1" x14ac:dyDescent="0.3">
      <c r="A1051" s="6">
        <f t="shared" si="32"/>
        <v>43922</v>
      </c>
      <c r="B1051" s="6" t="str">
        <f t="shared" si="33"/>
        <v>43922PA</v>
      </c>
      <c r="C1051" s="3">
        <v>20200401</v>
      </c>
      <c r="D1051" s="4" t="s">
        <v>46</v>
      </c>
      <c r="E1051" s="5">
        <v>5805</v>
      </c>
      <c r="F1051" s="5">
        <v>42427</v>
      </c>
      <c r="G1051" s="3">
        <v>74</v>
      </c>
      <c r="H1051" t="str">
        <f>VLOOKUP(D1051,StateLookup!B:B,1,FALSE)</f>
        <v>PA</v>
      </c>
    </row>
    <row r="1052" spans="1:8" ht="15.75" thickBot="1" x14ac:dyDescent="0.3">
      <c r="A1052" s="6">
        <f t="shared" si="32"/>
        <v>43922</v>
      </c>
      <c r="B1052" s="6" t="str">
        <f t="shared" si="33"/>
        <v>43922PR</v>
      </c>
      <c r="C1052" s="3">
        <v>20200401</v>
      </c>
      <c r="D1052" s="4" t="s">
        <v>47</v>
      </c>
      <c r="E1052" s="3">
        <v>286</v>
      </c>
      <c r="F1052" s="5">
        <v>1409</v>
      </c>
      <c r="G1052" s="3">
        <v>11</v>
      </c>
      <c r="H1052" t="str">
        <f>VLOOKUP(D1052,StateLookup!B:B,1,FALSE)</f>
        <v>PR</v>
      </c>
    </row>
    <row r="1053" spans="1:8" ht="15.75" thickBot="1" x14ac:dyDescent="0.3">
      <c r="A1053" s="6">
        <f t="shared" si="32"/>
        <v>43922</v>
      </c>
      <c r="B1053" s="6" t="str">
        <f t="shared" si="33"/>
        <v>43922RI</v>
      </c>
      <c r="C1053" s="3">
        <v>20200401</v>
      </c>
      <c r="D1053" s="4" t="s">
        <v>48</v>
      </c>
      <c r="E1053" s="3">
        <v>566</v>
      </c>
      <c r="F1053" s="5">
        <v>3831</v>
      </c>
      <c r="G1053" s="3">
        <v>10</v>
      </c>
      <c r="H1053" t="str">
        <f>VLOOKUP(D1053,StateLookup!B:B,1,FALSE)</f>
        <v>RI</v>
      </c>
    </row>
    <row r="1054" spans="1:8" ht="15.75" thickBot="1" x14ac:dyDescent="0.3">
      <c r="A1054" s="6">
        <f t="shared" si="32"/>
        <v>43922</v>
      </c>
      <c r="B1054" s="6" t="str">
        <f t="shared" si="33"/>
        <v>43922SC</v>
      </c>
      <c r="C1054" s="3">
        <v>20200401</v>
      </c>
      <c r="D1054" s="4" t="s">
        <v>49</v>
      </c>
      <c r="E1054" s="5">
        <v>1293</v>
      </c>
      <c r="F1054" s="5">
        <v>5033</v>
      </c>
      <c r="G1054" s="3">
        <v>26</v>
      </c>
      <c r="H1054" t="str">
        <f>VLOOKUP(D1054,StateLookup!B:B,1,FALSE)</f>
        <v>SC</v>
      </c>
    </row>
    <row r="1055" spans="1:8" ht="15.75" thickBot="1" x14ac:dyDescent="0.3">
      <c r="A1055" s="6">
        <f t="shared" si="32"/>
        <v>43922</v>
      </c>
      <c r="B1055" s="6" t="str">
        <f t="shared" si="33"/>
        <v>43922SD</v>
      </c>
      <c r="C1055" s="3">
        <v>20200401</v>
      </c>
      <c r="D1055" s="4" t="s">
        <v>50</v>
      </c>
      <c r="E1055" s="3">
        <v>129</v>
      </c>
      <c r="F1055" s="5">
        <v>3903</v>
      </c>
      <c r="G1055" s="3">
        <v>2</v>
      </c>
      <c r="H1055" t="str">
        <f>VLOOKUP(D1055,StateLookup!B:B,1,FALSE)</f>
        <v>SD</v>
      </c>
    </row>
    <row r="1056" spans="1:8" ht="15.75" thickBot="1" x14ac:dyDescent="0.3">
      <c r="A1056" s="6">
        <f t="shared" si="32"/>
        <v>43922</v>
      </c>
      <c r="B1056" s="6" t="str">
        <f t="shared" si="33"/>
        <v>43922TN</v>
      </c>
      <c r="C1056" s="3">
        <v>20200401</v>
      </c>
      <c r="D1056" s="4" t="s">
        <v>51</v>
      </c>
      <c r="E1056" s="5">
        <v>2683</v>
      </c>
      <c r="F1056" s="5">
        <v>29769</v>
      </c>
      <c r="G1056" s="3">
        <v>24</v>
      </c>
      <c r="H1056" t="str">
        <f>VLOOKUP(D1056,StateLookup!B:B,1,FALSE)</f>
        <v>TN</v>
      </c>
    </row>
    <row r="1057" spans="1:8" ht="15.75" thickBot="1" x14ac:dyDescent="0.3">
      <c r="A1057" s="6">
        <f t="shared" si="32"/>
        <v>43922</v>
      </c>
      <c r="B1057" s="6" t="str">
        <f t="shared" si="33"/>
        <v>43922TX</v>
      </c>
      <c r="C1057" s="3">
        <v>20200401</v>
      </c>
      <c r="D1057" s="4" t="s">
        <v>52</v>
      </c>
      <c r="E1057" s="5">
        <v>3997</v>
      </c>
      <c r="F1057" s="5">
        <v>43860</v>
      </c>
      <c r="G1057" s="3">
        <v>58</v>
      </c>
      <c r="H1057" t="str">
        <f>VLOOKUP(D1057,StateLookup!B:B,1,FALSE)</f>
        <v>TX</v>
      </c>
    </row>
    <row r="1058" spans="1:8" ht="15.75" thickBot="1" x14ac:dyDescent="0.3">
      <c r="A1058" s="6">
        <f t="shared" si="32"/>
        <v>43922</v>
      </c>
      <c r="B1058" s="6" t="str">
        <f t="shared" si="33"/>
        <v>43922UT</v>
      </c>
      <c r="C1058" s="3">
        <v>20200401</v>
      </c>
      <c r="D1058" s="4" t="s">
        <v>53</v>
      </c>
      <c r="E1058" s="5">
        <v>1012</v>
      </c>
      <c r="F1058" s="5">
        <v>20155</v>
      </c>
      <c r="G1058" s="3">
        <v>7</v>
      </c>
      <c r="H1058" t="str">
        <f>VLOOKUP(D1058,StateLookup!B:B,1,FALSE)</f>
        <v>UT</v>
      </c>
    </row>
    <row r="1059" spans="1:8" ht="15.75" thickBot="1" x14ac:dyDescent="0.3">
      <c r="A1059" s="6">
        <f t="shared" si="32"/>
        <v>43922</v>
      </c>
      <c r="B1059" s="6" t="str">
        <f t="shared" si="33"/>
        <v>43922VA</v>
      </c>
      <c r="C1059" s="3">
        <v>20200401</v>
      </c>
      <c r="D1059" s="4" t="s">
        <v>54</v>
      </c>
      <c r="E1059" s="5">
        <v>1484</v>
      </c>
      <c r="F1059" s="5">
        <v>13860</v>
      </c>
      <c r="G1059" s="3">
        <v>34</v>
      </c>
      <c r="H1059" t="str">
        <f>VLOOKUP(D1059,StateLookup!B:B,1,FALSE)</f>
        <v>VA</v>
      </c>
    </row>
    <row r="1060" spans="1:8" ht="15.75" thickBot="1" x14ac:dyDescent="0.3">
      <c r="A1060" s="6">
        <f t="shared" si="32"/>
        <v>43922</v>
      </c>
      <c r="B1060" s="6" t="str">
        <f t="shared" si="33"/>
        <v>43922VI</v>
      </c>
      <c r="C1060" s="3">
        <v>20200401</v>
      </c>
      <c r="D1060" s="4" t="s">
        <v>55</v>
      </c>
      <c r="E1060" s="3">
        <v>30</v>
      </c>
      <c r="F1060" s="3">
        <v>126</v>
      </c>
      <c r="G1060" s="4"/>
      <c r="H1060" t="str">
        <f>VLOOKUP(D1060,StateLookup!B:B,1,FALSE)</f>
        <v>VI</v>
      </c>
    </row>
    <row r="1061" spans="1:8" ht="15.75" thickBot="1" x14ac:dyDescent="0.3">
      <c r="A1061" s="6">
        <f t="shared" si="32"/>
        <v>43922</v>
      </c>
      <c r="B1061" s="6" t="str">
        <f t="shared" si="33"/>
        <v>43922VT</v>
      </c>
      <c r="C1061" s="3">
        <v>20200401</v>
      </c>
      <c r="D1061" s="4" t="s">
        <v>56</v>
      </c>
      <c r="E1061" s="3">
        <v>321</v>
      </c>
      <c r="F1061" s="5">
        <v>4174</v>
      </c>
      <c r="G1061" s="3">
        <v>16</v>
      </c>
      <c r="H1061" t="str">
        <f>VLOOKUP(D1061,StateLookup!B:B,1,FALSE)</f>
        <v>VT</v>
      </c>
    </row>
    <row r="1062" spans="1:8" ht="15.75" thickBot="1" x14ac:dyDescent="0.3">
      <c r="A1062" s="6">
        <f t="shared" si="32"/>
        <v>43922</v>
      </c>
      <c r="B1062" s="6" t="str">
        <f t="shared" si="33"/>
        <v>43922WA</v>
      </c>
      <c r="C1062" s="3">
        <v>20200401</v>
      </c>
      <c r="D1062" s="4" t="s">
        <v>57</v>
      </c>
      <c r="E1062" s="5">
        <v>6593</v>
      </c>
      <c r="F1062" s="5">
        <v>60566</v>
      </c>
      <c r="G1062" s="3">
        <v>270</v>
      </c>
      <c r="H1062" t="str">
        <f>VLOOKUP(D1062,StateLookup!B:B,1,FALSE)</f>
        <v>WA</v>
      </c>
    </row>
    <row r="1063" spans="1:8" ht="15.75" thickBot="1" x14ac:dyDescent="0.3">
      <c r="A1063" s="6">
        <f t="shared" si="32"/>
        <v>43922</v>
      </c>
      <c r="B1063" s="6" t="str">
        <f t="shared" si="33"/>
        <v>43922WI</v>
      </c>
      <c r="C1063" s="3">
        <v>20200401</v>
      </c>
      <c r="D1063" s="4" t="s">
        <v>58</v>
      </c>
      <c r="E1063" s="5">
        <v>1550</v>
      </c>
      <c r="F1063" s="5">
        <v>18819</v>
      </c>
      <c r="G1063" s="3">
        <v>24</v>
      </c>
      <c r="H1063" t="str">
        <f>VLOOKUP(D1063,StateLookup!B:B,1,FALSE)</f>
        <v>WI</v>
      </c>
    </row>
    <row r="1064" spans="1:8" ht="15.75" thickBot="1" x14ac:dyDescent="0.3">
      <c r="A1064" s="6">
        <f t="shared" si="32"/>
        <v>43922</v>
      </c>
      <c r="B1064" s="6" t="str">
        <f t="shared" si="33"/>
        <v>43922WV</v>
      </c>
      <c r="C1064" s="3">
        <v>20200401</v>
      </c>
      <c r="D1064" s="4" t="s">
        <v>59</v>
      </c>
      <c r="E1064" s="3">
        <v>191</v>
      </c>
      <c r="F1064" s="5">
        <v>4384</v>
      </c>
      <c r="G1064" s="3">
        <v>1</v>
      </c>
      <c r="H1064" t="str">
        <f>VLOOKUP(D1064,StateLookup!B:B,1,FALSE)</f>
        <v>WV</v>
      </c>
    </row>
    <row r="1065" spans="1:8" ht="15.75" thickBot="1" x14ac:dyDescent="0.3">
      <c r="A1065" s="6">
        <f t="shared" si="32"/>
        <v>43922</v>
      </c>
      <c r="B1065" s="6" t="str">
        <f t="shared" si="33"/>
        <v>43922WY</v>
      </c>
      <c r="C1065" s="3">
        <v>20200401</v>
      </c>
      <c r="D1065" s="4" t="s">
        <v>60</v>
      </c>
      <c r="E1065" s="3">
        <v>130</v>
      </c>
      <c r="F1065" s="5">
        <v>2218</v>
      </c>
      <c r="G1065" s="3">
        <v>0</v>
      </c>
      <c r="H1065" t="str">
        <f>VLOOKUP(D1065,StateLookup!B:B,1,FALSE)</f>
        <v>WY</v>
      </c>
    </row>
    <row r="1066" spans="1:8" ht="15.75" thickBot="1" x14ac:dyDescent="0.3">
      <c r="A1066" s="6">
        <f t="shared" si="32"/>
        <v>43921</v>
      </c>
      <c r="B1066" s="6" t="str">
        <f t="shared" si="33"/>
        <v>43921AK</v>
      </c>
      <c r="C1066" s="3">
        <v>20200331</v>
      </c>
      <c r="D1066" s="4" t="s">
        <v>5</v>
      </c>
      <c r="E1066" s="3">
        <v>119</v>
      </c>
      <c r="F1066" s="5">
        <v>3594</v>
      </c>
      <c r="G1066" s="3">
        <v>3</v>
      </c>
      <c r="H1066" t="str">
        <f>VLOOKUP(D1066,StateLookup!B:B,1,FALSE)</f>
        <v>AK</v>
      </c>
    </row>
    <row r="1067" spans="1:8" ht="15.75" thickBot="1" x14ac:dyDescent="0.3">
      <c r="A1067" s="6">
        <f t="shared" si="32"/>
        <v>43921</v>
      </c>
      <c r="B1067" s="6" t="str">
        <f t="shared" si="33"/>
        <v>43921AL</v>
      </c>
      <c r="C1067" s="3">
        <v>20200331</v>
      </c>
      <c r="D1067" s="4" t="s">
        <v>6</v>
      </c>
      <c r="E1067" s="3">
        <v>981</v>
      </c>
      <c r="F1067" s="5">
        <v>6298</v>
      </c>
      <c r="G1067" s="3">
        <v>13</v>
      </c>
      <c r="H1067" t="str">
        <f>VLOOKUP(D1067,StateLookup!B:B,1,FALSE)</f>
        <v>AL</v>
      </c>
    </row>
    <row r="1068" spans="1:8" ht="15.75" thickBot="1" x14ac:dyDescent="0.3">
      <c r="A1068" s="6">
        <f t="shared" si="32"/>
        <v>43921</v>
      </c>
      <c r="B1068" s="6" t="str">
        <f t="shared" si="33"/>
        <v>43921AR</v>
      </c>
      <c r="C1068" s="3">
        <v>20200331</v>
      </c>
      <c r="D1068" s="4" t="s">
        <v>7</v>
      </c>
      <c r="E1068" s="3">
        <v>523</v>
      </c>
      <c r="F1068" s="5">
        <v>5959</v>
      </c>
      <c r="G1068" s="3">
        <v>8</v>
      </c>
      <c r="H1068" t="str">
        <f>VLOOKUP(D1068,StateLookup!B:B,1,FALSE)</f>
        <v>AR</v>
      </c>
    </row>
    <row r="1069" spans="1:8" ht="15.75" thickBot="1" x14ac:dyDescent="0.3">
      <c r="A1069" s="6">
        <f t="shared" si="32"/>
        <v>43921</v>
      </c>
      <c r="B1069" s="6" t="str">
        <f t="shared" si="33"/>
        <v>43921AS</v>
      </c>
      <c r="C1069" s="3">
        <v>20200331</v>
      </c>
      <c r="D1069" s="4" t="s">
        <v>8</v>
      </c>
      <c r="E1069" s="3">
        <v>0</v>
      </c>
      <c r="F1069" s="3">
        <v>3</v>
      </c>
      <c r="G1069" s="3">
        <v>0</v>
      </c>
      <c r="H1069" t="str">
        <f>VLOOKUP(D1069,StateLookup!B:B,1,FALSE)</f>
        <v>AS</v>
      </c>
    </row>
    <row r="1070" spans="1:8" ht="15.75" thickBot="1" x14ac:dyDescent="0.3">
      <c r="A1070" s="6">
        <f t="shared" si="32"/>
        <v>43921</v>
      </c>
      <c r="B1070" s="6" t="str">
        <f t="shared" si="33"/>
        <v>43921AZ</v>
      </c>
      <c r="C1070" s="3">
        <v>20200331</v>
      </c>
      <c r="D1070" s="4" t="s">
        <v>9</v>
      </c>
      <c r="E1070" s="5">
        <v>1289</v>
      </c>
      <c r="F1070" s="5">
        <v>18082</v>
      </c>
      <c r="G1070" s="3">
        <v>24</v>
      </c>
      <c r="H1070" t="str">
        <f>VLOOKUP(D1070,StateLookup!B:B,1,FALSE)</f>
        <v>AZ</v>
      </c>
    </row>
    <row r="1071" spans="1:8" ht="15.75" thickBot="1" x14ac:dyDescent="0.3">
      <c r="A1071" s="6">
        <f t="shared" si="32"/>
        <v>43921</v>
      </c>
      <c r="B1071" s="6" t="str">
        <f t="shared" si="33"/>
        <v>43921CA</v>
      </c>
      <c r="C1071" s="3">
        <v>20200331</v>
      </c>
      <c r="D1071" s="4" t="s">
        <v>10</v>
      </c>
      <c r="E1071" s="5">
        <v>7482</v>
      </c>
      <c r="F1071" s="5">
        <v>21772</v>
      </c>
      <c r="G1071" s="3">
        <v>153</v>
      </c>
      <c r="H1071" t="str">
        <f>VLOOKUP(D1071,StateLookup!B:B,1,FALSE)</f>
        <v>CA</v>
      </c>
    </row>
    <row r="1072" spans="1:8" ht="15.75" thickBot="1" x14ac:dyDescent="0.3">
      <c r="A1072" s="6">
        <f t="shared" si="32"/>
        <v>43921</v>
      </c>
      <c r="B1072" s="6" t="str">
        <f t="shared" si="33"/>
        <v>43921CO</v>
      </c>
      <c r="C1072" s="3">
        <v>20200331</v>
      </c>
      <c r="D1072" s="4" t="s">
        <v>11</v>
      </c>
      <c r="E1072" s="5">
        <v>2627</v>
      </c>
      <c r="F1072" s="5">
        <v>12737</v>
      </c>
      <c r="G1072" s="3">
        <v>51</v>
      </c>
      <c r="H1072" t="str">
        <f>VLOOKUP(D1072,StateLookup!B:B,1,FALSE)</f>
        <v>CO</v>
      </c>
    </row>
    <row r="1073" spans="1:8" ht="15.75" thickBot="1" x14ac:dyDescent="0.3">
      <c r="A1073" s="6">
        <f t="shared" si="32"/>
        <v>43921</v>
      </c>
      <c r="B1073" s="6" t="str">
        <f t="shared" si="33"/>
        <v>43921CT</v>
      </c>
      <c r="C1073" s="3">
        <v>20200331</v>
      </c>
      <c r="D1073" s="4" t="s">
        <v>12</v>
      </c>
      <c r="E1073" s="5">
        <v>3128</v>
      </c>
      <c r="F1073" s="5">
        <v>13029</v>
      </c>
      <c r="G1073" s="3">
        <v>69</v>
      </c>
      <c r="H1073" t="str">
        <f>VLOOKUP(D1073,StateLookup!B:B,1,FALSE)</f>
        <v>CT</v>
      </c>
    </row>
    <row r="1074" spans="1:8" ht="15.75" thickBot="1" x14ac:dyDescent="0.3">
      <c r="A1074" s="6">
        <f t="shared" si="32"/>
        <v>43921</v>
      </c>
      <c r="B1074" s="6" t="str">
        <f t="shared" si="33"/>
        <v>43921DC</v>
      </c>
      <c r="C1074" s="3">
        <v>20200331</v>
      </c>
      <c r="D1074" s="4" t="s">
        <v>13</v>
      </c>
      <c r="E1074" s="3">
        <v>495</v>
      </c>
      <c r="F1074" s="5">
        <v>3262</v>
      </c>
      <c r="G1074" s="3">
        <v>9</v>
      </c>
      <c r="H1074" t="str">
        <f>VLOOKUP(D1074,StateLookup!B:B,1,FALSE)</f>
        <v>DC</v>
      </c>
    </row>
    <row r="1075" spans="1:8" ht="15.75" thickBot="1" x14ac:dyDescent="0.3">
      <c r="A1075" s="6">
        <f t="shared" si="32"/>
        <v>43921</v>
      </c>
      <c r="B1075" s="6" t="str">
        <f t="shared" si="33"/>
        <v>43921DE</v>
      </c>
      <c r="C1075" s="3">
        <v>20200331</v>
      </c>
      <c r="D1075" s="4" t="s">
        <v>14</v>
      </c>
      <c r="E1075" s="3">
        <v>319</v>
      </c>
      <c r="F1075" s="5">
        <v>3696</v>
      </c>
      <c r="G1075" s="3">
        <v>10</v>
      </c>
      <c r="H1075" t="str">
        <f>VLOOKUP(D1075,StateLookup!B:B,1,FALSE)</f>
        <v>DE</v>
      </c>
    </row>
    <row r="1076" spans="1:8" ht="15.75" thickBot="1" x14ac:dyDescent="0.3">
      <c r="A1076" s="6">
        <f t="shared" si="32"/>
        <v>43921</v>
      </c>
      <c r="B1076" s="6" t="str">
        <f t="shared" si="33"/>
        <v>43921FL</v>
      </c>
      <c r="C1076" s="3">
        <v>20200331</v>
      </c>
      <c r="D1076" s="4" t="s">
        <v>15</v>
      </c>
      <c r="E1076" s="5">
        <v>6338</v>
      </c>
      <c r="F1076" s="5">
        <v>54285</v>
      </c>
      <c r="G1076" s="3">
        <v>77</v>
      </c>
      <c r="H1076" t="str">
        <f>VLOOKUP(D1076,StateLookup!B:B,1,FALSE)</f>
        <v>FL</v>
      </c>
    </row>
    <row r="1077" spans="1:8" ht="15.75" thickBot="1" x14ac:dyDescent="0.3">
      <c r="A1077" s="6">
        <f t="shared" si="32"/>
        <v>43921</v>
      </c>
      <c r="B1077" s="6" t="str">
        <f t="shared" si="33"/>
        <v>43921GA</v>
      </c>
      <c r="C1077" s="3">
        <v>20200331</v>
      </c>
      <c r="D1077" s="4" t="s">
        <v>16</v>
      </c>
      <c r="E1077" s="5">
        <v>3929</v>
      </c>
      <c r="F1077" s="5">
        <v>12252</v>
      </c>
      <c r="G1077" s="3">
        <v>111</v>
      </c>
      <c r="H1077" t="str">
        <f>VLOOKUP(D1077,StateLookup!B:B,1,FALSE)</f>
        <v>GA</v>
      </c>
    </row>
    <row r="1078" spans="1:8" ht="15.75" thickBot="1" x14ac:dyDescent="0.3">
      <c r="A1078" s="6">
        <f t="shared" si="32"/>
        <v>43921</v>
      </c>
      <c r="B1078" s="6" t="str">
        <f t="shared" si="33"/>
        <v>43921GU</v>
      </c>
      <c r="C1078" s="3">
        <v>20200331</v>
      </c>
      <c r="D1078" s="4" t="s">
        <v>17</v>
      </c>
      <c r="E1078" s="3">
        <v>69</v>
      </c>
      <c r="F1078" s="3">
        <v>371</v>
      </c>
      <c r="G1078" s="3">
        <v>2</v>
      </c>
      <c r="H1078" t="str">
        <f>VLOOKUP(D1078,StateLookup!B:B,1,FALSE)</f>
        <v>GU</v>
      </c>
    </row>
    <row r="1079" spans="1:8" ht="15.75" thickBot="1" x14ac:dyDescent="0.3">
      <c r="A1079" s="6">
        <f t="shared" si="32"/>
        <v>43921</v>
      </c>
      <c r="B1079" s="6" t="str">
        <f t="shared" si="33"/>
        <v>43921HI</v>
      </c>
      <c r="C1079" s="3">
        <v>20200331</v>
      </c>
      <c r="D1079" s="4" t="s">
        <v>18</v>
      </c>
      <c r="E1079" s="3">
        <v>204</v>
      </c>
      <c r="F1079" s="5">
        <v>8471</v>
      </c>
      <c r="G1079" s="4"/>
      <c r="H1079" t="str">
        <f>VLOOKUP(D1079,StateLookup!B:B,1,FALSE)</f>
        <v>HI</v>
      </c>
    </row>
    <row r="1080" spans="1:8" ht="15.75" thickBot="1" x14ac:dyDescent="0.3">
      <c r="A1080" s="6">
        <f t="shared" si="32"/>
        <v>43921</v>
      </c>
      <c r="B1080" s="6" t="str">
        <f t="shared" si="33"/>
        <v>43921IA</v>
      </c>
      <c r="C1080" s="3">
        <v>20200331</v>
      </c>
      <c r="D1080" s="4" t="s">
        <v>19</v>
      </c>
      <c r="E1080" s="3">
        <v>497</v>
      </c>
      <c r="F1080" s="5">
        <v>6888</v>
      </c>
      <c r="G1080" s="3">
        <v>7</v>
      </c>
      <c r="H1080" t="str">
        <f>VLOOKUP(D1080,StateLookup!B:B,1,FALSE)</f>
        <v>IA</v>
      </c>
    </row>
    <row r="1081" spans="1:8" ht="15.75" thickBot="1" x14ac:dyDescent="0.3">
      <c r="A1081" s="6">
        <f t="shared" si="32"/>
        <v>43921</v>
      </c>
      <c r="B1081" s="6" t="str">
        <f t="shared" si="33"/>
        <v>43921ID</v>
      </c>
      <c r="C1081" s="3">
        <v>20200331</v>
      </c>
      <c r="D1081" s="4" t="s">
        <v>20</v>
      </c>
      <c r="E1081" s="3">
        <v>415</v>
      </c>
      <c r="F1081" s="5">
        <v>5297</v>
      </c>
      <c r="G1081" s="3">
        <v>7</v>
      </c>
      <c r="H1081" t="str">
        <f>VLOOKUP(D1081,StateLookup!B:B,1,FALSE)</f>
        <v>ID</v>
      </c>
    </row>
    <row r="1082" spans="1:8" ht="15.75" thickBot="1" x14ac:dyDescent="0.3">
      <c r="A1082" s="6">
        <f t="shared" si="32"/>
        <v>43921</v>
      </c>
      <c r="B1082" s="6" t="str">
        <f t="shared" si="33"/>
        <v>43921IL</v>
      </c>
      <c r="C1082" s="3">
        <v>20200331</v>
      </c>
      <c r="D1082" s="4" t="s">
        <v>21</v>
      </c>
      <c r="E1082" s="5">
        <v>5994</v>
      </c>
      <c r="F1082" s="5">
        <v>29231</v>
      </c>
      <c r="G1082" s="3">
        <v>99</v>
      </c>
      <c r="H1082" t="str">
        <f>VLOOKUP(D1082,StateLookup!B:B,1,FALSE)</f>
        <v>IL</v>
      </c>
    </row>
    <row r="1083" spans="1:8" ht="15.75" thickBot="1" x14ac:dyDescent="0.3">
      <c r="A1083" s="6">
        <f t="shared" si="32"/>
        <v>43921</v>
      </c>
      <c r="B1083" s="6" t="str">
        <f t="shared" si="33"/>
        <v>43921IN</v>
      </c>
      <c r="C1083" s="3">
        <v>20200331</v>
      </c>
      <c r="D1083" s="4" t="s">
        <v>22</v>
      </c>
      <c r="E1083" s="5">
        <v>2159</v>
      </c>
      <c r="F1083" s="5">
        <v>11214</v>
      </c>
      <c r="G1083" s="3">
        <v>49</v>
      </c>
      <c r="H1083" t="str">
        <f>VLOOKUP(D1083,StateLookup!B:B,1,FALSE)</f>
        <v>IN</v>
      </c>
    </row>
    <row r="1084" spans="1:8" ht="15.75" thickBot="1" x14ac:dyDescent="0.3">
      <c r="A1084" s="6">
        <f t="shared" si="32"/>
        <v>43921</v>
      </c>
      <c r="B1084" s="6" t="str">
        <f t="shared" si="33"/>
        <v>43921KS</v>
      </c>
      <c r="C1084" s="3">
        <v>20200331</v>
      </c>
      <c r="D1084" s="4" t="s">
        <v>23</v>
      </c>
      <c r="E1084" s="3">
        <v>428</v>
      </c>
      <c r="F1084" s="5">
        <v>4996</v>
      </c>
      <c r="G1084" s="3">
        <v>9</v>
      </c>
      <c r="H1084" t="str">
        <f>VLOOKUP(D1084,StateLookup!B:B,1,FALSE)</f>
        <v>KS</v>
      </c>
    </row>
    <row r="1085" spans="1:8" ht="15.75" thickBot="1" x14ac:dyDescent="0.3">
      <c r="A1085" s="6">
        <f t="shared" si="32"/>
        <v>43921</v>
      </c>
      <c r="B1085" s="6" t="str">
        <f t="shared" si="33"/>
        <v>43921KY</v>
      </c>
      <c r="C1085" s="3">
        <v>20200331</v>
      </c>
      <c r="D1085" s="4" t="s">
        <v>24</v>
      </c>
      <c r="E1085" s="3">
        <v>480</v>
      </c>
      <c r="F1085" s="5">
        <v>6330</v>
      </c>
      <c r="G1085" s="3">
        <v>11</v>
      </c>
      <c r="H1085" t="str">
        <f>VLOOKUP(D1085,StateLookup!B:B,1,FALSE)</f>
        <v>KY</v>
      </c>
    </row>
    <row r="1086" spans="1:8" ht="15.75" thickBot="1" x14ac:dyDescent="0.3">
      <c r="A1086" s="6">
        <f t="shared" si="32"/>
        <v>43921</v>
      </c>
      <c r="B1086" s="6" t="str">
        <f t="shared" si="33"/>
        <v>43921LA</v>
      </c>
      <c r="C1086" s="3">
        <v>20200331</v>
      </c>
      <c r="D1086" s="4" t="s">
        <v>25</v>
      </c>
      <c r="E1086" s="5">
        <v>5237</v>
      </c>
      <c r="F1086" s="5">
        <v>33730</v>
      </c>
      <c r="G1086" s="3">
        <v>239</v>
      </c>
      <c r="H1086" t="str">
        <f>VLOOKUP(D1086,StateLookup!B:B,1,FALSE)</f>
        <v>LA</v>
      </c>
    </row>
    <row r="1087" spans="1:8" ht="15.75" thickBot="1" x14ac:dyDescent="0.3">
      <c r="A1087" s="6">
        <f t="shared" si="32"/>
        <v>43921</v>
      </c>
      <c r="B1087" s="6" t="str">
        <f t="shared" si="33"/>
        <v>43921MA</v>
      </c>
      <c r="C1087" s="3">
        <v>20200331</v>
      </c>
      <c r="D1087" s="4" t="s">
        <v>26</v>
      </c>
      <c r="E1087" s="5">
        <v>6620</v>
      </c>
      <c r="F1087" s="5">
        <v>40315</v>
      </c>
      <c r="G1087" s="3">
        <v>89</v>
      </c>
      <c r="H1087" t="str">
        <f>VLOOKUP(D1087,StateLookup!B:B,1,FALSE)</f>
        <v>MA</v>
      </c>
    </row>
    <row r="1088" spans="1:8" ht="15.75" thickBot="1" x14ac:dyDescent="0.3">
      <c r="A1088" s="6">
        <f t="shared" si="32"/>
        <v>43921</v>
      </c>
      <c r="B1088" s="6" t="str">
        <f t="shared" si="33"/>
        <v>43921MD</v>
      </c>
      <c r="C1088" s="3">
        <v>20200331</v>
      </c>
      <c r="D1088" s="4" t="s">
        <v>27</v>
      </c>
      <c r="E1088" s="5">
        <v>1660</v>
      </c>
      <c r="F1088" s="5">
        <v>14868</v>
      </c>
      <c r="G1088" s="3">
        <v>18</v>
      </c>
      <c r="H1088" t="str">
        <f>VLOOKUP(D1088,StateLookup!B:B,1,FALSE)</f>
        <v>MD</v>
      </c>
    </row>
    <row r="1089" spans="1:8" ht="15.75" thickBot="1" x14ac:dyDescent="0.3">
      <c r="A1089" s="6">
        <f t="shared" si="32"/>
        <v>43921</v>
      </c>
      <c r="B1089" s="6" t="str">
        <f t="shared" si="33"/>
        <v>43921ME</v>
      </c>
      <c r="C1089" s="3">
        <v>20200331</v>
      </c>
      <c r="D1089" s="4" t="s">
        <v>28</v>
      </c>
      <c r="E1089" s="3">
        <v>303</v>
      </c>
      <c r="F1089" s="5">
        <v>6088</v>
      </c>
      <c r="G1089" s="3">
        <v>5</v>
      </c>
      <c r="H1089" t="str">
        <f>VLOOKUP(D1089,StateLookup!B:B,1,FALSE)</f>
        <v>ME</v>
      </c>
    </row>
    <row r="1090" spans="1:8" ht="15.75" thickBot="1" x14ac:dyDescent="0.3">
      <c r="A1090" s="6">
        <f t="shared" si="32"/>
        <v>43921</v>
      </c>
      <c r="B1090" s="6" t="str">
        <f t="shared" si="33"/>
        <v>43921MI</v>
      </c>
      <c r="C1090" s="3">
        <v>20200331</v>
      </c>
      <c r="D1090" s="4" t="s">
        <v>29</v>
      </c>
      <c r="E1090" s="5">
        <v>11875</v>
      </c>
      <c r="F1090" s="5">
        <v>23979</v>
      </c>
      <c r="G1090" s="3">
        <v>259</v>
      </c>
      <c r="H1090" t="str">
        <f>VLOOKUP(D1090,StateLookup!B:B,1,FALSE)</f>
        <v>MI</v>
      </c>
    </row>
    <row r="1091" spans="1:8" ht="15.75" thickBot="1" x14ac:dyDescent="0.3">
      <c r="A1091" s="6">
        <f t="shared" ref="A1091:A1154" si="34">DATE(LEFT(C1091,4),LEFT(RIGHT(C1091,4),2),RIGHT(C1091,2))</f>
        <v>43921</v>
      </c>
      <c r="B1091" s="6" t="str">
        <f t="shared" ref="B1091:B1154" si="35">A1091&amp;D1091</f>
        <v>43921MN</v>
      </c>
      <c r="C1091" s="3">
        <v>20200331</v>
      </c>
      <c r="D1091" s="4" t="s">
        <v>30</v>
      </c>
      <c r="E1091" s="3">
        <v>629</v>
      </c>
      <c r="F1091" s="5">
        <v>19151</v>
      </c>
      <c r="G1091" s="3">
        <v>12</v>
      </c>
      <c r="H1091" t="str">
        <f>VLOOKUP(D1091,StateLookup!B:B,1,FALSE)</f>
        <v>MN</v>
      </c>
    </row>
    <row r="1092" spans="1:8" ht="15.75" thickBot="1" x14ac:dyDescent="0.3">
      <c r="A1092" s="6">
        <f t="shared" si="34"/>
        <v>43921</v>
      </c>
      <c r="B1092" s="6" t="str">
        <f t="shared" si="35"/>
        <v>43921MO</v>
      </c>
      <c r="C1092" s="3">
        <v>20200331</v>
      </c>
      <c r="D1092" s="4" t="s">
        <v>31</v>
      </c>
      <c r="E1092" s="5">
        <v>1327</v>
      </c>
      <c r="F1092" s="5">
        <v>14614</v>
      </c>
      <c r="G1092" s="3">
        <v>14</v>
      </c>
      <c r="H1092" t="str">
        <f>VLOOKUP(D1092,StateLookup!B:B,1,FALSE)</f>
        <v>MO</v>
      </c>
    </row>
    <row r="1093" spans="1:8" ht="15.75" thickBot="1" x14ac:dyDescent="0.3">
      <c r="A1093" s="6">
        <f t="shared" si="34"/>
        <v>43921</v>
      </c>
      <c r="B1093" s="6" t="str">
        <f t="shared" si="35"/>
        <v>43921MP</v>
      </c>
      <c r="C1093" s="3">
        <v>20200331</v>
      </c>
      <c r="D1093" s="4" t="s">
        <v>32</v>
      </c>
      <c r="E1093" s="3">
        <v>2</v>
      </c>
      <c r="F1093" s="4"/>
      <c r="G1093" s="4"/>
      <c r="H1093" t="str">
        <f>VLOOKUP(D1093,StateLookup!B:B,1,FALSE)</f>
        <v>MP</v>
      </c>
    </row>
    <row r="1094" spans="1:8" ht="15.75" thickBot="1" x14ac:dyDescent="0.3">
      <c r="A1094" s="6">
        <f t="shared" si="34"/>
        <v>43921</v>
      </c>
      <c r="B1094" s="6" t="str">
        <f t="shared" si="35"/>
        <v>43921MS</v>
      </c>
      <c r="C1094" s="3">
        <v>20200331</v>
      </c>
      <c r="D1094" s="4" t="s">
        <v>33</v>
      </c>
      <c r="E1094" s="3">
        <v>937</v>
      </c>
      <c r="F1094" s="5">
        <v>3537</v>
      </c>
      <c r="G1094" s="3">
        <v>20</v>
      </c>
      <c r="H1094" t="str">
        <f>VLOOKUP(D1094,StateLookup!B:B,1,FALSE)</f>
        <v>MS</v>
      </c>
    </row>
    <row r="1095" spans="1:8" ht="15.75" thickBot="1" x14ac:dyDescent="0.3">
      <c r="A1095" s="6">
        <f t="shared" si="34"/>
        <v>43921</v>
      </c>
      <c r="B1095" s="6" t="str">
        <f t="shared" si="35"/>
        <v>43921MT</v>
      </c>
      <c r="C1095" s="3">
        <v>20200331</v>
      </c>
      <c r="D1095" s="4" t="s">
        <v>34</v>
      </c>
      <c r="E1095" s="3">
        <v>184</v>
      </c>
      <c r="F1095" s="5">
        <v>4234</v>
      </c>
      <c r="G1095" s="3">
        <v>4</v>
      </c>
      <c r="H1095" t="str">
        <f>VLOOKUP(D1095,StateLookup!B:B,1,FALSE)</f>
        <v>MT</v>
      </c>
    </row>
    <row r="1096" spans="1:8" ht="15.75" thickBot="1" x14ac:dyDescent="0.3">
      <c r="A1096" s="6">
        <f t="shared" si="34"/>
        <v>43921</v>
      </c>
      <c r="B1096" s="6" t="str">
        <f t="shared" si="35"/>
        <v>43921NC</v>
      </c>
      <c r="C1096" s="3">
        <v>20200331</v>
      </c>
      <c r="D1096" s="4" t="s">
        <v>35</v>
      </c>
      <c r="E1096" s="5">
        <v>1498</v>
      </c>
      <c r="F1096" s="5">
        <v>21608</v>
      </c>
      <c r="G1096" s="3">
        <v>8</v>
      </c>
      <c r="H1096" t="str">
        <f>VLOOKUP(D1096,StateLookup!B:B,1,FALSE)</f>
        <v>NC</v>
      </c>
    </row>
    <row r="1097" spans="1:8" ht="15.75" thickBot="1" x14ac:dyDescent="0.3">
      <c r="A1097" s="6">
        <f t="shared" si="34"/>
        <v>43921</v>
      </c>
      <c r="B1097" s="6" t="str">
        <f t="shared" si="35"/>
        <v>43921ND</v>
      </c>
      <c r="C1097" s="3">
        <v>20200331</v>
      </c>
      <c r="D1097" s="4" t="s">
        <v>36</v>
      </c>
      <c r="E1097" s="3">
        <v>126</v>
      </c>
      <c r="F1097" s="5">
        <v>4131</v>
      </c>
      <c r="G1097" s="3">
        <v>3</v>
      </c>
      <c r="H1097" t="str">
        <f>VLOOKUP(D1097,StateLookup!B:B,1,FALSE)</f>
        <v>ND</v>
      </c>
    </row>
    <row r="1098" spans="1:8" ht="15.75" thickBot="1" x14ac:dyDescent="0.3">
      <c r="A1098" s="6">
        <f t="shared" si="34"/>
        <v>43921</v>
      </c>
      <c r="B1098" s="6" t="str">
        <f t="shared" si="35"/>
        <v>43921NE</v>
      </c>
      <c r="C1098" s="3">
        <v>20200331</v>
      </c>
      <c r="D1098" s="4" t="s">
        <v>37</v>
      </c>
      <c r="E1098" s="3">
        <v>172</v>
      </c>
      <c r="F1098" s="5">
        <v>2931</v>
      </c>
      <c r="G1098" s="3">
        <v>3</v>
      </c>
      <c r="H1098" t="str">
        <f>VLOOKUP(D1098,StateLookup!B:B,1,FALSE)</f>
        <v>NE</v>
      </c>
    </row>
    <row r="1099" spans="1:8" ht="15.75" thickBot="1" x14ac:dyDescent="0.3">
      <c r="A1099" s="6">
        <f t="shared" si="34"/>
        <v>43921</v>
      </c>
      <c r="B1099" s="6" t="str">
        <f t="shared" si="35"/>
        <v>43921NH</v>
      </c>
      <c r="C1099" s="3">
        <v>20200331</v>
      </c>
      <c r="D1099" s="4" t="s">
        <v>38</v>
      </c>
      <c r="E1099" s="3">
        <v>314</v>
      </c>
      <c r="F1099" s="5">
        <v>5413</v>
      </c>
      <c r="G1099" s="3">
        <v>3</v>
      </c>
      <c r="H1099" t="str">
        <f>VLOOKUP(D1099,StateLookup!B:B,1,FALSE)</f>
        <v>NH</v>
      </c>
    </row>
    <row r="1100" spans="1:8" ht="15.75" thickBot="1" x14ac:dyDescent="0.3">
      <c r="A1100" s="6">
        <f t="shared" si="34"/>
        <v>43921</v>
      </c>
      <c r="B1100" s="6" t="str">
        <f t="shared" si="35"/>
        <v>43921NJ</v>
      </c>
      <c r="C1100" s="3">
        <v>20200331</v>
      </c>
      <c r="D1100" s="4" t="s">
        <v>39</v>
      </c>
      <c r="E1100" s="5">
        <v>18696</v>
      </c>
      <c r="F1100" s="5">
        <v>27077</v>
      </c>
      <c r="G1100" s="3">
        <v>267</v>
      </c>
      <c r="H1100" t="str">
        <f>VLOOKUP(D1100,StateLookup!B:B,1,FALSE)</f>
        <v>NJ</v>
      </c>
    </row>
    <row r="1101" spans="1:8" ht="15.75" thickBot="1" x14ac:dyDescent="0.3">
      <c r="A1101" s="6">
        <f t="shared" si="34"/>
        <v>43921</v>
      </c>
      <c r="B1101" s="6" t="str">
        <f t="shared" si="35"/>
        <v>43921NM</v>
      </c>
      <c r="C1101" s="3">
        <v>20200331</v>
      </c>
      <c r="D1101" s="4" t="s">
        <v>40</v>
      </c>
      <c r="E1101" s="3">
        <v>281</v>
      </c>
      <c r="F1101" s="5">
        <v>12246</v>
      </c>
      <c r="G1101" s="3">
        <v>4</v>
      </c>
      <c r="H1101" t="str">
        <f>VLOOKUP(D1101,StateLookup!B:B,1,FALSE)</f>
        <v>NM</v>
      </c>
    </row>
    <row r="1102" spans="1:8" ht="15.75" thickBot="1" x14ac:dyDescent="0.3">
      <c r="A1102" s="6">
        <f t="shared" si="34"/>
        <v>43921</v>
      </c>
      <c r="B1102" s="6" t="str">
        <f t="shared" si="35"/>
        <v>43921NV</v>
      </c>
      <c r="C1102" s="3">
        <v>20200331</v>
      </c>
      <c r="D1102" s="4" t="s">
        <v>41</v>
      </c>
      <c r="E1102" s="5">
        <v>1113</v>
      </c>
      <c r="F1102" s="5">
        <v>10681</v>
      </c>
      <c r="G1102" s="3">
        <v>17</v>
      </c>
      <c r="H1102" t="str">
        <f>VLOOKUP(D1102,StateLookup!B:B,1,FALSE)</f>
        <v>NV</v>
      </c>
    </row>
    <row r="1103" spans="1:8" ht="15.75" thickBot="1" x14ac:dyDescent="0.3">
      <c r="A1103" s="6">
        <f t="shared" si="34"/>
        <v>43921</v>
      </c>
      <c r="B1103" s="6" t="str">
        <f t="shared" si="35"/>
        <v>43921NY</v>
      </c>
      <c r="C1103" s="3">
        <v>20200331</v>
      </c>
      <c r="D1103" s="4" t="s">
        <v>42</v>
      </c>
      <c r="E1103" s="5">
        <v>75795</v>
      </c>
      <c r="F1103" s="5">
        <v>129391</v>
      </c>
      <c r="G1103" s="3">
        <v>1550</v>
      </c>
      <c r="H1103" t="str">
        <f>VLOOKUP(D1103,StateLookup!B:B,1,FALSE)</f>
        <v>NY</v>
      </c>
    </row>
    <row r="1104" spans="1:8" ht="15.75" thickBot="1" x14ac:dyDescent="0.3">
      <c r="A1104" s="6">
        <f t="shared" si="34"/>
        <v>43921</v>
      </c>
      <c r="B1104" s="6" t="str">
        <f t="shared" si="35"/>
        <v>43921OH</v>
      </c>
      <c r="C1104" s="3">
        <v>20200331</v>
      </c>
      <c r="D1104" s="4" t="s">
        <v>43</v>
      </c>
      <c r="E1104" s="5">
        <v>2199</v>
      </c>
      <c r="F1104" s="5">
        <v>26992</v>
      </c>
      <c r="G1104" s="3">
        <v>55</v>
      </c>
      <c r="H1104" t="str">
        <f>VLOOKUP(D1104,StateLookup!B:B,1,FALSE)</f>
        <v>OH</v>
      </c>
    </row>
    <row r="1105" spans="1:8" ht="15.75" thickBot="1" x14ac:dyDescent="0.3">
      <c r="A1105" s="6">
        <f t="shared" si="34"/>
        <v>43921</v>
      </c>
      <c r="B1105" s="6" t="str">
        <f t="shared" si="35"/>
        <v>43921OK</v>
      </c>
      <c r="C1105" s="3">
        <v>20200331</v>
      </c>
      <c r="D1105" s="4" t="s">
        <v>44</v>
      </c>
      <c r="E1105" s="3">
        <v>565</v>
      </c>
      <c r="F1105" s="5">
        <v>1229</v>
      </c>
      <c r="G1105" s="3">
        <v>23</v>
      </c>
      <c r="H1105" t="str">
        <f>VLOOKUP(D1105,StateLookup!B:B,1,FALSE)</f>
        <v>OK</v>
      </c>
    </row>
    <row r="1106" spans="1:8" ht="15.75" thickBot="1" x14ac:dyDescent="0.3">
      <c r="A1106" s="6">
        <f t="shared" si="34"/>
        <v>43921</v>
      </c>
      <c r="B1106" s="6" t="str">
        <f t="shared" si="35"/>
        <v>43921OR</v>
      </c>
      <c r="C1106" s="3">
        <v>20200331</v>
      </c>
      <c r="D1106" s="4" t="s">
        <v>45</v>
      </c>
      <c r="E1106" s="3">
        <v>690</v>
      </c>
      <c r="F1106" s="5">
        <v>13136</v>
      </c>
      <c r="G1106" s="3">
        <v>18</v>
      </c>
      <c r="H1106" t="str">
        <f>VLOOKUP(D1106,StateLookup!B:B,1,FALSE)</f>
        <v>OR</v>
      </c>
    </row>
    <row r="1107" spans="1:8" ht="15.75" thickBot="1" x14ac:dyDescent="0.3">
      <c r="A1107" s="6">
        <f t="shared" si="34"/>
        <v>43921</v>
      </c>
      <c r="B1107" s="6" t="str">
        <f t="shared" si="35"/>
        <v>43921PA</v>
      </c>
      <c r="C1107" s="3">
        <v>20200331</v>
      </c>
      <c r="D1107" s="4" t="s">
        <v>46</v>
      </c>
      <c r="E1107" s="5">
        <v>4843</v>
      </c>
      <c r="F1107" s="5">
        <v>37645</v>
      </c>
      <c r="G1107" s="3">
        <v>63</v>
      </c>
      <c r="H1107" t="str">
        <f>VLOOKUP(D1107,StateLookup!B:B,1,FALSE)</f>
        <v>PA</v>
      </c>
    </row>
    <row r="1108" spans="1:8" ht="15.75" thickBot="1" x14ac:dyDescent="0.3">
      <c r="A1108" s="6">
        <f t="shared" si="34"/>
        <v>43921</v>
      </c>
      <c r="B1108" s="6" t="str">
        <f t="shared" si="35"/>
        <v>43921PR</v>
      </c>
      <c r="C1108" s="3">
        <v>20200331</v>
      </c>
      <c r="D1108" s="4" t="s">
        <v>47</v>
      </c>
      <c r="E1108" s="3">
        <v>239</v>
      </c>
      <c r="F1108" s="5">
        <v>1195</v>
      </c>
      <c r="G1108" s="3">
        <v>8</v>
      </c>
      <c r="H1108" t="str">
        <f>VLOOKUP(D1108,StateLookup!B:B,1,FALSE)</f>
        <v>PR</v>
      </c>
    </row>
    <row r="1109" spans="1:8" ht="15.75" thickBot="1" x14ac:dyDescent="0.3">
      <c r="A1109" s="6">
        <f t="shared" si="34"/>
        <v>43921</v>
      </c>
      <c r="B1109" s="6" t="str">
        <f t="shared" si="35"/>
        <v>43921RI</v>
      </c>
      <c r="C1109" s="3">
        <v>20200331</v>
      </c>
      <c r="D1109" s="4" t="s">
        <v>48</v>
      </c>
      <c r="E1109" s="3">
        <v>489</v>
      </c>
      <c r="F1109" s="5">
        <v>3476</v>
      </c>
      <c r="G1109" s="3">
        <v>8</v>
      </c>
      <c r="H1109" t="str">
        <f>VLOOKUP(D1109,StateLookup!B:B,1,FALSE)</f>
        <v>RI</v>
      </c>
    </row>
    <row r="1110" spans="1:8" ht="15.75" thickBot="1" x14ac:dyDescent="0.3">
      <c r="A1110" s="6">
        <f t="shared" si="34"/>
        <v>43921</v>
      </c>
      <c r="B1110" s="6" t="str">
        <f t="shared" si="35"/>
        <v>43921SC</v>
      </c>
      <c r="C1110" s="3">
        <v>20200331</v>
      </c>
      <c r="D1110" s="4" t="s">
        <v>49</v>
      </c>
      <c r="E1110" s="5">
        <v>1083</v>
      </c>
      <c r="F1110" s="5">
        <v>4616</v>
      </c>
      <c r="G1110" s="3">
        <v>22</v>
      </c>
      <c r="H1110" t="str">
        <f>VLOOKUP(D1110,StateLookup!B:B,1,FALSE)</f>
        <v>SC</v>
      </c>
    </row>
    <row r="1111" spans="1:8" ht="15.75" thickBot="1" x14ac:dyDescent="0.3">
      <c r="A1111" s="6">
        <f t="shared" si="34"/>
        <v>43921</v>
      </c>
      <c r="B1111" s="6" t="str">
        <f t="shared" si="35"/>
        <v>43921SD</v>
      </c>
      <c r="C1111" s="3">
        <v>20200331</v>
      </c>
      <c r="D1111" s="4" t="s">
        <v>50</v>
      </c>
      <c r="E1111" s="3">
        <v>108</v>
      </c>
      <c r="F1111" s="5">
        <v>3609</v>
      </c>
      <c r="G1111" s="3">
        <v>1</v>
      </c>
      <c r="H1111" t="str">
        <f>VLOOKUP(D1111,StateLookup!B:B,1,FALSE)</f>
        <v>SD</v>
      </c>
    </row>
    <row r="1112" spans="1:8" ht="15.75" thickBot="1" x14ac:dyDescent="0.3">
      <c r="A1112" s="6">
        <f t="shared" si="34"/>
        <v>43921</v>
      </c>
      <c r="B1112" s="6" t="str">
        <f t="shared" si="35"/>
        <v>43921TN</v>
      </c>
      <c r="C1112" s="3">
        <v>20200331</v>
      </c>
      <c r="D1112" s="4" t="s">
        <v>51</v>
      </c>
      <c r="E1112" s="5">
        <v>2239</v>
      </c>
      <c r="F1112" s="5">
        <v>25121</v>
      </c>
      <c r="G1112" s="3">
        <v>23</v>
      </c>
      <c r="H1112" t="str">
        <f>VLOOKUP(D1112,StateLookup!B:B,1,FALSE)</f>
        <v>TN</v>
      </c>
    </row>
    <row r="1113" spans="1:8" ht="15.75" thickBot="1" x14ac:dyDescent="0.3">
      <c r="A1113" s="6">
        <f t="shared" si="34"/>
        <v>43921</v>
      </c>
      <c r="B1113" s="6" t="str">
        <f t="shared" si="35"/>
        <v>43921TX</v>
      </c>
      <c r="C1113" s="3">
        <v>20200331</v>
      </c>
      <c r="D1113" s="4" t="s">
        <v>52</v>
      </c>
      <c r="E1113" s="5">
        <v>3266</v>
      </c>
      <c r="F1113" s="5">
        <v>39726</v>
      </c>
      <c r="G1113" s="3">
        <v>41</v>
      </c>
      <c r="H1113" t="str">
        <f>VLOOKUP(D1113,StateLookup!B:B,1,FALSE)</f>
        <v>TX</v>
      </c>
    </row>
    <row r="1114" spans="1:8" ht="15.75" thickBot="1" x14ac:dyDescent="0.3">
      <c r="A1114" s="6">
        <f t="shared" si="34"/>
        <v>43921</v>
      </c>
      <c r="B1114" s="6" t="str">
        <f t="shared" si="35"/>
        <v>43921UT</v>
      </c>
      <c r="C1114" s="3">
        <v>20200331</v>
      </c>
      <c r="D1114" s="4" t="s">
        <v>53</v>
      </c>
      <c r="E1114" s="3">
        <v>887</v>
      </c>
      <c r="F1114" s="5">
        <v>17626</v>
      </c>
      <c r="G1114" s="3">
        <v>5</v>
      </c>
      <c r="H1114" t="str">
        <f>VLOOKUP(D1114,StateLookup!B:B,1,FALSE)</f>
        <v>UT</v>
      </c>
    </row>
    <row r="1115" spans="1:8" ht="15.75" thickBot="1" x14ac:dyDescent="0.3">
      <c r="A1115" s="6">
        <f t="shared" si="34"/>
        <v>43921</v>
      </c>
      <c r="B1115" s="6" t="str">
        <f t="shared" si="35"/>
        <v>43921VA</v>
      </c>
      <c r="C1115" s="3">
        <v>20200331</v>
      </c>
      <c r="D1115" s="4" t="s">
        <v>54</v>
      </c>
      <c r="E1115" s="5">
        <v>1250</v>
      </c>
      <c r="F1115" s="5">
        <v>12151</v>
      </c>
      <c r="G1115" s="3">
        <v>27</v>
      </c>
      <c r="H1115" t="str">
        <f>VLOOKUP(D1115,StateLookup!B:B,1,FALSE)</f>
        <v>VA</v>
      </c>
    </row>
    <row r="1116" spans="1:8" ht="15.75" thickBot="1" x14ac:dyDescent="0.3">
      <c r="A1116" s="6">
        <f t="shared" si="34"/>
        <v>43921</v>
      </c>
      <c r="B1116" s="6" t="str">
        <f t="shared" si="35"/>
        <v>43921VI</v>
      </c>
      <c r="C1116" s="3">
        <v>20200331</v>
      </c>
      <c r="D1116" s="4" t="s">
        <v>55</v>
      </c>
      <c r="E1116" s="3">
        <v>30</v>
      </c>
      <c r="F1116" s="3">
        <v>126</v>
      </c>
      <c r="G1116" s="4"/>
      <c r="H1116" t="str">
        <f>VLOOKUP(D1116,StateLookup!B:B,1,FALSE)</f>
        <v>VI</v>
      </c>
    </row>
    <row r="1117" spans="1:8" ht="15.75" thickBot="1" x14ac:dyDescent="0.3">
      <c r="A1117" s="6">
        <f t="shared" si="34"/>
        <v>43921</v>
      </c>
      <c r="B1117" s="6" t="str">
        <f t="shared" si="35"/>
        <v>43921VT</v>
      </c>
      <c r="C1117" s="3">
        <v>20200331</v>
      </c>
      <c r="D1117" s="4" t="s">
        <v>56</v>
      </c>
      <c r="E1117" s="3">
        <v>293</v>
      </c>
      <c r="F1117" s="5">
        <v>3957</v>
      </c>
      <c r="G1117" s="3">
        <v>13</v>
      </c>
      <c r="H1117" t="str">
        <f>VLOOKUP(D1117,StateLookup!B:B,1,FALSE)</f>
        <v>VT</v>
      </c>
    </row>
    <row r="1118" spans="1:8" ht="15.75" thickBot="1" x14ac:dyDescent="0.3">
      <c r="A1118" s="6">
        <f t="shared" si="34"/>
        <v>43921</v>
      </c>
      <c r="B1118" s="6" t="str">
        <f t="shared" si="35"/>
        <v>43921WA</v>
      </c>
      <c r="C1118" s="3">
        <v>20200331</v>
      </c>
      <c r="D1118" s="4" t="s">
        <v>57</v>
      </c>
      <c r="E1118" s="5">
        <v>6030</v>
      </c>
      <c r="F1118" s="5">
        <v>60566</v>
      </c>
      <c r="G1118" s="3">
        <v>252</v>
      </c>
      <c r="H1118" t="str">
        <f>VLOOKUP(D1118,StateLookup!B:B,1,FALSE)</f>
        <v>WA</v>
      </c>
    </row>
    <row r="1119" spans="1:8" ht="15.75" thickBot="1" x14ac:dyDescent="0.3">
      <c r="A1119" s="6">
        <f t="shared" si="34"/>
        <v>43921</v>
      </c>
      <c r="B1119" s="6" t="str">
        <f t="shared" si="35"/>
        <v>43921WI</v>
      </c>
      <c r="C1119" s="3">
        <v>20200331</v>
      </c>
      <c r="D1119" s="4" t="s">
        <v>58</v>
      </c>
      <c r="E1119" s="5">
        <v>1351</v>
      </c>
      <c r="F1119" s="5">
        <v>17375</v>
      </c>
      <c r="G1119" s="3">
        <v>16</v>
      </c>
      <c r="H1119" t="str">
        <f>VLOOKUP(D1119,StateLookup!B:B,1,FALSE)</f>
        <v>WI</v>
      </c>
    </row>
    <row r="1120" spans="1:8" ht="15.75" thickBot="1" x14ac:dyDescent="0.3">
      <c r="A1120" s="6">
        <f t="shared" si="34"/>
        <v>43921</v>
      </c>
      <c r="B1120" s="6" t="str">
        <f t="shared" si="35"/>
        <v>43921WV</v>
      </c>
      <c r="C1120" s="3">
        <v>20200331</v>
      </c>
      <c r="D1120" s="4" t="s">
        <v>59</v>
      </c>
      <c r="E1120" s="3">
        <v>162</v>
      </c>
      <c r="F1120" s="5">
        <v>3981</v>
      </c>
      <c r="G1120" s="3">
        <v>1</v>
      </c>
      <c r="H1120" t="str">
        <f>VLOOKUP(D1120,StateLookup!B:B,1,FALSE)</f>
        <v>WV</v>
      </c>
    </row>
    <row r="1121" spans="1:8" ht="15.75" thickBot="1" x14ac:dyDescent="0.3">
      <c r="A1121" s="6">
        <f t="shared" si="34"/>
        <v>43921</v>
      </c>
      <c r="B1121" s="6" t="str">
        <f t="shared" si="35"/>
        <v>43921WY</v>
      </c>
      <c r="C1121" s="3">
        <v>20200331</v>
      </c>
      <c r="D1121" s="4" t="s">
        <v>60</v>
      </c>
      <c r="E1121" s="3">
        <v>109</v>
      </c>
      <c r="F1121" s="5">
        <v>1999</v>
      </c>
      <c r="G1121" s="3">
        <v>0</v>
      </c>
      <c r="H1121" t="str">
        <f>VLOOKUP(D1121,StateLookup!B:B,1,FALSE)</f>
        <v>WY</v>
      </c>
    </row>
    <row r="1122" spans="1:8" ht="15.75" thickBot="1" x14ac:dyDescent="0.3">
      <c r="A1122" s="6">
        <f t="shared" si="34"/>
        <v>43920</v>
      </c>
      <c r="B1122" s="6" t="str">
        <f t="shared" si="35"/>
        <v>43920AK</v>
      </c>
      <c r="C1122" s="3">
        <v>20200330</v>
      </c>
      <c r="D1122" s="4" t="s">
        <v>5</v>
      </c>
      <c r="E1122" s="3">
        <v>114</v>
      </c>
      <c r="F1122" s="5">
        <v>3540</v>
      </c>
      <c r="G1122" s="3">
        <v>3</v>
      </c>
      <c r="H1122" t="str">
        <f>VLOOKUP(D1122,StateLookup!B:B,1,FALSE)</f>
        <v>AK</v>
      </c>
    </row>
    <row r="1123" spans="1:8" ht="15.75" thickBot="1" x14ac:dyDescent="0.3">
      <c r="A1123" s="6">
        <f t="shared" si="34"/>
        <v>43920</v>
      </c>
      <c r="B1123" s="6" t="str">
        <f t="shared" si="35"/>
        <v>43920AL</v>
      </c>
      <c r="C1123" s="3">
        <v>20200330</v>
      </c>
      <c r="D1123" s="4" t="s">
        <v>6</v>
      </c>
      <c r="E1123" s="3">
        <v>859</v>
      </c>
      <c r="F1123" s="5">
        <v>5694</v>
      </c>
      <c r="G1123" s="3">
        <v>6</v>
      </c>
      <c r="H1123" t="str">
        <f>VLOOKUP(D1123,StateLookup!B:B,1,FALSE)</f>
        <v>AL</v>
      </c>
    </row>
    <row r="1124" spans="1:8" ht="15.75" thickBot="1" x14ac:dyDescent="0.3">
      <c r="A1124" s="6">
        <f t="shared" si="34"/>
        <v>43920</v>
      </c>
      <c r="B1124" s="6" t="str">
        <f t="shared" si="35"/>
        <v>43920AR</v>
      </c>
      <c r="C1124" s="3">
        <v>20200330</v>
      </c>
      <c r="D1124" s="4" t="s">
        <v>7</v>
      </c>
      <c r="E1124" s="3">
        <v>473</v>
      </c>
      <c r="F1124" s="5">
        <v>5262</v>
      </c>
      <c r="G1124" s="3">
        <v>7</v>
      </c>
      <c r="H1124" t="str">
        <f>VLOOKUP(D1124,StateLookup!B:B,1,FALSE)</f>
        <v>AR</v>
      </c>
    </row>
    <row r="1125" spans="1:8" ht="15.75" thickBot="1" x14ac:dyDescent="0.3">
      <c r="A1125" s="6">
        <f t="shared" si="34"/>
        <v>43920</v>
      </c>
      <c r="B1125" s="6" t="str">
        <f t="shared" si="35"/>
        <v>43920AS</v>
      </c>
      <c r="C1125" s="3">
        <v>20200330</v>
      </c>
      <c r="D1125" s="4" t="s">
        <v>8</v>
      </c>
      <c r="E1125" s="4"/>
      <c r="F1125" s="4"/>
      <c r="G1125" s="3">
        <v>0</v>
      </c>
      <c r="H1125" t="str">
        <f>VLOOKUP(D1125,StateLookup!B:B,1,FALSE)</f>
        <v>AS</v>
      </c>
    </row>
    <row r="1126" spans="1:8" ht="15.75" thickBot="1" x14ac:dyDescent="0.3">
      <c r="A1126" s="6">
        <f t="shared" si="34"/>
        <v>43920</v>
      </c>
      <c r="B1126" s="6" t="str">
        <f t="shared" si="35"/>
        <v>43920AZ</v>
      </c>
      <c r="C1126" s="3">
        <v>20200330</v>
      </c>
      <c r="D1126" s="4" t="s">
        <v>9</v>
      </c>
      <c r="E1126" s="5">
        <v>1157</v>
      </c>
      <c r="F1126" s="5">
        <v>15602</v>
      </c>
      <c r="G1126" s="3">
        <v>20</v>
      </c>
      <c r="H1126" t="str">
        <f>VLOOKUP(D1126,StateLookup!B:B,1,FALSE)</f>
        <v>AZ</v>
      </c>
    </row>
    <row r="1127" spans="1:8" ht="15.75" thickBot="1" x14ac:dyDescent="0.3">
      <c r="A1127" s="6">
        <f t="shared" si="34"/>
        <v>43920</v>
      </c>
      <c r="B1127" s="6" t="str">
        <f t="shared" si="35"/>
        <v>43920CA</v>
      </c>
      <c r="C1127" s="3">
        <v>20200330</v>
      </c>
      <c r="D1127" s="4" t="s">
        <v>10</v>
      </c>
      <c r="E1127" s="5">
        <v>6447</v>
      </c>
      <c r="F1127" s="5">
        <v>20549</v>
      </c>
      <c r="G1127" s="3">
        <v>133</v>
      </c>
      <c r="H1127" t="str">
        <f>VLOOKUP(D1127,StateLookup!B:B,1,FALSE)</f>
        <v>CA</v>
      </c>
    </row>
    <row r="1128" spans="1:8" ht="15.75" thickBot="1" x14ac:dyDescent="0.3">
      <c r="A1128" s="6">
        <f t="shared" si="34"/>
        <v>43920</v>
      </c>
      <c r="B1128" s="6" t="str">
        <f t="shared" si="35"/>
        <v>43920CO</v>
      </c>
      <c r="C1128" s="3">
        <v>20200330</v>
      </c>
      <c r="D1128" s="4" t="s">
        <v>11</v>
      </c>
      <c r="E1128" s="5">
        <v>2627</v>
      </c>
      <c r="F1128" s="5">
        <v>12737</v>
      </c>
      <c r="G1128" s="3">
        <v>51</v>
      </c>
      <c r="H1128" t="str">
        <f>VLOOKUP(D1128,StateLookup!B:B,1,FALSE)</f>
        <v>CO</v>
      </c>
    </row>
    <row r="1129" spans="1:8" ht="15.75" thickBot="1" x14ac:dyDescent="0.3">
      <c r="A1129" s="6">
        <f t="shared" si="34"/>
        <v>43920</v>
      </c>
      <c r="B1129" s="6" t="str">
        <f t="shared" si="35"/>
        <v>43920CT</v>
      </c>
      <c r="C1129" s="3">
        <v>20200330</v>
      </c>
      <c r="D1129" s="4" t="s">
        <v>12</v>
      </c>
      <c r="E1129" s="5">
        <v>2571</v>
      </c>
      <c r="F1129" s="5">
        <v>12029</v>
      </c>
      <c r="G1129" s="3">
        <v>36</v>
      </c>
      <c r="H1129" t="str">
        <f>VLOOKUP(D1129,StateLookup!B:B,1,FALSE)</f>
        <v>CT</v>
      </c>
    </row>
    <row r="1130" spans="1:8" ht="15.75" thickBot="1" x14ac:dyDescent="0.3">
      <c r="A1130" s="6">
        <f t="shared" si="34"/>
        <v>43920</v>
      </c>
      <c r="B1130" s="6" t="str">
        <f t="shared" si="35"/>
        <v>43920DC</v>
      </c>
      <c r="C1130" s="3">
        <v>20200330</v>
      </c>
      <c r="D1130" s="4" t="s">
        <v>13</v>
      </c>
      <c r="E1130" s="3">
        <v>401</v>
      </c>
      <c r="F1130" s="5">
        <v>2682</v>
      </c>
      <c r="G1130" s="3">
        <v>9</v>
      </c>
      <c r="H1130" t="str">
        <f>VLOOKUP(D1130,StateLookup!B:B,1,FALSE)</f>
        <v>DC</v>
      </c>
    </row>
    <row r="1131" spans="1:8" ht="15.75" thickBot="1" x14ac:dyDescent="0.3">
      <c r="A1131" s="6">
        <f t="shared" si="34"/>
        <v>43920</v>
      </c>
      <c r="B1131" s="6" t="str">
        <f t="shared" si="35"/>
        <v>43920DE</v>
      </c>
      <c r="C1131" s="3">
        <v>20200330</v>
      </c>
      <c r="D1131" s="4" t="s">
        <v>14</v>
      </c>
      <c r="E1131" s="3">
        <v>264</v>
      </c>
      <c r="F1131" s="5">
        <v>2216</v>
      </c>
      <c r="G1131" s="3">
        <v>6</v>
      </c>
      <c r="H1131" t="str">
        <f>VLOOKUP(D1131,StateLookup!B:B,1,FALSE)</f>
        <v>DE</v>
      </c>
    </row>
    <row r="1132" spans="1:8" ht="15.75" thickBot="1" x14ac:dyDescent="0.3">
      <c r="A1132" s="6">
        <f t="shared" si="34"/>
        <v>43920</v>
      </c>
      <c r="B1132" s="6" t="str">
        <f t="shared" si="35"/>
        <v>43920FL</v>
      </c>
      <c r="C1132" s="3">
        <v>20200330</v>
      </c>
      <c r="D1132" s="4" t="s">
        <v>15</v>
      </c>
      <c r="E1132" s="5">
        <v>5473</v>
      </c>
      <c r="F1132" s="5">
        <v>48225</v>
      </c>
      <c r="G1132" s="3">
        <v>63</v>
      </c>
      <c r="H1132" t="str">
        <f>VLOOKUP(D1132,StateLookup!B:B,1,FALSE)</f>
        <v>FL</v>
      </c>
    </row>
    <row r="1133" spans="1:8" ht="15.75" thickBot="1" x14ac:dyDescent="0.3">
      <c r="A1133" s="6">
        <f t="shared" si="34"/>
        <v>43920</v>
      </c>
      <c r="B1133" s="6" t="str">
        <f t="shared" si="35"/>
        <v>43920GA</v>
      </c>
      <c r="C1133" s="3">
        <v>20200330</v>
      </c>
      <c r="D1133" s="4" t="s">
        <v>16</v>
      </c>
      <c r="E1133" s="5">
        <v>2809</v>
      </c>
      <c r="F1133" s="5">
        <v>9915</v>
      </c>
      <c r="G1133" s="3">
        <v>87</v>
      </c>
      <c r="H1133" t="str">
        <f>VLOOKUP(D1133,StateLookup!B:B,1,FALSE)</f>
        <v>GA</v>
      </c>
    </row>
    <row r="1134" spans="1:8" ht="15.75" thickBot="1" x14ac:dyDescent="0.3">
      <c r="A1134" s="6">
        <f t="shared" si="34"/>
        <v>43920</v>
      </c>
      <c r="B1134" s="6" t="str">
        <f t="shared" si="35"/>
        <v>43920GU</v>
      </c>
      <c r="C1134" s="3">
        <v>20200330</v>
      </c>
      <c r="D1134" s="4" t="s">
        <v>17</v>
      </c>
      <c r="E1134" s="3">
        <v>58</v>
      </c>
      <c r="F1134" s="3">
        <v>352</v>
      </c>
      <c r="G1134" s="3">
        <v>1</v>
      </c>
      <c r="H1134" t="str">
        <f>VLOOKUP(D1134,StateLookup!B:B,1,FALSE)</f>
        <v>GU</v>
      </c>
    </row>
    <row r="1135" spans="1:8" ht="15.75" thickBot="1" x14ac:dyDescent="0.3">
      <c r="A1135" s="6">
        <f t="shared" si="34"/>
        <v>43920</v>
      </c>
      <c r="B1135" s="6" t="str">
        <f t="shared" si="35"/>
        <v>43920HI</v>
      </c>
      <c r="C1135" s="3">
        <v>20200330</v>
      </c>
      <c r="D1135" s="4" t="s">
        <v>18</v>
      </c>
      <c r="E1135" s="3">
        <v>175</v>
      </c>
      <c r="F1135" s="5">
        <v>7825</v>
      </c>
      <c r="G1135" s="4"/>
      <c r="H1135" t="str">
        <f>VLOOKUP(D1135,StateLookup!B:B,1,FALSE)</f>
        <v>HI</v>
      </c>
    </row>
    <row r="1136" spans="1:8" ht="15.75" thickBot="1" x14ac:dyDescent="0.3">
      <c r="A1136" s="6">
        <f t="shared" si="34"/>
        <v>43920</v>
      </c>
      <c r="B1136" s="6" t="str">
        <f t="shared" si="35"/>
        <v>43920IA</v>
      </c>
      <c r="C1136" s="3">
        <v>20200330</v>
      </c>
      <c r="D1136" s="4" t="s">
        <v>19</v>
      </c>
      <c r="E1136" s="3">
        <v>424</v>
      </c>
      <c r="F1136" s="5">
        <v>6162</v>
      </c>
      <c r="G1136" s="3">
        <v>6</v>
      </c>
      <c r="H1136" t="str">
        <f>VLOOKUP(D1136,StateLookup!B:B,1,FALSE)</f>
        <v>IA</v>
      </c>
    </row>
    <row r="1137" spans="1:8" ht="15.75" thickBot="1" x14ac:dyDescent="0.3">
      <c r="A1137" s="6">
        <f t="shared" si="34"/>
        <v>43920</v>
      </c>
      <c r="B1137" s="6" t="str">
        <f t="shared" si="35"/>
        <v>43920ID</v>
      </c>
      <c r="C1137" s="3">
        <v>20200330</v>
      </c>
      <c r="D1137" s="4" t="s">
        <v>20</v>
      </c>
      <c r="E1137" s="3">
        <v>310</v>
      </c>
      <c r="F1137" s="5">
        <v>4396</v>
      </c>
      <c r="G1137" s="3">
        <v>6</v>
      </c>
      <c r="H1137" t="str">
        <f>VLOOKUP(D1137,StateLookup!B:B,1,FALSE)</f>
        <v>ID</v>
      </c>
    </row>
    <row r="1138" spans="1:8" ht="15.75" thickBot="1" x14ac:dyDescent="0.3">
      <c r="A1138" s="6">
        <f t="shared" si="34"/>
        <v>43920</v>
      </c>
      <c r="B1138" s="6" t="str">
        <f t="shared" si="35"/>
        <v>43920IL</v>
      </c>
      <c r="C1138" s="3">
        <v>20200330</v>
      </c>
      <c r="D1138" s="4" t="s">
        <v>21</v>
      </c>
      <c r="E1138" s="5">
        <v>5057</v>
      </c>
      <c r="F1138" s="5">
        <v>25389</v>
      </c>
      <c r="G1138" s="3">
        <v>73</v>
      </c>
      <c r="H1138" t="str">
        <f>VLOOKUP(D1138,StateLookup!B:B,1,FALSE)</f>
        <v>IL</v>
      </c>
    </row>
    <row r="1139" spans="1:8" ht="15.75" thickBot="1" x14ac:dyDescent="0.3">
      <c r="A1139" s="6">
        <f t="shared" si="34"/>
        <v>43920</v>
      </c>
      <c r="B1139" s="6" t="str">
        <f t="shared" si="35"/>
        <v>43920IN</v>
      </c>
      <c r="C1139" s="3">
        <v>20200330</v>
      </c>
      <c r="D1139" s="4" t="s">
        <v>22</v>
      </c>
      <c r="E1139" s="5">
        <v>1786</v>
      </c>
      <c r="F1139" s="5">
        <v>9872</v>
      </c>
      <c r="G1139" s="3">
        <v>35</v>
      </c>
      <c r="H1139" t="str">
        <f>VLOOKUP(D1139,StateLookup!B:B,1,FALSE)</f>
        <v>IN</v>
      </c>
    </row>
    <row r="1140" spans="1:8" ht="15.75" thickBot="1" x14ac:dyDescent="0.3">
      <c r="A1140" s="6">
        <f t="shared" si="34"/>
        <v>43920</v>
      </c>
      <c r="B1140" s="6" t="str">
        <f t="shared" si="35"/>
        <v>43920KS</v>
      </c>
      <c r="C1140" s="3">
        <v>20200330</v>
      </c>
      <c r="D1140" s="4" t="s">
        <v>23</v>
      </c>
      <c r="E1140" s="3">
        <v>368</v>
      </c>
      <c r="F1140" s="5">
        <v>4554</v>
      </c>
      <c r="G1140" s="3">
        <v>8</v>
      </c>
      <c r="H1140" t="str">
        <f>VLOOKUP(D1140,StateLookup!B:B,1,FALSE)</f>
        <v>KS</v>
      </c>
    </row>
    <row r="1141" spans="1:8" ht="15.75" thickBot="1" x14ac:dyDescent="0.3">
      <c r="A1141" s="6">
        <f t="shared" si="34"/>
        <v>43920</v>
      </c>
      <c r="B1141" s="6" t="str">
        <f t="shared" si="35"/>
        <v>43920KY</v>
      </c>
      <c r="C1141" s="3">
        <v>20200330</v>
      </c>
      <c r="D1141" s="4" t="s">
        <v>24</v>
      </c>
      <c r="E1141" s="3">
        <v>439</v>
      </c>
      <c r="F1141" s="5">
        <v>5579</v>
      </c>
      <c r="G1141" s="3">
        <v>9</v>
      </c>
      <c r="H1141" t="str">
        <f>VLOOKUP(D1141,StateLookup!B:B,1,FALSE)</f>
        <v>KY</v>
      </c>
    </row>
    <row r="1142" spans="1:8" ht="15.75" thickBot="1" x14ac:dyDescent="0.3">
      <c r="A1142" s="6">
        <f t="shared" si="34"/>
        <v>43920</v>
      </c>
      <c r="B1142" s="6" t="str">
        <f t="shared" si="35"/>
        <v>43920LA</v>
      </c>
      <c r="C1142" s="3">
        <v>20200330</v>
      </c>
      <c r="D1142" s="4" t="s">
        <v>25</v>
      </c>
      <c r="E1142" s="5">
        <v>4025</v>
      </c>
      <c r="F1142" s="5">
        <v>30008</v>
      </c>
      <c r="G1142" s="3">
        <v>185</v>
      </c>
      <c r="H1142" t="str">
        <f>VLOOKUP(D1142,StateLookup!B:B,1,FALSE)</f>
        <v>LA</v>
      </c>
    </row>
    <row r="1143" spans="1:8" ht="15.75" thickBot="1" x14ac:dyDescent="0.3">
      <c r="A1143" s="6">
        <f t="shared" si="34"/>
        <v>43920</v>
      </c>
      <c r="B1143" s="6" t="str">
        <f t="shared" si="35"/>
        <v>43920MA</v>
      </c>
      <c r="C1143" s="3">
        <v>20200330</v>
      </c>
      <c r="D1143" s="4" t="s">
        <v>26</v>
      </c>
      <c r="E1143" s="5">
        <v>5752</v>
      </c>
      <c r="F1143" s="5">
        <v>37041</v>
      </c>
      <c r="G1143" s="3">
        <v>56</v>
      </c>
      <c r="H1143" t="str">
        <f>VLOOKUP(D1143,StateLookup!B:B,1,FALSE)</f>
        <v>MA</v>
      </c>
    </row>
    <row r="1144" spans="1:8" ht="15.75" thickBot="1" x14ac:dyDescent="0.3">
      <c r="A1144" s="6">
        <f t="shared" si="34"/>
        <v>43920</v>
      </c>
      <c r="B1144" s="6" t="str">
        <f t="shared" si="35"/>
        <v>43920MD</v>
      </c>
      <c r="C1144" s="3">
        <v>20200330</v>
      </c>
      <c r="D1144" s="4" t="s">
        <v>27</v>
      </c>
      <c r="E1144" s="5">
        <v>1413</v>
      </c>
      <c r="F1144" s="5">
        <v>13316</v>
      </c>
      <c r="G1144" s="3">
        <v>15</v>
      </c>
      <c r="H1144" t="str">
        <f>VLOOKUP(D1144,StateLookup!B:B,1,FALSE)</f>
        <v>MD</v>
      </c>
    </row>
    <row r="1145" spans="1:8" ht="15.75" thickBot="1" x14ac:dyDescent="0.3">
      <c r="A1145" s="6">
        <f t="shared" si="34"/>
        <v>43920</v>
      </c>
      <c r="B1145" s="6" t="str">
        <f t="shared" si="35"/>
        <v>43920ME</v>
      </c>
      <c r="C1145" s="3">
        <v>20200330</v>
      </c>
      <c r="D1145" s="4" t="s">
        <v>28</v>
      </c>
      <c r="E1145" s="3">
        <v>275</v>
      </c>
      <c r="F1145" s="5">
        <v>3394</v>
      </c>
      <c r="G1145" s="3">
        <v>3</v>
      </c>
      <c r="H1145" t="str">
        <f>VLOOKUP(D1145,StateLookup!B:B,1,FALSE)</f>
        <v>ME</v>
      </c>
    </row>
    <row r="1146" spans="1:8" ht="15.75" thickBot="1" x14ac:dyDescent="0.3">
      <c r="A1146" s="6">
        <f t="shared" si="34"/>
        <v>43920</v>
      </c>
      <c r="B1146" s="6" t="str">
        <f t="shared" si="35"/>
        <v>43920MI</v>
      </c>
      <c r="C1146" s="3">
        <v>20200330</v>
      </c>
      <c r="D1146" s="4" t="s">
        <v>29</v>
      </c>
      <c r="E1146" s="5">
        <v>10901</v>
      </c>
      <c r="F1146" s="5">
        <v>21183</v>
      </c>
      <c r="G1146" s="3">
        <v>184</v>
      </c>
      <c r="H1146" t="str">
        <f>VLOOKUP(D1146,StateLookup!B:B,1,FALSE)</f>
        <v>MI</v>
      </c>
    </row>
    <row r="1147" spans="1:8" ht="15.75" thickBot="1" x14ac:dyDescent="0.3">
      <c r="A1147" s="6">
        <f t="shared" si="34"/>
        <v>43920</v>
      </c>
      <c r="B1147" s="6" t="str">
        <f t="shared" si="35"/>
        <v>43920MN</v>
      </c>
      <c r="C1147" s="3">
        <v>20200330</v>
      </c>
      <c r="D1147" s="4" t="s">
        <v>30</v>
      </c>
      <c r="E1147" s="3">
        <v>576</v>
      </c>
      <c r="F1147" s="5">
        <v>18246</v>
      </c>
      <c r="G1147" s="3">
        <v>10</v>
      </c>
      <c r="H1147" t="str">
        <f>VLOOKUP(D1147,StateLookup!B:B,1,FALSE)</f>
        <v>MN</v>
      </c>
    </row>
    <row r="1148" spans="1:8" ht="15.75" thickBot="1" x14ac:dyDescent="0.3">
      <c r="A1148" s="6">
        <f t="shared" si="34"/>
        <v>43920</v>
      </c>
      <c r="B1148" s="6" t="str">
        <f t="shared" si="35"/>
        <v>43920MO</v>
      </c>
      <c r="C1148" s="3">
        <v>20200330</v>
      </c>
      <c r="D1148" s="4" t="s">
        <v>31</v>
      </c>
      <c r="E1148" s="5">
        <v>1031</v>
      </c>
      <c r="F1148" s="5">
        <v>13204</v>
      </c>
      <c r="G1148" s="3">
        <v>13</v>
      </c>
      <c r="H1148" t="str">
        <f>VLOOKUP(D1148,StateLookup!B:B,1,FALSE)</f>
        <v>MO</v>
      </c>
    </row>
    <row r="1149" spans="1:8" ht="15.75" thickBot="1" x14ac:dyDescent="0.3">
      <c r="A1149" s="6">
        <f t="shared" si="34"/>
        <v>43920</v>
      </c>
      <c r="B1149" s="6" t="str">
        <f t="shared" si="35"/>
        <v>43920MP</v>
      </c>
      <c r="C1149" s="3">
        <v>20200330</v>
      </c>
      <c r="D1149" s="4" t="s">
        <v>32</v>
      </c>
      <c r="E1149" s="3">
        <v>2</v>
      </c>
      <c r="F1149" s="4"/>
      <c r="G1149" s="4"/>
      <c r="H1149" t="str">
        <f>VLOOKUP(D1149,StateLookup!B:B,1,FALSE)</f>
        <v>MP</v>
      </c>
    </row>
    <row r="1150" spans="1:8" ht="15.75" thickBot="1" x14ac:dyDescent="0.3">
      <c r="A1150" s="6">
        <f t="shared" si="34"/>
        <v>43920</v>
      </c>
      <c r="B1150" s="6" t="str">
        <f t="shared" si="35"/>
        <v>43920MS</v>
      </c>
      <c r="C1150" s="3">
        <v>20200330</v>
      </c>
      <c r="D1150" s="4" t="s">
        <v>33</v>
      </c>
      <c r="E1150" s="3">
        <v>847</v>
      </c>
      <c r="F1150" s="5">
        <v>2989</v>
      </c>
      <c r="G1150" s="3">
        <v>16</v>
      </c>
      <c r="H1150" t="str">
        <f>VLOOKUP(D1150,StateLookup!B:B,1,FALSE)</f>
        <v>MS</v>
      </c>
    </row>
    <row r="1151" spans="1:8" ht="15.75" thickBot="1" x14ac:dyDescent="0.3">
      <c r="A1151" s="6">
        <f t="shared" si="34"/>
        <v>43920</v>
      </c>
      <c r="B1151" s="6" t="str">
        <f t="shared" si="35"/>
        <v>43920MT</v>
      </c>
      <c r="C1151" s="3">
        <v>20200330</v>
      </c>
      <c r="D1151" s="4" t="s">
        <v>34</v>
      </c>
      <c r="E1151" s="3">
        <v>171</v>
      </c>
      <c r="F1151" s="5">
        <v>4143</v>
      </c>
      <c r="G1151" s="3">
        <v>4</v>
      </c>
      <c r="H1151" t="str">
        <f>VLOOKUP(D1151,StateLookup!B:B,1,FALSE)</f>
        <v>MT</v>
      </c>
    </row>
    <row r="1152" spans="1:8" ht="15.75" thickBot="1" x14ac:dyDescent="0.3">
      <c r="A1152" s="6">
        <f t="shared" si="34"/>
        <v>43920</v>
      </c>
      <c r="B1152" s="6" t="str">
        <f t="shared" si="35"/>
        <v>43920NC</v>
      </c>
      <c r="C1152" s="3">
        <v>20200330</v>
      </c>
      <c r="D1152" s="4" t="s">
        <v>35</v>
      </c>
      <c r="E1152" s="5">
        <v>1307</v>
      </c>
      <c r="F1152" s="5">
        <v>19557</v>
      </c>
      <c r="G1152" s="3">
        <v>6</v>
      </c>
      <c r="H1152" t="str">
        <f>VLOOKUP(D1152,StateLookup!B:B,1,FALSE)</f>
        <v>NC</v>
      </c>
    </row>
    <row r="1153" spans="1:8" ht="15.75" thickBot="1" x14ac:dyDescent="0.3">
      <c r="A1153" s="6">
        <f t="shared" si="34"/>
        <v>43920</v>
      </c>
      <c r="B1153" s="6" t="str">
        <f t="shared" si="35"/>
        <v>43920ND</v>
      </c>
      <c r="C1153" s="3">
        <v>20200330</v>
      </c>
      <c r="D1153" s="4" t="s">
        <v>36</v>
      </c>
      <c r="E1153" s="3">
        <v>109</v>
      </c>
      <c r="F1153" s="5">
        <v>3728</v>
      </c>
      <c r="G1153" s="3">
        <v>2</v>
      </c>
      <c r="H1153" t="str">
        <f>VLOOKUP(D1153,StateLookup!B:B,1,FALSE)</f>
        <v>ND</v>
      </c>
    </row>
    <row r="1154" spans="1:8" ht="15.75" thickBot="1" x14ac:dyDescent="0.3">
      <c r="A1154" s="6">
        <f t="shared" si="34"/>
        <v>43920</v>
      </c>
      <c r="B1154" s="6" t="str">
        <f t="shared" si="35"/>
        <v>43920NE</v>
      </c>
      <c r="C1154" s="3">
        <v>20200330</v>
      </c>
      <c r="D1154" s="4" t="s">
        <v>37</v>
      </c>
      <c r="E1154" s="3">
        <v>145</v>
      </c>
      <c r="F1154" s="5">
        <v>2584</v>
      </c>
      <c r="G1154" s="3">
        <v>2</v>
      </c>
      <c r="H1154" t="str">
        <f>VLOOKUP(D1154,StateLookup!B:B,1,FALSE)</f>
        <v>NE</v>
      </c>
    </row>
    <row r="1155" spans="1:8" ht="15.75" thickBot="1" x14ac:dyDescent="0.3">
      <c r="A1155" s="6">
        <f t="shared" ref="A1155:A1218" si="36">DATE(LEFT(C1155,4),LEFT(RIGHT(C1155,4),2),RIGHT(C1155,2))</f>
        <v>43920</v>
      </c>
      <c r="B1155" s="6" t="str">
        <f t="shared" ref="B1155:B1218" si="37">A1155&amp;D1155</f>
        <v>43920NH</v>
      </c>
      <c r="C1155" s="3">
        <v>20200330</v>
      </c>
      <c r="D1155" s="4" t="s">
        <v>38</v>
      </c>
      <c r="E1155" s="3">
        <v>314</v>
      </c>
      <c r="F1155" s="5">
        <v>5386</v>
      </c>
      <c r="G1155" s="3">
        <v>3</v>
      </c>
      <c r="H1155" t="str">
        <f>VLOOKUP(D1155,StateLookup!B:B,1,FALSE)</f>
        <v>NH</v>
      </c>
    </row>
    <row r="1156" spans="1:8" ht="15.75" thickBot="1" x14ac:dyDescent="0.3">
      <c r="A1156" s="6">
        <f t="shared" si="36"/>
        <v>43920</v>
      </c>
      <c r="B1156" s="6" t="str">
        <f t="shared" si="37"/>
        <v>43920NJ</v>
      </c>
      <c r="C1156" s="3">
        <v>20200330</v>
      </c>
      <c r="D1156" s="4" t="s">
        <v>39</v>
      </c>
      <c r="E1156" s="5">
        <v>16636</v>
      </c>
      <c r="F1156" s="5">
        <v>25224</v>
      </c>
      <c r="G1156" s="3">
        <v>198</v>
      </c>
      <c r="H1156" t="str">
        <f>VLOOKUP(D1156,StateLookup!B:B,1,FALSE)</f>
        <v>NJ</v>
      </c>
    </row>
    <row r="1157" spans="1:8" ht="15.75" thickBot="1" x14ac:dyDescent="0.3">
      <c r="A1157" s="6">
        <f t="shared" si="36"/>
        <v>43920</v>
      </c>
      <c r="B1157" s="6" t="str">
        <f t="shared" si="37"/>
        <v>43920NM</v>
      </c>
      <c r="C1157" s="3">
        <v>20200330</v>
      </c>
      <c r="D1157" s="4" t="s">
        <v>40</v>
      </c>
      <c r="E1157" s="3">
        <v>237</v>
      </c>
      <c r="F1157" s="5">
        <v>10942</v>
      </c>
      <c r="G1157" s="3">
        <v>2</v>
      </c>
      <c r="H1157" t="str">
        <f>VLOOKUP(D1157,StateLookup!B:B,1,FALSE)</f>
        <v>NM</v>
      </c>
    </row>
    <row r="1158" spans="1:8" ht="15.75" thickBot="1" x14ac:dyDescent="0.3">
      <c r="A1158" s="6">
        <f t="shared" si="36"/>
        <v>43920</v>
      </c>
      <c r="B1158" s="6" t="str">
        <f t="shared" si="37"/>
        <v>43920NV</v>
      </c>
      <c r="C1158" s="3">
        <v>20200330</v>
      </c>
      <c r="D1158" s="4" t="s">
        <v>41</v>
      </c>
      <c r="E1158" s="5">
        <v>1008</v>
      </c>
      <c r="F1158" s="5">
        <v>10207</v>
      </c>
      <c r="G1158" s="3">
        <v>15</v>
      </c>
      <c r="H1158" t="str">
        <f>VLOOKUP(D1158,StateLookup!B:B,1,FALSE)</f>
        <v>NV</v>
      </c>
    </row>
    <row r="1159" spans="1:8" ht="15.75" thickBot="1" x14ac:dyDescent="0.3">
      <c r="A1159" s="6">
        <f t="shared" si="36"/>
        <v>43920</v>
      </c>
      <c r="B1159" s="6" t="str">
        <f t="shared" si="37"/>
        <v>43920NY</v>
      </c>
      <c r="C1159" s="3">
        <v>20200330</v>
      </c>
      <c r="D1159" s="4" t="s">
        <v>42</v>
      </c>
      <c r="E1159" s="5">
        <v>66497</v>
      </c>
      <c r="F1159" s="5">
        <v>119971</v>
      </c>
      <c r="G1159" s="3">
        <v>1218</v>
      </c>
      <c r="H1159" t="str">
        <f>VLOOKUP(D1159,StateLookup!B:B,1,FALSE)</f>
        <v>NY</v>
      </c>
    </row>
    <row r="1160" spans="1:8" ht="15.75" thickBot="1" x14ac:dyDescent="0.3">
      <c r="A1160" s="6">
        <f t="shared" si="36"/>
        <v>43920</v>
      </c>
      <c r="B1160" s="6" t="str">
        <f t="shared" si="37"/>
        <v>43920OH</v>
      </c>
      <c r="C1160" s="3">
        <v>20200330</v>
      </c>
      <c r="D1160" s="4" t="s">
        <v>43</v>
      </c>
      <c r="E1160" s="5">
        <v>1933</v>
      </c>
      <c r="F1160" s="5">
        <v>25342</v>
      </c>
      <c r="G1160" s="3">
        <v>39</v>
      </c>
      <c r="H1160" t="str">
        <f>VLOOKUP(D1160,StateLookup!B:B,1,FALSE)</f>
        <v>OH</v>
      </c>
    </row>
    <row r="1161" spans="1:8" ht="15.75" thickBot="1" x14ac:dyDescent="0.3">
      <c r="A1161" s="6">
        <f t="shared" si="36"/>
        <v>43920</v>
      </c>
      <c r="B1161" s="6" t="str">
        <f t="shared" si="37"/>
        <v>43920OK</v>
      </c>
      <c r="C1161" s="3">
        <v>20200330</v>
      </c>
      <c r="D1161" s="4" t="s">
        <v>44</v>
      </c>
      <c r="E1161" s="3">
        <v>481</v>
      </c>
      <c r="F1161" s="5">
        <v>1207</v>
      </c>
      <c r="G1161" s="3">
        <v>17</v>
      </c>
      <c r="H1161" t="str">
        <f>VLOOKUP(D1161,StateLookup!B:B,1,FALSE)</f>
        <v>OK</v>
      </c>
    </row>
    <row r="1162" spans="1:8" ht="15.75" thickBot="1" x14ac:dyDescent="0.3">
      <c r="A1162" s="6">
        <f t="shared" si="36"/>
        <v>43920</v>
      </c>
      <c r="B1162" s="6" t="str">
        <f t="shared" si="37"/>
        <v>43920OR</v>
      </c>
      <c r="C1162" s="3">
        <v>20200330</v>
      </c>
      <c r="D1162" s="4" t="s">
        <v>45</v>
      </c>
      <c r="E1162" s="3">
        <v>606</v>
      </c>
      <c r="F1162" s="5">
        <v>12277</v>
      </c>
      <c r="G1162" s="3">
        <v>16</v>
      </c>
      <c r="H1162" t="str">
        <f>VLOOKUP(D1162,StateLookup!B:B,1,FALSE)</f>
        <v>OR</v>
      </c>
    </row>
    <row r="1163" spans="1:8" ht="15.75" thickBot="1" x14ac:dyDescent="0.3">
      <c r="A1163" s="6">
        <f t="shared" si="36"/>
        <v>43920</v>
      </c>
      <c r="B1163" s="6" t="str">
        <f t="shared" si="37"/>
        <v>43920PA</v>
      </c>
      <c r="C1163" s="3">
        <v>20200330</v>
      </c>
      <c r="D1163" s="4" t="s">
        <v>46</v>
      </c>
      <c r="E1163" s="5">
        <v>4087</v>
      </c>
      <c r="F1163" s="5">
        <v>33777</v>
      </c>
      <c r="G1163" s="3">
        <v>49</v>
      </c>
      <c r="H1163" t="str">
        <f>VLOOKUP(D1163,StateLookup!B:B,1,FALSE)</f>
        <v>PA</v>
      </c>
    </row>
    <row r="1164" spans="1:8" ht="15.75" thickBot="1" x14ac:dyDescent="0.3">
      <c r="A1164" s="6">
        <f t="shared" si="36"/>
        <v>43920</v>
      </c>
      <c r="B1164" s="6" t="str">
        <f t="shared" si="37"/>
        <v>43920PR</v>
      </c>
      <c r="C1164" s="3">
        <v>20200330</v>
      </c>
      <c r="D1164" s="4" t="s">
        <v>47</v>
      </c>
      <c r="E1164" s="3">
        <v>174</v>
      </c>
      <c r="F1164" s="3">
        <v>931</v>
      </c>
      <c r="G1164" s="3">
        <v>6</v>
      </c>
      <c r="H1164" t="str">
        <f>VLOOKUP(D1164,StateLookup!B:B,1,FALSE)</f>
        <v>PR</v>
      </c>
    </row>
    <row r="1165" spans="1:8" ht="15.75" thickBot="1" x14ac:dyDescent="0.3">
      <c r="A1165" s="6">
        <f t="shared" si="36"/>
        <v>43920</v>
      </c>
      <c r="B1165" s="6" t="str">
        <f t="shared" si="37"/>
        <v>43920RI</v>
      </c>
      <c r="C1165" s="3">
        <v>20200330</v>
      </c>
      <c r="D1165" s="4" t="s">
        <v>48</v>
      </c>
      <c r="E1165" s="3">
        <v>402</v>
      </c>
      <c r="F1165" s="5">
        <v>3187</v>
      </c>
      <c r="G1165" s="3">
        <v>4</v>
      </c>
      <c r="H1165" t="str">
        <f>VLOOKUP(D1165,StateLookup!B:B,1,FALSE)</f>
        <v>RI</v>
      </c>
    </row>
    <row r="1166" spans="1:8" ht="15.75" thickBot="1" x14ac:dyDescent="0.3">
      <c r="A1166" s="6">
        <f t="shared" si="36"/>
        <v>43920</v>
      </c>
      <c r="B1166" s="6" t="str">
        <f t="shared" si="37"/>
        <v>43920SC</v>
      </c>
      <c r="C1166" s="3">
        <v>20200330</v>
      </c>
      <c r="D1166" s="4" t="s">
        <v>49</v>
      </c>
      <c r="E1166" s="3">
        <v>925</v>
      </c>
      <c r="F1166" s="5">
        <v>4160</v>
      </c>
      <c r="G1166" s="3">
        <v>18</v>
      </c>
      <c r="H1166" t="str">
        <f>VLOOKUP(D1166,StateLookup!B:B,1,FALSE)</f>
        <v>SC</v>
      </c>
    </row>
    <row r="1167" spans="1:8" ht="15.75" thickBot="1" x14ac:dyDescent="0.3">
      <c r="A1167" s="6">
        <f t="shared" si="36"/>
        <v>43920</v>
      </c>
      <c r="B1167" s="6" t="str">
        <f t="shared" si="37"/>
        <v>43920SD</v>
      </c>
      <c r="C1167" s="3">
        <v>20200330</v>
      </c>
      <c r="D1167" s="4" t="s">
        <v>50</v>
      </c>
      <c r="E1167" s="3">
        <v>101</v>
      </c>
      <c r="F1167" s="5">
        <v>3478</v>
      </c>
      <c r="G1167" s="3">
        <v>1</v>
      </c>
      <c r="H1167" t="str">
        <f>VLOOKUP(D1167,StateLookup!B:B,1,FALSE)</f>
        <v>SD</v>
      </c>
    </row>
    <row r="1168" spans="1:8" ht="15.75" thickBot="1" x14ac:dyDescent="0.3">
      <c r="A1168" s="6">
        <f t="shared" si="36"/>
        <v>43920</v>
      </c>
      <c r="B1168" s="6" t="str">
        <f t="shared" si="37"/>
        <v>43920TN</v>
      </c>
      <c r="C1168" s="3">
        <v>20200330</v>
      </c>
      <c r="D1168" s="4" t="s">
        <v>51</v>
      </c>
      <c r="E1168" s="5">
        <v>1834</v>
      </c>
      <c r="F1168" s="5">
        <v>21470</v>
      </c>
      <c r="G1168" s="3">
        <v>13</v>
      </c>
      <c r="H1168" t="str">
        <f>VLOOKUP(D1168,StateLookup!B:B,1,FALSE)</f>
        <v>TN</v>
      </c>
    </row>
    <row r="1169" spans="1:8" ht="15.75" thickBot="1" x14ac:dyDescent="0.3">
      <c r="A1169" s="6">
        <f t="shared" si="36"/>
        <v>43920</v>
      </c>
      <c r="B1169" s="6" t="str">
        <f t="shared" si="37"/>
        <v>43920TX</v>
      </c>
      <c r="C1169" s="3">
        <v>20200330</v>
      </c>
      <c r="D1169" s="4" t="s">
        <v>52</v>
      </c>
      <c r="E1169" s="5">
        <v>2877</v>
      </c>
      <c r="F1169" s="5">
        <v>33003</v>
      </c>
      <c r="G1169" s="3">
        <v>34</v>
      </c>
      <c r="H1169" t="str">
        <f>VLOOKUP(D1169,StateLookup!B:B,1,FALSE)</f>
        <v>TX</v>
      </c>
    </row>
    <row r="1170" spans="1:8" ht="15.75" thickBot="1" x14ac:dyDescent="0.3">
      <c r="A1170" s="6">
        <f t="shared" si="36"/>
        <v>43920</v>
      </c>
      <c r="B1170" s="6" t="str">
        <f t="shared" si="37"/>
        <v>43920UT</v>
      </c>
      <c r="C1170" s="3">
        <v>20200330</v>
      </c>
      <c r="D1170" s="4" t="s">
        <v>53</v>
      </c>
      <c r="E1170" s="3">
        <v>806</v>
      </c>
      <c r="F1170" s="5">
        <v>15197</v>
      </c>
      <c r="G1170" s="3">
        <v>4</v>
      </c>
      <c r="H1170" t="str">
        <f>VLOOKUP(D1170,StateLookup!B:B,1,FALSE)</f>
        <v>UT</v>
      </c>
    </row>
    <row r="1171" spans="1:8" ht="15.75" thickBot="1" x14ac:dyDescent="0.3">
      <c r="A1171" s="6">
        <f t="shared" si="36"/>
        <v>43920</v>
      </c>
      <c r="B1171" s="6" t="str">
        <f t="shared" si="37"/>
        <v>43920VA</v>
      </c>
      <c r="C1171" s="3">
        <v>20200330</v>
      </c>
      <c r="D1171" s="4" t="s">
        <v>54</v>
      </c>
      <c r="E1171" s="5">
        <v>1020</v>
      </c>
      <c r="F1171" s="5">
        <v>11018</v>
      </c>
      <c r="G1171" s="3">
        <v>25</v>
      </c>
      <c r="H1171" t="str">
        <f>VLOOKUP(D1171,StateLookup!B:B,1,FALSE)</f>
        <v>VA</v>
      </c>
    </row>
    <row r="1172" spans="1:8" ht="15.75" thickBot="1" x14ac:dyDescent="0.3">
      <c r="A1172" s="6">
        <f t="shared" si="36"/>
        <v>43920</v>
      </c>
      <c r="B1172" s="6" t="str">
        <f t="shared" si="37"/>
        <v>43920VI</v>
      </c>
      <c r="C1172" s="3">
        <v>20200330</v>
      </c>
      <c r="D1172" s="4" t="s">
        <v>55</v>
      </c>
      <c r="E1172" s="3">
        <v>30</v>
      </c>
      <c r="F1172" s="3">
        <v>126</v>
      </c>
      <c r="G1172" s="4"/>
      <c r="H1172" t="str">
        <f>VLOOKUP(D1172,StateLookup!B:B,1,FALSE)</f>
        <v>VI</v>
      </c>
    </row>
    <row r="1173" spans="1:8" ht="15.75" thickBot="1" x14ac:dyDescent="0.3">
      <c r="A1173" s="6">
        <f t="shared" si="36"/>
        <v>43920</v>
      </c>
      <c r="B1173" s="6" t="str">
        <f t="shared" si="37"/>
        <v>43920VT</v>
      </c>
      <c r="C1173" s="3">
        <v>20200330</v>
      </c>
      <c r="D1173" s="4" t="s">
        <v>56</v>
      </c>
      <c r="E1173" s="3">
        <v>256</v>
      </c>
      <c r="F1173" s="5">
        <v>3674</v>
      </c>
      <c r="G1173" s="3">
        <v>12</v>
      </c>
      <c r="H1173" t="str">
        <f>VLOOKUP(D1173,StateLookup!B:B,1,FALSE)</f>
        <v>VT</v>
      </c>
    </row>
    <row r="1174" spans="1:8" ht="15.75" thickBot="1" x14ac:dyDescent="0.3">
      <c r="A1174" s="6">
        <f t="shared" si="36"/>
        <v>43920</v>
      </c>
      <c r="B1174" s="6" t="str">
        <f t="shared" si="37"/>
        <v>43920WA</v>
      </c>
      <c r="C1174" s="3">
        <v>20200330</v>
      </c>
      <c r="D1174" s="4" t="s">
        <v>57</v>
      </c>
      <c r="E1174" s="5">
        <v>5566</v>
      </c>
      <c r="F1174" s="5">
        <v>60566</v>
      </c>
      <c r="G1174" s="3">
        <v>239</v>
      </c>
      <c r="H1174" t="str">
        <f>VLOOKUP(D1174,StateLookup!B:B,1,FALSE)</f>
        <v>WA</v>
      </c>
    </row>
    <row r="1175" spans="1:8" ht="15.75" thickBot="1" x14ac:dyDescent="0.3">
      <c r="A1175" s="6">
        <f t="shared" si="36"/>
        <v>43920</v>
      </c>
      <c r="B1175" s="6" t="str">
        <f t="shared" si="37"/>
        <v>43920WI</v>
      </c>
      <c r="C1175" s="3">
        <v>20200330</v>
      </c>
      <c r="D1175" s="4" t="s">
        <v>58</v>
      </c>
      <c r="E1175" s="5">
        <v>1221</v>
      </c>
      <c r="F1175" s="5">
        <v>15856</v>
      </c>
      <c r="G1175" s="3">
        <v>14</v>
      </c>
      <c r="H1175" t="str">
        <f>VLOOKUP(D1175,StateLookup!B:B,1,FALSE)</f>
        <v>WI</v>
      </c>
    </row>
    <row r="1176" spans="1:8" ht="15.75" thickBot="1" x14ac:dyDescent="0.3">
      <c r="A1176" s="6">
        <f t="shared" si="36"/>
        <v>43920</v>
      </c>
      <c r="B1176" s="6" t="str">
        <f t="shared" si="37"/>
        <v>43920WV</v>
      </c>
      <c r="C1176" s="3">
        <v>20200330</v>
      </c>
      <c r="D1176" s="4" t="s">
        <v>59</v>
      </c>
      <c r="E1176" s="3">
        <v>126</v>
      </c>
      <c r="F1176" s="5">
        <v>2984</v>
      </c>
      <c r="G1176" s="3">
        <v>1</v>
      </c>
      <c r="H1176" t="str">
        <f>VLOOKUP(D1176,StateLookup!B:B,1,FALSE)</f>
        <v>WV</v>
      </c>
    </row>
    <row r="1177" spans="1:8" ht="15.75" thickBot="1" x14ac:dyDescent="0.3">
      <c r="A1177" s="6">
        <f t="shared" si="36"/>
        <v>43920</v>
      </c>
      <c r="B1177" s="6" t="str">
        <f t="shared" si="37"/>
        <v>43920WY</v>
      </c>
      <c r="C1177" s="3">
        <v>20200330</v>
      </c>
      <c r="D1177" s="4" t="s">
        <v>60</v>
      </c>
      <c r="E1177" s="3">
        <v>94</v>
      </c>
      <c r="F1177" s="5">
        <v>1840</v>
      </c>
      <c r="G1177" s="3">
        <v>0</v>
      </c>
      <c r="H1177" t="str">
        <f>VLOOKUP(D1177,StateLookup!B:B,1,FALSE)</f>
        <v>WY</v>
      </c>
    </row>
    <row r="1178" spans="1:8" ht="15.75" thickBot="1" x14ac:dyDescent="0.3">
      <c r="A1178" s="6">
        <f t="shared" si="36"/>
        <v>43919</v>
      </c>
      <c r="B1178" s="6" t="str">
        <f t="shared" si="37"/>
        <v>43919AK</v>
      </c>
      <c r="C1178" s="3">
        <v>20200329</v>
      </c>
      <c r="D1178" s="4" t="s">
        <v>5</v>
      </c>
      <c r="E1178" s="3">
        <v>102</v>
      </c>
      <c r="F1178" s="5">
        <v>3232</v>
      </c>
      <c r="G1178" s="3">
        <v>2</v>
      </c>
      <c r="H1178" t="str">
        <f>VLOOKUP(D1178,StateLookup!B:B,1,FALSE)</f>
        <v>AK</v>
      </c>
    </row>
    <row r="1179" spans="1:8" ht="15.75" thickBot="1" x14ac:dyDescent="0.3">
      <c r="A1179" s="6">
        <f t="shared" si="36"/>
        <v>43919</v>
      </c>
      <c r="B1179" s="6" t="str">
        <f t="shared" si="37"/>
        <v>43919AL</v>
      </c>
      <c r="C1179" s="3">
        <v>20200329</v>
      </c>
      <c r="D1179" s="4" t="s">
        <v>6</v>
      </c>
      <c r="E1179" s="3">
        <v>806</v>
      </c>
      <c r="F1179" s="5">
        <v>4184</v>
      </c>
      <c r="G1179" s="3">
        <v>4</v>
      </c>
      <c r="H1179" t="str">
        <f>VLOOKUP(D1179,StateLookup!B:B,1,FALSE)</f>
        <v>AL</v>
      </c>
    </row>
    <row r="1180" spans="1:8" ht="15.75" thickBot="1" x14ac:dyDescent="0.3">
      <c r="A1180" s="6">
        <f t="shared" si="36"/>
        <v>43919</v>
      </c>
      <c r="B1180" s="6" t="str">
        <f t="shared" si="37"/>
        <v>43919AR</v>
      </c>
      <c r="C1180" s="3">
        <v>20200329</v>
      </c>
      <c r="D1180" s="4" t="s">
        <v>7</v>
      </c>
      <c r="E1180" s="3">
        <v>426</v>
      </c>
      <c r="F1180" s="5">
        <v>3027</v>
      </c>
      <c r="G1180" s="3">
        <v>6</v>
      </c>
      <c r="H1180" t="str">
        <f>VLOOKUP(D1180,StateLookup!B:B,1,FALSE)</f>
        <v>AR</v>
      </c>
    </row>
    <row r="1181" spans="1:8" ht="15.75" thickBot="1" x14ac:dyDescent="0.3">
      <c r="A1181" s="6">
        <f t="shared" si="36"/>
        <v>43919</v>
      </c>
      <c r="B1181" s="6" t="str">
        <f t="shared" si="37"/>
        <v>43919AS</v>
      </c>
      <c r="C1181" s="3">
        <v>20200329</v>
      </c>
      <c r="D1181" s="4" t="s">
        <v>8</v>
      </c>
      <c r="E1181" s="4"/>
      <c r="F1181" s="4"/>
      <c r="G1181" s="3">
        <v>0</v>
      </c>
      <c r="H1181" t="str">
        <f>VLOOKUP(D1181,StateLookup!B:B,1,FALSE)</f>
        <v>AS</v>
      </c>
    </row>
    <row r="1182" spans="1:8" ht="15.75" thickBot="1" x14ac:dyDescent="0.3">
      <c r="A1182" s="6">
        <f t="shared" si="36"/>
        <v>43919</v>
      </c>
      <c r="B1182" s="6" t="str">
        <f t="shared" si="37"/>
        <v>43919AZ</v>
      </c>
      <c r="C1182" s="3">
        <v>20200329</v>
      </c>
      <c r="D1182" s="4" t="s">
        <v>9</v>
      </c>
      <c r="E1182" s="3">
        <v>919</v>
      </c>
      <c r="F1182" s="5">
        <v>12953</v>
      </c>
      <c r="G1182" s="3">
        <v>17</v>
      </c>
      <c r="H1182" t="str">
        <f>VLOOKUP(D1182,StateLookup!B:B,1,FALSE)</f>
        <v>AZ</v>
      </c>
    </row>
    <row r="1183" spans="1:8" ht="15.75" thickBot="1" x14ac:dyDescent="0.3">
      <c r="A1183" s="6">
        <f t="shared" si="36"/>
        <v>43919</v>
      </c>
      <c r="B1183" s="6" t="str">
        <f t="shared" si="37"/>
        <v>43919CA</v>
      </c>
      <c r="C1183" s="3">
        <v>20200329</v>
      </c>
      <c r="D1183" s="4" t="s">
        <v>10</v>
      </c>
      <c r="E1183" s="5">
        <v>5708</v>
      </c>
      <c r="F1183" s="5">
        <v>20549</v>
      </c>
      <c r="G1183" s="3">
        <v>123</v>
      </c>
      <c r="H1183" t="str">
        <f>VLOOKUP(D1183,StateLookup!B:B,1,FALSE)</f>
        <v>CA</v>
      </c>
    </row>
    <row r="1184" spans="1:8" ht="15.75" thickBot="1" x14ac:dyDescent="0.3">
      <c r="A1184" s="6">
        <f t="shared" si="36"/>
        <v>43919</v>
      </c>
      <c r="B1184" s="6" t="str">
        <f t="shared" si="37"/>
        <v>43919CO</v>
      </c>
      <c r="C1184" s="3">
        <v>20200329</v>
      </c>
      <c r="D1184" s="4" t="s">
        <v>11</v>
      </c>
      <c r="E1184" s="5">
        <v>2061</v>
      </c>
      <c r="F1184" s="5">
        <v>11215</v>
      </c>
      <c r="G1184" s="3">
        <v>44</v>
      </c>
      <c r="H1184" t="str">
        <f>VLOOKUP(D1184,StateLookup!B:B,1,FALSE)</f>
        <v>CO</v>
      </c>
    </row>
    <row r="1185" spans="1:8" ht="15.75" thickBot="1" x14ac:dyDescent="0.3">
      <c r="A1185" s="6">
        <f t="shared" si="36"/>
        <v>43919</v>
      </c>
      <c r="B1185" s="6" t="str">
        <f t="shared" si="37"/>
        <v>43919CT</v>
      </c>
      <c r="C1185" s="3">
        <v>20200329</v>
      </c>
      <c r="D1185" s="4" t="s">
        <v>12</v>
      </c>
      <c r="E1185" s="5">
        <v>1993</v>
      </c>
      <c r="F1185" s="5">
        <v>9907</v>
      </c>
      <c r="G1185" s="3">
        <v>34</v>
      </c>
      <c r="H1185" t="str">
        <f>VLOOKUP(D1185,StateLookup!B:B,1,FALSE)</f>
        <v>CT</v>
      </c>
    </row>
    <row r="1186" spans="1:8" ht="15.75" thickBot="1" x14ac:dyDescent="0.3">
      <c r="A1186" s="6">
        <f t="shared" si="36"/>
        <v>43919</v>
      </c>
      <c r="B1186" s="6" t="str">
        <f t="shared" si="37"/>
        <v>43919DC</v>
      </c>
      <c r="C1186" s="3">
        <v>20200329</v>
      </c>
      <c r="D1186" s="4" t="s">
        <v>13</v>
      </c>
      <c r="E1186" s="3">
        <v>342</v>
      </c>
      <c r="F1186" s="5">
        <v>2469</v>
      </c>
      <c r="G1186" s="3">
        <v>5</v>
      </c>
      <c r="H1186" t="str">
        <f>VLOOKUP(D1186,StateLookup!B:B,1,FALSE)</f>
        <v>DC</v>
      </c>
    </row>
    <row r="1187" spans="1:8" ht="15.75" thickBot="1" x14ac:dyDescent="0.3">
      <c r="A1187" s="6">
        <f t="shared" si="36"/>
        <v>43919</v>
      </c>
      <c r="B1187" s="6" t="str">
        <f t="shared" si="37"/>
        <v>43919DE</v>
      </c>
      <c r="C1187" s="3">
        <v>20200329</v>
      </c>
      <c r="D1187" s="4" t="s">
        <v>14</v>
      </c>
      <c r="E1187" s="3">
        <v>232</v>
      </c>
      <c r="F1187" s="3">
        <v>36</v>
      </c>
      <c r="G1187" s="3">
        <v>6</v>
      </c>
      <c r="H1187" t="str">
        <f>VLOOKUP(D1187,StateLookup!B:B,1,FALSE)</f>
        <v>DE</v>
      </c>
    </row>
    <row r="1188" spans="1:8" ht="15.75" thickBot="1" x14ac:dyDescent="0.3">
      <c r="A1188" s="6">
        <f t="shared" si="36"/>
        <v>43919</v>
      </c>
      <c r="B1188" s="6" t="str">
        <f t="shared" si="37"/>
        <v>43919FL</v>
      </c>
      <c r="C1188" s="3">
        <v>20200329</v>
      </c>
      <c r="D1188" s="4" t="s">
        <v>15</v>
      </c>
      <c r="E1188" s="5">
        <v>4246</v>
      </c>
      <c r="F1188" s="5">
        <v>39070</v>
      </c>
      <c r="G1188" s="3">
        <v>56</v>
      </c>
      <c r="H1188" t="str">
        <f>VLOOKUP(D1188,StateLookup!B:B,1,FALSE)</f>
        <v>FL</v>
      </c>
    </row>
    <row r="1189" spans="1:8" ht="15.75" thickBot="1" x14ac:dyDescent="0.3">
      <c r="A1189" s="6">
        <f t="shared" si="36"/>
        <v>43919</v>
      </c>
      <c r="B1189" s="6" t="str">
        <f t="shared" si="37"/>
        <v>43919GA</v>
      </c>
      <c r="C1189" s="3">
        <v>20200329</v>
      </c>
      <c r="D1189" s="4" t="s">
        <v>16</v>
      </c>
      <c r="E1189" s="5">
        <v>2651</v>
      </c>
      <c r="F1189" s="5">
        <v>9913</v>
      </c>
      <c r="G1189" s="3">
        <v>80</v>
      </c>
      <c r="H1189" t="str">
        <f>VLOOKUP(D1189,StateLookup!B:B,1,FALSE)</f>
        <v>GA</v>
      </c>
    </row>
    <row r="1190" spans="1:8" ht="15.75" thickBot="1" x14ac:dyDescent="0.3">
      <c r="A1190" s="6">
        <f t="shared" si="36"/>
        <v>43919</v>
      </c>
      <c r="B1190" s="6" t="str">
        <f t="shared" si="37"/>
        <v>43919GU</v>
      </c>
      <c r="C1190" s="3">
        <v>20200329</v>
      </c>
      <c r="D1190" s="4" t="s">
        <v>17</v>
      </c>
      <c r="E1190" s="3">
        <v>56</v>
      </c>
      <c r="F1190" s="3">
        <v>334</v>
      </c>
      <c r="G1190" s="3">
        <v>1</v>
      </c>
      <c r="H1190" t="str">
        <f>VLOOKUP(D1190,StateLookup!B:B,1,FALSE)</f>
        <v>GU</v>
      </c>
    </row>
    <row r="1191" spans="1:8" ht="15.75" thickBot="1" x14ac:dyDescent="0.3">
      <c r="A1191" s="6">
        <f t="shared" si="36"/>
        <v>43919</v>
      </c>
      <c r="B1191" s="6" t="str">
        <f t="shared" si="37"/>
        <v>43919HI</v>
      </c>
      <c r="C1191" s="3">
        <v>20200329</v>
      </c>
      <c r="D1191" s="4" t="s">
        <v>18</v>
      </c>
      <c r="E1191" s="3">
        <v>151</v>
      </c>
      <c r="F1191" s="5">
        <v>6849</v>
      </c>
      <c r="G1191" s="4"/>
      <c r="H1191" t="str">
        <f>VLOOKUP(D1191,StateLookup!B:B,1,FALSE)</f>
        <v>HI</v>
      </c>
    </row>
    <row r="1192" spans="1:8" ht="15.75" thickBot="1" x14ac:dyDescent="0.3">
      <c r="A1192" s="6">
        <f t="shared" si="36"/>
        <v>43919</v>
      </c>
      <c r="B1192" s="6" t="str">
        <f t="shared" si="37"/>
        <v>43919IA</v>
      </c>
      <c r="C1192" s="3">
        <v>20200329</v>
      </c>
      <c r="D1192" s="4" t="s">
        <v>19</v>
      </c>
      <c r="E1192" s="3">
        <v>336</v>
      </c>
      <c r="F1192" s="5">
        <v>5013</v>
      </c>
      <c r="G1192" s="3">
        <v>4</v>
      </c>
      <c r="H1192" t="str">
        <f>VLOOKUP(D1192,StateLookup!B:B,1,FALSE)</f>
        <v>IA</v>
      </c>
    </row>
    <row r="1193" spans="1:8" ht="15.75" thickBot="1" x14ac:dyDescent="0.3">
      <c r="A1193" s="6">
        <f t="shared" si="36"/>
        <v>43919</v>
      </c>
      <c r="B1193" s="6" t="str">
        <f t="shared" si="37"/>
        <v>43919ID</v>
      </c>
      <c r="C1193" s="3">
        <v>20200329</v>
      </c>
      <c r="D1193" s="4" t="s">
        <v>20</v>
      </c>
      <c r="E1193" s="3">
        <v>261</v>
      </c>
      <c r="F1193" s="5">
        <v>4021</v>
      </c>
      <c r="G1193" s="3">
        <v>5</v>
      </c>
      <c r="H1193" t="str">
        <f>VLOOKUP(D1193,StateLookup!B:B,1,FALSE)</f>
        <v>ID</v>
      </c>
    </row>
    <row r="1194" spans="1:8" ht="15.75" thickBot="1" x14ac:dyDescent="0.3">
      <c r="A1194" s="6">
        <f t="shared" si="36"/>
        <v>43919</v>
      </c>
      <c r="B1194" s="6" t="str">
        <f t="shared" si="37"/>
        <v>43919IL</v>
      </c>
      <c r="C1194" s="3">
        <v>20200329</v>
      </c>
      <c r="D1194" s="4" t="s">
        <v>21</v>
      </c>
      <c r="E1194" s="5">
        <v>4596</v>
      </c>
      <c r="F1194" s="5">
        <v>23166</v>
      </c>
      <c r="G1194" s="3">
        <v>65</v>
      </c>
      <c r="H1194" t="str">
        <f>VLOOKUP(D1194,StateLookup!B:B,1,FALSE)</f>
        <v>IL</v>
      </c>
    </row>
    <row r="1195" spans="1:8" ht="15.75" thickBot="1" x14ac:dyDescent="0.3">
      <c r="A1195" s="6">
        <f t="shared" si="36"/>
        <v>43919</v>
      </c>
      <c r="B1195" s="6" t="str">
        <f t="shared" si="37"/>
        <v>43919IN</v>
      </c>
      <c r="C1195" s="3">
        <v>20200329</v>
      </c>
      <c r="D1195" s="4" t="s">
        <v>22</v>
      </c>
      <c r="E1195" s="5">
        <v>1514</v>
      </c>
      <c r="F1195" s="5">
        <v>8316</v>
      </c>
      <c r="G1195" s="3">
        <v>32</v>
      </c>
      <c r="H1195" t="str">
        <f>VLOOKUP(D1195,StateLookup!B:B,1,FALSE)</f>
        <v>IN</v>
      </c>
    </row>
    <row r="1196" spans="1:8" ht="15.75" thickBot="1" x14ac:dyDescent="0.3">
      <c r="A1196" s="6">
        <f t="shared" si="36"/>
        <v>43919</v>
      </c>
      <c r="B1196" s="6" t="str">
        <f t="shared" si="37"/>
        <v>43919KS</v>
      </c>
      <c r="C1196" s="3">
        <v>20200329</v>
      </c>
      <c r="D1196" s="4" t="s">
        <v>23</v>
      </c>
      <c r="E1196" s="3">
        <v>319</v>
      </c>
      <c r="F1196" s="5">
        <v>4194</v>
      </c>
      <c r="G1196" s="3">
        <v>6</v>
      </c>
      <c r="H1196" t="str">
        <f>VLOOKUP(D1196,StateLookup!B:B,1,FALSE)</f>
        <v>KS</v>
      </c>
    </row>
    <row r="1197" spans="1:8" ht="15.75" thickBot="1" x14ac:dyDescent="0.3">
      <c r="A1197" s="6">
        <f t="shared" si="36"/>
        <v>43919</v>
      </c>
      <c r="B1197" s="6" t="str">
        <f t="shared" si="37"/>
        <v>43919KY</v>
      </c>
      <c r="C1197" s="3">
        <v>20200329</v>
      </c>
      <c r="D1197" s="4" t="s">
        <v>24</v>
      </c>
      <c r="E1197" s="3">
        <v>394</v>
      </c>
      <c r="F1197" s="5">
        <v>5147</v>
      </c>
      <c r="G1197" s="3">
        <v>9</v>
      </c>
      <c r="H1197" t="str">
        <f>VLOOKUP(D1197,StateLookup!B:B,1,FALSE)</f>
        <v>KY</v>
      </c>
    </row>
    <row r="1198" spans="1:8" ht="15.75" thickBot="1" x14ac:dyDescent="0.3">
      <c r="A1198" s="6">
        <f t="shared" si="36"/>
        <v>43919</v>
      </c>
      <c r="B1198" s="6" t="str">
        <f t="shared" si="37"/>
        <v>43919LA</v>
      </c>
      <c r="C1198" s="3">
        <v>20200329</v>
      </c>
      <c r="D1198" s="4" t="s">
        <v>25</v>
      </c>
      <c r="E1198" s="5">
        <v>3540</v>
      </c>
      <c r="F1198" s="5">
        <v>24331</v>
      </c>
      <c r="G1198" s="3">
        <v>151</v>
      </c>
      <c r="H1198" t="str">
        <f>VLOOKUP(D1198,StateLookup!B:B,1,FALSE)</f>
        <v>LA</v>
      </c>
    </row>
    <row r="1199" spans="1:8" ht="15.75" thickBot="1" x14ac:dyDescent="0.3">
      <c r="A1199" s="6">
        <f t="shared" si="36"/>
        <v>43919</v>
      </c>
      <c r="B1199" s="6" t="str">
        <f t="shared" si="37"/>
        <v>43919MA</v>
      </c>
      <c r="C1199" s="3">
        <v>20200329</v>
      </c>
      <c r="D1199" s="4" t="s">
        <v>26</v>
      </c>
      <c r="E1199" s="5">
        <v>4955</v>
      </c>
      <c r="F1199" s="5">
        <v>34111</v>
      </c>
      <c r="G1199" s="3">
        <v>48</v>
      </c>
      <c r="H1199" t="str">
        <f>VLOOKUP(D1199,StateLookup!B:B,1,FALSE)</f>
        <v>MA</v>
      </c>
    </row>
    <row r="1200" spans="1:8" ht="15.75" thickBot="1" x14ac:dyDescent="0.3">
      <c r="A1200" s="6">
        <f t="shared" si="36"/>
        <v>43919</v>
      </c>
      <c r="B1200" s="6" t="str">
        <f t="shared" si="37"/>
        <v>43919MD</v>
      </c>
      <c r="C1200" s="3">
        <v>20200329</v>
      </c>
      <c r="D1200" s="4" t="s">
        <v>27</v>
      </c>
      <c r="E1200" s="5">
        <v>1239</v>
      </c>
      <c r="F1200" s="5">
        <v>12354</v>
      </c>
      <c r="G1200" s="3">
        <v>10</v>
      </c>
      <c r="H1200" t="str">
        <f>VLOOKUP(D1200,StateLookup!B:B,1,FALSE)</f>
        <v>MD</v>
      </c>
    </row>
    <row r="1201" spans="1:8" ht="15.75" thickBot="1" x14ac:dyDescent="0.3">
      <c r="A1201" s="6">
        <f t="shared" si="36"/>
        <v>43919</v>
      </c>
      <c r="B1201" s="6" t="str">
        <f t="shared" si="37"/>
        <v>43919ME</v>
      </c>
      <c r="C1201" s="3">
        <v>20200329</v>
      </c>
      <c r="D1201" s="4" t="s">
        <v>28</v>
      </c>
      <c r="E1201" s="3">
        <v>253</v>
      </c>
      <c r="F1201" s="5">
        <v>3394</v>
      </c>
      <c r="G1201" s="3">
        <v>3</v>
      </c>
      <c r="H1201" t="str">
        <f>VLOOKUP(D1201,StateLookup!B:B,1,FALSE)</f>
        <v>ME</v>
      </c>
    </row>
    <row r="1202" spans="1:8" ht="15.75" thickBot="1" x14ac:dyDescent="0.3">
      <c r="A1202" s="6">
        <f t="shared" si="36"/>
        <v>43919</v>
      </c>
      <c r="B1202" s="6" t="str">
        <f t="shared" si="37"/>
        <v>43919MI</v>
      </c>
      <c r="C1202" s="3">
        <v>20200329</v>
      </c>
      <c r="D1202" s="4" t="s">
        <v>29</v>
      </c>
      <c r="E1202" s="5">
        <v>10010</v>
      </c>
      <c r="F1202" s="5">
        <v>15676</v>
      </c>
      <c r="G1202" s="3">
        <v>132</v>
      </c>
      <c r="H1202" t="str">
        <f>VLOOKUP(D1202,StateLookup!B:B,1,FALSE)</f>
        <v>MI</v>
      </c>
    </row>
    <row r="1203" spans="1:8" ht="15.75" thickBot="1" x14ac:dyDescent="0.3">
      <c r="A1203" s="6">
        <f t="shared" si="36"/>
        <v>43919</v>
      </c>
      <c r="B1203" s="6" t="str">
        <f t="shared" si="37"/>
        <v>43919MN</v>
      </c>
      <c r="C1203" s="3">
        <v>20200329</v>
      </c>
      <c r="D1203" s="4" t="s">
        <v>30</v>
      </c>
      <c r="E1203" s="3">
        <v>503</v>
      </c>
      <c r="F1203" s="5">
        <v>17154</v>
      </c>
      <c r="G1203" s="3">
        <v>9</v>
      </c>
      <c r="H1203" t="str">
        <f>VLOOKUP(D1203,StateLookup!B:B,1,FALSE)</f>
        <v>MN</v>
      </c>
    </row>
    <row r="1204" spans="1:8" ht="15.75" thickBot="1" x14ac:dyDescent="0.3">
      <c r="A1204" s="6">
        <f t="shared" si="36"/>
        <v>43919</v>
      </c>
      <c r="B1204" s="6" t="str">
        <f t="shared" si="37"/>
        <v>43919MO</v>
      </c>
      <c r="C1204" s="3">
        <v>20200329</v>
      </c>
      <c r="D1204" s="4" t="s">
        <v>31</v>
      </c>
      <c r="E1204" s="3">
        <v>838</v>
      </c>
      <c r="F1204" s="5">
        <v>11547</v>
      </c>
      <c r="G1204" s="3">
        <v>10</v>
      </c>
      <c r="H1204" t="str">
        <f>VLOOKUP(D1204,StateLookup!B:B,1,FALSE)</f>
        <v>MO</v>
      </c>
    </row>
    <row r="1205" spans="1:8" ht="15.75" thickBot="1" x14ac:dyDescent="0.3">
      <c r="A1205" s="6">
        <f t="shared" si="36"/>
        <v>43919</v>
      </c>
      <c r="B1205" s="6" t="str">
        <f t="shared" si="37"/>
        <v>43919MP</v>
      </c>
      <c r="C1205" s="3">
        <v>20200329</v>
      </c>
      <c r="D1205" s="4" t="s">
        <v>32</v>
      </c>
      <c r="E1205" s="3">
        <v>2</v>
      </c>
      <c r="F1205" s="4"/>
      <c r="G1205" s="4"/>
      <c r="H1205" t="str">
        <f>VLOOKUP(D1205,StateLookup!B:B,1,FALSE)</f>
        <v>MP</v>
      </c>
    </row>
    <row r="1206" spans="1:8" ht="15.75" thickBot="1" x14ac:dyDescent="0.3">
      <c r="A1206" s="6">
        <f t="shared" si="36"/>
        <v>43919</v>
      </c>
      <c r="B1206" s="6" t="str">
        <f t="shared" si="37"/>
        <v>43919MS</v>
      </c>
      <c r="C1206" s="3">
        <v>20200329</v>
      </c>
      <c r="D1206" s="4" t="s">
        <v>33</v>
      </c>
      <c r="E1206" s="3">
        <v>758</v>
      </c>
      <c r="F1206" s="5">
        <v>2560</v>
      </c>
      <c r="G1206" s="3">
        <v>14</v>
      </c>
      <c r="H1206" t="str">
        <f>VLOOKUP(D1206,StateLookup!B:B,1,FALSE)</f>
        <v>MS</v>
      </c>
    </row>
    <row r="1207" spans="1:8" ht="15.75" thickBot="1" x14ac:dyDescent="0.3">
      <c r="A1207" s="6">
        <f t="shared" si="36"/>
        <v>43919</v>
      </c>
      <c r="B1207" s="6" t="str">
        <f t="shared" si="37"/>
        <v>43919MT</v>
      </c>
      <c r="C1207" s="3">
        <v>20200329</v>
      </c>
      <c r="D1207" s="4" t="s">
        <v>34</v>
      </c>
      <c r="E1207" s="3">
        <v>154</v>
      </c>
      <c r="F1207" s="5">
        <v>4143</v>
      </c>
      <c r="G1207" s="3">
        <v>1</v>
      </c>
      <c r="H1207" t="str">
        <f>VLOOKUP(D1207,StateLookup!B:B,1,FALSE)</f>
        <v>MT</v>
      </c>
    </row>
    <row r="1208" spans="1:8" ht="15.75" thickBot="1" x14ac:dyDescent="0.3">
      <c r="A1208" s="6">
        <f t="shared" si="36"/>
        <v>43919</v>
      </c>
      <c r="B1208" s="6" t="str">
        <f t="shared" si="37"/>
        <v>43919NC</v>
      </c>
      <c r="C1208" s="3">
        <v>20200329</v>
      </c>
      <c r="D1208" s="4" t="s">
        <v>35</v>
      </c>
      <c r="E1208" s="5">
        <v>1040</v>
      </c>
      <c r="F1208" s="5">
        <v>17905</v>
      </c>
      <c r="G1208" s="3">
        <v>4</v>
      </c>
      <c r="H1208" t="str">
        <f>VLOOKUP(D1208,StateLookup!B:B,1,FALSE)</f>
        <v>NC</v>
      </c>
    </row>
    <row r="1209" spans="1:8" ht="15.75" thickBot="1" x14ac:dyDescent="0.3">
      <c r="A1209" s="6">
        <f t="shared" si="36"/>
        <v>43919</v>
      </c>
      <c r="B1209" s="6" t="str">
        <f t="shared" si="37"/>
        <v>43919ND</v>
      </c>
      <c r="C1209" s="3">
        <v>20200329</v>
      </c>
      <c r="D1209" s="4" t="s">
        <v>36</v>
      </c>
      <c r="E1209" s="3">
        <v>98</v>
      </c>
      <c r="F1209" s="5">
        <v>3355</v>
      </c>
      <c r="G1209" s="3">
        <v>1</v>
      </c>
      <c r="H1209" t="str">
        <f>VLOOKUP(D1209,StateLookup!B:B,1,FALSE)</f>
        <v>ND</v>
      </c>
    </row>
    <row r="1210" spans="1:8" ht="15.75" thickBot="1" x14ac:dyDescent="0.3">
      <c r="A1210" s="6">
        <f t="shared" si="36"/>
        <v>43919</v>
      </c>
      <c r="B1210" s="6" t="str">
        <f t="shared" si="37"/>
        <v>43919NE</v>
      </c>
      <c r="C1210" s="3">
        <v>20200329</v>
      </c>
      <c r="D1210" s="4" t="s">
        <v>37</v>
      </c>
      <c r="E1210" s="3">
        <v>108</v>
      </c>
      <c r="F1210" s="5">
        <v>1968</v>
      </c>
      <c r="G1210" s="3">
        <v>2</v>
      </c>
      <c r="H1210" t="str">
        <f>VLOOKUP(D1210,StateLookup!B:B,1,FALSE)</f>
        <v>NE</v>
      </c>
    </row>
    <row r="1211" spans="1:8" ht="15.75" thickBot="1" x14ac:dyDescent="0.3">
      <c r="A1211" s="6">
        <f t="shared" si="36"/>
        <v>43919</v>
      </c>
      <c r="B1211" s="6" t="str">
        <f t="shared" si="37"/>
        <v>43919NH</v>
      </c>
      <c r="C1211" s="3">
        <v>20200329</v>
      </c>
      <c r="D1211" s="4" t="s">
        <v>38</v>
      </c>
      <c r="E1211" s="3">
        <v>214</v>
      </c>
      <c r="F1211" s="5">
        <v>4524</v>
      </c>
      <c r="G1211" s="3">
        <v>2</v>
      </c>
      <c r="H1211" t="str">
        <f>VLOOKUP(D1211,StateLookup!B:B,1,FALSE)</f>
        <v>NH</v>
      </c>
    </row>
    <row r="1212" spans="1:8" ht="15.75" thickBot="1" x14ac:dyDescent="0.3">
      <c r="A1212" s="6">
        <f t="shared" si="36"/>
        <v>43919</v>
      </c>
      <c r="B1212" s="6" t="str">
        <f t="shared" si="37"/>
        <v>43919NJ</v>
      </c>
      <c r="C1212" s="3">
        <v>20200329</v>
      </c>
      <c r="D1212" s="4" t="s">
        <v>39</v>
      </c>
      <c r="E1212" s="5">
        <v>13386</v>
      </c>
      <c r="F1212" s="5">
        <v>22216</v>
      </c>
      <c r="G1212" s="3">
        <v>161</v>
      </c>
      <c r="H1212" t="str">
        <f>VLOOKUP(D1212,StateLookup!B:B,1,FALSE)</f>
        <v>NJ</v>
      </c>
    </row>
    <row r="1213" spans="1:8" ht="15.75" thickBot="1" x14ac:dyDescent="0.3">
      <c r="A1213" s="6">
        <f t="shared" si="36"/>
        <v>43919</v>
      </c>
      <c r="B1213" s="6" t="str">
        <f t="shared" si="37"/>
        <v>43919NM</v>
      </c>
      <c r="C1213" s="3">
        <v>20200329</v>
      </c>
      <c r="D1213" s="4" t="s">
        <v>40</v>
      </c>
      <c r="E1213" s="3">
        <v>237</v>
      </c>
      <c r="F1213" s="5">
        <v>10769</v>
      </c>
      <c r="G1213" s="3">
        <v>2</v>
      </c>
      <c r="H1213" t="str">
        <f>VLOOKUP(D1213,StateLookup!B:B,1,FALSE)</f>
        <v>NM</v>
      </c>
    </row>
    <row r="1214" spans="1:8" ht="15.75" thickBot="1" x14ac:dyDescent="0.3">
      <c r="A1214" s="6">
        <f t="shared" si="36"/>
        <v>43919</v>
      </c>
      <c r="B1214" s="6" t="str">
        <f t="shared" si="37"/>
        <v>43919NV</v>
      </c>
      <c r="C1214" s="3">
        <v>20200329</v>
      </c>
      <c r="D1214" s="4" t="s">
        <v>41</v>
      </c>
      <c r="E1214" s="3">
        <v>738</v>
      </c>
      <c r="F1214" s="5">
        <v>8412</v>
      </c>
      <c r="G1214" s="3">
        <v>14</v>
      </c>
      <c r="H1214" t="str">
        <f>VLOOKUP(D1214,StateLookup!B:B,1,FALSE)</f>
        <v>NV</v>
      </c>
    </row>
    <row r="1215" spans="1:8" ht="15.75" thickBot="1" x14ac:dyDescent="0.3">
      <c r="A1215" s="6">
        <f t="shared" si="36"/>
        <v>43919</v>
      </c>
      <c r="B1215" s="6" t="str">
        <f t="shared" si="37"/>
        <v>43919NY</v>
      </c>
      <c r="C1215" s="3">
        <v>20200329</v>
      </c>
      <c r="D1215" s="4" t="s">
        <v>42</v>
      </c>
      <c r="E1215" s="5">
        <v>59513</v>
      </c>
      <c r="F1215" s="5">
        <v>112847</v>
      </c>
      <c r="G1215" s="3">
        <v>965</v>
      </c>
      <c r="H1215" t="str">
        <f>VLOOKUP(D1215,StateLookup!B:B,1,FALSE)</f>
        <v>NY</v>
      </c>
    </row>
    <row r="1216" spans="1:8" ht="15.75" thickBot="1" x14ac:dyDescent="0.3">
      <c r="A1216" s="6">
        <f t="shared" si="36"/>
        <v>43919</v>
      </c>
      <c r="B1216" s="6" t="str">
        <f t="shared" si="37"/>
        <v>43919OH</v>
      </c>
      <c r="C1216" s="3">
        <v>20200329</v>
      </c>
      <c r="D1216" s="4" t="s">
        <v>43</v>
      </c>
      <c r="E1216" s="5">
        <v>1653</v>
      </c>
      <c r="F1216" s="5">
        <v>19012</v>
      </c>
      <c r="G1216" s="3">
        <v>29</v>
      </c>
      <c r="H1216" t="str">
        <f>VLOOKUP(D1216,StateLookup!B:B,1,FALSE)</f>
        <v>OH</v>
      </c>
    </row>
    <row r="1217" spans="1:8" ht="15.75" thickBot="1" x14ac:dyDescent="0.3">
      <c r="A1217" s="6">
        <f t="shared" si="36"/>
        <v>43919</v>
      </c>
      <c r="B1217" s="6" t="str">
        <f t="shared" si="37"/>
        <v>43919OK</v>
      </c>
      <c r="C1217" s="3">
        <v>20200329</v>
      </c>
      <c r="D1217" s="4" t="s">
        <v>44</v>
      </c>
      <c r="E1217" s="3">
        <v>429</v>
      </c>
      <c r="F1217" s="5">
        <v>1205</v>
      </c>
      <c r="G1217" s="3">
        <v>16</v>
      </c>
      <c r="H1217" t="str">
        <f>VLOOKUP(D1217,StateLookup!B:B,1,FALSE)</f>
        <v>OK</v>
      </c>
    </row>
    <row r="1218" spans="1:8" ht="15.75" thickBot="1" x14ac:dyDescent="0.3">
      <c r="A1218" s="6">
        <f t="shared" si="36"/>
        <v>43919</v>
      </c>
      <c r="B1218" s="6" t="str">
        <f t="shared" si="37"/>
        <v>43919OR</v>
      </c>
      <c r="C1218" s="3">
        <v>20200329</v>
      </c>
      <c r="D1218" s="4" t="s">
        <v>45</v>
      </c>
      <c r="E1218" s="3">
        <v>548</v>
      </c>
      <c r="F1218" s="5">
        <v>10878</v>
      </c>
      <c r="G1218" s="3">
        <v>13</v>
      </c>
      <c r="H1218" t="str">
        <f>VLOOKUP(D1218,StateLookup!B:B,1,FALSE)</f>
        <v>OR</v>
      </c>
    </row>
    <row r="1219" spans="1:8" ht="15.75" thickBot="1" x14ac:dyDescent="0.3">
      <c r="A1219" s="6">
        <f t="shared" ref="A1219:A1282" si="38">DATE(LEFT(C1219,4),LEFT(RIGHT(C1219,4),2),RIGHT(C1219,2))</f>
        <v>43919</v>
      </c>
      <c r="B1219" s="6" t="str">
        <f t="shared" ref="B1219:B1282" si="39">A1219&amp;D1219</f>
        <v>43919PA</v>
      </c>
      <c r="C1219" s="3">
        <v>20200329</v>
      </c>
      <c r="D1219" s="4" t="s">
        <v>46</v>
      </c>
      <c r="E1219" s="5">
        <v>3394</v>
      </c>
      <c r="F1219" s="5">
        <v>30061</v>
      </c>
      <c r="G1219" s="3">
        <v>38</v>
      </c>
      <c r="H1219" t="str">
        <f>VLOOKUP(D1219,StateLookup!B:B,1,FALSE)</f>
        <v>PA</v>
      </c>
    </row>
    <row r="1220" spans="1:8" ht="15.75" thickBot="1" x14ac:dyDescent="0.3">
      <c r="A1220" s="6">
        <f t="shared" si="38"/>
        <v>43919</v>
      </c>
      <c r="B1220" s="6" t="str">
        <f t="shared" si="39"/>
        <v>43919PR</v>
      </c>
      <c r="C1220" s="3">
        <v>20200329</v>
      </c>
      <c r="D1220" s="4" t="s">
        <v>47</v>
      </c>
      <c r="E1220" s="3">
        <v>127</v>
      </c>
      <c r="F1220" s="3">
        <v>841</v>
      </c>
      <c r="G1220" s="3">
        <v>5</v>
      </c>
      <c r="H1220" t="str">
        <f>VLOOKUP(D1220,StateLookup!B:B,1,FALSE)</f>
        <v>PR</v>
      </c>
    </row>
    <row r="1221" spans="1:8" ht="15.75" thickBot="1" x14ac:dyDescent="0.3">
      <c r="A1221" s="6">
        <f t="shared" si="38"/>
        <v>43919</v>
      </c>
      <c r="B1221" s="6" t="str">
        <f t="shared" si="39"/>
        <v>43919RI</v>
      </c>
      <c r="C1221" s="3">
        <v>20200329</v>
      </c>
      <c r="D1221" s="4" t="s">
        <v>48</v>
      </c>
      <c r="E1221" s="3">
        <v>294</v>
      </c>
      <c r="F1221" s="5">
        <v>2840</v>
      </c>
      <c r="G1221" s="3">
        <v>3</v>
      </c>
      <c r="H1221" t="str">
        <f>VLOOKUP(D1221,StateLookup!B:B,1,FALSE)</f>
        <v>RI</v>
      </c>
    </row>
    <row r="1222" spans="1:8" ht="15.75" thickBot="1" x14ac:dyDescent="0.3">
      <c r="A1222" s="6">
        <f t="shared" si="38"/>
        <v>43919</v>
      </c>
      <c r="B1222" s="6" t="str">
        <f t="shared" si="39"/>
        <v>43919SC</v>
      </c>
      <c r="C1222" s="3">
        <v>20200329</v>
      </c>
      <c r="D1222" s="4" t="s">
        <v>49</v>
      </c>
      <c r="E1222" s="3">
        <v>774</v>
      </c>
      <c r="F1222" s="5">
        <v>3015</v>
      </c>
      <c r="G1222" s="3">
        <v>16</v>
      </c>
      <c r="H1222" t="str">
        <f>VLOOKUP(D1222,StateLookup!B:B,1,FALSE)</f>
        <v>SC</v>
      </c>
    </row>
    <row r="1223" spans="1:8" ht="15.75" thickBot="1" x14ac:dyDescent="0.3">
      <c r="A1223" s="6">
        <f t="shared" si="38"/>
        <v>43919</v>
      </c>
      <c r="B1223" s="6" t="str">
        <f t="shared" si="39"/>
        <v>43919SD</v>
      </c>
      <c r="C1223" s="3">
        <v>20200329</v>
      </c>
      <c r="D1223" s="4" t="s">
        <v>50</v>
      </c>
      <c r="E1223" s="3">
        <v>90</v>
      </c>
      <c r="F1223" s="5">
        <v>3127</v>
      </c>
      <c r="G1223" s="3">
        <v>1</v>
      </c>
      <c r="H1223" t="str">
        <f>VLOOKUP(D1223,StateLookup!B:B,1,FALSE)</f>
        <v>SD</v>
      </c>
    </row>
    <row r="1224" spans="1:8" ht="15.75" thickBot="1" x14ac:dyDescent="0.3">
      <c r="A1224" s="6">
        <f t="shared" si="38"/>
        <v>43919</v>
      </c>
      <c r="B1224" s="6" t="str">
        <f t="shared" si="39"/>
        <v>43919TN</v>
      </c>
      <c r="C1224" s="3">
        <v>20200329</v>
      </c>
      <c r="D1224" s="4" t="s">
        <v>51</v>
      </c>
      <c r="E1224" s="5">
        <v>1537</v>
      </c>
      <c r="F1224" s="5">
        <v>19037</v>
      </c>
      <c r="G1224" s="3">
        <v>7</v>
      </c>
      <c r="H1224" t="str">
        <f>VLOOKUP(D1224,StateLookup!B:B,1,FALSE)</f>
        <v>TN</v>
      </c>
    </row>
    <row r="1225" spans="1:8" ht="15.75" thickBot="1" x14ac:dyDescent="0.3">
      <c r="A1225" s="6">
        <f t="shared" si="38"/>
        <v>43919</v>
      </c>
      <c r="B1225" s="6" t="str">
        <f t="shared" si="39"/>
        <v>43919TX</v>
      </c>
      <c r="C1225" s="3">
        <v>20200329</v>
      </c>
      <c r="D1225" s="4" t="s">
        <v>52</v>
      </c>
      <c r="E1225" s="5">
        <v>2552</v>
      </c>
      <c r="F1225" s="5">
        <v>23208</v>
      </c>
      <c r="G1225" s="3">
        <v>34</v>
      </c>
      <c r="H1225" t="str">
        <f>VLOOKUP(D1225,StateLookup!B:B,1,FALSE)</f>
        <v>TX</v>
      </c>
    </row>
    <row r="1226" spans="1:8" ht="15.75" thickBot="1" x14ac:dyDescent="0.3">
      <c r="A1226" s="6">
        <f t="shared" si="38"/>
        <v>43919</v>
      </c>
      <c r="B1226" s="6" t="str">
        <f t="shared" si="39"/>
        <v>43919UT</v>
      </c>
      <c r="C1226" s="3">
        <v>20200329</v>
      </c>
      <c r="D1226" s="4" t="s">
        <v>53</v>
      </c>
      <c r="E1226" s="3">
        <v>719</v>
      </c>
      <c r="F1226" s="5">
        <v>13274</v>
      </c>
      <c r="G1226" s="3">
        <v>2</v>
      </c>
      <c r="H1226" t="str">
        <f>VLOOKUP(D1226,StateLookup!B:B,1,FALSE)</f>
        <v>UT</v>
      </c>
    </row>
    <row r="1227" spans="1:8" ht="15.75" thickBot="1" x14ac:dyDescent="0.3">
      <c r="A1227" s="6">
        <f t="shared" si="38"/>
        <v>43919</v>
      </c>
      <c r="B1227" s="6" t="str">
        <f t="shared" si="39"/>
        <v>43919VA</v>
      </c>
      <c r="C1227" s="3">
        <v>20200329</v>
      </c>
      <c r="D1227" s="4" t="s">
        <v>54</v>
      </c>
      <c r="E1227" s="3">
        <v>890</v>
      </c>
      <c r="F1227" s="5">
        <v>9719</v>
      </c>
      <c r="G1227" s="3">
        <v>22</v>
      </c>
      <c r="H1227" t="str">
        <f>VLOOKUP(D1227,StateLookup!B:B,1,FALSE)</f>
        <v>VA</v>
      </c>
    </row>
    <row r="1228" spans="1:8" ht="15.75" thickBot="1" x14ac:dyDescent="0.3">
      <c r="A1228" s="6">
        <f t="shared" si="38"/>
        <v>43919</v>
      </c>
      <c r="B1228" s="6" t="str">
        <f t="shared" si="39"/>
        <v>43919VI</v>
      </c>
      <c r="C1228" s="3">
        <v>20200329</v>
      </c>
      <c r="D1228" s="4" t="s">
        <v>55</v>
      </c>
      <c r="E1228" s="3">
        <v>23</v>
      </c>
      <c r="F1228" s="3">
        <v>123</v>
      </c>
      <c r="G1228" s="4"/>
      <c r="H1228" t="str">
        <f>VLOOKUP(D1228,StateLookup!B:B,1,FALSE)</f>
        <v>VI</v>
      </c>
    </row>
    <row r="1229" spans="1:8" ht="15.75" thickBot="1" x14ac:dyDescent="0.3">
      <c r="A1229" s="6">
        <f t="shared" si="38"/>
        <v>43919</v>
      </c>
      <c r="B1229" s="6" t="str">
        <f t="shared" si="39"/>
        <v>43919VT</v>
      </c>
      <c r="C1229" s="3">
        <v>20200329</v>
      </c>
      <c r="D1229" s="4" t="s">
        <v>56</v>
      </c>
      <c r="E1229" s="3">
        <v>235</v>
      </c>
      <c r="F1229" s="5">
        <v>3466</v>
      </c>
      <c r="G1229" s="3">
        <v>12</v>
      </c>
      <c r="H1229" t="str">
        <f>VLOOKUP(D1229,StateLookup!B:B,1,FALSE)</f>
        <v>VT</v>
      </c>
    </row>
    <row r="1230" spans="1:8" ht="15.75" thickBot="1" x14ac:dyDescent="0.3">
      <c r="A1230" s="6">
        <f t="shared" si="38"/>
        <v>43919</v>
      </c>
      <c r="B1230" s="6" t="str">
        <f t="shared" si="39"/>
        <v>43919WA</v>
      </c>
      <c r="C1230" s="3">
        <v>20200329</v>
      </c>
      <c r="D1230" s="4" t="s">
        <v>57</v>
      </c>
      <c r="E1230" s="5">
        <v>5102</v>
      </c>
      <c r="F1230" s="5">
        <v>54896</v>
      </c>
      <c r="G1230" s="3">
        <v>228</v>
      </c>
      <c r="H1230" t="str">
        <f>VLOOKUP(D1230,StateLookup!B:B,1,FALSE)</f>
        <v>WA</v>
      </c>
    </row>
    <row r="1231" spans="1:8" ht="15.75" thickBot="1" x14ac:dyDescent="0.3">
      <c r="A1231" s="6">
        <f t="shared" si="38"/>
        <v>43919</v>
      </c>
      <c r="B1231" s="6" t="str">
        <f t="shared" si="39"/>
        <v>43919WI</v>
      </c>
      <c r="C1231" s="3">
        <v>20200329</v>
      </c>
      <c r="D1231" s="4" t="s">
        <v>58</v>
      </c>
      <c r="E1231" s="5">
        <v>1112</v>
      </c>
      <c r="F1231" s="5">
        <v>16550</v>
      </c>
      <c r="G1231" s="3">
        <v>13</v>
      </c>
      <c r="H1231" t="str">
        <f>VLOOKUP(D1231,StateLookup!B:B,1,FALSE)</f>
        <v>WI</v>
      </c>
    </row>
    <row r="1232" spans="1:8" ht="15.75" thickBot="1" x14ac:dyDescent="0.3">
      <c r="A1232" s="6">
        <f t="shared" si="38"/>
        <v>43919</v>
      </c>
      <c r="B1232" s="6" t="str">
        <f t="shared" si="39"/>
        <v>43919WV</v>
      </c>
      <c r="C1232" s="3">
        <v>20200329</v>
      </c>
      <c r="D1232" s="4" t="s">
        <v>59</v>
      </c>
      <c r="E1232" s="3">
        <v>113</v>
      </c>
      <c r="F1232" s="5">
        <v>2705</v>
      </c>
      <c r="G1232" s="3">
        <v>0</v>
      </c>
      <c r="H1232" t="str">
        <f>VLOOKUP(D1232,StateLookup!B:B,1,FALSE)</f>
        <v>WV</v>
      </c>
    </row>
    <row r="1233" spans="1:8" ht="15.75" thickBot="1" x14ac:dyDescent="0.3">
      <c r="A1233" s="6">
        <f t="shared" si="38"/>
        <v>43919</v>
      </c>
      <c r="B1233" s="6" t="str">
        <f t="shared" si="39"/>
        <v>43919WY</v>
      </c>
      <c r="C1233" s="3">
        <v>20200329</v>
      </c>
      <c r="D1233" s="4" t="s">
        <v>60</v>
      </c>
      <c r="E1233" s="3">
        <v>86</v>
      </c>
      <c r="F1233" s="5">
        <v>1554</v>
      </c>
      <c r="G1233" s="3">
        <v>0</v>
      </c>
      <c r="H1233" t="str">
        <f>VLOOKUP(D1233,StateLookup!B:B,1,FALSE)</f>
        <v>WY</v>
      </c>
    </row>
    <row r="1234" spans="1:8" ht="15.75" thickBot="1" x14ac:dyDescent="0.3">
      <c r="A1234" s="6">
        <f t="shared" si="38"/>
        <v>43918</v>
      </c>
      <c r="B1234" s="6" t="str">
        <f t="shared" si="39"/>
        <v>43918AK</v>
      </c>
      <c r="C1234" s="3">
        <v>20200328</v>
      </c>
      <c r="D1234" s="4" t="s">
        <v>5</v>
      </c>
      <c r="E1234" s="3">
        <v>85</v>
      </c>
      <c r="F1234" s="5">
        <v>2836</v>
      </c>
      <c r="G1234" s="3">
        <v>2</v>
      </c>
      <c r="H1234" t="str">
        <f>VLOOKUP(D1234,StateLookup!B:B,1,FALSE)</f>
        <v>AK</v>
      </c>
    </row>
    <row r="1235" spans="1:8" ht="15.75" thickBot="1" x14ac:dyDescent="0.3">
      <c r="A1235" s="6">
        <f t="shared" si="38"/>
        <v>43918</v>
      </c>
      <c r="B1235" s="6" t="str">
        <f t="shared" si="39"/>
        <v>43918AL</v>
      </c>
      <c r="C1235" s="3">
        <v>20200328</v>
      </c>
      <c r="D1235" s="4" t="s">
        <v>6</v>
      </c>
      <c r="E1235" s="3">
        <v>696</v>
      </c>
      <c r="F1235" s="5">
        <v>4184</v>
      </c>
      <c r="G1235" s="3">
        <v>3</v>
      </c>
      <c r="H1235" t="str">
        <f>VLOOKUP(D1235,StateLookup!B:B,1,FALSE)</f>
        <v>AL</v>
      </c>
    </row>
    <row r="1236" spans="1:8" ht="15.75" thickBot="1" x14ac:dyDescent="0.3">
      <c r="A1236" s="6">
        <f t="shared" si="38"/>
        <v>43918</v>
      </c>
      <c r="B1236" s="6" t="str">
        <f t="shared" si="39"/>
        <v>43918AR</v>
      </c>
      <c r="C1236" s="3">
        <v>20200328</v>
      </c>
      <c r="D1236" s="4" t="s">
        <v>7</v>
      </c>
      <c r="E1236" s="3">
        <v>404</v>
      </c>
      <c r="F1236" s="5">
        <v>2938</v>
      </c>
      <c r="G1236" s="3">
        <v>5</v>
      </c>
      <c r="H1236" t="str">
        <f>VLOOKUP(D1236,StateLookup!B:B,1,FALSE)</f>
        <v>AR</v>
      </c>
    </row>
    <row r="1237" spans="1:8" ht="15.75" thickBot="1" x14ac:dyDescent="0.3">
      <c r="A1237" s="6">
        <f t="shared" si="38"/>
        <v>43918</v>
      </c>
      <c r="B1237" s="6" t="str">
        <f t="shared" si="39"/>
        <v>43918AS</v>
      </c>
      <c r="C1237" s="3">
        <v>20200328</v>
      </c>
      <c r="D1237" s="4" t="s">
        <v>8</v>
      </c>
      <c r="E1237" s="4"/>
      <c r="F1237" s="4"/>
      <c r="G1237" s="3">
        <v>0</v>
      </c>
      <c r="H1237" t="str">
        <f>VLOOKUP(D1237,StateLookup!B:B,1,FALSE)</f>
        <v>AS</v>
      </c>
    </row>
    <row r="1238" spans="1:8" ht="15.75" thickBot="1" x14ac:dyDescent="0.3">
      <c r="A1238" s="6">
        <f t="shared" si="38"/>
        <v>43918</v>
      </c>
      <c r="B1238" s="6" t="str">
        <f t="shared" si="39"/>
        <v>43918AZ</v>
      </c>
      <c r="C1238" s="3">
        <v>20200328</v>
      </c>
      <c r="D1238" s="4" t="s">
        <v>9</v>
      </c>
      <c r="E1238" s="3">
        <v>873</v>
      </c>
      <c r="F1238" s="5">
        <v>7455</v>
      </c>
      <c r="G1238" s="3">
        <v>15</v>
      </c>
      <c r="H1238" t="str">
        <f>VLOOKUP(D1238,StateLookup!B:B,1,FALSE)</f>
        <v>AZ</v>
      </c>
    </row>
    <row r="1239" spans="1:8" ht="15.75" thickBot="1" x14ac:dyDescent="0.3">
      <c r="A1239" s="6">
        <f t="shared" si="38"/>
        <v>43918</v>
      </c>
      <c r="B1239" s="6" t="str">
        <f t="shared" si="39"/>
        <v>43918CA</v>
      </c>
      <c r="C1239" s="3">
        <v>20200328</v>
      </c>
      <c r="D1239" s="4" t="s">
        <v>10</v>
      </c>
      <c r="E1239" s="5">
        <v>4643</v>
      </c>
      <c r="F1239" s="5">
        <v>20549</v>
      </c>
      <c r="G1239" s="3">
        <v>101</v>
      </c>
      <c r="H1239" t="str">
        <f>VLOOKUP(D1239,StateLookup!B:B,1,FALSE)</f>
        <v>CA</v>
      </c>
    </row>
    <row r="1240" spans="1:8" ht="15.75" thickBot="1" x14ac:dyDescent="0.3">
      <c r="A1240" s="6">
        <f t="shared" si="38"/>
        <v>43918</v>
      </c>
      <c r="B1240" s="6" t="str">
        <f t="shared" si="39"/>
        <v>43918CO</v>
      </c>
      <c r="C1240" s="3">
        <v>20200328</v>
      </c>
      <c r="D1240" s="4" t="s">
        <v>11</v>
      </c>
      <c r="E1240" s="5">
        <v>1734</v>
      </c>
      <c r="F1240" s="5">
        <v>9942</v>
      </c>
      <c r="G1240" s="3">
        <v>31</v>
      </c>
      <c r="H1240" t="str">
        <f>VLOOKUP(D1240,StateLookup!B:B,1,FALSE)</f>
        <v>CO</v>
      </c>
    </row>
    <row r="1241" spans="1:8" ht="15.75" thickBot="1" x14ac:dyDescent="0.3">
      <c r="A1241" s="6">
        <f t="shared" si="38"/>
        <v>43918</v>
      </c>
      <c r="B1241" s="6" t="str">
        <f t="shared" si="39"/>
        <v>43918CT</v>
      </c>
      <c r="C1241" s="3">
        <v>20200328</v>
      </c>
      <c r="D1241" s="4" t="s">
        <v>12</v>
      </c>
      <c r="E1241" s="5">
        <v>1291</v>
      </c>
      <c r="F1241" s="5">
        <v>7109</v>
      </c>
      <c r="G1241" s="3">
        <v>27</v>
      </c>
      <c r="H1241" t="str">
        <f>VLOOKUP(D1241,StateLookup!B:B,1,FALSE)</f>
        <v>CT</v>
      </c>
    </row>
    <row r="1242" spans="1:8" ht="15.75" thickBot="1" x14ac:dyDescent="0.3">
      <c r="A1242" s="6">
        <f t="shared" si="38"/>
        <v>43918</v>
      </c>
      <c r="B1242" s="6" t="str">
        <f t="shared" si="39"/>
        <v>43918DC</v>
      </c>
      <c r="C1242" s="3">
        <v>20200328</v>
      </c>
      <c r="D1242" s="4" t="s">
        <v>13</v>
      </c>
      <c r="E1242" s="3">
        <v>304</v>
      </c>
      <c r="F1242" s="5">
        <v>2211</v>
      </c>
      <c r="G1242" s="3">
        <v>4</v>
      </c>
      <c r="H1242" t="str">
        <f>VLOOKUP(D1242,StateLookup!B:B,1,FALSE)</f>
        <v>DC</v>
      </c>
    </row>
    <row r="1243" spans="1:8" ht="15.75" thickBot="1" x14ac:dyDescent="0.3">
      <c r="A1243" s="6">
        <f t="shared" si="38"/>
        <v>43918</v>
      </c>
      <c r="B1243" s="6" t="str">
        <f t="shared" si="39"/>
        <v>43918DE</v>
      </c>
      <c r="C1243" s="3">
        <v>20200328</v>
      </c>
      <c r="D1243" s="4" t="s">
        <v>14</v>
      </c>
      <c r="E1243" s="3">
        <v>214</v>
      </c>
      <c r="F1243" s="3">
        <v>36</v>
      </c>
      <c r="G1243" s="3">
        <v>3</v>
      </c>
      <c r="H1243" t="str">
        <f>VLOOKUP(D1243,StateLookup!B:B,1,FALSE)</f>
        <v>DE</v>
      </c>
    </row>
    <row r="1244" spans="1:8" ht="15.75" thickBot="1" x14ac:dyDescent="0.3">
      <c r="A1244" s="6">
        <f t="shared" si="38"/>
        <v>43918</v>
      </c>
      <c r="B1244" s="6" t="str">
        <f t="shared" si="39"/>
        <v>43918FL</v>
      </c>
      <c r="C1244" s="3">
        <v>20200328</v>
      </c>
      <c r="D1244" s="4" t="s">
        <v>15</v>
      </c>
      <c r="E1244" s="5">
        <v>3763</v>
      </c>
      <c r="F1244" s="5">
        <v>35366</v>
      </c>
      <c r="G1244" s="3">
        <v>54</v>
      </c>
      <c r="H1244" t="str">
        <f>VLOOKUP(D1244,StateLookup!B:B,1,FALSE)</f>
        <v>FL</v>
      </c>
    </row>
    <row r="1245" spans="1:8" ht="15.75" thickBot="1" x14ac:dyDescent="0.3">
      <c r="A1245" s="6">
        <f t="shared" si="38"/>
        <v>43918</v>
      </c>
      <c r="B1245" s="6" t="str">
        <f t="shared" si="39"/>
        <v>43918GA</v>
      </c>
      <c r="C1245" s="3">
        <v>20200328</v>
      </c>
      <c r="D1245" s="4" t="s">
        <v>16</v>
      </c>
      <c r="E1245" s="5">
        <v>2366</v>
      </c>
      <c r="F1245" s="5">
        <v>8685</v>
      </c>
      <c r="G1245" s="3">
        <v>69</v>
      </c>
      <c r="H1245" t="str">
        <f>VLOOKUP(D1245,StateLookup!B:B,1,FALSE)</f>
        <v>GA</v>
      </c>
    </row>
    <row r="1246" spans="1:8" ht="15.75" thickBot="1" x14ac:dyDescent="0.3">
      <c r="A1246" s="6">
        <f t="shared" si="38"/>
        <v>43918</v>
      </c>
      <c r="B1246" s="6" t="str">
        <f t="shared" si="39"/>
        <v>43918GU</v>
      </c>
      <c r="C1246" s="3">
        <v>20200328</v>
      </c>
      <c r="D1246" s="4" t="s">
        <v>17</v>
      </c>
      <c r="E1246" s="3">
        <v>55</v>
      </c>
      <c r="F1246" s="3">
        <v>299</v>
      </c>
      <c r="G1246" s="3">
        <v>1</v>
      </c>
      <c r="H1246" t="str">
        <f>VLOOKUP(D1246,StateLookup!B:B,1,FALSE)</f>
        <v>GU</v>
      </c>
    </row>
    <row r="1247" spans="1:8" ht="15.75" thickBot="1" x14ac:dyDescent="0.3">
      <c r="A1247" s="6">
        <f t="shared" si="38"/>
        <v>43918</v>
      </c>
      <c r="B1247" s="6" t="str">
        <f t="shared" si="39"/>
        <v>43918HI</v>
      </c>
      <c r="C1247" s="3">
        <v>20200328</v>
      </c>
      <c r="D1247" s="4" t="s">
        <v>18</v>
      </c>
      <c r="E1247" s="3">
        <v>120</v>
      </c>
      <c r="F1247" s="5">
        <v>4357</v>
      </c>
      <c r="G1247" s="4"/>
      <c r="H1247" t="str">
        <f>VLOOKUP(D1247,StateLookup!B:B,1,FALSE)</f>
        <v>HI</v>
      </c>
    </row>
    <row r="1248" spans="1:8" ht="15.75" thickBot="1" x14ac:dyDescent="0.3">
      <c r="A1248" s="6">
        <f t="shared" si="38"/>
        <v>43918</v>
      </c>
      <c r="B1248" s="6" t="str">
        <f t="shared" si="39"/>
        <v>43918IA</v>
      </c>
      <c r="C1248" s="3">
        <v>20200328</v>
      </c>
      <c r="D1248" s="4" t="s">
        <v>19</v>
      </c>
      <c r="E1248" s="3">
        <v>298</v>
      </c>
      <c r="F1248" s="5">
        <v>4375</v>
      </c>
      <c r="G1248" s="3">
        <v>3</v>
      </c>
      <c r="H1248" t="str">
        <f>VLOOKUP(D1248,StateLookup!B:B,1,FALSE)</f>
        <v>IA</v>
      </c>
    </row>
    <row r="1249" spans="1:8" ht="15.75" thickBot="1" x14ac:dyDescent="0.3">
      <c r="A1249" s="6">
        <f t="shared" si="38"/>
        <v>43918</v>
      </c>
      <c r="B1249" s="6" t="str">
        <f t="shared" si="39"/>
        <v>43918ID</v>
      </c>
      <c r="C1249" s="3">
        <v>20200328</v>
      </c>
      <c r="D1249" s="4" t="s">
        <v>20</v>
      </c>
      <c r="E1249" s="3">
        <v>230</v>
      </c>
      <c r="F1249" s="5">
        <v>3342</v>
      </c>
      <c r="G1249" s="3">
        <v>4</v>
      </c>
      <c r="H1249" t="str">
        <f>VLOOKUP(D1249,StateLookup!B:B,1,FALSE)</f>
        <v>ID</v>
      </c>
    </row>
    <row r="1250" spans="1:8" ht="15.75" thickBot="1" x14ac:dyDescent="0.3">
      <c r="A1250" s="6">
        <f t="shared" si="38"/>
        <v>43918</v>
      </c>
      <c r="B1250" s="6" t="str">
        <f t="shared" si="39"/>
        <v>43918IL</v>
      </c>
      <c r="C1250" s="3">
        <v>20200328</v>
      </c>
      <c r="D1250" s="4" t="s">
        <v>21</v>
      </c>
      <c r="E1250" s="5">
        <v>3491</v>
      </c>
      <c r="F1250" s="5">
        <v>22000</v>
      </c>
      <c r="G1250" s="3">
        <v>47</v>
      </c>
      <c r="H1250" t="str">
        <f>VLOOKUP(D1250,StateLookup!B:B,1,FALSE)</f>
        <v>IL</v>
      </c>
    </row>
    <row r="1251" spans="1:8" ht="15.75" thickBot="1" x14ac:dyDescent="0.3">
      <c r="A1251" s="6">
        <f t="shared" si="38"/>
        <v>43918</v>
      </c>
      <c r="B1251" s="6" t="str">
        <f t="shared" si="39"/>
        <v>43918IN</v>
      </c>
      <c r="C1251" s="3">
        <v>20200328</v>
      </c>
      <c r="D1251" s="4" t="s">
        <v>22</v>
      </c>
      <c r="E1251" s="5">
        <v>1232</v>
      </c>
      <c r="F1251" s="5">
        <v>7175</v>
      </c>
      <c r="G1251" s="3">
        <v>31</v>
      </c>
      <c r="H1251" t="str">
        <f>VLOOKUP(D1251,StateLookup!B:B,1,FALSE)</f>
        <v>IN</v>
      </c>
    </row>
    <row r="1252" spans="1:8" ht="15.75" thickBot="1" x14ac:dyDescent="0.3">
      <c r="A1252" s="6">
        <f t="shared" si="38"/>
        <v>43918</v>
      </c>
      <c r="B1252" s="6" t="str">
        <f t="shared" si="39"/>
        <v>43918KS</v>
      </c>
      <c r="C1252" s="3">
        <v>20200328</v>
      </c>
      <c r="D1252" s="4" t="s">
        <v>23</v>
      </c>
      <c r="E1252" s="3">
        <v>261</v>
      </c>
      <c r="F1252" s="5">
        <v>3671</v>
      </c>
      <c r="G1252" s="3">
        <v>5</v>
      </c>
      <c r="H1252" t="str">
        <f>VLOOKUP(D1252,StateLookup!B:B,1,FALSE)</f>
        <v>KS</v>
      </c>
    </row>
    <row r="1253" spans="1:8" ht="15.75" thickBot="1" x14ac:dyDescent="0.3">
      <c r="A1253" s="6">
        <f t="shared" si="38"/>
        <v>43918</v>
      </c>
      <c r="B1253" s="6" t="str">
        <f t="shared" si="39"/>
        <v>43918KY</v>
      </c>
      <c r="C1253" s="3">
        <v>20200328</v>
      </c>
      <c r="D1253" s="4" t="s">
        <v>24</v>
      </c>
      <c r="E1253" s="3">
        <v>302</v>
      </c>
      <c r="F1253" s="5">
        <v>4821</v>
      </c>
      <c r="G1253" s="3">
        <v>8</v>
      </c>
      <c r="H1253" t="str">
        <f>VLOOKUP(D1253,StateLookup!B:B,1,FALSE)</f>
        <v>KY</v>
      </c>
    </row>
    <row r="1254" spans="1:8" ht="15.75" thickBot="1" x14ac:dyDescent="0.3">
      <c r="A1254" s="6">
        <f t="shared" si="38"/>
        <v>43918</v>
      </c>
      <c r="B1254" s="6" t="str">
        <f t="shared" si="39"/>
        <v>43918LA</v>
      </c>
      <c r="C1254" s="3">
        <v>20200328</v>
      </c>
      <c r="D1254" s="4" t="s">
        <v>25</v>
      </c>
      <c r="E1254" s="5">
        <v>3315</v>
      </c>
      <c r="F1254" s="5">
        <v>21846</v>
      </c>
      <c r="G1254" s="3">
        <v>137</v>
      </c>
      <c r="H1254" t="str">
        <f>VLOOKUP(D1254,StateLookup!B:B,1,FALSE)</f>
        <v>LA</v>
      </c>
    </row>
    <row r="1255" spans="1:8" ht="15.75" thickBot="1" x14ac:dyDescent="0.3">
      <c r="A1255" s="6">
        <f t="shared" si="38"/>
        <v>43918</v>
      </c>
      <c r="B1255" s="6" t="str">
        <f t="shared" si="39"/>
        <v>43918MA</v>
      </c>
      <c r="C1255" s="3">
        <v>20200328</v>
      </c>
      <c r="D1255" s="4" t="s">
        <v>26</v>
      </c>
      <c r="E1255" s="5">
        <v>4257</v>
      </c>
      <c r="F1255" s="5">
        <v>30792</v>
      </c>
      <c r="G1255" s="3">
        <v>44</v>
      </c>
      <c r="H1255" t="str">
        <f>VLOOKUP(D1255,StateLookup!B:B,1,FALSE)</f>
        <v>MA</v>
      </c>
    </row>
    <row r="1256" spans="1:8" ht="15.75" thickBot="1" x14ac:dyDescent="0.3">
      <c r="A1256" s="6">
        <f t="shared" si="38"/>
        <v>43918</v>
      </c>
      <c r="B1256" s="6" t="str">
        <f t="shared" si="39"/>
        <v>43918MD</v>
      </c>
      <c r="C1256" s="3">
        <v>20200328</v>
      </c>
      <c r="D1256" s="4" t="s">
        <v>27</v>
      </c>
      <c r="E1256" s="3">
        <v>992</v>
      </c>
      <c r="F1256" s="5">
        <v>11516</v>
      </c>
      <c r="G1256" s="3">
        <v>5</v>
      </c>
      <c r="H1256" t="str">
        <f>VLOOKUP(D1256,StateLookup!B:B,1,FALSE)</f>
        <v>MD</v>
      </c>
    </row>
    <row r="1257" spans="1:8" ht="15.75" thickBot="1" x14ac:dyDescent="0.3">
      <c r="A1257" s="6">
        <f t="shared" si="38"/>
        <v>43918</v>
      </c>
      <c r="B1257" s="6" t="str">
        <f t="shared" si="39"/>
        <v>43918ME</v>
      </c>
      <c r="C1257" s="3">
        <v>20200328</v>
      </c>
      <c r="D1257" s="4" t="s">
        <v>28</v>
      </c>
      <c r="E1257" s="3">
        <v>211</v>
      </c>
      <c r="F1257" s="5">
        <v>3394</v>
      </c>
      <c r="G1257" s="3">
        <v>1</v>
      </c>
      <c r="H1257" t="str">
        <f>VLOOKUP(D1257,StateLookup!B:B,1,FALSE)</f>
        <v>ME</v>
      </c>
    </row>
    <row r="1258" spans="1:8" ht="15.75" thickBot="1" x14ac:dyDescent="0.3">
      <c r="A1258" s="6">
        <f t="shared" si="38"/>
        <v>43918</v>
      </c>
      <c r="B1258" s="6" t="str">
        <f t="shared" si="39"/>
        <v>43918MI</v>
      </c>
      <c r="C1258" s="3">
        <v>20200328</v>
      </c>
      <c r="D1258" s="4" t="s">
        <v>29</v>
      </c>
      <c r="E1258" s="5">
        <v>9287</v>
      </c>
      <c r="F1258" s="5">
        <v>14183</v>
      </c>
      <c r="G1258" s="3">
        <v>92</v>
      </c>
      <c r="H1258" t="str">
        <f>VLOOKUP(D1258,StateLookup!B:B,1,FALSE)</f>
        <v>MI</v>
      </c>
    </row>
    <row r="1259" spans="1:8" ht="15.75" thickBot="1" x14ac:dyDescent="0.3">
      <c r="A1259" s="6">
        <f t="shared" si="38"/>
        <v>43918</v>
      </c>
      <c r="B1259" s="6" t="str">
        <f t="shared" si="39"/>
        <v>43918MN</v>
      </c>
      <c r="C1259" s="3">
        <v>20200328</v>
      </c>
      <c r="D1259" s="4" t="s">
        <v>30</v>
      </c>
      <c r="E1259" s="3">
        <v>441</v>
      </c>
      <c r="F1259" s="5">
        <v>15688</v>
      </c>
      <c r="G1259" s="3">
        <v>5</v>
      </c>
      <c r="H1259" t="str">
        <f>VLOOKUP(D1259,StateLookup!B:B,1,FALSE)</f>
        <v>MN</v>
      </c>
    </row>
    <row r="1260" spans="1:8" ht="15.75" thickBot="1" x14ac:dyDescent="0.3">
      <c r="A1260" s="6">
        <f t="shared" si="38"/>
        <v>43918</v>
      </c>
      <c r="B1260" s="6" t="str">
        <f t="shared" si="39"/>
        <v>43918MO</v>
      </c>
      <c r="C1260" s="3">
        <v>20200328</v>
      </c>
      <c r="D1260" s="4" t="s">
        <v>31</v>
      </c>
      <c r="E1260" s="3">
        <v>838</v>
      </c>
      <c r="F1260" s="5">
        <v>10082</v>
      </c>
      <c r="G1260" s="3">
        <v>10</v>
      </c>
      <c r="H1260" t="str">
        <f>VLOOKUP(D1260,StateLookup!B:B,1,FALSE)</f>
        <v>MO</v>
      </c>
    </row>
    <row r="1261" spans="1:8" ht="15.75" thickBot="1" x14ac:dyDescent="0.3">
      <c r="A1261" s="6">
        <f t="shared" si="38"/>
        <v>43918</v>
      </c>
      <c r="B1261" s="6" t="str">
        <f t="shared" si="39"/>
        <v>43918MP</v>
      </c>
      <c r="C1261" s="3">
        <v>20200328</v>
      </c>
      <c r="D1261" s="4" t="s">
        <v>32</v>
      </c>
      <c r="E1261" s="3">
        <v>2</v>
      </c>
      <c r="F1261" s="4"/>
      <c r="G1261" s="4"/>
      <c r="H1261" t="str">
        <f>VLOOKUP(D1261,StateLookup!B:B,1,FALSE)</f>
        <v>MP</v>
      </c>
    </row>
    <row r="1262" spans="1:8" ht="15.75" thickBot="1" x14ac:dyDescent="0.3">
      <c r="A1262" s="6">
        <f t="shared" si="38"/>
        <v>43918</v>
      </c>
      <c r="B1262" s="6" t="str">
        <f t="shared" si="39"/>
        <v>43918MS</v>
      </c>
      <c r="C1262" s="3">
        <v>20200328</v>
      </c>
      <c r="D1262" s="4" t="s">
        <v>33</v>
      </c>
      <c r="E1262" s="3">
        <v>663</v>
      </c>
      <c r="F1262" s="5">
        <v>2560</v>
      </c>
      <c r="G1262" s="3">
        <v>13</v>
      </c>
      <c r="H1262" t="str">
        <f>VLOOKUP(D1262,StateLookup!B:B,1,FALSE)</f>
        <v>MS</v>
      </c>
    </row>
    <row r="1263" spans="1:8" ht="15.75" thickBot="1" x14ac:dyDescent="0.3">
      <c r="A1263" s="6">
        <f t="shared" si="38"/>
        <v>43918</v>
      </c>
      <c r="B1263" s="6" t="str">
        <f t="shared" si="39"/>
        <v>43918MT</v>
      </c>
      <c r="C1263" s="3">
        <v>20200328</v>
      </c>
      <c r="D1263" s="4" t="s">
        <v>34</v>
      </c>
      <c r="E1263" s="3">
        <v>129</v>
      </c>
      <c r="F1263" s="5">
        <v>3256</v>
      </c>
      <c r="G1263" s="3">
        <v>1</v>
      </c>
      <c r="H1263" t="str">
        <f>VLOOKUP(D1263,StateLookup!B:B,1,FALSE)</f>
        <v>MT</v>
      </c>
    </row>
    <row r="1264" spans="1:8" ht="15.75" thickBot="1" x14ac:dyDescent="0.3">
      <c r="A1264" s="6">
        <f t="shared" si="38"/>
        <v>43918</v>
      </c>
      <c r="B1264" s="6" t="str">
        <f t="shared" si="39"/>
        <v>43918NC</v>
      </c>
      <c r="C1264" s="3">
        <v>20200328</v>
      </c>
      <c r="D1264" s="4" t="s">
        <v>35</v>
      </c>
      <c r="E1264" s="3">
        <v>935</v>
      </c>
      <c r="F1264" s="5">
        <v>16592</v>
      </c>
      <c r="G1264" s="3">
        <v>4</v>
      </c>
      <c r="H1264" t="str">
        <f>VLOOKUP(D1264,StateLookup!B:B,1,FALSE)</f>
        <v>NC</v>
      </c>
    </row>
    <row r="1265" spans="1:8" ht="15.75" thickBot="1" x14ac:dyDescent="0.3">
      <c r="A1265" s="6">
        <f t="shared" si="38"/>
        <v>43918</v>
      </c>
      <c r="B1265" s="6" t="str">
        <f t="shared" si="39"/>
        <v>43918ND</v>
      </c>
      <c r="C1265" s="3">
        <v>20200328</v>
      </c>
      <c r="D1265" s="4" t="s">
        <v>36</v>
      </c>
      <c r="E1265" s="3">
        <v>83</v>
      </c>
      <c r="F1265" s="5">
        <v>2809</v>
      </c>
      <c r="G1265" s="3">
        <v>1</v>
      </c>
      <c r="H1265" t="str">
        <f>VLOOKUP(D1265,StateLookup!B:B,1,FALSE)</f>
        <v>ND</v>
      </c>
    </row>
    <row r="1266" spans="1:8" ht="15.75" thickBot="1" x14ac:dyDescent="0.3">
      <c r="A1266" s="6">
        <f t="shared" si="38"/>
        <v>43918</v>
      </c>
      <c r="B1266" s="6" t="str">
        <f t="shared" si="39"/>
        <v>43918NE</v>
      </c>
      <c r="C1266" s="3">
        <v>20200328</v>
      </c>
      <c r="D1266" s="4" t="s">
        <v>37</v>
      </c>
      <c r="E1266" s="3">
        <v>96</v>
      </c>
      <c r="F1266" s="5">
        <v>1904</v>
      </c>
      <c r="G1266" s="3">
        <v>2</v>
      </c>
      <c r="H1266" t="str">
        <f>VLOOKUP(D1266,StateLookup!B:B,1,FALSE)</f>
        <v>NE</v>
      </c>
    </row>
    <row r="1267" spans="1:8" ht="15.75" thickBot="1" x14ac:dyDescent="0.3">
      <c r="A1267" s="6">
        <f t="shared" si="38"/>
        <v>43918</v>
      </c>
      <c r="B1267" s="6" t="str">
        <f t="shared" si="39"/>
        <v>43918NH</v>
      </c>
      <c r="C1267" s="3">
        <v>20200328</v>
      </c>
      <c r="D1267" s="4" t="s">
        <v>38</v>
      </c>
      <c r="E1267" s="3">
        <v>187</v>
      </c>
      <c r="F1267" s="5">
        <v>3656</v>
      </c>
      <c r="G1267" s="3">
        <v>2</v>
      </c>
      <c r="H1267" t="str">
        <f>VLOOKUP(D1267,StateLookup!B:B,1,FALSE)</f>
        <v>NH</v>
      </c>
    </row>
    <row r="1268" spans="1:8" ht="15.75" thickBot="1" x14ac:dyDescent="0.3">
      <c r="A1268" s="6">
        <f t="shared" si="38"/>
        <v>43918</v>
      </c>
      <c r="B1268" s="6" t="str">
        <f t="shared" si="39"/>
        <v>43918NJ</v>
      </c>
      <c r="C1268" s="3">
        <v>20200328</v>
      </c>
      <c r="D1268" s="4" t="s">
        <v>39</v>
      </c>
      <c r="E1268" s="5">
        <v>11124</v>
      </c>
      <c r="F1268" s="5">
        <v>19386</v>
      </c>
      <c r="G1268" s="3">
        <v>140</v>
      </c>
      <c r="H1268" t="str">
        <f>VLOOKUP(D1268,StateLookup!B:B,1,FALSE)</f>
        <v>NJ</v>
      </c>
    </row>
    <row r="1269" spans="1:8" ht="15.75" thickBot="1" x14ac:dyDescent="0.3">
      <c r="A1269" s="6">
        <f t="shared" si="38"/>
        <v>43918</v>
      </c>
      <c r="B1269" s="6" t="str">
        <f t="shared" si="39"/>
        <v>43918NM</v>
      </c>
      <c r="C1269" s="3">
        <v>20200328</v>
      </c>
      <c r="D1269" s="4" t="s">
        <v>40</v>
      </c>
      <c r="E1269" s="3">
        <v>191</v>
      </c>
      <c r="F1269" s="5">
        <v>9196</v>
      </c>
      <c r="G1269" s="3">
        <v>1</v>
      </c>
      <c r="H1269" t="str">
        <f>VLOOKUP(D1269,StateLookup!B:B,1,FALSE)</f>
        <v>NM</v>
      </c>
    </row>
    <row r="1270" spans="1:8" ht="15.75" thickBot="1" x14ac:dyDescent="0.3">
      <c r="A1270" s="6">
        <f t="shared" si="38"/>
        <v>43918</v>
      </c>
      <c r="B1270" s="6" t="str">
        <f t="shared" si="39"/>
        <v>43918NV</v>
      </c>
      <c r="C1270" s="3">
        <v>20200328</v>
      </c>
      <c r="D1270" s="4" t="s">
        <v>41</v>
      </c>
      <c r="E1270" s="3">
        <v>621</v>
      </c>
      <c r="F1270" s="5">
        <v>7901</v>
      </c>
      <c r="G1270" s="3">
        <v>10</v>
      </c>
      <c r="H1270" t="str">
        <f>VLOOKUP(D1270,StateLookup!B:B,1,FALSE)</f>
        <v>NV</v>
      </c>
    </row>
    <row r="1271" spans="1:8" ht="15.75" thickBot="1" x14ac:dyDescent="0.3">
      <c r="A1271" s="6">
        <f t="shared" si="38"/>
        <v>43918</v>
      </c>
      <c r="B1271" s="6" t="str">
        <f t="shared" si="39"/>
        <v>43918NY</v>
      </c>
      <c r="C1271" s="3">
        <v>20200328</v>
      </c>
      <c r="D1271" s="4" t="s">
        <v>42</v>
      </c>
      <c r="E1271" s="5">
        <v>52318</v>
      </c>
      <c r="F1271" s="5">
        <v>103616</v>
      </c>
      <c r="G1271" s="3">
        <v>728</v>
      </c>
      <c r="H1271" t="str">
        <f>VLOOKUP(D1271,StateLookup!B:B,1,FALSE)</f>
        <v>NY</v>
      </c>
    </row>
    <row r="1272" spans="1:8" ht="15.75" thickBot="1" x14ac:dyDescent="0.3">
      <c r="A1272" s="6">
        <f t="shared" si="38"/>
        <v>43918</v>
      </c>
      <c r="B1272" s="6" t="str">
        <f t="shared" si="39"/>
        <v>43918OH</v>
      </c>
      <c r="C1272" s="3">
        <v>20200328</v>
      </c>
      <c r="D1272" s="4" t="s">
        <v>43</v>
      </c>
      <c r="E1272" s="5">
        <v>1406</v>
      </c>
      <c r="F1272" s="5">
        <v>19012</v>
      </c>
      <c r="G1272" s="3">
        <v>25</v>
      </c>
      <c r="H1272" t="str">
        <f>VLOOKUP(D1272,StateLookup!B:B,1,FALSE)</f>
        <v>OH</v>
      </c>
    </row>
    <row r="1273" spans="1:8" ht="15.75" thickBot="1" x14ac:dyDescent="0.3">
      <c r="A1273" s="6">
        <f t="shared" si="38"/>
        <v>43918</v>
      </c>
      <c r="B1273" s="6" t="str">
        <f t="shared" si="39"/>
        <v>43918OK</v>
      </c>
      <c r="C1273" s="3">
        <v>20200328</v>
      </c>
      <c r="D1273" s="4" t="s">
        <v>44</v>
      </c>
      <c r="E1273" s="3">
        <v>377</v>
      </c>
      <c r="F1273" s="5">
        <v>1180</v>
      </c>
      <c r="G1273" s="3">
        <v>15</v>
      </c>
      <c r="H1273" t="str">
        <f>VLOOKUP(D1273,StateLookup!B:B,1,FALSE)</f>
        <v>OK</v>
      </c>
    </row>
    <row r="1274" spans="1:8" ht="15.75" thickBot="1" x14ac:dyDescent="0.3">
      <c r="A1274" s="6">
        <f t="shared" si="38"/>
        <v>43918</v>
      </c>
      <c r="B1274" s="6" t="str">
        <f t="shared" si="39"/>
        <v>43918OR</v>
      </c>
      <c r="C1274" s="3">
        <v>20200328</v>
      </c>
      <c r="D1274" s="4" t="s">
        <v>45</v>
      </c>
      <c r="E1274" s="3">
        <v>479</v>
      </c>
      <c r="F1274" s="5">
        <v>9693</v>
      </c>
      <c r="G1274" s="3">
        <v>13</v>
      </c>
      <c r="H1274" t="str">
        <f>VLOOKUP(D1274,StateLookup!B:B,1,FALSE)</f>
        <v>OR</v>
      </c>
    </row>
    <row r="1275" spans="1:8" ht="15.75" thickBot="1" x14ac:dyDescent="0.3">
      <c r="A1275" s="6">
        <f t="shared" si="38"/>
        <v>43918</v>
      </c>
      <c r="B1275" s="6" t="str">
        <f t="shared" si="39"/>
        <v>43918PA</v>
      </c>
      <c r="C1275" s="3">
        <v>20200328</v>
      </c>
      <c r="D1275" s="4" t="s">
        <v>46</v>
      </c>
      <c r="E1275" s="5">
        <v>2751</v>
      </c>
      <c r="F1275" s="5">
        <v>25254</v>
      </c>
      <c r="G1275" s="3">
        <v>34</v>
      </c>
      <c r="H1275" t="str">
        <f>VLOOKUP(D1275,StateLookup!B:B,1,FALSE)</f>
        <v>PA</v>
      </c>
    </row>
    <row r="1276" spans="1:8" ht="15.75" thickBot="1" x14ac:dyDescent="0.3">
      <c r="A1276" s="6">
        <f t="shared" si="38"/>
        <v>43918</v>
      </c>
      <c r="B1276" s="6" t="str">
        <f t="shared" si="39"/>
        <v>43918PR</v>
      </c>
      <c r="C1276" s="3">
        <v>20200328</v>
      </c>
      <c r="D1276" s="4" t="s">
        <v>47</v>
      </c>
      <c r="E1276" s="3">
        <v>100</v>
      </c>
      <c r="F1276" s="3">
        <v>739</v>
      </c>
      <c r="G1276" s="3">
        <v>3</v>
      </c>
      <c r="H1276" t="str">
        <f>VLOOKUP(D1276,StateLookup!B:B,1,FALSE)</f>
        <v>PR</v>
      </c>
    </row>
    <row r="1277" spans="1:8" ht="15.75" thickBot="1" x14ac:dyDescent="0.3">
      <c r="A1277" s="6">
        <f t="shared" si="38"/>
        <v>43918</v>
      </c>
      <c r="B1277" s="6" t="str">
        <f t="shared" si="39"/>
        <v>43918RI</v>
      </c>
      <c r="C1277" s="3">
        <v>20200328</v>
      </c>
      <c r="D1277" s="4" t="s">
        <v>48</v>
      </c>
      <c r="E1277" s="3">
        <v>239</v>
      </c>
      <c r="F1277" s="5">
        <v>2541</v>
      </c>
      <c r="G1277" s="4"/>
      <c r="H1277" t="str">
        <f>VLOOKUP(D1277,StateLookup!B:B,1,FALSE)</f>
        <v>RI</v>
      </c>
    </row>
    <row r="1278" spans="1:8" ht="15.75" thickBot="1" x14ac:dyDescent="0.3">
      <c r="A1278" s="6">
        <f t="shared" si="38"/>
        <v>43918</v>
      </c>
      <c r="B1278" s="6" t="str">
        <f t="shared" si="39"/>
        <v>43918SC</v>
      </c>
      <c r="C1278" s="3">
        <v>20200328</v>
      </c>
      <c r="D1278" s="4" t="s">
        <v>49</v>
      </c>
      <c r="E1278" s="3">
        <v>539</v>
      </c>
      <c r="F1278" s="5">
        <v>2408</v>
      </c>
      <c r="G1278" s="3">
        <v>13</v>
      </c>
      <c r="H1278" t="str">
        <f>VLOOKUP(D1278,StateLookup!B:B,1,FALSE)</f>
        <v>SC</v>
      </c>
    </row>
    <row r="1279" spans="1:8" ht="15.75" thickBot="1" x14ac:dyDescent="0.3">
      <c r="A1279" s="6">
        <f t="shared" si="38"/>
        <v>43918</v>
      </c>
      <c r="B1279" s="6" t="str">
        <f t="shared" si="39"/>
        <v>43918SD</v>
      </c>
      <c r="C1279" s="3">
        <v>20200328</v>
      </c>
      <c r="D1279" s="4" t="s">
        <v>50</v>
      </c>
      <c r="E1279" s="3">
        <v>68</v>
      </c>
      <c r="F1279" s="5">
        <v>2592</v>
      </c>
      <c r="G1279" s="3">
        <v>1</v>
      </c>
      <c r="H1279" t="str">
        <f>VLOOKUP(D1279,StateLookup!B:B,1,FALSE)</f>
        <v>SD</v>
      </c>
    </row>
    <row r="1280" spans="1:8" ht="15.75" thickBot="1" x14ac:dyDescent="0.3">
      <c r="A1280" s="6">
        <f t="shared" si="38"/>
        <v>43918</v>
      </c>
      <c r="B1280" s="6" t="str">
        <f t="shared" si="39"/>
        <v>43918TN</v>
      </c>
      <c r="C1280" s="3">
        <v>20200328</v>
      </c>
      <c r="D1280" s="4" t="s">
        <v>51</v>
      </c>
      <c r="E1280" s="5">
        <v>1373</v>
      </c>
      <c r="F1280" s="5">
        <v>16965</v>
      </c>
      <c r="G1280" s="3">
        <v>6</v>
      </c>
      <c r="H1280" t="str">
        <f>VLOOKUP(D1280,StateLookup!B:B,1,FALSE)</f>
        <v>TN</v>
      </c>
    </row>
    <row r="1281" spans="1:8" ht="15.75" thickBot="1" x14ac:dyDescent="0.3">
      <c r="A1281" s="6">
        <f t="shared" si="38"/>
        <v>43918</v>
      </c>
      <c r="B1281" s="6" t="str">
        <f t="shared" si="39"/>
        <v>43918TX</v>
      </c>
      <c r="C1281" s="3">
        <v>20200328</v>
      </c>
      <c r="D1281" s="4" t="s">
        <v>52</v>
      </c>
      <c r="E1281" s="5">
        <v>2052</v>
      </c>
      <c r="F1281" s="5">
        <v>23208</v>
      </c>
      <c r="G1281" s="3">
        <v>27</v>
      </c>
      <c r="H1281" t="str">
        <f>VLOOKUP(D1281,StateLookup!B:B,1,FALSE)</f>
        <v>TX</v>
      </c>
    </row>
    <row r="1282" spans="1:8" ht="15.75" thickBot="1" x14ac:dyDescent="0.3">
      <c r="A1282" s="6">
        <f t="shared" si="38"/>
        <v>43918</v>
      </c>
      <c r="B1282" s="6" t="str">
        <f t="shared" si="39"/>
        <v>43918UT</v>
      </c>
      <c r="C1282" s="3">
        <v>20200328</v>
      </c>
      <c r="D1282" s="4" t="s">
        <v>53</v>
      </c>
      <c r="E1282" s="3">
        <v>602</v>
      </c>
      <c r="F1282" s="5">
        <v>10710</v>
      </c>
      <c r="G1282" s="3">
        <v>2</v>
      </c>
      <c r="H1282" t="str">
        <f>VLOOKUP(D1282,StateLookup!B:B,1,FALSE)</f>
        <v>UT</v>
      </c>
    </row>
    <row r="1283" spans="1:8" ht="15.75" thickBot="1" x14ac:dyDescent="0.3">
      <c r="A1283" s="6">
        <f t="shared" ref="A1283:A1346" si="40">DATE(LEFT(C1283,4),LEFT(RIGHT(C1283,4),2),RIGHT(C1283,2))</f>
        <v>43918</v>
      </c>
      <c r="B1283" s="6" t="str">
        <f t="shared" ref="B1283:B1346" si="41">A1283&amp;D1283</f>
        <v>43918VA</v>
      </c>
      <c r="C1283" s="3">
        <v>20200328</v>
      </c>
      <c r="D1283" s="4" t="s">
        <v>54</v>
      </c>
      <c r="E1283" s="3">
        <v>739</v>
      </c>
      <c r="F1283" s="5">
        <v>8427</v>
      </c>
      <c r="G1283" s="3">
        <v>17</v>
      </c>
      <c r="H1283" t="str">
        <f>VLOOKUP(D1283,StateLookup!B:B,1,FALSE)</f>
        <v>VA</v>
      </c>
    </row>
    <row r="1284" spans="1:8" ht="15.75" thickBot="1" x14ac:dyDescent="0.3">
      <c r="A1284" s="6">
        <f t="shared" si="40"/>
        <v>43918</v>
      </c>
      <c r="B1284" s="6" t="str">
        <f t="shared" si="41"/>
        <v>43918VI</v>
      </c>
      <c r="C1284" s="3">
        <v>20200328</v>
      </c>
      <c r="D1284" s="4" t="s">
        <v>55</v>
      </c>
      <c r="E1284" s="3">
        <v>22</v>
      </c>
      <c r="F1284" s="3">
        <v>106</v>
      </c>
      <c r="G1284" s="4"/>
      <c r="H1284" t="str">
        <f>VLOOKUP(D1284,StateLookup!B:B,1,FALSE)</f>
        <v>VI</v>
      </c>
    </row>
    <row r="1285" spans="1:8" ht="15.75" thickBot="1" x14ac:dyDescent="0.3">
      <c r="A1285" s="6">
        <f t="shared" si="40"/>
        <v>43918</v>
      </c>
      <c r="B1285" s="6" t="str">
        <f t="shared" si="41"/>
        <v>43918VT</v>
      </c>
      <c r="C1285" s="3">
        <v>20200328</v>
      </c>
      <c r="D1285" s="4" t="s">
        <v>56</v>
      </c>
      <c r="E1285" s="3">
        <v>211</v>
      </c>
      <c r="F1285" s="5">
        <v>2163</v>
      </c>
      <c r="G1285" s="3">
        <v>12</v>
      </c>
      <c r="H1285" t="str">
        <f>VLOOKUP(D1285,StateLookup!B:B,1,FALSE)</f>
        <v>VT</v>
      </c>
    </row>
    <row r="1286" spans="1:8" ht="15.75" thickBot="1" x14ac:dyDescent="0.3">
      <c r="A1286" s="6">
        <f t="shared" si="40"/>
        <v>43918</v>
      </c>
      <c r="B1286" s="6" t="str">
        <f t="shared" si="41"/>
        <v>43918WA</v>
      </c>
      <c r="C1286" s="3">
        <v>20200328</v>
      </c>
      <c r="D1286" s="4" t="s">
        <v>57</v>
      </c>
      <c r="E1286" s="5">
        <v>4707</v>
      </c>
      <c r="F1286" s="5">
        <v>49015</v>
      </c>
      <c r="G1286" s="3">
        <v>211</v>
      </c>
      <c r="H1286" t="str">
        <f>VLOOKUP(D1286,StateLookup!B:B,1,FALSE)</f>
        <v>WA</v>
      </c>
    </row>
    <row r="1287" spans="1:8" ht="15.75" thickBot="1" x14ac:dyDescent="0.3">
      <c r="A1287" s="6">
        <f t="shared" si="40"/>
        <v>43918</v>
      </c>
      <c r="B1287" s="6" t="str">
        <f t="shared" si="41"/>
        <v>43918WI</v>
      </c>
      <c r="C1287" s="3">
        <v>20200328</v>
      </c>
      <c r="D1287" s="4" t="s">
        <v>58</v>
      </c>
      <c r="E1287" s="3">
        <v>989</v>
      </c>
      <c r="F1287" s="5">
        <v>15232</v>
      </c>
      <c r="G1287" s="3">
        <v>13</v>
      </c>
      <c r="H1287" t="str">
        <f>VLOOKUP(D1287,StateLookup!B:B,1,FALSE)</f>
        <v>WI</v>
      </c>
    </row>
    <row r="1288" spans="1:8" ht="15.75" thickBot="1" x14ac:dyDescent="0.3">
      <c r="A1288" s="6">
        <f t="shared" si="40"/>
        <v>43918</v>
      </c>
      <c r="B1288" s="6" t="str">
        <f t="shared" si="41"/>
        <v>43918WV</v>
      </c>
      <c r="C1288" s="3">
        <v>20200328</v>
      </c>
      <c r="D1288" s="4" t="s">
        <v>59</v>
      </c>
      <c r="E1288" s="3">
        <v>96</v>
      </c>
      <c r="F1288" s="5">
        <v>2331</v>
      </c>
      <c r="G1288" s="3">
        <v>0</v>
      </c>
      <c r="H1288" t="str">
        <f>VLOOKUP(D1288,StateLookup!B:B,1,FALSE)</f>
        <v>WV</v>
      </c>
    </row>
    <row r="1289" spans="1:8" ht="15.75" thickBot="1" x14ac:dyDescent="0.3">
      <c r="A1289" s="6">
        <f t="shared" si="40"/>
        <v>43918</v>
      </c>
      <c r="B1289" s="6" t="str">
        <f t="shared" si="41"/>
        <v>43918WY</v>
      </c>
      <c r="C1289" s="3">
        <v>20200328</v>
      </c>
      <c r="D1289" s="4" t="s">
        <v>60</v>
      </c>
      <c r="E1289" s="3">
        <v>82</v>
      </c>
      <c r="F1289" s="5">
        <v>1475</v>
      </c>
      <c r="G1289" s="3">
        <v>0</v>
      </c>
      <c r="H1289" t="str">
        <f>VLOOKUP(D1289,StateLookup!B:B,1,FALSE)</f>
        <v>WY</v>
      </c>
    </row>
    <row r="1290" spans="1:8" ht="15.75" thickBot="1" x14ac:dyDescent="0.3">
      <c r="A1290" s="6">
        <f t="shared" si="40"/>
        <v>43917</v>
      </c>
      <c r="B1290" s="6" t="str">
        <f t="shared" si="41"/>
        <v>43917AK</v>
      </c>
      <c r="C1290" s="3">
        <v>20200327</v>
      </c>
      <c r="D1290" s="4" t="s">
        <v>5</v>
      </c>
      <c r="E1290" s="3">
        <v>69</v>
      </c>
      <c r="F1290" s="5">
        <v>2319</v>
      </c>
      <c r="G1290" s="3">
        <v>1</v>
      </c>
      <c r="H1290" t="str">
        <f>VLOOKUP(D1290,StateLookup!B:B,1,FALSE)</f>
        <v>AK</v>
      </c>
    </row>
    <row r="1291" spans="1:8" ht="15.75" thickBot="1" x14ac:dyDescent="0.3">
      <c r="A1291" s="6">
        <f t="shared" si="40"/>
        <v>43917</v>
      </c>
      <c r="B1291" s="6" t="str">
        <f t="shared" si="41"/>
        <v>43917AL</v>
      </c>
      <c r="C1291" s="3">
        <v>20200327</v>
      </c>
      <c r="D1291" s="4" t="s">
        <v>6</v>
      </c>
      <c r="E1291" s="3">
        <v>587</v>
      </c>
      <c r="F1291" s="5">
        <v>4184</v>
      </c>
      <c r="G1291" s="3">
        <v>3</v>
      </c>
      <c r="H1291" t="str">
        <f>VLOOKUP(D1291,StateLookup!B:B,1,FALSE)</f>
        <v>AL</v>
      </c>
    </row>
    <row r="1292" spans="1:8" ht="15.75" thickBot="1" x14ac:dyDescent="0.3">
      <c r="A1292" s="6">
        <f t="shared" si="40"/>
        <v>43917</v>
      </c>
      <c r="B1292" s="6" t="str">
        <f t="shared" si="41"/>
        <v>43917AR</v>
      </c>
      <c r="C1292" s="3">
        <v>20200327</v>
      </c>
      <c r="D1292" s="4" t="s">
        <v>7</v>
      </c>
      <c r="E1292" s="3">
        <v>381</v>
      </c>
      <c r="F1292" s="5">
        <v>1545</v>
      </c>
      <c r="G1292" s="3">
        <v>3</v>
      </c>
      <c r="H1292" t="str">
        <f>VLOOKUP(D1292,StateLookup!B:B,1,FALSE)</f>
        <v>AR</v>
      </c>
    </row>
    <row r="1293" spans="1:8" ht="15.75" thickBot="1" x14ac:dyDescent="0.3">
      <c r="A1293" s="6">
        <f t="shared" si="40"/>
        <v>43917</v>
      </c>
      <c r="B1293" s="6" t="str">
        <f t="shared" si="41"/>
        <v>43917AS</v>
      </c>
      <c r="C1293" s="3">
        <v>20200327</v>
      </c>
      <c r="D1293" s="4" t="s">
        <v>8</v>
      </c>
      <c r="E1293" s="4"/>
      <c r="F1293" s="4"/>
      <c r="G1293" s="3">
        <v>0</v>
      </c>
      <c r="H1293" t="str">
        <f>VLOOKUP(D1293,StateLookup!B:B,1,FALSE)</f>
        <v>AS</v>
      </c>
    </row>
    <row r="1294" spans="1:8" ht="15.75" thickBot="1" x14ac:dyDescent="0.3">
      <c r="A1294" s="6">
        <f t="shared" si="40"/>
        <v>43917</v>
      </c>
      <c r="B1294" s="6" t="str">
        <f t="shared" si="41"/>
        <v>43917AZ</v>
      </c>
      <c r="C1294" s="3">
        <v>20200327</v>
      </c>
      <c r="D1294" s="4" t="s">
        <v>9</v>
      </c>
      <c r="E1294" s="3">
        <v>736</v>
      </c>
      <c r="F1294" s="5">
        <v>7455</v>
      </c>
      <c r="G1294" s="3">
        <v>13</v>
      </c>
      <c r="H1294" t="str">
        <f>VLOOKUP(D1294,StateLookup!B:B,1,FALSE)</f>
        <v>AZ</v>
      </c>
    </row>
    <row r="1295" spans="1:8" ht="15.75" thickBot="1" x14ac:dyDescent="0.3">
      <c r="A1295" s="6">
        <f t="shared" si="40"/>
        <v>43917</v>
      </c>
      <c r="B1295" s="6" t="str">
        <f t="shared" si="41"/>
        <v>43917CA</v>
      </c>
      <c r="C1295" s="3">
        <v>20200327</v>
      </c>
      <c r="D1295" s="4" t="s">
        <v>10</v>
      </c>
      <c r="E1295" s="5">
        <v>3879</v>
      </c>
      <c r="F1295" s="5">
        <v>17380</v>
      </c>
      <c r="G1295" s="3">
        <v>78</v>
      </c>
      <c r="H1295" t="str">
        <f>VLOOKUP(D1295,StateLookup!B:B,1,FALSE)</f>
        <v>CA</v>
      </c>
    </row>
    <row r="1296" spans="1:8" ht="15.75" thickBot="1" x14ac:dyDescent="0.3">
      <c r="A1296" s="6">
        <f t="shared" si="40"/>
        <v>43917</v>
      </c>
      <c r="B1296" s="6" t="str">
        <f t="shared" si="41"/>
        <v>43917CO</v>
      </c>
      <c r="C1296" s="3">
        <v>20200327</v>
      </c>
      <c r="D1296" s="4" t="s">
        <v>11</v>
      </c>
      <c r="E1296" s="5">
        <v>1430</v>
      </c>
      <c r="F1296" s="5">
        <v>8692</v>
      </c>
      <c r="G1296" s="3">
        <v>24</v>
      </c>
      <c r="H1296" t="str">
        <f>VLOOKUP(D1296,StateLookup!B:B,1,FALSE)</f>
        <v>CO</v>
      </c>
    </row>
    <row r="1297" spans="1:8" ht="15.75" thickBot="1" x14ac:dyDescent="0.3">
      <c r="A1297" s="6">
        <f t="shared" si="40"/>
        <v>43917</v>
      </c>
      <c r="B1297" s="6" t="str">
        <f t="shared" si="41"/>
        <v>43917CT</v>
      </c>
      <c r="C1297" s="3">
        <v>20200327</v>
      </c>
      <c r="D1297" s="4" t="s">
        <v>12</v>
      </c>
      <c r="E1297" s="5">
        <v>1291</v>
      </c>
      <c r="F1297" s="5">
        <v>7109</v>
      </c>
      <c r="G1297" s="3">
        <v>27</v>
      </c>
      <c r="H1297" t="str">
        <f>VLOOKUP(D1297,StateLookup!B:B,1,FALSE)</f>
        <v>CT</v>
      </c>
    </row>
    <row r="1298" spans="1:8" ht="15.75" thickBot="1" x14ac:dyDescent="0.3">
      <c r="A1298" s="6">
        <f t="shared" si="40"/>
        <v>43917</v>
      </c>
      <c r="B1298" s="6" t="str">
        <f t="shared" si="41"/>
        <v>43917DC</v>
      </c>
      <c r="C1298" s="3">
        <v>20200327</v>
      </c>
      <c r="D1298" s="4" t="s">
        <v>13</v>
      </c>
      <c r="E1298" s="3">
        <v>267</v>
      </c>
      <c r="F1298" s="5">
        <v>1897</v>
      </c>
      <c r="G1298" s="3">
        <v>3</v>
      </c>
      <c r="H1298" t="str">
        <f>VLOOKUP(D1298,StateLookup!B:B,1,FALSE)</f>
        <v>DC</v>
      </c>
    </row>
    <row r="1299" spans="1:8" ht="15.75" thickBot="1" x14ac:dyDescent="0.3">
      <c r="A1299" s="6">
        <f t="shared" si="40"/>
        <v>43917</v>
      </c>
      <c r="B1299" s="6" t="str">
        <f t="shared" si="41"/>
        <v>43917DE</v>
      </c>
      <c r="C1299" s="3">
        <v>20200327</v>
      </c>
      <c r="D1299" s="4" t="s">
        <v>14</v>
      </c>
      <c r="E1299" s="3">
        <v>163</v>
      </c>
      <c r="F1299" s="3">
        <v>36</v>
      </c>
      <c r="G1299" s="3">
        <v>2</v>
      </c>
      <c r="H1299" t="str">
        <f>VLOOKUP(D1299,StateLookup!B:B,1,FALSE)</f>
        <v>DE</v>
      </c>
    </row>
    <row r="1300" spans="1:8" ht="15.75" thickBot="1" x14ac:dyDescent="0.3">
      <c r="A1300" s="6">
        <f t="shared" si="40"/>
        <v>43917</v>
      </c>
      <c r="B1300" s="6" t="str">
        <f t="shared" si="41"/>
        <v>43917FL</v>
      </c>
      <c r="C1300" s="3">
        <v>20200327</v>
      </c>
      <c r="D1300" s="4" t="s">
        <v>15</v>
      </c>
      <c r="E1300" s="5">
        <v>2765</v>
      </c>
      <c r="F1300" s="5">
        <v>28186</v>
      </c>
      <c r="G1300" s="3">
        <v>34</v>
      </c>
      <c r="H1300" t="str">
        <f>VLOOKUP(D1300,StateLookup!B:B,1,FALSE)</f>
        <v>FL</v>
      </c>
    </row>
    <row r="1301" spans="1:8" ht="15.75" thickBot="1" x14ac:dyDescent="0.3">
      <c r="A1301" s="6">
        <f t="shared" si="40"/>
        <v>43917</v>
      </c>
      <c r="B1301" s="6" t="str">
        <f t="shared" si="41"/>
        <v>43917GA</v>
      </c>
      <c r="C1301" s="3">
        <v>20200327</v>
      </c>
      <c r="D1301" s="4" t="s">
        <v>16</v>
      </c>
      <c r="E1301" s="5">
        <v>2001</v>
      </c>
      <c r="F1301" s="5">
        <v>7864</v>
      </c>
      <c r="G1301" s="3">
        <v>64</v>
      </c>
      <c r="H1301" t="str">
        <f>VLOOKUP(D1301,StateLookup!B:B,1,FALSE)</f>
        <v>GA</v>
      </c>
    </row>
    <row r="1302" spans="1:8" ht="15.75" thickBot="1" x14ac:dyDescent="0.3">
      <c r="A1302" s="6">
        <f t="shared" si="40"/>
        <v>43917</v>
      </c>
      <c r="B1302" s="6" t="str">
        <f t="shared" si="41"/>
        <v>43917GU</v>
      </c>
      <c r="C1302" s="3">
        <v>20200327</v>
      </c>
      <c r="D1302" s="4" t="s">
        <v>17</v>
      </c>
      <c r="E1302" s="3">
        <v>51</v>
      </c>
      <c r="F1302" s="3">
        <v>299</v>
      </c>
      <c r="G1302" s="3">
        <v>1</v>
      </c>
      <c r="H1302" t="str">
        <f>VLOOKUP(D1302,StateLookup!B:B,1,FALSE)</f>
        <v>GU</v>
      </c>
    </row>
    <row r="1303" spans="1:8" ht="15.75" thickBot="1" x14ac:dyDescent="0.3">
      <c r="A1303" s="6">
        <f t="shared" si="40"/>
        <v>43917</v>
      </c>
      <c r="B1303" s="6" t="str">
        <f t="shared" si="41"/>
        <v>43917HI</v>
      </c>
      <c r="C1303" s="3">
        <v>20200327</v>
      </c>
      <c r="D1303" s="4" t="s">
        <v>18</v>
      </c>
      <c r="E1303" s="3">
        <v>106</v>
      </c>
      <c r="F1303" s="5">
        <v>4357</v>
      </c>
      <c r="G1303" s="4"/>
      <c r="H1303" t="str">
        <f>VLOOKUP(D1303,StateLookup!B:B,1,FALSE)</f>
        <v>HI</v>
      </c>
    </row>
    <row r="1304" spans="1:8" ht="15.75" thickBot="1" x14ac:dyDescent="0.3">
      <c r="A1304" s="6">
        <f t="shared" si="40"/>
        <v>43917</v>
      </c>
      <c r="B1304" s="6" t="str">
        <f t="shared" si="41"/>
        <v>43917IA</v>
      </c>
      <c r="C1304" s="3">
        <v>20200327</v>
      </c>
      <c r="D1304" s="4" t="s">
        <v>19</v>
      </c>
      <c r="E1304" s="3">
        <v>235</v>
      </c>
      <c r="F1304" s="5">
        <v>3740</v>
      </c>
      <c r="G1304" s="3">
        <v>3</v>
      </c>
      <c r="H1304" t="str">
        <f>VLOOKUP(D1304,StateLookup!B:B,1,FALSE)</f>
        <v>IA</v>
      </c>
    </row>
    <row r="1305" spans="1:8" ht="15.75" thickBot="1" x14ac:dyDescent="0.3">
      <c r="A1305" s="6">
        <f t="shared" si="40"/>
        <v>43917</v>
      </c>
      <c r="B1305" s="6" t="str">
        <f t="shared" si="41"/>
        <v>43917ID</v>
      </c>
      <c r="C1305" s="3">
        <v>20200327</v>
      </c>
      <c r="D1305" s="4" t="s">
        <v>20</v>
      </c>
      <c r="E1305" s="3">
        <v>189</v>
      </c>
      <c r="F1305" s="5">
        <v>2668</v>
      </c>
      <c r="G1305" s="3">
        <v>3</v>
      </c>
      <c r="H1305" t="str">
        <f>VLOOKUP(D1305,StateLookup!B:B,1,FALSE)</f>
        <v>ID</v>
      </c>
    </row>
    <row r="1306" spans="1:8" ht="15.75" thickBot="1" x14ac:dyDescent="0.3">
      <c r="A1306" s="6">
        <f t="shared" si="40"/>
        <v>43917</v>
      </c>
      <c r="B1306" s="6" t="str">
        <f t="shared" si="41"/>
        <v>43917IL</v>
      </c>
      <c r="C1306" s="3">
        <v>20200327</v>
      </c>
      <c r="D1306" s="4" t="s">
        <v>21</v>
      </c>
      <c r="E1306" s="5">
        <v>3026</v>
      </c>
      <c r="F1306" s="5">
        <v>18516</v>
      </c>
      <c r="G1306" s="3">
        <v>34</v>
      </c>
      <c r="H1306" t="str">
        <f>VLOOKUP(D1306,StateLookup!B:B,1,FALSE)</f>
        <v>IL</v>
      </c>
    </row>
    <row r="1307" spans="1:8" ht="15.75" thickBot="1" x14ac:dyDescent="0.3">
      <c r="A1307" s="6">
        <f t="shared" si="40"/>
        <v>43917</v>
      </c>
      <c r="B1307" s="6" t="str">
        <f t="shared" si="41"/>
        <v>43917IN</v>
      </c>
      <c r="C1307" s="3">
        <v>20200327</v>
      </c>
      <c r="D1307" s="4" t="s">
        <v>22</v>
      </c>
      <c r="E1307" s="3">
        <v>981</v>
      </c>
      <c r="F1307" s="5">
        <v>5955</v>
      </c>
      <c r="G1307" s="3">
        <v>24</v>
      </c>
      <c r="H1307" t="str">
        <f>VLOOKUP(D1307,StateLookup!B:B,1,FALSE)</f>
        <v>IN</v>
      </c>
    </row>
    <row r="1308" spans="1:8" ht="15.75" thickBot="1" x14ac:dyDescent="0.3">
      <c r="A1308" s="6">
        <f t="shared" si="40"/>
        <v>43917</v>
      </c>
      <c r="B1308" s="6" t="str">
        <f t="shared" si="41"/>
        <v>43917KS</v>
      </c>
      <c r="C1308" s="3">
        <v>20200327</v>
      </c>
      <c r="D1308" s="4" t="s">
        <v>23</v>
      </c>
      <c r="E1308" s="3">
        <v>202</v>
      </c>
      <c r="F1308" s="5">
        <v>3229</v>
      </c>
      <c r="G1308" s="3">
        <v>4</v>
      </c>
      <c r="H1308" t="str">
        <f>VLOOKUP(D1308,StateLookup!B:B,1,FALSE)</f>
        <v>KS</v>
      </c>
    </row>
    <row r="1309" spans="1:8" ht="15.75" thickBot="1" x14ac:dyDescent="0.3">
      <c r="A1309" s="6">
        <f t="shared" si="40"/>
        <v>43917</v>
      </c>
      <c r="B1309" s="6" t="str">
        <f t="shared" si="41"/>
        <v>43917KY</v>
      </c>
      <c r="C1309" s="3">
        <v>20200327</v>
      </c>
      <c r="D1309" s="4" t="s">
        <v>24</v>
      </c>
      <c r="E1309" s="3">
        <v>248</v>
      </c>
      <c r="F1309" s="5">
        <v>3768</v>
      </c>
      <c r="G1309" s="3">
        <v>6</v>
      </c>
      <c r="H1309" t="str">
        <f>VLOOKUP(D1309,StateLookup!B:B,1,FALSE)</f>
        <v>KY</v>
      </c>
    </row>
    <row r="1310" spans="1:8" ht="15.75" thickBot="1" x14ac:dyDescent="0.3">
      <c r="A1310" s="6">
        <f t="shared" si="40"/>
        <v>43917</v>
      </c>
      <c r="B1310" s="6" t="str">
        <f t="shared" si="41"/>
        <v>43917LA</v>
      </c>
      <c r="C1310" s="3">
        <v>20200327</v>
      </c>
      <c r="D1310" s="4" t="s">
        <v>25</v>
      </c>
      <c r="E1310" s="5">
        <v>2746</v>
      </c>
      <c r="F1310" s="5">
        <v>18613</v>
      </c>
      <c r="G1310" s="3">
        <v>119</v>
      </c>
      <c r="H1310" t="str">
        <f>VLOOKUP(D1310,StateLookup!B:B,1,FALSE)</f>
        <v>LA</v>
      </c>
    </row>
    <row r="1311" spans="1:8" ht="15.75" thickBot="1" x14ac:dyDescent="0.3">
      <c r="A1311" s="6">
        <f t="shared" si="40"/>
        <v>43917</v>
      </c>
      <c r="B1311" s="6" t="str">
        <f t="shared" si="41"/>
        <v>43917MA</v>
      </c>
      <c r="C1311" s="3">
        <v>20200327</v>
      </c>
      <c r="D1311" s="4" t="s">
        <v>26</v>
      </c>
      <c r="E1311" s="5">
        <v>3240</v>
      </c>
      <c r="F1311" s="5">
        <v>26131</v>
      </c>
      <c r="G1311" s="3">
        <v>35</v>
      </c>
      <c r="H1311" t="str">
        <f>VLOOKUP(D1311,StateLookup!B:B,1,FALSE)</f>
        <v>MA</v>
      </c>
    </row>
    <row r="1312" spans="1:8" ht="15.75" thickBot="1" x14ac:dyDescent="0.3">
      <c r="A1312" s="6">
        <f t="shared" si="40"/>
        <v>43917</v>
      </c>
      <c r="B1312" s="6" t="str">
        <f t="shared" si="41"/>
        <v>43917MD</v>
      </c>
      <c r="C1312" s="3">
        <v>20200327</v>
      </c>
      <c r="D1312" s="4" t="s">
        <v>27</v>
      </c>
      <c r="E1312" s="3">
        <v>774</v>
      </c>
      <c r="F1312" s="3">
        <v>94</v>
      </c>
      <c r="G1312" s="3">
        <v>5</v>
      </c>
      <c r="H1312" t="str">
        <f>VLOOKUP(D1312,StateLookup!B:B,1,FALSE)</f>
        <v>MD</v>
      </c>
    </row>
    <row r="1313" spans="1:8" ht="15.75" thickBot="1" x14ac:dyDescent="0.3">
      <c r="A1313" s="6">
        <f t="shared" si="40"/>
        <v>43917</v>
      </c>
      <c r="B1313" s="6" t="str">
        <f t="shared" si="41"/>
        <v>43917ME</v>
      </c>
      <c r="C1313" s="3">
        <v>20200327</v>
      </c>
      <c r="D1313" s="4" t="s">
        <v>28</v>
      </c>
      <c r="E1313" s="3">
        <v>168</v>
      </c>
      <c r="F1313" s="5">
        <v>3394</v>
      </c>
      <c r="G1313" s="3">
        <v>1</v>
      </c>
      <c r="H1313" t="str">
        <f>VLOOKUP(D1313,StateLookup!B:B,1,FALSE)</f>
        <v>ME</v>
      </c>
    </row>
    <row r="1314" spans="1:8" ht="15.75" thickBot="1" x14ac:dyDescent="0.3">
      <c r="A1314" s="6">
        <f t="shared" si="40"/>
        <v>43917</v>
      </c>
      <c r="B1314" s="6" t="str">
        <f t="shared" si="41"/>
        <v>43917MI</v>
      </c>
      <c r="C1314" s="3">
        <v>20200327</v>
      </c>
      <c r="D1314" s="4" t="s">
        <v>29</v>
      </c>
      <c r="E1314" s="5">
        <v>8659</v>
      </c>
      <c r="F1314" s="5">
        <v>12639</v>
      </c>
      <c r="G1314" s="3">
        <v>92</v>
      </c>
      <c r="H1314" t="str">
        <f>VLOOKUP(D1314,StateLookup!B:B,1,FALSE)</f>
        <v>MI</v>
      </c>
    </row>
    <row r="1315" spans="1:8" ht="15.75" thickBot="1" x14ac:dyDescent="0.3">
      <c r="A1315" s="6">
        <f t="shared" si="40"/>
        <v>43917</v>
      </c>
      <c r="B1315" s="6" t="str">
        <f t="shared" si="41"/>
        <v>43917MN</v>
      </c>
      <c r="C1315" s="3">
        <v>20200327</v>
      </c>
      <c r="D1315" s="4" t="s">
        <v>30</v>
      </c>
      <c r="E1315" s="3">
        <v>398</v>
      </c>
      <c r="F1315" s="5">
        <v>13605</v>
      </c>
      <c r="G1315" s="3">
        <v>4</v>
      </c>
      <c r="H1315" t="str">
        <f>VLOOKUP(D1315,StateLookup!B:B,1,FALSE)</f>
        <v>MN</v>
      </c>
    </row>
    <row r="1316" spans="1:8" ht="15.75" thickBot="1" x14ac:dyDescent="0.3">
      <c r="A1316" s="6">
        <f t="shared" si="40"/>
        <v>43917</v>
      </c>
      <c r="B1316" s="6" t="str">
        <f t="shared" si="41"/>
        <v>43917MO</v>
      </c>
      <c r="C1316" s="3">
        <v>20200327</v>
      </c>
      <c r="D1316" s="4" t="s">
        <v>31</v>
      </c>
      <c r="E1316" s="3">
        <v>669</v>
      </c>
      <c r="F1316" s="3">
        <v>369</v>
      </c>
      <c r="G1316" s="3">
        <v>8</v>
      </c>
      <c r="H1316" t="str">
        <f>VLOOKUP(D1316,StateLookup!B:B,1,FALSE)</f>
        <v>MO</v>
      </c>
    </row>
    <row r="1317" spans="1:8" ht="15.75" thickBot="1" x14ac:dyDescent="0.3">
      <c r="A1317" s="6">
        <f t="shared" si="40"/>
        <v>43917</v>
      </c>
      <c r="B1317" s="6" t="str">
        <f t="shared" si="41"/>
        <v>43917MP</v>
      </c>
      <c r="C1317" s="3">
        <v>20200327</v>
      </c>
      <c r="D1317" s="4" t="s">
        <v>32</v>
      </c>
      <c r="E1317" s="3">
        <v>0</v>
      </c>
      <c r="F1317" s="4"/>
      <c r="G1317" s="3">
        <v>0</v>
      </c>
      <c r="H1317" t="str">
        <f>VLOOKUP(D1317,StateLookup!B:B,1,FALSE)</f>
        <v>MP</v>
      </c>
    </row>
    <row r="1318" spans="1:8" ht="15.75" thickBot="1" x14ac:dyDescent="0.3">
      <c r="A1318" s="6">
        <f t="shared" si="40"/>
        <v>43917</v>
      </c>
      <c r="B1318" s="6" t="str">
        <f t="shared" si="41"/>
        <v>43917MS</v>
      </c>
      <c r="C1318" s="3">
        <v>20200327</v>
      </c>
      <c r="D1318" s="4" t="s">
        <v>33</v>
      </c>
      <c r="E1318" s="3">
        <v>579</v>
      </c>
      <c r="F1318" s="5">
        <v>2560</v>
      </c>
      <c r="G1318" s="3">
        <v>8</v>
      </c>
      <c r="H1318" t="str">
        <f>VLOOKUP(D1318,StateLookup!B:B,1,FALSE)</f>
        <v>MS</v>
      </c>
    </row>
    <row r="1319" spans="1:8" ht="15.75" thickBot="1" x14ac:dyDescent="0.3">
      <c r="A1319" s="6">
        <f t="shared" si="40"/>
        <v>43917</v>
      </c>
      <c r="B1319" s="6" t="str">
        <f t="shared" si="41"/>
        <v>43917MT</v>
      </c>
      <c r="C1319" s="3">
        <v>20200327</v>
      </c>
      <c r="D1319" s="4" t="s">
        <v>34</v>
      </c>
      <c r="E1319" s="3">
        <v>108</v>
      </c>
      <c r="F1319" s="5">
        <v>2590</v>
      </c>
      <c r="G1319" s="4"/>
      <c r="H1319" t="str">
        <f>VLOOKUP(D1319,StateLookup!B:B,1,FALSE)</f>
        <v>MT</v>
      </c>
    </row>
    <row r="1320" spans="1:8" ht="15.75" thickBot="1" x14ac:dyDescent="0.3">
      <c r="A1320" s="6">
        <f t="shared" si="40"/>
        <v>43917</v>
      </c>
      <c r="B1320" s="6" t="str">
        <f t="shared" si="41"/>
        <v>43917NC</v>
      </c>
      <c r="C1320" s="3">
        <v>20200327</v>
      </c>
      <c r="D1320" s="4" t="s">
        <v>35</v>
      </c>
      <c r="E1320" s="3">
        <v>763</v>
      </c>
      <c r="F1320" s="5">
        <v>14373</v>
      </c>
      <c r="G1320" s="3">
        <v>3</v>
      </c>
      <c r="H1320" t="str">
        <f>VLOOKUP(D1320,StateLookup!B:B,1,FALSE)</f>
        <v>NC</v>
      </c>
    </row>
    <row r="1321" spans="1:8" ht="15.75" thickBot="1" x14ac:dyDescent="0.3">
      <c r="A1321" s="6">
        <f t="shared" si="40"/>
        <v>43917</v>
      </c>
      <c r="B1321" s="6" t="str">
        <f t="shared" si="41"/>
        <v>43917ND</v>
      </c>
      <c r="C1321" s="3">
        <v>20200327</v>
      </c>
      <c r="D1321" s="4" t="s">
        <v>36</v>
      </c>
      <c r="E1321" s="3">
        <v>65</v>
      </c>
      <c r="F1321" s="5">
        <v>2427</v>
      </c>
      <c r="G1321" s="3">
        <v>0</v>
      </c>
      <c r="H1321" t="str">
        <f>VLOOKUP(D1321,StateLookup!B:B,1,FALSE)</f>
        <v>ND</v>
      </c>
    </row>
    <row r="1322" spans="1:8" ht="15.75" thickBot="1" x14ac:dyDescent="0.3">
      <c r="A1322" s="6">
        <f t="shared" si="40"/>
        <v>43917</v>
      </c>
      <c r="B1322" s="6" t="str">
        <f t="shared" si="41"/>
        <v>43917NE</v>
      </c>
      <c r="C1322" s="3">
        <v>20200327</v>
      </c>
      <c r="D1322" s="4" t="s">
        <v>37</v>
      </c>
      <c r="E1322" s="3">
        <v>85</v>
      </c>
      <c r="F1322" s="5">
        <v>1761</v>
      </c>
      <c r="G1322" s="3">
        <v>0</v>
      </c>
      <c r="H1322" t="str">
        <f>VLOOKUP(D1322,StateLookup!B:B,1,FALSE)</f>
        <v>NE</v>
      </c>
    </row>
    <row r="1323" spans="1:8" ht="15.75" thickBot="1" x14ac:dyDescent="0.3">
      <c r="A1323" s="6">
        <f t="shared" si="40"/>
        <v>43917</v>
      </c>
      <c r="B1323" s="6" t="str">
        <f t="shared" si="41"/>
        <v>43917NH</v>
      </c>
      <c r="C1323" s="3">
        <v>20200327</v>
      </c>
      <c r="D1323" s="4" t="s">
        <v>38</v>
      </c>
      <c r="E1323" s="3">
        <v>158</v>
      </c>
      <c r="F1323" s="5">
        <v>3395</v>
      </c>
      <c r="G1323" s="3">
        <v>1</v>
      </c>
      <c r="H1323" t="str">
        <f>VLOOKUP(D1323,StateLookup!B:B,1,FALSE)</f>
        <v>NH</v>
      </c>
    </row>
    <row r="1324" spans="1:8" ht="15.75" thickBot="1" x14ac:dyDescent="0.3">
      <c r="A1324" s="6">
        <f t="shared" si="40"/>
        <v>43917</v>
      </c>
      <c r="B1324" s="6" t="str">
        <f t="shared" si="41"/>
        <v>43917NJ</v>
      </c>
      <c r="C1324" s="3">
        <v>20200327</v>
      </c>
      <c r="D1324" s="4" t="s">
        <v>39</v>
      </c>
      <c r="E1324" s="5">
        <v>8825</v>
      </c>
      <c r="F1324" s="5">
        <v>16547</v>
      </c>
      <c r="G1324" s="3">
        <v>108</v>
      </c>
      <c r="H1324" t="str">
        <f>VLOOKUP(D1324,StateLookup!B:B,1,FALSE)</f>
        <v>NJ</v>
      </c>
    </row>
    <row r="1325" spans="1:8" ht="15.75" thickBot="1" x14ac:dyDescent="0.3">
      <c r="A1325" s="6">
        <f t="shared" si="40"/>
        <v>43917</v>
      </c>
      <c r="B1325" s="6" t="str">
        <f t="shared" si="41"/>
        <v>43917NM</v>
      </c>
      <c r="C1325" s="3">
        <v>20200327</v>
      </c>
      <c r="D1325" s="4" t="s">
        <v>40</v>
      </c>
      <c r="E1325" s="3">
        <v>136</v>
      </c>
      <c r="F1325" s="5">
        <v>8377</v>
      </c>
      <c r="G1325" s="3">
        <v>1</v>
      </c>
      <c r="H1325" t="str">
        <f>VLOOKUP(D1325,StateLookup!B:B,1,FALSE)</f>
        <v>NM</v>
      </c>
    </row>
    <row r="1326" spans="1:8" ht="15.75" thickBot="1" x14ac:dyDescent="0.3">
      <c r="A1326" s="6">
        <f t="shared" si="40"/>
        <v>43917</v>
      </c>
      <c r="B1326" s="6" t="str">
        <f t="shared" si="41"/>
        <v>43917NV</v>
      </c>
      <c r="C1326" s="3">
        <v>20200327</v>
      </c>
      <c r="D1326" s="4" t="s">
        <v>41</v>
      </c>
      <c r="E1326" s="3">
        <v>535</v>
      </c>
      <c r="F1326" s="5">
        <v>6161</v>
      </c>
      <c r="G1326" s="3">
        <v>10</v>
      </c>
      <c r="H1326" t="str">
        <f>VLOOKUP(D1326,StateLookup!B:B,1,FALSE)</f>
        <v>NV</v>
      </c>
    </row>
    <row r="1327" spans="1:8" ht="15.75" thickBot="1" x14ac:dyDescent="0.3">
      <c r="A1327" s="6">
        <f t="shared" si="40"/>
        <v>43917</v>
      </c>
      <c r="B1327" s="6" t="str">
        <f t="shared" si="41"/>
        <v>43917NY</v>
      </c>
      <c r="C1327" s="3">
        <v>20200327</v>
      </c>
      <c r="D1327" s="4" t="s">
        <v>42</v>
      </c>
      <c r="E1327" s="5">
        <v>44635</v>
      </c>
      <c r="F1327" s="5">
        <v>101118</v>
      </c>
      <c r="G1327" s="3">
        <v>519</v>
      </c>
      <c r="H1327" t="str">
        <f>VLOOKUP(D1327,StateLookup!B:B,1,FALSE)</f>
        <v>NY</v>
      </c>
    </row>
    <row r="1328" spans="1:8" ht="15.75" thickBot="1" x14ac:dyDescent="0.3">
      <c r="A1328" s="6">
        <f t="shared" si="40"/>
        <v>43917</v>
      </c>
      <c r="B1328" s="6" t="str">
        <f t="shared" si="41"/>
        <v>43917OH</v>
      </c>
      <c r="C1328" s="3">
        <v>20200327</v>
      </c>
      <c r="D1328" s="4" t="s">
        <v>43</v>
      </c>
      <c r="E1328" s="5">
        <v>1137</v>
      </c>
      <c r="F1328" s="5">
        <v>19012</v>
      </c>
      <c r="G1328" s="3">
        <v>19</v>
      </c>
      <c r="H1328" t="str">
        <f>VLOOKUP(D1328,StateLookup!B:B,1,FALSE)</f>
        <v>OH</v>
      </c>
    </row>
    <row r="1329" spans="1:8" ht="15.75" thickBot="1" x14ac:dyDescent="0.3">
      <c r="A1329" s="6">
        <f t="shared" si="40"/>
        <v>43917</v>
      </c>
      <c r="B1329" s="6" t="str">
        <f t="shared" si="41"/>
        <v>43917OK</v>
      </c>
      <c r="C1329" s="3">
        <v>20200327</v>
      </c>
      <c r="D1329" s="4" t="s">
        <v>44</v>
      </c>
      <c r="E1329" s="3">
        <v>322</v>
      </c>
      <c r="F1329" s="5">
        <v>1084</v>
      </c>
      <c r="G1329" s="3">
        <v>8</v>
      </c>
      <c r="H1329" t="str">
        <f>VLOOKUP(D1329,StateLookup!B:B,1,FALSE)</f>
        <v>OK</v>
      </c>
    </row>
    <row r="1330" spans="1:8" ht="15.75" thickBot="1" x14ac:dyDescent="0.3">
      <c r="A1330" s="6">
        <f t="shared" si="40"/>
        <v>43917</v>
      </c>
      <c r="B1330" s="6" t="str">
        <f t="shared" si="41"/>
        <v>43917OR</v>
      </c>
      <c r="C1330" s="3">
        <v>20200327</v>
      </c>
      <c r="D1330" s="4" t="s">
        <v>45</v>
      </c>
      <c r="E1330" s="3">
        <v>414</v>
      </c>
      <c r="F1330" s="5">
        <v>8510</v>
      </c>
      <c r="G1330" s="3">
        <v>12</v>
      </c>
      <c r="H1330" t="str">
        <f>VLOOKUP(D1330,StateLookup!B:B,1,FALSE)</f>
        <v>OR</v>
      </c>
    </row>
    <row r="1331" spans="1:8" ht="15.75" thickBot="1" x14ac:dyDescent="0.3">
      <c r="A1331" s="6">
        <f t="shared" si="40"/>
        <v>43917</v>
      </c>
      <c r="B1331" s="6" t="str">
        <f t="shared" si="41"/>
        <v>43917PA</v>
      </c>
      <c r="C1331" s="3">
        <v>20200327</v>
      </c>
      <c r="D1331" s="4" t="s">
        <v>46</v>
      </c>
      <c r="E1331" s="5">
        <v>2218</v>
      </c>
      <c r="F1331" s="5">
        <v>21016</v>
      </c>
      <c r="G1331" s="3">
        <v>22</v>
      </c>
      <c r="H1331" t="str">
        <f>VLOOKUP(D1331,StateLookup!B:B,1,FALSE)</f>
        <v>PA</v>
      </c>
    </row>
    <row r="1332" spans="1:8" ht="15.75" thickBot="1" x14ac:dyDescent="0.3">
      <c r="A1332" s="6">
        <f t="shared" si="40"/>
        <v>43917</v>
      </c>
      <c r="B1332" s="6" t="str">
        <f t="shared" si="41"/>
        <v>43917PR</v>
      </c>
      <c r="C1332" s="3">
        <v>20200327</v>
      </c>
      <c r="D1332" s="4" t="s">
        <v>47</v>
      </c>
      <c r="E1332" s="3">
        <v>79</v>
      </c>
      <c r="F1332" s="3">
        <v>519</v>
      </c>
      <c r="G1332" s="3">
        <v>3</v>
      </c>
      <c r="H1332" t="str">
        <f>VLOOKUP(D1332,StateLookup!B:B,1,FALSE)</f>
        <v>PR</v>
      </c>
    </row>
    <row r="1333" spans="1:8" ht="15.75" thickBot="1" x14ac:dyDescent="0.3">
      <c r="A1333" s="6">
        <f t="shared" si="40"/>
        <v>43917</v>
      </c>
      <c r="B1333" s="6" t="str">
        <f t="shared" si="41"/>
        <v>43917RI</v>
      </c>
      <c r="C1333" s="3">
        <v>20200327</v>
      </c>
      <c r="D1333" s="4" t="s">
        <v>48</v>
      </c>
      <c r="E1333" s="3">
        <v>203</v>
      </c>
      <c r="F1333" s="5">
        <v>2306</v>
      </c>
      <c r="G1333" s="4"/>
      <c r="H1333" t="str">
        <f>VLOOKUP(D1333,StateLookup!B:B,1,FALSE)</f>
        <v>RI</v>
      </c>
    </row>
    <row r="1334" spans="1:8" ht="15.75" thickBot="1" x14ac:dyDescent="0.3">
      <c r="A1334" s="6">
        <f t="shared" si="40"/>
        <v>43917</v>
      </c>
      <c r="B1334" s="6" t="str">
        <f t="shared" si="41"/>
        <v>43917SC</v>
      </c>
      <c r="C1334" s="3">
        <v>20200327</v>
      </c>
      <c r="D1334" s="4" t="s">
        <v>49</v>
      </c>
      <c r="E1334" s="3">
        <v>456</v>
      </c>
      <c r="F1334" s="5">
        <v>2307</v>
      </c>
      <c r="G1334" s="3">
        <v>9</v>
      </c>
      <c r="H1334" t="str">
        <f>VLOOKUP(D1334,StateLookup!B:B,1,FALSE)</f>
        <v>SC</v>
      </c>
    </row>
    <row r="1335" spans="1:8" ht="15.75" thickBot="1" x14ac:dyDescent="0.3">
      <c r="A1335" s="6">
        <f t="shared" si="40"/>
        <v>43917</v>
      </c>
      <c r="B1335" s="6" t="str">
        <f t="shared" si="41"/>
        <v>43917SD</v>
      </c>
      <c r="C1335" s="3">
        <v>20200327</v>
      </c>
      <c r="D1335" s="4" t="s">
        <v>50</v>
      </c>
      <c r="E1335" s="3">
        <v>58</v>
      </c>
      <c r="F1335" s="5">
        <v>2387</v>
      </c>
      <c r="G1335" s="3">
        <v>1</v>
      </c>
      <c r="H1335" t="str">
        <f>VLOOKUP(D1335,StateLookup!B:B,1,FALSE)</f>
        <v>SD</v>
      </c>
    </row>
    <row r="1336" spans="1:8" ht="15.75" thickBot="1" x14ac:dyDescent="0.3">
      <c r="A1336" s="6">
        <f t="shared" si="40"/>
        <v>43917</v>
      </c>
      <c r="B1336" s="6" t="str">
        <f t="shared" si="41"/>
        <v>43917TN</v>
      </c>
      <c r="C1336" s="3">
        <v>20200327</v>
      </c>
      <c r="D1336" s="4" t="s">
        <v>51</v>
      </c>
      <c r="E1336" s="5">
        <v>1203</v>
      </c>
      <c r="F1336" s="5">
        <v>14888</v>
      </c>
      <c r="G1336" s="3">
        <v>6</v>
      </c>
      <c r="H1336" t="str">
        <f>VLOOKUP(D1336,StateLookup!B:B,1,FALSE)</f>
        <v>TN</v>
      </c>
    </row>
    <row r="1337" spans="1:8" ht="15.75" thickBot="1" x14ac:dyDescent="0.3">
      <c r="A1337" s="6">
        <f t="shared" si="40"/>
        <v>43917</v>
      </c>
      <c r="B1337" s="6" t="str">
        <f t="shared" si="41"/>
        <v>43917TX</v>
      </c>
      <c r="C1337" s="3">
        <v>20200327</v>
      </c>
      <c r="D1337" s="4" t="s">
        <v>52</v>
      </c>
      <c r="E1337" s="5">
        <v>1731</v>
      </c>
      <c r="F1337" s="5">
        <v>21935</v>
      </c>
      <c r="G1337" s="3">
        <v>23</v>
      </c>
      <c r="H1337" t="str">
        <f>VLOOKUP(D1337,StateLookup!B:B,1,FALSE)</f>
        <v>TX</v>
      </c>
    </row>
    <row r="1338" spans="1:8" ht="15.75" thickBot="1" x14ac:dyDescent="0.3">
      <c r="A1338" s="6">
        <f t="shared" si="40"/>
        <v>43917</v>
      </c>
      <c r="B1338" s="6" t="str">
        <f t="shared" si="41"/>
        <v>43917UT</v>
      </c>
      <c r="C1338" s="3">
        <v>20200327</v>
      </c>
      <c r="D1338" s="4" t="s">
        <v>53</v>
      </c>
      <c r="E1338" s="3">
        <v>480</v>
      </c>
      <c r="F1338" s="5">
        <v>8764</v>
      </c>
      <c r="G1338" s="3">
        <v>2</v>
      </c>
      <c r="H1338" t="str">
        <f>VLOOKUP(D1338,StateLookup!B:B,1,FALSE)</f>
        <v>UT</v>
      </c>
    </row>
    <row r="1339" spans="1:8" ht="15.75" thickBot="1" x14ac:dyDescent="0.3">
      <c r="A1339" s="6">
        <f t="shared" si="40"/>
        <v>43917</v>
      </c>
      <c r="B1339" s="6" t="str">
        <f t="shared" si="41"/>
        <v>43917VA</v>
      </c>
      <c r="C1339" s="3">
        <v>20200327</v>
      </c>
      <c r="D1339" s="4" t="s">
        <v>54</v>
      </c>
      <c r="E1339" s="3">
        <v>604</v>
      </c>
      <c r="F1339" s="5">
        <v>6733</v>
      </c>
      <c r="G1339" s="3">
        <v>14</v>
      </c>
      <c r="H1339" t="str">
        <f>VLOOKUP(D1339,StateLookup!B:B,1,FALSE)</f>
        <v>VA</v>
      </c>
    </row>
    <row r="1340" spans="1:8" ht="15.75" thickBot="1" x14ac:dyDescent="0.3">
      <c r="A1340" s="6">
        <f t="shared" si="40"/>
        <v>43917</v>
      </c>
      <c r="B1340" s="6" t="str">
        <f t="shared" si="41"/>
        <v>43917VI</v>
      </c>
      <c r="C1340" s="3">
        <v>20200327</v>
      </c>
      <c r="D1340" s="4" t="s">
        <v>55</v>
      </c>
      <c r="E1340" s="3">
        <v>19</v>
      </c>
      <c r="F1340" s="3">
        <v>55</v>
      </c>
      <c r="G1340" s="4"/>
      <c r="H1340" t="str">
        <f>VLOOKUP(D1340,StateLookup!B:B,1,FALSE)</f>
        <v>VI</v>
      </c>
    </row>
    <row r="1341" spans="1:8" ht="15.75" thickBot="1" x14ac:dyDescent="0.3">
      <c r="A1341" s="6">
        <f t="shared" si="40"/>
        <v>43917</v>
      </c>
      <c r="B1341" s="6" t="str">
        <f t="shared" si="41"/>
        <v>43917VT</v>
      </c>
      <c r="C1341" s="3">
        <v>20200327</v>
      </c>
      <c r="D1341" s="4" t="s">
        <v>56</v>
      </c>
      <c r="E1341" s="3">
        <v>184</v>
      </c>
      <c r="F1341" s="5">
        <v>2077</v>
      </c>
      <c r="G1341" s="3">
        <v>10</v>
      </c>
      <c r="H1341" t="str">
        <f>VLOOKUP(D1341,StateLookup!B:B,1,FALSE)</f>
        <v>VT</v>
      </c>
    </row>
    <row r="1342" spans="1:8" ht="15.75" thickBot="1" x14ac:dyDescent="0.3">
      <c r="A1342" s="6">
        <f t="shared" si="40"/>
        <v>43917</v>
      </c>
      <c r="B1342" s="6" t="str">
        <f t="shared" si="41"/>
        <v>43917WA</v>
      </c>
      <c r="C1342" s="3">
        <v>20200327</v>
      </c>
      <c r="D1342" s="4" t="s">
        <v>57</v>
      </c>
      <c r="E1342" s="5">
        <v>4238</v>
      </c>
      <c r="F1342" s="5">
        <v>43173</v>
      </c>
      <c r="G1342" s="3">
        <v>191</v>
      </c>
      <c r="H1342" t="str">
        <f>VLOOKUP(D1342,StateLookup!B:B,1,FALSE)</f>
        <v>WA</v>
      </c>
    </row>
    <row r="1343" spans="1:8" ht="15.75" thickBot="1" x14ac:dyDescent="0.3">
      <c r="A1343" s="6">
        <f t="shared" si="40"/>
        <v>43917</v>
      </c>
      <c r="B1343" s="6" t="str">
        <f t="shared" si="41"/>
        <v>43917WI</v>
      </c>
      <c r="C1343" s="3">
        <v>20200327</v>
      </c>
      <c r="D1343" s="4" t="s">
        <v>58</v>
      </c>
      <c r="E1343" s="3">
        <v>842</v>
      </c>
      <c r="F1343" s="5">
        <v>13140</v>
      </c>
      <c r="G1343" s="3">
        <v>13</v>
      </c>
      <c r="H1343" t="str">
        <f>VLOOKUP(D1343,StateLookup!B:B,1,FALSE)</f>
        <v>WI</v>
      </c>
    </row>
    <row r="1344" spans="1:8" ht="15.75" thickBot="1" x14ac:dyDescent="0.3">
      <c r="A1344" s="6">
        <f t="shared" si="40"/>
        <v>43917</v>
      </c>
      <c r="B1344" s="6" t="str">
        <f t="shared" si="41"/>
        <v>43917WV</v>
      </c>
      <c r="C1344" s="3">
        <v>20200327</v>
      </c>
      <c r="D1344" s="4" t="s">
        <v>59</v>
      </c>
      <c r="E1344" s="3">
        <v>76</v>
      </c>
      <c r="F1344" s="5">
        <v>1779</v>
      </c>
      <c r="G1344" s="3">
        <v>0</v>
      </c>
      <c r="H1344" t="str">
        <f>VLOOKUP(D1344,StateLookup!B:B,1,FALSE)</f>
        <v>WV</v>
      </c>
    </row>
    <row r="1345" spans="1:8" ht="15.75" thickBot="1" x14ac:dyDescent="0.3">
      <c r="A1345" s="6">
        <f t="shared" si="40"/>
        <v>43917</v>
      </c>
      <c r="B1345" s="6" t="str">
        <f t="shared" si="41"/>
        <v>43917WY</v>
      </c>
      <c r="C1345" s="3">
        <v>20200327</v>
      </c>
      <c r="D1345" s="4" t="s">
        <v>60</v>
      </c>
      <c r="E1345" s="3">
        <v>70</v>
      </c>
      <c r="F1345" s="5">
        <v>1211</v>
      </c>
      <c r="G1345" s="3">
        <v>0</v>
      </c>
      <c r="H1345" t="str">
        <f>VLOOKUP(D1345,StateLookup!B:B,1,FALSE)</f>
        <v>WY</v>
      </c>
    </row>
    <row r="1346" spans="1:8" ht="15.75" thickBot="1" x14ac:dyDescent="0.3">
      <c r="A1346" s="6">
        <f t="shared" si="40"/>
        <v>43916</v>
      </c>
      <c r="B1346" s="6" t="str">
        <f t="shared" si="41"/>
        <v>43916AK</v>
      </c>
      <c r="C1346" s="3">
        <v>20200326</v>
      </c>
      <c r="D1346" s="4" t="s">
        <v>5</v>
      </c>
      <c r="E1346" s="3">
        <v>59</v>
      </c>
      <c r="F1346" s="5">
        <v>1801</v>
      </c>
      <c r="G1346" s="3">
        <v>1</v>
      </c>
      <c r="H1346" t="str">
        <f>VLOOKUP(D1346,StateLookup!B:B,1,FALSE)</f>
        <v>AK</v>
      </c>
    </row>
    <row r="1347" spans="1:8" ht="15.75" thickBot="1" x14ac:dyDescent="0.3">
      <c r="A1347" s="6">
        <f t="shared" ref="A1347:A1410" si="42">DATE(LEFT(C1347,4),LEFT(RIGHT(C1347,4),2),RIGHT(C1347,2))</f>
        <v>43916</v>
      </c>
      <c r="B1347" s="6" t="str">
        <f t="shared" ref="B1347:B1410" si="43">A1347&amp;D1347</f>
        <v>43916AL</v>
      </c>
      <c r="C1347" s="3">
        <v>20200326</v>
      </c>
      <c r="D1347" s="4" t="s">
        <v>6</v>
      </c>
      <c r="E1347" s="3">
        <v>506</v>
      </c>
      <c r="F1347" s="5">
        <v>3593</v>
      </c>
      <c r="G1347" s="3">
        <v>1</v>
      </c>
      <c r="H1347" t="str">
        <f>VLOOKUP(D1347,StateLookup!B:B,1,FALSE)</f>
        <v>AL</v>
      </c>
    </row>
    <row r="1348" spans="1:8" ht="15.75" thickBot="1" x14ac:dyDescent="0.3">
      <c r="A1348" s="6">
        <f t="shared" si="42"/>
        <v>43916</v>
      </c>
      <c r="B1348" s="6" t="str">
        <f t="shared" si="43"/>
        <v>43916AR</v>
      </c>
      <c r="C1348" s="3">
        <v>20200326</v>
      </c>
      <c r="D1348" s="4" t="s">
        <v>7</v>
      </c>
      <c r="E1348" s="3">
        <v>335</v>
      </c>
      <c r="F1348" s="5">
        <v>1504</v>
      </c>
      <c r="G1348" s="3">
        <v>3</v>
      </c>
      <c r="H1348" t="str">
        <f>VLOOKUP(D1348,StateLookup!B:B,1,FALSE)</f>
        <v>AR</v>
      </c>
    </row>
    <row r="1349" spans="1:8" ht="15.75" thickBot="1" x14ac:dyDescent="0.3">
      <c r="A1349" s="6">
        <f t="shared" si="42"/>
        <v>43916</v>
      </c>
      <c r="B1349" s="6" t="str">
        <f t="shared" si="43"/>
        <v>43916AS</v>
      </c>
      <c r="C1349" s="3">
        <v>20200326</v>
      </c>
      <c r="D1349" s="4" t="s">
        <v>8</v>
      </c>
      <c r="E1349" s="4"/>
      <c r="F1349" s="4"/>
      <c r="G1349" s="3">
        <v>0</v>
      </c>
      <c r="H1349" t="str">
        <f>VLOOKUP(D1349,StateLookup!B:B,1,FALSE)</f>
        <v>AS</v>
      </c>
    </row>
    <row r="1350" spans="1:8" ht="15.75" thickBot="1" x14ac:dyDescent="0.3">
      <c r="A1350" s="6">
        <f t="shared" si="42"/>
        <v>43916</v>
      </c>
      <c r="B1350" s="6" t="str">
        <f t="shared" si="43"/>
        <v>43916AZ</v>
      </c>
      <c r="C1350" s="3">
        <v>20200326</v>
      </c>
      <c r="D1350" s="4" t="s">
        <v>9</v>
      </c>
      <c r="E1350" s="3">
        <v>577</v>
      </c>
      <c r="F1350" s="3">
        <v>347</v>
      </c>
      <c r="G1350" s="3">
        <v>8</v>
      </c>
      <c r="H1350" t="str">
        <f>VLOOKUP(D1350,StateLookup!B:B,1,FALSE)</f>
        <v>AZ</v>
      </c>
    </row>
    <row r="1351" spans="1:8" ht="15.75" thickBot="1" x14ac:dyDescent="0.3">
      <c r="A1351" s="6">
        <f t="shared" si="42"/>
        <v>43916</v>
      </c>
      <c r="B1351" s="6" t="str">
        <f t="shared" si="43"/>
        <v>43916CA</v>
      </c>
      <c r="C1351" s="3">
        <v>20200326</v>
      </c>
      <c r="D1351" s="4" t="s">
        <v>10</v>
      </c>
      <c r="E1351" s="5">
        <v>3006</v>
      </c>
      <c r="F1351" s="5">
        <v>17380</v>
      </c>
      <c r="G1351" s="3">
        <v>65</v>
      </c>
      <c r="H1351" t="str">
        <f>VLOOKUP(D1351,StateLookup!B:B,1,FALSE)</f>
        <v>CA</v>
      </c>
    </row>
    <row r="1352" spans="1:8" ht="15.75" thickBot="1" x14ac:dyDescent="0.3">
      <c r="A1352" s="6">
        <f t="shared" si="42"/>
        <v>43916</v>
      </c>
      <c r="B1352" s="6" t="str">
        <f t="shared" si="43"/>
        <v>43916CO</v>
      </c>
      <c r="C1352" s="3">
        <v>20200326</v>
      </c>
      <c r="D1352" s="4" t="s">
        <v>11</v>
      </c>
      <c r="E1352" s="5">
        <v>1086</v>
      </c>
      <c r="F1352" s="5">
        <v>6978</v>
      </c>
      <c r="G1352" s="3">
        <v>19</v>
      </c>
      <c r="H1352" t="str">
        <f>VLOOKUP(D1352,StateLookup!B:B,1,FALSE)</f>
        <v>CO</v>
      </c>
    </row>
    <row r="1353" spans="1:8" ht="15.75" thickBot="1" x14ac:dyDescent="0.3">
      <c r="A1353" s="6">
        <f t="shared" si="42"/>
        <v>43916</v>
      </c>
      <c r="B1353" s="6" t="str">
        <f t="shared" si="43"/>
        <v>43916CT</v>
      </c>
      <c r="C1353" s="3">
        <v>20200326</v>
      </c>
      <c r="D1353" s="4" t="s">
        <v>12</v>
      </c>
      <c r="E1353" s="5">
        <v>1012</v>
      </c>
      <c r="F1353" s="5">
        <v>5625</v>
      </c>
      <c r="G1353" s="3">
        <v>21</v>
      </c>
      <c r="H1353" t="str">
        <f>VLOOKUP(D1353,StateLookup!B:B,1,FALSE)</f>
        <v>CT</v>
      </c>
    </row>
    <row r="1354" spans="1:8" ht="15.75" thickBot="1" x14ac:dyDescent="0.3">
      <c r="A1354" s="6">
        <f t="shared" si="42"/>
        <v>43916</v>
      </c>
      <c r="B1354" s="6" t="str">
        <f t="shared" si="43"/>
        <v>43916DC</v>
      </c>
      <c r="C1354" s="3">
        <v>20200326</v>
      </c>
      <c r="D1354" s="4" t="s">
        <v>13</v>
      </c>
      <c r="E1354" s="3">
        <v>231</v>
      </c>
      <c r="F1354" s="5">
        <v>1626</v>
      </c>
      <c r="G1354" s="3">
        <v>3</v>
      </c>
      <c r="H1354" t="str">
        <f>VLOOKUP(D1354,StateLookup!B:B,1,FALSE)</f>
        <v>DC</v>
      </c>
    </row>
    <row r="1355" spans="1:8" ht="15.75" thickBot="1" x14ac:dyDescent="0.3">
      <c r="A1355" s="6">
        <f t="shared" si="42"/>
        <v>43916</v>
      </c>
      <c r="B1355" s="6" t="str">
        <f t="shared" si="43"/>
        <v>43916DE</v>
      </c>
      <c r="C1355" s="3">
        <v>20200326</v>
      </c>
      <c r="D1355" s="4" t="s">
        <v>14</v>
      </c>
      <c r="E1355" s="3">
        <v>130</v>
      </c>
      <c r="F1355" s="3">
        <v>36</v>
      </c>
      <c r="G1355" s="3">
        <v>1</v>
      </c>
      <c r="H1355" t="str">
        <f>VLOOKUP(D1355,StateLookup!B:B,1,FALSE)</f>
        <v>DE</v>
      </c>
    </row>
    <row r="1356" spans="1:8" ht="15.75" thickBot="1" x14ac:dyDescent="0.3">
      <c r="A1356" s="6">
        <f t="shared" si="42"/>
        <v>43916</v>
      </c>
      <c r="B1356" s="6" t="str">
        <f t="shared" si="43"/>
        <v>43916FL</v>
      </c>
      <c r="C1356" s="3">
        <v>20200326</v>
      </c>
      <c r="D1356" s="4" t="s">
        <v>15</v>
      </c>
      <c r="E1356" s="5">
        <v>2355</v>
      </c>
      <c r="F1356" s="5">
        <v>23741</v>
      </c>
      <c r="G1356" s="3">
        <v>28</v>
      </c>
      <c r="H1356" t="str">
        <f>VLOOKUP(D1356,StateLookup!B:B,1,FALSE)</f>
        <v>FL</v>
      </c>
    </row>
    <row r="1357" spans="1:8" ht="15.75" thickBot="1" x14ac:dyDescent="0.3">
      <c r="A1357" s="6">
        <f t="shared" si="42"/>
        <v>43916</v>
      </c>
      <c r="B1357" s="6" t="str">
        <f t="shared" si="43"/>
        <v>43916GA</v>
      </c>
      <c r="C1357" s="3">
        <v>20200326</v>
      </c>
      <c r="D1357" s="4" t="s">
        <v>16</v>
      </c>
      <c r="E1357" s="5">
        <v>1525</v>
      </c>
      <c r="F1357" s="5">
        <v>7401</v>
      </c>
      <c r="G1357" s="3">
        <v>48</v>
      </c>
      <c r="H1357" t="str">
        <f>VLOOKUP(D1357,StateLookup!B:B,1,FALSE)</f>
        <v>GA</v>
      </c>
    </row>
    <row r="1358" spans="1:8" ht="15.75" thickBot="1" x14ac:dyDescent="0.3">
      <c r="A1358" s="6">
        <f t="shared" si="42"/>
        <v>43916</v>
      </c>
      <c r="B1358" s="6" t="str">
        <f t="shared" si="43"/>
        <v>43916GU</v>
      </c>
      <c r="C1358" s="3">
        <v>20200326</v>
      </c>
      <c r="D1358" s="4" t="s">
        <v>17</v>
      </c>
      <c r="E1358" s="3">
        <v>45</v>
      </c>
      <c r="F1358" s="3">
        <v>263</v>
      </c>
      <c r="G1358" s="3">
        <v>1</v>
      </c>
      <c r="H1358" t="str">
        <f>VLOOKUP(D1358,StateLookup!B:B,1,FALSE)</f>
        <v>GU</v>
      </c>
    </row>
    <row r="1359" spans="1:8" ht="15.75" thickBot="1" x14ac:dyDescent="0.3">
      <c r="A1359" s="6">
        <f t="shared" si="42"/>
        <v>43916</v>
      </c>
      <c r="B1359" s="6" t="str">
        <f t="shared" si="43"/>
        <v>43916HI</v>
      </c>
      <c r="C1359" s="3">
        <v>20200326</v>
      </c>
      <c r="D1359" s="4" t="s">
        <v>18</v>
      </c>
      <c r="E1359" s="3">
        <v>95</v>
      </c>
      <c r="F1359" s="5">
        <v>4357</v>
      </c>
      <c r="G1359" s="4"/>
      <c r="H1359" t="str">
        <f>VLOOKUP(D1359,StateLookup!B:B,1,FALSE)</f>
        <v>HI</v>
      </c>
    </row>
    <row r="1360" spans="1:8" ht="15.75" thickBot="1" x14ac:dyDescent="0.3">
      <c r="A1360" s="6">
        <f t="shared" si="42"/>
        <v>43916</v>
      </c>
      <c r="B1360" s="6" t="str">
        <f t="shared" si="43"/>
        <v>43916IA</v>
      </c>
      <c r="C1360" s="3">
        <v>20200326</v>
      </c>
      <c r="D1360" s="4" t="s">
        <v>19</v>
      </c>
      <c r="E1360" s="3">
        <v>179</v>
      </c>
      <c r="F1360" s="5">
        <v>2578</v>
      </c>
      <c r="G1360" s="3">
        <v>1</v>
      </c>
      <c r="H1360" t="str">
        <f>VLOOKUP(D1360,StateLookup!B:B,1,FALSE)</f>
        <v>IA</v>
      </c>
    </row>
    <row r="1361" spans="1:8" ht="15.75" thickBot="1" x14ac:dyDescent="0.3">
      <c r="A1361" s="6">
        <f t="shared" si="42"/>
        <v>43916</v>
      </c>
      <c r="B1361" s="6" t="str">
        <f t="shared" si="43"/>
        <v>43916ID</v>
      </c>
      <c r="C1361" s="3">
        <v>20200326</v>
      </c>
      <c r="D1361" s="4" t="s">
        <v>20</v>
      </c>
      <c r="E1361" s="3">
        <v>123</v>
      </c>
      <c r="F1361" s="5">
        <v>2065</v>
      </c>
      <c r="G1361" s="3">
        <v>0</v>
      </c>
      <c r="H1361" t="str">
        <f>VLOOKUP(D1361,StateLookup!B:B,1,FALSE)</f>
        <v>ID</v>
      </c>
    </row>
    <row r="1362" spans="1:8" ht="15.75" thickBot="1" x14ac:dyDescent="0.3">
      <c r="A1362" s="6">
        <f t="shared" si="42"/>
        <v>43916</v>
      </c>
      <c r="B1362" s="6" t="str">
        <f t="shared" si="43"/>
        <v>43916IL</v>
      </c>
      <c r="C1362" s="3">
        <v>20200326</v>
      </c>
      <c r="D1362" s="4" t="s">
        <v>21</v>
      </c>
      <c r="E1362" s="5">
        <v>2538</v>
      </c>
      <c r="F1362" s="5">
        <v>14093</v>
      </c>
      <c r="G1362" s="3">
        <v>26</v>
      </c>
      <c r="H1362" t="str">
        <f>VLOOKUP(D1362,StateLookup!B:B,1,FALSE)</f>
        <v>IL</v>
      </c>
    </row>
    <row r="1363" spans="1:8" ht="15.75" thickBot="1" x14ac:dyDescent="0.3">
      <c r="A1363" s="6">
        <f t="shared" si="42"/>
        <v>43916</v>
      </c>
      <c r="B1363" s="6" t="str">
        <f t="shared" si="43"/>
        <v>43916IN</v>
      </c>
      <c r="C1363" s="3">
        <v>20200326</v>
      </c>
      <c r="D1363" s="4" t="s">
        <v>22</v>
      </c>
      <c r="E1363" s="3">
        <v>645</v>
      </c>
      <c r="F1363" s="5">
        <v>4006</v>
      </c>
      <c r="G1363" s="3">
        <v>17</v>
      </c>
      <c r="H1363" t="str">
        <f>VLOOKUP(D1363,StateLookup!B:B,1,FALSE)</f>
        <v>IN</v>
      </c>
    </row>
    <row r="1364" spans="1:8" ht="15.75" thickBot="1" x14ac:dyDescent="0.3">
      <c r="A1364" s="6">
        <f t="shared" si="42"/>
        <v>43916</v>
      </c>
      <c r="B1364" s="6" t="str">
        <f t="shared" si="43"/>
        <v>43916KS</v>
      </c>
      <c r="C1364" s="3">
        <v>20200326</v>
      </c>
      <c r="D1364" s="4" t="s">
        <v>23</v>
      </c>
      <c r="E1364" s="3">
        <v>168</v>
      </c>
      <c r="F1364" s="5">
        <v>2869</v>
      </c>
      <c r="G1364" s="3">
        <v>3</v>
      </c>
      <c r="H1364" t="str">
        <f>VLOOKUP(D1364,StateLookup!B:B,1,FALSE)</f>
        <v>KS</v>
      </c>
    </row>
    <row r="1365" spans="1:8" ht="15.75" thickBot="1" x14ac:dyDescent="0.3">
      <c r="A1365" s="6">
        <f t="shared" si="42"/>
        <v>43916</v>
      </c>
      <c r="B1365" s="6" t="str">
        <f t="shared" si="43"/>
        <v>43916KY</v>
      </c>
      <c r="C1365" s="3">
        <v>20200326</v>
      </c>
      <c r="D1365" s="4" t="s">
        <v>24</v>
      </c>
      <c r="E1365" s="3">
        <v>198</v>
      </c>
      <c r="F1365" s="5">
        <v>3102</v>
      </c>
      <c r="G1365" s="3">
        <v>4</v>
      </c>
      <c r="H1365" t="str">
        <f>VLOOKUP(D1365,StateLookup!B:B,1,FALSE)</f>
        <v>KY</v>
      </c>
    </row>
    <row r="1366" spans="1:8" ht="15.75" thickBot="1" x14ac:dyDescent="0.3">
      <c r="A1366" s="6">
        <f t="shared" si="42"/>
        <v>43916</v>
      </c>
      <c r="B1366" s="6" t="str">
        <f t="shared" si="43"/>
        <v>43916LA</v>
      </c>
      <c r="C1366" s="3">
        <v>20200326</v>
      </c>
      <c r="D1366" s="4" t="s">
        <v>25</v>
      </c>
      <c r="E1366" s="5">
        <v>2305</v>
      </c>
      <c r="F1366" s="5">
        <v>15724</v>
      </c>
      <c r="G1366" s="3">
        <v>83</v>
      </c>
      <c r="H1366" t="str">
        <f>VLOOKUP(D1366,StateLookup!B:B,1,FALSE)</f>
        <v>LA</v>
      </c>
    </row>
    <row r="1367" spans="1:8" ht="15.75" thickBot="1" x14ac:dyDescent="0.3">
      <c r="A1367" s="6">
        <f t="shared" si="42"/>
        <v>43916</v>
      </c>
      <c r="B1367" s="6" t="str">
        <f t="shared" si="43"/>
        <v>43916MA</v>
      </c>
      <c r="C1367" s="3">
        <v>20200326</v>
      </c>
      <c r="D1367" s="4" t="s">
        <v>26</v>
      </c>
      <c r="E1367" s="5">
        <v>2417</v>
      </c>
      <c r="F1367" s="5">
        <v>21204</v>
      </c>
      <c r="G1367" s="3">
        <v>25</v>
      </c>
      <c r="H1367" t="str">
        <f>VLOOKUP(D1367,StateLookup!B:B,1,FALSE)</f>
        <v>MA</v>
      </c>
    </row>
    <row r="1368" spans="1:8" ht="15.75" thickBot="1" x14ac:dyDescent="0.3">
      <c r="A1368" s="6">
        <f t="shared" si="42"/>
        <v>43916</v>
      </c>
      <c r="B1368" s="6" t="str">
        <f t="shared" si="43"/>
        <v>43916MD</v>
      </c>
      <c r="C1368" s="3">
        <v>20200326</v>
      </c>
      <c r="D1368" s="4" t="s">
        <v>27</v>
      </c>
      <c r="E1368" s="3">
        <v>580</v>
      </c>
      <c r="F1368" s="3">
        <v>94</v>
      </c>
      <c r="G1368" s="3">
        <v>4</v>
      </c>
      <c r="H1368" t="str">
        <f>VLOOKUP(D1368,StateLookup!B:B,1,FALSE)</f>
        <v>MD</v>
      </c>
    </row>
    <row r="1369" spans="1:8" ht="15.75" thickBot="1" x14ac:dyDescent="0.3">
      <c r="A1369" s="6">
        <f t="shared" si="42"/>
        <v>43916</v>
      </c>
      <c r="B1369" s="6" t="str">
        <f t="shared" si="43"/>
        <v>43916ME</v>
      </c>
      <c r="C1369" s="3">
        <v>20200326</v>
      </c>
      <c r="D1369" s="4" t="s">
        <v>28</v>
      </c>
      <c r="E1369" s="3">
        <v>155</v>
      </c>
      <c r="F1369" s="5">
        <v>3394</v>
      </c>
      <c r="G1369" s="4"/>
      <c r="H1369" t="str">
        <f>VLOOKUP(D1369,StateLookup!B:B,1,FALSE)</f>
        <v>ME</v>
      </c>
    </row>
    <row r="1370" spans="1:8" ht="15.75" thickBot="1" x14ac:dyDescent="0.3">
      <c r="A1370" s="6">
        <f t="shared" si="42"/>
        <v>43916</v>
      </c>
      <c r="B1370" s="6" t="str">
        <f t="shared" si="43"/>
        <v>43916MI</v>
      </c>
      <c r="C1370" s="3">
        <v>20200326</v>
      </c>
      <c r="D1370" s="4" t="s">
        <v>29</v>
      </c>
      <c r="E1370" s="5">
        <v>7767</v>
      </c>
      <c r="F1370" s="5">
        <v>10305</v>
      </c>
      <c r="G1370" s="3">
        <v>60</v>
      </c>
      <c r="H1370" t="str">
        <f>VLOOKUP(D1370,StateLookup!B:B,1,FALSE)</f>
        <v>MI</v>
      </c>
    </row>
    <row r="1371" spans="1:8" ht="15.75" thickBot="1" x14ac:dyDescent="0.3">
      <c r="A1371" s="6">
        <f t="shared" si="42"/>
        <v>43916</v>
      </c>
      <c r="B1371" s="6" t="str">
        <f t="shared" si="43"/>
        <v>43916MN</v>
      </c>
      <c r="C1371" s="3">
        <v>20200326</v>
      </c>
      <c r="D1371" s="4" t="s">
        <v>30</v>
      </c>
      <c r="E1371" s="3">
        <v>346</v>
      </c>
      <c r="F1371" s="5">
        <v>12604</v>
      </c>
      <c r="G1371" s="3">
        <v>2</v>
      </c>
      <c r="H1371" t="str">
        <f>VLOOKUP(D1371,StateLookup!B:B,1,FALSE)</f>
        <v>MN</v>
      </c>
    </row>
    <row r="1372" spans="1:8" ht="15.75" thickBot="1" x14ac:dyDescent="0.3">
      <c r="A1372" s="6">
        <f t="shared" si="42"/>
        <v>43916</v>
      </c>
      <c r="B1372" s="6" t="str">
        <f t="shared" si="43"/>
        <v>43916MO</v>
      </c>
      <c r="C1372" s="3">
        <v>20200326</v>
      </c>
      <c r="D1372" s="4" t="s">
        <v>31</v>
      </c>
      <c r="E1372" s="3">
        <v>502</v>
      </c>
      <c r="F1372" s="3">
        <v>369</v>
      </c>
      <c r="G1372" s="3">
        <v>8</v>
      </c>
      <c r="H1372" t="str">
        <f>VLOOKUP(D1372,StateLookup!B:B,1,FALSE)</f>
        <v>MO</v>
      </c>
    </row>
    <row r="1373" spans="1:8" ht="15.75" thickBot="1" x14ac:dyDescent="0.3">
      <c r="A1373" s="6">
        <f t="shared" si="42"/>
        <v>43916</v>
      </c>
      <c r="B1373" s="6" t="str">
        <f t="shared" si="43"/>
        <v>43916MP</v>
      </c>
      <c r="C1373" s="3">
        <v>20200326</v>
      </c>
      <c r="D1373" s="4" t="s">
        <v>32</v>
      </c>
      <c r="E1373" s="3">
        <v>0</v>
      </c>
      <c r="F1373" s="4"/>
      <c r="G1373" s="3">
        <v>0</v>
      </c>
      <c r="H1373" t="str">
        <f>VLOOKUP(D1373,StateLookup!B:B,1,FALSE)</f>
        <v>MP</v>
      </c>
    </row>
    <row r="1374" spans="1:8" ht="15.75" thickBot="1" x14ac:dyDescent="0.3">
      <c r="A1374" s="6">
        <f t="shared" si="42"/>
        <v>43916</v>
      </c>
      <c r="B1374" s="6" t="str">
        <f t="shared" si="43"/>
        <v>43916MS</v>
      </c>
      <c r="C1374" s="3">
        <v>20200326</v>
      </c>
      <c r="D1374" s="4" t="s">
        <v>33</v>
      </c>
      <c r="E1374" s="3">
        <v>485</v>
      </c>
      <c r="F1374" s="5">
        <v>2291</v>
      </c>
      <c r="G1374" s="3">
        <v>6</v>
      </c>
      <c r="H1374" t="str">
        <f>VLOOKUP(D1374,StateLookup!B:B,1,FALSE)</f>
        <v>MS</v>
      </c>
    </row>
    <row r="1375" spans="1:8" ht="15.75" thickBot="1" x14ac:dyDescent="0.3">
      <c r="A1375" s="6">
        <f t="shared" si="42"/>
        <v>43916</v>
      </c>
      <c r="B1375" s="6" t="str">
        <f t="shared" si="43"/>
        <v>43916MT</v>
      </c>
      <c r="C1375" s="3">
        <v>20200326</v>
      </c>
      <c r="D1375" s="4" t="s">
        <v>34</v>
      </c>
      <c r="E1375" s="3">
        <v>71</v>
      </c>
      <c r="F1375" s="5">
        <v>2128</v>
      </c>
      <c r="G1375" s="4"/>
      <c r="H1375" t="str">
        <f>VLOOKUP(D1375,StateLookup!B:B,1,FALSE)</f>
        <v>MT</v>
      </c>
    </row>
    <row r="1376" spans="1:8" ht="15.75" thickBot="1" x14ac:dyDescent="0.3">
      <c r="A1376" s="6">
        <f t="shared" si="42"/>
        <v>43916</v>
      </c>
      <c r="B1376" s="6" t="str">
        <f t="shared" si="43"/>
        <v>43916NC</v>
      </c>
      <c r="C1376" s="3">
        <v>20200326</v>
      </c>
      <c r="D1376" s="4" t="s">
        <v>35</v>
      </c>
      <c r="E1376" s="3">
        <v>636</v>
      </c>
      <c r="F1376" s="5">
        <v>12274</v>
      </c>
      <c r="G1376" s="3">
        <v>2</v>
      </c>
      <c r="H1376" t="str">
        <f>VLOOKUP(D1376,StateLookup!B:B,1,FALSE)</f>
        <v>NC</v>
      </c>
    </row>
    <row r="1377" spans="1:8" ht="15.75" thickBot="1" x14ac:dyDescent="0.3">
      <c r="A1377" s="6">
        <f t="shared" si="42"/>
        <v>43916</v>
      </c>
      <c r="B1377" s="6" t="str">
        <f t="shared" si="43"/>
        <v>43916ND</v>
      </c>
      <c r="C1377" s="3">
        <v>20200326</v>
      </c>
      <c r="D1377" s="4" t="s">
        <v>36</v>
      </c>
      <c r="E1377" s="3">
        <v>52</v>
      </c>
      <c r="F1377" s="5">
        <v>2039</v>
      </c>
      <c r="G1377" s="3">
        <v>0</v>
      </c>
      <c r="H1377" t="str">
        <f>VLOOKUP(D1377,StateLookup!B:B,1,FALSE)</f>
        <v>ND</v>
      </c>
    </row>
    <row r="1378" spans="1:8" ht="15.75" thickBot="1" x14ac:dyDescent="0.3">
      <c r="A1378" s="6">
        <f t="shared" si="42"/>
        <v>43916</v>
      </c>
      <c r="B1378" s="6" t="str">
        <f t="shared" si="43"/>
        <v>43916NE</v>
      </c>
      <c r="C1378" s="3">
        <v>20200326</v>
      </c>
      <c r="D1378" s="4" t="s">
        <v>37</v>
      </c>
      <c r="E1378" s="3">
        <v>73</v>
      </c>
      <c r="F1378" s="5">
        <v>1584</v>
      </c>
      <c r="G1378" s="3">
        <v>0</v>
      </c>
      <c r="H1378" t="str">
        <f>VLOOKUP(D1378,StateLookup!B:B,1,FALSE)</f>
        <v>NE</v>
      </c>
    </row>
    <row r="1379" spans="1:8" ht="15.75" thickBot="1" x14ac:dyDescent="0.3">
      <c r="A1379" s="6">
        <f t="shared" si="42"/>
        <v>43916</v>
      </c>
      <c r="B1379" s="6" t="str">
        <f t="shared" si="43"/>
        <v>43916NH</v>
      </c>
      <c r="C1379" s="3">
        <v>20200326</v>
      </c>
      <c r="D1379" s="4" t="s">
        <v>38</v>
      </c>
      <c r="E1379" s="3">
        <v>137</v>
      </c>
      <c r="F1379" s="5">
        <v>3001</v>
      </c>
      <c r="G1379" s="3">
        <v>1</v>
      </c>
      <c r="H1379" t="str">
        <f>VLOOKUP(D1379,StateLookup!B:B,1,FALSE)</f>
        <v>NH</v>
      </c>
    </row>
    <row r="1380" spans="1:8" ht="15.75" thickBot="1" x14ac:dyDescent="0.3">
      <c r="A1380" s="6">
        <f t="shared" si="42"/>
        <v>43916</v>
      </c>
      <c r="B1380" s="6" t="str">
        <f t="shared" si="43"/>
        <v>43916NJ</v>
      </c>
      <c r="C1380" s="3">
        <v>20200326</v>
      </c>
      <c r="D1380" s="4" t="s">
        <v>39</v>
      </c>
      <c r="E1380" s="5">
        <v>6876</v>
      </c>
      <c r="F1380" s="5">
        <v>13661</v>
      </c>
      <c r="G1380" s="3">
        <v>81</v>
      </c>
      <c r="H1380" t="str">
        <f>VLOOKUP(D1380,StateLookup!B:B,1,FALSE)</f>
        <v>NJ</v>
      </c>
    </row>
    <row r="1381" spans="1:8" ht="15.75" thickBot="1" x14ac:dyDescent="0.3">
      <c r="A1381" s="6">
        <f t="shared" si="42"/>
        <v>43916</v>
      </c>
      <c r="B1381" s="6" t="str">
        <f t="shared" si="43"/>
        <v>43916NM</v>
      </c>
      <c r="C1381" s="3">
        <v>20200326</v>
      </c>
      <c r="D1381" s="4" t="s">
        <v>40</v>
      </c>
      <c r="E1381" s="3">
        <v>112</v>
      </c>
      <c r="F1381" s="5">
        <v>7681</v>
      </c>
      <c r="G1381" s="3">
        <v>1</v>
      </c>
      <c r="H1381" t="str">
        <f>VLOOKUP(D1381,StateLookup!B:B,1,FALSE)</f>
        <v>NM</v>
      </c>
    </row>
    <row r="1382" spans="1:8" ht="15.75" thickBot="1" x14ac:dyDescent="0.3">
      <c r="A1382" s="6">
        <f t="shared" si="42"/>
        <v>43916</v>
      </c>
      <c r="B1382" s="6" t="str">
        <f t="shared" si="43"/>
        <v>43916NV</v>
      </c>
      <c r="C1382" s="3">
        <v>20200326</v>
      </c>
      <c r="D1382" s="4" t="s">
        <v>41</v>
      </c>
      <c r="E1382" s="3">
        <v>420</v>
      </c>
      <c r="F1382" s="5">
        <v>4697</v>
      </c>
      <c r="G1382" s="3">
        <v>10</v>
      </c>
      <c r="H1382" t="str">
        <f>VLOOKUP(D1382,StateLookup!B:B,1,FALSE)</f>
        <v>NV</v>
      </c>
    </row>
    <row r="1383" spans="1:8" ht="15.75" thickBot="1" x14ac:dyDescent="0.3">
      <c r="A1383" s="6">
        <f t="shared" si="42"/>
        <v>43916</v>
      </c>
      <c r="B1383" s="6" t="str">
        <f t="shared" si="43"/>
        <v>43916NY</v>
      </c>
      <c r="C1383" s="3">
        <v>20200326</v>
      </c>
      <c r="D1383" s="4" t="s">
        <v>42</v>
      </c>
      <c r="E1383" s="5">
        <v>37258</v>
      </c>
      <c r="F1383" s="5">
        <v>84846</v>
      </c>
      <c r="G1383" s="3">
        <v>385</v>
      </c>
      <c r="H1383" t="str">
        <f>VLOOKUP(D1383,StateLookup!B:B,1,FALSE)</f>
        <v>NY</v>
      </c>
    </row>
    <row r="1384" spans="1:8" ht="15.75" thickBot="1" x14ac:dyDescent="0.3">
      <c r="A1384" s="6">
        <f t="shared" si="42"/>
        <v>43916</v>
      </c>
      <c r="B1384" s="6" t="str">
        <f t="shared" si="43"/>
        <v>43916OH</v>
      </c>
      <c r="C1384" s="3">
        <v>20200326</v>
      </c>
      <c r="D1384" s="4" t="s">
        <v>43</v>
      </c>
      <c r="E1384" s="3">
        <v>867</v>
      </c>
      <c r="F1384" s="5">
        <v>16449</v>
      </c>
      <c r="G1384" s="3">
        <v>15</v>
      </c>
      <c r="H1384" t="str">
        <f>VLOOKUP(D1384,StateLookup!B:B,1,FALSE)</f>
        <v>OH</v>
      </c>
    </row>
    <row r="1385" spans="1:8" ht="15.75" thickBot="1" x14ac:dyDescent="0.3">
      <c r="A1385" s="6">
        <f t="shared" si="42"/>
        <v>43916</v>
      </c>
      <c r="B1385" s="6" t="str">
        <f t="shared" si="43"/>
        <v>43916OK</v>
      </c>
      <c r="C1385" s="3">
        <v>20200326</v>
      </c>
      <c r="D1385" s="4" t="s">
        <v>44</v>
      </c>
      <c r="E1385" s="3">
        <v>248</v>
      </c>
      <c r="F1385" s="3">
        <v>958</v>
      </c>
      <c r="G1385" s="3">
        <v>7</v>
      </c>
      <c r="H1385" t="str">
        <f>VLOOKUP(D1385,StateLookup!B:B,1,FALSE)</f>
        <v>OK</v>
      </c>
    </row>
    <row r="1386" spans="1:8" ht="15.75" thickBot="1" x14ac:dyDescent="0.3">
      <c r="A1386" s="6">
        <f t="shared" si="42"/>
        <v>43916</v>
      </c>
      <c r="B1386" s="6" t="str">
        <f t="shared" si="43"/>
        <v>43916OR</v>
      </c>
      <c r="C1386" s="3">
        <v>20200326</v>
      </c>
      <c r="D1386" s="4" t="s">
        <v>45</v>
      </c>
      <c r="E1386" s="3">
        <v>327</v>
      </c>
      <c r="F1386" s="5">
        <v>6953</v>
      </c>
      <c r="G1386" s="3">
        <v>11</v>
      </c>
      <c r="H1386" t="str">
        <f>VLOOKUP(D1386,StateLookup!B:B,1,FALSE)</f>
        <v>OR</v>
      </c>
    </row>
    <row r="1387" spans="1:8" ht="15.75" thickBot="1" x14ac:dyDescent="0.3">
      <c r="A1387" s="6">
        <f t="shared" si="42"/>
        <v>43916</v>
      </c>
      <c r="B1387" s="6" t="str">
        <f t="shared" si="43"/>
        <v>43916PA</v>
      </c>
      <c r="C1387" s="3">
        <v>20200326</v>
      </c>
      <c r="D1387" s="4" t="s">
        <v>46</v>
      </c>
      <c r="E1387" s="5">
        <v>1687</v>
      </c>
      <c r="F1387" s="5">
        <v>16441</v>
      </c>
      <c r="G1387" s="3">
        <v>16</v>
      </c>
      <c r="H1387" t="str">
        <f>VLOOKUP(D1387,StateLookup!B:B,1,FALSE)</f>
        <v>PA</v>
      </c>
    </row>
    <row r="1388" spans="1:8" ht="15.75" thickBot="1" x14ac:dyDescent="0.3">
      <c r="A1388" s="6">
        <f t="shared" si="42"/>
        <v>43916</v>
      </c>
      <c r="B1388" s="6" t="str">
        <f t="shared" si="43"/>
        <v>43916PR</v>
      </c>
      <c r="C1388" s="3">
        <v>20200326</v>
      </c>
      <c r="D1388" s="4" t="s">
        <v>47</v>
      </c>
      <c r="E1388" s="3">
        <v>64</v>
      </c>
      <c r="F1388" s="3">
        <v>377</v>
      </c>
      <c r="G1388" s="3">
        <v>2</v>
      </c>
      <c r="H1388" t="str">
        <f>VLOOKUP(D1388,StateLookup!B:B,1,FALSE)</f>
        <v>PR</v>
      </c>
    </row>
    <row r="1389" spans="1:8" ht="15.75" thickBot="1" x14ac:dyDescent="0.3">
      <c r="A1389" s="6">
        <f t="shared" si="42"/>
        <v>43916</v>
      </c>
      <c r="B1389" s="6" t="str">
        <f t="shared" si="43"/>
        <v>43916RI</v>
      </c>
      <c r="C1389" s="3">
        <v>20200326</v>
      </c>
      <c r="D1389" s="4" t="s">
        <v>48</v>
      </c>
      <c r="E1389" s="3">
        <v>165</v>
      </c>
      <c r="F1389" s="5">
        <v>1262</v>
      </c>
      <c r="G1389" s="4"/>
      <c r="H1389" t="str">
        <f>VLOOKUP(D1389,StateLookup!B:B,1,FALSE)</f>
        <v>RI</v>
      </c>
    </row>
    <row r="1390" spans="1:8" ht="15.75" thickBot="1" x14ac:dyDescent="0.3">
      <c r="A1390" s="6">
        <f t="shared" si="42"/>
        <v>43916</v>
      </c>
      <c r="B1390" s="6" t="str">
        <f t="shared" si="43"/>
        <v>43916SC</v>
      </c>
      <c r="C1390" s="3">
        <v>20200326</v>
      </c>
      <c r="D1390" s="4" t="s">
        <v>49</v>
      </c>
      <c r="E1390" s="3">
        <v>456</v>
      </c>
      <c r="F1390" s="5">
        <v>2307</v>
      </c>
      <c r="G1390" s="3">
        <v>9</v>
      </c>
      <c r="H1390" t="str">
        <f>VLOOKUP(D1390,StateLookup!B:B,1,FALSE)</f>
        <v>SC</v>
      </c>
    </row>
    <row r="1391" spans="1:8" ht="15.75" thickBot="1" x14ac:dyDescent="0.3">
      <c r="A1391" s="6">
        <f t="shared" si="42"/>
        <v>43916</v>
      </c>
      <c r="B1391" s="6" t="str">
        <f t="shared" si="43"/>
        <v>43916SD</v>
      </c>
      <c r="C1391" s="3">
        <v>20200326</v>
      </c>
      <c r="D1391" s="4" t="s">
        <v>50</v>
      </c>
      <c r="E1391" s="3">
        <v>46</v>
      </c>
      <c r="F1391" s="5">
        <v>1973</v>
      </c>
      <c r="G1391" s="3">
        <v>1</v>
      </c>
      <c r="H1391" t="str">
        <f>VLOOKUP(D1391,StateLookup!B:B,1,FALSE)</f>
        <v>SD</v>
      </c>
    </row>
    <row r="1392" spans="1:8" ht="15.75" thickBot="1" x14ac:dyDescent="0.3">
      <c r="A1392" s="6">
        <f t="shared" si="42"/>
        <v>43916</v>
      </c>
      <c r="B1392" s="6" t="str">
        <f t="shared" si="43"/>
        <v>43916TN</v>
      </c>
      <c r="C1392" s="3">
        <v>20200326</v>
      </c>
      <c r="D1392" s="4" t="s">
        <v>51</v>
      </c>
      <c r="E1392" s="3">
        <v>957</v>
      </c>
      <c r="F1392" s="5">
        <v>13952</v>
      </c>
      <c r="G1392" s="3">
        <v>3</v>
      </c>
      <c r="H1392" t="str">
        <f>VLOOKUP(D1392,StateLookup!B:B,1,FALSE)</f>
        <v>TN</v>
      </c>
    </row>
    <row r="1393" spans="1:8" ht="15.75" thickBot="1" x14ac:dyDescent="0.3">
      <c r="A1393" s="6">
        <f t="shared" si="42"/>
        <v>43916</v>
      </c>
      <c r="B1393" s="6" t="str">
        <f t="shared" si="43"/>
        <v>43916TX</v>
      </c>
      <c r="C1393" s="3">
        <v>20200326</v>
      </c>
      <c r="D1393" s="4" t="s">
        <v>52</v>
      </c>
      <c r="E1393" s="5">
        <v>1396</v>
      </c>
      <c r="F1393" s="5">
        <v>20028</v>
      </c>
      <c r="G1393" s="3">
        <v>18</v>
      </c>
      <c r="H1393" t="str">
        <f>VLOOKUP(D1393,StateLookup!B:B,1,FALSE)</f>
        <v>TX</v>
      </c>
    </row>
    <row r="1394" spans="1:8" ht="15.75" thickBot="1" x14ac:dyDescent="0.3">
      <c r="A1394" s="6">
        <f t="shared" si="42"/>
        <v>43916</v>
      </c>
      <c r="B1394" s="6" t="str">
        <f t="shared" si="43"/>
        <v>43916UT</v>
      </c>
      <c r="C1394" s="3">
        <v>20200326</v>
      </c>
      <c r="D1394" s="4" t="s">
        <v>53</v>
      </c>
      <c r="E1394" s="3">
        <v>402</v>
      </c>
      <c r="F1394" s="5">
        <v>7308</v>
      </c>
      <c r="G1394" s="3">
        <v>1</v>
      </c>
      <c r="H1394" t="str">
        <f>VLOOKUP(D1394,StateLookup!B:B,1,FALSE)</f>
        <v>UT</v>
      </c>
    </row>
    <row r="1395" spans="1:8" ht="15.75" thickBot="1" x14ac:dyDescent="0.3">
      <c r="A1395" s="6">
        <f t="shared" si="42"/>
        <v>43916</v>
      </c>
      <c r="B1395" s="6" t="str">
        <f t="shared" si="43"/>
        <v>43916VA</v>
      </c>
      <c r="C1395" s="3">
        <v>20200326</v>
      </c>
      <c r="D1395" s="4" t="s">
        <v>54</v>
      </c>
      <c r="E1395" s="3">
        <v>460</v>
      </c>
      <c r="F1395" s="5">
        <v>5729</v>
      </c>
      <c r="G1395" s="3">
        <v>13</v>
      </c>
      <c r="H1395" t="str">
        <f>VLOOKUP(D1395,StateLookup!B:B,1,FALSE)</f>
        <v>VA</v>
      </c>
    </row>
    <row r="1396" spans="1:8" ht="15.75" thickBot="1" x14ac:dyDescent="0.3">
      <c r="A1396" s="6">
        <f t="shared" si="42"/>
        <v>43916</v>
      </c>
      <c r="B1396" s="6" t="str">
        <f t="shared" si="43"/>
        <v>43916VI</v>
      </c>
      <c r="C1396" s="3">
        <v>20200326</v>
      </c>
      <c r="D1396" s="4" t="s">
        <v>55</v>
      </c>
      <c r="E1396" s="3">
        <v>17</v>
      </c>
      <c r="F1396" s="3">
        <v>55</v>
      </c>
      <c r="G1396" s="4"/>
      <c r="H1396" t="str">
        <f>VLOOKUP(D1396,StateLookup!B:B,1,FALSE)</f>
        <v>VI</v>
      </c>
    </row>
    <row r="1397" spans="1:8" ht="15.75" thickBot="1" x14ac:dyDescent="0.3">
      <c r="A1397" s="6">
        <f t="shared" si="42"/>
        <v>43916</v>
      </c>
      <c r="B1397" s="6" t="str">
        <f t="shared" si="43"/>
        <v>43916VT</v>
      </c>
      <c r="C1397" s="3">
        <v>20200326</v>
      </c>
      <c r="D1397" s="4" t="s">
        <v>56</v>
      </c>
      <c r="E1397" s="3">
        <v>158</v>
      </c>
      <c r="F1397" s="5">
        <v>1850</v>
      </c>
      <c r="G1397" s="3">
        <v>9</v>
      </c>
      <c r="H1397" t="str">
        <f>VLOOKUP(D1397,StateLookup!B:B,1,FALSE)</f>
        <v>VT</v>
      </c>
    </row>
    <row r="1398" spans="1:8" ht="15.75" thickBot="1" x14ac:dyDescent="0.3">
      <c r="A1398" s="6">
        <f t="shared" si="42"/>
        <v>43916</v>
      </c>
      <c r="B1398" s="6" t="str">
        <f t="shared" si="43"/>
        <v>43916WA</v>
      </c>
      <c r="C1398" s="3">
        <v>20200326</v>
      </c>
      <c r="D1398" s="4" t="s">
        <v>57</v>
      </c>
      <c r="E1398" s="5">
        <v>3745</v>
      </c>
      <c r="F1398" s="5">
        <v>31712</v>
      </c>
      <c r="G1398" s="3">
        <v>177</v>
      </c>
      <c r="H1398" t="str">
        <f>VLOOKUP(D1398,StateLookup!B:B,1,FALSE)</f>
        <v>WA</v>
      </c>
    </row>
    <row r="1399" spans="1:8" ht="15.75" thickBot="1" x14ac:dyDescent="0.3">
      <c r="A1399" s="6">
        <f t="shared" si="42"/>
        <v>43916</v>
      </c>
      <c r="B1399" s="6" t="str">
        <f t="shared" si="43"/>
        <v>43916WI</v>
      </c>
      <c r="C1399" s="3">
        <v>20200326</v>
      </c>
      <c r="D1399" s="4" t="s">
        <v>58</v>
      </c>
      <c r="E1399" s="3">
        <v>707</v>
      </c>
      <c r="F1399" s="5">
        <v>11583</v>
      </c>
      <c r="G1399" s="3">
        <v>8</v>
      </c>
      <c r="H1399" t="str">
        <f>VLOOKUP(D1399,StateLookup!B:B,1,FALSE)</f>
        <v>WI</v>
      </c>
    </row>
    <row r="1400" spans="1:8" ht="15.75" thickBot="1" x14ac:dyDescent="0.3">
      <c r="A1400" s="6">
        <f t="shared" si="42"/>
        <v>43916</v>
      </c>
      <c r="B1400" s="6" t="str">
        <f t="shared" si="43"/>
        <v>43916WV</v>
      </c>
      <c r="C1400" s="3">
        <v>20200326</v>
      </c>
      <c r="D1400" s="4" t="s">
        <v>59</v>
      </c>
      <c r="E1400" s="3">
        <v>51</v>
      </c>
      <c r="F1400" s="5">
        <v>1031</v>
      </c>
      <c r="G1400" s="3">
        <v>0</v>
      </c>
      <c r="H1400" t="str">
        <f>VLOOKUP(D1400,StateLookup!B:B,1,FALSE)</f>
        <v>WV</v>
      </c>
    </row>
    <row r="1401" spans="1:8" ht="15.75" thickBot="1" x14ac:dyDescent="0.3">
      <c r="A1401" s="6">
        <f t="shared" si="42"/>
        <v>43916</v>
      </c>
      <c r="B1401" s="6" t="str">
        <f t="shared" si="43"/>
        <v>43916WY</v>
      </c>
      <c r="C1401" s="3">
        <v>20200326</v>
      </c>
      <c r="D1401" s="4" t="s">
        <v>60</v>
      </c>
      <c r="E1401" s="3">
        <v>53</v>
      </c>
      <c r="F1401" s="5">
        <v>1052</v>
      </c>
      <c r="G1401" s="4"/>
      <c r="H1401" t="str">
        <f>VLOOKUP(D1401,StateLookup!B:B,1,FALSE)</f>
        <v>WY</v>
      </c>
    </row>
    <row r="1402" spans="1:8" ht="15.75" thickBot="1" x14ac:dyDescent="0.3">
      <c r="A1402" s="6">
        <f t="shared" si="42"/>
        <v>43915</v>
      </c>
      <c r="B1402" s="6" t="str">
        <f t="shared" si="43"/>
        <v>43915AK</v>
      </c>
      <c r="C1402" s="3">
        <v>20200325</v>
      </c>
      <c r="D1402" s="4" t="s">
        <v>5</v>
      </c>
      <c r="E1402" s="3">
        <v>42</v>
      </c>
      <c r="F1402" s="5">
        <v>1649</v>
      </c>
      <c r="G1402" s="3">
        <v>1</v>
      </c>
      <c r="H1402" t="str">
        <f>VLOOKUP(D1402,StateLookup!B:B,1,FALSE)</f>
        <v>AK</v>
      </c>
    </row>
    <row r="1403" spans="1:8" ht="15.75" thickBot="1" x14ac:dyDescent="0.3">
      <c r="A1403" s="6">
        <f t="shared" si="42"/>
        <v>43915</v>
      </c>
      <c r="B1403" s="6" t="str">
        <f t="shared" si="43"/>
        <v>43915AL</v>
      </c>
      <c r="C1403" s="3">
        <v>20200325</v>
      </c>
      <c r="D1403" s="4" t="s">
        <v>6</v>
      </c>
      <c r="E1403" s="3">
        <v>283</v>
      </c>
      <c r="F1403" s="5">
        <v>2529</v>
      </c>
      <c r="G1403" s="3">
        <v>0</v>
      </c>
      <c r="H1403" t="str">
        <f>VLOOKUP(D1403,StateLookup!B:B,1,FALSE)</f>
        <v>AL</v>
      </c>
    </row>
    <row r="1404" spans="1:8" ht="15.75" thickBot="1" x14ac:dyDescent="0.3">
      <c r="A1404" s="6">
        <f t="shared" si="42"/>
        <v>43915</v>
      </c>
      <c r="B1404" s="6" t="str">
        <f t="shared" si="43"/>
        <v>43915AR</v>
      </c>
      <c r="C1404" s="3">
        <v>20200325</v>
      </c>
      <c r="D1404" s="4" t="s">
        <v>7</v>
      </c>
      <c r="E1404" s="3">
        <v>280</v>
      </c>
      <c r="F1404" s="5">
        <v>1437</v>
      </c>
      <c r="G1404" s="3">
        <v>2</v>
      </c>
      <c r="H1404" t="str">
        <f>VLOOKUP(D1404,StateLookup!B:B,1,FALSE)</f>
        <v>AR</v>
      </c>
    </row>
    <row r="1405" spans="1:8" ht="15.75" thickBot="1" x14ac:dyDescent="0.3">
      <c r="A1405" s="6">
        <f t="shared" si="42"/>
        <v>43915</v>
      </c>
      <c r="B1405" s="6" t="str">
        <f t="shared" si="43"/>
        <v>43915AS</v>
      </c>
      <c r="C1405" s="3">
        <v>20200325</v>
      </c>
      <c r="D1405" s="4" t="s">
        <v>8</v>
      </c>
      <c r="E1405" s="4"/>
      <c r="F1405" s="4"/>
      <c r="G1405" s="3">
        <v>0</v>
      </c>
      <c r="H1405" t="str">
        <f>VLOOKUP(D1405,StateLookup!B:B,1,FALSE)</f>
        <v>AS</v>
      </c>
    </row>
    <row r="1406" spans="1:8" ht="15.75" thickBot="1" x14ac:dyDescent="0.3">
      <c r="A1406" s="6">
        <f t="shared" si="42"/>
        <v>43915</v>
      </c>
      <c r="B1406" s="6" t="str">
        <f t="shared" si="43"/>
        <v>43915AZ</v>
      </c>
      <c r="C1406" s="3">
        <v>20200325</v>
      </c>
      <c r="D1406" s="4" t="s">
        <v>9</v>
      </c>
      <c r="E1406" s="3">
        <v>450</v>
      </c>
      <c r="F1406" s="3">
        <v>323</v>
      </c>
      <c r="G1406" s="3">
        <v>6</v>
      </c>
      <c r="H1406" t="str">
        <f>VLOOKUP(D1406,StateLookup!B:B,1,FALSE)</f>
        <v>AZ</v>
      </c>
    </row>
    <row r="1407" spans="1:8" ht="15.75" thickBot="1" x14ac:dyDescent="0.3">
      <c r="A1407" s="6">
        <f t="shared" si="42"/>
        <v>43915</v>
      </c>
      <c r="B1407" s="6" t="str">
        <f t="shared" si="43"/>
        <v>43915CA</v>
      </c>
      <c r="C1407" s="3">
        <v>20200325</v>
      </c>
      <c r="D1407" s="4" t="s">
        <v>10</v>
      </c>
      <c r="E1407" s="5">
        <v>2355</v>
      </c>
      <c r="F1407" s="5">
        <v>15921</v>
      </c>
      <c r="G1407" s="3">
        <v>53</v>
      </c>
      <c r="H1407" t="str">
        <f>VLOOKUP(D1407,StateLookup!B:B,1,FALSE)</f>
        <v>CA</v>
      </c>
    </row>
    <row r="1408" spans="1:8" ht="15.75" thickBot="1" x14ac:dyDescent="0.3">
      <c r="A1408" s="6">
        <f t="shared" si="42"/>
        <v>43915</v>
      </c>
      <c r="B1408" s="6" t="str">
        <f t="shared" si="43"/>
        <v>43915CO</v>
      </c>
      <c r="C1408" s="3">
        <v>20200325</v>
      </c>
      <c r="D1408" s="4" t="s">
        <v>11</v>
      </c>
      <c r="E1408" s="3">
        <v>912</v>
      </c>
      <c r="F1408" s="5">
        <v>6789</v>
      </c>
      <c r="G1408" s="3">
        <v>11</v>
      </c>
      <c r="H1408" t="str">
        <f>VLOOKUP(D1408,StateLookup!B:B,1,FALSE)</f>
        <v>CO</v>
      </c>
    </row>
    <row r="1409" spans="1:8" ht="15.75" thickBot="1" x14ac:dyDescent="0.3">
      <c r="A1409" s="6">
        <f t="shared" si="42"/>
        <v>43915</v>
      </c>
      <c r="B1409" s="6" t="str">
        <f t="shared" si="43"/>
        <v>43915CT</v>
      </c>
      <c r="C1409" s="3">
        <v>20200325</v>
      </c>
      <c r="D1409" s="4" t="s">
        <v>12</v>
      </c>
      <c r="E1409" s="3">
        <v>875</v>
      </c>
      <c r="F1409" s="5">
        <v>5023</v>
      </c>
      <c r="G1409" s="3">
        <v>19</v>
      </c>
      <c r="H1409" t="str">
        <f>VLOOKUP(D1409,StateLookup!B:B,1,FALSE)</f>
        <v>CT</v>
      </c>
    </row>
    <row r="1410" spans="1:8" ht="15.75" thickBot="1" x14ac:dyDescent="0.3">
      <c r="A1410" s="6">
        <f t="shared" si="42"/>
        <v>43915</v>
      </c>
      <c r="B1410" s="6" t="str">
        <f t="shared" si="43"/>
        <v>43915DC</v>
      </c>
      <c r="C1410" s="3">
        <v>20200325</v>
      </c>
      <c r="D1410" s="4" t="s">
        <v>13</v>
      </c>
      <c r="E1410" s="3">
        <v>183</v>
      </c>
      <c r="F1410" s="5">
        <v>1423</v>
      </c>
      <c r="G1410" s="3">
        <v>2</v>
      </c>
      <c r="H1410" t="str">
        <f>VLOOKUP(D1410,StateLookup!B:B,1,FALSE)</f>
        <v>DC</v>
      </c>
    </row>
    <row r="1411" spans="1:8" ht="15.75" thickBot="1" x14ac:dyDescent="0.3">
      <c r="A1411" s="6">
        <f t="shared" ref="A1411:A1474" si="44">DATE(LEFT(C1411,4),LEFT(RIGHT(C1411,4),2),RIGHT(C1411,2))</f>
        <v>43915</v>
      </c>
      <c r="B1411" s="6" t="str">
        <f t="shared" ref="B1411:B1474" si="45">A1411&amp;D1411</f>
        <v>43915DE</v>
      </c>
      <c r="C1411" s="3">
        <v>20200325</v>
      </c>
      <c r="D1411" s="4" t="s">
        <v>14</v>
      </c>
      <c r="E1411" s="3">
        <v>115</v>
      </c>
      <c r="F1411" s="3">
        <v>36</v>
      </c>
      <c r="G1411" s="3">
        <v>0</v>
      </c>
      <c r="H1411" t="str">
        <f>VLOOKUP(D1411,StateLookup!B:B,1,FALSE)</f>
        <v>DE</v>
      </c>
    </row>
    <row r="1412" spans="1:8" ht="15.75" thickBot="1" x14ac:dyDescent="0.3">
      <c r="A1412" s="6">
        <f t="shared" si="44"/>
        <v>43915</v>
      </c>
      <c r="B1412" s="6" t="str">
        <f t="shared" si="45"/>
        <v>43915FL</v>
      </c>
      <c r="C1412" s="3">
        <v>20200325</v>
      </c>
      <c r="D1412" s="4" t="s">
        <v>15</v>
      </c>
      <c r="E1412" s="5">
        <v>1682</v>
      </c>
      <c r="F1412" s="5">
        <v>15374</v>
      </c>
      <c r="G1412" s="3">
        <v>22</v>
      </c>
      <c r="H1412" t="str">
        <f>VLOOKUP(D1412,StateLookup!B:B,1,FALSE)</f>
        <v>FL</v>
      </c>
    </row>
    <row r="1413" spans="1:8" ht="15.75" thickBot="1" x14ac:dyDescent="0.3">
      <c r="A1413" s="6">
        <f t="shared" si="44"/>
        <v>43915</v>
      </c>
      <c r="B1413" s="6" t="str">
        <f t="shared" si="45"/>
        <v>43915GA</v>
      </c>
      <c r="C1413" s="3">
        <v>20200325</v>
      </c>
      <c r="D1413" s="4" t="s">
        <v>16</v>
      </c>
      <c r="E1413" s="5">
        <v>1247</v>
      </c>
      <c r="F1413" s="5">
        <v>4932</v>
      </c>
      <c r="G1413" s="3">
        <v>40</v>
      </c>
      <c r="H1413" t="str">
        <f>VLOOKUP(D1413,StateLookup!B:B,1,FALSE)</f>
        <v>GA</v>
      </c>
    </row>
    <row r="1414" spans="1:8" ht="15.75" thickBot="1" x14ac:dyDescent="0.3">
      <c r="A1414" s="6">
        <f t="shared" si="44"/>
        <v>43915</v>
      </c>
      <c r="B1414" s="6" t="str">
        <f t="shared" si="45"/>
        <v>43915GU</v>
      </c>
      <c r="C1414" s="3">
        <v>20200325</v>
      </c>
      <c r="D1414" s="4" t="s">
        <v>17</v>
      </c>
      <c r="E1414" s="3">
        <v>37</v>
      </c>
      <c r="F1414" s="3">
        <v>233</v>
      </c>
      <c r="G1414" s="3">
        <v>1</v>
      </c>
      <c r="H1414" t="str">
        <f>VLOOKUP(D1414,StateLookup!B:B,1,FALSE)</f>
        <v>GU</v>
      </c>
    </row>
    <row r="1415" spans="1:8" ht="15.75" thickBot="1" x14ac:dyDescent="0.3">
      <c r="A1415" s="6">
        <f t="shared" si="44"/>
        <v>43915</v>
      </c>
      <c r="B1415" s="6" t="str">
        <f t="shared" si="45"/>
        <v>43915HI</v>
      </c>
      <c r="C1415" s="3">
        <v>20200325</v>
      </c>
      <c r="D1415" s="4" t="s">
        <v>18</v>
      </c>
      <c r="E1415" s="3">
        <v>90</v>
      </c>
      <c r="F1415" s="5">
        <v>4357</v>
      </c>
      <c r="G1415" s="4"/>
      <c r="H1415" t="str">
        <f>VLOOKUP(D1415,StateLookup!B:B,1,FALSE)</f>
        <v>HI</v>
      </c>
    </row>
    <row r="1416" spans="1:8" ht="15.75" thickBot="1" x14ac:dyDescent="0.3">
      <c r="A1416" s="6">
        <f t="shared" si="44"/>
        <v>43915</v>
      </c>
      <c r="B1416" s="6" t="str">
        <f t="shared" si="45"/>
        <v>43915IA</v>
      </c>
      <c r="C1416" s="3">
        <v>20200325</v>
      </c>
      <c r="D1416" s="4" t="s">
        <v>19</v>
      </c>
      <c r="E1416" s="3">
        <v>145</v>
      </c>
      <c r="F1416" s="5">
        <v>2578</v>
      </c>
      <c r="G1416" s="3">
        <v>1</v>
      </c>
      <c r="H1416" t="str">
        <f>VLOOKUP(D1416,StateLookup!B:B,1,FALSE)</f>
        <v>IA</v>
      </c>
    </row>
    <row r="1417" spans="1:8" ht="15.75" thickBot="1" x14ac:dyDescent="0.3">
      <c r="A1417" s="6">
        <f t="shared" si="44"/>
        <v>43915</v>
      </c>
      <c r="B1417" s="6" t="str">
        <f t="shared" si="45"/>
        <v>43915ID</v>
      </c>
      <c r="C1417" s="3">
        <v>20200325</v>
      </c>
      <c r="D1417" s="4" t="s">
        <v>20</v>
      </c>
      <c r="E1417" s="3">
        <v>73</v>
      </c>
      <c r="F1417" s="5">
        <v>1887</v>
      </c>
      <c r="G1417" s="3">
        <v>0</v>
      </c>
      <c r="H1417" t="str">
        <f>VLOOKUP(D1417,StateLookup!B:B,1,FALSE)</f>
        <v>ID</v>
      </c>
    </row>
    <row r="1418" spans="1:8" ht="15.75" thickBot="1" x14ac:dyDescent="0.3">
      <c r="A1418" s="6">
        <f t="shared" si="44"/>
        <v>43915</v>
      </c>
      <c r="B1418" s="6" t="str">
        <f t="shared" si="45"/>
        <v>43915IL</v>
      </c>
      <c r="C1418" s="3">
        <v>20200325</v>
      </c>
      <c r="D1418" s="4" t="s">
        <v>21</v>
      </c>
      <c r="E1418" s="5">
        <v>1865</v>
      </c>
      <c r="F1418" s="5">
        <v>12344</v>
      </c>
      <c r="G1418" s="3">
        <v>19</v>
      </c>
      <c r="H1418" t="str">
        <f>VLOOKUP(D1418,StateLookup!B:B,1,FALSE)</f>
        <v>IL</v>
      </c>
    </row>
    <row r="1419" spans="1:8" ht="15.75" thickBot="1" x14ac:dyDescent="0.3">
      <c r="A1419" s="6">
        <f t="shared" si="44"/>
        <v>43915</v>
      </c>
      <c r="B1419" s="6" t="str">
        <f t="shared" si="45"/>
        <v>43915IN</v>
      </c>
      <c r="C1419" s="3">
        <v>20200325</v>
      </c>
      <c r="D1419" s="4" t="s">
        <v>22</v>
      </c>
      <c r="E1419" s="3">
        <v>477</v>
      </c>
      <c r="F1419" s="5">
        <v>2879</v>
      </c>
      <c r="G1419" s="3">
        <v>14</v>
      </c>
      <c r="H1419" t="str">
        <f>VLOOKUP(D1419,StateLookup!B:B,1,FALSE)</f>
        <v>IN</v>
      </c>
    </row>
    <row r="1420" spans="1:8" ht="15.75" thickBot="1" x14ac:dyDescent="0.3">
      <c r="A1420" s="6">
        <f t="shared" si="44"/>
        <v>43915</v>
      </c>
      <c r="B1420" s="6" t="str">
        <f t="shared" si="45"/>
        <v>43915KS</v>
      </c>
      <c r="C1420" s="3">
        <v>20200325</v>
      </c>
      <c r="D1420" s="4" t="s">
        <v>23</v>
      </c>
      <c r="E1420" s="3">
        <v>126</v>
      </c>
      <c r="F1420" s="5">
        <v>2360</v>
      </c>
      <c r="G1420" s="3">
        <v>3</v>
      </c>
      <c r="H1420" t="str">
        <f>VLOOKUP(D1420,StateLookup!B:B,1,FALSE)</f>
        <v>KS</v>
      </c>
    </row>
    <row r="1421" spans="1:8" ht="15.75" thickBot="1" x14ac:dyDescent="0.3">
      <c r="A1421" s="6">
        <f t="shared" si="44"/>
        <v>43915</v>
      </c>
      <c r="B1421" s="6" t="str">
        <f t="shared" si="45"/>
        <v>43915KY</v>
      </c>
      <c r="C1421" s="3">
        <v>20200325</v>
      </c>
      <c r="D1421" s="4" t="s">
        <v>24</v>
      </c>
      <c r="E1421" s="3">
        <v>157</v>
      </c>
      <c r="F1421" s="5">
        <v>2865</v>
      </c>
      <c r="G1421" s="3">
        <v>4</v>
      </c>
      <c r="H1421" t="str">
        <f>VLOOKUP(D1421,StateLookup!B:B,1,FALSE)</f>
        <v>KY</v>
      </c>
    </row>
    <row r="1422" spans="1:8" ht="15.75" thickBot="1" x14ac:dyDescent="0.3">
      <c r="A1422" s="6">
        <f t="shared" si="44"/>
        <v>43915</v>
      </c>
      <c r="B1422" s="6" t="str">
        <f t="shared" si="45"/>
        <v>43915LA</v>
      </c>
      <c r="C1422" s="3">
        <v>20200325</v>
      </c>
      <c r="D1422" s="4" t="s">
        <v>25</v>
      </c>
      <c r="E1422" s="5">
        <v>1795</v>
      </c>
      <c r="F1422" s="5">
        <v>9656</v>
      </c>
      <c r="G1422" s="3">
        <v>65</v>
      </c>
      <c r="H1422" t="str">
        <f>VLOOKUP(D1422,StateLookup!B:B,1,FALSE)</f>
        <v>LA</v>
      </c>
    </row>
    <row r="1423" spans="1:8" ht="15.75" thickBot="1" x14ac:dyDescent="0.3">
      <c r="A1423" s="6">
        <f t="shared" si="44"/>
        <v>43915</v>
      </c>
      <c r="B1423" s="6" t="str">
        <f t="shared" si="45"/>
        <v>43915MA</v>
      </c>
      <c r="C1423" s="3">
        <v>20200325</v>
      </c>
      <c r="D1423" s="4" t="s">
        <v>26</v>
      </c>
      <c r="E1423" s="5">
        <v>1838</v>
      </c>
      <c r="F1423" s="5">
        <v>17956</v>
      </c>
      <c r="G1423" s="3">
        <v>15</v>
      </c>
      <c r="H1423" t="str">
        <f>VLOOKUP(D1423,StateLookup!B:B,1,FALSE)</f>
        <v>MA</v>
      </c>
    </row>
    <row r="1424" spans="1:8" ht="15.75" thickBot="1" x14ac:dyDescent="0.3">
      <c r="A1424" s="6">
        <f t="shared" si="44"/>
        <v>43915</v>
      </c>
      <c r="B1424" s="6" t="str">
        <f t="shared" si="45"/>
        <v>43915MD</v>
      </c>
      <c r="C1424" s="3">
        <v>20200325</v>
      </c>
      <c r="D1424" s="4" t="s">
        <v>27</v>
      </c>
      <c r="E1424" s="3">
        <v>423</v>
      </c>
      <c r="F1424" s="3">
        <v>94</v>
      </c>
      <c r="G1424" s="3">
        <v>4</v>
      </c>
      <c r="H1424" t="str">
        <f>VLOOKUP(D1424,StateLookup!B:B,1,FALSE)</f>
        <v>MD</v>
      </c>
    </row>
    <row r="1425" spans="1:8" ht="15.75" thickBot="1" x14ac:dyDescent="0.3">
      <c r="A1425" s="6">
        <f t="shared" si="44"/>
        <v>43915</v>
      </c>
      <c r="B1425" s="6" t="str">
        <f t="shared" si="45"/>
        <v>43915ME</v>
      </c>
      <c r="C1425" s="3">
        <v>20200325</v>
      </c>
      <c r="D1425" s="4" t="s">
        <v>28</v>
      </c>
      <c r="E1425" s="3">
        <v>149</v>
      </c>
      <c r="F1425" s="5">
        <v>3177</v>
      </c>
      <c r="G1425" s="4"/>
      <c r="H1425" t="str">
        <f>VLOOKUP(D1425,StateLookup!B:B,1,FALSE)</f>
        <v>ME</v>
      </c>
    </row>
    <row r="1426" spans="1:8" ht="15.75" thickBot="1" x14ac:dyDescent="0.3">
      <c r="A1426" s="6">
        <f t="shared" si="44"/>
        <v>43915</v>
      </c>
      <c r="B1426" s="6" t="str">
        <f t="shared" si="45"/>
        <v>43915MI</v>
      </c>
      <c r="C1426" s="3">
        <v>20200325</v>
      </c>
      <c r="D1426" s="4" t="s">
        <v>29</v>
      </c>
      <c r="E1426" s="5">
        <v>7060</v>
      </c>
      <c r="F1426" s="5">
        <v>7537</v>
      </c>
      <c r="G1426" s="3">
        <v>43</v>
      </c>
      <c r="H1426" t="str">
        <f>VLOOKUP(D1426,StateLookup!B:B,1,FALSE)</f>
        <v>MI</v>
      </c>
    </row>
    <row r="1427" spans="1:8" ht="15.75" thickBot="1" x14ac:dyDescent="0.3">
      <c r="A1427" s="6">
        <f t="shared" si="44"/>
        <v>43915</v>
      </c>
      <c r="B1427" s="6" t="str">
        <f t="shared" si="45"/>
        <v>43915MN</v>
      </c>
      <c r="C1427" s="3">
        <v>20200325</v>
      </c>
      <c r="D1427" s="4" t="s">
        <v>30</v>
      </c>
      <c r="E1427" s="3">
        <v>287</v>
      </c>
      <c r="F1427" s="5">
        <v>11188</v>
      </c>
      <c r="G1427" s="3">
        <v>1</v>
      </c>
      <c r="H1427" t="str">
        <f>VLOOKUP(D1427,StateLookup!B:B,1,FALSE)</f>
        <v>MN</v>
      </c>
    </row>
    <row r="1428" spans="1:8" ht="15.75" thickBot="1" x14ac:dyDescent="0.3">
      <c r="A1428" s="6">
        <f t="shared" si="44"/>
        <v>43915</v>
      </c>
      <c r="B1428" s="6" t="str">
        <f t="shared" si="45"/>
        <v>43915MO</v>
      </c>
      <c r="C1428" s="3">
        <v>20200325</v>
      </c>
      <c r="D1428" s="4" t="s">
        <v>31</v>
      </c>
      <c r="E1428" s="3">
        <v>356</v>
      </c>
      <c r="F1428" s="3">
        <v>369</v>
      </c>
      <c r="G1428" s="3">
        <v>8</v>
      </c>
      <c r="H1428" t="str">
        <f>VLOOKUP(D1428,StateLookup!B:B,1,FALSE)</f>
        <v>MO</v>
      </c>
    </row>
    <row r="1429" spans="1:8" ht="15.75" thickBot="1" x14ac:dyDescent="0.3">
      <c r="A1429" s="6">
        <f t="shared" si="44"/>
        <v>43915</v>
      </c>
      <c r="B1429" s="6" t="str">
        <f t="shared" si="45"/>
        <v>43915MP</v>
      </c>
      <c r="C1429" s="3">
        <v>20200325</v>
      </c>
      <c r="D1429" s="4" t="s">
        <v>32</v>
      </c>
      <c r="E1429" s="3">
        <v>0</v>
      </c>
      <c r="F1429" s="4"/>
      <c r="G1429" s="3">
        <v>0</v>
      </c>
      <c r="H1429" t="str">
        <f>VLOOKUP(D1429,StateLookup!B:B,1,FALSE)</f>
        <v>MP</v>
      </c>
    </row>
    <row r="1430" spans="1:8" ht="15.75" thickBot="1" x14ac:dyDescent="0.3">
      <c r="A1430" s="6">
        <f t="shared" si="44"/>
        <v>43915</v>
      </c>
      <c r="B1430" s="6" t="str">
        <f t="shared" si="45"/>
        <v>43915MS</v>
      </c>
      <c r="C1430" s="3">
        <v>20200325</v>
      </c>
      <c r="D1430" s="4" t="s">
        <v>33</v>
      </c>
      <c r="E1430" s="3">
        <v>377</v>
      </c>
      <c r="F1430" s="5">
        <v>1566</v>
      </c>
      <c r="G1430" s="3">
        <v>2</v>
      </c>
      <c r="H1430" t="str">
        <f>VLOOKUP(D1430,StateLookup!B:B,1,FALSE)</f>
        <v>MS</v>
      </c>
    </row>
    <row r="1431" spans="1:8" ht="15.75" thickBot="1" x14ac:dyDescent="0.3">
      <c r="A1431" s="6">
        <f t="shared" si="44"/>
        <v>43915</v>
      </c>
      <c r="B1431" s="6" t="str">
        <f t="shared" si="45"/>
        <v>43915MT</v>
      </c>
      <c r="C1431" s="3">
        <v>20200325</v>
      </c>
      <c r="D1431" s="4" t="s">
        <v>34</v>
      </c>
      <c r="E1431" s="3">
        <v>53</v>
      </c>
      <c r="F1431" s="5">
        <v>1948</v>
      </c>
      <c r="G1431" s="4"/>
      <c r="H1431" t="str">
        <f>VLOOKUP(D1431,StateLookup!B:B,1,FALSE)</f>
        <v>MT</v>
      </c>
    </row>
    <row r="1432" spans="1:8" ht="15.75" thickBot="1" x14ac:dyDescent="0.3">
      <c r="A1432" s="6">
        <f t="shared" si="44"/>
        <v>43915</v>
      </c>
      <c r="B1432" s="6" t="str">
        <f t="shared" si="45"/>
        <v>43915NC</v>
      </c>
      <c r="C1432" s="3">
        <v>20200325</v>
      </c>
      <c r="D1432" s="4" t="s">
        <v>35</v>
      </c>
      <c r="E1432" s="3">
        <v>504</v>
      </c>
      <c r="F1432" s="5">
        <v>9985</v>
      </c>
      <c r="G1432" s="3">
        <v>1</v>
      </c>
      <c r="H1432" t="str">
        <f>VLOOKUP(D1432,StateLookup!B:B,1,FALSE)</f>
        <v>NC</v>
      </c>
    </row>
    <row r="1433" spans="1:8" ht="15.75" thickBot="1" x14ac:dyDescent="0.3">
      <c r="A1433" s="6">
        <f t="shared" si="44"/>
        <v>43915</v>
      </c>
      <c r="B1433" s="6" t="str">
        <f t="shared" si="45"/>
        <v>43915ND</v>
      </c>
      <c r="C1433" s="3">
        <v>20200325</v>
      </c>
      <c r="D1433" s="4" t="s">
        <v>36</v>
      </c>
      <c r="E1433" s="3">
        <v>39</v>
      </c>
      <c r="F1433" s="5">
        <v>1734</v>
      </c>
      <c r="G1433" s="3">
        <v>0</v>
      </c>
      <c r="H1433" t="str">
        <f>VLOOKUP(D1433,StateLookup!B:B,1,FALSE)</f>
        <v>ND</v>
      </c>
    </row>
    <row r="1434" spans="1:8" ht="15.75" thickBot="1" x14ac:dyDescent="0.3">
      <c r="A1434" s="6">
        <f t="shared" si="44"/>
        <v>43915</v>
      </c>
      <c r="B1434" s="6" t="str">
        <f t="shared" si="45"/>
        <v>43915NE</v>
      </c>
      <c r="C1434" s="3">
        <v>20200325</v>
      </c>
      <c r="D1434" s="4" t="s">
        <v>37</v>
      </c>
      <c r="E1434" s="3">
        <v>61</v>
      </c>
      <c r="F1434" s="5">
        <v>1304</v>
      </c>
      <c r="G1434" s="3">
        <v>0</v>
      </c>
      <c r="H1434" t="str">
        <f>VLOOKUP(D1434,StateLookup!B:B,1,FALSE)</f>
        <v>NE</v>
      </c>
    </row>
    <row r="1435" spans="1:8" ht="15.75" thickBot="1" x14ac:dyDescent="0.3">
      <c r="A1435" s="6">
        <f t="shared" si="44"/>
        <v>43915</v>
      </c>
      <c r="B1435" s="6" t="str">
        <f t="shared" si="45"/>
        <v>43915NH</v>
      </c>
      <c r="C1435" s="3">
        <v>20200325</v>
      </c>
      <c r="D1435" s="4" t="s">
        <v>38</v>
      </c>
      <c r="E1435" s="3">
        <v>108</v>
      </c>
      <c r="F1435" s="5">
        <v>2356</v>
      </c>
      <c r="G1435" s="3">
        <v>1</v>
      </c>
      <c r="H1435" t="str">
        <f>VLOOKUP(D1435,StateLookup!B:B,1,FALSE)</f>
        <v>NH</v>
      </c>
    </row>
    <row r="1436" spans="1:8" ht="15.75" thickBot="1" x14ac:dyDescent="0.3">
      <c r="A1436" s="6">
        <f t="shared" si="44"/>
        <v>43915</v>
      </c>
      <c r="B1436" s="6" t="str">
        <f t="shared" si="45"/>
        <v>43915NJ</v>
      </c>
      <c r="C1436" s="3">
        <v>20200325</v>
      </c>
      <c r="D1436" s="4" t="s">
        <v>39</v>
      </c>
      <c r="E1436" s="5">
        <v>4402</v>
      </c>
      <c r="F1436" s="5">
        <v>10452</v>
      </c>
      <c r="G1436" s="3">
        <v>62</v>
      </c>
      <c r="H1436" t="str">
        <f>VLOOKUP(D1436,StateLookup!B:B,1,FALSE)</f>
        <v>NJ</v>
      </c>
    </row>
    <row r="1437" spans="1:8" ht="15.75" thickBot="1" x14ac:dyDescent="0.3">
      <c r="A1437" s="6">
        <f t="shared" si="44"/>
        <v>43915</v>
      </c>
      <c r="B1437" s="6" t="str">
        <f t="shared" si="45"/>
        <v>43915NM</v>
      </c>
      <c r="C1437" s="3">
        <v>20200325</v>
      </c>
      <c r="D1437" s="4" t="s">
        <v>40</v>
      </c>
      <c r="E1437" s="3">
        <v>100</v>
      </c>
      <c r="F1437" s="5">
        <v>6742</v>
      </c>
      <c r="G1437" s="3">
        <v>1</v>
      </c>
      <c r="H1437" t="str">
        <f>VLOOKUP(D1437,StateLookup!B:B,1,FALSE)</f>
        <v>NM</v>
      </c>
    </row>
    <row r="1438" spans="1:8" ht="15.75" thickBot="1" x14ac:dyDescent="0.3">
      <c r="A1438" s="6">
        <f t="shared" si="44"/>
        <v>43915</v>
      </c>
      <c r="B1438" s="6" t="str">
        <f t="shared" si="45"/>
        <v>43915NV</v>
      </c>
      <c r="C1438" s="3">
        <v>20200325</v>
      </c>
      <c r="D1438" s="4" t="s">
        <v>41</v>
      </c>
      <c r="E1438" s="3">
        <v>321</v>
      </c>
      <c r="F1438" s="5">
        <v>4251</v>
      </c>
      <c r="G1438" s="3">
        <v>6</v>
      </c>
      <c r="H1438" t="str">
        <f>VLOOKUP(D1438,StateLookup!B:B,1,FALSE)</f>
        <v>NV</v>
      </c>
    </row>
    <row r="1439" spans="1:8" ht="15.75" thickBot="1" x14ac:dyDescent="0.3">
      <c r="A1439" s="6">
        <f t="shared" si="44"/>
        <v>43915</v>
      </c>
      <c r="B1439" s="6" t="str">
        <f t="shared" si="45"/>
        <v>43915NY</v>
      </c>
      <c r="C1439" s="3">
        <v>20200325</v>
      </c>
      <c r="D1439" s="4" t="s">
        <v>42</v>
      </c>
      <c r="E1439" s="5">
        <v>30811</v>
      </c>
      <c r="F1439" s="5">
        <v>72668</v>
      </c>
      <c r="G1439" s="3">
        <v>285</v>
      </c>
      <c r="H1439" t="str">
        <f>VLOOKUP(D1439,StateLookup!B:B,1,FALSE)</f>
        <v>NY</v>
      </c>
    </row>
    <row r="1440" spans="1:8" ht="15.75" thickBot="1" x14ac:dyDescent="0.3">
      <c r="A1440" s="6">
        <f t="shared" si="44"/>
        <v>43915</v>
      </c>
      <c r="B1440" s="6" t="str">
        <f t="shared" si="45"/>
        <v>43915OH</v>
      </c>
      <c r="C1440" s="3">
        <v>20200325</v>
      </c>
      <c r="D1440" s="4" t="s">
        <v>43</v>
      </c>
      <c r="E1440" s="3">
        <v>704</v>
      </c>
      <c r="F1440" s="5">
        <v>14060</v>
      </c>
      <c r="G1440" s="3">
        <v>10</v>
      </c>
      <c r="H1440" t="str">
        <f>VLOOKUP(D1440,StateLookup!B:B,1,FALSE)</f>
        <v>OH</v>
      </c>
    </row>
    <row r="1441" spans="1:8" ht="15.75" thickBot="1" x14ac:dyDescent="0.3">
      <c r="A1441" s="6">
        <f t="shared" si="44"/>
        <v>43915</v>
      </c>
      <c r="B1441" s="6" t="str">
        <f t="shared" si="45"/>
        <v>43915OK</v>
      </c>
      <c r="C1441" s="3">
        <v>20200325</v>
      </c>
      <c r="D1441" s="4" t="s">
        <v>44</v>
      </c>
      <c r="E1441" s="3">
        <v>164</v>
      </c>
      <c r="F1441" s="3">
        <v>805</v>
      </c>
      <c r="G1441" s="3">
        <v>5</v>
      </c>
      <c r="H1441" t="str">
        <f>VLOOKUP(D1441,StateLookup!B:B,1,FALSE)</f>
        <v>OK</v>
      </c>
    </row>
    <row r="1442" spans="1:8" ht="15.75" thickBot="1" x14ac:dyDescent="0.3">
      <c r="A1442" s="6">
        <f t="shared" si="44"/>
        <v>43915</v>
      </c>
      <c r="B1442" s="6" t="str">
        <f t="shared" si="45"/>
        <v>43915OR</v>
      </c>
      <c r="C1442" s="3">
        <v>20200325</v>
      </c>
      <c r="D1442" s="4" t="s">
        <v>45</v>
      </c>
      <c r="E1442" s="3">
        <v>209</v>
      </c>
      <c r="F1442" s="5">
        <v>4350</v>
      </c>
      <c r="G1442" s="3">
        <v>8</v>
      </c>
      <c r="H1442" t="str">
        <f>VLOOKUP(D1442,StateLookup!B:B,1,FALSE)</f>
        <v>OR</v>
      </c>
    </row>
    <row r="1443" spans="1:8" ht="15.75" thickBot="1" x14ac:dyDescent="0.3">
      <c r="A1443" s="6">
        <f t="shared" si="44"/>
        <v>43915</v>
      </c>
      <c r="B1443" s="6" t="str">
        <f t="shared" si="45"/>
        <v>43915PA</v>
      </c>
      <c r="C1443" s="3">
        <v>20200325</v>
      </c>
      <c r="D1443" s="4" t="s">
        <v>46</v>
      </c>
      <c r="E1443" s="5">
        <v>1127</v>
      </c>
      <c r="F1443" s="5">
        <v>11193</v>
      </c>
      <c r="G1443" s="3">
        <v>11</v>
      </c>
      <c r="H1443" t="str">
        <f>VLOOKUP(D1443,StateLookup!B:B,1,FALSE)</f>
        <v>PA</v>
      </c>
    </row>
    <row r="1444" spans="1:8" ht="15.75" thickBot="1" x14ac:dyDescent="0.3">
      <c r="A1444" s="6">
        <f t="shared" si="44"/>
        <v>43915</v>
      </c>
      <c r="B1444" s="6" t="str">
        <f t="shared" si="45"/>
        <v>43915PR</v>
      </c>
      <c r="C1444" s="3">
        <v>20200325</v>
      </c>
      <c r="D1444" s="4" t="s">
        <v>47</v>
      </c>
      <c r="E1444" s="3">
        <v>51</v>
      </c>
      <c r="F1444" s="3">
        <v>317</v>
      </c>
      <c r="G1444" s="3">
        <v>2</v>
      </c>
      <c r="H1444" t="str">
        <f>VLOOKUP(D1444,StateLookup!B:B,1,FALSE)</f>
        <v>PR</v>
      </c>
    </row>
    <row r="1445" spans="1:8" ht="15.75" thickBot="1" x14ac:dyDescent="0.3">
      <c r="A1445" s="6">
        <f t="shared" si="44"/>
        <v>43915</v>
      </c>
      <c r="B1445" s="6" t="str">
        <f t="shared" si="45"/>
        <v>43915RI</v>
      </c>
      <c r="C1445" s="3">
        <v>20200325</v>
      </c>
      <c r="D1445" s="4" t="s">
        <v>48</v>
      </c>
      <c r="E1445" s="3">
        <v>132</v>
      </c>
      <c r="F1445" s="5">
        <v>1262</v>
      </c>
      <c r="G1445" s="4"/>
      <c r="H1445" t="str">
        <f>VLOOKUP(D1445,StateLookup!B:B,1,FALSE)</f>
        <v>RI</v>
      </c>
    </row>
    <row r="1446" spans="1:8" ht="15.75" thickBot="1" x14ac:dyDescent="0.3">
      <c r="A1446" s="6">
        <f t="shared" si="44"/>
        <v>43915</v>
      </c>
      <c r="B1446" s="6" t="str">
        <f t="shared" si="45"/>
        <v>43915SC</v>
      </c>
      <c r="C1446" s="3">
        <v>20200325</v>
      </c>
      <c r="D1446" s="4" t="s">
        <v>49</v>
      </c>
      <c r="E1446" s="3">
        <v>424</v>
      </c>
      <c r="F1446" s="5">
        <v>2303</v>
      </c>
      <c r="G1446" s="3">
        <v>7</v>
      </c>
      <c r="H1446" t="str">
        <f>VLOOKUP(D1446,StateLookup!B:B,1,FALSE)</f>
        <v>SC</v>
      </c>
    </row>
    <row r="1447" spans="1:8" ht="15.75" thickBot="1" x14ac:dyDescent="0.3">
      <c r="A1447" s="6">
        <f t="shared" si="44"/>
        <v>43915</v>
      </c>
      <c r="B1447" s="6" t="str">
        <f t="shared" si="45"/>
        <v>43915SD</v>
      </c>
      <c r="C1447" s="3">
        <v>20200325</v>
      </c>
      <c r="D1447" s="4" t="s">
        <v>50</v>
      </c>
      <c r="E1447" s="3">
        <v>41</v>
      </c>
      <c r="F1447" s="3">
        <v>819</v>
      </c>
      <c r="G1447" s="3">
        <v>1</v>
      </c>
      <c r="H1447" t="str">
        <f>VLOOKUP(D1447,StateLookup!B:B,1,FALSE)</f>
        <v>SD</v>
      </c>
    </row>
    <row r="1448" spans="1:8" ht="15.75" thickBot="1" x14ac:dyDescent="0.3">
      <c r="A1448" s="6">
        <f t="shared" si="44"/>
        <v>43915</v>
      </c>
      <c r="B1448" s="6" t="str">
        <f t="shared" si="45"/>
        <v>43915TN</v>
      </c>
      <c r="C1448" s="3">
        <v>20200325</v>
      </c>
      <c r="D1448" s="4" t="s">
        <v>51</v>
      </c>
      <c r="E1448" s="3">
        <v>784</v>
      </c>
      <c r="F1448" s="5">
        <v>11012</v>
      </c>
      <c r="G1448" s="3">
        <v>3</v>
      </c>
      <c r="H1448" t="str">
        <f>VLOOKUP(D1448,StateLookup!B:B,1,FALSE)</f>
        <v>TN</v>
      </c>
    </row>
    <row r="1449" spans="1:8" ht="15.75" thickBot="1" x14ac:dyDescent="0.3">
      <c r="A1449" s="6">
        <f t="shared" si="44"/>
        <v>43915</v>
      </c>
      <c r="B1449" s="6" t="str">
        <f t="shared" si="45"/>
        <v>43915TX</v>
      </c>
      <c r="C1449" s="3">
        <v>20200325</v>
      </c>
      <c r="D1449" s="4" t="s">
        <v>52</v>
      </c>
      <c r="E1449" s="3">
        <v>974</v>
      </c>
      <c r="F1449" s="5">
        <v>12520</v>
      </c>
      <c r="G1449" s="3">
        <v>12</v>
      </c>
      <c r="H1449" t="str">
        <f>VLOOKUP(D1449,StateLookup!B:B,1,FALSE)</f>
        <v>TX</v>
      </c>
    </row>
    <row r="1450" spans="1:8" ht="15.75" thickBot="1" x14ac:dyDescent="0.3">
      <c r="A1450" s="6">
        <f t="shared" si="44"/>
        <v>43915</v>
      </c>
      <c r="B1450" s="6" t="str">
        <f t="shared" si="45"/>
        <v>43915UT</v>
      </c>
      <c r="C1450" s="3">
        <v>20200325</v>
      </c>
      <c r="D1450" s="4" t="s">
        <v>53</v>
      </c>
      <c r="E1450" s="3">
        <v>346</v>
      </c>
      <c r="F1450" s="5">
        <v>6491</v>
      </c>
      <c r="G1450" s="3">
        <v>1</v>
      </c>
      <c r="H1450" t="str">
        <f>VLOOKUP(D1450,StateLookup!B:B,1,FALSE)</f>
        <v>UT</v>
      </c>
    </row>
    <row r="1451" spans="1:8" ht="15.75" thickBot="1" x14ac:dyDescent="0.3">
      <c r="A1451" s="6">
        <f t="shared" si="44"/>
        <v>43915</v>
      </c>
      <c r="B1451" s="6" t="str">
        <f t="shared" si="45"/>
        <v>43915VA</v>
      </c>
      <c r="C1451" s="3">
        <v>20200325</v>
      </c>
      <c r="D1451" s="4" t="s">
        <v>54</v>
      </c>
      <c r="E1451" s="3">
        <v>391</v>
      </c>
      <c r="F1451" s="5">
        <v>4979</v>
      </c>
      <c r="G1451" s="3">
        <v>9</v>
      </c>
      <c r="H1451" t="str">
        <f>VLOOKUP(D1451,StateLookup!B:B,1,FALSE)</f>
        <v>VA</v>
      </c>
    </row>
    <row r="1452" spans="1:8" ht="15.75" thickBot="1" x14ac:dyDescent="0.3">
      <c r="A1452" s="6">
        <f t="shared" si="44"/>
        <v>43915</v>
      </c>
      <c r="B1452" s="6" t="str">
        <f t="shared" si="45"/>
        <v>43915VI</v>
      </c>
      <c r="C1452" s="3">
        <v>20200325</v>
      </c>
      <c r="D1452" s="4" t="s">
        <v>55</v>
      </c>
      <c r="E1452" s="3">
        <v>17</v>
      </c>
      <c r="F1452" s="3">
        <v>55</v>
      </c>
      <c r="G1452" s="4"/>
      <c r="H1452" t="str">
        <f>VLOOKUP(D1452,StateLookup!B:B,1,FALSE)</f>
        <v>VI</v>
      </c>
    </row>
    <row r="1453" spans="1:8" ht="15.75" thickBot="1" x14ac:dyDescent="0.3">
      <c r="A1453" s="6">
        <f t="shared" si="44"/>
        <v>43915</v>
      </c>
      <c r="B1453" s="6" t="str">
        <f t="shared" si="45"/>
        <v>43915VT</v>
      </c>
      <c r="C1453" s="3">
        <v>20200325</v>
      </c>
      <c r="D1453" s="4" t="s">
        <v>56</v>
      </c>
      <c r="E1453" s="3">
        <v>123</v>
      </c>
      <c r="F1453" s="5">
        <v>1589</v>
      </c>
      <c r="G1453" s="3">
        <v>8</v>
      </c>
      <c r="H1453" t="str">
        <f>VLOOKUP(D1453,StateLookup!B:B,1,FALSE)</f>
        <v>VT</v>
      </c>
    </row>
    <row r="1454" spans="1:8" ht="15.75" thickBot="1" x14ac:dyDescent="0.3">
      <c r="A1454" s="6">
        <f t="shared" si="44"/>
        <v>43915</v>
      </c>
      <c r="B1454" s="6" t="str">
        <f t="shared" si="45"/>
        <v>43915WA</v>
      </c>
      <c r="C1454" s="3">
        <v>20200325</v>
      </c>
      <c r="D1454" s="4" t="s">
        <v>57</v>
      </c>
      <c r="E1454" s="5">
        <v>3275</v>
      </c>
      <c r="F1454" s="5">
        <v>31712</v>
      </c>
      <c r="G1454" s="3">
        <v>155</v>
      </c>
      <c r="H1454" t="str">
        <f>VLOOKUP(D1454,StateLookup!B:B,1,FALSE)</f>
        <v>WA</v>
      </c>
    </row>
    <row r="1455" spans="1:8" ht="15.75" thickBot="1" x14ac:dyDescent="0.3">
      <c r="A1455" s="6">
        <f t="shared" si="44"/>
        <v>43915</v>
      </c>
      <c r="B1455" s="6" t="str">
        <f t="shared" si="45"/>
        <v>43915WI</v>
      </c>
      <c r="C1455" s="3">
        <v>20200325</v>
      </c>
      <c r="D1455" s="4" t="s">
        <v>58</v>
      </c>
      <c r="E1455" s="3">
        <v>585</v>
      </c>
      <c r="F1455" s="5">
        <v>10089</v>
      </c>
      <c r="G1455" s="3">
        <v>7</v>
      </c>
      <c r="H1455" t="str">
        <f>VLOOKUP(D1455,StateLookup!B:B,1,FALSE)</f>
        <v>WI</v>
      </c>
    </row>
    <row r="1456" spans="1:8" ht="15.75" thickBot="1" x14ac:dyDescent="0.3">
      <c r="A1456" s="6">
        <f t="shared" si="44"/>
        <v>43915</v>
      </c>
      <c r="B1456" s="6" t="str">
        <f t="shared" si="45"/>
        <v>43915WV</v>
      </c>
      <c r="C1456" s="3">
        <v>20200325</v>
      </c>
      <c r="D1456" s="4" t="s">
        <v>59</v>
      </c>
      <c r="E1456" s="3">
        <v>39</v>
      </c>
      <c r="F1456" s="3">
        <v>759</v>
      </c>
      <c r="G1456" s="3">
        <v>0</v>
      </c>
      <c r="H1456" t="str">
        <f>VLOOKUP(D1456,StateLookup!B:B,1,FALSE)</f>
        <v>WV</v>
      </c>
    </row>
    <row r="1457" spans="1:8" ht="15.75" thickBot="1" x14ac:dyDescent="0.3">
      <c r="A1457" s="6">
        <f t="shared" si="44"/>
        <v>43915</v>
      </c>
      <c r="B1457" s="6" t="str">
        <f t="shared" si="45"/>
        <v>43915WY</v>
      </c>
      <c r="C1457" s="3">
        <v>20200325</v>
      </c>
      <c r="D1457" s="4" t="s">
        <v>60</v>
      </c>
      <c r="E1457" s="3">
        <v>44</v>
      </c>
      <c r="F1457" s="3">
        <v>954</v>
      </c>
      <c r="G1457" s="4"/>
      <c r="H1457" t="str">
        <f>VLOOKUP(D1457,StateLookup!B:B,1,FALSE)</f>
        <v>WY</v>
      </c>
    </row>
    <row r="1458" spans="1:8" ht="15.75" thickBot="1" x14ac:dyDescent="0.3">
      <c r="A1458" s="6">
        <f t="shared" si="44"/>
        <v>43914</v>
      </c>
      <c r="B1458" s="6" t="str">
        <f t="shared" si="45"/>
        <v>43914AK</v>
      </c>
      <c r="C1458" s="3">
        <v>20200324</v>
      </c>
      <c r="D1458" s="4" t="s">
        <v>5</v>
      </c>
      <c r="E1458" s="3">
        <v>36</v>
      </c>
      <c r="F1458" s="3">
        <v>986</v>
      </c>
      <c r="G1458" s="4"/>
      <c r="H1458" t="str">
        <f>VLOOKUP(D1458,StateLookup!B:B,1,FALSE)</f>
        <v>AK</v>
      </c>
    </row>
    <row r="1459" spans="1:8" ht="15.75" thickBot="1" x14ac:dyDescent="0.3">
      <c r="A1459" s="6">
        <f t="shared" si="44"/>
        <v>43914</v>
      </c>
      <c r="B1459" s="6" t="str">
        <f t="shared" si="45"/>
        <v>43914AL</v>
      </c>
      <c r="C1459" s="3">
        <v>20200324</v>
      </c>
      <c r="D1459" s="4" t="s">
        <v>6</v>
      </c>
      <c r="E1459" s="3">
        <v>215</v>
      </c>
      <c r="F1459" s="5">
        <v>2106</v>
      </c>
      <c r="G1459" s="3">
        <v>0</v>
      </c>
      <c r="H1459" t="str">
        <f>VLOOKUP(D1459,StateLookup!B:B,1,FALSE)</f>
        <v>AL</v>
      </c>
    </row>
    <row r="1460" spans="1:8" ht="15.75" thickBot="1" x14ac:dyDescent="0.3">
      <c r="A1460" s="6">
        <f t="shared" si="44"/>
        <v>43914</v>
      </c>
      <c r="B1460" s="6" t="str">
        <f t="shared" si="45"/>
        <v>43914AR</v>
      </c>
      <c r="C1460" s="3">
        <v>20200324</v>
      </c>
      <c r="D1460" s="4" t="s">
        <v>7</v>
      </c>
      <c r="E1460" s="3">
        <v>218</v>
      </c>
      <c r="F1460" s="3">
        <v>947</v>
      </c>
      <c r="G1460" s="3">
        <v>0</v>
      </c>
      <c r="H1460" t="str">
        <f>VLOOKUP(D1460,StateLookup!B:B,1,FALSE)</f>
        <v>AR</v>
      </c>
    </row>
    <row r="1461" spans="1:8" ht="15.75" thickBot="1" x14ac:dyDescent="0.3">
      <c r="A1461" s="6">
        <f t="shared" si="44"/>
        <v>43914</v>
      </c>
      <c r="B1461" s="6" t="str">
        <f t="shared" si="45"/>
        <v>43914AS</v>
      </c>
      <c r="C1461" s="3">
        <v>20200324</v>
      </c>
      <c r="D1461" s="4" t="s">
        <v>8</v>
      </c>
      <c r="E1461" s="4"/>
      <c r="F1461" s="4"/>
      <c r="G1461" s="3">
        <v>0</v>
      </c>
      <c r="H1461" t="str">
        <f>VLOOKUP(D1461,StateLookup!B:B,1,FALSE)</f>
        <v>AS</v>
      </c>
    </row>
    <row r="1462" spans="1:8" ht="15.75" thickBot="1" x14ac:dyDescent="0.3">
      <c r="A1462" s="6">
        <f t="shared" si="44"/>
        <v>43914</v>
      </c>
      <c r="B1462" s="6" t="str">
        <f t="shared" si="45"/>
        <v>43914AZ</v>
      </c>
      <c r="C1462" s="3">
        <v>20200324</v>
      </c>
      <c r="D1462" s="4" t="s">
        <v>9</v>
      </c>
      <c r="E1462" s="3">
        <v>357</v>
      </c>
      <c r="F1462" s="3">
        <v>313</v>
      </c>
      <c r="G1462" s="3">
        <v>5</v>
      </c>
      <c r="H1462" t="str">
        <f>VLOOKUP(D1462,StateLookup!B:B,1,FALSE)</f>
        <v>AZ</v>
      </c>
    </row>
    <row r="1463" spans="1:8" ht="15.75" thickBot="1" x14ac:dyDescent="0.3">
      <c r="A1463" s="6">
        <f t="shared" si="44"/>
        <v>43914</v>
      </c>
      <c r="B1463" s="6" t="str">
        <f t="shared" si="45"/>
        <v>43914CA</v>
      </c>
      <c r="C1463" s="3">
        <v>20200324</v>
      </c>
      <c r="D1463" s="4" t="s">
        <v>10</v>
      </c>
      <c r="E1463" s="5">
        <v>2102</v>
      </c>
      <c r="F1463" s="5">
        <v>13452</v>
      </c>
      <c r="G1463" s="3">
        <v>40</v>
      </c>
      <c r="H1463" t="str">
        <f>VLOOKUP(D1463,StateLookup!B:B,1,FALSE)</f>
        <v>CA</v>
      </c>
    </row>
    <row r="1464" spans="1:8" ht="15.75" thickBot="1" x14ac:dyDescent="0.3">
      <c r="A1464" s="6">
        <f t="shared" si="44"/>
        <v>43914</v>
      </c>
      <c r="B1464" s="6" t="str">
        <f t="shared" si="45"/>
        <v>43914CO</v>
      </c>
      <c r="C1464" s="3">
        <v>20200324</v>
      </c>
      <c r="D1464" s="4" t="s">
        <v>11</v>
      </c>
      <c r="E1464" s="3">
        <v>720</v>
      </c>
      <c r="F1464" s="5">
        <v>5504</v>
      </c>
      <c r="G1464" s="3">
        <v>7</v>
      </c>
      <c r="H1464" t="str">
        <f>VLOOKUP(D1464,StateLookup!B:B,1,FALSE)</f>
        <v>CO</v>
      </c>
    </row>
    <row r="1465" spans="1:8" ht="15.75" thickBot="1" x14ac:dyDescent="0.3">
      <c r="A1465" s="6">
        <f t="shared" si="44"/>
        <v>43914</v>
      </c>
      <c r="B1465" s="6" t="str">
        <f t="shared" si="45"/>
        <v>43914CT</v>
      </c>
      <c r="C1465" s="3">
        <v>20200324</v>
      </c>
      <c r="D1465" s="4" t="s">
        <v>12</v>
      </c>
      <c r="E1465" s="3">
        <v>618</v>
      </c>
      <c r="F1465" s="5">
        <v>4682</v>
      </c>
      <c r="G1465" s="3">
        <v>12</v>
      </c>
      <c r="H1465" t="str">
        <f>VLOOKUP(D1465,StateLookup!B:B,1,FALSE)</f>
        <v>CT</v>
      </c>
    </row>
    <row r="1466" spans="1:8" ht="15.75" thickBot="1" x14ac:dyDescent="0.3">
      <c r="A1466" s="6">
        <f t="shared" si="44"/>
        <v>43914</v>
      </c>
      <c r="B1466" s="6" t="str">
        <f t="shared" si="45"/>
        <v>43914DC</v>
      </c>
      <c r="C1466" s="3">
        <v>20200324</v>
      </c>
      <c r="D1466" s="4" t="s">
        <v>13</v>
      </c>
      <c r="E1466" s="3">
        <v>137</v>
      </c>
      <c r="F1466" s="5">
        <v>1195</v>
      </c>
      <c r="G1466" s="3">
        <v>2</v>
      </c>
      <c r="H1466" t="str">
        <f>VLOOKUP(D1466,StateLookup!B:B,1,FALSE)</f>
        <v>DC</v>
      </c>
    </row>
    <row r="1467" spans="1:8" ht="15.75" thickBot="1" x14ac:dyDescent="0.3">
      <c r="A1467" s="6">
        <f t="shared" si="44"/>
        <v>43914</v>
      </c>
      <c r="B1467" s="6" t="str">
        <f t="shared" si="45"/>
        <v>43914DE</v>
      </c>
      <c r="C1467" s="3">
        <v>20200324</v>
      </c>
      <c r="D1467" s="4" t="s">
        <v>14</v>
      </c>
      <c r="E1467" s="3">
        <v>91</v>
      </c>
      <c r="F1467" s="3">
        <v>36</v>
      </c>
      <c r="G1467" s="3">
        <v>0</v>
      </c>
      <c r="H1467" t="str">
        <f>VLOOKUP(D1467,StateLookup!B:B,1,FALSE)</f>
        <v>DE</v>
      </c>
    </row>
    <row r="1468" spans="1:8" ht="15.75" thickBot="1" x14ac:dyDescent="0.3">
      <c r="A1468" s="6">
        <f t="shared" si="44"/>
        <v>43914</v>
      </c>
      <c r="B1468" s="6" t="str">
        <f t="shared" si="45"/>
        <v>43914FL</v>
      </c>
      <c r="C1468" s="3">
        <v>20200324</v>
      </c>
      <c r="D1468" s="4" t="s">
        <v>15</v>
      </c>
      <c r="E1468" s="5">
        <v>1412</v>
      </c>
      <c r="F1468" s="5">
        <v>13127</v>
      </c>
      <c r="G1468" s="3">
        <v>18</v>
      </c>
      <c r="H1468" t="str">
        <f>VLOOKUP(D1468,StateLookup!B:B,1,FALSE)</f>
        <v>FL</v>
      </c>
    </row>
    <row r="1469" spans="1:8" ht="15.75" thickBot="1" x14ac:dyDescent="0.3">
      <c r="A1469" s="6">
        <f t="shared" si="44"/>
        <v>43914</v>
      </c>
      <c r="B1469" s="6" t="str">
        <f t="shared" si="45"/>
        <v>43914GA</v>
      </c>
      <c r="C1469" s="3">
        <v>20200324</v>
      </c>
      <c r="D1469" s="4" t="s">
        <v>16</v>
      </c>
      <c r="E1469" s="5">
        <v>1026</v>
      </c>
      <c r="F1469" s="5">
        <v>4458</v>
      </c>
      <c r="G1469" s="3">
        <v>32</v>
      </c>
      <c r="H1469" t="str">
        <f>VLOOKUP(D1469,StateLookup!B:B,1,FALSE)</f>
        <v>GA</v>
      </c>
    </row>
    <row r="1470" spans="1:8" ht="15.75" thickBot="1" x14ac:dyDescent="0.3">
      <c r="A1470" s="6">
        <f t="shared" si="44"/>
        <v>43914</v>
      </c>
      <c r="B1470" s="6" t="str">
        <f t="shared" si="45"/>
        <v>43914GU</v>
      </c>
      <c r="C1470" s="3">
        <v>20200324</v>
      </c>
      <c r="D1470" s="4" t="s">
        <v>17</v>
      </c>
      <c r="E1470" s="3">
        <v>32</v>
      </c>
      <c r="F1470" s="3">
        <v>201</v>
      </c>
      <c r="G1470" s="3">
        <v>1</v>
      </c>
      <c r="H1470" t="str">
        <f>VLOOKUP(D1470,StateLookup!B:B,1,FALSE)</f>
        <v>GU</v>
      </c>
    </row>
    <row r="1471" spans="1:8" ht="15.75" thickBot="1" x14ac:dyDescent="0.3">
      <c r="A1471" s="6">
        <f t="shared" si="44"/>
        <v>43914</v>
      </c>
      <c r="B1471" s="6" t="str">
        <f t="shared" si="45"/>
        <v>43914HI</v>
      </c>
      <c r="C1471" s="3">
        <v>20200324</v>
      </c>
      <c r="D1471" s="4" t="s">
        <v>18</v>
      </c>
      <c r="E1471" s="3">
        <v>77</v>
      </c>
      <c r="F1471" s="5">
        <v>3589</v>
      </c>
      <c r="G1471" s="4"/>
      <c r="H1471" t="str">
        <f>VLOOKUP(D1471,StateLookup!B:B,1,FALSE)</f>
        <v>HI</v>
      </c>
    </row>
    <row r="1472" spans="1:8" ht="15.75" thickBot="1" x14ac:dyDescent="0.3">
      <c r="A1472" s="6">
        <f t="shared" si="44"/>
        <v>43914</v>
      </c>
      <c r="B1472" s="6" t="str">
        <f t="shared" si="45"/>
        <v>43914IA</v>
      </c>
      <c r="C1472" s="3">
        <v>20200324</v>
      </c>
      <c r="D1472" s="4" t="s">
        <v>19</v>
      </c>
      <c r="E1472" s="3">
        <v>124</v>
      </c>
      <c r="F1472" s="5">
        <v>2315</v>
      </c>
      <c r="G1472" s="4"/>
      <c r="H1472" t="str">
        <f>VLOOKUP(D1472,StateLookup!B:B,1,FALSE)</f>
        <v>IA</v>
      </c>
    </row>
    <row r="1473" spans="1:8" ht="15.75" thickBot="1" x14ac:dyDescent="0.3">
      <c r="A1473" s="6">
        <f t="shared" si="44"/>
        <v>43914</v>
      </c>
      <c r="B1473" s="6" t="str">
        <f t="shared" si="45"/>
        <v>43914ID</v>
      </c>
      <c r="C1473" s="3">
        <v>20200324</v>
      </c>
      <c r="D1473" s="4" t="s">
        <v>20</v>
      </c>
      <c r="E1473" s="3">
        <v>50</v>
      </c>
      <c r="F1473" s="5">
        <v>1887</v>
      </c>
      <c r="G1473" s="3">
        <v>0</v>
      </c>
      <c r="H1473" t="str">
        <f>VLOOKUP(D1473,StateLookup!B:B,1,FALSE)</f>
        <v>ID</v>
      </c>
    </row>
    <row r="1474" spans="1:8" ht="15.75" thickBot="1" x14ac:dyDescent="0.3">
      <c r="A1474" s="6">
        <f t="shared" si="44"/>
        <v>43914</v>
      </c>
      <c r="B1474" s="6" t="str">
        <f t="shared" si="45"/>
        <v>43914IL</v>
      </c>
      <c r="C1474" s="3">
        <v>20200324</v>
      </c>
      <c r="D1474" s="4" t="s">
        <v>21</v>
      </c>
      <c r="E1474" s="5">
        <v>1535</v>
      </c>
      <c r="F1474" s="5">
        <v>9934</v>
      </c>
      <c r="G1474" s="3">
        <v>16</v>
      </c>
      <c r="H1474" t="str">
        <f>VLOOKUP(D1474,StateLookup!B:B,1,FALSE)</f>
        <v>IL</v>
      </c>
    </row>
    <row r="1475" spans="1:8" ht="15.75" thickBot="1" x14ac:dyDescent="0.3">
      <c r="A1475" s="6">
        <f t="shared" ref="A1475:A1538" si="46">DATE(LEFT(C1475,4),LEFT(RIGHT(C1475,4),2),RIGHT(C1475,2))</f>
        <v>43914</v>
      </c>
      <c r="B1475" s="6" t="str">
        <f t="shared" ref="B1475:B1538" si="47">A1475&amp;D1475</f>
        <v>43914IN</v>
      </c>
      <c r="C1475" s="3">
        <v>20200324</v>
      </c>
      <c r="D1475" s="4" t="s">
        <v>22</v>
      </c>
      <c r="E1475" s="3">
        <v>365</v>
      </c>
      <c r="F1475" s="5">
        <v>2566</v>
      </c>
      <c r="G1475" s="3">
        <v>12</v>
      </c>
      <c r="H1475" t="str">
        <f>VLOOKUP(D1475,StateLookup!B:B,1,FALSE)</f>
        <v>IN</v>
      </c>
    </row>
    <row r="1476" spans="1:8" ht="15.75" thickBot="1" x14ac:dyDescent="0.3">
      <c r="A1476" s="6">
        <f t="shared" si="46"/>
        <v>43914</v>
      </c>
      <c r="B1476" s="6" t="str">
        <f t="shared" si="47"/>
        <v>43914KS</v>
      </c>
      <c r="C1476" s="3">
        <v>20200324</v>
      </c>
      <c r="D1476" s="4" t="s">
        <v>23</v>
      </c>
      <c r="E1476" s="3">
        <v>98</v>
      </c>
      <c r="F1476" s="5">
        <v>2086</v>
      </c>
      <c r="G1476" s="3">
        <v>2</v>
      </c>
      <c r="H1476" t="str">
        <f>VLOOKUP(D1476,StateLookup!B:B,1,FALSE)</f>
        <v>KS</v>
      </c>
    </row>
    <row r="1477" spans="1:8" ht="15.75" thickBot="1" x14ac:dyDescent="0.3">
      <c r="A1477" s="6">
        <f t="shared" si="46"/>
        <v>43914</v>
      </c>
      <c r="B1477" s="6" t="str">
        <f t="shared" si="47"/>
        <v>43914KY</v>
      </c>
      <c r="C1477" s="3">
        <v>20200324</v>
      </c>
      <c r="D1477" s="4" t="s">
        <v>24</v>
      </c>
      <c r="E1477" s="3">
        <v>124</v>
      </c>
      <c r="F1477" s="5">
        <v>1762</v>
      </c>
      <c r="G1477" s="3">
        <v>4</v>
      </c>
      <c r="H1477" t="str">
        <f>VLOOKUP(D1477,StateLookup!B:B,1,FALSE)</f>
        <v>KY</v>
      </c>
    </row>
    <row r="1478" spans="1:8" ht="15.75" thickBot="1" x14ac:dyDescent="0.3">
      <c r="A1478" s="6">
        <f t="shared" si="46"/>
        <v>43914</v>
      </c>
      <c r="B1478" s="6" t="str">
        <f t="shared" si="47"/>
        <v>43914LA</v>
      </c>
      <c r="C1478" s="3">
        <v>20200324</v>
      </c>
      <c r="D1478" s="4" t="s">
        <v>25</v>
      </c>
      <c r="E1478" s="5">
        <v>1388</v>
      </c>
      <c r="F1478" s="5">
        <v>7215</v>
      </c>
      <c r="G1478" s="3">
        <v>46</v>
      </c>
      <c r="H1478" t="str">
        <f>VLOOKUP(D1478,StateLookup!B:B,1,FALSE)</f>
        <v>LA</v>
      </c>
    </row>
    <row r="1479" spans="1:8" ht="15.75" thickBot="1" x14ac:dyDescent="0.3">
      <c r="A1479" s="6">
        <f t="shared" si="46"/>
        <v>43914</v>
      </c>
      <c r="B1479" s="6" t="str">
        <f t="shared" si="47"/>
        <v>43914MA</v>
      </c>
      <c r="C1479" s="3">
        <v>20200324</v>
      </c>
      <c r="D1479" s="4" t="s">
        <v>26</v>
      </c>
      <c r="E1479" s="5">
        <v>1159</v>
      </c>
      <c r="F1479" s="5">
        <v>12590</v>
      </c>
      <c r="G1479" s="3">
        <v>11</v>
      </c>
      <c r="H1479" t="str">
        <f>VLOOKUP(D1479,StateLookup!B:B,1,FALSE)</f>
        <v>MA</v>
      </c>
    </row>
    <row r="1480" spans="1:8" ht="15.75" thickBot="1" x14ac:dyDescent="0.3">
      <c r="A1480" s="6">
        <f t="shared" si="46"/>
        <v>43914</v>
      </c>
      <c r="B1480" s="6" t="str">
        <f t="shared" si="47"/>
        <v>43914MD</v>
      </c>
      <c r="C1480" s="3">
        <v>20200324</v>
      </c>
      <c r="D1480" s="4" t="s">
        <v>27</v>
      </c>
      <c r="E1480" s="3">
        <v>349</v>
      </c>
      <c r="F1480" s="3">
        <v>94</v>
      </c>
      <c r="G1480" s="3">
        <v>3</v>
      </c>
      <c r="H1480" t="str">
        <f>VLOOKUP(D1480,StateLookup!B:B,1,FALSE)</f>
        <v>MD</v>
      </c>
    </row>
    <row r="1481" spans="1:8" ht="15.75" thickBot="1" x14ac:dyDescent="0.3">
      <c r="A1481" s="6">
        <f t="shared" si="46"/>
        <v>43914</v>
      </c>
      <c r="B1481" s="6" t="str">
        <f t="shared" si="47"/>
        <v>43914ME</v>
      </c>
      <c r="C1481" s="3">
        <v>20200324</v>
      </c>
      <c r="D1481" s="4" t="s">
        <v>28</v>
      </c>
      <c r="E1481" s="3">
        <v>125</v>
      </c>
      <c r="F1481" s="5">
        <v>3014</v>
      </c>
      <c r="G1481" s="4"/>
      <c r="H1481" t="str">
        <f>VLOOKUP(D1481,StateLookup!B:B,1,FALSE)</f>
        <v>ME</v>
      </c>
    </row>
    <row r="1482" spans="1:8" ht="15.75" thickBot="1" x14ac:dyDescent="0.3">
      <c r="A1482" s="6">
        <f t="shared" si="46"/>
        <v>43914</v>
      </c>
      <c r="B1482" s="6" t="str">
        <f t="shared" si="47"/>
        <v>43914MI</v>
      </c>
      <c r="C1482" s="3">
        <v>20200324</v>
      </c>
      <c r="D1482" s="4" t="s">
        <v>29</v>
      </c>
      <c r="E1482" s="5">
        <v>6441</v>
      </c>
      <c r="F1482" s="5">
        <v>5796</v>
      </c>
      <c r="G1482" s="3">
        <v>24</v>
      </c>
      <c r="H1482" t="str">
        <f>VLOOKUP(D1482,StateLookup!B:B,1,FALSE)</f>
        <v>MI</v>
      </c>
    </row>
    <row r="1483" spans="1:8" ht="15.75" thickBot="1" x14ac:dyDescent="0.3">
      <c r="A1483" s="6">
        <f t="shared" si="46"/>
        <v>43914</v>
      </c>
      <c r="B1483" s="6" t="str">
        <f t="shared" si="47"/>
        <v>43914MN</v>
      </c>
      <c r="C1483" s="3">
        <v>20200324</v>
      </c>
      <c r="D1483" s="4" t="s">
        <v>30</v>
      </c>
      <c r="E1483" s="3">
        <v>262</v>
      </c>
      <c r="F1483" s="5">
        <v>5550</v>
      </c>
      <c r="G1483" s="3">
        <v>1</v>
      </c>
      <c r="H1483" t="str">
        <f>VLOOKUP(D1483,StateLookup!B:B,1,FALSE)</f>
        <v>MN</v>
      </c>
    </row>
    <row r="1484" spans="1:8" ht="15.75" thickBot="1" x14ac:dyDescent="0.3">
      <c r="A1484" s="6">
        <f t="shared" si="46"/>
        <v>43914</v>
      </c>
      <c r="B1484" s="6" t="str">
        <f t="shared" si="47"/>
        <v>43914MO</v>
      </c>
      <c r="C1484" s="3">
        <v>20200324</v>
      </c>
      <c r="D1484" s="4" t="s">
        <v>31</v>
      </c>
      <c r="E1484" s="3">
        <v>183</v>
      </c>
      <c r="F1484" s="3">
        <v>369</v>
      </c>
      <c r="G1484" s="3">
        <v>3</v>
      </c>
      <c r="H1484" t="str">
        <f>VLOOKUP(D1484,StateLookup!B:B,1,FALSE)</f>
        <v>MO</v>
      </c>
    </row>
    <row r="1485" spans="1:8" ht="15.75" thickBot="1" x14ac:dyDescent="0.3">
      <c r="A1485" s="6">
        <f t="shared" si="46"/>
        <v>43914</v>
      </c>
      <c r="B1485" s="6" t="str">
        <f t="shared" si="47"/>
        <v>43914MP</v>
      </c>
      <c r="C1485" s="3">
        <v>20200324</v>
      </c>
      <c r="D1485" s="4" t="s">
        <v>32</v>
      </c>
      <c r="E1485" s="3">
        <v>0</v>
      </c>
      <c r="F1485" s="4"/>
      <c r="G1485" s="3">
        <v>0</v>
      </c>
      <c r="H1485" t="str">
        <f>VLOOKUP(D1485,StateLookup!B:B,1,FALSE)</f>
        <v>MP</v>
      </c>
    </row>
    <row r="1486" spans="1:8" ht="15.75" thickBot="1" x14ac:dyDescent="0.3">
      <c r="A1486" s="6">
        <f t="shared" si="46"/>
        <v>43914</v>
      </c>
      <c r="B1486" s="6" t="str">
        <f t="shared" si="47"/>
        <v>43914MS</v>
      </c>
      <c r="C1486" s="3">
        <v>20200324</v>
      </c>
      <c r="D1486" s="4" t="s">
        <v>33</v>
      </c>
      <c r="E1486" s="3">
        <v>320</v>
      </c>
      <c r="F1486" s="5">
        <v>1552</v>
      </c>
      <c r="G1486" s="3">
        <v>1</v>
      </c>
      <c r="H1486" t="str">
        <f>VLOOKUP(D1486,StateLookup!B:B,1,FALSE)</f>
        <v>MS</v>
      </c>
    </row>
    <row r="1487" spans="1:8" ht="15.75" thickBot="1" x14ac:dyDescent="0.3">
      <c r="A1487" s="6">
        <f t="shared" si="46"/>
        <v>43914</v>
      </c>
      <c r="B1487" s="6" t="str">
        <f t="shared" si="47"/>
        <v>43914MT</v>
      </c>
      <c r="C1487" s="3">
        <v>20200324</v>
      </c>
      <c r="D1487" s="4" t="s">
        <v>34</v>
      </c>
      <c r="E1487" s="3">
        <v>46</v>
      </c>
      <c r="F1487" s="5">
        <v>1643</v>
      </c>
      <c r="G1487" s="4"/>
      <c r="H1487" t="str">
        <f>VLOOKUP(D1487,StateLookup!B:B,1,FALSE)</f>
        <v>MT</v>
      </c>
    </row>
    <row r="1488" spans="1:8" ht="15.75" thickBot="1" x14ac:dyDescent="0.3">
      <c r="A1488" s="6">
        <f t="shared" si="46"/>
        <v>43914</v>
      </c>
      <c r="B1488" s="6" t="str">
        <f t="shared" si="47"/>
        <v>43914NC</v>
      </c>
      <c r="C1488" s="3">
        <v>20200324</v>
      </c>
      <c r="D1488" s="4" t="s">
        <v>35</v>
      </c>
      <c r="E1488" s="3">
        <v>398</v>
      </c>
      <c r="F1488" s="5">
        <v>8141</v>
      </c>
      <c r="G1488" s="3">
        <v>0</v>
      </c>
      <c r="H1488" t="str">
        <f>VLOOKUP(D1488,StateLookup!B:B,1,FALSE)</f>
        <v>NC</v>
      </c>
    </row>
    <row r="1489" spans="1:8" ht="15.75" thickBot="1" x14ac:dyDescent="0.3">
      <c r="A1489" s="6">
        <f t="shared" si="46"/>
        <v>43914</v>
      </c>
      <c r="B1489" s="6" t="str">
        <f t="shared" si="47"/>
        <v>43914ND</v>
      </c>
      <c r="C1489" s="3">
        <v>20200324</v>
      </c>
      <c r="D1489" s="4" t="s">
        <v>36</v>
      </c>
      <c r="E1489" s="3">
        <v>34</v>
      </c>
      <c r="F1489" s="5">
        <v>1454</v>
      </c>
      <c r="G1489" s="3">
        <v>0</v>
      </c>
      <c r="H1489" t="str">
        <f>VLOOKUP(D1489,StateLookup!B:B,1,FALSE)</f>
        <v>ND</v>
      </c>
    </row>
    <row r="1490" spans="1:8" ht="15.75" thickBot="1" x14ac:dyDescent="0.3">
      <c r="A1490" s="6">
        <f t="shared" si="46"/>
        <v>43914</v>
      </c>
      <c r="B1490" s="6" t="str">
        <f t="shared" si="47"/>
        <v>43914NE</v>
      </c>
      <c r="C1490" s="3">
        <v>20200324</v>
      </c>
      <c r="D1490" s="4" t="s">
        <v>37</v>
      </c>
      <c r="E1490" s="3">
        <v>52</v>
      </c>
      <c r="F1490" s="3">
        <v>975</v>
      </c>
      <c r="G1490" s="3">
        <v>0</v>
      </c>
      <c r="H1490" t="str">
        <f>VLOOKUP(D1490,StateLookup!B:B,1,FALSE)</f>
        <v>NE</v>
      </c>
    </row>
    <row r="1491" spans="1:8" ht="15.75" thickBot="1" x14ac:dyDescent="0.3">
      <c r="A1491" s="6">
        <f t="shared" si="46"/>
        <v>43914</v>
      </c>
      <c r="B1491" s="6" t="str">
        <f t="shared" si="47"/>
        <v>43914NH</v>
      </c>
      <c r="C1491" s="3">
        <v>20200324</v>
      </c>
      <c r="D1491" s="4" t="s">
        <v>38</v>
      </c>
      <c r="E1491" s="3">
        <v>101</v>
      </c>
      <c r="F1491" s="5">
        <v>1447</v>
      </c>
      <c r="G1491" s="3">
        <v>1</v>
      </c>
      <c r="H1491" t="str">
        <f>VLOOKUP(D1491,StateLookup!B:B,1,FALSE)</f>
        <v>NH</v>
      </c>
    </row>
    <row r="1492" spans="1:8" ht="15.75" thickBot="1" x14ac:dyDescent="0.3">
      <c r="A1492" s="6">
        <f t="shared" si="46"/>
        <v>43914</v>
      </c>
      <c r="B1492" s="6" t="str">
        <f t="shared" si="47"/>
        <v>43914NJ</v>
      </c>
      <c r="C1492" s="3">
        <v>20200324</v>
      </c>
      <c r="D1492" s="4" t="s">
        <v>39</v>
      </c>
      <c r="E1492" s="5">
        <v>3675</v>
      </c>
      <c r="F1492" s="5">
        <v>8325</v>
      </c>
      <c r="G1492" s="3">
        <v>44</v>
      </c>
      <c r="H1492" t="str">
        <f>VLOOKUP(D1492,StateLookup!B:B,1,FALSE)</f>
        <v>NJ</v>
      </c>
    </row>
    <row r="1493" spans="1:8" ht="15.75" thickBot="1" x14ac:dyDescent="0.3">
      <c r="A1493" s="6">
        <f t="shared" si="46"/>
        <v>43914</v>
      </c>
      <c r="B1493" s="6" t="str">
        <f t="shared" si="47"/>
        <v>43914NM</v>
      </c>
      <c r="C1493" s="3">
        <v>20200324</v>
      </c>
      <c r="D1493" s="4" t="s">
        <v>40</v>
      </c>
      <c r="E1493" s="3">
        <v>83</v>
      </c>
      <c r="F1493" s="5">
        <v>5890</v>
      </c>
      <c r="G1493" s="4"/>
      <c r="H1493" t="str">
        <f>VLOOKUP(D1493,StateLookup!B:B,1,FALSE)</f>
        <v>NM</v>
      </c>
    </row>
    <row r="1494" spans="1:8" ht="15.75" thickBot="1" x14ac:dyDescent="0.3">
      <c r="A1494" s="6">
        <f t="shared" si="46"/>
        <v>43914</v>
      </c>
      <c r="B1494" s="6" t="str">
        <f t="shared" si="47"/>
        <v>43914NV</v>
      </c>
      <c r="C1494" s="3">
        <v>20200324</v>
      </c>
      <c r="D1494" s="4" t="s">
        <v>41</v>
      </c>
      <c r="E1494" s="3">
        <v>278</v>
      </c>
      <c r="F1494" s="5">
        <v>3954</v>
      </c>
      <c r="G1494" s="3">
        <v>4</v>
      </c>
      <c r="H1494" t="str">
        <f>VLOOKUP(D1494,StateLookup!B:B,1,FALSE)</f>
        <v>NV</v>
      </c>
    </row>
    <row r="1495" spans="1:8" ht="15.75" thickBot="1" x14ac:dyDescent="0.3">
      <c r="A1495" s="6">
        <f t="shared" si="46"/>
        <v>43914</v>
      </c>
      <c r="B1495" s="6" t="str">
        <f t="shared" si="47"/>
        <v>43914NY</v>
      </c>
      <c r="C1495" s="3">
        <v>20200324</v>
      </c>
      <c r="D1495" s="4" t="s">
        <v>42</v>
      </c>
      <c r="E1495" s="5">
        <v>25665</v>
      </c>
      <c r="F1495" s="5">
        <v>65605</v>
      </c>
      <c r="G1495" s="3">
        <v>210</v>
      </c>
      <c r="H1495" t="str">
        <f>VLOOKUP(D1495,StateLookup!B:B,1,FALSE)</f>
        <v>NY</v>
      </c>
    </row>
    <row r="1496" spans="1:8" ht="15.75" thickBot="1" x14ac:dyDescent="0.3">
      <c r="A1496" s="6">
        <f t="shared" si="46"/>
        <v>43914</v>
      </c>
      <c r="B1496" s="6" t="str">
        <f t="shared" si="47"/>
        <v>43914OH</v>
      </c>
      <c r="C1496" s="3">
        <v>20200324</v>
      </c>
      <c r="D1496" s="4" t="s">
        <v>43</v>
      </c>
      <c r="E1496" s="3">
        <v>564</v>
      </c>
      <c r="F1496" s="3">
        <v>140</v>
      </c>
      <c r="G1496" s="3">
        <v>8</v>
      </c>
      <c r="H1496" t="str">
        <f>VLOOKUP(D1496,StateLookup!B:B,1,FALSE)</f>
        <v>OH</v>
      </c>
    </row>
    <row r="1497" spans="1:8" ht="15.75" thickBot="1" x14ac:dyDescent="0.3">
      <c r="A1497" s="6">
        <f t="shared" si="46"/>
        <v>43914</v>
      </c>
      <c r="B1497" s="6" t="str">
        <f t="shared" si="47"/>
        <v>43914OK</v>
      </c>
      <c r="C1497" s="3">
        <v>20200324</v>
      </c>
      <c r="D1497" s="4" t="s">
        <v>44</v>
      </c>
      <c r="E1497" s="3">
        <v>106</v>
      </c>
      <c r="F1497" s="3">
        <v>735</v>
      </c>
      <c r="G1497" s="3">
        <v>3</v>
      </c>
      <c r="H1497" t="str">
        <f>VLOOKUP(D1497,StateLookup!B:B,1,FALSE)</f>
        <v>OK</v>
      </c>
    </row>
    <row r="1498" spans="1:8" ht="15.75" thickBot="1" x14ac:dyDescent="0.3">
      <c r="A1498" s="6">
        <f t="shared" si="46"/>
        <v>43914</v>
      </c>
      <c r="B1498" s="6" t="str">
        <f t="shared" si="47"/>
        <v>43914OR</v>
      </c>
      <c r="C1498" s="3">
        <v>20200324</v>
      </c>
      <c r="D1498" s="4" t="s">
        <v>45</v>
      </c>
      <c r="E1498" s="3">
        <v>209</v>
      </c>
      <c r="F1498" s="5">
        <v>4350</v>
      </c>
      <c r="G1498" s="3">
        <v>8</v>
      </c>
      <c r="H1498" t="str">
        <f>VLOOKUP(D1498,StateLookup!B:B,1,FALSE)</f>
        <v>OR</v>
      </c>
    </row>
    <row r="1499" spans="1:8" ht="15.75" thickBot="1" x14ac:dyDescent="0.3">
      <c r="A1499" s="6">
        <f t="shared" si="46"/>
        <v>43914</v>
      </c>
      <c r="B1499" s="6" t="str">
        <f t="shared" si="47"/>
        <v>43914PA</v>
      </c>
      <c r="C1499" s="3">
        <v>20200324</v>
      </c>
      <c r="D1499" s="4" t="s">
        <v>46</v>
      </c>
      <c r="E1499" s="3">
        <v>851</v>
      </c>
      <c r="F1499" s="5">
        <v>8643</v>
      </c>
      <c r="G1499" s="3">
        <v>7</v>
      </c>
      <c r="H1499" t="str">
        <f>VLOOKUP(D1499,StateLookup!B:B,1,FALSE)</f>
        <v>PA</v>
      </c>
    </row>
    <row r="1500" spans="1:8" ht="15.75" thickBot="1" x14ac:dyDescent="0.3">
      <c r="A1500" s="6">
        <f t="shared" si="46"/>
        <v>43914</v>
      </c>
      <c r="B1500" s="6" t="str">
        <f t="shared" si="47"/>
        <v>43914PR</v>
      </c>
      <c r="C1500" s="3">
        <v>20200324</v>
      </c>
      <c r="D1500" s="4" t="s">
        <v>47</v>
      </c>
      <c r="E1500" s="3">
        <v>39</v>
      </c>
      <c r="F1500" s="3">
        <v>268</v>
      </c>
      <c r="G1500" s="3">
        <v>2</v>
      </c>
      <c r="H1500" t="str">
        <f>VLOOKUP(D1500,StateLookup!B:B,1,FALSE)</f>
        <v>PR</v>
      </c>
    </row>
    <row r="1501" spans="1:8" ht="15.75" thickBot="1" x14ac:dyDescent="0.3">
      <c r="A1501" s="6">
        <f t="shared" si="46"/>
        <v>43914</v>
      </c>
      <c r="B1501" s="6" t="str">
        <f t="shared" si="47"/>
        <v>43914RI</v>
      </c>
      <c r="C1501" s="3">
        <v>20200324</v>
      </c>
      <c r="D1501" s="4" t="s">
        <v>48</v>
      </c>
      <c r="E1501" s="3">
        <v>124</v>
      </c>
      <c r="F1501" s="5">
        <v>1200</v>
      </c>
      <c r="G1501" s="4"/>
      <c r="H1501" t="str">
        <f>VLOOKUP(D1501,StateLookup!B:B,1,FALSE)</f>
        <v>RI</v>
      </c>
    </row>
    <row r="1502" spans="1:8" ht="15.75" thickBot="1" x14ac:dyDescent="0.3">
      <c r="A1502" s="6">
        <f t="shared" si="46"/>
        <v>43914</v>
      </c>
      <c r="B1502" s="6" t="str">
        <f t="shared" si="47"/>
        <v>43914SC</v>
      </c>
      <c r="C1502" s="3">
        <v>20200324</v>
      </c>
      <c r="D1502" s="4" t="s">
        <v>49</v>
      </c>
      <c r="E1502" s="3">
        <v>298</v>
      </c>
      <c r="F1502" s="5">
        <v>2012</v>
      </c>
      <c r="G1502" s="3">
        <v>5</v>
      </c>
      <c r="H1502" t="str">
        <f>VLOOKUP(D1502,StateLookup!B:B,1,FALSE)</f>
        <v>SC</v>
      </c>
    </row>
    <row r="1503" spans="1:8" ht="15.75" thickBot="1" x14ac:dyDescent="0.3">
      <c r="A1503" s="6">
        <f t="shared" si="46"/>
        <v>43914</v>
      </c>
      <c r="B1503" s="6" t="str">
        <f t="shared" si="47"/>
        <v>43914SD</v>
      </c>
      <c r="C1503" s="3">
        <v>20200324</v>
      </c>
      <c r="D1503" s="4" t="s">
        <v>50</v>
      </c>
      <c r="E1503" s="3">
        <v>30</v>
      </c>
      <c r="F1503" s="3">
        <v>790</v>
      </c>
      <c r="G1503" s="3">
        <v>1</v>
      </c>
      <c r="H1503" t="str">
        <f>VLOOKUP(D1503,StateLookup!B:B,1,FALSE)</f>
        <v>SD</v>
      </c>
    </row>
    <row r="1504" spans="1:8" ht="15.75" thickBot="1" x14ac:dyDescent="0.3">
      <c r="A1504" s="6">
        <f t="shared" si="46"/>
        <v>43914</v>
      </c>
      <c r="B1504" s="6" t="str">
        <f t="shared" si="47"/>
        <v>43914TN</v>
      </c>
      <c r="C1504" s="3">
        <v>20200324</v>
      </c>
      <c r="D1504" s="4" t="s">
        <v>51</v>
      </c>
      <c r="E1504" s="3">
        <v>667</v>
      </c>
      <c r="F1504" s="5">
        <v>10517</v>
      </c>
      <c r="G1504" s="3">
        <v>2</v>
      </c>
      <c r="H1504" t="str">
        <f>VLOOKUP(D1504,StateLookup!B:B,1,FALSE)</f>
        <v>TN</v>
      </c>
    </row>
    <row r="1505" spans="1:8" ht="15.75" thickBot="1" x14ac:dyDescent="0.3">
      <c r="A1505" s="6">
        <f t="shared" si="46"/>
        <v>43914</v>
      </c>
      <c r="B1505" s="6" t="str">
        <f t="shared" si="47"/>
        <v>43914TX</v>
      </c>
      <c r="C1505" s="3">
        <v>20200324</v>
      </c>
      <c r="D1505" s="4" t="s">
        <v>52</v>
      </c>
      <c r="E1505" s="3">
        <v>410</v>
      </c>
      <c r="F1505" s="5">
        <v>10757</v>
      </c>
      <c r="G1505" s="3">
        <v>9</v>
      </c>
      <c r="H1505" t="str">
        <f>VLOOKUP(D1505,StateLookup!B:B,1,FALSE)</f>
        <v>TX</v>
      </c>
    </row>
    <row r="1506" spans="1:8" ht="15.75" thickBot="1" x14ac:dyDescent="0.3">
      <c r="A1506" s="6">
        <f t="shared" si="46"/>
        <v>43914</v>
      </c>
      <c r="B1506" s="6" t="str">
        <f t="shared" si="47"/>
        <v>43914UT</v>
      </c>
      <c r="C1506" s="3">
        <v>20200324</v>
      </c>
      <c r="D1506" s="4" t="s">
        <v>53</v>
      </c>
      <c r="E1506" s="3">
        <v>299</v>
      </c>
      <c r="F1506" s="5">
        <v>5524</v>
      </c>
      <c r="G1506" s="3">
        <v>1</v>
      </c>
      <c r="H1506" t="str">
        <f>VLOOKUP(D1506,StateLookup!B:B,1,FALSE)</f>
        <v>UT</v>
      </c>
    </row>
    <row r="1507" spans="1:8" ht="15.75" thickBot="1" x14ac:dyDescent="0.3">
      <c r="A1507" s="6">
        <f t="shared" si="46"/>
        <v>43914</v>
      </c>
      <c r="B1507" s="6" t="str">
        <f t="shared" si="47"/>
        <v>43914VA</v>
      </c>
      <c r="C1507" s="3">
        <v>20200324</v>
      </c>
      <c r="D1507" s="4" t="s">
        <v>54</v>
      </c>
      <c r="E1507" s="3">
        <v>290</v>
      </c>
      <c r="F1507" s="5">
        <v>4180</v>
      </c>
      <c r="G1507" s="3">
        <v>7</v>
      </c>
      <c r="H1507" t="str">
        <f>VLOOKUP(D1507,StateLookup!B:B,1,FALSE)</f>
        <v>VA</v>
      </c>
    </row>
    <row r="1508" spans="1:8" ht="15.75" thickBot="1" x14ac:dyDescent="0.3">
      <c r="A1508" s="6">
        <f t="shared" si="46"/>
        <v>43914</v>
      </c>
      <c r="B1508" s="6" t="str">
        <f t="shared" si="47"/>
        <v>43914VI</v>
      </c>
      <c r="C1508" s="3">
        <v>20200324</v>
      </c>
      <c r="D1508" s="4" t="s">
        <v>55</v>
      </c>
      <c r="E1508" s="3">
        <v>17</v>
      </c>
      <c r="F1508" s="4"/>
      <c r="G1508" s="4"/>
      <c r="H1508" t="str">
        <f>VLOOKUP(D1508,StateLookup!B:B,1,FALSE)</f>
        <v>VI</v>
      </c>
    </row>
    <row r="1509" spans="1:8" ht="15.75" thickBot="1" x14ac:dyDescent="0.3">
      <c r="A1509" s="6">
        <f t="shared" si="46"/>
        <v>43914</v>
      </c>
      <c r="B1509" s="6" t="str">
        <f t="shared" si="47"/>
        <v>43914VT</v>
      </c>
      <c r="C1509" s="3">
        <v>20200324</v>
      </c>
      <c r="D1509" s="4" t="s">
        <v>56</v>
      </c>
      <c r="E1509" s="3">
        <v>95</v>
      </c>
      <c r="F1509" s="5">
        <v>1440</v>
      </c>
      <c r="G1509" s="3">
        <v>7</v>
      </c>
      <c r="H1509" t="str">
        <f>VLOOKUP(D1509,StateLookup!B:B,1,FALSE)</f>
        <v>VT</v>
      </c>
    </row>
    <row r="1510" spans="1:8" ht="15.75" thickBot="1" x14ac:dyDescent="0.3">
      <c r="A1510" s="6">
        <f t="shared" si="46"/>
        <v>43914</v>
      </c>
      <c r="B1510" s="6" t="str">
        <f t="shared" si="47"/>
        <v>43914WA</v>
      </c>
      <c r="C1510" s="3">
        <v>20200324</v>
      </c>
      <c r="D1510" s="4" t="s">
        <v>57</v>
      </c>
      <c r="E1510" s="5">
        <v>2823</v>
      </c>
      <c r="F1510" s="5">
        <v>31712</v>
      </c>
      <c r="G1510" s="3">
        <v>142</v>
      </c>
      <c r="H1510" t="str">
        <f>VLOOKUP(D1510,StateLookup!B:B,1,FALSE)</f>
        <v>WA</v>
      </c>
    </row>
    <row r="1511" spans="1:8" ht="15.75" thickBot="1" x14ac:dyDescent="0.3">
      <c r="A1511" s="6">
        <f t="shared" si="46"/>
        <v>43914</v>
      </c>
      <c r="B1511" s="6" t="str">
        <f t="shared" si="47"/>
        <v>43914WI</v>
      </c>
      <c r="C1511" s="3">
        <v>20200324</v>
      </c>
      <c r="D1511" s="4" t="s">
        <v>58</v>
      </c>
      <c r="E1511" s="3">
        <v>457</v>
      </c>
      <c r="F1511" s="5">
        <v>8237</v>
      </c>
      <c r="G1511" s="3">
        <v>5</v>
      </c>
      <c r="H1511" t="str">
        <f>VLOOKUP(D1511,StateLookup!B:B,1,FALSE)</f>
        <v>WI</v>
      </c>
    </row>
    <row r="1512" spans="1:8" ht="15.75" thickBot="1" x14ac:dyDescent="0.3">
      <c r="A1512" s="6">
        <f t="shared" si="46"/>
        <v>43914</v>
      </c>
      <c r="B1512" s="6" t="str">
        <f t="shared" si="47"/>
        <v>43914WV</v>
      </c>
      <c r="C1512" s="3">
        <v>20200324</v>
      </c>
      <c r="D1512" s="4" t="s">
        <v>59</v>
      </c>
      <c r="E1512" s="3">
        <v>20</v>
      </c>
      <c r="F1512" s="3">
        <v>610</v>
      </c>
      <c r="G1512" s="3">
        <v>0</v>
      </c>
      <c r="H1512" t="str">
        <f>VLOOKUP(D1512,StateLookup!B:B,1,FALSE)</f>
        <v>WV</v>
      </c>
    </row>
    <row r="1513" spans="1:8" ht="15.75" thickBot="1" x14ac:dyDescent="0.3">
      <c r="A1513" s="6">
        <f t="shared" si="46"/>
        <v>43914</v>
      </c>
      <c r="B1513" s="6" t="str">
        <f t="shared" si="47"/>
        <v>43914WY</v>
      </c>
      <c r="C1513" s="3">
        <v>20200324</v>
      </c>
      <c r="D1513" s="4" t="s">
        <v>60</v>
      </c>
      <c r="E1513" s="3">
        <v>29</v>
      </c>
      <c r="F1513" s="3">
        <v>710</v>
      </c>
      <c r="G1513" s="4"/>
      <c r="H1513" t="str">
        <f>VLOOKUP(D1513,StateLookup!B:B,1,FALSE)</f>
        <v>WY</v>
      </c>
    </row>
    <row r="1514" spans="1:8" ht="15.75" thickBot="1" x14ac:dyDescent="0.3">
      <c r="A1514" s="6">
        <f t="shared" si="46"/>
        <v>43913</v>
      </c>
      <c r="B1514" s="6" t="str">
        <f t="shared" si="47"/>
        <v>43913AK</v>
      </c>
      <c r="C1514" s="3">
        <v>20200323</v>
      </c>
      <c r="D1514" s="4" t="s">
        <v>5</v>
      </c>
      <c r="E1514" s="3">
        <v>22</v>
      </c>
      <c r="F1514" s="3">
        <v>946</v>
      </c>
      <c r="G1514" s="4"/>
      <c r="H1514" t="str">
        <f>VLOOKUP(D1514,StateLookup!B:B,1,FALSE)</f>
        <v>AK</v>
      </c>
    </row>
    <row r="1515" spans="1:8" ht="15.75" thickBot="1" x14ac:dyDescent="0.3">
      <c r="A1515" s="6">
        <f t="shared" si="46"/>
        <v>43913</v>
      </c>
      <c r="B1515" s="6" t="str">
        <f t="shared" si="47"/>
        <v>43913AL</v>
      </c>
      <c r="C1515" s="3">
        <v>20200323</v>
      </c>
      <c r="D1515" s="4" t="s">
        <v>6</v>
      </c>
      <c r="E1515" s="3">
        <v>167</v>
      </c>
      <c r="F1515" s="5">
        <v>1665</v>
      </c>
      <c r="G1515" s="3">
        <v>0</v>
      </c>
      <c r="H1515" t="str">
        <f>VLOOKUP(D1515,StateLookup!B:B,1,FALSE)</f>
        <v>AL</v>
      </c>
    </row>
    <row r="1516" spans="1:8" ht="15.75" thickBot="1" x14ac:dyDescent="0.3">
      <c r="A1516" s="6">
        <f t="shared" si="46"/>
        <v>43913</v>
      </c>
      <c r="B1516" s="6" t="str">
        <f t="shared" si="47"/>
        <v>43913AR</v>
      </c>
      <c r="C1516" s="3">
        <v>20200323</v>
      </c>
      <c r="D1516" s="4" t="s">
        <v>7</v>
      </c>
      <c r="E1516" s="3">
        <v>174</v>
      </c>
      <c r="F1516" s="3">
        <v>906</v>
      </c>
      <c r="G1516" s="3">
        <v>0</v>
      </c>
      <c r="H1516" t="str">
        <f>VLOOKUP(D1516,StateLookup!B:B,1,FALSE)</f>
        <v>AR</v>
      </c>
    </row>
    <row r="1517" spans="1:8" ht="15.75" thickBot="1" x14ac:dyDescent="0.3">
      <c r="A1517" s="6">
        <f t="shared" si="46"/>
        <v>43913</v>
      </c>
      <c r="B1517" s="6" t="str">
        <f t="shared" si="47"/>
        <v>43913AS</v>
      </c>
      <c r="C1517" s="3">
        <v>20200323</v>
      </c>
      <c r="D1517" s="4" t="s">
        <v>8</v>
      </c>
      <c r="E1517" s="4"/>
      <c r="F1517" s="4"/>
      <c r="G1517" s="3">
        <v>0</v>
      </c>
      <c r="H1517" t="str">
        <f>VLOOKUP(D1517,StateLookup!B:B,1,FALSE)</f>
        <v>AS</v>
      </c>
    </row>
    <row r="1518" spans="1:8" ht="15.75" thickBot="1" x14ac:dyDescent="0.3">
      <c r="A1518" s="6">
        <f t="shared" si="46"/>
        <v>43913</v>
      </c>
      <c r="B1518" s="6" t="str">
        <f t="shared" si="47"/>
        <v>43913AZ</v>
      </c>
      <c r="C1518" s="3">
        <v>20200323</v>
      </c>
      <c r="D1518" s="4" t="s">
        <v>9</v>
      </c>
      <c r="E1518" s="3">
        <v>265</v>
      </c>
      <c r="F1518" s="3">
        <v>309</v>
      </c>
      <c r="G1518" s="3">
        <v>2</v>
      </c>
      <c r="H1518" t="str">
        <f>VLOOKUP(D1518,StateLookup!B:B,1,FALSE)</f>
        <v>AZ</v>
      </c>
    </row>
    <row r="1519" spans="1:8" ht="15.75" thickBot="1" x14ac:dyDescent="0.3">
      <c r="A1519" s="6">
        <f t="shared" si="46"/>
        <v>43913</v>
      </c>
      <c r="B1519" s="6" t="str">
        <f t="shared" si="47"/>
        <v>43913CA</v>
      </c>
      <c r="C1519" s="3">
        <v>20200323</v>
      </c>
      <c r="D1519" s="4" t="s">
        <v>10</v>
      </c>
      <c r="E1519" s="5">
        <v>1733</v>
      </c>
      <c r="F1519" s="5">
        <v>12567</v>
      </c>
      <c r="G1519" s="3">
        <v>27</v>
      </c>
      <c r="H1519" t="str">
        <f>VLOOKUP(D1519,StateLookup!B:B,1,FALSE)</f>
        <v>CA</v>
      </c>
    </row>
    <row r="1520" spans="1:8" ht="15.75" thickBot="1" x14ac:dyDescent="0.3">
      <c r="A1520" s="6">
        <f t="shared" si="46"/>
        <v>43913</v>
      </c>
      <c r="B1520" s="6" t="str">
        <f t="shared" si="47"/>
        <v>43913CO</v>
      </c>
      <c r="C1520" s="3">
        <v>20200323</v>
      </c>
      <c r="D1520" s="4" t="s">
        <v>11</v>
      </c>
      <c r="E1520" s="3">
        <v>591</v>
      </c>
      <c r="F1520" s="5">
        <v>4845</v>
      </c>
      <c r="G1520" s="3">
        <v>6</v>
      </c>
      <c r="H1520" t="str">
        <f>VLOOKUP(D1520,StateLookup!B:B,1,FALSE)</f>
        <v>CO</v>
      </c>
    </row>
    <row r="1521" spans="1:8" ht="15.75" thickBot="1" x14ac:dyDescent="0.3">
      <c r="A1521" s="6">
        <f t="shared" si="46"/>
        <v>43913</v>
      </c>
      <c r="B1521" s="6" t="str">
        <f t="shared" si="47"/>
        <v>43913CT</v>
      </c>
      <c r="C1521" s="3">
        <v>20200323</v>
      </c>
      <c r="D1521" s="4" t="s">
        <v>12</v>
      </c>
      <c r="E1521" s="3">
        <v>415</v>
      </c>
      <c r="F1521" s="5">
        <v>4085</v>
      </c>
      <c r="G1521" s="3">
        <v>10</v>
      </c>
      <c r="H1521" t="str">
        <f>VLOOKUP(D1521,StateLookup!B:B,1,FALSE)</f>
        <v>CT</v>
      </c>
    </row>
    <row r="1522" spans="1:8" ht="15.75" thickBot="1" x14ac:dyDescent="0.3">
      <c r="A1522" s="6">
        <f t="shared" si="46"/>
        <v>43913</v>
      </c>
      <c r="B1522" s="6" t="str">
        <f t="shared" si="47"/>
        <v>43913DC</v>
      </c>
      <c r="C1522" s="3">
        <v>20200323</v>
      </c>
      <c r="D1522" s="4" t="s">
        <v>13</v>
      </c>
      <c r="E1522" s="3">
        <v>116</v>
      </c>
      <c r="F1522" s="5">
        <v>1113</v>
      </c>
      <c r="G1522" s="3">
        <v>2</v>
      </c>
      <c r="H1522" t="str">
        <f>VLOOKUP(D1522,StateLookup!B:B,1,FALSE)</f>
        <v>DC</v>
      </c>
    </row>
    <row r="1523" spans="1:8" ht="15.75" thickBot="1" x14ac:dyDescent="0.3">
      <c r="A1523" s="6">
        <f t="shared" si="46"/>
        <v>43913</v>
      </c>
      <c r="B1523" s="6" t="str">
        <f t="shared" si="47"/>
        <v>43913DE</v>
      </c>
      <c r="C1523" s="3">
        <v>20200323</v>
      </c>
      <c r="D1523" s="4" t="s">
        <v>14</v>
      </c>
      <c r="E1523" s="3">
        <v>68</v>
      </c>
      <c r="F1523" s="3">
        <v>36</v>
      </c>
      <c r="G1523" s="3">
        <v>0</v>
      </c>
      <c r="H1523" t="str">
        <f>VLOOKUP(D1523,StateLookup!B:B,1,FALSE)</f>
        <v>DE</v>
      </c>
    </row>
    <row r="1524" spans="1:8" ht="15.75" thickBot="1" x14ac:dyDescent="0.3">
      <c r="A1524" s="6">
        <f t="shared" si="46"/>
        <v>43913</v>
      </c>
      <c r="B1524" s="6" t="str">
        <f t="shared" si="47"/>
        <v>43913FL</v>
      </c>
      <c r="C1524" s="3">
        <v>20200323</v>
      </c>
      <c r="D1524" s="4" t="s">
        <v>15</v>
      </c>
      <c r="E1524" s="5">
        <v>1171</v>
      </c>
      <c r="F1524" s="5">
        <v>11063</v>
      </c>
      <c r="G1524" s="3">
        <v>14</v>
      </c>
      <c r="H1524" t="str">
        <f>VLOOKUP(D1524,StateLookup!B:B,1,FALSE)</f>
        <v>FL</v>
      </c>
    </row>
    <row r="1525" spans="1:8" ht="15.75" thickBot="1" x14ac:dyDescent="0.3">
      <c r="A1525" s="6">
        <f t="shared" si="46"/>
        <v>43913</v>
      </c>
      <c r="B1525" s="6" t="str">
        <f t="shared" si="47"/>
        <v>43913GA</v>
      </c>
      <c r="C1525" s="3">
        <v>20200323</v>
      </c>
      <c r="D1525" s="4" t="s">
        <v>16</v>
      </c>
      <c r="E1525" s="3">
        <v>772</v>
      </c>
      <c r="F1525" s="5">
        <v>4297</v>
      </c>
      <c r="G1525" s="3">
        <v>25</v>
      </c>
      <c r="H1525" t="str">
        <f>VLOOKUP(D1525,StateLookup!B:B,1,FALSE)</f>
        <v>GA</v>
      </c>
    </row>
    <row r="1526" spans="1:8" ht="15.75" thickBot="1" x14ac:dyDescent="0.3">
      <c r="A1526" s="6">
        <f t="shared" si="46"/>
        <v>43913</v>
      </c>
      <c r="B1526" s="6" t="str">
        <f t="shared" si="47"/>
        <v>43913GU</v>
      </c>
      <c r="C1526" s="3">
        <v>20200323</v>
      </c>
      <c r="D1526" s="4" t="s">
        <v>17</v>
      </c>
      <c r="E1526" s="3">
        <v>29</v>
      </c>
      <c r="F1526" s="3">
        <v>161</v>
      </c>
      <c r="G1526" s="3">
        <v>1</v>
      </c>
      <c r="H1526" t="str">
        <f>VLOOKUP(D1526,StateLookup!B:B,1,FALSE)</f>
        <v>GU</v>
      </c>
    </row>
    <row r="1527" spans="1:8" ht="15.75" thickBot="1" x14ac:dyDescent="0.3">
      <c r="A1527" s="6">
        <f t="shared" si="46"/>
        <v>43913</v>
      </c>
      <c r="B1527" s="6" t="str">
        <f t="shared" si="47"/>
        <v>43913HI</v>
      </c>
      <c r="C1527" s="3">
        <v>20200323</v>
      </c>
      <c r="D1527" s="4" t="s">
        <v>18</v>
      </c>
      <c r="E1527" s="3">
        <v>56</v>
      </c>
      <c r="F1527" s="5">
        <v>2955</v>
      </c>
      <c r="G1527" s="4"/>
      <c r="H1527" t="str">
        <f>VLOOKUP(D1527,StateLookup!B:B,1,FALSE)</f>
        <v>HI</v>
      </c>
    </row>
    <row r="1528" spans="1:8" ht="15.75" thickBot="1" x14ac:dyDescent="0.3">
      <c r="A1528" s="6">
        <f t="shared" si="46"/>
        <v>43913</v>
      </c>
      <c r="B1528" s="6" t="str">
        <f t="shared" si="47"/>
        <v>43913IA</v>
      </c>
      <c r="C1528" s="3">
        <v>20200323</v>
      </c>
      <c r="D1528" s="4" t="s">
        <v>19</v>
      </c>
      <c r="E1528" s="3">
        <v>105</v>
      </c>
      <c r="F1528" s="5">
        <v>2043</v>
      </c>
      <c r="G1528" s="4"/>
      <c r="H1528" t="str">
        <f>VLOOKUP(D1528,StateLookup!B:B,1,FALSE)</f>
        <v>IA</v>
      </c>
    </row>
    <row r="1529" spans="1:8" ht="15.75" thickBot="1" x14ac:dyDescent="0.3">
      <c r="A1529" s="6">
        <f t="shared" si="46"/>
        <v>43913</v>
      </c>
      <c r="B1529" s="6" t="str">
        <f t="shared" si="47"/>
        <v>43913ID</v>
      </c>
      <c r="C1529" s="3">
        <v>20200323</v>
      </c>
      <c r="D1529" s="4" t="s">
        <v>20</v>
      </c>
      <c r="E1529" s="3">
        <v>47</v>
      </c>
      <c r="F1529" s="5">
        <v>1309</v>
      </c>
      <c r="G1529" s="3">
        <v>0</v>
      </c>
      <c r="H1529" t="str">
        <f>VLOOKUP(D1529,StateLookup!B:B,1,FALSE)</f>
        <v>ID</v>
      </c>
    </row>
    <row r="1530" spans="1:8" ht="15.75" thickBot="1" x14ac:dyDescent="0.3">
      <c r="A1530" s="6">
        <f t="shared" si="46"/>
        <v>43913</v>
      </c>
      <c r="B1530" s="6" t="str">
        <f t="shared" si="47"/>
        <v>43913IL</v>
      </c>
      <c r="C1530" s="3">
        <v>20200323</v>
      </c>
      <c r="D1530" s="4" t="s">
        <v>21</v>
      </c>
      <c r="E1530" s="5">
        <v>1273</v>
      </c>
      <c r="F1530" s="5">
        <v>8583</v>
      </c>
      <c r="G1530" s="3">
        <v>12</v>
      </c>
      <c r="H1530" t="str">
        <f>VLOOKUP(D1530,StateLookup!B:B,1,FALSE)</f>
        <v>IL</v>
      </c>
    </row>
    <row r="1531" spans="1:8" ht="15.75" thickBot="1" x14ac:dyDescent="0.3">
      <c r="A1531" s="6">
        <f t="shared" si="46"/>
        <v>43913</v>
      </c>
      <c r="B1531" s="6" t="str">
        <f t="shared" si="47"/>
        <v>43913IN</v>
      </c>
      <c r="C1531" s="3">
        <v>20200323</v>
      </c>
      <c r="D1531" s="4" t="s">
        <v>22</v>
      </c>
      <c r="E1531" s="3">
        <v>259</v>
      </c>
      <c r="F1531" s="5">
        <v>1701</v>
      </c>
      <c r="G1531" s="3">
        <v>7</v>
      </c>
      <c r="H1531" t="str">
        <f>VLOOKUP(D1531,StateLookup!B:B,1,FALSE)</f>
        <v>IN</v>
      </c>
    </row>
    <row r="1532" spans="1:8" ht="15.75" thickBot="1" x14ac:dyDescent="0.3">
      <c r="A1532" s="6">
        <f t="shared" si="46"/>
        <v>43913</v>
      </c>
      <c r="B1532" s="6" t="str">
        <f t="shared" si="47"/>
        <v>43913KS</v>
      </c>
      <c r="C1532" s="3">
        <v>20200323</v>
      </c>
      <c r="D1532" s="4" t="s">
        <v>23</v>
      </c>
      <c r="E1532" s="3">
        <v>82</v>
      </c>
      <c r="F1532" s="3">
        <v>417</v>
      </c>
      <c r="G1532" s="3">
        <v>2</v>
      </c>
      <c r="H1532" t="str">
        <f>VLOOKUP(D1532,StateLookup!B:B,1,FALSE)</f>
        <v>KS</v>
      </c>
    </row>
    <row r="1533" spans="1:8" ht="15.75" thickBot="1" x14ac:dyDescent="0.3">
      <c r="A1533" s="6">
        <f t="shared" si="46"/>
        <v>43913</v>
      </c>
      <c r="B1533" s="6" t="str">
        <f t="shared" si="47"/>
        <v>43913KY</v>
      </c>
      <c r="C1533" s="3">
        <v>20200323</v>
      </c>
      <c r="D1533" s="4" t="s">
        <v>24</v>
      </c>
      <c r="E1533" s="3">
        <v>104</v>
      </c>
      <c r="F1533" s="5">
        <v>1762</v>
      </c>
      <c r="G1533" s="3">
        <v>3</v>
      </c>
      <c r="H1533" t="str">
        <f>VLOOKUP(D1533,StateLookup!B:B,1,FALSE)</f>
        <v>KY</v>
      </c>
    </row>
    <row r="1534" spans="1:8" ht="15.75" thickBot="1" x14ac:dyDescent="0.3">
      <c r="A1534" s="6">
        <f t="shared" si="46"/>
        <v>43913</v>
      </c>
      <c r="B1534" s="6" t="str">
        <f t="shared" si="47"/>
        <v>43913LA</v>
      </c>
      <c r="C1534" s="3">
        <v>20200323</v>
      </c>
      <c r="D1534" s="4" t="s">
        <v>25</v>
      </c>
      <c r="E1534" s="5">
        <v>1172</v>
      </c>
      <c r="F1534" s="5">
        <v>4776</v>
      </c>
      <c r="G1534" s="3">
        <v>34</v>
      </c>
      <c r="H1534" t="str">
        <f>VLOOKUP(D1534,StateLookup!B:B,1,FALSE)</f>
        <v>LA</v>
      </c>
    </row>
    <row r="1535" spans="1:8" ht="15.75" thickBot="1" x14ac:dyDescent="0.3">
      <c r="A1535" s="6">
        <f t="shared" si="46"/>
        <v>43913</v>
      </c>
      <c r="B1535" s="6" t="str">
        <f t="shared" si="47"/>
        <v>43913MA</v>
      </c>
      <c r="C1535" s="3">
        <v>20200323</v>
      </c>
      <c r="D1535" s="4" t="s">
        <v>26</v>
      </c>
      <c r="E1535" s="3">
        <v>777</v>
      </c>
      <c r="F1535" s="5">
        <v>8145</v>
      </c>
      <c r="G1535" s="3">
        <v>9</v>
      </c>
      <c r="H1535" t="str">
        <f>VLOOKUP(D1535,StateLookup!B:B,1,FALSE)</f>
        <v>MA</v>
      </c>
    </row>
    <row r="1536" spans="1:8" ht="15.75" thickBot="1" x14ac:dyDescent="0.3">
      <c r="A1536" s="6">
        <f t="shared" si="46"/>
        <v>43913</v>
      </c>
      <c r="B1536" s="6" t="str">
        <f t="shared" si="47"/>
        <v>43913MD</v>
      </c>
      <c r="C1536" s="3">
        <v>20200323</v>
      </c>
      <c r="D1536" s="4" t="s">
        <v>27</v>
      </c>
      <c r="E1536" s="3">
        <v>288</v>
      </c>
      <c r="F1536" s="3">
        <v>94</v>
      </c>
      <c r="G1536" s="3">
        <v>3</v>
      </c>
      <c r="H1536" t="str">
        <f>VLOOKUP(D1536,StateLookup!B:B,1,FALSE)</f>
        <v>MD</v>
      </c>
    </row>
    <row r="1537" spans="1:8" ht="15.75" thickBot="1" x14ac:dyDescent="0.3">
      <c r="A1537" s="6">
        <f t="shared" si="46"/>
        <v>43913</v>
      </c>
      <c r="B1537" s="6" t="str">
        <f t="shared" si="47"/>
        <v>43913ME</v>
      </c>
      <c r="C1537" s="3">
        <v>20200323</v>
      </c>
      <c r="D1537" s="4" t="s">
        <v>28</v>
      </c>
      <c r="E1537" s="3">
        <v>107</v>
      </c>
      <c r="F1537" s="5">
        <v>2791</v>
      </c>
      <c r="G1537" s="4"/>
      <c r="H1537" t="str">
        <f>VLOOKUP(D1537,StateLookup!B:B,1,FALSE)</f>
        <v>ME</v>
      </c>
    </row>
    <row r="1538" spans="1:8" ht="15.75" thickBot="1" x14ac:dyDescent="0.3">
      <c r="A1538" s="6">
        <f t="shared" si="46"/>
        <v>43913</v>
      </c>
      <c r="B1538" s="6" t="str">
        <f t="shared" si="47"/>
        <v>43913MI</v>
      </c>
      <c r="C1538" s="3">
        <v>20200323</v>
      </c>
      <c r="D1538" s="4" t="s">
        <v>29</v>
      </c>
      <c r="E1538" s="5">
        <v>5789</v>
      </c>
      <c r="F1538" s="5">
        <v>4697</v>
      </c>
      <c r="G1538" s="3">
        <v>15</v>
      </c>
      <c r="H1538" t="str">
        <f>VLOOKUP(D1538,StateLookup!B:B,1,FALSE)</f>
        <v>MI</v>
      </c>
    </row>
    <row r="1539" spans="1:8" ht="15.75" thickBot="1" x14ac:dyDescent="0.3">
      <c r="A1539" s="6">
        <f t="shared" ref="A1539:A1602" si="48">DATE(LEFT(C1539,4),LEFT(RIGHT(C1539,4),2),RIGHT(C1539,2))</f>
        <v>43913</v>
      </c>
      <c r="B1539" s="6" t="str">
        <f t="shared" ref="B1539:B1602" si="49">A1539&amp;D1539</f>
        <v>43913MN</v>
      </c>
      <c r="C1539" s="3">
        <v>20200323</v>
      </c>
      <c r="D1539" s="4" t="s">
        <v>30</v>
      </c>
      <c r="E1539" s="3">
        <v>235</v>
      </c>
      <c r="F1539" s="5">
        <v>4511</v>
      </c>
      <c r="G1539" s="3">
        <v>1</v>
      </c>
      <c r="H1539" t="str">
        <f>VLOOKUP(D1539,StateLookup!B:B,1,FALSE)</f>
        <v>MN</v>
      </c>
    </row>
    <row r="1540" spans="1:8" ht="15.75" thickBot="1" x14ac:dyDescent="0.3">
      <c r="A1540" s="6">
        <f t="shared" si="48"/>
        <v>43913</v>
      </c>
      <c r="B1540" s="6" t="str">
        <f t="shared" si="49"/>
        <v>43913MO</v>
      </c>
      <c r="C1540" s="3">
        <v>20200323</v>
      </c>
      <c r="D1540" s="4" t="s">
        <v>31</v>
      </c>
      <c r="E1540" s="3">
        <v>183</v>
      </c>
      <c r="F1540" s="3">
        <v>369</v>
      </c>
      <c r="G1540" s="3">
        <v>3</v>
      </c>
      <c r="H1540" t="str">
        <f>VLOOKUP(D1540,StateLookup!B:B,1,FALSE)</f>
        <v>MO</v>
      </c>
    </row>
    <row r="1541" spans="1:8" ht="15.75" thickBot="1" x14ac:dyDescent="0.3">
      <c r="A1541" s="6">
        <f t="shared" si="48"/>
        <v>43913</v>
      </c>
      <c r="B1541" s="6" t="str">
        <f t="shared" si="49"/>
        <v>43913MP</v>
      </c>
      <c r="C1541" s="3">
        <v>20200323</v>
      </c>
      <c r="D1541" s="4" t="s">
        <v>32</v>
      </c>
      <c r="E1541" s="3">
        <v>0</v>
      </c>
      <c r="F1541" s="4"/>
      <c r="G1541" s="3">
        <v>0</v>
      </c>
      <c r="H1541" t="str">
        <f>VLOOKUP(D1541,StateLookup!B:B,1,FALSE)</f>
        <v>MP</v>
      </c>
    </row>
    <row r="1542" spans="1:8" ht="15.75" thickBot="1" x14ac:dyDescent="0.3">
      <c r="A1542" s="6">
        <f t="shared" si="48"/>
        <v>43913</v>
      </c>
      <c r="B1542" s="6" t="str">
        <f t="shared" si="49"/>
        <v>43913MS</v>
      </c>
      <c r="C1542" s="3">
        <v>20200323</v>
      </c>
      <c r="D1542" s="4" t="s">
        <v>33</v>
      </c>
      <c r="E1542" s="3">
        <v>249</v>
      </c>
      <c r="F1542" s="5">
        <v>1143</v>
      </c>
      <c r="G1542" s="3">
        <v>1</v>
      </c>
      <c r="H1542" t="str">
        <f>VLOOKUP(D1542,StateLookup!B:B,1,FALSE)</f>
        <v>MS</v>
      </c>
    </row>
    <row r="1543" spans="1:8" ht="15.75" thickBot="1" x14ac:dyDescent="0.3">
      <c r="A1543" s="6">
        <f t="shared" si="48"/>
        <v>43913</v>
      </c>
      <c r="B1543" s="6" t="str">
        <f t="shared" si="49"/>
        <v>43913MT</v>
      </c>
      <c r="C1543" s="3">
        <v>20200323</v>
      </c>
      <c r="D1543" s="4" t="s">
        <v>34</v>
      </c>
      <c r="E1543" s="3">
        <v>34</v>
      </c>
      <c r="F1543" s="5">
        <v>1146</v>
      </c>
      <c r="G1543" s="4"/>
      <c r="H1543" t="str">
        <f>VLOOKUP(D1543,StateLookup!B:B,1,FALSE)</f>
        <v>MT</v>
      </c>
    </row>
    <row r="1544" spans="1:8" ht="15.75" thickBot="1" x14ac:dyDescent="0.3">
      <c r="A1544" s="6">
        <f t="shared" si="48"/>
        <v>43913</v>
      </c>
      <c r="B1544" s="6" t="str">
        <f t="shared" si="49"/>
        <v>43913NC</v>
      </c>
      <c r="C1544" s="3">
        <v>20200323</v>
      </c>
      <c r="D1544" s="4" t="s">
        <v>35</v>
      </c>
      <c r="E1544" s="3">
        <v>297</v>
      </c>
      <c r="F1544" s="5">
        <v>8141</v>
      </c>
      <c r="G1544" s="3">
        <v>0</v>
      </c>
      <c r="H1544" t="str">
        <f>VLOOKUP(D1544,StateLookup!B:B,1,FALSE)</f>
        <v>NC</v>
      </c>
    </row>
    <row r="1545" spans="1:8" ht="15.75" thickBot="1" x14ac:dyDescent="0.3">
      <c r="A1545" s="6">
        <f t="shared" si="48"/>
        <v>43913</v>
      </c>
      <c r="B1545" s="6" t="str">
        <f t="shared" si="49"/>
        <v>43913ND</v>
      </c>
      <c r="C1545" s="3">
        <v>20200323</v>
      </c>
      <c r="D1545" s="4" t="s">
        <v>36</v>
      </c>
      <c r="E1545" s="3">
        <v>30</v>
      </c>
      <c r="F1545" s="5">
        <v>1353</v>
      </c>
      <c r="G1545" s="3">
        <v>0</v>
      </c>
      <c r="H1545" t="str">
        <f>VLOOKUP(D1545,StateLookup!B:B,1,FALSE)</f>
        <v>ND</v>
      </c>
    </row>
    <row r="1546" spans="1:8" ht="15.75" thickBot="1" x14ac:dyDescent="0.3">
      <c r="A1546" s="6">
        <f t="shared" si="48"/>
        <v>43913</v>
      </c>
      <c r="B1546" s="6" t="str">
        <f t="shared" si="49"/>
        <v>43913NE</v>
      </c>
      <c r="C1546" s="3">
        <v>20200323</v>
      </c>
      <c r="D1546" s="4" t="s">
        <v>37</v>
      </c>
      <c r="E1546" s="3">
        <v>50</v>
      </c>
      <c r="F1546" s="3">
        <v>356</v>
      </c>
      <c r="G1546" s="3">
        <v>0</v>
      </c>
      <c r="H1546" t="str">
        <f>VLOOKUP(D1546,StateLookup!B:B,1,FALSE)</f>
        <v>NE</v>
      </c>
    </row>
    <row r="1547" spans="1:8" ht="15.75" thickBot="1" x14ac:dyDescent="0.3">
      <c r="A1547" s="6">
        <f t="shared" si="48"/>
        <v>43913</v>
      </c>
      <c r="B1547" s="6" t="str">
        <f t="shared" si="49"/>
        <v>43913NH</v>
      </c>
      <c r="C1547" s="3">
        <v>20200323</v>
      </c>
      <c r="D1547" s="4" t="s">
        <v>38</v>
      </c>
      <c r="E1547" s="3">
        <v>78</v>
      </c>
      <c r="F1547" s="5">
        <v>1374</v>
      </c>
      <c r="G1547" s="4"/>
      <c r="H1547" t="str">
        <f>VLOOKUP(D1547,StateLookup!B:B,1,FALSE)</f>
        <v>NH</v>
      </c>
    </row>
    <row r="1548" spans="1:8" ht="15.75" thickBot="1" x14ac:dyDescent="0.3">
      <c r="A1548" s="6">
        <f t="shared" si="48"/>
        <v>43913</v>
      </c>
      <c r="B1548" s="6" t="str">
        <f t="shared" si="49"/>
        <v>43913NJ</v>
      </c>
      <c r="C1548" s="3">
        <v>20200323</v>
      </c>
      <c r="D1548" s="4" t="s">
        <v>39</v>
      </c>
      <c r="E1548" s="5">
        <v>2844</v>
      </c>
      <c r="F1548" s="3">
        <v>359</v>
      </c>
      <c r="G1548" s="3">
        <v>27</v>
      </c>
      <c r="H1548" t="str">
        <f>VLOOKUP(D1548,StateLookup!B:B,1,FALSE)</f>
        <v>NJ</v>
      </c>
    </row>
    <row r="1549" spans="1:8" ht="15.75" thickBot="1" x14ac:dyDescent="0.3">
      <c r="A1549" s="6">
        <f t="shared" si="48"/>
        <v>43913</v>
      </c>
      <c r="B1549" s="6" t="str">
        <f t="shared" si="49"/>
        <v>43913NM</v>
      </c>
      <c r="C1549" s="3">
        <v>20200323</v>
      </c>
      <c r="D1549" s="4" t="s">
        <v>40</v>
      </c>
      <c r="E1549" s="3">
        <v>65</v>
      </c>
      <c r="F1549" s="5">
        <v>5321</v>
      </c>
      <c r="G1549" s="4"/>
      <c r="H1549" t="str">
        <f>VLOOKUP(D1549,StateLookup!B:B,1,FALSE)</f>
        <v>NM</v>
      </c>
    </row>
    <row r="1550" spans="1:8" ht="15.75" thickBot="1" x14ac:dyDescent="0.3">
      <c r="A1550" s="6">
        <f t="shared" si="48"/>
        <v>43913</v>
      </c>
      <c r="B1550" s="6" t="str">
        <f t="shared" si="49"/>
        <v>43913NV</v>
      </c>
      <c r="C1550" s="3">
        <v>20200323</v>
      </c>
      <c r="D1550" s="4" t="s">
        <v>41</v>
      </c>
      <c r="E1550" s="3">
        <v>245</v>
      </c>
      <c r="F1550" s="5">
        <v>3490</v>
      </c>
      <c r="G1550" s="3">
        <v>4</v>
      </c>
      <c r="H1550" t="str">
        <f>VLOOKUP(D1550,StateLookup!B:B,1,FALSE)</f>
        <v>NV</v>
      </c>
    </row>
    <row r="1551" spans="1:8" ht="15.75" thickBot="1" x14ac:dyDescent="0.3">
      <c r="A1551" s="6">
        <f t="shared" si="48"/>
        <v>43913</v>
      </c>
      <c r="B1551" s="6" t="str">
        <f t="shared" si="49"/>
        <v>43913NY</v>
      </c>
      <c r="C1551" s="3">
        <v>20200323</v>
      </c>
      <c r="D1551" s="4" t="s">
        <v>42</v>
      </c>
      <c r="E1551" s="5">
        <v>20875</v>
      </c>
      <c r="F1551" s="5">
        <v>57414</v>
      </c>
      <c r="G1551" s="3">
        <v>114</v>
      </c>
      <c r="H1551" t="str">
        <f>VLOOKUP(D1551,StateLookup!B:B,1,FALSE)</f>
        <v>NY</v>
      </c>
    </row>
    <row r="1552" spans="1:8" ht="15.75" thickBot="1" x14ac:dyDescent="0.3">
      <c r="A1552" s="6">
        <f t="shared" si="48"/>
        <v>43913</v>
      </c>
      <c r="B1552" s="6" t="str">
        <f t="shared" si="49"/>
        <v>43913OH</v>
      </c>
      <c r="C1552" s="3">
        <v>20200323</v>
      </c>
      <c r="D1552" s="4" t="s">
        <v>43</v>
      </c>
      <c r="E1552" s="3">
        <v>442</v>
      </c>
      <c r="F1552" s="3">
        <v>140</v>
      </c>
      <c r="G1552" s="3">
        <v>6</v>
      </c>
      <c r="H1552" t="str">
        <f>VLOOKUP(D1552,StateLookup!B:B,1,FALSE)</f>
        <v>OH</v>
      </c>
    </row>
    <row r="1553" spans="1:8" ht="15.75" thickBot="1" x14ac:dyDescent="0.3">
      <c r="A1553" s="6">
        <f t="shared" si="48"/>
        <v>43913</v>
      </c>
      <c r="B1553" s="6" t="str">
        <f t="shared" si="49"/>
        <v>43913OK</v>
      </c>
      <c r="C1553" s="3">
        <v>20200323</v>
      </c>
      <c r="D1553" s="4" t="s">
        <v>44</v>
      </c>
      <c r="E1553" s="3">
        <v>81</v>
      </c>
      <c r="F1553" s="3">
        <v>694</v>
      </c>
      <c r="G1553" s="3">
        <v>2</v>
      </c>
      <c r="H1553" t="str">
        <f>VLOOKUP(D1553,StateLookup!B:B,1,FALSE)</f>
        <v>OK</v>
      </c>
    </row>
    <row r="1554" spans="1:8" ht="15.75" thickBot="1" x14ac:dyDescent="0.3">
      <c r="A1554" s="6">
        <f t="shared" si="48"/>
        <v>43913</v>
      </c>
      <c r="B1554" s="6" t="str">
        <f t="shared" si="49"/>
        <v>43913OR</v>
      </c>
      <c r="C1554" s="3">
        <v>20200323</v>
      </c>
      <c r="D1554" s="4" t="s">
        <v>45</v>
      </c>
      <c r="E1554" s="3">
        <v>191</v>
      </c>
      <c r="F1554" s="5">
        <v>3649</v>
      </c>
      <c r="G1554" s="3">
        <v>5</v>
      </c>
      <c r="H1554" t="str">
        <f>VLOOKUP(D1554,StateLookup!B:B,1,FALSE)</f>
        <v>OR</v>
      </c>
    </row>
    <row r="1555" spans="1:8" ht="15.75" thickBot="1" x14ac:dyDescent="0.3">
      <c r="A1555" s="6">
        <f t="shared" si="48"/>
        <v>43913</v>
      </c>
      <c r="B1555" s="6" t="str">
        <f t="shared" si="49"/>
        <v>43913PA</v>
      </c>
      <c r="C1555" s="3">
        <v>20200323</v>
      </c>
      <c r="D1555" s="4" t="s">
        <v>46</v>
      </c>
      <c r="E1555" s="3">
        <v>644</v>
      </c>
      <c r="F1555" s="5">
        <v>6595</v>
      </c>
      <c r="G1555" s="3">
        <v>6</v>
      </c>
      <c r="H1555" t="str">
        <f>VLOOKUP(D1555,StateLookup!B:B,1,FALSE)</f>
        <v>PA</v>
      </c>
    </row>
    <row r="1556" spans="1:8" ht="15.75" thickBot="1" x14ac:dyDescent="0.3">
      <c r="A1556" s="6">
        <f t="shared" si="48"/>
        <v>43913</v>
      </c>
      <c r="B1556" s="6" t="str">
        <f t="shared" si="49"/>
        <v>43913PR</v>
      </c>
      <c r="C1556" s="3">
        <v>20200323</v>
      </c>
      <c r="D1556" s="4" t="s">
        <v>47</v>
      </c>
      <c r="E1556" s="3">
        <v>31</v>
      </c>
      <c r="F1556" s="3">
        <v>189</v>
      </c>
      <c r="G1556" s="3">
        <v>2</v>
      </c>
      <c r="H1556" t="str">
        <f>VLOOKUP(D1556,StateLookup!B:B,1,FALSE)</f>
        <v>PR</v>
      </c>
    </row>
    <row r="1557" spans="1:8" ht="15.75" thickBot="1" x14ac:dyDescent="0.3">
      <c r="A1557" s="6">
        <f t="shared" si="48"/>
        <v>43913</v>
      </c>
      <c r="B1557" s="6" t="str">
        <f t="shared" si="49"/>
        <v>43913RI</v>
      </c>
      <c r="C1557" s="3">
        <v>20200323</v>
      </c>
      <c r="D1557" s="4" t="s">
        <v>48</v>
      </c>
      <c r="E1557" s="3">
        <v>106</v>
      </c>
      <c r="F1557" s="5">
        <v>1143</v>
      </c>
      <c r="G1557" s="4"/>
      <c r="H1557" t="str">
        <f>VLOOKUP(D1557,StateLookup!B:B,1,FALSE)</f>
        <v>RI</v>
      </c>
    </row>
    <row r="1558" spans="1:8" ht="15.75" thickBot="1" x14ac:dyDescent="0.3">
      <c r="A1558" s="6">
        <f t="shared" si="48"/>
        <v>43913</v>
      </c>
      <c r="B1558" s="6" t="str">
        <f t="shared" si="49"/>
        <v>43913SC</v>
      </c>
      <c r="C1558" s="3">
        <v>20200323</v>
      </c>
      <c r="D1558" s="4" t="s">
        <v>49</v>
      </c>
      <c r="E1558" s="3">
        <v>298</v>
      </c>
      <c r="F1558" s="5">
        <v>1466</v>
      </c>
      <c r="G1558" s="3">
        <v>5</v>
      </c>
      <c r="H1558" t="str">
        <f>VLOOKUP(D1558,StateLookup!B:B,1,FALSE)</f>
        <v>SC</v>
      </c>
    </row>
    <row r="1559" spans="1:8" ht="15.75" thickBot="1" x14ac:dyDescent="0.3">
      <c r="A1559" s="6">
        <f t="shared" si="48"/>
        <v>43913</v>
      </c>
      <c r="B1559" s="6" t="str">
        <f t="shared" si="49"/>
        <v>43913SD</v>
      </c>
      <c r="C1559" s="3">
        <v>20200323</v>
      </c>
      <c r="D1559" s="4" t="s">
        <v>50</v>
      </c>
      <c r="E1559" s="3">
        <v>28</v>
      </c>
      <c r="F1559" s="3">
        <v>762</v>
      </c>
      <c r="G1559" s="3">
        <v>1</v>
      </c>
      <c r="H1559" t="str">
        <f>VLOOKUP(D1559,StateLookup!B:B,1,FALSE)</f>
        <v>SD</v>
      </c>
    </row>
    <row r="1560" spans="1:8" ht="15.75" thickBot="1" x14ac:dyDescent="0.3">
      <c r="A1560" s="6">
        <f t="shared" si="48"/>
        <v>43913</v>
      </c>
      <c r="B1560" s="6" t="str">
        <f t="shared" si="49"/>
        <v>43913TN</v>
      </c>
      <c r="C1560" s="3">
        <v>20200323</v>
      </c>
      <c r="D1560" s="4" t="s">
        <v>51</v>
      </c>
      <c r="E1560" s="3">
        <v>615</v>
      </c>
      <c r="F1560" s="5">
        <v>3272</v>
      </c>
      <c r="G1560" s="3">
        <v>2</v>
      </c>
      <c r="H1560" t="str">
        <f>VLOOKUP(D1560,StateLookup!B:B,1,FALSE)</f>
        <v>TN</v>
      </c>
    </row>
    <row r="1561" spans="1:8" ht="15.75" thickBot="1" x14ac:dyDescent="0.3">
      <c r="A1561" s="6">
        <f t="shared" si="48"/>
        <v>43913</v>
      </c>
      <c r="B1561" s="6" t="str">
        <f t="shared" si="49"/>
        <v>43913TX</v>
      </c>
      <c r="C1561" s="3">
        <v>20200323</v>
      </c>
      <c r="D1561" s="4" t="s">
        <v>52</v>
      </c>
      <c r="E1561" s="3">
        <v>352</v>
      </c>
      <c r="F1561" s="5">
        <v>9703</v>
      </c>
      <c r="G1561" s="3">
        <v>8</v>
      </c>
      <c r="H1561" t="str">
        <f>VLOOKUP(D1561,StateLookup!B:B,1,FALSE)</f>
        <v>TX</v>
      </c>
    </row>
    <row r="1562" spans="1:8" ht="15.75" thickBot="1" x14ac:dyDescent="0.3">
      <c r="A1562" s="6">
        <f t="shared" si="48"/>
        <v>43913</v>
      </c>
      <c r="B1562" s="6" t="str">
        <f t="shared" si="49"/>
        <v>43913UT</v>
      </c>
      <c r="C1562" s="3">
        <v>20200323</v>
      </c>
      <c r="D1562" s="4" t="s">
        <v>53</v>
      </c>
      <c r="E1562" s="3">
        <v>257</v>
      </c>
      <c r="F1562" s="5">
        <v>4790</v>
      </c>
      <c r="G1562" s="3">
        <v>1</v>
      </c>
      <c r="H1562" t="str">
        <f>VLOOKUP(D1562,StateLookup!B:B,1,FALSE)</f>
        <v>UT</v>
      </c>
    </row>
    <row r="1563" spans="1:8" ht="15.75" thickBot="1" x14ac:dyDescent="0.3">
      <c r="A1563" s="6">
        <f t="shared" si="48"/>
        <v>43913</v>
      </c>
      <c r="B1563" s="6" t="str">
        <f t="shared" si="49"/>
        <v>43913VA</v>
      </c>
      <c r="C1563" s="3">
        <v>20200323</v>
      </c>
      <c r="D1563" s="4" t="s">
        <v>54</v>
      </c>
      <c r="E1563" s="3">
        <v>254</v>
      </c>
      <c r="F1563" s="5">
        <v>3443</v>
      </c>
      <c r="G1563" s="3">
        <v>6</v>
      </c>
      <c r="H1563" t="str">
        <f>VLOOKUP(D1563,StateLookup!B:B,1,FALSE)</f>
        <v>VA</v>
      </c>
    </row>
    <row r="1564" spans="1:8" ht="15.75" thickBot="1" x14ac:dyDescent="0.3">
      <c r="A1564" s="6">
        <f t="shared" si="48"/>
        <v>43913</v>
      </c>
      <c r="B1564" s="6" t="str">
        <f t="shared" si="49"/>
        <v>43913VI</v>
      </c>
      <c r="C1564" s="3">
        <v>20200323</v>
      </c>
      <c r="D1564" s="4" t="s">
        <v>55</v>
      </c>
      <c r="E1564" s="3">
        <v>17</v>
      </c>
      <c r="F1564" s="4"/>
      <c r="G1564" s="4"/>
      <c r="H1564" t="str">
        <f>VLOOKUP(D1564,StateLookup!B:B,1,FALSE)</f>
        <v>VI</v>
      </c>
    </row>
    <row r="1565" spans="1:8" ht="15.75" thickBot="1" x14ac:dyDescent="0.3">
      <c r="A1565" s="6">
        <f t="shared" si="48"/>
        <v>43913</v>
      </c>
      <c r="B1565" s="6" t="str">
        <f t="shared" si="49"/>
        <v>43913VT</v>
      </c>
      <c r="C1565" s="3">
        <v>20200323</v>
      </c>
      <c r="D1565" s="4" t="s">
        <v>56</v>
      </c>
      <c r="E1565" s="3">
        <v>75</v>
      </c>
      <c r="F1565" s="5">
        <v>1106</v>
      </c>
      <c r="G1565" s="3">
        <v>5</v>
      </c>
      <c r="H1565" t="str">
        <f>VLOOKUP(D1565,StateLookup!B:B,1,FALSE)</f>
        <v>VT</v>
      </c>
    </row>
    <row r="1566" spans="1:8" ht="15.75" thickBot="1" x14ac:dyDescent="0.3">
      <c r="A1566" s="6">
        <f t="shared" si="48"/>
        <v>43913</v>
      </c>
      <c r="B1566" s="6" t="str">
        <f t="shared" si="49"/>
        <v>43913WA</v>
      </c>
      <c r="C1566" s="3">
        <v>20200323</v>
      </c>
      <c r="D1566" s="4" t="s">
        <v>57</v>
      </c>
      <c r="E1566" s="5">
        <v>2450</v>
      </c>
      <c r="F1566" s="5">
        <v>28879</v>
      </c>
      <c r="G1566" s="3">
        <v>133</v>
      </c>
      <c r="H1566" t="str">
        <f>VLOOKUP(D1566,StateLookup!B:B,1,FALSE)</f>
        <v>WA</v>
      </c>
    </row>
    <row r="1567" spans="1:8" ht="15.75" thickBot="1" x14ac:dyDescent="0.3">
      <c r="A1567" s="6">
        <f t="shared" si="48"/>
        <v>43913</v>
      </c>
      <c r="B1567" s="6" t="str">
        <f t="shared" si="49"/>
        <v>43913WI</v>
      </c>
      <c r="C1567" s="3">
        <v>20200323</v>
      </c>
      <c r="D1567" s="4" t="s">
        <v>58</v>
      </c>
      <c r="E1567" s="3">
        <v>416</v>
      </c>
      <c r="F1567" s="5">
        <v>7050</v>
      </c>
      <c r="G1567" s="3">
        <v>5</v>
      </c>
      <c r="H1567" t="str">
        <f>VLOOKUP(D1567,StateLookup!B:B,1,FALSE)</f>
        <v>WI</v>
      </c>
    </row>
    <row r="1568" spans="1:8" ht="15.75" thickBot="1" x14ac:dyDescent="0.3">
      <c r="A1568" s="6">
        <f t="shared" si="48"/>
        <v>43913</v>
      </c>
      <c r="B1568" s="6" t="str">
        <f t="shared" si="49"/>
        <v>43913WV</v>
      </c>
      <c r="C1568" s="3">
        <v>20200323</v>
      </c>
      <c r="D1568" s="4" t="s">
        <v>59</v>
      </c>
      <c r="E1568" s="3">
        <v>16</v>
      </c>
      <c r="F1568" s="3">
        <v>444</v>
      </c>
      <c r="G1568" s="3">
        <v>0</v>
      </c>
      <c r="H1568" t="str">
        <f>VLOOKUP(D1568,StateLookup!B:B,1,FALSE)</f>
        <v>WV</v>
      </c>
    </row>
    <row r="1569" spans="1:8" ht="15.75" thickBot="1" x14ac:dyDescent="0.3">
      <c r="A1569" s="6">
        <f t="shared" si="48"/>
        <v>43913</v>
      </c>
      <c r="B1569" s="6" t="str">
        <f t="shared" si="49"/>
        <v>43913WY</v>
      </c>
      <c r="C1569" s="3">
        <v>20200323</v>
      </c>
      <c r="D1569" s="4" t="s">
        <v>60</v>
      </c>
      <c r="E1569" s="3">
        <v>26</v>
      </c>
      <c r="F1569" s="3">
        <v>592</v>
      </c>
      <c r="G1569" s="4"/>
      <c r="H1569" t="str">
        <f>VLOOKUP(D1569,StateLookup!B:B,1,FALSE)</f>
        <v>WY</v>
      </c>
    </row>
    <row r="1570" spans="1:8" ht="15.75" thickBot="1" x14ac:dyDescent="0.3">
      <c r="A1570" s="6">
        <f t="shared" si="48"/>
        <v>43912</v>
      </c>
      <c r="B1570" s="6" t="str">
        <f t="shared" si="49"/>
        <v>43912AK</v>
      </c>
      <c r="C1570" s="3">
        <v>20200322</v>
      </c>
      <c r="D1570" s="4" t="s">
        <v>5</v>
      </c>
      <c r="E1570" s="3">
        <v>22</v>
      </c>
      <c r="F1570" s="3">
        <v>946</v>
      </c>
      <c r="G1570" s="4"/>
      <c r="H1570" t="str">
        <f>VLOOKUP(D1570,StateLookup!B:B,1,FALSE)</f>
        <v>AK</v>
      </c>
    </row>
    <row r="1571" spans="1:8" ht="15.75" thickBot="1" x14ac:dyDescent="0.3">
      <c r="A1571" s="6">
        <f t="shared" si="48"/>
        <v>43912</v>
      </c>
      <c r="B1571" s="6" t="str">
        <f t="shared" si="49"/>
        <v>43912AL</v>
      </c>
      <c r="C1571" s="3">
        <v>20200322</v>
      </c>
      <c r="D1571" s="4" t="s">
        <v>6</v>
      </c>
      <c r="E1571" s="3">
        <v>138</v>
      </c>
      <c r="F1571" s="5">
        <v>1464</v>
      </c>
      <c r="G1571" s="3">
        <v>0</v>
      </c>
      <c r="H1571" t="str">
        <f>VLOOKUP(D1571,StateLookup!B:B,1,FALSE)</f>
        <v>AL</v>
      </c>
    </row>
    <row r="1572" spans="1:8" ht="15.75" thickBot="1" x14ac:dyDescent="0.3">
      <c r="A1572" s="6">
        <f t="shared" si="48"/>
        <v>43912</v>
      </c>
      <c r="B1572" s="6" t="str">
        <f t="shared" si="49"/>
        <v>43912AR</v>
      </c>
      <c r="C1572" s="3">
        <v>20200322</v>
      </c>
      <c r="D1572" s="4" t="s">
        <v>7</v>
      </c>
      <c r="E1572" s="3">
        <v>165</v>
      </c>
      <c r="F1572" s="3">
        <v>711</v>
      </c>
      <c r="G1572" s="3">
        <v>0</v>
      </c>
      <c r="H1572" t="str">
        <f>VLOOKUP(D1572,StateLookup!B:B,1,FALSE)</f>
        <v>AR</v>
      </c>
    </row>
    <row r="1573" spans="1:8" ht="15.75" thickBot="1" x14ac:dyDescent="0.3">
      <c r="A1573" s="6">
        <f t="shared" si="48"/>
        <v>43912</v>
      </c>
      <c r="B1573" s="6" t="str">
        <f t="shared" si="49"/>
        <v>43912AS</v>
      </c>
      <c r="C1573" s="3">
        <v>20200322</v>
      </c>
      <c r="D1573" s="4" t="s">
        <v>8</v>
      </c>
      <c r="E1573" s="4"/>
      <c r="F1573" s="4"/>
      <c r="G1573" s="3">
        <v>0</v>
      </c>
      <c r="H1573" t="str">
        <f>VLOOKUP(D1573,StateLookup!B:B,1,FALSE)</f>
        <v>AS</v>
      </c>
    </row>
    <row r="1574" spans="1:8" ht="15.75" thickBot="1" x14ac:dyDescent="0.3">
      <c r="A1574" s="6">
        <f t="shared" si="48"/>
        <v>43912</v>
      </c>
      <c r="B1574" s="6" t="str">
        <f t="shared" si="49"/>
        <v>43912AZ</v>
      </c>
      <c r="C1574" s="3">
        <v>20200322</v>
      </c>
      <c r="D1574" s="4" t="s">
        <v>9</v>
      </c>
      <c r="E1574" s="3">
        <v>152</v>
      </c>
      <c r="F1574" s="3">
        <v>282</v>
      </c>
      <c r="G1574" s="3">
        <v>2</v>
      </c>
      <c r="H1574" t="str">
        <f>VLOOKUP(D1574,StateLookup!B:B,1,FALSE)</f>
        <v>AZ</v>
      </c>
    </row>
    <row r="1575" spans="1:8" ht="15.75" thickBot="1" x14ac:dyDescent="0.3">
      <c r="A1575" s="6">
        <f t="shared" si="48"/>
        <v>43912</v>
      </c>
      <c r="B1575" s="6" t="str">
        <f t="shared" si="49"/>
        <v>43912CA</v>
      </c>
      <c r="C1575" s="3">
        <v>20200322</v>
      </c>
      <c r="D1575" s="4" t="s">
        <v>10</v>
      </c>
      <c r="E1575" s="5">
        <v>1536</v>
      </c>
      <c r="F1575" s="5">
        <v>11304</v>
      </c>
      <c r="G1575" s="3">
        <v>27</v>
      </c>
      <c r="H1575" t="str">
        <f>VLOOKUP(D1575,StateLookup!B:B,1,FALSE)</f>
        <v>CA</v>
      </c>
    </row>
    <row r="1576" spans="1:8" ht="15.75" thickBot="1" x14ac:dyDescent="0.3">
      <c r="A1576" s="6">
        <f t="shared" si="48"/>
        <v>43912</v>
      </c>
      <c r="B1576" s="6" t="str">
        <f t="shared" si="49"/>
        <v>43912CO</v>
      </c>
      <c r="C1576" s="3">
        <v>20200322</v>
      </c>
      <c r="D1576" s="4" t="s">
        <v>11</v>
      </c>
      <c r="E1576" s="3">
        <v>475</v>
      </c>
      <c r="F1576" s="5">
        <v>4075</v>
      </c>
      <c r="G1576" s="3">
        <v>5</v>
      </c>
      <c r="H1576" t="str">
        <f>VLOOKUP(D1576,StateLookup!B:B,1,FALSE)</f>
        <v>CO</v>
      </c>
    </row>
    <row r="1577" spans="1:8" ht="15.75" thickBot="1" x14ac:dyDescent="0.3">
      <c r="A1577" s="6">
        <f t="shared" si="48"/>
        <v>43912</v>
      </c>
      <c r="B1577" s="6" t="str">
        <f t="shared" si="49"/>
        <v>43912CT</v>
      </c>
      <c r="C1577" s="3">
        <v>20200322</v>
      </c>
      <c r="D1577" s="4" t="s">
        <v>12</v>
      </c>
      <c r="E1577" s="3">
        <v>223</v>
      </c>
      <c r="F1577" s="5">
        <v>2877</v>
      </c>
      <c r="G1577" s="3">
        <v>5</v>
      </c>
      <c r="H1577" t="str">
        <f>VLOOKUP(D1577,StateLookup!B:B,1,FALSE)</f>
        <v>CT</v>
      </c>
    </row>
    <row r="1578" spans="1:8" ht="15.75" thickBot="1" x14ac:dyDescent="0.3">
      <c r="A1578" s="6">
        <f t="shared" si="48"/>
        <v>43912</v>
      </c>
      <c r="B1578" s="6" t="str">
        <f t="shared" si="49"/>
        <v>43912DC</v>
      </c>
      <c r="C1578" s="3">
        <v>20200322</v>
      </c>
      <c r="D1578" s="4" t="s">
        <v>13</v>
      </c>
      <c r="E1578" s="3">
        <v>98</v>
      </c>
      <c r="F1578" s="3">
        <v>957</v>
      </c>
      <c r="G1578" s="3">
        <v>1</v>
      </c>
      <c r="H1578" t="str">
        <f>VLOOKUP(D1578,StateLookup!B:B,1,FALSE)</f>
        <v>DC</v>
      </c>
    </row>
    <row r="1579" spans="1:8" ht="15.75" thickBot="1" x14ac:dyDescent="0.3">
      <c r="A1579" s="6">
        <f t="shared" si="48"/>
        <v>43912</v>
      </c>
      <c r="B1579" s="6" t="str">
        <f t="shared" si="49"/>
        <v>43912DE</v>
      </c>
      <c r="C1579" s="3">
        <v>20200322</v>
      </c>
      <c r="D1579" s="4" t="s">
        <v>14</v>
      </c>
      <c r="E1579" s="3">
        <v>56</v>
      </c>
      <c r="F1579" s="3">
        <v>36</v>
      </c>
      <c r="G1579" s="3">
        <v>0</v>
      </c>
      <c r="H1579" t="str">
        <f>VLOOKUP(D1579,StateLookup!B:B,1,FALSE)</f>
        <v>DE</v>
      </c>
    </row>
    <row r="1580" spans="1:8" ht="15.75" thickBot="1" x14ac:dyDescent="0.3">
      <c r="A1580" s="6">
        <f t="shared" si="48"/>
        <v>43912</v>
      </c>
      <c r="B1580" s="6" t="str">
        <f t="shared" si="49"/>
        <v>43912FL</v>
      </c>
      <c r="C1580" s="3">
        <v>20200322</v>
      </c>
      <c r="D1580" s="4" t="s">
        <v>15</v>
      </c>
      <c r="E1580" s="3">
        <v>830</v>
      </c>
      <c r="F1580" s="5">
        <v>7990</v>
      </c>
      <c r="G1580" s="3">
        <v>13</v>
      </c>
      <c r="H1580" t="str">
        <f>VLOOKUP(D1580,StateLookup!B:B,1,FALSE)</f>
        <v>FL</v>
      </c>
    </row>
    <row r="1581" spans="1:8" ht="15.75" thickBot="1" x14ac:dyDescent="0.3">
      <c r="A1581" s="6">
        <f t="shared" si="48"/>
        <v>43912</v>
      </c>
      <c r="B1581" s="6" t="str">
        <f t="shared" si="49"/>
        <v>43912GA</v>
      </c>
      <c r="C1581" s="3">
        <v>20200322</v>
      </c>
      <c r="D1581" s="4" t="s">
        <v>16</v>
      </c>
      <c r="E1581" s="3">
        <v>600</v>
      </c>
      <c r="F1581" s="5">
        <v>3420</v>
      </c>
      <c r="G1581" s="3">
        <v>23</v>
      </c>
      <c r="H1581" t="str">
        <f>VLOOKUP(D1581,StateLookup!B:B,1,FALSE)</f>
        <v>GA</v>
      </c>
    </row>
    <row r="1582" spans="1:8" ht="15.75" thickBot="1" x14ac:dyDescent="0.3">
      <c r="A1582" s="6">
        <f t="shared" si="48"/>
        <v>43912</v>
      </c>
      <c r="B1582" s="6" t="str">
        <f t="shared" si="49"/>
        <v>43912GU</v>
      </c>
      <c r="C1582" s="3">
        <v>20200322</v>
      </c>
      <c r="D1582" s="4" t="s">
        <v>17</v>
      </c>
      <c r="E1582" s="3">
        <v>27</v>
      </c>
      <c r="F1582" s="3">
        <v>126</v>
      </c>
      <c r="G1582" s="3">
        <v>1</v>
      </c>
      <c r="H1582" t="str">
        <f>VLOOKUP(D1582,StateLookup!B:B,1,FALSE)</f>
        <v>GU</v>
      </c>
    </row>
    <row r="1583" spans="1:8" ht="15.75" thickBot="1" x14ac:dyDescent="0.3">
      <c r="A1583" s="6">
        <f t="shared" si="48"/>
        <v>43912</v>
      </c>
      <c r="B1583" s="6" t="str">
        <f t="shared" si="49"/>
        <v>43912HI</v>
      </c>
      <c r="C1583" s="3">
        <v>20200322</v>
      </c>
      <c r="D1583" s="4" t="s">
        <v>18</v>
      </c>
      <c r="E1583" s="3">
        <v>48</v>
      </c>
      <c r="F1583" s="3">
        <v>263</v>
      </c>
      <c r="G1583" s="4"/>
      <c r="H1583" t="str">
        <f>VLOOKUP(D1583,StateLookup!B:B,1,FALSE)</f>
        <v>HI</v>
      </c>
    </row>
    <row r="1584" spans="1:8" ht="15.75" thickBot="1" x14ac:dyDescent="0.3">
      <c r="A1584" s="6">
        <f t="shared" si="48"/>
        <v>43912</v>
      </c>
      <c r="B1584" s="6" t="str">
        <f t="shared" si="49"/>
        <v>43912IA</v>
      </c>
      <c r="C1584" s="3">
        <v>20200322</v>
      </c>
      <c r="D1584" s="4" t="s">
        <v>19</v>
      </c>
      <c r="E1584" s="3">
        <v>90</v>
      </c>
      <c r="F1584" s="5">
        <v>1215</v>
      </c>
      <c r="G1584" s="4"/>
      <c r="H1584" t="str">
        <f>VLOOKUP(D1584,StateLookup!B:B,1,FALSE)</f>
        <v>IA</v>
      </c>
    </row>
    <row r="1585" spans="1:8" ht="15.75" thickBot="1" x14ac:dyDescent="0.3">
      <c r="A1585" s="6">
        <f t="shared" si="48"/>
        <v>43912</v>
      </c>
      <c r="B1585" s="6" t="str">
        <f t="shared" si="49"/>
        <v>43912ID</v>
      </c>
      <c r="C1585" s="3">
        <v>20200322</v>
      </c>
      <c r="D1585" s="4" t="s">
        <v>20</v>
      </c>
      <c r="E1585" s="3">
        <v>42</v>
      </c>
      <c r="F1585" s="5">
        <v>1175</v>
      </c>
      <c r="G1585" s="3">
        <v>0</v>
      </c>
      <c r="H1585" t="str">
        <f>VLOOKUP(D1585,StateLookup!B:B,1,FALSE)</f>
        <v>ID</v>
      </c>
    </row>
    <row r="1586" spans="1:8" ht="15.75" thickBot="1" x14ac:dyDescent="0.3">
      <c r="A1586" s="6">
        <f t="shared" si="48"/>
        <v>43912</v>
      </c>
      <c r="B1586" s="6" t="str">
        <f t="shared" si="49"/>
        <v>43912IL</v>
      </c>
      <c r="C1586" s="3">
        <v>20200322</v>
      </c>
      <c r="D1586" s="4" t="s">
        <v>21</v>
      </c>
      <c r="E1586" s="5">
        <v>1049</v>
      </c>
      <c r="F1586" s="5">
        <v>7271</v>
      </c>
      <c r="G1586" s="3">
        <v>9</v>
      </c>
      <c r="H1586" t="str">
        <f>VLOOKUP(D1586,StateLookup!B:B,1,FALSE)</f>
        <v>IL</v>
      </c>
    </row>
    <row r="1587" spans="1:8" ht="15.75" thickBot="1" x14ac:dyDescent="0.3">
      <c r="A1587" s="6">
        <f t="shared" si="48"/>
        <v>43912</v>
      </c>
      <c r="B1587" s="6" t="str">
        <f t="shared" si="49"/>
        <v>43912IN</v>
      </c>
      <c r="C1587" s="3">
        <v>20200322</v>
      </c>
      <c r="D1587" s="4" t="s">
        <v>22</v>
      </c>
      <c r="E1587" s="3">
        <v>201</v>
      </c>
      <c r="F1587" s="5">
        <v>1293</v>
      </c>
      <c r="G1587" s="3">
        <v>6</v>
      </c>
      <c r="H1587" t="str">
        <f>VLOOKUP(D1587,StateLookup!B:B,1,FALSE)</f>
        <v>IN</v>
      </c>
    </row>
    <row r="1588" spans="1:8" ht="15.75" thickBot="1" x14ac:dyDescent="0.3">
      <c r="A1588" s="6">
        <f t="shared" si="48"/>
        <v>43912</v>
      </c>
      <c r="B1588" s="6" t="str">
        <f t="shared" si="49"/>
        <v>43912KS</v>
      </c>
      <c r="C1588" s="3">
        <v>20200322</v>
      </c>
      <c r="D1588" s="4" t="s">
        <v>23</v>
      </c>
      <c r="E1588" s="3">
        <v>64</v>
      </c>
      <c r="F1588" s="3">
        <v>417</v>
      </c>
      <c r="G1588" s="3">
        <v>2</v>
      </c>
      <c r="H1588" t="str">
        <f>VLOOKUP(D1588,StateLookup!B:B,1,FALSE)</f>
        <v>KS</v>
      </c>
    </row>
    <row r="1589" spans="1:8" ht="15.75" thickBot="1" x14ac:dyDescent="0.3">
      <c r="A1589" s="6">
        <f t="shared" si="48"/>
        <v>43912</v>
      </c>
      <c r="B1589" s="6" t="str">
        <f t="shared" si="49"/>
        <v>43912KY</v>
      </c>
      <c r="C1589" s="3">
        <v>20200322</v>
      </c>
      <c r="D1589" s="4" t="s">
        <v>24</v>
      </c>
      <c r="E1589" s="3">
        <v>99</v>
      </c>
      <c r="F1589" s="5">
        <v>1472</v>
      </c>
      <c r="G1589" s="3">
        <v>3</v>
      </c>
      <c r="H1589" t="str">
        <f>VLOOKUP(D1589,StateLookup!B:B,1,FALSE)</f>
        <v>KY</v>
      </c>
    </row>
    <row r="1590" spans="1:8" ht="15.75" thickBot="1" x14ac:dyDescent="0.3">
      <c r="A1590" s="6">
        <f t="shared" si="48"/>
        <v>43912</v>
      </c>
      <c r="B1590" s="6" t="str">
        <f t="shared" si="49"/>
        <v>43912LA</v>
      </c>
      <c r="C1590" s="3">
        <v>20200322</v>
      </c>
      <c r="D1590" s="4" t="s">
        <v>25</v>
      </c>
      <c r="E1590" s="3">
        <v>837</v>
      </c>
      <c r="F1590" s="5">
        <v>2661</v>
      </c>
      <c r="G1590" s="3">
        <v>20</v>
      </c>
      <c r="H1590" t="str">
        <f>VLOOKUP(D1590,StateLookup!B:B,1,FALSE)</f>
        <v>LA</v>
      </c>
    </row>
    <row r="1591" spans="1:8" ht="15.75" thickBot="1" x14ac:dyDescent="0.3">
      <c r="A1591" s="6">
        <f t="shared" si="48"/>
        <v>43912</v>
      </c>
      <c r="B1591" s="6" t="str">
        <f t="shared" si="49"/>
        <v>43912MA</v>
      </c>
      <c r="C1591" s="3">
        <v>20200322</v>
      </c>
      <c r="D1591" s="4" t="s">
        <v>26</v>
      </c>
      <c r="E1591" s="3">
        <v>646</v>
      </c>
      <c r="F1591" s="5">
        <v>5459</v>
      </c>
      <c r="G1591" s="3">
        <v>5</v>
      </c>
      <c r="H1591" t="str">
        <f>VLOOKUP(D1591,StateLookup!B:B,1,FALSE)</f>
        <v>MA</v>
      </c>
    </row>
    <row r="1592" spans="1:8" ht="15.75" thickBot="1" x14ac:dyDescent="0.3">
      <c r="A1592" s="6">
        <f t="shared" si="48"/>
        <v>43912</v>
      </c>
      <c r="B1592" s="6" t="str">
        <f t="shared" si="49"/>
        <v>43912MD</v>
      </c>
      <c r="C1592" s="3">
        <v>20200322</v>
      </c>
      <c r="D1592" s="4" t="s">
        <v>27</v>
      </c>
      <c r="E1592" s="3">
        <v>244</v>
      </c>
      <c r="F1592" s="3">
        <v>94</v>
      </c>
      <c r="G1592" s="3">
        <v>3</v>
      </c>
      <c r="H1592" t="str">
        <f>VLOOKUP(D1592,StateLookup!B:B,1,FALSE)</f>
        <v>MD</v>
      </c>
    </row>
    <row r="1593" spans="1:8" ht="15.75" thickBot="1" x14ac:dyDescent="0.3">
      <c r="A1593" s="6">
        <f t="shared" si="48"/>
        <v>43912</v>
      </c>
      <c r="B1593" s="6" t="str">
        <f t="shared" si="49"/>
        <v>43912ME</v>
      </c>
      <c r="C1593" s="3">
        <v>20200322</v>
      </c>
      <c r="D1593" s="4" t="s">
        <v>28</v>
      </c>
      <c r="E1593" s="3">
        <v>89</v>
      </c>
      <c r="F1593" s="5">
        <v>2264</v>
      </c>
      <c r="G1593" s="4"/>
      <c r="H1593" t="str">
        <f>VLOOKUP(D1593,StateLookup!B:B,1,FALSE)</f>
        <v>ME</v>
      </c>
    </row>
    <row r="1594" spans="1:8" ht="15.75" thickBot="1" x14ac:dyDescent="0.3">
      <c r="A1594" s="6">
        <f t="shared" si="48"/>
        <v>43912</v>
      </c>
      <c r="B1594" s="6" t="str">
        <f t="shared" si="49"/>
        <v>43912MI</v>
      </c>
      <c r="C1594" s="3">
        <v>20200322</v>
      </c>
      <c r="D1594" s="4" t="s">
        <v>29</v>
      </c>
      <c r="E1594" s="5">
        <v>5098</v>
      </c>
      <c r="F1594" s="5">
        <v>3712</v>
      </c>
      <c r="G1594" s="3">
        <v>8</v>
      </c>
      <c r="H1594" t="str">
        <f>VLOOKUP(D1594,StateLookup!B:B,1,FALSE)</f>
        <v>MI</v>
      </c>
    </row>
    <row r="1595" spans="1:8" ht="15.75" thickBot="1" x14ac:dyDescent="0.3">
      <c r="A1595" s="6">
        <f t="shared" si="48"/>
        <v>43912</v>
      </c>
      <c r="B1595" s="6" t="str">
        <f t="shared" si="49"/>
        <v>43912MN</v>
      </c>
      <c r="C1595" s="3">
        <v>20200322</v>
      </c>
      <c r="D1595" s="4" t="s">
        <v>30</v>
      </c>
      <c r="E1595" s="3">
        <v>169</v>
      </c>
      <c r="F1595" s="5">
        <v>4511</v>
      </c>
      <c r="G1595" s="3">
        <v>1</v>
      </c>
      <c r="H1595" t="str">
        <f>VLOOKUP(D1595,StateLookup!B:B,1,FALSE)</f>
        <v>MN</v>
      </c>
    </row>
    <row r="1596" spans="1:8" ht="15.75" thickBot="1" x14ac:dyDescent="0.3">
      <c r="A1596" s="6">
        <f t="shared" si="48"/>
        <v>43912</v>
      </c>
      <c r="B1596" s="6" t="str">
        <f t="shared" si="49"/>
        <v>43912MO</v>
      </c>
      <c r="C1596" s="3">
        <v>20200322</v>
      </c>
      <c r="D1596" s="4" t="s">
        <v>31</v>
      </c>
      <c r="E1596" s="3">
        <v>90</v>
      </c>
      <c r="F1596" s="3">
        <v>369</v>
      </c>
      <c r="G1596" s="3">
        <v>3</v>
      </c>
      <c r="H1596" t="str">
        <f>VLOOKUP(D1596,StateLookup!B:B,1,FALSE)</f>
        <v>MO</v>
      </c>
    </row>
    <row r="1597" spans="1:8" ht="15.75" thickBot="1" x14ac:dyDescent="0.3">
      <c r="A1597" s="6">
        <f t="shared" si="48"/>
        <v>43912</v>
      </c>
      <c r="B1597" s="6" t="str">
        <f t="shared" si="49"/>
        <v>43912MP</v>
      </c>
      <c r="C1597" s="3">
        <v>20200322</v>
      </c>
      <c r="D1597" s="4" t="s">
        <v>32</v>
      </c>
      <c r="E1597" s="3">
        <v>0</v>
      </c>
      <c r="F1597" s="4"/>
      <c r="G1597" s="3">
        <v>0</v>
      </c>
      <c r="H1597" t="str">
        <f>VLOOKUP(D1597,StateLookup!B:B,1,FALSE)</f>
        <v>MP</v>
      </c>
    </row>
    <row r="1598" spans="1:8" ht="15.75" thickBot="1" x14ac:dyDescent="0.3">
      <c r="A1598" s="6">
        <f t="shared" si="48"/>
        <v>43912</v>
      </c>
      <c r="B1598" s="6" t="str">
        <f t="shared" si="49"/>
        <v>43912MS</v>
      </c>
      <c r="C1598" s="3">
        <v>20200322</v>
      </c>
      <c r="D1598" s="4" t="s">
        <v>33</v>
      </c>
      <c r="E1598" s="3">
        <v>207</v>
      </c>
      <c r="F1598" s="5">
        <v>1114</v>
      </c>
      <c r="G1598" s="3">
        <v>1</v>
      </c>
      <c r="H1598" t="str">
        <f>VLOOKUP(D1598,StateLookup!B:B,1,FALSE)</f>
        <v>MS</v>
      </c>
    </row>
    <row r="1599" spans="1:8" ht="15.75" thickBot="1" x14ac:dyDescent="0.3">
      <c r="A1599" s="6">
        <f t="shared" si="48"/>
        <v>43912</v>
      </c>
      <c r="B1599" s="6" t="str">
        <f t="shared" si="49"/>
        <v>43912MT</v>
      </c>
      <c r="C1599" s="3">
        <v>20200322</v>
      </c>
      <c r="D1599" s="4" t="s">
        <v>34</v>
      </c>
      <c r="E1599" s="3">
        <v>31</v>
      </c>
      <c r="F1599" s="5">
        <v>1146</v>
      </c>
      <c r="G1599" s="4"/>
      <c r="H1599" t="str">
        <f>VLOOKUP(D1599,StateLookup!B:B,1,FALSE)</f>
        <v>MT</v>
      </c>
    </row>
    <row r="1600" spans="1:8" ht="15.75" thickBot="1" x14ac:dyDescent="0.3">
      <c r="A1600" s="6">
        <f t="shared" si="48"/>
        <v>43912</v>
      </c>
      <c r="B1600" s="6" t="str">
        <f t="shared" si="49"/>
        <v>43912NC</v>
      </c>
      <c r="C1600" s="3">
        <v>20200322</v>
      </c>
      <c r="D1600" s="4" t="s">
        <v>35</v>
      </c>
      <c r="E1600" s="3">
        <v>255</v>
      </c>
      <c r="F1600" s="5">
        <v>6183</v>
      </c>
      <c r="G1600" s="3">
        <v>0</v>
      </c>
      <c r="H1600" t="str">
        <f>VLOOKUP(D1600,StateLookup!B:B,1,FALSE)</f>
        <v>NC</v>
      </c>
    </row>
    <row r="1601" spans="1:8" ht="15.75" thickBot="1" x14ac:dyDescent="0.3">
      <c r="A1601" s="6">
        <f t="shared" si="48"/>
        <v>43912</v>
      </c>
      <c r="B1601" s="6" t="str">
        <f t="shared" si="49"/>
        <v>43912ND</v>
      </c>
      <c r="C1601" s="3">
        <v>20200322</v>
      </c>
      <c r="D1601" s="4" t="s">
        <v>36</v>
      </c>
      <c r="E1601" s="3">
        <v>28</v>
      </c>
      <c r="F1601" s="5">
        <v>1260</v>
      </c>
      <c r="G1601" s="3">
        <v>0</v>
      </c>
      <c r="H1601" t="str">
        <f>VLOOKUP(D1601,StateLookup!B:B,1,FALSE)</f>
        <v>ND</v>
      </c>
    </row>
    <row r="1602" spans="1:8" ht="15.75" thickBot="1" x14ac:dyDescent="0.3">
      <c r="A1602" s="6">
        <f t="shared" si="48"/>
        <v>43912</v>
      </c>
      <c r="B1602" s="6" t="str">
        <f t="shared" si="49"/>
        <v>43912NE</v>
      </c>
      <c r="C1602" s="3">
        <v>20200322</v>
      </c>
      <c r="D1602" s="4" t="s">
        <v>37</v>
      </c>
      <c r="E1602" s="3">
        <v>48</v>
      </c>
      <c r="F1602" s="3">
        <v>356</v>
      </c>
      <c r="G1602" s="3">
        <v>0</v>
      </c>
      <c r="H1602" t="str">
        <f>VLOOKUP(D1602,StateLookup!B:B,1,FALSE)</f>
        <v>NE</v>
      </c>
    </row>
    <row r="1603" spans="1:8" ht="15.75" thickBot="1" x14ac:dyDescent="0.3">
      <c r="A1603" s="6">
        <f t="shared" ref="A1603:A1666" si="50">DATE(LEFT(C1603,4),LEFT(RIGHT(C1603,4),2),RIGHT(C1603,2))</f>
        <v>43912</v>
      </c>
      <c r="B1603" s="6" t="str">
        <f t="shared" ref="B1603:B1666" si="51">A1603&amp;D1603</f>
        <v>43912NH</v>
      </c>
      <c r="C1603" s="3">
        <v>20200322</v>
      </c>
      <c r="D1603" s="4" t="s">
        <v>38</v>
      </c>
      <c r="E1603" s="3">
        <v>65</v>
      </c>
      <c r="F1603" s="5">
        <v>1188</v>
      </c>
      <c r="G1603" s="4"/>
      <c r="H1603" t="str">
        <f>VLOOKUP(D1603,StateLookup!B:B,1,FALSE)</f>
        <v>NH</v>
      </c>
    </row>
    <row r="1604" spans="1:8" ht="15.75" thickBot="1" x14ac:dyDescent="0.3">
      <c r="A1604" s="6">
        <f t="shared" si="50"/>
        <v>43912</v>
      </c>
      <c r="B1604" s="6" t="str">
        <f t="shared" si="51"/>
        <v>43912NJ</v>
      </c>
      <c r="C1604" s="3">
        <v>20200322</v>
      </c>
      <c r="D1604" s="4" t="s">
        <v>39</v>
      </c>
      <c r="E1604" s="5">
        <v>1914</v>
      </c>
      <c r="F1604" s="3">
        <v>327</v>
      </c>
      <c r="G1604" s="3">
        <v>20</v>
      </c>
      <c r="H1604" t="str">
        <f>VLOOKUP(D1604,StateLookup!B:B,1,FALSE)</f>
        <v>NJ</v>
      </c>
    </row>
    <row r="1605" spans="1:8" ht="15.75" thickBot="1" x14ac:dyDescent="0.3">
      <c r="A1605" s="6">
        <f t="shared" si="50"/>
        <v>43912</v>
      </c>
      <c r="B1605" s="6" t="str">
        <f t="shared" si="51"/>
        <v>43912NM</v>
      </c>
      <c r="C1605" s="3">
        <v>20200322</v>
      </c>
      <c r="D1605" s="4" t="s">
        <v>40</v>
      </c>
      <c r="E1605" s="3">
        <v>57</v>
      </c>
      <c r="F1605" s="5">
        <v>4722</v>
      </c>
      <c r="G1605" s="4"/>
      <c r="H1605" t="str">
        <f>VLOOKUP(D1605,StateLookup!B:B,1,FALSE)</f>
        <v>NM</v>
      </c>
    </row>
    <row r="1606" spans="1:8" ht="15.75" thickBot="1" x14ac:dyDescent="0.3">
      <c r="A1606" s="6">
        <f t="shared" si="50"/>
        <v>43912</v>
      </c>
      <c r="B1606" s="6" t="str">
        <f t="shared" si="51"/>
        <v>43912NV</v>
      </c>
      <c r="C1606" s="3">
        <v>20200322</v>
      </c>
      <c r="D1606" s="4" t="s">
        <v>41</v>
      </c>
      <c r="E1606" s="3">
        <v>190</v>
      </c>
      <c r="F1606" s="5">
        <v>2448</v>
      </c>
      <c r="G1606" s="3">
        <v>2</v>
      </c>
      <c r="H1606" t="str">
        <f>VLOOKUP(D1606,StateLookup!B:B,1,FALSE)</f>
        <v>NV</v>
      </c>
    </row>
    <row r="1607" spans="1:8" ht="15.75" thickBot="1" x14ac:dyDescent="0.3">
      <c r="A1607" s="6">
        <f t="shared" si="50"/>
        <v>43912</v>
      </c>
      <c r="B1607" s="6" t="str">
        <f t="shared" si="51"/>
        <v>43912NY</v>
      </c>
      <c r="C1607" s="3">
        <v>20200322</v>
      </c>
      <c r="D1607" s="4" t="s">
        <v>42</v>
      </c>
      <c r="E1607" s="5">
        <v>15168</v>
      </c>
      <c r="F1607" s="5">
        <v>46233</v>
      </c>
      <c r="G1607" s="3">
        <v>114</v>
      </c>
      <c r="H1607" t="str">
        <f>VLOOKUP(D1607,StateLookup!B:B,1,FALSE)</f>
        <v>NY</v>
      </c>
    </row>
    <row r="1608" spans="1:8" ht="15.75" thickBot="1" x14ac:dyDescent="0.3">
      <c r="A1608" s="6">
        <f t="shared" si="50"/>
        <v>43912</v>
      </c>
      <c r="B1608" s="6" t="str">
        <f t="shared" si="51"/>
        <v>43912OH</v>
      </c>
      <c r="C1608" s="3">
        <v>20200322</v>
      </c>
      <c r="D1608" s="4" t="s">
        <v>43</v>
      </c>
      <c r="E1608" s="3">
        <v>351</v>
      </c>
      <c r="F1608" s="3">
        <v>140</v>
      </c>
      <c r="G1608" s="3">
        <v>3</v>
      </c>
      <c r="H1608" t="str">
        <f>VLOOKUP(D1608,StateLookup!B:B,1,FALSE)</f>
        <v>OH</v>
      </c>
    </row>
    <row r="1609" spans="1:8" ht="15.75" thickBot="1" x14ac:dyDescent="0.3">
      <c r="A1609" s="6">
        <f t="shared" si="50"/>
        <v>43912</v>
      </c>
      <c r="B1609" s="6" t="str">
        <f t="shared" si="51"/>
        <v>43912OK</v>
      </c>
      <c r="C1609" s="3">
        <v>20200322</v>
      </c>
      <c r="D1609" s="4" t="s">
        <v>44</v>
      </c>
      <c r="E1609" s="3">
        <v>67</v>
      </c>
      <c r="F1609" s="3">
        <v>669</v>
      </c>
      <c r="G1609" s="3">
        <v>2</v>
      </c>
      <c r="H1609" t="str">
        <f>VLOOKUP(D1609,StateLookup!B:B,1,FALSE)</f>
        <v>OK</v>
      </c>
    </row>
    <row r="1610" spans="1:8" ht="15.75" thickBot="1" x14ac:dyDescent="0.3">
      <c r="A1610" s="6">
        <f t="shared" si="50"/>
        <v>43912</v>
      </c>
      <c r="B1610" s="6" t="str">
        <f t="shared" si="51"/>
        <v>43912OR</v>
      </c>
      <c r="C1610" s="3">
        <v>20200322</v>
      </c>
      <c r="D1610" s="4" t="s">
        <v>45</v>
      </c>
      <c r="E1610" s="3">
        <v>161</v>
      </c>
      <c r="F1610" s="5">
        <v>2864</v>
      </c>
      <c r="G1610" s="3">
        <v>4</v>
      </c>
      <c r="H1610" t="str">
        <f>VLOOKUP(D1610,StateLookup!B:B,1,FALSE)</f>
        <v>OR</v>
      </c>
    </row>
    <row r="1611" spans="1:8" ht="15.75" thickBot="1" x14ac:dyDescent="0.3">
      <c r="A1611" s="6">
        <f t="shared" si="50"/>
        <v>43912</v>
      </c>
      <c r="B1611" s="6" t="str">
        <f t="shared" si="51"/>
        <v>43912PA</v>
      </c>
      <c r="C1611" s="3">
        <v>20200322</v>
      </c>
      <c r="D1611" s="4" t="s">
        <v>46</v>
      </c>
      <c r="E1611" s="3">
        <v>479</v>
      </c>
      <c r="F1611" s="5">
        <v>4964</v>
      </c>
      <c r="G1611" s="3">
        <v>2</v>
      </c>
      <c r="H1611" t="str">
        <f>VLOOKUP(D1611,StateLookup!B:B,1,FALSE)</f>
        <v>PA</v>
      </c>
    </row>
    <row r="1612" spans="1:8" ht="15.75" thickBot="1" x14ac:dyDescent="0.3">
      <c r="A1612" s="6">
        <f t="shared" si="50"/>
        <v>43912</v>
      </c>
      <c r="B1612" s="6" t="str">
        <f t="shared" si="51"/>
        <v>43912PR</v>
      </c>
      <c r="C1612" s="3">
        <v>20200322</v>
      </c>
      <c r="D1612" s="4" t="s">
        <v>47</v>
      </c>
      <c r="E1612" s="3">
        <v>23</v>
      </c>
      <c r="F1612" s="3">
        <v>183</v>
      </c>
      <c r="G1612" s="4"/>
      <c r="H1612" t="str">
        <f>VLOOKUP(D1612,StateLookup!B:B,1,FALSE)</f>
        <v>PR</v>
      </c>
    </row>
    <row r="1613" spans="1:8" ht="15.75" thickBot="1" x14ac:dyDescent="0.3">
      <c r="A1613" s="6">
        <f t="shared" si="50"/>
        <v>43912</v>
      </c>
      <c r="B1613" s="6" t="str">
        <f t="shared" si="51"/>
        <v>43912RI</v>
      </c>
      <c r="C1613" s="3">
        <v>20200322</v>
      </c>
      <c r="D1613" s="4" t="s">
        <v>48</v>
      </c>
      <c r="E1613" s="3">
        <v>83</v>
      </c>
      <c r="F1613" s="3">
        <v>932</v>
      </c>
      <c r="G1613" s="4"/>
      <c r="H1613" t="str">
        <f>VLOOKUP(D1613,StateLookup!B:B,1,FALSE)</f>
        <v>RI</v>
      </c>
    </row>
    <row r="1614" spans="1:8" ht="15.75" thickBot="1" x14ac:dyDescent="0.3">
      <c r="A1614" s="6">
        <f t="shared" si="50"/>
        <v>43912</v>
      </c>
      <c r="B1614" s="6" t="str">
        <f t="shared" si="51"/>
        <v>43912SC</v>
      </c>
      <c r="C1614" s="3">
        <v>20200322</v>
      </c>
      <c r="D1614" s="4" t="s">
        <v>49</v>
      </c>
      <c r="E1614" s="3">
        <v>195</v>
      </c>
      <c r="F1614" s="5">
        <v>1466</v>
      </c>
      <c r="G1614" s="3">
        <v>3</v>
      </c>
      <c r="H1614" t="str">
        <f>VLOOKUP(D1614,StateLookup!B:B,1,FALSE)</f>
        <v>SC</v>
      </c>
    </row>
    <row r="1615" spans="1:8" ht="15.75" thickBot="1" x14ac:dyDescent="0.3">
      <c r="A1615" s="6">
        <f t="shared" si="50"/>
        <v>43912</v>
      </c>
      <c r="B1615" s="6" t="str">
        <f t="shared" si="51"/>
        <v>43912SD</v>
      </c>
      <c r="C1615" s="3">
        <v>20200322</v>
      </c>
      <c r="D1615" s="4" t="s">
        <v>50</v>
      </c>
      <c r="E1615" s="3">
        <v>21</v>
      </c>
      <c r="F1615" s="3">
        <v>740</v>
      </c>
      <c r="G1615" s="3">
        <v>1</v>
      </c>
      <c r="H1615" t="str">
        <f>VLOOKUP(D1615,StateLookup!B:B,1,FALSE)</f>
        <v>SD</v>
      </c>
    </row>
    <row r="1616" spans="1:8" ht="15.75" thickBot="1" x14ac:dyDescent="0.3">
      <c r="A1616" s="6">
        <f t="shared" si="50"/>
        <v>43912</v>
      </c>
      <c r="B1616" s="6" t="str">
        <f t="shared" si="51"/>
        <v>43912TN</v>
      </c>
      <c r="C1616" s="3">
        <v>20200322</v>
      </c>
      <c r="D1616" s="4" t="s">
        <v>51</v>
      </c>
      <c r="E1616" s="3">
        <v>505</v>
      </c>
      <c r="F1616" s="5">
        <v>3272</v>
      </c>
      <c r="G1616" s="4"/>
      <c r="H1616" t="str">
        <f>VLOOKUP(D1616,StateLookup!B:B,1,FALSE)</f>
        <v>TN</v>
      </c>
    </row>
    <row r="1617" spans="1:8" ht="15.75" thickBot="1" x14ac:dyDescent="0.3">
      <c r="A1617" s="6">
        <f t="shared" si="50"/>
        <v>43912</v>
      </c>
      <c r="B1617" s="6" t="str">
        <f t="shared" si="51"/>
        <v>43912TX</v>
      </c>
      <c r="C1617" s="3">
        <v>20200322</v>
      </c>
      <c r="D1617" s="4" t="s">
        <v>52</v>
      </c>
      <c r="E1617" s="3">
        <v>334</v>
      </c>
      <c r="F1617" s="5">
        <v>8422</v>
      </c>
      <c r="G1617" s="3">
        <v>5</v>
      </c>
      <c r="H1617" t="str">
        <f>VLOOKUP(D1617,StateLookup!B:B,1,FALSE)</f>
        <v>TX</v>
      </c>
    </row>
    <row r="1618" spans="1:8" ht="15.75" thickBot="1" x14ac:dyDescent="0.3">
      <c r="A1618" s="6">
        <f t="shared" si="50"/>
        <v>43912</v>
      </c>
      <c r="B1618" s="6" t="str">
        <f t="shared" si="51"/>
        <v>43912UT</v>
      </c>
      <c r="C1618" s="3">
        <v>20200322</v>
      </c>
      <c r="D1618" s="4" t="s">
        <v>53</v>
      </c>
      <c r="E1618" s="3">
        <v>181</v>
      </c>
      <c r="F1618" s="5">
        <v>3508</v>
      </c>
      <c r="G1618" s="3">
        <v>1</v>
      </c>
      <c r="H1618" t="str">
        <f>VLOOKUP(D1618,StateLookup!B:B,1,FALSE)</f>
        <v>UT</v>
      </c>
    </row>
    <row r="1619" spans="1:8" ht="15.75" thickBot="1" x14ac:dyDescent="0.3">
      <c r="A1619" s="6">
        <f t="shared" si="50"/>
        <v>43912</v>
      </c>
      <c r="B1619" s="6" t="str">
        <f t="shared" si="51"/>
        <v>43912VA</v>
      </c>
      <c r="C1619" s="3">
        <v>20200322</v>
      </c>
      <c r="D1619" s="4" t="s">
        <v>54</v>
      </c>
      <c r="E1619" s="3">
        <v>219</v>
      </c>
      <c r="F1619" s="5">
        <v>3118</v>
      </c>
      <c r="G1619" s="3">
        <v>3</v>
      </c>
      <c r="H1619" t="str">
        <f>VLOOKUP(D1619,StateLookup!B:B,1,FALSE)</f>
        <v>VA</v>
      </c>
    </row>
    <row r="1620" spans="1:8" ht="15.75" thickBot="1" x14ac:dyDescent="0.3">
      <c r="A1620" s="6">
        <f t="shared" si="50"/>
        <v>43912</v>
      </c>
      <c r="B1620" s="6" t="str">
        <f t="shared" si="51"/>
        <v>43912VI</v>
      </c>
      <c r="C1620" s="3">
        <v>20200322</v>
      </c>
      <c r="D1620" s="4" t="s">
        <v>55</v>
      </c>
      <c r="E1620" s="3">
        <v>6</v>
      </c>
      <c r="F1620" s="4"/>
      <c r="G1620" s="4"/>
      <c r="H1620" t="str">
        <f>VLOOKUP(D1620,StateLookup!B:B,1,FALSE)</f>
        <v>VI</v>
      </c>
    </row>
    <row r="1621" spans="1:8" ht="15.75" thickBot="1" x14ac:dyDescent="0.3">
      <c r="A1621" s="6">
        <f t="shared" si="50"/>
        <v>43912</v>
      </c>
      <c r="B1621" s="6" t="str">
        <f t="shared" si="51"/>
        <v>43912VT</v>
      </c>
      <c r="C1621" s="3">
        <v>20200322</v>
      </c>
      <c r="D1621" s="4" t="s">
        <v>56</v>
      </c>
      <c r="E1621" s="3">
        <v>52</v>
      </c>
      <c r="F1621" s="5">
        <v>1106</v>
      </c>
      <c r="G1621" s="3">
        <v>2</v>
      </c>
      <c r="H1621" t="str">
        <f>VLOOKUP(D1621,StateLookup!B:B,1,FALSE)</f>
        <v>VT</v>
      </c>
    </row>
    <row r="1622" spans="1:8" ht="15.75" thickBot="1" x14ac:dyDescent="0.3">
      <c r="A1622" s="6">
        <f t="shared" si="50"/>
        <v>43912</v>
      </c>
      <c r="B1622" s="6" t="str">
        <f t="shared" si="51"/>
        <v>43912WA</v>
      </c>
      <c r="C1622" s="3">
        <v>20200322</v>
      </c>
      <c r="D1622" s="4" t="s">
        <v>57</v>
      </c>
      <c r="E1622" s="5">
        <v>2242</v>
      </c>
      <c r="F1622" s="5">
        <v>25328</v>
      </c>
      <c r="G1622" s="3">
        <v>122</v>
      </c>
      <c r="H1622" t="str">
        <f>VLOOKUP(D1622,StateLookup!B:B,1,FALSE)</f>
        <v>WA</v>
      </c>
    </row>
    <row r="1623" spans="1:8" ht="15.75" thickBot="1" x14ac:dyDescent="0.3">
      <c r="A1623" s="6">
        <f t="shared" si="50"/>
        <v>43912</v>
      </c>
      <c r="B1623" s="6" t="str">
        <f t="shared" si="51"/>
        <v>43912WI</v>
      </c>
      <c r="C1623" s="3">
        <v>20200322</v>
      </c>
      <c r="D1623" s="4" t="s">
        <v>58</v>
      </c>
      <c r="E1623" s="3">
        <v>385</v>
      </c>
      <c r="F1623" s="5">
        <v>6230</v>
      </c>
      <c r="G1623" s="3">
        <v>4</v>
      </c>
      <c r="H1623" t="str">
        <f>VLOOKUP(D1623,StateLookup!B:B,1,FALSE)</f>
        <v>WI</v>
      </c>
    </row>
    <row r="1624" spans="1:8" ht="15.75" thickBot="1" x14ac:dyDescent="0.3">
      <c r="A1624" s="6">
        <f t="shared" si="50"/>
        <v>43912</v>
      </c>
      <c r="B1624" s="6" t="str">
        <f t="shared" si="51"/>
        <v>43912WV</v>
      </c>
      <c r="C1624" s="3">
        <v>20200322</v>
      </c>
      <c r="D1624" s="4" t="s">
        <v>59</v>
      </c>
      <c r="E1624" s="3">
        <v>12</v>
      </c>
      <c r="F1624" s="3">
        <v>385</v>
      </c>
      <c r="G1624" s="3">
        <v>0</v>
      </c>
      <c r="H1624" t="str">
        <f>VLOOKUP(D1624,StateLookup!B:B,1,FALSE)</f>
        <v>WV</v>
      </c>
    </row>
    <row r="1625" spans="1:8" ht="15.75" thickBot="1" x14ac:dyDescent="0.3">
      <c r="A1625" s="6">
        <f t="shared" si="50"/>
        <v>43912</v>
      </c>
      <c r="B1625" s="6" t="str">
        <f t="shared" si="51"/>
        <v>43912WY</v>
      </c>
      <c r="C1625" s="3">
        <v>20200322</v>
      </c>
      <c r="D1625" s="4" t="s">
        <v>60</v>
      </c>
      <c r="E1625" s="3">
        <v>24</v>
      </c>
      <c r="F1625" s="3">
        <v>438</v>
      </c>
      <c r="G1625" s="4"/>
      <c r="H1625" t="str">
        <f>VLOOKUP(D1625,StateLookup!B:B,1,FALSE)</f>
        <v>WY</v>
      </c>
    </row>
    <row r="1626" spans="1:8" ht="15.75" thickBot="1" x14ac:dyDescent="0.3">
      <c r="A1626" s="6">
        <f t="shared" si="50"/>
        <v>43911</v>
      </c>
      <c r="B1626" s="6" t="str">
        <f t="shared" si="51"/>
        <v>43911AK</v>
      </c>
      <c r="C1626" s="3">
        <v>20200321</v>
      </c>
      <c r="D1626" s="4" t="s">
        <v>5</v>
      </c>
      <c r="E1626" s="3">
        <v>14</v>
      </c>
      <c r="F1626" s="3">
        <v>758</v>
      </c>
      <c r="G1626" s="4"/>
      <c r="H1626" t="str">
        <f>VLOOKUP(D1626,StateLookup!B:B,1,FALSE)</f>
        <v>AK</v>
      </c>
    </row>
    <row r="1627" spans="1:8" ht="15.75" thickBot="1" x14ac:dyDescent="0.3">
      <c r="A1627" s="6">
        <f t="shared" si="50"/>
        <v>43911</v>
      </c>
      <c r="B1627" s="6" t="str">
        <f t="shared" si="51"/>
        <v>43911AL</v>
      </c>
      <c r="C1627" s="3">
        <v>20200321</v>
      </c>
      <c r="D1627" s="4" t="s">
        <v>6</v>
      </c>
      <c r="E1627" s="3">
        <v>124</v>
      </c>
      <c r="F1627" s="3">
        <v>28</v>
      </c>
      <c r="G1627" s="3">
        <v>0</v>
      </c>
      <c r="H1627" t="str">
        <f>VLOOKUP(D1627,StateLookup!B:B,1,FALSE)</f>
        <v>AL</v>
      </c>
    </row>
    <row r="1628" spans="1:8" ht="15.75" thickBot="1" x14ac:dyDescent="0.3">
      <c r="A1628" s="6">
        <f t="shared" si="50"/>
        <v>43911</v>
      </c>
      <c r="B1628" s="6" t="str">
        <f t="shared" si="51"/>
        <v>43911AR</v>
      </c>
      <c r="C1628" s="3">
        <v>20200321</v>
      </c>
      <c r="D1628" s="4" t="s">
        <v>7</v>
      </c>
      <c r="E1628" s="3">
        <v>118</v>
      </c>
      <c r="F1628" s="3">
        <v>567</v>
      </c>
      <c r="G1628" s="4"/>
      <c r="H1628" t="str">
        <f>VLOOKUP(D1628,StateLookup!B:B,1,FALSE)</f>
        <v>AR</v>
      </c>
    </row>
    <row r="1629" spans="1:8" ht="15.75" thickBot="1" x14ac:dyDescent="0.3">
      <c r="A1629" s="6">
        <f t="shared" si="50"/>
        <v>43911</v>
      </c>
      <c r="B1629" s="6" t="str">
        <f t="shared" si="51"/>
        <v>43911AS</v>
      </c>
      <c r="C1629" s="3">
        <v>20200321</v>
      </c>
      <c r="D1629" s="4" t="s">
        <v>8</v>
      </c>
      <c r="E1629" s="4"/>
      <c r="F1629" s="4"/>
      <c r="G1629" s="3">
        <v>0</v>
      </c>
      <c r="H1629" t="str">
        <f>VLOOKUP(D1629,StateLookup!B:B,1,FALSE)</f>
        <v>AS</v>
      </c>
    </row>
    <row r="1630" spans="1:8" ht="15.75" thickBot="1" x14ac:dyDescent="0.3">
      <c r="A1630" s="6">
        <f t="shared" si="50"/>
        <v>43911</v>
      </c>
      <c r="B1630" s="6" t="str">
        <f t="shared" si="51"/>
        <v>43911AZ</v>
      </c>
      <c r="C1630" s="3">
        <v>20200321</v>
      </c>
      <c r="D1630" s="4" t="s">
        <v>9</v>
      </c>
      <c r="E1630" s="3">
        <v>104</v>
      </c>
      <c r="F1630" s="3">
        <v>240</v>
      </c>
      <c r="G1630" s="3">
        <v>1</v>
      </c>
      <c r="H1630" t="str">
        <f>VLOOKUP(D1630,StateLookup!B:B,1,FALSE)</f>
        <v>AZ</v>
      </c>
    </row>
    <row r="1631" spans="1:8" ht="15.75" thickBot="1" x14ac:dyDescent="0.3">
      <c r="A1631" s="6">
        <f t="shared" si="50"/>
        <v>43911</v>
      </c>
      <c r="B1631" s="6" t="str">
        <f t="shared" si="51"/>
        <v>43911CA</v>
      </c>
      <c r="C1631" s="3">
        <v>20200321</v>
      </c>
      <c r="D1631" s="4" t="s">
        <v>10</v>
      </c>
      <c r="E1631" s="5">
        <v>1279</v>
      </c>
      <c r="F1631" s="5">
        <v>11249</v>
      </c>
      <c r="G1631" s="3">
        <v>24</v>
      </c>
      <c r="H1631" t="str">
        <f>VLOOKUP(D1631,StateLookup!B:B,1,FALSE)</f>
        <v>CA</v>
      </c>
    </row>
    <row r="1632" spans="1:8" ht="15.75" thickBot="1" x14ac:dyDescent="0.3">
      <c r="A1632" s="6">
        <f t="shared" si="50"/>
        <v>43911</v>
      </c>
      <c r="B1632" s="6" t="str">
        <f t="shared" si="51"/>
        <v>43911CO</v>
      </c>
      <c r="C1632" s="3">
        <v>20200321</v>
      </c>
      <c r="D1632" s="4" t="s">
        <v>11</v>
      </c>
      <c r="E1632" s="3">
        <v>363</v>
      </c>
      <c r="F1632" s="5">
        <v>3317</v>
      </c>
      <c r="G1632" s="3">
        <v>4</v>
      </c>
      <c r="H1632" t="str">
        <f>VLOOKUP(D1632,StateLookup!B:B,1,FALSE)</f>
        <v>CO</v>
      </c>
    </row>
    <row r="1633" spans="1:8" ht="15.75" thickBot="1" x14ac:dyDescent="0.3">
      <c r="A1633" s="6">
        <f t="shared" si="50"/>
        <v>43911</v>
      </c>
      <c r="B1633" s="6" t="str">
        <f t="shared" si="51"/>
        <v>43911CT</v>
      </c>
      <c r="C1633" s="3">
        <v>20200321</v>
      </c>
      <c r="D1633" s="4" t="s">
        <v>12</v>
      </c>
      <c r="E1633" s="3">
        <v>194</v>
      </c>
      <c r="F1633" s="5">
        <v>2106</v>
      </c>
      <c r="G1633" s="3">
        <v>4</v>
      </c>
      <c r="H1633" t="str">
        <f>VLOOKUP(D1633,StateLookup!B:B,1,FALSE)</f>
        <v>CT</v>
      </c>
    </row>
    <row r="1634" spans="1:8" ht="15.75" thickBot="1" x14ac:dyDescent="0.3">
      <c r="A1634" s="6">
        <f t="shared" si="50"/>
        <v>43911</v>
      </c>
      <c r="B1634" s="6" t="str">
        <f t="shared" si="51"/>
        <v>43911DC</v>
      </c>
      <c r="C1634" s="3">
        <v>20200321</v>
      </c>
      <c r="D1634" s="4" t="s">
        <v>13</v>
      </c>
      <c r="E1634" s="3">
        <v>77</v>
      </c>
      <c r="F1634" s="3">
        <v>506</v>
      </c>
      <c r="G1634" s="3">
        <v>1</v>
      </c>
      <c r="H1634" t="str">
        <f>VLOOKUP(D1634,StateLookup!B:B,1,FALSE)</f>
        <v>DC</v>
      </c>
    </row>
    <row r="1635" spans="1:8" ht="15.75" thickBot="1" x14ac:dyDescent="0.3">
      <c r="A1635" s="6">
        <f t="shared" si="50"/>
        <v>43911</v>
      </c>
      <c r="B1635" s="6" t="str">
        <f t="shared" si="51"/>
        <v>43911DE</v>
      </c>
      <c r="C1635" s="3">
        <v>20200321</v>
      </c>
      <c r="D1635" s="4" t="s">
        <v>14</v>
      </c>
      <c r="E1635" s="3">
        <v>45</v>
      </c>
      <c r="F1635" s="3">
        <v>36</v>
      </c>
      <c r="G1635" s="3">
        <v>0</v>
      </c>
      <c r="H1635" t="str">
        <f>VLOOKUP(D1635,StateLookup!B:B,1,FALSE)</f>
        <v>DE</v>
      </c>
    </row>
    <row r="1636" spans="1:8" ht="15.75" thickBot="1" x14ac:dyDescent="0.3">
      <c r="A1636" s="6">
        <f t="shared" si="50"/>
        <v>43911</v>
      </c>
      <c r="B1636" s="6" t="str">
        <f t="shared" si="51"/>
        <v>43911FL</v>
      </c>
      <c r="C1636" s="3">
        <v>20200321</v>
      </c>
      <c r="D1636" s="4" t="s">
        <v>15</v>
      </c>
      <c r="E1636" s="3">
        <v>658</v>
      </c>
      <c r="F1636" s="5">
        <v>6579</v>
      </c>
      <c r="G1636" s="3">
        <v>12</v>
      </c>
      <c r="H1636" t="str">
        <f>VLOOKUP(D1636,StateLookup!B:B,1,FALSE)</f>
        <v>FL</v>
      </c>
    </row>
    <row r="1637" spans="1:8" ht="15.75" thickBot="1" x14ac:dyDescent="0.3">
      <c r="A1637" s="6">
        <f t="shared" si="50"/>
        <v>43911</v>
      </c>
      <c r="B1637" s="6" t="str">
        <f t="shared" si="51"/>
        <v>43911GA</v>
      </c>
      <c r="C1637" s="3">
        <v>20200321</v>
      </c>
      <c r="D1637" s="4" t="s">
        <v>16</v>
      </c>
      <c r="E1637" s="3">
        <v>507</v>
      </c>
      <c r="F1637" s="5">
        <v>2557</v>
      </c>
      <c r="G1637" s="3">
        <v>14</v>
      </c>
      <c r="H1637" t="str">
        <f>VLOOKUP(D1637,StateLookup!B:B,1,FALSE)</f>
        <v>GA</v>
      </c>
    </row>
    <row r="1638" spans="1:8" ht="15.75" thickBot="1" x14ac:dyDescent="0.3">
      <c r="A1638" s="6">
        <f t="shared" si="50"/>
        <v>43911</v>
      </c>
      <c r="B1638" s="6" t="str">
        <f t="shared" si="51"/>
        <v>43911GU</v>
      </c>
      <c r="C1638" s="3">
        <v>20200321</v>
      </c>
      <c r="D1638" s="4" t="s">
        <v>17</v>
      </c>
      <c r="E1638" s="3">
        <v>15</v>
      </c>
      <c r="F1638" s="3">
        <v>108</v>
      </c>
      <c r="G1638" s="4"/>
      <c r="H1638" t="str">
        <f>VLOOKUP(D1638,StateLookup!B:B,1,FALSE)</f>
        <v>GU</v>
      </c>
    </row>
    <row r="1639" spans="1:8" ht="15.75" thickBot="1" x14ac:dyDescent="0.3">
      <c r="A1639" s="6">
        <f t="shared" si="50"/>
        <v>43911</v>
      </c>
      <c r="B1639" s="6" t="str">
        <f t="shared" si="51"/>
        <v>43911HI</v>
      </c>
      <c r="C1639" s="3">
        <v>20200321</v>
      </c>
      <c r="D1639" s="4" t="s">
        <v>18</v>
      </c>
      <c r="E1639" s="3">
        <v>37</v>
      </c>
      <c r="F1639" s="3">
        <v>124</v>
      </c>
      <c r="G1639" s="4"/>
      <c r="H1639" t="str">
        <f>VLOOKUP(D1639,StateLookup!B:B,1,FALSE)</f>
        <v>HI</v>
      </c>
    </row>
    <row r="1640" spans="1:8" ht="15.75" thickBot="1" x14ac:dyDescent="0.3">
      <c r="A1640" s="6">
        <f t="shared" si="50"/>
        <v>43911</v>
      </c>
      <c r="B1640" s="6" t="str">
        <f t="shared" si="51"/>
        <v>43911IA</v>
      </c>
      <c r="C1640" s="3">
        <v>20200321</v>
      </c>
      <c r="D1640" s="4" t="s">
        <v>19</v>
      </c>
      <c r="E1640" s="3">
        <v>68</v>
      </c>
      <c r="F1640" s="5">
        <v>1049</v>
      </c>
      <c r="G1640" s="4"/>
      <c r="H1640" t="str">
        <f>VLOOKUP(D1640,StateLookup!B:B,1,FALSE)</f>
        <v>IA</v>
      </c>
    </row>
    <row r="1641" spans="1:8" ht="15.75" thickBot="1" x14ac:dyDescent="0.3">
      <c r="A1641" s="6">
        <f t="shared" si="50"/>
        <v>43911</v>
      </c>
      <c r="B1641" s="6" t="str">
        <f t="shared" si="51"/>
        <v>43911ID</v>
      </c>
      <c r="C1641" s="3">
        <v>20200321</v>
      </c>
      <c r="D1641" s="4" t="s">
        <v>20</v>
      </c>
      <c r="E1641" s="3">
        <v>31</v>
      </c>
      <c r="F1641" s="3">
        <v>880</v>
      </c>
      <c r="G1641" s="4"/>
      <c r="H1641" t="str">
        <f>VLOOKUP(D1641,StateLookup!B:B,1,FALSE)</f>
        <v>ID</v>
      </c>
    </row>
    <row r="1642" spans="1:8" ht="15.75" thickBot="1" x14ac:dyDescent="0.3">
      <c r="A1642" s="6">
        <f t="shared" si="50"/>
        <v>43911</v>
      </c>
      <c r="B1642" s="6" t="str">
        <f t="shared" si="51"/>
        <v>43911IL</v>
      </c>
      <c r="C1642" s="3">
        <v>20200321</v>
      </c>
      <c r="D1642" s="4" t="s">
        <v>21</v>
      </c>
      <c r="E1642" s="3">
        <v>753</v>
      </c>
      <c r="F1642" s="5">
        <v>5488</v>
      </c>
      <c r="G1642" s="3">
        <v>6</v>
      </c>
      <c r="H1642" t="str">
        <f>VLOOKUP(D1642,StateLookup!B:B,1,FALSE)</f>
        <v>IL</v>
      </c>
    </row>
    <row r="1643" spans="1:8" ht="15.75" thickBot="1" x14ac:dyDescent="0.3">
      <c r="A1643" s="6">
        <f t="shared" si="50"/>
        <v>43911</v>
      </c>
      <c r="B1643" s="6" t="str">
        <f t="shared" si="51"/>
        <v>43911IN</v>
      </c>
      <c r="C1643" s="3">
        <v>20200321</v>
      </c>
      <c r="D1643" s="4" t="s">
        <v>22</v>
      </c>
      <c r="E1643" s="3">
        <v>126</v>
      </c>
      <c r="F1643" s="3">
        <v>707</v>
      </c>
      <c r="G1643" s="3">
        <v>4</v>
      </c>
      <c r="H1643" t="str">
        <f>VLOOKUP(D1643,StateLookup!B:B,1,FALSE)</f>
        <v>IN</v>
      </c>
    </row>
    <row r="1644" spans="1:8" ht="15.75" thickBot="1" x14ac:dyDescent="0.3">
      <c r="A1644" s="6">
        <f t="shared" si="50"/>
        <v>43911</v>
      </c>
      <c r="B1644" s="6" t="str">
        <f t="shared" si="51"/>
        <v>43911KS</v>
      </c>
      <c r="C1644" s="3">
        <v>20200321</v>
      </c>
      <c r="D1644" s="4" t="s">
        <v>23</v>
      </c>
      <c r="E1644" s="3">
        <v>55</v>
      </c>
      <c r="F1644" s="3">
        <v>417</v>
      </c>
      <c r="G1644" s="3">
        <v>2</v>
      </c>
      <c r="H1644" t="str">
        <f>VLOOKUP(D1644,StateLookup!B:B,1,FALSE)</f>
        <v>KS</v>
      </c>
    </row>
    <row r="1645" spans="1:8" ht="15.75" thickBot="1" x14ac:dyDescent="0.3">
      <c r="A1645" s="6">
        <f t="shared" si="50"/>
        <v>43911</v>
      </c>
      <c r="B1645" s="6" t="str">
        <f t="shared" si="51"/>
        <v>43911KY</v>
      </c>
      <c r="C1645" s="3">
        <v>20200321</v>
      </c>
      <c r="D1645" s="4" t="s">
        <v>24</v>
      </c>
      <c r="E1645" s="3">
        <v>54</v>
      </c>
      <c r="F1645" s="3">
        <v>714</v>
      </c>
      <c r="G1645" s="3">
        <v>2</v>
      </c>
      <c r="H1645" t="str">
        <f>VLOOKUP(D1645,StateLookup!B:B,1,FALSE)</f>
        <v>KY</v>
      </c>
    </row>
    <row r="1646" spans="1:8" ht="15.75" thickBot="1" x14ac:dyDescent="0.3">
      <c r="A1646" s="6">
        <f t="shared" si="50"/>
        <v>43911</v>
      </c>
      <c r="B1646" s="6" t="str">
        <f t="shared" si="51"/>
        <v>43911LA</v>
      </c>
      <c r="C1646" s="3">
        <v>20200321</v>
      </c>
      <c r="D1646" s="4" t="s">
        <v>25</v>
      </c>
      <c r="E1646" s="3">
        <v>585</v>
      </c>
      <c r="F1646" s="5">
        <v>2180</v>
      </c>
      <c r="G1646" s="3">
        <v>16</v>
      </c>
      <c r="H1646" t="str">
        <f>VLOOKUP(D1646,StateLookup!B:B,1,FALSE)</f>
        <v>LA</v>
      </c>
    </row>
    <row r="1647" spans="1:8" ht="15.75" thickBot="1" x14ac:dyDescent="0.3">
      <c r="A1647" s="6">
        <f t="shared" si="50"/>
        <v>43911</v>
      </c>
      <c r="B1647" s="6" t="str">
        <f t="shared" si="51"/>
        <v>43911MA</v>
      </c>
      <c r="C1647" s="3">
        <v>20200321</v>
      </c>
      <c r="D1647" s="4" t="s">
        <v>26</v>
      </c>
      <c r="E1647" s="3">
        <v>525</v>
      </c>
      <c r="F1647" s="5">
        <v>4752</v>
      </c>
      <c r="G1647" s="3">
        <v>1</v>
      </c>
      <c r="H1647" t="str">
        <f>VLOOKUP(D1647,StateLookup!B:B,1,FALSE)</f>
        <v>MA</v>
      </c>
    </row>
    <row r="1648" spans="1:8" ht="15.75" thickBot="1" x14ac:dyDescent="0.3">
      <c r="A1648" s="6">
        <f t="shared" si="50"/>
        <v>43911</v>
      </c>
      <c r="B1648" s="6" t="str">
        <f t="shared" si="51"/>
        <v>43911MD</v>
      </c>
      <c r="C1648" s="3">
        <v>20200321</v>
      </c>
      <c r="D1648" s="4" t="s">
        <v>27</v>
      </c>
      <c r="E1648" s="3">
        <v>190</v>
      </c>
      <c r="F1648" s="3">
        <v>94</v>
      </c>
      <c r="G1648" s="3">
        <v>2</v>
      </c>
      <c r="H1648" t="str">
        <f>VLOOKUP(D1648,StateLookup!B:B,1,FALSE)</f>
        <v>MD</v>
      </c>
    </row>
    <row r="1649" spans="1:8" ht="15.75" thickBot="1" x14ac:dyDescent="0.3">
      <c r="A1649" s="6">
        <f t="shared" si="50"/>
        <v>43911</v>
      </c>
      <c r="B1649" s="6" t="str">
        <f t="shared" si="51"/>
        <v>43911ME</v>
      </c>
      <c r="C1649" s="3">
        <v>20200321</v>
      </c>
      <c r="D1649" s="4" t="s">
        <v>28</v>
      </c>
      <c r="E1649" s="3">
        <v>73</v>
      </c>
      <c r="F1649" s="5">
        <v>2264</v>
      </c>
      <c r="G1649" s="4"/>
      <c r="H1649" t="str">
        <f>VLOOKUP(D1649,StateLookup!B:B,1,FALSE)</f>
        <v>ME</v>
      </c>
    </row>
    <row r="1650" spans="1:8" ht="15.75" thickBot="1" x14ac:dyDescent="0.3">
      <c r="A1650" s="6">
        <f t="shared" si="50"/>
        <v>43911</v>
      </c>
      <c r="B1650" s="6" t="str">
        <f t="shared" si="51"/>
        <v>43911MI</v>
      </c>
      <c r="C1650" s="3">
        <v>20200321</v>
      </c>
      <c r="D1650" s="4" t="s">
        <v>29</v>
      </c>
      <c r="E1650" s="5">
        <v>4543</v>
      </c>
      <c r="F1650" s="5">
        <v>3696</v>
      </c>
      <c r="G1650" s="3">
        <v>5</v>
      </c>
      <c r="H1650" t="str">
        <f>VLOOKUP(D1650,StateLookup!B:B,1,FALSE)</f>
        <v>MI</v>
      </c>
    </row>
    <row r="1651" spans="1:8" ht="15.75" thickBot="1" x14ac:dyDescent="0.3">
      <c r="A1651" s="6">
        <f t="shared" si="50"/>
        <v>43911</v>
      </c>
      <c r="B1651" s="6" t="str">
        <f t="shared" si="51"/>
        <v>43911MN</v>
      </c>
      <c r="C1651" s="3">
        <v>20200321</v>
      </c>
      <c r="D1651" s="4" t="s">
        <v>30</v>
      </c>
      <c r="E1651" s="3">
        <v>138</v>
      </c>
      <c r="F1651" s="5">
        <v>3952</v>
      </c>
      <c r="G1651" s="3">
        <v>1</v>
      </c>
      <c r="H1651" t="str">
        <f>VLOOKUP(D1651,StateLookup!B:B,1,FALSE)</f>
        <v>MN</v>
      </c>
    </row>
    <row r="1652" spans="1:8" ht="15.75" thickBot="1" x14ac:dyDescent="0.3">
      <c r="A1652" s="6">
        <f t="shared" si="50"/>
        <v>43911</v>
      </c>
      <c r="B1652" s="6" t="str">
        <f t="shared" si="51"/>
        <v>43911MO</v>
      </c>
      <c r="C1652" s="3">
        <v>20200321</v>
      </c>
      <c r="D1652" s="4" t="s">
        <v>31</v>
      </c>
      <c r="E1652" s="3">
        <v>73</v>
      </c>
      <c r="F1652" s="3">
        <v>369</v>
      </c>
      <c r="G1652" s="3">
        <v>3</v>
      </c>
      <c r="H1652" t="str">
        <f>VLOOKUP(D1652,StateLookup!B:B,1,FALSE)</f>
        <v>MO</v>
      </c>
    </row>
    <row r="1653" spans="1:8" ht="15.75" thickBot="1" x14ac:dyDescent="0.3">
      <c r="A1653" s="6">
        <f t="shared" si="50"/>
        <v>43911</v>
      </c>
      <c r="B1653" s="6" t="str">
        <f t="shared" si="51"/>
        <v>43911MP</v>
      </c>
      <c r="C1653" s="3">
        <v>20200321</v>
      </c>
      <c r="D1653" s="4" t="s">
        <v>32</v>
      </c>
      <c r="E1653" s="3">
        <v>0</v>
      </c>
      <c r="F1653" s="4"/>
      <c r="G1653" s="3">
        <v>0</v>
      </c>
      <c r="H1653" t="str">
        <f>VLOOKUP(D1653,StateLookup!B:B,1,FALSE)</f>
        <v>MP</v>
      </c>
    </row>
    <row r="1654" spans="1:8" ht="15.75" thickBot="1" x14ac:dyDescent="0.3">
      <c r="A1654" s="6">
        <f t="shared" si="50"/>
        <v>43911</v>
      </c>
      <c r="B1654" s="6" t="str">
        <f t="shared" si="51"/>
        <v>43911MS</v>
      </c>
      <c r="C1654" s="3">
        <v>20200321</v>
      </c>
      <c r="D1654" s="4" t="s">
        <v>33</v>
      </c>
      <c r="E1654" s="3">
        <v>140</v>
      </c>
      <c r="F1654" s="3">
        <v>695</v>
      </c>
      <c r="G1654" s="3">
        <v>1</v>
      </c>
      <c r="H1654" t="str">
        <f>VLOOKUP(D1654,StateLookup!B:B,1,FALSE)</f>
        <v>MS</v>
      </c>
    </row>
    <row r="1655" spans="1:8" ht="15.75" thickBot="1" x14ac:dyDescent="0.3">
      <c r="A1655" s="6">
        <f t="shared" si="50"/>
        <v>43911</v>
      </c>
      <c r="B1655" s="6" t="str">
        <f t="shared" si="51"/>
        <v>43911MT</v>
      </c>
      <c r="C1655" s="3">
        <v>20200321</v>
      </c>
      <c r="D1655" s="4" t="s">
        <v>34</v>
      </c>
      <c r="E1655" s="3">
        <v>20</v>
      </c>
      <c r="F1655" s="5">
        <v>1146</v>
      </c>
      <c r="G1655" s="4"/>
      <c r="H1655" t="str">
        <f>VLOOKUP(D1655,StateLookup!B:B,1,FALSE)</f>
        <v>MT</v>
      </c>
    </row>
    <row r="1656" spans="1:8" ht="15.75" thickBot="1" x14ac:dyDescent="0.3">
      <c r="A1656" s="6">
        <f t="shared" si="50"/>
        <v>43911</v>
      </c>
      <c r="B1656" s="6" t="str">
        <f t="shared" si="51"/>
        <v>43911NC</v>
      </c>
      <c r="C1656" s="3">
        <v>20200321</v>
      </c>
      <c r="D1656" s="4" t="s">
        <v>35</v>
      </c>
      <c r="E1656" s="3">
        <v>184</v>
      </c>
      <c r="F1656" s="5">
        <v>5092</v>
      </c>
      <c r="G1656" s="3">
        <v>0</v>
      </c>
      <c r="H1656" t="str">
        <f>VLOOKUP(D1656,StateLookup!B:B,1,FALSE)</f>
        <v>NC</v>
      </c>
    </row>
    <row r="1657" spans="1:8" ht="15.75" thickBot="1" x14ac:dyDescent="0.3">
      <c r="A1657" s="6">
        <f t="shared" si="50"/>
        <v>43911</v>
      </c>
      <c r="B1657" s="6" t="str">
        <f t="shared" si="51"/>
        <v>43911ND</v>
      </c>
      <c r="C1657" s="3">
        <v>20200321</v>
      </c>
      <c r="D1657" s="4" t="s">
        <v>36</v>
      </c>
      <c r="E1657" s="3">
        <v>28</v>
      </c>
      <c r="F1657" s="5">
        <v>1141</v>
      </c>
      <c r="G1657" s="3">
        <v>0</v>
      </c>
      <c r="H1657" t="str">
        <f>VLOOKUP(D1657,StateLookup!B:B,1,FALSE)</f>
        <v>ND</v>
      </c>
    </row>
    <row r="1658" spans="1:8" ht="15.75" thickBot="1" x14ac:dyDescent="0.3">
      <c r="A1658" s="6">
        <f t="shared" si="50"/>
        <v>43911</v>
      </c>
      <c r="B1658" s="6" t="str">
        <f t="shared" si="51"/>
        <v>43911NE</v>
      </c>
      <c r="C1658" s="3">
        <v>20200321</v>
      </c>
      <c r="D1658" s="4" t="s">
        <v>37</v>
      </c>
      <c r="E1658" s="3">
        <v>38</v>
      </c>
      <c r="F1658" s="3">
        <v>356</v>
      </c>
      <c r="G1658" s="3">
        <v>0</v>
      </c>
      <c r="H1658" t="str">
        <f>VLOOKUP(D1658,StateLookup!B:B,1,FALSE)</f>
        <v>NE</v>
      </c>
    </row>
    <row r="1659" spans="1:8" ht="15.75" thickBot="1" x14ac:dyDescent="0.3">
      <c r="A1659" s="6">
        <f t="shared" si="50"/>
        <v>43911</v>
      </c>
      <c r="B1659" s="6" t="str">
        <f t="shared" si="51"/>
        <v>43911NH</v>
      </c>
      <c r="C1659" s="3">
        <v>20200321</v>
      </c>
      <c r="D1659" s="4" t="s">
        <v>38</v>
      </c>
      <c r="E1659" s="3">
        <v>55</v>
      </c>
      <c r="F1659" s="3">
        <v>973</v>
      </c>
      <c r="G1659" s="4"/>
      <c r="H1659" t="str">
        <f>VLOOKUP(D1659,StateLookup!B:B,1,FALSE)</f>
        <v>NH</v>
      </c>
    </row>
    <row r="1660" spans="1:8" ht="15.75" thickBot="1" x14ac:dyDescent="0.3">
      <c r="A1660" s="6">
        <f t="shared" si="50"/>
        <v>43911</v>
      </c>
      <c r="B1660" s="6" t="str">
        <f t="shared" si="51"/>
        <v>43911NJ</v>
      </c>
      <c r="C1660" s="3">
        <v>20200321</v>
      </c>
      <c r="D1660" s="4" t="s">
        <v>39</v>
      </c>
      <c r="E1660" s="5">
        <v>1327</v>
      </c>
      <c r="F1660" s="3">
        <v>294</v>
      </c>
      <c r="G1660" s="3">
        <v>16</v>
      </c>
      <c r="H1660" t="str">
        <f>VLOOKUP(D1660,StateLookup!B:B,1,FALSE)</f>
        <v>NJ</v>
      </c>
    </row>
    <row r="1661" spans="1:8" ht="15.75" thickBot="1" x14ac:dyDescent="0.3">
      <c r="A1661" s="6">
        <f t="shared" si="50"/>
        <v>43911</v>
      </c>
      <c r="B1661" s="6" t="str">
        <f t="shared" si="51"/>
        <v>43911NM</v>
      </c>
      <c r="C1661" s="3">
        <v>20200321</v>
      </c>
      <c r="D1661" s="4" t="s">
        <v>40</v>
      </c>
      <c r="E1661" s="3">
        <v>57</v>
      </c>
      <c r="F1661" s="5">
        <v>3771</v>
      </c>
      <c r="G1661" s="4"/>
      <c r="H1661" t="str">
        <f>VLOOKUP(D1661,StateLookup!B:B,1,FALSE)</f>
        <v>NM</v>
      </c>
    </row>
    <row r="1662" spans="1:8" ht="15.75" thickBot="1" x14ac:dyDescent="0.3">
      <c r="A1662" s="6">
        <f t="shared" si="50"/>
        <v>43911</v>
      </c>
      <c r="B1662" s="6" t="str">
        <f t="shared" si="51"/>
        <v>43911NV</v>
      </c>
      <c r="C1662" s="3">
        <v>20200321</v>
      </c>
      <c r="D1662" s="4" t="s">
        <v>41</v>
      </c>
      <c r="E1662" s="3">
        <v>124</v>
      </c>
      <c r="F1662" s="5">
        <v>2384</v>
      </c>
      <c r="G1662" s="3">
        <v>2</v>
      </c>
      <c r="H1662" t="str">
        <f>VLOOKUP(D1662,StateLookup!B:B,1,FALSE)</f>
        <v>NV</v>
      </c>
    </row>
    <row r="1663" spans="1:8" ht="15.75" thickBot="1" x14ac:dyDescent="0.3">
      <c r="A1663" s="6">
        <f t="shared" si="50"/>
        <v>43911</v>
      </c>
      <c r="B1663" s="6" t="str">
        <f t="shared" si="51"/>
        <v>43911NY</v>
      </c>
      <c r="C1663" s="3">
        <v>20200321</v>
      </c>
      <c r="D1663" s="4" t="s">
        <v>42</v>
      </c>
      <c r="E1663" s="5">
        <v>10356</v>
      </c>
      <c r="F1663" s="5">
        <v>35081</v>
      </c>
      <c r="G1663" s="3">
        <v>44</v>
      </c>
      <c r="H1663" t="str">
        <f>VLOOKUP(D1663,StateLookup!B:B,1,FALSE)</f>
        <v>NY</v>
      </c>
    </row>
    <row r="1664" spans="1:8" ht="15.75" thickBot="1" x14ac:dyDescent="0.3">
      <c r="A1664" s="6">
        <f t="shared" si="50"/>
        <v>43911</v>
      </c>
      <c r="B1664" s="6" t="str">
        <f t="shared" si="51"/>
        <v>43911OH</v>
      </c>
      <c r="C1664" s="3">
        <v>20200321</v>
      </c>
      <c r="D1664" s="4" t="s">
        <v>43</v>
      </c>
      <c r="E1664" s="3">
        <v>247</v>
      </c>
      <c r="F1664" s="3">
        <v>140</v>
      </c>
      <c r="G1664" s="3">
        <v>3</v>
      </c>
      <c r="H1664" t="str">
        <f>VLOOKUP(D1664,StateLookup!B:B,1,FALSE)</f>
        <v>OH</v>
      </c>
    </row>
    <row r="1665" spans="1:8" ht="15.75" thickBot="1" x14ac:dyDescent="0.3">
      <c r="A1665" s="6">
        <f t="shared" si="50"/>
        <v>43911</v>
      </c>
      <c r="B1665" s="6" t="str">
        <f t="shared" si="51"/>
        <v>43911OK</v>
      </c>
      <c r="C1665" s="3">
        <v>20200321</v>
      </c>
      <c r="D1665" s="4" t="s">
        <v>44</v>
      </c>
      <c r="E1665" s="3">
        <v>53</v>
      </c>
      <c r="F1665" s="3">
        <v>560</v>
      </c>
      <c r="G1665" s="3">
        <v>1</v>
      </c>
      <c r="H1665" t="str">
        <f>VLOOKUP(D1665,StateLookup!B:B,1,FALSE)</f>
        <v>OK</v>
      </c>
    </row>
    <row r="1666" spans="1:8" ht="15.75" thickBot="1" x14ac:dyDescent="0.3">
      <c r="A1666" s="6">
        <f t="shared" si="50"/>
        <v>43911</v>
      </c>
      <c r="B1666" s="6" t="str">
        <f t="shared" si="51"/>
        <v>43911OR</v>
      </c>
      <c r="C1666" s="3">
        <v>20200321</v>
      </c>
      <c r="D1666" s="4" t="s">
        <v>45</v>
      </c>
      <c r="E1666" s="3">
        <v>114</v>
      </c>
      <c r="F1666" s="5">
        <v>2003</v>
      </c>
      <c r="G1666" s="3">
        <v>3</v>
      </c>
      <c r="H1666" t="str">
        <f>VLOOKUP(D1666,StateLookup!B:B,1,FALSE)</f>
        <v>OR</v>
      </c>
    </row>
    <row r="1667" spans="1:8" ht="15.75" thickBot="1" x14ac:dyDescent="0.3">
      <c r="A1667" s="6">
        <f t="shared" ref="A1667:A1730" si="52">DATE(LEFT(C1667,4),LEFT(RIGHT(C1667,4),2),RIGHT(C1667,2))</f>
        <v>43911</v>
      </c>
      <c r="B1667" s="6" t="str">
        <f t="shared" ref="B1667:B1730" si="53">A1667&amp;D1667</f>
        <v>43911PA</v>
      </c>
      <c r="C1667" s="3">
        <v>20200321</v>
      </c>
      <c r="D1667" s="4" t="s">
        <v>46</v>
      </c>
      <c r="E1667" s="3">
        <v>371</v>
      </c>
      <c r="F1667" s="5">
        <v>3766</v>
      </c>
      <c r="G1667" s="3">
        <v>2</v>
      </c>
      <c r="H1667" t="str">
        <f>VLOOKUP(D1667,StateLookup!B:B,1,FALSE)</f>
        <v>PA</v>
      </c>
    </row>
    <row r="1668" spans="1:8" ht="15.75" thickBot="1" x14ac:dyDescent="0.3">
      <c r="A1668" s="6">
        <f t="shared" si="52"/>
        <v>43911</v>
      </c>
      <c r="B1668" s="6" t="str">
        <f t="shared" si="53"/>
        <v>43911PR</v>
      </c>
      <c r="C1668" s="3">
        <v>20200321</v>
      </c>
      <c r="D1668" s="4" t="s">
        <v>47</v>
      </c>
      <c r="E1668" s="3">
        <v>21</v>
      </c>
      <c r="F1668" s="3">
        <v>143</v>
      </c>
      <c r="G1668" s="4"/>
      <c r="H1668" t="str">
        <f>VLOOKUP(D1668,StateLookup!B:B,1,FALSE)</f>
        <v>PR</v>
      </c>
    </row>
    <row r="1669" spans="1:8" ht="15.75" thickBot="1" x14ac:dyDescent="0.3">
      <c r="A1669" s="6">
        <f t="shared" si="52"/>
        <v>43911</v>
      </c>
      <c r="B1669" s="6" t="str">
        <f t="shared" si="53"/>
        <v>43911RI</v>
      </c>
      <c r="C1669" s="3">
        <v>20200321</v>
      </c>
      <c r="D1669" s="4" t="s">
        <v>48</v>
      </c>
      <c r="E1669" s="3">
        <v>66</v>
      </c>
      <c r="F1669" s="3">
        <v>862</v>
      </c>
      <c r="G1669" s="4"/>
      <c r="H1669" t="str">
        <f>VLOOKUP(D1669,StateLookup!B:B,1,FALSE)</f>
        <v>RI</v>
      </c>
    </row>
    <row r="1670" spans="1:8" ht="15.75" thickBot="1" x14ac:dyDescent="0.3">
      <c r="A1670" s="6">
        <f t="shared" si="52"/>
        <v>43911</v>
      </c>
      <c r="B1670" s="6" t="str">
        <f t="shared" si="53"/>
        <v>43911SC</v>
      </c>
      <c r="C1670" s="3">
        <v>20200321</v>
      </c>
      <c r="D1670" s="4" t="s">
        <v>49</v>
      </c>
      <c r="E1670" s="3">
        <v>152</v>
      </c>
      <c r="F1670" s="5">
        <v>1255</v>
      </c>
      <c r="G1670" s="3">
        <v>1</v>
      </c>
      <c r="H1670" t="str">
        <f>VLOOKUP(D1670,StateLookup!B:B,1,FALSE)</f>
        <v>SC</v>
      </c>
    </row>
    <row r="1671" spans="1:8" ht="15.75" thickBot="1" x14ac:dyDescent="0.3">
      <c r="A1671" s="6">
        <f t="shared" si="52"/>
        <v>43911</v>
      </c>
      <c r="B1671" s="6" t="str">
        <f t="shared" si="53"/>
        <v>43911SD</v>
      </c>
      <c r="C1671" s="3">
        <v>20200321</v>
      </c>
      <c r="D1671" s="4" t="s">
        <v>50</v>
      </c>
      <c r="E1671" s="3">
        <v>14</v>
      </c>
      <c r="F1671" s="3">
        <v>691</v>
      </c>
      <c r="G1671" s="3">
        <v>1</v>
      </c>
      <c r="H1671" t="str">
        <f>VLOOKUP(D1671,StateLookup!B:B,1,FALSE)</f>
        <v>SD</v>
      </c>
    </row>
    <row r="1672" spans="1:8" ht="15.75" thickBot="1" x14ac:dyDescent="0.3">
      <c r="A1672" s="6">
        <f t="shared" si="52"/>
        <v>43911</v>
      </c>
      <c r="B1672" s="6" t="str">
        <f t="shared" si="53"/>
        <v>43911TN</v>
      </c>
      <c r="C1672" s="3">
        <v>20200321</v>
      </c>
      <c r="D1672" s="4" t="s">
        <v>51</v>
      </c>
      <c r="E1672" s="3">
        <v>371</v>
      </c>
      <c r="F1672" s="5">
        <v>3272</v>
      </c>
      <c r="G1672" s="4"/>
      <c r="H1672" t="str">
        <f>VLOOKUP(D1672,StateLookup!B:B,1,FALSE)</f>
        <v>TN</v>
      </c>
    </row>
    <row r="1673" spans="1:8" ht="15.75" thickBot="1" x14ac:dyDescent="0.3">
      <c r="A1673" s="6">
        <f t="shared" si="52"/>
        <v>43911</v>
      </c>
      <c r="B1673" s="6" t="str">
        <f t="shared" si="53"/>
        <v>43911TX</v>
      </c>
      <c r="C1673" s="3">
        <v>20200321</v>
      </c>
      <c r="D1673" s="4" t="s">
        <v>52</v>
      </c>
      <c r="E1673" s="3">
        <v>304</v>
      </c>
      <c r="F1673" s="5">
        <v>6218</v>
      </c>
      <c r="G1673" s="3">
        <v>5</v>
      </c>
      <c r="H1673" t="str">
        <f>VLOOKUP(D1673,StateLookup!B:B,1,FALSE)</f>
        <v>TX</v>
      </c>
    </row>
    <row r="1674" spans="1:8" ht="15.75" thickBot="1" x14ac:dyDescent="0.3">
      <c r="A1674" s="6">
        <f t="shared" si="52"/>
        <v>43911</v>
      </c>
      <c r="B1674" s="6" t="str">
        <f t="shared" si="53"/>
        <v>43911UT</v>
      </c>
      <c r="C1674" s="3">
        <v>20200321</v>
      </c>
      <c r="D1674" s="4" t="s">
        <v>53</v>
      </c>
      <c r="E1674" s="3">
        <v>136</v>
      </c>
      <c r="F1674" s="5">
        <v>2424</v>
      </c>
      <c r="G1674" s="3">
        <v>0</v>
      </c>
      <c r="H1674" t="str">
        <f>VLOOKUP(D1674,StateLookup!B:B,1,FALSE)</f>
        <v>UT</v>
      </c>
    </row>
    <row r="1675" spans="1:8" ht="15.75" thickBot="1" x14ac:dyDescent="0.3">
      <c r="A1675" s="6">
        <f t="shared" si="52"/>
        <v>43911</v>
      </c>
      <c r="B1675" s="6" t="str">
        <f t="shared" si="53"/>
        <v>43911VA</v>
      </c>
      <c r="C1675" s="3">
        <v>20200321</v>
      </c>
      <c r="D1675" s="4" t="s">
        <v>54</v>
      </c>
      <c r="E1675" s="3">
        <v>152</v>
      </c>
      <c r="F1675" s="5">
        <v>2638</v>
      </c>
      <c r="G1675" s="3">
        <v>2</v>
      </c>
      <c r="H1675" t="str">
        <f>VLOOKUP(D1675,StateLookup!B:B,1,FALSE)</f>
        <v>VA</v>
      </c>
    </row>
    <row r="1676" spans="1:8" ht="15.75" thickBot="1" x14ac:dyDescent="0.3">
      <c r="A1676" s="6">
        <f t="shared" si="52"/>
        <v>43911</v>
      </c>
      <c r="B1676" s="6" t="str">
        <f t="shared" si="53"/>
        <v>43911VI</v>
      </c>
      <c r="C1676" s="3">
        <v>20200321</v>
      </c>
      <c r="D1676" s="4" t="s">
        <v>55</v>
      </c>
      <c r="E1676" s="3">
        <v>6</v>
      </c>
      <c r="F1676" s="4"/>
      <c r="G1676" s="4"/>
      <c r="H1676" t="str">
        <f>VLOOKUP(D1676,StateLookup!B:B,1,FALSE)</f>
        <v>VI</v>
      </c>
    </row>
    <row r="1677" spans="1:8" ht="15.75" thickBot="1" x14ac:dyDescent="0.3">
      <c r="A1677" s="6">
        <f t="shared" si="52"/>
        <v>43911</v>
      </c>
      <c r="B1677" s="6" t="str">
        <f t="shared" si="53"/>
        <v>43911VT</v>
      </c>
      <c r="C1677" s="3">
        <v>20200321</v>
      </c>
      <c r="D1677" s="4" t="s">
        <v>56</v>
      </c>
      <c r="E1677" s="3">
        <v>29</v>
      </c>
      <c r="F1677" s="3">
        <v>779</v>
      </c>
      <c r="G1677" s="3">
        <v>2</v>
      </c>
      <c r="H1677" t="str">
        <f>VLOOKUP(D1677,StateLookup!B:B,1,FALSE)</f>
        <v>VT</v>
      </c>
    </row>
    <row r="1678" spans="1:8" ht="15.75" thickBot="1" x14ac:dyDescent="0.3">
      <c r="A1678" s="6">
        <f t="shared" si="52"/>
        <v>43911</v>
      </c>
      <c r="B1678" s="6" t="str">
        <f t="shared" si="53"/>
        <v>43911WA</v>
      </c>
      <c r="C1678" s="3">
        <v>20200321</v>
      </c>
      <c r="D1678" s="4" t="s">
        <v>57</v>
      </c>
      <c r="E1678" s="5">
        <v>2006</v>
      </c>
      <c r="F1678" s="5">
        <v>21719</v>
      </c>
      <c r="G1678" s="3">
        <v>108</v>
      </c>
      <c r="H1678" t="str">
        <f>VLOOKUP(D1678,StateLookup!B:B,1,FALSE)</f>
        <v>WA</v>
      </c>
    </row>
    <row r="1679" spans="1:8" ht="15.75" thickBot="1" x14ac:dyDescent="0.3">
      <c r="A1679" s="6">
        <f t="shared" si="52"/>
        <v>43911</v>
      </c>
      <c r="B1679" s="6" t="str">
        <f t="shared" si="53"/>
        <v>43911WI</v>
      </c>
      <c r="C1679" s="3">
        <v>20200321</v>
      </c>
      <c r="D1679" s="4" t="s">
        <v>58</v>
      </c>
      <c r="E1679" s="3">
        <v>281</v>
      </c>
      <c r="F1679" s="5">
        <v>4628</v>
      </c>
      <c r="G1679" s="3">
        <v>4</v>
      </c>
      <c r="H1679" t="str">
        <f>VLOOKUP(D1679,StateLookup!B:B,1,FALSE)</f>
        <v>WI</v>
      </c>
    </row>
    <row r="1680" spans="1:8" ht="15.75" thickBot="1" x14ac:dyDescent="0.3">
      <c r="A1680" s="6">
        <f t="shared" si="52"/>
        <v>43911</v>
      </c>
      <c r="B1680" s="6" t="str">
        <f t="shared" si="53"/>
        <v>43911WV</v>
      </c>
      <c r="C1680" s="3">
        <v>20200321</v>
      </c>
      <c r="D1680" s="4" t="s">
        <v>59</v>
      </c>
      <c r="E1680" s="3">
        <v>11</v>
      </c>
      <c r="F1680" s="3">
        <v>330</v>
      </c>
      <c r="G1680" s="3">
        <v>0</v>
      </c>
      <c r="H1680" t="str">
        <f>VLOOKUP(D1680,StateLookup!B:B,1,FALSE)</f>
        <v>WV</v>
      </c>
    </row>
    <row r="1681" spans="1:8" ht="15.75" thickBot="1" x14ac:dyDescent="0.3">
      <c r="A1681" s="6">
        <f t="shared" si="52"/>
        <v>43911</v>
      </c>
      <c r="B1681" s="6" t="str">
        <f t="shared" si="53"/>
        <v>43911WY</v>
      </c>
      <c r="C1681" s="3">
        <v>20200321</v>
      </c>
      <c r="D1681" s="4" t="s">
        <v>60</v>
      </c>
      <c r="E1681" s="3">
        <v>23</v>
      </c>
      <c r="F1681" s="3">
        <v>438</v>
      </c>
      <c r="G1681" s="4"/>
      <c r="H1681" t="str">
        <f>VLOOKUP(D1681,StateLookup!B:B,1,FALSE)</f>
        <v>WY</v>
      </c>
    </row>
    <row r="1682" spans="1:8" ht="15.75" thickBot="1" x14ac:dyDescent="0.3">
      <c r="A1682" s="6">
        <f t="shared" si="52"/>
        <v>43910</v>
      </c>
      <c r="B1682" s="6" t="str">
        <f t="shared" si="53"/>
        <v>43910AK</v>
      </c>
      <c r="C1682" s="3">
        <v>20200320</v>
      </c>
      <c r="D1682" s="4" t="s">
        <v>5</v>
      </c>
      <c r="E1682" s="3">
        <v>12</v>
      </c>
      <c r="F1682" s="3">
        <v>686</v>
      </c>
      <c r="G1682" s="4"/>
      <c r="H1682" t="str">
        <f>VLOOKUP(D1682,StateLookup!B:B,1,FALSE)</f>
        <v>AK</v>
      </c>
    </row>
    <row r="1683" spans="1:8" ht="15.75" thickBot="1" x14ac:dyDescent="0.3">
      <c r="A1683" s="6">
        <f t="shared" si="52"/>
        <v>43910</v>
      </c>
      <c r="B1683" s="6" t="str">
        <f t="shared" si="53"/>
        <v>43910AL</v>
      </c>
      <c r="C1683" s="3">
        <v>20200320</v>
      </c>
      <c r="D1683" s="4" t="s">
        <v>6</v>
      </c>
      <c r="E1683" s="3">
        <v>81</v>
      </c>
      <c r="F1683" s="3">
        <v>28</v>
      </c>
      <c r="G1683" s="3">
        <v>0</v>
      </c>
      <c r="H1683" t="str">
        <f>VLOOKUP(D1683,StateLookup!B:B,1,FALSE)</f>
        <v>AL</v>
      </c>
    </row>
    <row r="1684" spans="1:8" ht="15.75" thickBot="1" x14ac:dyDescent="0.3">
      <c r="A1684" s="6">
        <f t="shared" si="52"/>
        <v>43910</v>
      </c>
      <c r="B1684" s="6" t="str">
        <f t="shared" si="53"/>
        <v>43910AR</v>
      </c>
      <c r="C1684" s="3">
        <v>20200320</v>
      </c>
      <c r="D1684" s="4" t="s">
        <v>7</v>
      </c>
      <c r="E1684" s="3">
        <v>96</v>
      </c>
      <c r="F1684" s="3">
        <v>351</v>
      </c>
      <c r="G1684" s="4"/>
      <c r="H1684" t="str">
        <f>VLOOKUP(D1684,StateLookup!B:B,1,FALSE)</f>
        <v>AR</v>
      </c>
    </row>
    <row r="1685" spans="1:8" ht="15.75" thickBot="1" x14ac:dyDescent="0.3">
      <c r="A1685" s="6">
        <f t="shared" si="52"/>
        <v>43910</v>
      </c>
      <c r="B1685" s="6" t="str">
        <f t="shared" si="53"/>
        <v>43910AS</v>
      </c>
      <c r="C1685" s="3">
        <v>20200320</v>
      </c>
      <c r="D1685" s="4" t="s">
        <v>8</v>
      </c>
      <c r="E1685" s="4"/>
      <c r="F1685" s="4"/>
      <c r="G1685" s="3">
        <v>0</v>
      </c>
      <c r="H1685" t="str">
        <f>VLOOKUP(D1685,StateLookup!B:B,1,FALSE)</f>
        <v>AS</v>
      </c>
    </row>
    <row r="1686" spans="1:8" ht="15.75" thickBot="1" x14ac:dyDescent="0.3">
      <c r="A1686" s="6">
        <f t="shared" si="52"/>
        <v>43910</v>
      </c>
      <c r="B1686" s="6" t="str">
        <f t="shared" si="53"/>
        <v>43910AZ</v>
      </c>
      <c r="C1686" s="3">
        <v>20200320</v>
      </c>
      <c r="D1686" s="4" t="s">
        <v>9</v>
      </c>
      <c r="E1686" s="3">
        <v>65</v>
      </c>
      <c r="F1686" s="3">
        <v>211</v>
      </c>
      <c r="G1686" s="3">
        <v>0</v>
      </c>
      <c r="H1686" t="str">
        <f>VLOOKUP(D1686,StateLookup!B:B,1,FALSE)</f>
        <v>AZ</v>
      </c>
    </row>
    <row r="1687" spans="1:8" ht="15.75" thickBot="1" x14ac:dyDescent="0.3">
      <c r="A1687" s="6">
        <f t="shared" si="52"/>
        <v>43910</v>
      </c>
      <c r="B1687" s="6" t="str">
        <f t="shared" si="53"/>
        <v>43910CA</v>
      </c>
      <c r="C1687" s="3">
        <v>20200320</v>
      </c>
      <c r="D1687" s="4" t="s">
        <v>10</v>
      </c>
      <c r="E1687" s="5">
        <v>1063</v>
      </c>
      <c r="F1687" s="5">
        <v>10424</v>
      </c>
      <c r="G1687" s="3">
        <v>20</v>
      </c>
      <c r="H1687" t="str">
        <f>VLOOKUP(D1687,StateLookup!B:B,1,FALSE)</f>
        <v>CA</v>
      </c>
    </row>
    <row r="1688" spans="1:8" ht="15.75" thickBot="1" x14ac:dyDescent="0.3">
      <c r="A1688" s="6">
        <f t="shared" si="52"/>
        <v>43910</v>
      </c>
      <c r="B1688" s="6" t="str">
        <f t="shared" si="53"/>
        <v>43910CO</v>
      </c>
      <c r="C1688" s="3">
        <v>20200320</v>
      </c>
      <c r="D1688" s="4" t="s">
        <v>11</v>
      </c>
      <c r="E1688" s="3">
        <v>277</v>
      </c>
      <c r="F1688" s="5">
        <v>2675</v>
      </c>
      <c r="G1688" s="3">
        <v>3</v>
      </c>
      <c r="H1688" t="str">
        <f>VLOOKUP(D1688,StateLookup!B:B,1,FALSE)</f>
        <v>CO</v>
      </c>
    </row>
    <row r="1689" spans="1:8" ht="15.75" thickBot="1" x14ac:dyDescent="0.3">
      <c r="A1689" s="6">
        <f t="shared" si="52"/>
        <v>43910</v>
      </c>
      <c r="B1689" s="6" t="str">
        <f t="shared" si="53"/>
        <v>43910CT</v>
      </c>
      <c r="C1689" s="3">
        <v>20200320</v>
      </c>
      <c r="D1689" s="4" t="s">
        <v>12</v>
      </c>
      <c r="E1689" s="3">
        <v>194</v>
      </c>
      <c r="F1689" s="3">
        <v>604</v>
      </c>
      <c r="G1689" s="3">
        <v>3</v>
      </c>
      <c r="H1689" t="str">
        <f>VLOOKUP(D1689,StateLookup!B:B,1,FALSE)</f>
        <v>CT</v>
      </c>
    </row>
    <row r="1690" spans="1:8" ht="15.75" thickBot="1" x14ac:dyDescent="0.3">
      <c r="A1690" s="6">
        <f t="shared" si="52"/>
        <v>43910</v>
      </c>
      <c r="B1690" s="6" t="str">
        <f t="shared" si="53"/>
        <v>43910DC</v>
      </c>
      <c r="C1690" s="3">
        <v>20200320</v>
      </c>
      <c r="D1690" s="4" t="s">
        <v>13</v>
      </c>
      <c r="E1690" s="3">
        <v>71</v>
      </c>
      <c r="F1690" s="3">
        <v>501</v>
      </c>
      <c r="G1690" s="3">
        <v>1</v>
      </c>
      <c r="H1690" t="str">
        <f>VLOOKUP(D1690,StateLookup!B:B,1,FALSE)</f>
        <v>DC</v>
      </c>
    </row>
    <row r="1691" spans="1:8" ht="15.75" thickBot="1" x14ac:dyDescent="0.3">
      <c r="A1691" s="6">
        <f t="shared" si="52"/>
        <v>43910</v>
      </c>
      <c r="B1691" s="6" t="str">
        <f t="shared" si="53"/>
        <v>43910DE</v>
      </c>
      <c r="C1691" s="3">
        <v>20200320</v>
      </c>
      <c r="D1691" s="4" t="s">
        <v>14</v>
      </c>
      <c r="E1691" s="3">
        <v>38</v>
      </c>
      <c r="F1691" s="3">
        <v>36</v>
      </c>
      <c r="G1691" s="3">
        <v>0</v>
      </c>
      <c r="H1691" t="str">
        <f>VLOOKUP(D1691,StateLookup!B:B,1,FALSE)</f>
        <v>DE</v>
      </c>
    </row>
    <row r="1692" spans="1:8" ht="15.75" thickBot="1" x14ac:dyDescent="0.3">
      <c r="A1692" s="6">
        <f t="shared" si="52"/>
        <v>43910</v>
      </c>
      <c r="B1692" s="6" t="str">
        <f t="shared" si="53"/>
        <v>43910FL</v>
      </c>
      <c r="C1692" s="3">
        <v>20200320</v>
      </c>
      <c r="D1692" s="4" t="s">
        <v>15</v>
      </c>
      <c r="E1692" s="3">
        <v>520</v>
      </c>
      <c r="F1692" s="5">
        <v>1870</v>
      </c>
      <c r="G1692" s="3">
        <v>10</v>
      </c>
      <c r="H1692" t="str">
        <f>VLOOKUP(D1692,StateLookup!B:B,1,FALSE)</f>
        <v>FL</v>
      </c>
    </row>
    <row r="1693" spans="1:8" ht="15.75" thickBot="1" x14ac:dyDescent="0.3">
      <c r="A1693" s="6">
        <f t="shared" si="52"/>
        <v>43910</v>
      </c>
      <c r="B1693" s="6" t="str">
        <f t="shared" si="53"/>
        <v>43910GA</v>
      </c>
      <c r="C1693" s="3">
        <v>20200320</v>
      </c>
      <c r="D1693" s="4" t="s">
        <v>16</v>
      </c>
      <c r="E1693" s="3">
        <v>420</v>
      </c>
      <c r="F1693" s="5">
        <v>1966</v>
      </c>
      <c r="G1693" s="3">
        <v>13</v>
      </c>
      <c r="H1693" t="str">
        <f>VLOOKUP(D1693,StateLookup!B:B,1,FALSE)</f>
        <v>GA</v>
      </c>
    </row>
    <row r="1694" spans="1:8" ht="15.75" thickBot="1" x14ac:dyDescent="0.3">
      <c r="A1694" s="6">
        <f t="shared" si="52"/>
        <v>43910</v>
      </c>
      <c r="B1694" s="6" t="str">
        <f t="shared" si="53"/>
        <v>43910GU</v>
      </c>
      <c r="C1694" s="3">
        <v>20200320</v>
      </c>
      <c r="D1694" s="4" t="s">
        <v>17</v>
      </c>
      <c r="E1694" s="3">
        <v>14</v>
      </c>
      <c r="F1694" s="3">
        <v>86</v>
      </c>
      <c r="G1694" s="4"/>
      <c r="H1694" t="str">
        <f>VLOOKUP(D1694,StateLookup!B:B,1,FALSE)</f>
        <v>GU</v>
      </c>
    </row>
    <row r="1695" spans="1:8" ht="15.75" thickBot="1" x14ac:dyDescent="0.3">
      <c r="A1695" s="6">
        <f t="shared" si="52"/>
        <v>43910</v>
      </c>
      <c r="B1695" s="6" t="str">
        <f t="shared" si="53"/>
        <v>43910HI</v>
      </c>
      <c r="C1695" s="3">
        <v>20200320</v>
      </c>
      <c r="D1695" s="4" t="s">
        <v>18</v>
      </c>
      <c r="E1695" s="3">
        <v>26</v>
      </c>
      <c r="F1695" s="3">
        <v>124</v>
      </c>
      <c r="G1695" s="4"/>
      <c r="H1695" t="str">
        <f>VLOOKUP(D1695,StateLookup!B:B,1,FALSE)</f>
        <v>HI</v>
      </c>
    </row>
    <row r="1696" spans="1:8" ht="15.75" thickBot="1" x14ac:dyDescent="0.3">
      <c r="A1696" s="6">
        <f t="shared" si="52"/>
        <v>43910</v>
      </c>
      <c r="B1696" s="6" t="str">
        <f t="shared" si="53"/>
        <v>43910IA</v>
      </c>
      <c r="C1696" s="3">
        <v>20200320</v>
      </c>
      <c r="D1696" s="4" t="s">
        <v>19</v>
      </c>
      <c r="E1696" s="3">
        <v>45</v>
      </c>
      <c r="F1696" s="3">
        <v>642</v>
      </c>
      <c r="G1696" s="4"/>
      <c r="H1696" t="str">
        <f>VLOOKUP(D1696,StateLookup!B:B,1,FALSE)</f>
        <v>IA</v>
      </c>
    </row>
    <row r="1697" spans="1:8" ht="15.75" thickBot="1" x14ac:dyDescent="0.3">
      <c r="A1697" s="6">
        <f t="shared" si="52"/>
        <v>43910</v>
      </c>
      <c r="B1697" s="6" t="str">
        <f t="shared" si="53"/>
        <v>43910ID</v>
      </c>
      <c r="C1697" s="3">
        <v>20200320</v>
      </c>
      <c r="D1697" s="4" t="s">
        <v>20</v>
      </c>
      <c r="E1697" s="3">
        <v>23</v>
      </c>
      <c r="F1697" s="3">
        <v>590</v>
      </c>
      <c r="G1697" s="4"/>
      <c r="H1697" t="str">
        <f>VLOOKUP(D1697,StateLookup!B:B,1,FALSE)</f>
        <v>ID</v>
      </c>
    </row>
    <row r="1698" spans="1:8" ht="15.75" thickBot="1" x14ac:dyDescent="0.3">
      <c r="A1698" s="6">
        <f t="shared" si="52"/>
        <v>43910</v>
      </c>
      <c r="B1698" s="6" t="str">
        <f t="shared" si="53"/>
        <v>43910IL</v>
      </c>
      <c r="C1698" s="3">
        <v>20200320</v>
      </c>
      <c r="D1698" s="4" t="s">
        <v>21</v>
      </c>
      <c r="E1698" s="3">
        <v>585</v>
      </c>
      <c r="F1698" s="5">
        <v>3696</v>
      </c>
      <c r="G1698" s="3">
        <v>5</v>
      </c>
      <c r="H1698" t="str">
        <f>VLOOKUP(D1698,StateLookup!B:B,1,FALSE)</f>
        <v>IL</v>
      </c>
    </row>
    <row r="1699" spans="1:8" ht="15.75" thickBot="1" x14ac:dyDescent="0.3">
      <c r="A1699" s="6">
        <f t="shared" si="52"/>
        <v>43910</v>
      </c>
      <c r="B1699" s="6" t="str">
        <f t="shared" si="53"/>
        <v>43910IN</v>
      </c>
      <c r="C1699" s="3">
        <v>20200320</v>
      </c>
      <c r="D1699" s="4" t="s">
        <v>22</v>
      </c>
      <c r="E1699" s="3">
        <v>79</v>
      </c>
      <c r="F1699" s="3">
        <v>475</v>
      </c>
      <c r="G1699" s="3">
        <v>2</v>
      </c>
      <c r="H1699" t="str">
        <f>VLOOKUP(D1699,StateLookup!B:B,1,FALSE)</f>
        <v>IN</v>
      </c>
    </row>
    <row r="1700" spans="1:8" ht="15.75" thickBot="1" x14ac:dyDescent="0.3">
      <c r="A1700" s="6">
        <f t="shared" si="52"/>
        <v>43910</v>
      </c>
      <c r="B1700" s="6" t="str">
        <f t="shared" si="53"/>
        <v>43910KS</v>
      </c>
      <c r="C1700" s="3">
        <v>20200320</v>
      </c>
      <c r="D1700" s="4" t="s">
        <v>23</v>
      </c>
      <c r="E1700" s="3">
        <v>44</v>
      </c>
      <c r="F1700" s="3">
        <v>417</v>
      </c>
      <c r="G1700" s="3">
        <v>1</v>
      </c>
      <c r="H1700" t="str">
        <f>VLOOKUP(D1700,StateLookup!B:B,1,FALSE)</f>
        <v>KS</v>
      </c>
    </row>
    <row r="1701" spans="1:8" ht="15.75" thickBot="1" x14ac:dyDescent="0.3">
      <c r="A1701" s="6">
        <f t="shared" si="52"/>
        <v>43910</v>
      </c>
      <c r="B1701" s="6" t="str">
        <f t="shared" si="53"/>
        <v>43910KY</v>
      </c>
      <c r="C1701" s="3">
        <v>20200320</v>
      </c>
      <c r="D1701" s="4" t="s">
        <v>24</v>
      </c>
      <c r="E1701" s="3">
        <v>47</v>
      </c>
      <c r="F1701" s="3">
        <v>592</v>
      </c>
      <c r="G1701" s="3">
        <v>1</v>
      </c>
      <c r="H1701" t="str">
        <f>VLOOKUP(D1701,StateLookup!B:B,1,FALSE)</f>
        <v>KY</v>
      </c>
    </row>
    <row r="1702" spans="1:8" ht="15.75" thickBot="1" x14ac:dyDescent="0.3">
      <c r="A1702" s="6">
        <f t="shared" si="52"/>
        <v>43910</v>
      </c>
      <c r="B1702" s="6" t="str">
        <f t="shared" si="53"/>
        <v>43910LA</v>
      </c>
      <c r="C1702" s="3">
        <v>20200320</v>
      </c>
      <c r="D1702" s="4" t="s">
        <v>25</v>
      </c>
      <c r="E1702" s="3">
        <v>479</v>
      </c>
      <c r="F1702" s="3">
        <v>568</v>
      </c>
      <c r="G1702" s="3">
        <v>12</v>
      </c>
      <c r="H1702" t="str">
        <f>VLOOKUP(D1702,StateLookup!B:B,1,FALSE)</f>
        <v>LA</v>
      </c>
    </row>
    <row r="1703" spans="1:8" ht="15.75" thickBot="1" x14ac:dyDescent="0.3">
      <c r="A1703" s="6">
        <f t="shared" si="52"/>
        <v>43910</v>
      </c>
      <c r="B1703" s="6" t="str">
        <f t="shared" si="53"/>
        <v>43910MA</v>
      </c>
      <c r="C1703" s="3">
        <v>20200320</v>
      </c>
      <c r="D1703" s="4" t="s">
        <v>26</v>
      </c>
      <c r="E1703" s="3">
        <v>413</v>
      </c>
      <c r="F1703" s="5">
        <v>3678</v>
      </c>
      <c r="G1703" s="3">
        <v>1</v>
      </c>
      <c r="H1703" t="str">
        <f>VLOOKUP(D1703,StateLookup!B:B,1,FALSE)</f>
        <v>MA</v>
      </c>
    </row>
    <row r="1704" spans="1:8" ht="15.75" thickBot="1" x14ac:dyDescent="0.3">
      <c r="A1704" s="6">
        <f t="shared" si="52"/>
        <v>43910</v>
      </c>
      <c r="B1704" s="6" t="str">
        <f t="shared" si="53"/>
        <v>43910MD</v>
      </c>
      <c r="C1704" s="3">
        <v>20200320</v>
      </c>
      <c r="D1704" s="4" t="s">
        <v>27</v>
      </c>
      <c r="E1704" s="3">
        <v>149</v>
      </c>
      <c r="F1704" s="3">
        <v>94</v>
      </c>
      <c r="G1704" s="3">
        <v>1</v>
      </c>
      <c r="H1704" t="str">
        <f>VLOOKUP(D1704,StateLookup!B:B,1,FALSE)</f>
        <v>MD</v>
      </c>
    </row>
    <row r="1705" spans="1:8" ht="15.75" thickBot="1" x14ac:dyDescent="0.3">
      <c r="A1705" s="6">
        <f t="shared" si="52"/>
        <v>43910</v>
      </c>
      <c r="B1705" s="6" t="str">
        <f t="shared" si="53"/>
        <v>43910ME</v>
      </c>
      <c r="C1705" s="3">
        <v>20200320</v>
      </c>
      <c r="D1705" s="4" t="s">
        <v>28</v>
      </c>
      <c r="E1705" s="3">
        <v>57</v>
      </c>
      <c r="F1705" s="5">
        <v>2264</v>
      </c>
      <c r="G1705" s="4"/>
      <c r="H1705" t="str">
        <f>VLOOKUP(D1705,StateLookup!B:B,1,FALSE)</f>
        <v>ME</v>
      </c>
    </row>
    <row r="1706" spans="1:8" ht="15.75" thickBot="1" x14ac:dyDescent="0.3">
      <c r="A1706" s="6">
        <f t="shared" si="52"/>
        <v>43910</v>
      </c>
      <c r="B1706" s="6" t="str">
        <f t="shared" si="53"/>
        <v>43910MI</v>
      </c>
      <c r="C1706" s="3">
        <v>20200320</v>
      </c>
      <c r="D1706" s="4" t="s">
        <v>29</v>
      </c>
      <c r="E1706" s="5">
        <v>4027</v>
      </c>
      <c r="F1706" s="5">
        <v>2746</v>
      </c>
      <c r="G1706" s="3">
        <v>3</v>
      </c>
      <c r="H1706" t="str">
        <f>VLOOKUP(D1706,StateLookup!B:B,1,FALSE)</f>
        <v>MI</v>
      </c>
    </row>
    <row r="1707" spans="1:8" ht="15.75" thickBot="1" x14ac:dyDescent="0.3">
      <c r="A1707" s="6">
        <f t="shared" si="52"/>
        <v>43910</v>
      </c>
      <c r="B1707" s="6" t="str">
        <f t="shared" si="53"/>
        <v>43910MN</v>
      </c>
      <c r="C1707" s="3">
        <v>20200320</v>
      </c>
      <c r="D1707" s="4" t="s">
        <v>30</v>
      </c>
      <c r="E1707" s="3">
        <v>115</v>
      </c>
      <c r="F1707" s="5">
        <v>3741</v>
      </c>
      <c r="G1707" s="4"/>
      <c r="H1707" t="str">
        <f>VLOOKUP(D1707,StateLookup!B:B,1,FALSE)</f>
        <v>MN</v>
      </c>
    </row>
    <row r="1708" spans="1:8" ht="15.75" thickBot="1" x14ac:dyDescent="0.3">
      <c r="A1708" s="6">
        <f t="shared" si="52"/>
        <v>43910</v>
      </c>
      <c r="B1708" s="6" t="str">
        <f t="shared" si="53"/>
        <v>43910MO</v>
      </c>
      <c r="C1708" s="3">
        <v>20200320</v>
      </c>
      <c r="D1708" s="4" t="s">
        <v>31</v>
      </c>
      <c r="E1708" s="3">
        <v>47</v>
      </c>
      <c r="F1708" s="3">
        <v>369</v>
      </c>
      <c r="G1708" s="3">
        <v>1</v>
      </c>
      <c r="H1708" t="str">
        <f>VLOOKUP(D1708,StateLookup!B:B,1,FALSE)</f>
        <v>MO</v>
      </c>
    </row>
    <row r="1709" spans="1:8" ht="15.75" thickBot="1" x14ac:dyDescent="0.3">
      <c r="A1709" s="6">
        <f t="shared" si="52"/>
        <v>43910</v>
      </c>
      <c r="B1709" s="6" t="str">
        <f t="shared" si="53"/>
        <v>43910MP</v>
      </c>
      <c r="C1709" s="3">
        <v>20200320</v>
      </c>
      <c r="D1709" s="4" t="s">
        <v>32</v>
      </c>
      <c r="E1709" s="3">
        <v>0</v>
      </c>
      <c r="F1709" s="4"/>
      <c r="G1709" s="3">
        <v>0</v>
      </c>
      <c r="H1709" t="str">
        <f>VLOOKUP(D1709,StateLookup!B:B,1,FALSE)</f>
        <v>MP</v>
      </c>
    </row>
    <row r="1710" spans="1:8" ht="15.75" thickBot="1" x14ac:dyDescent="0.3">
      <c r="A1710" s="6">
        <f t="shared" si="52"/>
        <v>43910</v>
      </c>
      <c r="B1710" s="6" t="str">
        <f t="shared" si="53"/>
        <v>43910MS</v>
      </c>
      <c r="C1710" s="3">
        <v>20200320</v>
      </c>
      <c r="D1710" s="4" t="s">
        <v>33</v>
      </c>
      <c r="E1710" s="3">
        <v>80</v>
      </c>
      <c r="F1710" s="3">
        <v>695</v>
      </c>
      <c r="G1710" s="3">
        <v>1</v>
      </c>
      <c r="H1710" t="str">
        <f>VLOOKUP(D1710,StateLookup!B:B,1,FALSE)</f>
        <v>MS</v>
      </c>
    </row>
    <row r="1711" spans="1:8" ht="15.75" thickBot="1" x14ac:dyDescent="0.3">
      <c r="A1711" s="6">
        <f t="shared" si="52"/>
        <v>43910</v>
      </c>
      <c r="B1711" s="6" t="str">
        <f t="shared" si="53"/>
        <v>43910MT</v>
      </c>
      <c r="C1711" s="3">
        <v>20200320</v>
      </c>
      <c r="D1711" s="4" t="s">
        <v>34</v>
      </c>
      <c r="E1711" s="3">
        <v>16</v>
      </c>
      <c r="F1711" s="3">
        <v>931</v>
      </c>
      <c r="G1711" s="4"/>
      <c r="H1711" t="str">
        <f>VLOOKUP(D1711,StateLookup!B:B,1,FALSE)</f>
        <v>MT</v>
      </c>
    </row>
    <row r="1712" spans="1:8" ht="15.75" thickBot="1" x14ac:dyDescent="0.3">
      <c r="A1712" s="6">
        <f t="shared" si="52"/>
        <v>43910</v>
      </c>
      <c r="B1712" s="6" t="str">
        <f t="shared" si="53"/>
        <v>43910NC</v>
      </c>
      <c r="C1712" s="3">
        <v>20200320</v>
      </c>
      <c r="D1712" s="4" t="s">
        <v>35</v>
      </c>
      <c r="E1712" s="3">
        <v>137</v>
      </c>
      <c r="F1712" s="5">
        <v>3096</v>
      </c>
      <c r="G1712" s="3">
        <v>0</v>
      </c>
      <c r="H1712" t="str">
        <f>VLOOKUP(D1712,StateLookup!B:B,1,FALSE)</f>
        <v>NC</v>
      </c>
    </row>
    <row r="1713" spans="1:8" ht="15.75" thickBot="1" x14ac:dyDescent="0.3">
      <c r="A1713" s="6">
        <f t="shared" si="52"/>
        <v>43910</v>
      </c>
      <c r="B1713" s="6" t="str">
        <f t="shared" si="53"/>
        <v>43910ND</v>
      </c>
      <c r="C1713" s="3">
        <v>20200320</v>
      </c>
      <c r="D1713" s="4" t="s">
        <v>36</v>
      </c>
      <c r="E1713" s="3">
        <v>20</v>
      </c>
      <c r="F1713" s="3">
        <v>800</v>
      </c>
      <c r="G1713" s="3">
        <v>0</v>
      </c>
      <c r="H1713" t="str">
        <f>VLOOKUP(D1713,StateLookup!B:B,1,FALSE)</f>
        <v>ND</v>
      </c>
    </row>
    <row r="1714" spans="1:8" ht="15.75" thickBot="1" x14ac:dyDescent="0.3">
      <c r="A1714" s="6">
        <f t="shared" si="52"/>
        <v>43910</v>
      </c>
      <c r="B1714" s="6" t="str">
        <f t="shared" si="53"/>
        <v>43910NE</v>
      </c>
      <c r="C1714" s="3">
        <v>20200320</v>
      </c>
      <c r="D1714" s="4" t="s">
        <v>37</v>
      </c>
      <c r="E1714" s="3">
        <v>32</v>
      </c>
      <c r="F1714" s="3">
        <v>240</v>
      </c>
      <c r="G1714" s="3">
        <v>0</v>
      </c>
      <c r="H1714" t="str">
        <f>VLOOKUP(D1714,StateLookup!B:B,1,FALSE)</f>
        <v>NE</v>
      </c>
    </row>
    <row r="1715" spans="1:8" ht="15.75" thickBot="1" x14ac:dyDescent="0.3">
      <c r="A1715" s="6">
        <f t="shared" si="52"/>
        <v>43910</v>
      </c>
      <c r="B1715" s="6" t="str">
        <f t="shared" si="53"/>
        <v>43910NH</v>
      </c>
      <c r="C1715" s="3">
        <v>20200320</v>
      </c>
      <c r="D1715" s="4" t="s">
        <v>38</v>
      </c>
      <c r="E1715" s="3">
        <v>44</v>
      </c>
      <c r="F1715" s="3">
        <v>745</v>
      </c>
      <c r="G1715" s="4"/>
      <c r="H1715" t="str">
        <f>VLOOKUP(D1715,StateLookup!B:B,1,FALSE)</f>
        <v>NH</v>
      </c>
    </row>
    <row r="1716" spans="1:8" ht="15.75" thickBot="1" x14ac:dyDescent="0.3">
      <c r="A1716" s="6">
        <f t="shared" si="52"/>
        <v>43910</v>
      </c>
      <c r="B1716" s="6" t="str">
        <f t="shared" si="53"/>
        <v>43910NJ</v>
      </c>
      <c r="C1716" s="3">
        <v>20200320</v>
      </c>
      <c r="D1716" s="4" t="s">
        <v>39</v>
      </c>
      <c r="E1716" s="3">
        <v>890</v>
      </c>
      <c r="F1716" s="3">
        <v>264</v>
      </c>
      <c r="G1716" s="3">
        <v>11</v>
      </c>
      <c r="H1716" t="str">
        <f>VLOOKUP(D1716,StateLookup!B:B,1,FALSE)</f>
        <v>NJ</v>
      </c>
    </row>
    <row r="1717" spans="1:8" ht="15.75" thickBot="1" x14ac:dyDescent="0.3">
      <c r="A1717" s="6">
        <f t="shared" si="52"/>
        <v>43910</v>
      </c>
      <c r="B1717" s="6" t="str">
        <f t="shared" si="53"/>
        <v>43910NM</v>
      </c>
      <c r="C1717" s="3">
        <v>20200320</v>
      </c>
      <c r="D1717" s="4" t="s">
        <v>40</v>
      </c>
      <c r="E1717" s="3">
        <v>43</v>
      </c>
      <c r="F1717" s="5">
        <v>3771</v>
      </c>
      <c r="G1717" s="4"/>
      <c r="H1717" t="str">
        <f>VLOOKUP(D1717,StateLookup!B:B,1,FALSE)</f>
        <v>NM</v>
      </c>
    </row>
    <row r="1718" spans="1:8" ht="15.75" thickBot="1" x14ac:dyDescent="0.3">
      <c r="A1718" s="6">
        <f t="shared" si="52"/>
        <v>43910</v>
      </c>
      <c r="B1718" s="6" t="str">
        <f t="shared" si="53"/>
        <v>43910NV</v>
      </c>
      <c r="C1718" s="3">
        <v>20200320</v>
      </c>
      <c r="D1718" s="4" t="s">
        <v>41</v>
      </c>
      <c r="E1718" s="3">
        <v>109</v>
      </c>
      <c r="F1718" s="5">
        <v>1992</v>
      </c>
      <c r="G1718" s="3">
        <v>1</v>
      </c>
      <c r="H1718" t="str">
        <f>VLOOKUP(D1718,StateLookup!B:B,1,FALSE)</f>
        <v>NV</v>
      </c>
    </row>
    <row r="1719" spans="1:8" ht="15.75" thickBot="1" x14ac:dyDescent="0.3">
      <c r="A1719" s="6">
        <f t="shared" si="52"/>
        <v>43910</v>
      </c>
      <c r="B1719" s="6" t="str">
        <f t="shared" si="53"/>
        <v>43910NY</v>
      </c>
      <c r="C1719" s="3">
        <v>20200320</v>
      </c>
      <c r="D1719" s="4" t="s">
        <v>42</v>
      </c>
      <c r="E1719" s="5">
        <v>7102</v>
      </c>
      <c r="F1719" s="5">
        <v>25325</v>
      </c>
      <c r="G1719" s="3">
        <v>35</v>
      </c>
      <c r="H1719" t="str">
        <f>VLOOKUP(D1719,StateLookup!B:B,1,FALSE)</f>
        <v>NY</v>
      </c>
    </row>
    <row r="1720" spans="1:8" ht="15.75" thickBot="1" x14ac:dyDescent="0.3">
      <c r="A1720" s="6">
        <f t="shared" si="52"/>
        <v>43910</v>
      </c>
      <c r="B1720" s="6" t="str">
        <f t="shared" si="53"/>
        <v>43910OH</v>
      </c>
      <c r="C1720" s="3">
        <v>20200320</v>
      </c>
      <c r="D1720" s="4" t="s">
        <v>43</v>
      </c>
      <c r="E1720" s="3">
        <v>169</v>
      </c>
      <c r="F1720" s="3">
        <v>140</v>
      </c>
      <c r="G1720" s="3">
        <v>1</v>
      </c>
      <c r="H1720" t="str">
        <f>VLOOKUP(D1720,StateLookup!B:B,1,FALSE)</f>
        <v>OH</v>
      </c>
    </row>
    <row r="1721" spans="1:8" ht="15.75" thickBot="1" x14ac:dyDescent="0.3">
      <c r="A1721" s="6">
        <f t="shared" si="52"/>
        <v>43910</v>
      </c>
      <c r="B1721" s="6" t="str">
        <f t="shared" si="53"/>
        <v>43910OK</v>
      </c>
      <c r="C1721" s="3">
        <v>20200320</v>
      </c>
      <c r="D1721" s="4" t="s">
        <v>44</v>
      </c>
      <c r="E1721" s="3">
        <v>49</v>
      </c>
      <c r="F1721" s="3">
        <v>538</v>
      </c>
      <c r="G1721" s="3">
        <v>1</v>
      </c>
      <c r="H1721" t="str">
        <f>VLOOKUP(D1721,StateLookup!B:B,1,FALSE)</f>
        <v>OK</v>
      </c>
    </row>
    <row r="1722" spans="1:8" ht="15.75" thickBot="1" x14ac:dyDescent="0.3">
      <c r="A1722" s="6">
        <f t="shared" si="52"/>
        <v>43910</v>
      </c>
      <c r="B1722" s="6" t="str">
        <f t="shared" si="53"/>
        <v>43910OR</v>
      </c>
      <c r="C1722" s="3">
        <v>20200320</v>
      </c>
      <c r="D1722" s="4" t="s">
        <v>45</v>
      </c>
      <c r="E1722" s="3">
        <v>114</v>
      </c>
      <c r="F1722" s="5">
        <v>2003</v>
      </c>
      <c r="G1722" s="3">
        <v>3</v>
      </c>
      <c r="H1722" t="str">
        <f>VLOOKUP(D1722,StateLookup!B:B,1,FALSE)</f>
        <v>OR</v>
      </c>
    </row>
    <row r="1723" spans="1:8" ht="15.75" thickBot="1" x14ac:dyDescent="0.3">
      <c r="A1723" s="6">
        <f t="shared" si="52"/>
        <v>43910</v>
      </c>
      <c r="B1723" s="6" t="str">
        <f t="shared" si="53"/>
        <v>43910PA</v>
      </c>
      <c r="C1723" s="3">
        <v>20200320</v>
      </c>
      <c r="D1723" s="4" t="s">
        <v>46</v>
      </c>
      <c r="E1723" s="3">
        <v>268</v>
      </c>
      <c r="F1723" s="5">
        <v>2574</v>
      </c>
      <c r="G1723" s="3">
        <v>1</v>
      </c>
      <c r="H1723" t="str">
        <f>VLOOKUP(D1723,StateLookup!B:B,1,FALSE)</f>
        <v>PA</v>
      </c>
    </row>
    <row r="1724" spans="1:8" ht="15.75" thickBot="1" x14ac:dyDescent="0.3">
      <c r="A1724" s="6">
        <f t="shared" si="52"/>
        <v>43910</v>
      </c>
      <c r="B1724" s="6" t="str">
        <f t="shared" si="53"/>
        <v>43910PR</v>
      </c>
      <c r="C1724" s="3">
        <v>20200320</v>
      </c>
      <c r="D1724" s="4" t="s">
        <v>47</v>
      </c>
      <c r="E1724" s="3">
        <v>14</v>
      </c>
      <c r="F1724" s="3">
        <v>114</v>
      </c>
      <c r="G1724" s="4"/>
      <c r="H1724" t="str">
        <f>VLOOKUP(D1724,StateLookup!B:B,1,FALSE)</f>
        <v>PR</v>
      </c>
    </row>
    <row r="1725" spans="1:8" ht="15.75" thickBot="1" x14ac:dyDescent="0.3">
      <c r="A1725" s="6">
        <f t="shared" si="52"/>
        <v>43910</v>
      </c>
      <c r="B1725" s="6" t="str">
        <f t="shared" si="53"/>
        <v>43910RI</v>
      </c>
      <c r="C1725" s="3">
        <v>20200320</v>
      </c>
      <c r="D1725" s="4" t="s">
        <v>48</v>
      </c>
      <c r="E1725" s="3">
        <v>54</v>
      </c>
      <c r="F1725" s="3">
        <v>800</v>
      </c>
      <c r="G1725" s="4"/>
      <c r="H1725" t="str">
        <f>VLOOKUP(D1725,StateLookup!B:B,1,FALSE)</f>
        <v>RI</v>
      </c>
    </row>
    <row r="1726" spans="1:8" ht="15.75" thickBot="1" x14ac:dyDescent="0.3">
      <c r="A1726" s="6">
        <f t="shared" si="52"/>
        <v>43910</v>
      </c>
      <c r="B1726" s="6" t="str">
        <f t="shared" si="53"/>
        <v>43910SC</v>
      </c>
      <c r="C1726" s="3">
        <v>20200320</v>
      </c>
      <c r="D1726" s="4" t="s">
        <v>49</v>
      </c>
      <c r="E1726" s="3">
        <v>81</v>
      </c>
      <c r="F1726" s="3">
        <v>833</v>
      </c>
      <c r="G1726" s="3">
        <v>1</v>
      </c>
      <c r="H1726" t="str">
        <f>VLOOKUP(D1726,StateLookup!B:B,1,FALSE)</f>
        <v>SC</v>
      </c>
    </row>
    <row r="1727" spans="1:8" ht="15.75" thickBot="1" x14ac:dyDescent="0.3">
      <c r="A1727" s="6">
        <f t="shared" si="52"/>
        <v>43910</v>
      </c>
      <c r="B1727" s="6" t="str">
        <f t="shared" si="53"/>
        <v>43910SD</v>
      </c>
      <c r="C1727" s="3">
        <v>20200320</v>
      </c>
      <c r="D1727" s="4" t="s">
        <v>50</v>
      </c>
      <c r="E1727" s="3">
        <v>14</v>
      </c>
      <c r="F1727" s="3">
        <v>663</v>
      </c>
      <c r="G1727" s="3">
        <v>1</v>
      </c>
      <c r="H1727" t="str">
        <f>VLOOKUP(D1727,StateLookup!B:B,1,FALSE)</f>
        <v>SD</v>
      </c>
    </row>
    <row r="1728" spans="1:8" ht="15.75" thickBot="1" x14ac:dyDescent="0.3">
      <c r="A1728" s="6">
        <f t="shared" si="52"/>
        <v>43910</v>
      </c>
      <c r="B1728" s="6" t="str">
        <f t="shared" si="53"/>
        <v>43910TN</v>
      </c>
      <c r="C1728" s="3">
        <v>20200320</v>
      </c>
      <c r="D1728" s="4" t="s">
        <v>51</v>
      </c>
      <c r="E1728" s="3">
        <v>228</v>
      </c>
      <c r="F1728" s="3">
        <v>563</v>
      </c>
      <c r="G1728" s="4"/>
      <c r="H1728" t="str">
        <f>VLOOKUP(D1728,StateLookup!B:B,1,FALSE)</f>
        <v>TN</v>
      </c>
    </row>
    <row r="1729" spans="1:8" ht="15.75" thickBot="1" x14ac:dyDescent="0.3">
      <c r="A1729" s="6">
        <f t="shared" si="52"/>
        <v>43910</v>
      </c>
      <c r="B1729" s="6" t="str">
        <f t="shared" si="53"/>
        <v>43910TX</v>
      </c>
      <c r="C1729" s="3">
        <v>20200320</v>
      </c>
      <c r="D1729" s="4" t="s">
        <v>52</v>
      </c>
      <c r="E1729" s="3">
        <v>194</v>
      </c>
      <c r="F1729" s="5">
        <v>5083</v>
      </c>
      <c r="G1729" s="3">
        <v>5</v>
      </c>
      <c r="H1729" t="str">
        <f>VLOOKUP(D1729,StateLookup!B:B,1,FALSE)</f>
        <v>TX</v>
      </c>
    </row>
    <row r="1730" spans="1:8" ht="15.75" thickBot="1" x14ac:dyDescent="0.3">
      <c r="A1730" s="6">
        <f t="shared" si="52"/>
        <v>43910</v>
      </c>
      <c r="B1730" s="6" t="str">
        <f t="shared" si="53"/>
        <v>43910UT</v>
      </c>
      <c r="C1730" s="3">
        <v>20200320</v>
      </c>
      <c r="D1730" s="4" t="s">
        <v>53</v>
      </c>
      <c r="E1730" s="3">
        <v>112</v>
      </c>
      <c r="F1730" s="5">
        <v>2035</v>
      </c>
      <c r="G1730" s="3">
        <v>0</v>
      </c>
      <c r="H1730" t="str">
        <f>VLOOKUP(D1730,StateLookup!B:B,1,FALSE)</f>
        <v>UT</v>
      </c>
    </row>
    <row r="1731" spans="1:8" ht="15.75" thickBot="1" x14ac:dyDescent="0.3">
      <c r="A1731" s="6">
        <f t="shared" ref="A1731:A1794" si="54">DATE(LEFT(C1731,4),LEFT(RIGHT(C1731,4),2),RIGHT(C1731,2))</f>
        <v>43910</v>
      </c>
      <c r="B1731" s="6" t="str">
        <f t="shared" ref="B1731:B1794" si="55">A1731&amp;D1731</f>
        <v>43910VA</v>
      </c>
      <c r="C1731" s="3">
        <v>20200320</v>
      </c>
      <c r="D1731" s="4" t="s">
        <v>54</v>
      </c>
      <c r="E1731" s="3">
        <v>114</v>
      </c>
      <c r="F1731" s="5">
        <v>2211</v>
      </c>
      <c r="G1731" s="3">
        <v>2</v>
      </c>
      <c r="H1731" t="str">
        <f>VLOOKUP(D1731,StateLookup!B:B,1,FALSE)</f>
        <v>VA</v>
      </c>
    </row>
    <row r="1732" spans="1:8" ht="15.75" thickBot="1" x14ac:dyDescent="0.3">
      <c r="A1732" s="6">
        <f t="shared" si="54"/>
        <v>43910</v>
      </c>
      <c r="B1732" s="6" t="str">
        <f t="shared" si="55"/>
        <v>43910VI</v>
      </c>
      <c r="C1732" s="3">
        <v>20200320</v>
      </c>
      <c r="D1732" s="4" t="s">
        <v>55</v>
      </c>
      <c r="E1732" s="3">
        <v>3</v>
      </c>
      <c r="F1732" s="4"/>
      <c r="G1732" s="4"/>
      <c r="H1732" t="str">
        <f>VLOOKUP(D1732,StateLookup!B:B,1,FALSE)</f>
        <v>VI</v>
      </c>
    </row>
    <row r="1733" spans="1:8" ht="15.75" thickBot="1" x14ac:dyDescent="0.3">
      <c r="A1733" s="6">
        <f t="shared" si="54"/>
        <v>43910</v>
      </c>
      <c r="B1733" s="6" t="str">
        <f t="shared" si="55"/>
        <v>43910VT</v>
      </c>
      <c r="C1733" s="3">
        <v>20200320</v>
      </c>
      <c r="D1733" s="4" t="s">
        <v>56</v>
      </c>
      <c r="E1733" s="3">
        <v>29</v>
      </c>
      <c r="F1733" s="3">
        <v>779</v>
      </c>
      <c r="G1733" s="3">
        <v>2</v>
      </c>
      <c r="H1733" t="str">
        <f>VLOOKUP(D1733,StateLookup!B:B,1,FALSE)</f>
        <v>VT</v>
      </c>
    </row>
    <row r="1734" spans="1:8" ht="15.75" thickBot="1" x14ac:dyDescent="0.3">
      <c r="A1734" s="6">
        <f t="shared" si="54"/>
        <v>43910</v>
      </c>
      <c r="B1734" s="6" t="str">
        <f t="shared" si="55"/>
        <v>43910WA</v>
      </c>
      <c r="C1734" s="3">
        <v>20200320</v>
      </c>
      <c r="D1734" s="4" t="s">
        <v>57</v>
      </c>
      <c r="E1734" s="5">
        <v>1773</v>
      </c>
      <c r="F1734" s="5">
        <v>19336</v>
      </c>
      <c r="G1734" s="3">
        <v>102</v>
      </c>
      <c r="H1734" t="str">
        <f>VLOOKUP(D1734,StateLookup!B:B,1,FALSE)</f>
        <v>WA</v>
      </c>
    </row>
    <row r="1735" spans="1:8" ht="15.75" thickBot="1" x14ac:dyDescent="0.3">
      <c r="A1735" s="6">
        <f t="shared" si="54"/>
        <v>43910</v>
      </c>
      <c r="B1735" s="6" t="str">
        <f t="shared" si="55"/>
        <v>43910WI</v>
      </c>
      <c r="C1735" s="3">
        <v>20200320</v>
      </c>
      <c r="D1735" s="4" t="s">
        <v>58</v>
      </c>
      <c r="E1735" s="3">
        <v>206</v>
      </c>
      <c r="F1735" s="5">
        <v>3455</v>
      </c>
      <c r="G1735" s="3">
        <v>3</v>
      </c>
      <c r="H1735" t="str">
        <f>VLOOKUP(D1735,StateLookup!B:B,1,FALSE)</f>
        <v>WI</v>
      </c>
    </row>
    <row r="1736" spans="1:8" ht="15.75" thickBot="1" x14ac:dyDescent="0.3">
      <c r="A1736" s="6">
        <f t="shared" si="54"/>
        <v>43910</v>
      </c>
      <c r="B1736" s="6" t="str">
        <f t="shared" si="55"/>
        <v>43910WV</v>
      </c>
      <c r="C1736" s="3">
        <v>20200320</v>
      </c>
      <c r="D1736" s="4" t="s">
        <v>59</v>
      </c>
      <c r="E1736" s="3">
        <v>7</v>
      </c>
      <c r="F1736" s="3">
        <v>219</v>
      </c>
      <c r="G1736" s="3">
        <v>0</v>
      </c>
      <c r="H1736" t="str">
        <f>VLOOKUP(D1736,StateLookup!B:B,1,FALSE)</f>
        <v>WV</v>
      </c>
    </row>
    <row r="1737" spans="1:8" ht="15.75" thickBot="1" x14ac:dyDescent="0.3">
      <c r="A1737" s="6">
        <f t="shared" si="54"/>
        <v>43910</v>
      </c>
      <c r="B1737" s="6" t="str">
        <f t="shared" si="55"/>
        <v>43910WY</v>
      </c>
      <c r="C1737" s="3">
        <v>20200320</v>
      </c>
      <c r="D1737" s="4" t="s">
        <v>60</v>
      </c>
      <c r="E1737" s="3">
        <v>19</v>
      </c>
      <c r="F1737" s="3">
        <v>331</v>
      </c>
      <c r="G1737" s="4"/>
      <c r="H1737" t="str">
        <f>VLOOKUP(D1737,StateLookup!B:B,1,FALSE)</f>
        <v>WY</v>
      </c>
    </row>
    <row r="1738" spans="1:8" ht="15.75" thickBot="1" x14ac:dyDescent="0.3">
      <c r="A1738" s="6">
        <f t="shared" si="54"/>
        <v>43909</v>
      </c>
      <c r="B1738" s="6" t="str">
        <f t="shared" si="55"/>
        <v>43909AK</v>
      </c>
      <c r="C1738" s="3">
        <v>20200319</v>
      </c>
      <c r="D1738" s="4" t="s">
        <v>5</v>
      </c>
      <c r="E1738" s="3">
        <v>6</v>
      </c>
      <c r="F1738" s="3">
        <v>432</v>
      </c>
      <c r="G1738" s="4"/>
      <c r="H1738" t="str">
        <f>VLOOKUP(D1738,StateLookup!B:B,1,FALSE)</f>
        <v>AK</v>
      </c>
    </row>
    <row r="1739" spans="1:8" ht="15.75" thickBot="1" x14ac:dyDescent="0.3">
      <c r="A1739" s="6">
        <f t="shared" si="54"/>
        <v>43909</v>
      </c>
      <c r="B1739" s="6" t="str">
        <f t="shared" si="55"/>
        <v>43909AL</v>
      </c>
      <c r="C1739" s="3">
        <v>20200319</v>
      </c>
      <c r="D1739" s="4" t="s">
        <v>6</v>
      </c>
      <c r="E1739" s="3">
        <v>68</v>
      </c>
      <c r="F1739" s="3">
        <v>28</v>
      </c>
      <c r="G1739" s="3">
        <v>0</v>
      </c>
      <c r="H1739" t="str">
        <f>VLOOKUP(D1739,StateLookup!B:B,1,FALSE)</f>
        <v>AL</v>
      </c>
    </row>
    <row r="1740" spans="1:8" ht="15.75" thickBot="1" x14ac:dyDescent="0.3">
      <c r="A1740" s="6">
        <f t="shared" si="54"/>
        <v>43909</v>
      </c>
      <c r="B1740" s="6" t="str">
        <f t="shared" si="55"/>
        <v>43909AR</v>
      </c>
      <c r="C1740" s="3">
        <v>20200319</v>
      </c>
      <c r="D1740" s="4" t="s">
        <v>7</v>
      </c>
      <c r="E1740" s="3">
        <v>46</v>
      </c>
      <c r="F1740" s="3">
        <v>310</v>
      </c>
      <c r="G1740" s="4"/>
      <c r="H1740" t="str">
        <f>VLOOKUP(D1740,StateLookup!B:B,1,FALSE)</f>
        <v>AR</v>
      </c>
    </row>
    <row r="1741" spans="1:8" ht="15.75" thickBot="1" x14ac:dyDescent="0.3">
      <c r="A1741" s="6">
        <f t="shared" si="54"/>
        <v>43909</v>
      </c>
      <c r="B1741" s="6" t="str">
        <f t="shared" si="55"/>
        <v>43909AS</v>
      </c>
      <c r="C1741" s="3">
        <v>20200319</v>
      </c>
      <c r="D1741" s="4" t="s">
        <v>8</v>
      </c>
      <c r="E1741" s="4"/>
      <c r="F1741" s="4"/>
      <c r="G1741" s="3">
        <v>0</v>
      </c>
      <c r="H1741" t="str">
        <f>VLOOKUP(D1741,StateLookup!B:B,1,FALSE)</f>
        <v>AS</v>
      </c>
    </row>
    <row r="1742" spans="1:8" ht="15.75" thickBot="1" x14ac:dyDescent="0.3">
      <c r="A1742" s="6">
        <f t="shared" si="54"/>
        <v>43909</v>
      </c>
      <c r="B1742" s="6" t="str">
        <f t="shared" si="55"/>
        <v>43909AZ</v>
      </c>
      <c r="C1742" s="3">
        <v>20200319</v>
      </c>
      <c r="D1742" s="4" t="s">
        <v>9</v>
      </c>
      <c r="E1742" s="3">
        <v>44</v>
      </c>
      <c r="F1742" s="3">
        <v>175</v>
      </c>
      <c r="G1742" s="3">
        <v>0</v>
      </c>
      <c r="H1742" t="str">
        <f>VLOOKUP(D1742,StateLookup!B:B,1,FALSE)</f>
        <v>AZ</v>
      </c>
    </row>
    <row r="1743" spans="1:8" ht="15.75" thickBot="1" x14ac:dyDescent="0.3">
      <c r="A1743" s="6">
        <f t="shared" si="54"/>
        <v>43909</v>
      </c>
      <c r="B1743" s="6" t="str">
        <f t="shared" si="55"/>
        <v>43909CA</v>
      </c>
      <c r="C1743" s="3">
        <v>20200319</v>
      </c>
      <c r="D1743" s="4" t="s">
        <v>10</v>
      </c>
      <c r="E1743" s="3">
        <v>924</v>
      </c>
      <c r="F1743" s="5">
        <v>8787</v>
      </c>
      <c r="G1743" s="3">
        <v>18</v>
      </c>
      <c r="H1743" t="str">
        <f>VLOOKUP(D1743,StateLookup!B:B,1,FALSE)</f>
        <v>CA</v>
      </c>
    </row>
    <row r="1744" spans="1:8" ht="15.75" thickBot="1" x14ac:dyDescent="0.3">
      <c r="A1744" s="6">
        <f t="shared" si="54"/>
        <v>43909</v>
      </c>
      <c r="B1744" s="6" t="str">
        <f t="shared" si="55"/>
        <v>43909CO</v>
      </c>
      <c r="C1744" s="3">
        <v>20200319</v>
      </c>
      <c r="D1744" s="4" t="s">
        <v>11</v>
      </c>
      <c r="E1744" s="3">
        <v>216</v>
      </c>
      <c r="F1744" s="5">
        <v>2112</v>
      </c>
      <c r="G1744" s="3">
        <v>2</v>
      </c>
      <c r="H1744" t="str">
        <f>VLOOKUP(D1744,StateLookup!B:B,1,FALSE)</f>
        <v>CO</v>
      </c>
    </row>
    <row r="1745" spans="1:8" ht="15.75" thickBot="1" x14ac:dyDescent="0.3">
      <c r="A1745" s="6">
        <f t="shared" si="54"/>
        <v>43909</v>
      </c>
      <c r="B1745" s="6" t="str">
        <f t="shared" si="55"/>
        <v>43909CT</v>
      </c>
      <c r="C1745" s="3">
        <v>20200319</v>
      </c>
      <c r="D1745" s="4" t="s">
        <v>12</v>
      </c>
      <c r="E1745" s="3">
        <v>96</v>
      </c>
      <c r="F1745" s="3">
        <v>604</v>
      </c>
      <c r="G1745" s="3">
        <v>1</v>
      </c>
      <c r="H1745" t="str">
        <f>VLOOKUP(D1745,StateLookup!B:B,1,FALSE)</f>
        <v>CT</v>
      </c>
    </row>
    <row r="1746" spans="1:8" ht="15.75" thickBot="1" x14ac:dyDescent="0.3">
      <c r="A1746" s="6">
        <f t="shared" si="54"/>
        <v>43909</v>
      </c>
      <c r="B1746" s="6" t="str">
        <f t="shared" si="55"/>
        <v>43909DC</v>
      </c>
      <c r="C1746" s="3">
        <v>20200319</v>
      </c>
      <c r="D1746" s="4" t="s">
        <v>13</v>
      </c>
      <c r="E1746" s="3">
        <v>39</v>
      </c>
      <c r="F1746" s="3">
        <v>153</v>
      </c>
      <c r="G1746" s="3">
        <v>0</v>
      </c>
      <c r="H1746" t="str">
        <f>VLOOKUP(D1746,StateLookup!B:B,1,FALSE)</f>
        <v>DC</v>
      </c>
    </row>
    <row r="1747" spans="1:8" ht="15.75" thickBot="1" x14ac:dyDescent="0.3">
      <c r="A1747" s="6">
        <f t="shared" si="54"/>
        <v>43909</v>
      </c>
      <c r="B1747" s="6" t="str">
        <f t="shared" si="55"/>
        <v>43909DE</v>
      </c>
      <c r="C1747" s="3">
        <v>20200319</v>
      </c>
      <c r="D1747" s="4" t="s">
        <v>14</v>
      </c>
      <c r="E1747" s="3">
        <v>30</v>
      </c>
      <c r="F1747" s="3">
        <v>36</v>
      </c>
      <c r="G1747" s="3">
        <v>0</v>
      </c>
      <c r="H1747" t="str">
        <f>VLOOKUP(D1747,StateLookup!B:B,1,FALSE)</f>
        <v>DE</v>
      </c>
    </row>
    <row r="1748" spans="1:8" ht="15.75" thickBot="1" x14ac:dyDescent="0.3">
      <c r="A1748" s="6">
        <f t="shared" si="54"/>
        <v>43909</v>
      </c>
      <c r="B1748" s="6" t="str">
        <f t="shared" si="55"/>
        <v>43909FL</v>
      </c>
      <c r="C1748" s="3">
        <v>20200319</v>
      </c>
      <c r="D1748" s="4" t="s">
        <v>15</v>
      </c>
      <c r="E1748" s="3">
        <v>390</v>
      </c>
      <c r="F1748" s="5">
        <v>1533</v>
      </c>
      <c r="G1748" s="3">
        <v>8</v>
      </c>
      <c r="H1748" t="str">
        <f>VLOOKUP(D1748,StateLookup!B:B,1,FALSE)</f>
        <v>FL</v>
      </c>
    </row>
    <row r="1749" spans="1:8" ht="15.75" thickBot="1" x14ac:dyDescent="0.3">
      <c r="A1749" s="6">
        <f t="shared" si="54"/>
        <v>43909</v>
      </c>
      <c r="B1749" s="6" t="str">
        <f t="shared" si="55"/>
        <v>43909GA</v>
      </c>
      <c r="C1749" s="3">
        <v>20200319</v>
      </c>
      <c r="D1749" s="4" t="s">
        <v>16</v>
      </c>
      <c r="E1749" s="3">
        <v>287</v>
      </c>
      <c r="F1749" s="5">
        <v>1544</v>
      </c>
      <c r="G1749" s="3">
        <v>10</v>
      </c>
      <c r="H1749" t="str">
        <f>VLOOKUP(D1749,StateLookup!B:B,1,FALSE)</f>
        <v>GA</v>
      </c>
    </row>
    <row r="1750" spans="1:8" ht="15.75" thickBot="1" x14ac:dyDescent="0.3">
      <c r="A1750" s="6">
        <f t="shared" si="54"/>
        <v>43909</v>
      </c>
      <c r="B1750" s="6" t="str">
        <f t="shared" si="55"/>
        <v>43909GU</v>
      </c>
      <c r="C1750" s="3">
        <v>20200319</v>
      </c>
      <c r="D1750" s="4" t="s">
        <v>17</v>
      </c>
      <c r="E1750" s="3">
        <v>12</v>
      </c>
      <c r="F1750" s="3">
        <v>69</v>
      </c>
      <c r="G1750" s="4"/>
      <c r="H1750" t="str">
        <f>VLOOKUP(D1750,StateLookup!B:B,1,FALSE)</f>
        <v>GU</v>
      </c>
    </row>
    <row r="1751" spans="1:8" ht="15.75" thickBot="1" x14ac:dyDescent="0.3">
      <c r="A1751" s="6">
        <f t="shared" si="54"/>
        <v>43909</v>
      </c>
      <c r="B1751" s="6" t="str">
        <f t="shared" si="55"/>
        <v>43909HI</v>
      </c>
      <c r="C1751" s="3">
        <v>20200319</v>
      </c>
      <c r="D1751" s="4" t="s">
        <v>18</v>
      </c>
      <c r="E1751" s="3">
        <v>16</v>
      </c>
      <c r="F1751" s="3">
        <v>93</v>
      </c>
      <c r="G1751" s="4"/>
      <c r="H1751" t="str">
        <f>VLOOKUP(D1751,StateLookup!B:B,1,FALSE)</f>
        <v>HI</v>
      </c>
    </row>
    <row r="1752" spans="1:8" ht="15.75" thickBot="1" x14ac:dyDescent="0.3">
      <c r="A1752" s="6">
        <f t="shared" si="54"/>
        <v>43909</v>
      </c>
      <c r="B1752" s="6" t="str">
        <f t="shared" si="55"/>
        <v>43909IA</v>
      </c>
      <c r="C1752" s="3">
        <v>20200319</v>
      </c>
      <c r="D1752" s="4" t="s">
        <v>19</v>
      </c>
      <c r="E1752" s="3">
        <v>38</v>
      </c>
      <c r="F1752" s="3">
        <v>83</v>
      </c>
      <c r="G1752" s="4"/>
      <c r="H1752" t="str">
        <f>VLOOKUP(D1752,StateLookup!B:B,1,FALSE)</f>
        <v>IA</v>
      </c>
    </row>
    <row r="1753" spans="1:8" ht="15.75" thickBot="1" x14ac:dyDescent="0.3">
      <c r="A1753" s="6">
        <f t="shared" si="54"/>
        <v>43909</v>
      </c>
      <c r="B1753" s="6" t="str">
        <f t="shared" si="55"/>
        <v>43909ID</v>
      </c>
      <c r="C1753" s="3">
        <v>20200319</v>
      </c>
      <c r="D1753" s="4" t="s">
        <v>20</v>
      </c>
      <c r="E1753" s="3">
        <v>11</v>
      </c>
      <c r="F1753" s="3">
        <v>459</v>
      </c>
      <c r="G1753" s="4"/>
      <c r="H1753" t="str">
        <f>VLOOKUP(D1753,StateLookup!B:B,1,FALSE)</f>
        <v>ID</v>
      </c>
    </row>
    <row r="1754" spans="1:8" ht="15.75" thickBot="1" x14ac:dyDescent="0.3">
      <c r="A1754" s="6">
        <f t="shared" si="54"/>
        <v>43909</v>
      </c>
      <c r="B1754" s="6" t="str">
        <f t="shared" si="55"/>
        <v>43909IL</v>
      </c>
      <c r="C1754" s="3">
        <v>20200319</v>
      </c>
      <c r="D1754" s="4" t="s">
        <v>21</v>
      </c>
      <c r="E1754" s="3">
        <v>422</v>
      </c>
      <c r="F1754" s="5">
        <v>2725</v>
      </c>
      <c r="G1754" s="3">
        <v>4</v>
      </c>
      <c r="H1754" t="str">
        <f>VLOOKUP(D1754,StateLookup!B:B,1,FALSE)</f>
        <v>IL</v>
      </c>
    </row>
    <row r="1755" spans="1:8" ht="15.75" thickBot="1" x14ac:dyDescent="0.3">
      <c r="A1755" s="6">
        <f t="shared" si="54"/>
        <v>43909</v>
      </c>
      <c r="B1755" s="6" t="str">
        <f t="shared" si="55"/>
        <v>43909IN</v>
      </c>
      <c r="C1755" s="3">
        <v>20200319</v>
      </c>
      <c r="D1755" s="4" t="s">
        <v>22</v>
      </c>
      <c r="E1755" s="3">
        <v>56</v>
      </c>
      <c r="F1755" s="3">
        <v>324</v>
      </c>
      <c r="G1755" s="3">
        <v>2</v>
      </c>
      <c r="H1755" t="str">
        <f>VLOOKUP(D1755,StateLookup!B:B,1,FALSE)</f>
        <v>IN</v>
      </c>
    </row>
    <row r="1756" spans="1:8" ht="15.75" thickBot="1" x14ac:dyDescent="0.3">
      <c r="A1756" s="6">
        <f t="shared" si="54"/>
        <v>43909</v>
      </c>
      <c r="B1756" s="6" t="str">
        <f t="shared" si="55"/>
        <v>43909KS</v>
      </c>
      <c r="C1756" s="3">
        <v>20200319</v>
      </c>
      <c r="D1756" s="4" t="s">
        <v>23</v>
      </c>
      <c r="E1756" s="3">
        <v>34</v>
      </c>
      <c r="F1756" s="3">
        <v>417</v>
      </c>
      <c r="G1756" s="3">
        <v>1</v>
      </c>
      <c r="H1756" t="str">
        <f>VLOOKUP(D1756,StateLookup!B:B,1,FALSE)</f>
        <v>KS</v>
      </c>
    </row>
    <row r="1757" spans="1:8" ht="15.75" thickBot="1" x14ac:dyDescent="0.3">
      <c r="A1757" s="6">
        <f t="shared" si="54"/>
        <v>43909</v>
      </c>
      <c r="B1757" s="6" t="str">
        <f t="shared" si="55"/>
        <v>43909KY</v>
      </c>
      <c r="C1757" s="3">
        <v>20200319</v>
      </c>
      <c r="D1757" s="4" t="s">
        <v>24</v>
      </c>
      <c r="E1757" s="3">
        <v>35</v>
      </c>
      <c r="F1757" s="3">
        <v>454</v>
      </c>
      <c r="G1757" s="3">
        <v>1</v>
      </c>
      <c r="H1757" t="str">
        <f>VLOOKUP(D1757,StateLookup!B:B,1,FALSE)</f>
        <v>KY</v>
      </c>
    </row>
    <row r="1758" spans="1:8" ht="15.75" thickBot="1" x14ac:dyDescent="0.3">
      <c r="A1758" s="6">
        <f t="shared" si="54"/>
        <v>43909</v>
      </c>
      <c r="B1758" s="6" t="str">
        <f t="shared" si="55"/>
        <v>43909LA</v>
      </c>
      <c r="C1758" s="3">
        <v>20200319</v>
      </c>
      <c r="D1758" s="4" t="s">
        <v>25</v>
      </c>
      <c r="E1758" s="3">
        <v>347</v>
      </c>
      <c r="F1758" s="3">
        <v>458</v>
      </c>
      <c r="G1758" s="3">
        <v>8</v>
      </c>
      <c r="H1758" t="str">
        <f>VLOOKUP(D1758,StateLookup!B:B,1,FALSE)</f>
        <v>LA</v>
      </c>
    </row>
    <row r="1759" spans="1:8" ht="15.75" thickBot="1" x14ac:dyDescent="0.3">
      <c r="A1759" s="6">
        <f t="shared" si="54"/>
        <v>43909</v>
      </c>
      <c r="B1759" s="6" t="str">
        <f t="shared" si="55"/>
        <v>43909MA</v>
      </c>
      <c r="C1759" s="3">
        <v>20200319</v>
      </c>
      <c r="D1759" s="4" t="s">
        <v>26</v>
      </c>
      <c r="E1759" s="3">
        <v>328</v>
      </c>
      <c r="F1759" s="5">
        <v>2804</v>
      </c>
      <c r="G1759" s="4"/>
      <c r="H1759" t="str">
        <f>VLOOKUP(D1759,StateLookup!B:B,1,FALSE)</f>
        <v>MA</v>
      </c>
    </row>
    <row r="1760" spans="1:8" ht="15.75" thickBot="1" x14ac:dyDescent="0.3">
      <c r="A1760" s="6">
        <f t="shared" si="54"/>
        <v>43909</v>
      </c>
      <c r="B1760" s="6" t="str">
        <f t="shared" si="55"/>
        <v>43909MD</v>
      </c>
      <c r="C1760" s="3">
        <v>20200319</v>
      </c>
      <c r="D1760" s="4" t="s">
        <v>27</v>
      </c>
      <c r="E1760" s="3">
        <v>107</v>
      </c>
      <c r="F1760" s="3">
        <v>94</v>
      </c>
      <c r="G1760" s="3">
        <v>1</v>
      </c>
      <c r="H1760" t="str">
        <f>VLOOKUP(D1760,StateLookup!B:B,1,FALSE)</f>
        <v>MD</v>
      </c>
    </row>
    <row r="1761" spans="1:8" ht="15.75" thickBot="1" x14ac:dyDescent="0.3">
      <c r="A1761" s="6">
        <f t="shared" si="54"/>
        <v>43909</v>
      </c>
      <c r="B1761" s="6" t="str">
        <f t="shared" si="55"/>
        <v>43909ME</v>
      </c>
      <c r="C1761" s="3">
        <v>20200319</v>
      </c>
      <c r="D1761" s="4" t="s">
        <v>28</v>
      </c>
      <c r="E1761" s="3">
        <v>53</v>
      </c>
      <c r="F1761" s="5">
        <v>2004</v>
      </c>
      <c r="G1761" s="4"/>
      <c r="H1761" t="str">
        <f>VLOOKUP(D1761,StateLookup!B:B,1,FALSE)</f>
        <v>ME</v>
      </c>
    </row>
    <row r="1762" spans="1:8" ht="15.75" thickBot="1" x14ac:dyDescent="0.3">
      <c r="A1762" s="6">
        <f t="shared" si="54"/>
        <v>43909</v>
      </c>
      <c r="B1762" s="6" t="str">
        <f t="shared" si="55"/>
        <v>43909MI</v>
      </c>
      <c r="C1762" s="3">
        <v>20200319</v>
      </c>
      <c r="D1762" s="4" t="s">
        <v>29</v>
      </c>
      <c r="E1762" s="5">
        <v>3392</v>
      </c>
      <c r="F1762" s="5">
        <v>1785</v>
      </c>
      <c r="G1762" s="3">
        <v>3</v>
      </c>
      <c r="H1762" t="str">
        <f>VLOOKUP(D1762,StateLookup!B:B,1,FALSE)</f>
        <v>MI</v>
      </c>
    </row>
    <row r="1763" spans="1:8" ht="15.75" thickBot="1" x14ac:dyDescent="0.3">
      <c r="A1763" s="6">
        <f t="shared" si="54"/>
        <v>43909</v>
      </c>
      <c r="B1763" s="6" t="str">
        <f t="shared" si="55"/>
        <v>43909MN</v>
      </c>
      <c r="C1763" s="3">
        <v>20200319</v>
      </c>
      <c r="D1763" s="4" t="s">
        <v>30</v>
      </c>
      <c r="E1763" s="3">
        <v>89</v>
      </c>
      <c r="F1763" s="5">
        <v>2949</v>
      </c>
      <c r="G1763" s="4"/>
      <c r="H1763" t="str">
        <f>VLOOKUP(D1763,StateLookup!B:B,1,FALSE)</f>
        <v>MN</v>
      </c>
    </row>
    <row r="1764" spans="1:8" ht="15.75" thickBot="1" x14ac:dyDescent="0.3">
      <c r="A1764" s="6">
        <f t="shared" si="54"/>
        <v>43909</v>
      </c>
      <c r="B1764" s="6" t="str">
        <f t="shared" si="55"/>
        <v>43909MO</v>
      </c>
      <c r="C1764" s="3">
        <v>20200319</v>
      </c>
      <c r="D1764" s="4" t="s">
        <v>31</v>
      </c>
      <c r="E1764" s="3">
        <v>24</v>
      </c>
      <c r="F1764" s="3">
        <v>308</v>
      </c>
      <c r="G1764" s="3">
        <v>1</v>
      </c>
      <c r="H1764" t="str">
        <f>VLOOKUP(D1764,StateLookup!B:B,1,FALSE)</f>
        <v>MO</v>
      </c>
    </row>
    <row r="1765" spans="1:8" ht="15.75" thickBot="1" x14ac:dyDescent="0.3">
      <c r="A1765" s="6">
        <f t="shared" si="54"/>
        <v>43909</v>
      </c>
      <c r="B1765" s="6" t="str">
        <f t="shared" si="55"/>
        <v>43909MP</v>
      </c>
      <c r="C1765" s="3">
        <v>20200319</v>
      </c>
      <c r="D1765" s="4" t="s">
        <v>32</v>
      </c>
      <c r="E1765" s="3">
        <v>0</v>
      </c>
      <c r="F1765" s="4"/>
      <c r="G1765" s="3">
        <v>0</v>
      </c>
      <c r="H1765" t="str">
        <f>VLOOKUP(D1765,StateLookup!B:B,1,FALSE)</f>
        <v>MP</v>
      </c>
    </row>
    <row r="1766" spans="1:8" ht="15.75" thickBot="1" x14ac:dyDescent="0.3">
      <c r="A1766" s="6">
        <f t="shared" si="54"/>
        <v>43909</v>
      </c>
      <c r="B1766" s="6" t="str">
        <f t="shared" si="55"/>
        <v>43909MS</v>
      </c>
      <c r="C1766" s="3">
        <v>20200319</v>
      </c>
      <c r="D1766" s="4" t="s">
        <v>33</v>
      </c>
      <c r="E1766" s="3">
        <v>50</v>
      </c>
      <c r="F1766" s="3">
        <v>552</v>
      </c>
      <c r="G1766" s="4"/>
      <c r="H1766" t="str">
        <f>VLOOKUP(D1766,StateLookup!B:B,1,FALSE)</f>
        <v>MS</v>
      </c>
    </row>
    <row r="1767" spans="1:8" ht="15.75" thickBot="1" x14ac:dyDescent="0.3">
      <c r="A1767" s="6">
        <f t="shared" si="54"/>
        <v>43909</v>
      </c>
      <c r="B1767" s="6" t="str">
        <f t="shared" si="55"/>
        <v>43909MT</v>
      </c>
      <c r="C1767" s="3">
        <v>20200319</v>
      </c>
      <c r="D1767" s="4" t="s">
        <v>34</v>
      </c>
      <c r="E1767" s="3">
        <v>12</v>
      </c>
      <c r="F1767" s="3">
        <v>761</v>
      </c>
      <c r="G1767" s="4"/>
      <c r="H1767" t="str">
        <f>VLOOKUP(D1767,StateLookup!B:B,1,FALSE)</f>
        <v>MT</v>
      </c>
    </row>
    <row r="1768" spans="1:8" ht="15.75" thickBot="1" x14ac:dyDescent="0.3">
      <c r="A1768" s="6">
        <f t="shared" si="54"/>
        <v>43909</v>
      </c>
      <c r="B1768" s="6" t="str">
        <f t="shared" si="55"/>
        <v>43909NC</v>
      </c>
      <c r="C1768" s="3">
        <v>20200319</v>
      </c>
      <c r="D1768" s="4" t="s">
        <v>35</v>
      </c>
      <c r="E1768" s="3">
        <v>97</v>
      </c>
      <c r="F1768" s="5">
        <v>2408</v>
      </c>
      <c r="G1768" s="3">
        <v>0</v>
      </c>
      <c r="H1768" t="str">
        <f>VLOOKUP(D1768,StateLookup!B:B,1,FALSE)</f>
        <v>NC</v>
      </c>
    </row>
    <row r="1769" spans="1:8" ht="15.75" thickBot="1" x14ac:dyDescent="0.3">
      <c r="A1769" s="6">
        <f t="shared" si="54"/>
        <v>43909</v>
      </c>
      <c r="B1769" s="6" t="str">
        <f t="shared" si="55"/>
        <v>43909ND</v>
      </c>
      <c r="C1769" s="3">
        <v>20200319</v>
      </c>
      <c r="D1769" s="4" t="s">
        <v>36</v>
      </c>
      <c r="E1769" s="3">
        <v>15</v>
      </c>
      <c r="F1769" s="3">
        <v>493</v>
      </c>
      <c r="G1769" s="3">
        <v>0</v>
      </c>
      <c r="H1769" t="str">
        <f>VLOOKUP(D1769,StateLookup!B:B,1,FALSE)</f>
        <v>ND</v>
      </c>
    </row>
    <row r="1770" spans="1:8" ht="15.75" thickBot="1" x14ac:dyDescent="0.3">
      <c r="A1770" s="6">
        <f t="shared" si="54"/>
        <v>43909</v>
      </c>
      <c r="B1770" s="6" t="str">
        <f t="shared" si="55"/>
        <v>43909NE</v>
      </c>
      <c r="C1770" s="3">
        <v>20200319</v>
      </c>
      <c r="D1770" s="4" t="s">
        <v>37</v>
      </c>
      <c r="E1770" s="3">
        <v>27</v>
      </c>
      <c r="F1770" s="3">
        <v>240</v>
      </c>
      <c r="G1770" s="3">
        <v>0</v>
      </c>
      <c r="H1770" t="str">
        <f>VLOOKUP(D1770,StateLookup!B:B,1,FALSE)</f>
        <v>NE</v>
      </c>
    </row>
    <row r="1771" spans="1:8" ht="15.75" thickBot="1" x14ac:dyDescent="0.3">
      <c r="A1771" s="6">
        <f t="shared" si="54"/>
        <v>43909</v>
      </c>
      <c r="B1771" s="6" t="str">
        <f t="shared" si="55"/>
        <v>43909NH</v>
      </c>
      <c r="C1771" s="3">
        <v>20200319</v>
      </c>
      <c r="D1771" s="4" t="s">
        <v>38</v>
      </c>
      <c r="E1771" s="3">
        <v>39</v>
      </c>
      <c r="F1771" s="3">
        <v>621</v>
      </c>
      <c r="G1771" s="4"/>
      <c r="H1771" t="str">
        <f>VLOOKUP(D1771,StateLookup!B:B,1,FALSE)</f>
        <v>NH</v>
      </c>
    </row>
    <row r="1772" spans="1:8" ht="15.75" thickBot="1" x14ac:dyDescent="0.3">
      <c r="A1772" s="6">
        <f t="shared" si="54"/>
        <v>43909</v>
      </c>
      <c r="B1772" s="6" t="str">
        <f t="shared" si="55"/>
        <v>43909NJ</v>
      </c>
      <c r="C1772" s="3">
        <v>20200319</v>
      </c>
      <c r="D1772" s="4" t="s">
        <v>39</v>
      </c>
      <c r="E1772" s="3">
        <v>742</v>
      </c>
      <c r="F1772" s="3">
        <v>210</v>
      </c>
      <c r="G1772" s="3">
        <v>9</v>
      </c>
      <c r="H1772" t="str">
        <f>VLOOKUP(D1772,StateLookup!B:B,1,FALSE)</f>
        <v>NJ</v>
      </c>
    </row>
    <row r="1773" spans="1:8" ht="15.75" thickBot="1" x14ac:dyDescent="0.3">
      <c r="A1773" s="6">
        <f t="shared" si="54"/>
        <v>43909</v>
      </c>
      <c r="B1773" s="6" t="str">
        <f t="shared" si="55"/>
        <v>43909NM</v>
      </c>
      <c r="C1773" s="3">
        <v>20200319</v>
      </c>
      <c r="D1773" s="4" t="s">
        <v>40</v>
      </c>
      <c r="E1773" s="3">
        <v>35</v>
      </c>
      <c r="F1773" s="5">
        <v>2762</v>
      </c>
      <c r="G1773" s="4"/>
      <c r="H1773" t="str">
        <f>VLOOKUP(D1773,StateLookup!B:B,1,FALSE)</f>
        <v>NM</v>
      </c>
    </row>
    <row r="1774" spans="1:8" ht="15.75" thickBot="1" x14ac:dyDescent="0.3">
      <c r="A1774" s="6">
        <f t="shared" si="54"/>
        <v>43909</v>
      </c>
      <c r="B1774" s="6" t="str">
        <f t="shared" si="55"/>
        <v>43909NV</v>
      </c>
      <c r="C1774" s="3">
        <v>20200319</v>
      </c>
      <c r="D1774" s="4" t="s">
        <v>41</v>
      </c>
      <c r="E1774" s="3">
        <v>95</v>
      </c>
      <c r="F1774" s="5">
        <v>1626</v>
      </c>
      <c r="G1774" s="3">
        <v>1</v>
      </c>
      <c r="H1774" t="str">
        <f>VLOOKUP(D1774,StateLookup!B:B,1,FALSE)</f>
        <v>NV</v>
      </c>
    </row>
    <row r="1775" spans="1:8" ht="15.75" thickBot="1" x14ac:dyDescent="0.3">
      <c r="A1775" s="6">
        <f t="shared" si="54"/>
        <v>43909</v>
      </c>
      <c r="B1775" s="6" t="str">
        <f t="shared" si="55"/>
        <v>43909NY</v>
      </c>
      <c r="C1775" s="3">
        <v>20200319</v>
      </c>
      <c r="D1775" s="4" t="s">
        <v>42</v>
      </c>
      <c r="E1775" s="5">
        <v>4152</v>
      </c>
      <c r="F1775" s="5">
        <v>18132</v>
      </c>
      <c r="G1775" s="3">
        <v>12</v>
      </c>
      <c r="H1775" t="str">
        <f>VLOOKUP(D1775,StateLookup!B:B,1,FALSE)</f>
        <v>NY</v>
      </c>
    </row>
    <row r="1776" spans="1:8" ht="15.75" thickBot="1" x14ac:dyDescent="0.3">
      <c r="A1776" s="6">
        <f t="shared" si="54"/>
        <v>43909</v>
      </c>
      <c r="B1776" s="6" t="str">
        <f t="shared" si="55"/>
        <v>43909OH</v>
      </c>
      <c r="C1776" s="3">
        <v>20200319</v>
      </c>
      <c r="D1776" s="4" t="s">
        <v>43</v>
      </c>
      <c r="E1776" s="3">
        <v>119</v>
      </c>
      <c r="F1776" s="3">
        <v>140</v>
      </c>
      <c r="G1776" s="4"/>
      <c r="H1776" t="str">
        <f>VLOOKUP(D1776,StateLookup!B:B,1,FALSE)</f>
        <v>OH</v>
      </c>
    </row>
    <row r="1777" spans="1:8" ht="15.75" thickBot="1" x14ac:dyDescent="0.3">
      <c r="A1777" s="6">
        <f t="shared" si="54"/>
        <v>43909</v>
      </c>
      <c r="B1777" s="6" t="str">
        <f t="shared" si="55"/>
        <v>43909OK</v>
      </c>
      <c r="C1777" s="3">
        <v>20200319</v>
      </c>
      <c r="D1777" s="4" t="s">
        <v>44</v>
      </c>
      <c r="E1777" s="3">
        <v>44</v>
      </c>
      <c r="F1777" s="3">
        <v>466</v>
      </c>
      <c r="G1777" s="3">
        <v>1</v>
      </c>
      <c r="H1777" t="str">
        <f>VLOOKUP(D1777,StateLookup!B:B,1,FALSE)</f>
        <v>OK</v>
      </c>
    </row>
    <row r="1778" spans="1:8" ht="15.75" thickBot="1" x14ac:dyDescent="0.3">
      <c r="A1778" s="6">
        <f t="shared" si="54"/>
        <v>43909</v>
      </c>
      <c r="B1778" s="6" t="str">
        <f t="shared" si="55"/>
        <v>43909OR</v>
      </c>
      <c r="C1778" s="3">
        <v>20200319</v>
      </c>
      <c r="D1778" s="4" t="s">
        <v>45</v>
      </c>
      <c r="E1778" s="3">
        <v>88</v>
      </c>
      <c r="F1778" s="5">
        <v>1329</v>
      </c>
      <c r="G1778" s="3">
        <v>3</v>
      </c>
      <c r="H1778" t="str">
        <f>VLOOKUP(D1778,StateLookup!B:B,1,FALSE)</f>
        <v>OR</v>
      </c>
    </row>
    <row r="1779" spans="1:8" ht="15.75" thickBot="1" x14ac:dyDescent="0.3">
      <c r="A1779" s="6">
        <f t="shared" si="54"/>
        <v>43909</v>
      </c>
      <c r="B1779" s="6" t="str">
        <f t="shared" si="55"/>
        <v>43909PA</v>
      </c>
      <c r="C1779" s="3">
        <v>20200319</v>
      </c>
      <c r="D1779" s="4" t="s">
        <v>46</v>
      </c>
      <c r="E1779" s="3">
        <v>185</v>
      </c>
      <c r="F1779" s="5">
        <v>1608</v>
      </c>
      <c r="G1779" s="3">
        <v>1</v>
      </c>
      <c r="H1779" t="str">
        <f>VLOOKUP(D1779,StateLookup!B:B,1,FALSE)</f>
        <v>PA</v>
      </c>
    </row>
    <row r="1780" spans="1:8" ht="15.75" thickBot="1" x14ac:dyDescent="0.3">
      <c r="A1780" s="6">
        <f t="shared" si="54"/>
        <v>43909</v>
      </c>
      <c r="B1780" s="6" t="str">
        <f t="shared" si="55"/>
        <v>43909PR</v>
      </c>
      <c r="C1780" s="3">
        <v>20200319</v>
      </c>
      <c r="D1780" s="4" t="s">
        <v>47</v>
      </c>
      <c r="E1780" s="3">
        <v>5</v>
      </c>
      <c r="F1780" s="3">
        <v>56</v>
      </c>
      <c r="G1780" s="4"/>
      <c r="H1780" t="str">
        <f>VLOOKUP(D1780,StateLookup!B:B,1,FALSE)</f>
        <v>PR</v>
      </c>
    </row>
    <row r="1781" spans="1:8" ht="15.75" thickBot="1" x14ac:dyDescent="0.3">
      <c r="A1781" s="6">
        <f t="shared" si="54"/>
        <v>43909</v>
      </c>
      <c r="B1781" s="6" t="str">
        <f t="shared" si="55"/>
        <v>43909RI</v>
      </c>
      <c r="C1781" s="3">
        <v>20200319</v>
      </c>
      <c r="D1781" s="4" t="s">
        <v>48</v>
      </c>
      <c r="E1781" s="3">
        <v>44</v>
      </c>
      <c r="F1781" s="3">
        <v>654</v>
      </c>
      <c r="G1781" s="4"/>
      <c r="H1781" t="str">
        <f>VLOOKUP(D1781,StateLookup!B:B,1,FALSE)</f>
        <v>RI</v>
      </c>
    </row>
    <row r="1782" spans="1:8" ht="15.75" thickBot="1" x14ac:dyDescent="0.3">
      <c r="A1782" s="6">
        <f t="shared" si="54"/>
        <v>43909</v>
      </c>
      <c r="B1782" s="6" t="str">
        <f t="shared" si="55"/>
        <v>43909SC</v>
      </c>
      <c r="C1782" s="3">
        <v>20200319</v>
      </c>
      <c r="D1782" s="4" t="s">
        <v>49</v>
      </c>
      <c r="E1782" s="3">
        <v>60</v>
      </c>
      <c r="F1782" s="3">
        <v>583</v>
      </c>
      <c r="G1782" s="3">
        <v>1</v>
      </c>
      <c r="H1782" t="str">
        <f>VLOOKUP(D1782,StateLookup!B:B,1,FALSE)</f>
        <v>SC</v>
      </c>
    </row>
    <row r="1783" spans="1:8" ht="15.75" thickBot="1" x14ac:dyDescent="0.3">
      <c r="A1783" s="6">
        <f t="shared" si="54"/>
        <v>43909</v>
      </c>
      <c r="B1783" s="6" t="str">
        <f t="shared" si="55"/>
        <v>43909SD</v>
      </c>
      <c r="C1783" s="3">
        <v>20200319</v>
      </c>
      <c r="D1783" s="4" t="s">
        <v>50</v>
      </c>
      <c r="E1783" s="3">
        <v>11</v>
      </c>
      <c r="F1783" s="3">
        <v>551</v>
      </c>
      <c r="G1783" s="3">
        <v>1</v>
      </c>
      <c r="H1783" t="str">
        <f>VLOOKUP(D1783,StateLookup!B:B,1,FALSE)</f>
        <v>SD</v>
      </c>
    </row>
    <row r="1784" spans="1:8" ht="15.75" thickBot="1" x14ac:dyDescent="0.3">
      <c r="A1784" s="6">
        <f t="shared" si="54"/>
        <v>43909</v>
      </c>
      <c r="B1784" s="6" t="str">
        <f t="shared" si="55"/>
        <v>43909TN</v>
      </c>
      <c r="C1784" s="3">
        <v>20200319</v>
      </c>
      <c r="D1784" s="4" t="s">
        <v>51</v>
      </c>
      <c r="E1784" s="3">
        <v>154</v>
      </c>
      <c r="F1784" s="3">
        <v>349</v>
      </c>
      <c r="G1784" s="4"/>
      <c r="H1784" t="str">
        <f>VLOOKUP(D1784,StateLookup!B:B,1,FALSE)</f>
        <v>TN</v>
      </c>
    </row>
    <row r="1785" spans="1:8" ht="15.75" thickBot="1" x14ac:dyDescent="0.3">
      <c r="A1785" s="6">
        <f t="shared" si="54"/>
        <v>43909</v>
      </c>
      <c r="B1785" s="6" t="str">
        <f t="shared" si="55"/>
        <v>43909TX</v>
      </c>
      <c r="C1785" s="3">
        <v>20200319</v>
      </c>
      <c r="D1785" s="4" t="s">
        <v>52</v>
      </c>
      <c r="E1785" s="3">
        <v>143</v>
      </c>
      <c r="F1785" s="5">
        <v>2212</v>
      </c>
      <c r="G1785" s="3">
        <v>3</v>
      </c>
      <c r="H1785" t="str">
        <f>VLOOKUP(D1785,StateLookup!B:B,1,FALSE)</f>
        <v>TX</v>
      </c>
    </row>
    <row r="1786" spans="1:8" ht="15.75" thickBot="1" x14ac:dyDescent="0.3">
      <c r="A1786" s="6">
        <f t="shared" si="54"/>
        <v>43909</v>
      </c>
      <c r="B1786" s="6" t="str">
        <f t="shared" si="55"/>
        <v>43909UT</v>
      </c>
      <c r="C1786" s="3">
        <v>20200319</v>
      </c>
      <c r="D1786" s="4" t="s">
        <v>53</v>
      </c>
      <c r="E1786" s="3">
        <v>78</v>
      </c>
      <c r="F1786" s="5">
        <v>1448</v>
      </c>
      <c r="G1786" s="3">
        <v>0</v>
      </c>
      <c r="H1786" t="str">
        <f>VLOOKUP(D1786,StateLookup!B:B,1,FALSE)</f>
        <v>UT</v>
      </c>
    </row>
    <row r="1787" spans="1:8" ht="15.75" thickBot="1" x14ac:dyDescent="0.3">
      <c r="A1787" s="6">
        <f t="shared" si="54"/>
        <v>43909</v>
      </c>
      <c r="B1787" s="6" t="str">
        <f t="shared" si="55"/>
        <v>43909VA</v>
      </c>
      <c r="C1787" s="3">
        <v>20200319</v>
      </c>
      <c r="D1787" s="4" t="s">
        <v>54</v>
      </c>
      <c r="E1787" s="3">
        <v>94</v>
      </c>
      <c r="F1787" s="5">
        <v>1829</v>
      </c>
      <c r="G1787" s="3">
        <v>2</v>
      </c>
      <c r="H1787" t="str">
        <f>VLOOKUP(D1787,StateLookup!B:B,1,FALSE)</f>
        <v>VA</v>
      </c>
    </row>
    <row r="1788" spans="1:8" ht="15.75" thickBot="1" x14ac:dyDescent="0.3">
      <c r="A1788" s="6">
        <f t="shared" si="54"/>
        <v>43909</v>
      </c>
      <c r="B1788" s="6" t="str">
        <f t="shared" si="55"/>
        <v>43909VI</v>
      </c>
      <c r="C1788" s="3">
        <v>20200319</v>
      </c>
      <c r="D1788" s="4" t="s">
        <v>55</v>
      </c>
      <c r="E1788" s="3">
        <v>3</v>
      </c>
      <c r="F1788" s="4"/>
      <c r="G1788" s="4"/>
      <c r="H1788" t="str">
        <f>VLOOKUP(D1788,StateLookup!B:B,1,FALSE)</f>
        <v>VI</v>
      </c>
    </row>
    <row r="1789" spans="1:8" ht="15.75" thickBot="1" x14ac:dyDescent="0.3">
      <c r="A1789" s="6">
        <f t="shared" si="54"/>
        <v>43909</v>
      </c>
      <c r="B1789" s="6" t="str">
        <f t="shared" si="55"/>
        <v>43909VT</v>
      </c>
      <c r="C1789" s="3">
        <v>20200319</v>
      </c>
      <c r="D1789" s="4" t="s">
        <v>56</v>
      </c>
      <c r="E1789" s="3">
        <v>22</v>
      </c>
      <c r="F1789" s="3">
        <v>645</v>
      </c>
      <c r="G1789" s="4"/>
      <c r="H1789" t="str">
        <f>VLOOKUP(D1789,StateLookup!B:B,1,FALSE)</f>
        <v>VT</v>
      </c>
    </row>
    <row r="1790" spans="1:8" ht="15.75" thickBot="1" x14ac:dyDescent="0.3">
      <c r="A1790" s="6">
        <f t="shared" si="54"/>
        <v>43909</v>
      </c>
      <c r="B1790" s="6" t="str">
        <f t="shared" si="55"/>
        <v>43909WA</v>
      </c>
      <c r="C1790" s="3">
        <v>20200319</v>
      </c>
      <c r="D1790" s="4" t="s">
        <v>57</v>
      </c>
      <c r="E1790" s="5">
        <v>1535</v>
      </c>
      <c r="F1790" s="5">
        <v>15918</v>
      </c>
      <c r="G1790" s="3">
        <v>91</v>
      </c>
      <c r="H1790" t="str">
        <f>VLOOKUP(D1790,StateLookup!B:B,1,FALSE)</f>
        <v>WA</v>
      </c>
    </row>
    <row r="1791" spans="1:8" ht="15.75" thickBot="1" x14ac:dyDescent="0.3">
      <c r="A1791" s="6">
        <f t="shared" si="54"/>
        <v>43909</v>
      </c>
      <c r="B1791" s="6" t="str">
        <f t="shared" si="55"/>
        <v>43909WI</v>
      </c>
      <c r="C1791" s="3">
        <v>20200319</v>
      </c>
      <c r="D1791" s="4" t="s">
        <v>58</v>
      </c>
      <c r="E1791" s="3">
        <v>155</v>
      </c>
      <c r="F1791" s="5">
        <v>2192</v>
      </c>
      <c r="G1791" s="4"/>
      <c r="H1791" t="str">
        <f>VLOOKUP(D1791,StateLookup!B:B,1,FALSE)</f>
        <v>WI</v>
      </c>
    </row>
    <row r="1792" spans="1:8" ht="15.75" thickBot="1" x14ac:dyDescent="0.3">
      <c r="A1792" s="6">
        <f t="shared" si="54"/>
        <v>43909</v>
      </c>
      <c r="B1792" s="6" t="str">
        <f t="shared" si="55"/>
        <v>43909WV</v>
      </c>
      <c r="C1792" s="3">
        <v>20200319</v>
      </c>
      <c r="D1792" s="4" t="s">
        <v>59</v>
      </c>
      <c r="E1792" s="3">
        <v>2</v>
      </c>
      <c r="F1792" s="3">
        <v>143</v>
      </c>
      <c r="G1792" s="3">
        <v>0</v>
      </c>
      <c r="H1792" t="str">
        <f>VLOOKUP(D1792,StateLookup!B:B,1,FALSE)</f>
        <v>WV</v>
      </c>
    </row>
    <row r="1793" spans="1:8" ht="15.75" thickBot="1" x14ac:dyDescent="0.3">
      <c r="A1793" s="6">
        <f t="shared" si="54"/>
        <v>43909</v>
      </c>
      <c r="B1793" s="6" t="str">
        <f t="shared" si="55"/>
        <v>43909WY</v>
      </c>
      <c r="C1793" s="3">
        <v>20200319</v>
      </c>
      <c r="D1793" s="4" t="s">
        <v>60</v>
      </c>
      <c r="E1793" s="3">
        <v>18</v>
      </c>
      <c r="F1793" s="3">
        <v>271</v>
      </c>
      <c r="G1793" s="4"/>
      <c r="H1793" t="str">
        <f>VLOOKUP(D1793,StateLookup!B:B,1,FALSE)</f>
        <v>WY</v>
      </c>
    </row>
    <row r="1794" spans="1:8" ht="15.75" thickBot="1" x14ac:dyDescent="0.3">
      <c r="A1794" s="6">
        <f t="shared" si="54"/>
        <v>43908</v>
      </c>
      <c r="B1794" s="6" t="str">
        <f t="shared" si="55"/>
        <v>43908AK</v>
      </c>
      <c r="C1794" s="3">
        <v>20200318</v>
      </c>
      <c r="D1794" s="4" t="s">
        <v>5</v>
      </c>
      <c r="E1794" s="3">
        <v>6</v>
      </c>
      <c r="F1794" s="3">
        <v>406</v>
      </c>
      <c r="G1794" s="4"/>
      <c r="H1794" t="str">
        <f>VLOOKUP(D1794,StateLookup!B:B,1,FALSE)</f>
        <v>AK</v>
      </c>
    </row>
    <row r="1795" spans="1:8" ht="15.75" thickBot="1" x14ac:dyDescent="0.3">
      <c r="A1795" s="6">
        <f t="shared" ref="A1795:A1858" si="56">DATE(LEFT(C1795,4),LEFT(RIGHT(C1795,4),2),RIGHT(C1795,2))</f>
        <v>43908</v>
      </c>
      <c r="B1795" s="6" t="str">
        <f t="shared" ref="B1795:B1858" si="57">A1795&amp;D1795</f>
        <v>43908AL</v>
      </c>
      <c r="C1795" s="3">
        <v>20200318</v>
      </c>
      <c r="D1795" s="4" t="s">
        <v>6</v>
      </c>
      <c r="E1795" s="3">
        <v>46</v>
      </c>
      <c r="F1795" s="3">
        <v>28</v>
      </c>
      <c r="G1795" s="3">
        <v>0</v>
      </c>
      <c r="H1795" t="str">
        <f>VLOOKUP(D1795,StateLookup!B:B,1,FALSE)</f>
        <v>AL</v>
      </c>
    </row>
    <row r="1796" spans="1:8" ht="15.75" thickBot="1" x14ac:dyDescent="0.3">
      <c r="A1796" s="6">
        <f t="shared" si="56"/>
        <v>43908</v>
      </c>
      <c r="B1796" s="6" t="str">
        <f t="shared" si="57"/>
        <v>43908AR</v>
      </c>
      <c r="C1796" s="3">
        <v>20200318</v>
      </c>
      <c r="D1796" s="4" t="s">
        <v>7</v>
      </c>
      <c r="E1796" s="3">
        <v>33</v>
      </c>
      <c r="F1796" s="3">
        <v>236</v>
      </c>
      <c r="G1796" s="4"/>
      <c r="H1796" t="str">
        <f>VLOOKUP(D1796,StateLookup!B:B,1,FALSE)</f>
        <v>AR</v>
      </c>
    </row>
    <row r="1797" spans="1:8" ht="15.75" thickBot="1" x14ac:dyDescent="0.3">
      <c r="A1797" s="6">
        <f t="shared" si="56"/>
        <v>43908</v>
      </c>
      <c r="B1797" s="6" t="str">
        <f t="shared" si="57"/>
        <v>43908AS</v>
      </c>
      <c r="C1797" s="3">
        <v>20200318</v>
      </c>
      <c r="D1797" s="4" t="s">
        <v>8</v>
      </c>
      <c r="E1797" s="4"/>
      <c r="F1797" s="4"/>
      <c r="G1797" s="3">
        <v>0</v>
      </c>
      <c r="H1797" t="str">
        <f>VLOOKUP(D1797,StateLookup!B:B,1,FALSE)</f>
        <v>AS</v>
      </c>
    </row>
    <row r="1798" spans="1:8" ht="15.75" thickBot="1" x14ac:dyDescent="0.3">
      <c r="A1798" s="6">
        <f t="shared" si="56"/>
        <v>43908</v>
      </c>
      <c r="B1798" s="6" t="str">
        <f t="shared" si="57"/>
        <v>43908AZ</v>
      </c>
      <c r="C1798" s="3">
        <v>20200318</v>
      </c>
      <c r="D1798" s="4" t="s">
        <v>9</v>
      </c>
      <c r="E1798" s="3">
        <v>28</v>
      </c>
      <c r="F1798" s="3">
        <v>148</v>
      </c>
      <c r="G1798" s="3">
        <v>0</v>
      </c>
      <c r="H1798" t="str">
        <f>VLOOKUP(D1798,StateLookup!B:B,1,FALSE)</f>
        <v>AZ</v>
      </c>
    </row>
    <row r="1799" spans="1:8" ht="15.75" thickBot="1" x14ac:dyDescent="0.3">
      <c r="A1799" s="6">
        <f t="shared" si="56"/>
        <v>43908</v>
      </c>
      <c r="B1799" s="6" t="str">
        <f t="shared" si="57"/>
        <v>43908CA</v>
      </c>
      <c r="C1799" s="3">
        <v>20200318</v>
      </c>
      <c r="D1799" s="4" t="s">
        <v>10</v>
      </c>
      <c r="E1799" s="3">
        <v>611</v>
      </c>
      <c r="F1799" s="5">
        <v>7981</v>
      </c>
      <c r="G1799" s="3">
        <v>13</v>
      </c>
      <c r="H1799" t="str">
        <f>VLOOKUP(D1799,StateLookup!B:B,1,FALSE)</f>
        <v>CA</v>
      </c>
    </row>
    <row r="1800" spans="1:8" ht="15.75" thickBot="1" x14ac:dyDescent="0.3">
      <c r="A1800" s="6">
        <f t="shared" si="56"/>
        <v>43908</v>
      </c>
      <c r="B1800" s="6" t="str">
        <f t="shared" si="57"/>
        <v>43908CO</v>
      </c>
      <c r="C1800" s="3">
        <v>20200318</v>
      </c>
      <c r="D1800" s="4" t="s">
        <v>11</v>
      </c>
      <c r="E1800" s="3">
        <v>183</v>
      </c>
      <c r="F1800" s="5">
        <v>1617</v>
      </c>
      <c r="G1800" s="3">
        <v>2</v>
      </c>
      <c r="H1800" t="str">
        <f>VLOOKUP(D1800,StateLookup!B:B,1,FALSE)</f>
        <v>CO</v>
      </c>
    </row>
    <row r="1801" spans="1:8" ht="15.75" thickBot="1" x14ac:dyDescent="0.3">
      <c r="A1801" s="6">
        <f t="shared" si="56"/>
        <v>43908</v>
      </c>
      <c r="B1801" s="6" t="str">
        <f t="shared" si="57"/>
        <v>43908CT</v>
      </c>
      <c r="C1801" s="3">
        <v>20200318</v>
      </c>
      <c r="D1801" s="4" t="s">
        <v>12</v>
      </c>
      <c r="E1801" s="3">
        <v>68</v>
      </c>
      <c r="F1801" s="3">
        <v>125</v>
      </c>
      <c r="G1801" s="4"/>
      <c r="H1801" t="str">
        <f>VLOOKUP(D1801,StateLookup!B:B,1,FALSE)</f>
        <v>CT</v>
      </c>
    </row>
    <row r="1802" spans="1:8" ht="15.75" thickBot="1" x14ac:dyDescent="0.3">
      <c r="A1802" s="6">
        <f t="shared" si="56"/>
        <v>43908</v>
      </c>
      <c r="B1802" s="6" t="str">
        <f t="shared" si="57"/>
        <v>43908DC</v>
      </c>
      <c r="C1802" s="3">
        <v>20200318</v>
      </c>
      <c r="D1802" s="4" t="s">
        <v>13</v>
      </c>
      <c r="E1802" s="3">
        <v>31</v>
      </c>
      <c r="F1802" s="3">
        <v>138</v>
      </c>
      <c r="G1802" s="4"/>
      <c r="H1802" t="str">
        <f>VLOOKUP(D1802,StateLookup!B:B,1,FALSE)</f>
        <v>DC</v>
      </c>
    </row>
    <row r="1803" spans="1:8" ht="15.75" thickBot="1" x14ac:dyDescent="0.3">
      <c r="A1803" s="6">
        <f t="shared" si="56"/>
        <v>43908</v>
      </c>
      <c r="B1803" s="6" t="str">
        <f t="shared" si="57"/>
        <v>43908DE</v>
      </c>
      <c r="C1803" s="3">
        <v>20200318</v>
      </c>
      <c r="D1803" s="4" t="s">
        <v>14</v>
      </c>
      <c r="E1803" s="3">
        <v>25</v>
      </c>
      <c r="F1803" s="3">
        <v>36</v>
      </c>
      <c r="G1803" s="4"/>
      <c r="H1803" t="str">
        <f>VLOOKUP(D1803,StateLookup!B:B,1,FALSE)</f>
        <v>DE</v>
      </c>
    </row>
    <row r="1804" spans="1:8" ht="15.75" thickBot="1" x14ac:dyDescent="0.3">
      <c r="A1804" s="6">
        <f t="shared" si="56"/>
        <v>43908</v>
      </c>
      <c r="B1804" s="6" t="str">
        <f t="shared" si="57"/>
        <v>43908FL</v>
      </c>
      <c r="C1804" s="3">
        <v>20200318</v>
      </c>
      <c r="D1804" s="4" t="s">
        <v>15</v>
      </c>
      <c r="E1804" s="3">
        <v>314</v>
      </c>
      <c r="F1804" s="5">
        <v>1225</v>
      </c>
      <c r="G1804" s="3">
        <v>7</v>
      </c>
      <c r="H1804" t="str">
        <f>VLOOKUP(D1804,StateLookup!B:B,1,FALSE)</f>
        <v>FL</v>
      </c>
    </row>
    <row r="1805" spans="1:8" ht="15.75" thickBot="1" x14ac:dyDescent="0.3">
      <c r="A1805" s="6">
        <f t="shared" si="56"/>
        <v>43908</v>
      </c>
      <c r="B1805" s="6" t="str">
        <f t="shared" si="57"/>
        <v>43908GA</v>
      </c>
      <c r="C1805" s="3">
        <v>20200318</v>
      </c>
      <c r="D1805" s="4" t="s">
        <v>16</v>
      </c>
      <c r="E1805" s="3">
        <v>197</v>
      </c>
      <c r="F1805" s="5">
        <v>1311</v>
      </c>
      <c r="G1805" s="3">
        <v>1</v>
      </c>
      <c r="H1805" t="str">
        <f>VLOOKUP(D1805,StateLookup!B:B,1,FALSE)</f>
        <v>GA</v>
      </c>
    </row>
    <row r="1806" spans="1:8" ht="15.75" thickBot="1" x14ac:dyDescent="0.3">
      <c r="A1806" s="6">
        <f t="shared" si="56"/>
        <v>43908</v>
      </c>
      <c r="B1806" s="6" t="str">
        <f t="shared" si="57"/>
        <v>43908GU</v>
      </c>
      <c r="C1806" s="3">
        <v>20200318</v>
      </c>
      <c r="D1806" s="4" t="s">
        <v>17</v>
      </c>
      <c r="E1806" s="3">
        <v>8</v>
      </c>
      <c r="F1806" s="3">
        <v>57</v>
      </c>
      <c r="G1806" s="4"/>
      <c r="H1806" t="str">
        <f>VLOOKUP(D1806,StateLookup!B:B,1,FALSE)</f>
        <v>GU</v>
      </c>
    </row>
    <row r="1807" spans="1:8" ht="15.75" thickBot="1" x14ac:dyDescent="0.3">
      <c r="A1807" s="6">
        <f t="shared" si="56"/>
        <v>43908</v>
      </c>
      <c r="B1807" s="6" t="str">
        <f t="shared" si="57"/>
        <v>43908HI</v>
      </c>
      <c r="C1807" s="3">
        <v>20200318</v>
      </c>
      <c r="D1807" s="4" t="s">
        <v>18</v>
      </c>
      <c r="E1807" s="3">
        <v>14</v>
      </c>
      <c r="F1807" s="3">
        <v>93</v>
      </c>
      <c r="G1807" s="4"/>
      <c r="H1807" t="str">
        <f>VLOOKUP(D1807,StateLookup!B:B,1,FALSE)</f>
        <v>HI</v>
      </c>
    </row>
    <row r="1808" spans="1:8" ht="15.75" thickBot="1" x14ac:dyDescent="0.3">
      <c r="A1808" s="6">
        <f t="shared" si="56"/>
        <v>43908</v>
      </c>
      <c r="B1808" s="6" t="str">
        <f t="shared" si="57"/>
        <v>43908IA</v>
      </c>
      <c r="C1808" s="3">
        <v>20200318</v>
      </c>
      <c r="D1808" s="4" t="s">
        <v>19</v>
      </c>
      <c r="E1808" s="3">
        <v>29</v>
      </c>
      <c r="F1808" s="3">
        <v>83</v>
      </c>
      <c r="G1808" s="4"/>
      <c r="H1808" t="str">
        <f>VLOOKUP(D1808,StateLookup!B:B,1,FALSE)</f>
        <v>IA</v>
      </c>
    </row>
    <row r="1809" spans="1:8" ht="15.75" thickBot="1" x14ac:dyDescent="0.3">
      <c r="A1809" s="6">
        <f t="shared" si="56"/>
        <v>43908</v>
      </c>
      <c r="B1809" s="6" t="str">
        <f t="shared" si="57"/>
        <v>43908ID</v>
      </c>
      <c r="C1809" s="3">
        <v>20200318</v>
      </c>
      <c r="D1809" s="4" t="s">
        <v>20</v>
      </c>
      <c r="E1809" s="3">
        <v>9</v>
      </c>
      <c r="F1809" s="3">
        <v>459</v>
      </c>
      <c r="G1809" s="4"/>
      <c r="H1809" t="str">
        <f>VLOOKUP(D1809,StateLookup!B:B,1,FALSE)</f>
        <v>ID</v>
      </c>
    </row>
    <row r="1810" spans="1:8" ht="15.75" thickBot="1" x14ac:dyDescent="0.3">
      <c r="A1810" s="6">
        <f t="shared" si="56"/>
        <v>43908</v>
      </c>
      <c r="B1810" s="6" t="str">
        <f t="shared" si="57"/>
        <v>43908IL</v>
      </c>
      <c r="C1810" s="3">
        <v>20200318</v>
      </c>
      <c r="D1810" s="4" t="s">
        <v>21</v>
      </c>
      <c r="E1810" s="3">
        <v>288</v>
      </c>
      <c r="F1810" s="5">
        <v>1763</v>
      </c>
      <c r="G1810" s="3">
        <v>1</v>
      </c>
      <c r="H1810" t="str">
        <f>VLOOKUP(D1810,StateLookup!B:B,1,FALSE)</f>
        <v>IL</v>
      </c>
    </row>
    <row r="1811" spans="1:8" ht="15.75" thickBot="1" x14ac:dyDescent="0.3">
      <c r="A1811" s="6">
        <f t="shared" si="56"/>
        <v>43908</v>
      </c>
      <c r="B1811" s="6" t="str">
        <f t="shared" si="57"/>
        <v>43908IN</v>
      </c>
      <c r="C1811" s="3">
        <v>20200318</v>
      </c>
      <c r="D1811" s="4" t="s">
        <v>22</v>
      </c>
      <c r="E1811" s="3">
        <v>39</v>
      </c>
      <c r="F1811" s="3">
        <v>154</v>
      </c>
      <c r="G1811" s="3">
        <v>2</v>
      </c>
      <c r="H1811" t="str">
        <f>VLOOKUP(D1811,StateLookup!B:B,1,FALSE)</f>
        <v>IN</v>
      </c>
    </row>
    <row r="1812" spans="1:8" ht="15.75" thickBot="1" x14ac:dyDescent="0.3">
      <c r="A1812" s="6">
        <f t="shared" si="56"/>
        <v>43908</v>
      </c>
      <c r="B1812" s="6" t="str">
        <f t="shared" si="57"/>
        <v>43908KS</v>
      </c>
      <c r="C1812" s="3">
        <v>20200318</v>
      </c>
      <c r="D1812" s="4" t="s">
        <v>23</v>
      </c>
      <c r="E1812" s="3">
        <v>16</v>
      </c>
      <c r="F1812" s="3">
        <v>417</v>
      </c>
      <c r="G1812" s="3">
        <v>1</v>
      </c>
      <c r="H1812" t="str">
        <f>VLOOKUP(D1812,StateLookup!B:B,1,FALSE)</f>
        <v>KS</v>
      </c>
    </row>
    <row r="1813" spans="1:8" ht="15.75" thickBot="1" x14ac:dyDescent="0.3">
      <c r="A1813" s="6">
        <f t="shared" si="56"/>
        <v>43908</v>
      </c>
      <c r="B1813" s="6" t="str">
        <f t="shared" si="57"/>
        <v>43908KY</v>
      </c>
      <c r="C1813" s="3">
        <v>20200318</v>
      </c>
      <c r="D1813" s="4" t="s">
        <v>24</v>
      </c>
      <c r="E1813" s="3">
        <v>26</v>
      </c>
      <c r="F1813" s="3">
        <v>354</v>
      </c>
      <c r="G1813" s="3">
        <v>1</v>
      </c>
      <c r="H1813" t="str">
        <f>VLOOKUP(D1813,StateLookup!B:B,1,FALSE)</f>
        <v>KY</v>
      </c>
    </row>
    <row r="1814" spans="1:8" ht="15.75" thickBot="1" x14ac:dyDescent="0.3">
      <c r="A1814" s="6">
        <f t="shared" si="56"/>
        <v>43908</v>
      </c>
      <c r="B1814" s="6" t="str">
        <f t="shared" si="57"/>
        <v>43908LA</v>
      </c>
      <c r="C1814" s="3">
        <v>20200318</v>
      </c>
      <c r="D1814" s="4" t="s">
        <v>25</v>
      </c>
      <c r="E1814" s="3">
        <v>240</v>
      </c>
      <c r="F1814" s="3">
        <v>335</v>
      </c>
      <c r="G1814" s="3">
        <v>6</v>
      </c>
      <c r="H1814" t="str">
        <f>VLOOKUP(D1814,StateLookup!B:B,1,FALSE)</f>
        <v>LA</v>
      </c>
    </row>
    <row r="1815" spans="1:8" ht="15.75" thickBot="1" x14ac:dyDescent="0.3">
      <c r="A1815" s="6">
        <f t="shared" si="56"/>
        <v>43908</v>
      </c>
      <c r="B1815" s="6" t="str">
        <f t="shared" si="57"/>
        <v>43908MA</v>
      </c>
      <c r="C1815" s="3">
        <v>20200318</v>
      </c>
      <c r="D1815" s="4" t="s">
        <v>26</v>
      </c>
      <c r="E1815" s="3">
        <v>256</v>
      </c>
      <c r="F1815" s="5">
        <v>2015</v>
      </c>
      <c r="G1815" s="4"/>
      <c r="H1815" t="str">
        <f>VLOOKUP(D1815,StateLookup!B:B,1,FALSE)</f>
        <v>MA</v>
      </c>
    </row>
    <row r="1816" spans="1:8" ht="15.75" thickBot="1" x14ac:dyDescent="0.3">
      <c r="A1816" s="6">
        <f t="shared" si="56"/>
        <v>43908</v>
      </c>
      <c r="B1816" s="6" t="str">
        <f t="shared" si="57"/>
        <v>43908MD</v>
      </c>
      <c r="C1816" s="3">
        <v>20200318</v>
      </c>
      <c r="D1816" s="4" t="s">
        <v>27</v>
      </c>
      <c r="E1816" s="3">
        <v>85</v>
      </c>
      <c r="F1816" s="3">
        <v>94</v>
      </c>
      <c r="G1816" s="4"/>
      <c r="H1816" t="str">
        <f>VLOOKUP(D1816,StateLookup!B:B,1,FALSE)</f>
        <v>MD</v>
      </c>
    </row>
    <row r="1817" spans="1:8" ht="15.75" thickBot="1" x14ac:dyDescent="0.3">
      <c r="A1817" s="6">
        <f t="shared" si="56"/>
        <v>43908</v>
      </c>
      <c r="B1817" s="6" t="str">
        <f t="shared" si="57"/>
        <v>43908ME</v>
      </c>
      <c r="C1817" s="3">
        <v>20200318</v>
      </c>
      <c r="D1817" s="4" t="s">
        <v>28</v>
      </c>
      <c r="E1817" s="3">
        <v>43</v>
      </c>
      <c r="F1817" s="5">
        <v>1670</v>
      </c>
      <c r="G1817" s="4"/>
      <c r="H1817" t="str">
        <f>VLOOKUP(D1817,StateLookup!B:B,1,FALSE)</f>
        <v>ME</v>
      </c>
    </row>
    <row r="1818" spans="1:8" ht="15.75" thickBot="1" x14ac:dyDescent="0.3">
      <c r="A1818" s="6">
        <f t="shared" si="56"/>
        <v>43908</v>
      </c>
      <c r="B1818" s="6" t="str">
        <f t="shared" si="57"/>
        <v>43908MI</v>
      </c>
      <c r="C1818" s="3">
        <v>20200318</v>
      </c>
      <c r="D1818" s="4" t="s">
        <v>29</v>
      </c>
      <c r="E1818" s="5">
        <v>2913</v>
      </c>
      <c r="F1818" s="5">
        <v>1215</v>
      </c>
      <c r="G1818" s="4"/>
      <c r="H1818" t="str">
        <f>VLOOKUP(D1818,StateLookup!B:B,1,FALSE)</f>
        <v>MI</v>
      </c>
    </row>
    <row r="1819" spans="1:8" ht="15.75" thickBot="1" x14ac:dyDescent="0.3">
      <c r="A1819" s="6">
        <f t="shared" si="56"/>
        <v>43908</v>
      </c>
      <c r="B1819" s="6" t="str">
        <f t="shared" si="57"/>
        <v>43908MN</v>
      </c>
      <c r="C1819" s="3">
        <v>20200318</v>
      </c>
      <c r="D1819" s="4" t="s">
        <v>30</v>
      </c>
      <c r="E1819" s="3">
        <v>77</v>
      </c>
      <c r="F1819" s="5">
        <v>2685</v>
      </c>
      <c r="G1819" s="4"/>
      <c r="H1819" t="str">
        <f>VLOOKUP(D1819,StateLookup!B:B,1,FALSE)</f>
        <v>MN</v>
      </c>
    </row>
    <row r="1820" spans="1:8" ht="15.75" thickBot="1" x14ac:dyDescent="0.3">
      <c r="A1820" s="6">
        <f t="shared" si="56"/>
        <v>43908</v>
      </c>
      <c r="B1820" s="6" t="str">
        <f t="shared" si="57"/>
        <v>43908MO</v>
      </c>
      <c r="C1820" s="3">
        <v>20200318</v>
      </c>
      <c r="D1820" s="4" t="s">
        <v>31</v>
      </c>
      <c r="E1820" s="3">
        <v>13</v>
      </c>
      <c r="F1820" s="3">
        <v>253</v>
      </c>
      <c r="G1820" s="3">
        <v>0</v>
      </c>
      <c r="H1820" t="str">
        <f>VLOOKUP(D1820,StateLookup!B:B,1,FALSE)</f>
        <v>MO</v>
      </c>
    </row>
    <row r="1821" spans="1:8" ht="15.75" thickBot="1" x14ac:dyDescent="0.3">
      <c r="A1821" s="6">
        <f t="shared" si="56"/>
        <v>43908</v>
      </c>
      <c r="B1821" s="6" t="str">
        <f t="shared" si="57"/>
        <v>43908MP</v>
      </c>
      <c r="C1821" s="3">
        <v>20200318</v>
      </c>
      <c r="D1821" s="4" t="s">
        <v>32</v>
      </c>
      <c r="E1821" s="3">
        <v>0</v>
      </c>
      <c r="F1821" s="4"/>
      <c r="G1821" s="3">
        <v>0</v>
      </c>
      <c r="H1821" t="str">
        <f>VLOOKUP(D1821,StateLookup!B:B,1,FALSE)</f>
        <v>MP</v>
      </c>
    </row>
    <row r="1822" spans="1:8" ht="15.75" thickBot="1" x14ac:dyDescent="0.3">
      <c r="A1822" s="6">
        <f t="shared" si="56"/>
        <v>43908</v>
      </c>
      <c r="B1822" s="6" t="str">
        <f t="shared" si="57"/>
        <v>43908MS</v>
      </c>
      <c r="C1822" s="3">
        <v>20200318</v>
      </c>
      <c r="D1822" s="4" t="s">
        <v>33</v>
      </c>
      <c r="E1822" s="3">
        <v>34</v>
      </c>
      <c r="F1822" s="3">
        <v>479</v>
      </c>
      <c r="G1822" s="4"/>
      <c r="H1822" t="str">
        <f>VLOOKUP(D1822,StateLookup!B:B,1,FALSE)</f>
        <v>MS</v>
      </c>
    </row>
    <row r="1823" spans="1:8" ht="15.75" thickBot="1" x14ac:dyDescent="0.3">
      <c r="A1823" s="6">
        <f t="shared" si="56"/>
        <v>43908</v>
      </c>
      <c r="B1823" s="6" t="str">
        <f t="shared" si="57"/>
        <v>43908MT</v>
      </c>
      <c r="C1823" s="3">
        <v>20200318</v>
      </c>
      <c r="D1823" s="4" t="s">
        <v>34</v>
      </c>
      <c r="E1823" s="3">
        <v>10</v>
      </c>
      <c r="F1823" s="3">
        <v>499</v>
      </c>
      <c r="G1823" s="4"/>
      <c r="H1823" t="str">
        <f>VLOOKUP(D1823,StateLookup!B:B,1,FALSE)</f>
        <v>MT</v>
      </c>
    </row>
    <row r="1824" spans="1:8" ht="15.75" thickBot="1" x14ac:dyDescent="0.3">
      <c r="A1824" s="6">
        <f t="shared" si="56"/>
        <v>43908</v>
      </c>
      <c r="B1824" s="6" t="str">
        <f t="shared" si="57"/>
        <v>43908NC</v>
      </c>
      <c r="C1824" s="3">
        <v>20200318</v>
      </c>
      <c r="D1824" s="4" t="s">
        <v>35</v>
      </c>
      <c r="E1824" s="3">
        <v>63</v>
      </c>
      <c r="F1824" s="5">
        <v>1787</v>
      </c>
      <c r="G1824" s="3">
        <v>0</v>
      </c>
      <c r="H1824" t="str">
        <f>VLOOKUP(D1824,StateLookup!B:B,1,FALSE)</f>
        <v>NC</v>
      </c>
    </row>
    <row r="1825" spans="1:8" ht="15.75" thickBot="1" x14ac:dyDescent="0.3">
      <c r="A1825" s="6">
        <f t="shared" si="56"/>
        <v>43908</v>
      </c>
      <c r="B1825" s="6" t="str">
        <f t="shared" si="57"/>
        <v>43908ND</v>
      </c>
      <c r="C1825" s="3">
        <v>20200318</v>
      </c>
      <c r="D1825" s="4" t="s">
        <v>36</v>
      </c>
      <c r="E1825" s="3">
        <v>6</v>
      </c>
      <c r="F1825" s="3">
        <v>268</v>
      </c>
      <c r="G1825" s="3">
        <v>0</v>
      </c>
      <c r="H1825" t="str">
        <f>VLOOKUP(D1825,StateLookup!B:B,1,FALSE)</f>
        <v>ND</v>
      </c>
    </row>
    <row r="1826" spans="1:8" ht="15.75" thickBot="1" x14ac:dyDescent="0.3">
      <c r="A1826" s="6">
        <f t="shared" si="56"/>
        <v>43908</v>
      </c>
      <c r="B1826" s="6" t="str">
        <f t="shared" si="57"/>
        <v>43908NE</v>
      </c>
      <c r="C1826" s="3">
        <v>20200318</v>
      </c>
      <c r="D1826" s="4" t="s">
        <v>37</v>
      </c>
      <c r="E1826" s="3">
        <v>24</v>
      </c>
      <c r="F1826" s="3">
        <v>206</v>
      </c>
      <c r="G1826" s="4"/>
      <c r="H1826" t="str">
        <f>VLOOKUP(D1826,StateLookup!B:B,1,FALSE)</f>
        <v>NE</v>
      </c>
    </row>
    <row r="1827" spans="1:8" ht="15.75" thickBot="1" x14ac:dyDescent="0.3">
      <c r="A1827" s="6">
        <f t="shared" si="56"/>
        <v>43908</v>
      </c>
      <c r="B1827" s="6" t="str">
        <f t="shared" si="57"/>
        <v>43908NH</v>
      </c>
      <c r="C1827" s="3">
        <v>20200318</v>
      </c>
      <c r="D1827" s="4" t="s">
        <v>38</v>
      </c>
      <c r="E1827" s="3">
        <v>26</v>
      </c>
      <c r="F1827" s="3">
        <v>513</v>
      </c>
      <c r="G1827" s="4"/>
      <c r="H1827" t="str">
        <f>VLOOKUP(D1827,StateLookup!B:B,1,FALSE)</f>
        <v>NH</v>
      </c>
    </row>
    <row r="1828" spans="1:8" ht="15.75" thickBot="1" x14ac:dyDescent="0.3">
      <c r="A1828" s="6">
        <f t="shared" si="56"/>
        <v>43908</v>
      </c>
      <c r="B1828" s="6" t="str">
        <f t="shared" si="57"/>
        <v>43908NJ</v>
      </c>
      <c r="C1828" s="3">
        <v>20200318</v>
      </c>
      <c r="D1828" s="4" t="s">
        <v>39</v>
      </c>
      <c r="E1828" s="3">
        <v>427</v>
      </c>
      <c r="F1828" s="3">
        <v>190</v>
      </c>
      <c r="G1828" s="3">
        <v>5</v>
      </c>
      <c r="H1828" t="str">
        <f>VLOOKUP(D1828,StateLookup!B:B,1,FALSE)</f>
        <v>NJ</v>
      </c>
    </row>
    <row r="1829" spans="1:8" ht="15.75" thickBot="1" x14ac:dyDescent="0.3">
      <c r="A1829" s="6">
        <f t="shared" si="56"/>
        <v>43908</v>
      </c>
      <c r="B1829" s="6" t="str">
        <f t="shared" si="57"/>
        <v>43908NM</v>
      </c>
      <c r="C1829" s="3">
        <v>20200318</v>
      </c>
      <c r="D1829" s="4" t="s">
        <v>40</v>
      </c>
      <c r="E1829" s="3">
        <v>28</v>
      </c>
      <c r="F1829" s="5">
        <v>2326</v>
      </c>
      <c r="G1829" s="4"/>
      <c r="H1829" t="str">
        <f>VLOOKUP(D1829,StateLookup!B:B,1,FALSE)</f>
        <v>NM</v>
      </c>
    </row>
    <row r="1830" spans="1:8" ht="15.75" thickBot="1" x14ac:dyDescent="0.3">
      <c r="A1830" s="6">
        <f t="shared" si="56"/>
        <v>43908</v>
      </c>
      <c r="B1830" s="6" t="str">
        <f t="shared" si="57"/>
        <v>43908NV</v>
      </c>
      <c r="C1830" s="3">
        <v>20200318</v>
      </c>
      <c r="D1830" s="4" t="s">
        <v>41</v>
      </c>
      <c r="E1830" s="3">
        <v>55</v>
      </c>
      <c r="F1830" s="3">
        <v>168</v>
      </c>
      <c r="G1830" s="3">
        <v>1</v>
      </c>
      <c r="H1830" t="str">
        <f>VLOOKUP(D1830,StateLookup!B:B,1,FALSE)</f>
        <v>NV</v>
      </c>
    </row>
    <row r="1831" spans="1:8" ht="15.75" thickBot="1" x14ac:dyDescent="0.3">
      <c r="A1831" s="6">
        <f t="shared" si="56"/>
        <v>43908</v>
      </c>
      <c r="B1831" s="6" t="str">
        <f t="shared" si="57"/>
        <v>43908NY</v>
      </c>
      <c r="C1831" s="3">
        <v>20200318</v>
      </c>
      <c r="D1831" s="4" t="s">
        <v>42</v>
      </c>
      <c r="E1831" s="5">
        <v>2382</v>
      </c>
      <c r="F1831" s="5">
        <v>12215</v>
      </c>
      <c r="G1831" s="3">
        <v>12</v>
      </c>
      <c r="H1831" t="str">
        <f>VLOOKUP(D1831,StateLookup!B:B,1,FALSE)</f>
        <v>NY</v>
      </c>
    </row>
    <row r="1832" spans="1:8" ht="15.75" thickBot="1" x14ac:dyDescent="0.3">
      <c r="A1832" s="6">
        <f t="shared" si="56"/>
        <v>43908</v>
      </c>
      <c r="B1832" s="6" t="str">
        <f t="shared" si="57"/>
        <v>43908OH</v>
      </c>
      <c r="C1832" s="3">
        <v>20200318</v>
      </c>
      <c r="D1832" s="4" t="s">
        <v>43</v>
      </c>
      <c r="E1832" s="3">
        <v>88</v>
      </c>
      <c r="F1832" s="3">
        <v>140</v>
      </c>
      <c r="G1832" s="4"/>
      <c r="H1832" t="str">
        <f>VLOOKUP(D1832,StateLookup!B:B,1,FALSE)</f>
        <v>OH</v>
      </c>
    </row>
    <row r="1833" spans="1:8" ht="15.75" thickBot="1" x14ac:dyDescent="0.3">
      <c r="A1833" s="6">
        <f t="shared" si="56"/>
        <v>43908</v>
      </c>
      <c r="B1833" s="6" t="str">
        <f t="shared" si="57"/>
        <v>43908OK</v>
      </c>
      <c r="C1833" s="3">
        <v>20200318</v>
      </c>
      <c r="D1833" s="4" t="s">
        <v>44</v>
      </c>
      <c r="E1833" s="3">
        <v>29</v>
      </c>
      <c r="F1833" s="3">
        <v>378</v>
      </c>
      <c r="G1833" s="4"/>
      <c r="H1833" t="str">
        <f>VLOOKUP(D1833,StateLookup!B:B,1,FALSE)</f>
        <v>OK</v>
      </c>
    </row>
    <row r="1834" spans="1:8" ht="15.75" thickBot="1" x14ac:dyDescent="0.3">
      <c r="A1834" s="6">
        <f t="shared" si="56"/>
        <v>43908</v>
      </c>
      <c r="B1834" s="6" t="str">
        <f t="shared" si="57"/>
        <v>43908OR</v>
      </c>
      <c r="C1834" s="3">
        <v>20200318</v>
      </c>
      <c r="D1834" s="4" t="s">
        <v>45</v>
      </c>
      <c r="E1834" s="3">
        <v>75</v>
      </c>
      <c r="F1834" s="5">
        <v>1118</v>
      </c>
      <c r="G1834" s="3">
        <v>3</v>
      </c>
      <c r="H1834" t="str">
        <f>VLOOKUP(D1834,StateLookup!B:B,1,FALSE)</f>
        <v>OR</v>
      </c>
    </row>
    <row r="1835" spans="1:8" ht="15.75" thickBot="1" x14ac:dyDescent="0.3">
      <c r="A1835" s="6">
        <f t="shared" si="56"/>
        <v>43908</v>
      </c>
      <c r="B1835" s="6" t="str">
        <f t="shared" si="57"/>
        <v>43908PA</v>
      </c>
      <c r="C1835" s="3">
        <v>20200318</v>
      </c>
      <c r="D1835" s="4" t="s">
        <v>46</v>
      </c>
      <c r="E1835" s="3">
        <v>133</v>
      </c>
      <c r="F1835" s="5">
        <v>1187</v>
      </c>
      <c r="G1835" s="3">
        <v>1</v>
      </c>
      <c r="H1835" t="str">
        <f>VLOOKUP(D1835,StateLookup!B:B,1,FALSE)</f>
        <v>PA</v>
      </c>
    </row>
    <row r="1836" spans="1:8" ht="15.75" thickBot="1" x14ac:dyDescent="0.3">
      <c r="A1836" s="6">
        <f t="shared" si="56"/>
        <v>43908</v>
      </c>
      <c r="B1836" s="6" t="str">
        <f t="shared" si="57"/>
        <v>43908PR</v>
      </c>
      <c r="C1836" s="3">
        <v>20200318</v>
      </c>
      <c r="D1836" s="4" t="s">
        <v>47</v>
      </c>
      <c r="E1836" s="3">
        <v>5</v>
      </c>
      <c r="F1836" s="3">
        <v>31</v>
      </c>
      <c r="G1836" s="4"/>
      <c r="H1836" t="str">
        <f>VLOOKUP(D1836,StateLookup!B:B,1,FALSE)</f>
        <v>PR</v>
      </c>
    </row>
    <row r="1837" spans="1:8" ht="15.75" thickBot="1" x14ac:dyDescent="0.3">
      <c r="A1837" s="6">
        <f t="shared" si="56"/>
        <v>43908</v>
      </c>
      <c r="B1837" s="6" t="str">
        <f t="shared" si="57"/>
        <v>43908RI</v>
      </c>
      <c r="C1837" s="3">
        <v>20200318</v>
      </c>
      <c r="D1837" s="4" t="s">
        <v>48</v>
      </c>
      <c r="E1837" s="3">
        <v>33</v>
      </c>
      <c r="F1837" s="3">
        <v>540</v>
      </c>
      <c r="G1837" s="4"/>
      <c r="H1837" t="str">
        <f>VLOOKUP(D1837,StateLookup!B:B,1,FALSE)</f>
        <v>RI</v>
      </c>
    </row>
    <row r="1838" spans="1:8" ht="15.75" thickBot="1" x14ac:dyDescent="0.3">
      <c r="A1838" s="6">
        <f t="shared" si="56"/>
        <v>43908</v>
      </c>
      <c r="B1838" s="6" t="str">
        <f t="shared" si="57"/>
        <v>43908SC</v>
      </c>
      <c r="C1838" s="3">
        <v>20200318</v>
      </c>
      <c r="D1838" s="4" t="s">
        <v>49</v>
      </c>
      <c r="E1838" s="3">
        <v>60</v>
      </c>
      <c r="F1838" s="3">
        <v>583</v>
      </c>
      <c r="G1838" s="3">
        <v>1</v>
      </c>
      <c r="H1838" t="str">
        <f>VLOOKUP(D1838,StateLookup!B:B,1,FALSE)</f>
        <v>SC</v>
      </c>
    </row>
    <row r="1839" spans="1:8" ht="15.75" thickBot="1" x14ac:dyDescent="0.3">
      <c r="A1839" s="6">
        <f t="shared" si="56"/>
        <v>43908</v>
      </c>
      <c r="B1839" s="6" t="str">
        <f t="shared" si="57"/>
        <v>43908SD</v>
      </c>
      <c r="C1839" s="3">
        <v>20200318</v>
      </c>
      <c r="D1839" s="4" t="s">
        <v>50</v>
      </c>
      <c r="E1839" s="3">
        <v>11</v>
      </c>
      <c r="F1839" s="3">
        <v>551</v>
      </c>
      <c r="G1839" s="3">
        <v>1</v>
      </c>
      <c r="H1839" t="str">
        <f>VLOOKUP(D1839,StateLookup!B:B,1,FALSE)</f>
        <v>SD</v>
      </c>
    </row>
    <row r="1840" spans="1:8" ht="15.75" thickBot="1" x14ac:dyDescent="0.3">
      <c r="A1840" s="6">
        <f t="shared" si="56"/>
        <v>43908</v>
      </c>
      <c r="B1840" s="6" t="str">
        <f t="shared" si="57"/>
        <v>43908TN</v>
      </c>
      <c r="C1840" s="3">
        <v>20200318</v>
      </c>
      <c r="D1840" s="4" t="s">
        <v>51</v>
      </c>
      <c r="E1840" s="3">
        <v>98</v>
      </c>
      <c r="F1840" s="3">
        <v>349</v>
      </c>
      <c r="G1840" s="4"/>
      <c r="H1840" t="str">
        <f>VLOOKUP(D1840,StateLookup!B:B,1,FALSE)</f>
        <v>TN</v>
      </c>
    </row>
    <row r="1841" spans="1:8" ht="15.75" thickBot="1" x14ac:dyDescent="0.3">
      <c r="A1841" s="6">
        <f t="shared" si="56"/>
        <v>43908</v>
      </c>
      <c r="B1841" s="6" t="str">
        <f t="shared" si="57"/>
        <v>43908TX</v>
      </c>
      <c r="C1841" s="3">
        <v>20200318</v>
      </c>
      <c r="D1841" s="4" t="s">
        <v>52</v>
      </c>
      <c r="E1841" s="3">
        <v>83</v>
      </c>
      <c r="F1841" s="5">
        <v>1824</v>
      </c>
      <c r="G1841" s="3">
        <v>2</v>
      </c>
      <c r="H1841" t="str">
        <f>VLOOKUP(D1841,StateLookup!B:B,1,FALSE)</f>
        <v>TX</v>
      </c>
    </row>
    <row r="1842" spans="1:8" ht="15.75" thickBot="1" x14ac:dyDescent="0.3">
      <c r="A1842" s="6">
        <f t="shared" si="56"/>
        <v>43908</v>
      </c>
      <c r="B1842" s="6" t="str">
        <f t="shared" si="57"/>
        <v>43908UT</v>
      </c>
      <c r="C1842" s="3">
        <v>20200318</v>
      </c>
      <c r="D1842" s="4" t="s">
        <v>53</v>
      </c>
      <c r="E1842" s="3">
        <v>63</v>
      </c>
      <c r="F1842" s="3">
        <v>131</v>
      </c>
      <c r="G1842" s="3">
        <v>0</v>
      </c>
      <c r="H1842" t="str">
        <f>VLOOKUP(D1842,StateLookup!B:B,1,FALSE)</f>
        <v>UT</v>
      </c>
    </row>
    <row r="1843" spans="1:8" ht="15.75" thickBot="1" x14ac:dyDescent="0.3">
      <c r="A1843" s="6">
        <f t="shared" si="56"/>
        <v>43908</v>
      </c>
      <c r="B1843" s="6" t="str">
        <f t="shared" si="57"/>
        <v>43908VA</v>
      </c>
      <c r="C1843" s="3">
        <v>20200318</v>
      </c>
      <c r="D1843" s="4" t="s">
        <v>54</v>
      </c>
      <c r="E1843" s="3">
        <v>77</v>
      </c>
      <c r="F1843" s="5">
        <v>1201</v>
      </c>
      <c r="G1843" s="3">
        <v>1</v>
      </c>
      <c r="H1843" t="str">
        <f>VLOOKUP(D1843,StateLookup!B:B,1,FALSE)</f>
        <v>VA</v>
      </c>
    </row>
    <row r="1844" spans="1:8" ht="15.75" thickBot="1" x14ac:dyDescent="0.3">
      <c r="A1844" s="6">
        <f t="shared" si="56"/>
        <v>43908</v>
      </c>
      <c r="B1844" s="6" t="str">
        <f t="shared" si="57"/>
        <v>43908VI</v>
      </c>
      <c r="C1844" s="3">
        <v>20200318</v>
      </c>
      <c r="D1844" s="4" t="s">
        <v>55</v>
      </c>
      <c r="E1844" s="3">
        <v>2</v>
      </c>
      <c r="F1844" s="4"/>
      <c r="G1844" s="4"/>
      <c r="H1844" t="str">
        <f>VLOOKUP(D1844,StateLookup!B:B,1,FALSE)</f>
        <v>VI</v>
      </c>
    </row>
    <row r="1845" spans="1:8" ht="15.75" thickBot="1" x14ac:dyDescent="0.3">
      <c r="A1845" s="6">
        <f t="shared" si="56"/>
        <v>43908</v>
      </c>
      <c r="B1845" s="6" t="str">
        <f t="shared" si="57"/>
        <v>43908VT</v>
      </c>
      <c r="C1845" s="3">
        <v>20200318</v>
      </c>
      <c r="D1845" s="4" t="s">
        <v>56</v>
      </c>
      <c r="E1845" s="3">
        <v>19</v>
      </c>
      <c r="F1845" s="3">
        <v>592</v>
      </c>
      <c r="G1845" s="4"/>
      <c r="H1845" t="str">
        <f>VLOOKUP(D1845,StateLookup!B:B,1,FALSE)</f>
        <v>VT</v>
      </c>
    </row>
    <row r="1846" spans="1:8" ht="15.75" thickBot="1" x14ac:dyDescent="0.3">
      <c r="A1846" s="6">
        <f t="shared" si="56"/>
        <v>43908</v>
      </c>
      <c r="B1846" s="6" t="str">
        <f t="shared" si="57"/>
        <v>43908WA</v>
      </c>
      <c r="C1846" s="3">
        <v>20200318</v>
      </c>
      <c r="D1846" s="4" t="s">
        <v>57</v>
      </c>
      <c r="E1846" s="5">
        <v>1388</v>
      </c>
      <c r="F1846" s="5">
        <v>13117</v>
      </c>
      <c r="G1846" s="3">
        <v>81</v>
      </c>
      <c r="H1846" t="str">
        <f>VLOOKUP(D1846,StateLookup!B:B,1,FALSE)</f>
        <v>WA</v>
      </c>
    </row>
    <row r="1847" spans="1:8" ht="15.75" thickBot="1" x14ac:dyDescent="0.3">
      <c r="A1847" s="6">
        <f t="shared" si="56"/>
        <v>43908</v>
      </c>
      <c r="B1847" s="6" t="str">
        <f t="shared" si="57"/>
        <v>43908WI</v>
      </c>
      <c r="C1847" s="3">
        <v>20200318</v>
      </c>
      <c r="D1847" s="4" t="s">
        <v>58</v>
      </c>
      <c r="E1847" s="3">
        <v>106</v>
      </c>
      <c r="F1847" s="5">
        <v>1577</v>
      </c>
      <c r="G1847" s="4"/>
      <c r="H1847" t="str">
        <f>VLOOKUP(D1847,StateLookup!B:B,1,FALSE)</f>
        <v>WI</v>
      </c>
    </row>
    <row r="1848" spans="1:8" ht="15.75" thickBot="1" x14ac:dyDescent="0.3">
      <c r="A1848" s="6">
        <f t="shared" si="56"/>
        <v>43908</v>
      </c>
      <c r="B1848" s="6" t="str">
        <f t="shared" si="57"/>
        <v>43908WV</v>
      </c>
      <c r="C1848" s="3">
        <v>20200318</v>
      </c>
      <c r="D1848" s="4" t="s">
        <v>59</v>
      </c>
      <c r="E1848" s="3">
        <v>1</v>
      </c>
      <c r="F1848" s="3">
        <v>122</v>
      </c>
      <c r="G1848" s="3">
        <v>0</v>
      </c>
      <c r="H1848" t="str">
        <f>VLOOKUP(D1848,StateLookup!B:B,1,FALSE)</f>
        <v>WV</v>
      </c>
    </row>
    <row r="1849" spans="1:8" ht="15.75" thickBot="1" x14ac:dyDescent="0.3">
      <c r="A1849" s="6">
        <f t="shared" si="56"/>
        <v>43908</v>
      </c>
      <c r="B1849" s="6" t="str">
        <f t="shared" si="57"/>
        <v>43908WY</v>
      </c>
      <c r="C1849" s="3">
        <v>20200318</v>
      </c>
      <c r="D1849" s="4" t="s">
        <v>60</v>
      </c>
      <c r="E1849" s="3">
        <v>15</v>
      </c>
      <c r="F1849" s="3">
        <v>178</v>
      </c>
      <c r="G1849" s="4"/>
      <c r="H1849" t="str">
        <f>VLOOKUP(D1849,StateLookup!B:B,1,FALSE)</f>
        <v>WY</v>
      </c>
    </row>
    <row r="1850" spans="1:8" ht="15.75" thickBot="1" x14ac:dyDescent="0.3">
      <c r="A1850" s="6">
        <f t="shared" si="56"/>
        <v>43907</v>
      </c>
      <c r="B1850" s="6" t="str">
        <f t="shared" si="57"/>
        <v>43907AK</v>
      </c>
      <c r="C1850" s="3">
        <v>20200317</v>
      </c>
      <c r="D1850" s="4" t="s">
        <v>5</v>
      </c>
      <c r="E1850" s="3">
        <v>3</v>
      </c>
      <c r="F1850" s="3">
        <v>334</v>
      </c>
      <c r="G1850" s="4"/>
      <c r="H1850" t="str">
        <f>VLOOKUP(D1850,StateLookup!B:B,1,FALSE)</f>
        <v>AK</v>
      </c>
    </row>
    <row r="1851" spans="1:8" ht="15.75" thickBot="1" x14ac:dyDescent="0.3">
      <c r="A1851" s="6">
        <f t="shared" si="56"/>
        <v>43907</v>
      </c>
      <c r="B1851" s="6" t="str">
        <f t="shared" si="57"/>
        <v>43907AL</v>
      </c>
      <c r="C1851" s="3">
        <v>20200317</v>
      </c>
      <c r="D1851" s="4" t="s">
        <v>6</v>
      </c>
      <c r="E1851" s="3">
        <v>36</v>
      </c>
      <c r="F1851" s="3">
        <v>28</v>
      </c>
      <c r="G1851" s="3">
        <v>0</v>
      </c>
      <c r="H1851" t="str">
        <f>VLOOKUP(D1851,StateLookup!B:B,1,FALSE)</f>
        <v>AL</v>
      </c>
    </row>
    <row r="1852" spans="1:8" ht="15.75" thickBot="1" x14ac:dyDescent="0.3">
      <c r="A1852" s="6">
        <f t="shared" si="56"/>
        <v>43907</v>
      </c>
      <c r="B1852" s="6" t="str">
        <f t="shared" si="57"/>
        <v>43907AR</v>
      </c>
      <c r="C1852" s="3">
        <v>20200317</v>
      </c>
      <c r="D1852" s="4" t="s">
        <v>7</v>
      </c>
      <c r="E1852" s="3">
        <v>22</v>
      </c>
      <c r="F1852" s="3">
        <v>197</v>
      </c>
      <c r="G1852" s="4"/>
      <c r="H1852" t="str">
        <f>VLOOKUP(D1852,StateLookup!B:B,1,FALSE)</f>
        <v>AR</v>
      </c>
    </row>
    <row r="1853" spans="1:8" ht="15.75" thickBot="1" x14ac:dyDescent="0.3">
      <c r="A1853" s="6">
        <f t="shared" si="56"/>
        <v>43907</v>
      </c>
      <c r="B1853" s="6" t="str">
        <f t="shared" si="57"/>
        <v>43907AS</v>
      </c>
      <c r="C1853" s="3">
        <v>20200317</v>
      </c>
      <c r="D1853" s="4" t="s">
        <v>8</v>
      </c>
      <c r="E1853" s="4"/>
      <c r="F1853" s="4"/>
      <c r="G1853" s="4"/>
      <c r="H1853" t="str">
        <f>VLOOKUP(D1853,StateLookup!B:B,1,FALSE)</f>
        <v>AS</v>
      </c>
    </row>
    <row r="1854" spans="1:8" ht="15.75" thickBot="1" x14ac:dyDescent="0.3">
      <c r="A1854" s="6">
        <f t="shared" si="56"/>
        <v>43907</v>
      </c>
      <c r="B1854" s="6" t="str">
        <f t="shared" si="57"/>
        <v>43907AZ</v>
      </c>
      <c r="C1854" s="3">
        <v>20200317</v>
      </c>
      <c r="D1854" s="4" t="s">
        <v>9</v>
      </c>
      <c r="E1854" s="3">
        <v>20</v>
      </c>
      <c r="F1854" s="3">
        <v>142</v>
      </c>
      <c r="G1854" s="3">
        <v>0</v>
      </c>
      <c r="H1854" t="str">
        <f>VLOOKUP(D1854,StateLookup!B:B,1,FALSE)</f>
        <v>AZ</v>
      </c>
    </row>
    <row r="1855" spans="1:8" ht="15.75" thickBot="1" x14ac:dyDescent="0.3">
      <c r="A1855" s="6">
        <f t="shared" si="56"/>
        <v>43907</v>
      </c>
      <c r="B1855" s="6" t="str">
        <f t="shared" si="57"/>
        <v>43907CA</v>
      </c>
      <c r="C1855" s="3">
        <v>20200317</v>
      </c>
      <c r="D1855" s="4" t="s">
        <v>10</v>
      </c>
      <c r="E1855" s="3">
        <v>483</v>
      </c>
      <c r="F1855" s="5">
        <v>7981</v>
      </c>
      <c r="G1855" s="3">
        <v>11</v>
      </c>
      <c r="H1855" t="str">
        <f>VLOOKUP(D1855,StateLookup!B:B,1,FALSE)</f>
        <v>CA</v>
      </c>
    </row>
    <row r="1856" spans="1:8" ht="15.75" thickBot="1" x14ac:dyDescent="0.3">
      <c r="A1856" s="6">
        <f t="shared" si="56"/>
        <v>43907</v>
      </c>
      <c r="B1856" s="6" t="str">
        <f t="shared" si="57"/>
        <v>43907CO</v>
      </c>
      <c r="C1856" s="3">
        <v>20200317</v>
      </c>
      <c r="D1856" s="4" t="s">
        <v>11</v>
      </c>
      <c r="E1856" s="3">
        <v>160</v>
      </c>
      <c r="F1856" s="5">
        <v>1056</v>
      </c>
      <c r="G1856" s="3">
        <v>1</v>
      </c>
      <c r="H1856" t="str">
        <f>VLOOKUP(D1856,StateLookup!B:B,1,FALSE)</f>
        <v>CO</v>
      </c>
    </row>
    <row r="1857" spans="1:8" ht="15.75" thickBot="1" x14ac:dyDescent="0.3">
      <c r="A1857" s="6">
        <f t="shared" si="56"/>
        <v>43907</v>
      </c>
      <c r="B1857" s="6" t="str">
        <f t="shared" si="57"/>
        <v>43907CT</v>
      </c>
      <c r="C1857" s="3">
        <v>20200317</v>
      </c>
      <c r="D1857" s="4" t="s">
        <v>12</v>
      </c>
      <c r="E1857" s="3">
        <v>41</v>
      </c>
      <c r="F1857" s="3">
        <v>125</v>
      </c>
      <c r="G1857" s="4"/>
      <c r="H1857" t="str">
        <f>VLOOKUP(D1857,StateLookup!B:B,1,FALSE)</f>
        <v>CT</v>
      </c>
    </row>
    <row r="1858" spans="1:8" ht="15.75" thickBot="1" x14ac:dyDescent="0.3">
      <c r="A1858" s="6">
        <f t="shared" si="56"/>
        <v>43907</v>
      </c>
      <c r="B1858" s="6" t="str">
        <f t="shared" si="57"/>
        <v>43907DC</v>
      </c>
      <c r="C1858" s="3">
        <v>20200317</v>
      </c>
      <c r="D1858" s="4" t="s">
        <v>13</v>
      </c>
      <c r="E1858" s="3">
        <v>22</v>
      </c>
      <c r="F1858" s="3">
        <v>104</v>
      </c>
      <c r="G1858" s="4"/>
      <c r="H1858" t="str">
        <f>VLOOKUP(D1858,StateLookup!B:B,1,FALSE)</f>
        <v>DC</v>
      </c>
    </row>
    <row r="1859" spans="1:8" ht="15.75" thickBot="1" x14ac:dyDescent="0.3">
      <c r="A1859" s="6">
        <f t="shared" ref="A1859:A1922" si="58">DATE(LEFT(C1859,4),LEFT(RIGHT(C1859,4),2),RIGHT(C1859,2))</f>
        <v>43907</v>
      </c>
      <c r="B1859" s="6" t="str">
        <f t="shared" ref="B1859:B1922" si="59">A1859&amp;D1859</f>
        <v>43907DE</v>
      </c>
      <c r="C1859" s="3">
        <v>20200317</v>
      </c>
      <c r="D1859" s="4" t="s">
        <v>14</v>
      </c>
      <c r="E1859" s="3">
        <v>16</v>
      </c>
      <c r="F1859" s="3">
        <v>36</v>
      </c>
      <c r="G1859" s="4"/>
      <c r="H1859" t="str">
        <f>VLOOKUP(D1859,StateLookup!B:B,1,FALSE)</f>
        <v>DE</v>
      </c>
    </row>
    <row r="1860" spans="1:8" ht="15.75" thickBot="1" x14ac:dyDescent="0.3">
      <c r="A1860" s="6">
        <f t="shared" si="58"/>
        <v>43907</v>
      </c>
      <c r="B1860" s="6" t="str">
        <f t="shared" si="59"/>
        <v>43907FL</v>
      </c>
      <c r="C1860" s="3">
        <v>20200317</v>
      </c>
      <c r="D1860" s="4" t="s">
        <v>15</v>
      </c>
      <c r="E1860" s="3">
        <v>186</v>
      </c>
      <c r="F1860" s="3">
        <v>940</v>
      </c>
      <c r="G1860" s="3">
        <v>6</v>
      </c>
      <c r="H1860" t="str">
        <f>VLOOKUP(D1860,StateLookup!B:B,1,FALSE)</f>
        <v>FL</v>
      </c>
    </row>
    <row r="1861" spans="1:8" ht="15.75" thickBot="1" x14ac:dyDescent="0.3">
      <c r="A1861" s="6">
        <f t="shared" si="58"/>
        <v>43907</v>
      </c>
      <c r="B1861" s="6" t="str">
        <f t="shared" si="59"/>
        <v>43907GA</v>
      </c>
      <c r="C1861" s="3">
        <v>20200317</v>
      </c>
      <c r="D1861" s="4" t="s">
        <v>16</v>
      </c>
      <c r="E1861" s="3">
        <v>146</v>
      </c>
      <c r="F1861" s="4"/>
      <c r="G1861" s="3">
        <v>1</v>
      </c>
      <c r="H1861" t="str">
        <f>VLOOKUP(D1861,StateLookup!B:B,1,FALSE)</f>
        <v>GA</v>
      </c>
    </row>
    <row r="1862" spans="1:8" ht="15.75" thickBot="1" x14ac:dyDescent="0.3">
      <c r="A1862" s="6">
        <f t="shared" si="58"/>
        <v>43907</v>
      </c>
      <c r="B1862" s="6" t="str">
        <f t="shared" si="59"/>
        <v>43907GU</v>
      </c>
      <c r="C1862" s="3">
        <v>20200317</v>
      </c>
      <c r="D1862" s="4" t="s">
        <v>17</v>
      </c>
      <c r="E1862" s="3">
        <v>5</v>
      </c>
      <c r="F1862" s="3">
        <v>41</v>
      </c>
      <c r="G1862" s="4"/>
      <c r="H1862" t="str">
        <f>VLOOKUP(D1862,StateLookup!B:B,1,FALSE)</f>
        <v>GU</v>
      </c>
    </row>
    <row r="1863" spans="1:8" ht="15.75" thickBot="1" x14ac:dyDescent="0.3">
      <c r="A1863" s="6">
        <f t="shared" si="58"/>
        <v>43907</v>
      </c>
      <c r="B1863" s="6" t="str">
        <f t="shared" si="59"/>
        <v>43907HI</v>
      </c>
      <c r="C1863" s="3">
        <v>20200317</v>
      </c>
      <c r="D1863" s="4" t="s">
        <v>18</v>
      </c>
      <c r="E1863" s="3">
        <v>10</v>
      </c>
      <c r="F1863" s="4"/>
      <c r="G1863" s="4"/>
      <c r="H1863" t="str">
        <f>VLOOKUP(D1863,StateLookup!B:B,1,FALSE)</f>
        <v>HI</v>
      </c>
    </row>
    <row r="1864" spans="1:8" ht="15.75" thickBot="1" x14ac:dyDescent="0.3">
      <c r="A1864" s="6">
        <f t="shared" si="58"/>
        <v>43907</v>
      </c>
      <c r="B1864" s="6" t="str">
        <f t="shared" si="59"/>
        <v>43907IA</v>
      </c>
      <c r="C1864" s="3">
        <v>20200317</v>
      </c>
      <c r="D1864" s="4" t="s">
        <v>19</v>
      </c>
      <c r="E1864" s="3">
        <v>23</v>
      </c>
      <c r="F1864" s="3">
        <v>83</v>
      </c>
      <c r="G1864" s="4"/>
      <c r="H1864" t="str">
        <f>VLOOKUP(D1864,StateLookup!B:B,1,FALSE)</f>
        <v>IA</v>
      </c>
    </row>
    <row r="1865" spans="1:8" ht="15.75" thickBot="1" x14ac:dyDescent="0.3">
      <c r="A1865" s="6">
        <f t="shared" si="58"/>
        <v>43907</v>
      </c>
      <c r="B1865" s="6" t="str">
        <f t="shared" si="59"/>
        <v>43907ID</v>
      </c>
      <c r="C1865" s="3">
        <v>20200317</v>
      </c>
      <c r="D1865" s="4" t="s">
        <v>20</v>
      </c>
      <c r="E1865" s="3">
        <v>7</v>
      </c>
      <c r="F1865" s="3">
        <v>346</v>
      </c>
      <c r="G1865" s="4"/>
      <c r="H1865" t="str">
        <f>VLOOKUP(D1865,StateLookup!B:B,1,FALSE)</f>
        <v>ID</v>
      </c>
    </row>
    <row r="1866" spans="1:8" ht="15.75" thickBot="1" x14ac:dyDescent="0.3">
      <c r="A1866" s="6">
        <f t="shared" si="58"/>
        <v>43907</v>
      </c>
      <c r="B1866" s="6" t="str">
        <f t="shared" si="59"/>
        <v>43907IL</v>
      </c>
      <c r="C1866" s="3">
        <v>20200317</v>
      </c>
      <c r="D1866" s="4" t="s">
        <v>21</v>
      </c>
      <c r="E1866" s="3">
        <v>159</v>
      </c>
      <c r="F1866" s="5">
        <v>1340</v>
      </c>
      <c r="G1866" s="3">
        <v>1</v>
      </c>
      <c r="H1866" t="str">
        <f>VLOOKUP(D1866,StateLookup!B:B,1,FALSE)</f>
        <v>IL</v>
      </c>
    </row>
    <row r="1867" spans="1:8" ht="15.75" thickBot="1" x14ac:dyDescent="0.3">
      <c r="A1867" s="6">
        <f t="shared" si="58"/>
        <v>43907</v>
      </c>
      <c r="B1867" s="6" t="str">
        <f t="shared" si="59"/>
        <v>43907IN</v>
      </c>
      <c r="C1867" s="3">
        <v>20200317</v>
      </c>
      <c r="D1867" s="4" t="s">
        <v>22</v>
      </c>
      <c r="E1867" s="3">
        <v>30</v>
      </c>
      <c r="F1867" s="3">
        <v>129</v>
      </c>
      <c r="G1867" s="3">
        <v>2</v>
      </c>
      <c r="H1867" t="str">
        <f>VLOOKUP(D1867,StateLookup!B:B,1,FALSE)</f>
        <v>IN</v>
      </c>
    </row>
    <row r="1868" spans="1:8" ht="15.75" thickBot="1" x14ac:dyDescent="0.3">
      <c r="A1868" s="6">
        <f t="shared" si="58"/>
        <v>43907</v>
      </c>
      <c r="B1868" s="6" t="str">
        <f t="shared" si="59"/>
        <v>43907KS</v>
      </c>
      <c r="C1868" s="3">
        <v>20200317</v>
      </c>
      <c r="D1868" s="4" t="s">
        <v>23</v>
      </c>
      <c r="E1868" s="3">
        <v>15</v>
      </c>
      <c r="F1868" s="3">
        <v>382</v>
      </c>
      <c r="G1868" s="3">
        <v>1</v>
      </c>
      <c r="H1868" t="str">
        <f>VLOOKUP(D1868,StateLookup!B:B,1,FALSE)</f>
        <v>KS</v>
      </c>
    </row>
    <row r="1869" spans="1:8" ht="15.75" thickBot="1" x14ac:dyDescent="0.3">
      <c r="A1869" s="6">
        <f t="shared" si="58"/>
        <v>43907</v>
      </c>
      <c r="B1869" s="6" t="str">
        <f t="shared" si="59"/>
        <v>43907KY</v>
      </c>
      <c r="C1869" s="3">
        <v>20200317</v>
      </c>
      <c r="D1869" s="4" t="s">
        <v>24</v>
      </c>
      <c r="E1869" s="3">
        <v>22</v>
      </c>
      <c r="F1869" s="3">
        <v>295</v>
      </c>
      <c r="G1869" s="3">
        <v>1</v>
      </c>
      <c r="H1869" t="str">
        <f>VLOOKUP(D1869,StateLookup!B:B,1,FALSE)</f>
        <v>KY</v>
      </c>
    </row>
    <row r="1870" spans="1:8" ht="15.75" thickBot="1" x14ac:dyDescent="0.3">
      <c r="A1870" s="6">
        <f t="shared" si="58"/>
        <v>43907</v>
      </c>
      <c r="B1870" s="6" t="str">
        <f t="shared" si="59"/>
        <v>43907LA</v>
      </c>
      <c r="C1870" s="3">
        <v>20200317</v>
      </c>
      <c r="D1870" s="4" t="s">
        <v>25</v>
      </c>
      <c r="E1870" s="3">
        <v>171</v>
      </c>
      <c r="F1870" s="3">
        <v>286</v>
      </c>
      <c r="G1870" s="3">
        <v>4</v>
      </c>
      <c r="H1870" t="str">
        <f>VLOOKUP(D1870,StateLookup!B:B,1,FALSE)</f>
        <v>LA</v>
      </c>
    </row>
    <row r="1871" spans="1:8" ht="15.75" thickBot="1" x14ac:dyDescent="0.3">
      <c r="A1871" s="6">
        <f t="shared" si="58"/>
        <v>43907</v>
      </c>
      <c r="B1871" s="6" t="str">
        <f t="shared" si="59"/>
        <v>43907MA</v>
      </c>
      <c r="C1871" s="3">
        <v>20200317</v>
      </c>
      <c r="D1871" s="4" t="s">
        <v>26</v>
      </c>
      <c r="E1871" s="3">
        <v>218</v>
      </c>
      <c r="F1871" s="5">
        <v>1541</v>
      </c>
      <c r="G1871" s="4"/>
      <c r="H1871" t="str">
        <f>VLOOKUP(D1871,StateLookup!B:B,1,FALSE)</f>
        <v>MA</v>
      </c>
    </row>
    <row r="1872" spans="1:8" ht="15.75" thickBot="1" x14ac:dyDescent="0.3">
      <c r="A1872" s="6">
        <f t="shared" si="58"/>
        <v>43907</v>
      </c>
      <c r="B1872" s="6" t="str">
        <f t="shared" si="59"/>
        <v>43907MD</v>
      </c>
      <c r="C1872" s="3">
        <v>20200317</v>
      </c>
      <c r="D1872" s="4" t="s">
        <v>27</v>
      </c>
      <c r="E1872" s="3">
        <v>57</v>
      </c>
      <c r="F1872" s="3">
        <v>94</v>
      </c>
      <c r="G1872" s="4"/>
      <c r="H1872" t="str">
        <f>VLOOKUP(D1872,StateLookup!B:B,1,FALSE)</f>
        <v>MD</v>
      </c>
    </row>
    <row r="1873" spans="1:8" ht="15.75" thickBot="1" x14ac:dyDescent="0.3">
      <c r="A1873" s="6">
        <f t="shared" si="58"/>
        <v>43907</v>
      </c>
      <c r="B1873" s="6" t="str">
        <f t="shared" si="59"/>
        <v>43907ME</v>
      </c>
      <c r="C1873" s="3">
        <v>20200317</v>
      </c>
      <c r="D1873" s="4" t="s">
        <v>28</v>
      </c>
      <c r="E1873" s="3">
        <v>32</v>
      </c>
      <c r="F1873" s="5">
        <v>1303</v>
      </c>
      <c r="G1873" s="4"/>
      <c r="H1873" t="str">
        <f>VLOOKUP(D1873,StateLookup!B:B,1,FALSE)</f>
        <v>ME</v>
      </c>
    </row>
    <row r="1874" spans="1:8" ht="15.75" thickBot="1" x14ac:dyDescent="0.3">
      <c r="A1874" s="6">
        <f t="shared" si="58"/>
        <v>43907</v>
      </c>
      <c r="B1874" s="6" t="str">
        <f t="shared" si="59"/>
        <v>43907MI</v>
      </c>
      <c r="C1874" s="3">
        <v>20200317</v>
      </c>
      <c r="D1874" s="4" t="s">
        <v>29</v>
      </c>
      <c r="E1874" s="5">
        <v>2393</v>
      </c>
      <c r="F1874" s="3">
        <v>626</v>
      </c>
      <c r="G1874" s="4"/>
      <c r="H1874" t="str">
        <f>VLOOKUP(D1874,StateLookup!B:B,1,FALSE)</f>
        <v>MI</v>
      </c>
    </row>
    <row r="1875" spans="1:8" ht="15.75" thickBot="1" x14ac:dyDescent="0.3">
      <c r="A1875" s="6">
        <f t="shared" si="58"/>
        <v>43907</v>
      </c>
      <c r="B1875" s="6" t="str">
        <f t="shared" si="59"/>
        <v>43907MN</v>
      </c>
      <c r="C1875" s="3">
        <v>20200317</v>
      </c>
      <c r="D1875" s="4" t="s">
        <v>30</v>
      </c>
      <c r="E1875" s="3">
        <v>60</v>
      </c>
      <c r="F1875" s="5">
        <v>2276</v>
      </c>
      <c r="G1875" s="4"/>
      <c r="H1875" t="str">
        <f>VLOOKUP(D1875,StateLookup!B:B,1,FALSE)</f>
        <v>MN</v>
      </c>
    </row>
    <row r="1876" spans="1:8" ht="15.75" thickBot="1" x14ac:dyDescent="0.3">
      <c r="A1876" s="6">
        <f t="shared" si="58"/>
        <v>43907</v>
      </c>
      <c r="B1876" s="6" t="str">
        <f t="shared" si="59"/>
        <v>43907MO</v>
      </c>
      <c r="C1876" s="3">
        <v>20200317</v>
      </c>
      <c r="D1876" s="4" t="s">
        <v>31</v>
      </c>
      <c r="E1876" s="3">
        <v>8</v>
      </c>
      <c r="F1876" s="3">
        <v>207</v>
      </c>
      <c r="G1876" s="3">
        <v>0</v>
      </c>
      <c r="H1876" t="str">
        <f>VLOOKUP(D1876,StateLookup!B:B,1,FALSE)</f>
        <v>MO</v>
      </c>
    </row>
    <row r="1877" spans="1:8" ht="15.75" thickBot="1" x14ac:dyDescent="0.3">
      <c r="A1877" s="6">
        <f t="shared" si="58"/>
        <v>43907</v>
      </c>
      <c r="B1877" s="6" t="str">
        <f t="shared" si="59"/>
        <v>43907MP</v>
      </c>
      <c r="C1877" s="3">
        <v>20200317</v>
      </c>
      <c r="D1877" s="4" t="s">
        <v>32</v>
      </c>
      <c r="E1877" s="3">
        <v>0</v>
      </c>
      <c r="F1877" s="4"/>
      <c r="G1877" s="4"/>
      <c r="H1877" t="str">
        <f>VLOOKUP(D1877,StateLookup!B:B,1,FALSE)</f>
        <v>MP</v>
      </c>
    </row>
    <row r="1878" spans="1:8" ht="15.75" thickBot="1" x14ac:dyDescent="0.3">
      <c r="A1878" s="6">
        <f t="shared" si="58"/>
        <v>43907</v>
      </c>
      <c r="B1878" s="6" t="str">
        <f t="shared" si="59"/>
        <v>43907MS</v>
      </c>
      <c r="C1878" s="3">
        <v>20200317</v>
      </c>
      <c r="D1878" s="4" t="s">
        <v>33</v>
      </c>
      <c r="E1878" s="3">
        <v>21</v>
      </c>
      <c r="F1878" s="3">
        <v>368</v>
      </c>
      <c r="G1878" s="4"/>
      <c r="H1878" t="str">
        <f>VLOOKUP(D1878,StateLookup!B:B,1,FALSE)</f>
        <v>MS</v>
      </c>
    </row>
    <row r="1879" spans="1:8" ht="15.75" thickBot="1" x14ac:dyDescent="0.3">
      <c r="A1879" s="6">
        <f t="shared" si="58"/>
        <v>43907</v>
      </c>
      <c r="B1879" s="6" t="str">
        <f t="shared" si="59"/>
        <v>43907MT</v>
      </c>
      <c r="C1879" s="3">
        <v>20200317</v>
      </c>
      <c r="D1879" s="4" t="s">
        <v>34</v>
      </c>
      <c r="E1879" s="3">
        <v>8</v>
      </c>
      <c r="F1879" s="3">
        <v>303</v>
      </c>
      <c r="G1879" s="4"/>
      <c r="H1879" t="str">
        <f>VLOOKUP(D1879,StateLookup!B:B,1,FALSE)</f>
        <v>MT</v>
      </c>
    </row>
    <row r="1880" spans="1:8" ht="15.75" thickBot="1" x14ac:dyDescent="0.3">
      <c r="A1880" s="6">
        <f t="shared" si="58"/>
        <v>43907</v>
      </c>
      <c r="B1880" s="6" t="str">
        <f t="shared" si="59"/>
        <v>43907NC</v>
      </c>
      <c r="C1880" s="3">
        <v>20200317</v>
      </c>
      <c r="D1880" s="4" t="s">
        <v>35</v>
      </c>
      <c r="E1880" s="3">
        <v>40</v>
      </c>
      <c r="F1880" s="3">
        <v>474</v>
      </c>
      <c r="G1880" s="3">
        <v>0</v>
      </c>
      <c r="H1880" t="str">
        <f>VLOOKUP(D1880,StateLookup!B:B,1,FALSE)</f>
        <v>NC</v>
      </c>
    </row>
    <row r="1881" spans="1:8" ht="15.75" thickBot="1" x14ac:dyDescent="0.3">
      <c r="A1881" s="6">
        <f t="shared" si="58"/>
        <v>43907</v>
      </c>
      <c r="B1881" s="6" t="str">
        <f t="shared" si="59"/>
        <v>43907ND</v>
      </c>
      <c r="C1881" s="3">
        <v>20200317</v>
      </c>
      <c r="D1881" s="4" t="s">
        <v>36</v>
      </c>
      <c r="E1881" s="3">
        <v>3</v>
      </c>
      <c r="F1881" s="3">
        <v>220</v>
      </c>
      <c r="G1881" s="3">
        <v>0</v>
      </c>
      <c r="H1881" t="str">
        <f>VLOOKUP(D1881,StateLookup!B:B,1,FALSE)</f>
        <v>ND</v>
      </c>
    </row>
    <row r="1882" spans="1:8" ht="15.75" thickBot="1" x14ac:dyDescent="0.3">
      <c r="A1882" s="6">
        <f t="shared" si="58"/>
        <v>43907</v>
      </c>
      <c r="B1882" s="6" t="str">
        <f t="shared" si="59"/>
        <v>43907NE</v>
      </c>
      <c r="C1882" s="3">
        <v>20200317</v>
      </c>
      <c r="D1882" s="4" t="s">
        <v>37</v>
      </c>
      <c r="E1882" s="3">
        <v>21</v>
      </c>
      <c r="F1882" s="3">
        <v>206</v>
      </c>
      <c r="G1882" s="4"/>
      <c r="H1882" t="str">
        <f>VLOOKUP(D1882,StateLookup!B:B,1,FALSE)</f>
        <v>NE</v>
      </c>
    </row>
    <row r="1883" spans="1:8" ht="15.75" thickBot="1" x14ac:dyDescent="0.3">
      <c r="A1883" s="6">
        <f t="shared" si="58"/>
        <v>43907</v>
      </c>
      <c r="B1883" s="6" t="str">
        <f t="shared" si="59"/>
        <v>43907NH</v>
      </c>
      <c r="C1883" s="3">
        <v>20200317</v>
      </c>
      <c r="D1883" s="4" t="s">
        <v>38</v>
      </c>
      <c r="E1883" s="3">
        <v>17</v>
      </c>
      <c r="F1883" s="3">
        <v>355</v>
      </c>
      <c r="G1883" s="4"/>
      <c r="H1883" t="str">
        <f>VLOOKUP(D1883,StateLookup!B:B,1,FALSE)</f>
        <v>NH</v>
      </c>
    </row>
    <row r="1884" spans="1:8" ht="15.75" thickBot="1" x14ac:dyDescent="0.3">
      <c r="A1884" s="6">
        <f t="shared" si="58"/>
        <v>43907</v>
      </c>
      <c r="B1884" s="6" t="str">
        <f t="shared" si="59"/>
        <v>43907NJ</v>
      </c>
      <c r="C1884" s="3">
        <v>20200317</v>
      </c>
      <c r="D1884" s="4" t="s">
        <v>39</v>
      </c>
      <c r="E1884" s="3">
        <v>267</v>
      </c>
      <c r="F1884" s="3">
        <v>163</v>
      </c>
      <c r="G1884" s="3">
        <v>3</v>
      </c>
      <c r="H1884" t="str">
        <f>VLOOKUP(D1884,StateLookup!B:B,1,FALSE)</f>
        <v>NJ</v>
      </c>
    </row>
    <row r="1885" spans="1:8" ht="15.75" thickBot="1" x14ac:dyDescent="0.3">
      <c r="A1885" s="6">
        <f t="shared" si="58"/>
        <v>43907</v>
      </c>
      <c r="B1885" s="6" t="str">
        <f t="shared" si="59"/>
        <v>43907NM</v>
      </c>
      <c r="C1885" s="3">
        <v>20200317</v>
      </c>
      <c r="D1885" s="4" t="s">
        <v>40</v>
      </c>
      <c r="E1885" s="3">
        <v>23</v>
      </c>
      <c r="F1885" s="5">
        <v>1249</v>
      </c>
      <c r="G1885" s="4"/>
      <c r="H1885" t="str">
        <f>VLOOKUP(D1885,StateLookup!B:B,1,FALSE)</f>
        <v>NM</v>
      </c>
    </row>
    <row r="1886" spans="1:8" ht="15.75" thickBot="1" x14ac:dyDescent="0.3">
      <c r="A1886" s="6">
        <f t="shared" si="58"/>
        <v>43907</v>
      </c>
      <c r="B1886" s="6" t="str">
        <f t="shared" si="59"/>
        <v>43907NV</v>
      </c>
      <c r="C1886" s="3">
        <v>20200317</v>
      </c>
      <c r="D1886" s="4" t="s">
        <v>41</v>
      </c>
      <c r="E1886" s="3">
        <v>55</v>
      </c>
      <c r="F1886" s="3">
        <v>168</v>
      </c>
      <c r="G1886" s="3">
        <v>1</v>
      </c>
      <c r="H1886" t="str">
        <f>VLOOKUP(D1886,StateLookup!B:B,1,FALSE)</f>
        <v>NV</v>
      </c>
    </row>
    <row r="1887" spans="1:8" ht="15.75" thickBot="1" x14ac:dyDescent="0.3">
      <c r="A1887" s="6">
        <f t="shared" si="58"/>
        <v>43907</v>
      </c>
      <c r="B1887" s="6" t="str">
        <f t="shared" si="59"/>
        <v>43907NY</v>
      </c>
      <c r="C1887" s="3">
        <v>20200317</v>
      </c>
      <c r="D1887" s="4" t="s">
        <v>42</v>
      </c>
      <c r="E1887" s="5">
        <v>1700</v>
      </c>
      <c r="F1887" s="5">
        <v>5506</v>
      </c>
      <c r="G1887" s="3">
        <v>7</v>
      </c>
      <c r="H1887" t="str">
        <f>VLOOKUP(D1887,StateLookup!B:B,1,FALSE)</f>
        <v>NY</v>
      </c>
    </row>
    <row r="1888" spans="1:8" ht="15.75" thickBot="1" x14ac:dyDescent="0.3">
      <c r="A1888" s="6">
        <f t="shared" si="58"/>
        <v>43907</v>
      </c>
      <c r="B1888" s="6" t="str">
        <f t="shared" si="59"/>
        <v>43907OH</v>
      </c>
      <c r="C1888" s="3">
        <v>20200317</v>
      </c>
      <c r="D1888" s="4" t="s">
        <v>43</v>
      </c>
      <c r="E1888" s="3">
        <v>67</v>
      </c>
      <c r="F1888" s="3">
        <v>140</v>
      </c>
      <c r="G1888" s="4"/>
      <c r="H1888" t="str">
        <f>VLOOKUP(D1888,StateLookup!B:B,1,FALSE)</f>
        <v>OH</v>
      </c>
    </row>
    <row r="1889" spans="1:8" ht="15.75" thickBot="1" x14ac:dyDescent="0.3">
      <c r="A1889" s="6">
        <f t="shared" si="58"/>
        <v>43907</v>
      </c>
      <c r="B1889" s="6" t="str">
        <f t="shared" si="59"/>
        <v>43907OK</v>
      </c>
      <c r="C1889" s="3">
        <v>20200317</v>
      </c>
      <c r="D1889" s="4" t="s">
        <v>44</v>
      </c>
      <c r="E1889" s="3">
        <v>17</v>
      </c>
      <c r="F1889" s="3">
        <v>247</v>
      </c>
      <c r="G1889" s="4"/>
      <c r="H1889" t="str">
        <f>VLOOKUP(D1889,StateLookup!B:B,1,FALSE)</f>
        <v>OK</v>
      </c>
    </row>
    <row r="1890" spans="1:8" ht="15.75" thickBot="1" x14ac:dyDescent="0.3">
      <c r="A1890" s="6">
        <f t="shared" si="58"/>
        <v>43907</v>
      </c>
      <c r="B1890" s="6" t="str">
        <f t="shared" si="59"/>
        <v>43907OR</v>
      </c>
      <c r="C1890" s="3">
        <v>20200317</v>
      </c>
      <c r="D1890" s="4" t="s">
        <v>45</v>
      </c>
      <c r="E1890" s="3">
        <v>47</v>
      </c>
      <c r="F1890" s="3">
        <v>689</v>
      </c>
      <c r="G1890" s="4"/>
      <c r="H1890" t="str">
        <f>VLOOKUP(D1890,StateLookup!B:B,1,FALSE)</f>
        <v>OR</v>
      </c>
    </row>
    <row r="1891" spans="1:8" ht="15.75" thickBot="1" x14ac:dyDescent="0.3">
      <c r="A1891" s="6">
        <f t="shared" si="58"/>
        <v>43907</v>
      </c>
      <c r="B1891" s="6" t="str">
        <f t="shared" si="59"/>
        <v>43907PA</v>
      </c>
      <c r="C1891" s="3">
        <v>20200317</v>
      </c>
      <c r="D1891" s="4" t="s">
        <v>46</v>
      </c>
      <c r="E1891" s="3">
        <v>96</v>
      </c>
      <c r="F1891" s="3">
        <v>879</v>
      </c>
      <c r="G1891" s="4"/>
      <c r="H1891" t="str">
        <f>VLOOKUP(D1891,StateLookup!B:B,1,FALSE)</f>
        <v>PA</v>
      </c>
    </row>
    <row r="1892" spans="1:8" ht="15.75" thickBot="1" x14ac:dyDescent="0.3">
      <c r="A1892" s="6">
        <f t="shared" si="58"/>
        <v>43907</v>
      </c>
      <c r="B1892" s="6" t="str">
        <f t="shared" si="59"/>
        <v>43907PR</v>
      </c>
      <c r="C1892" s="3">
        <v>20200317</v>
      </c>
      <c r="D1892" s="4" t="s">
        <v>47</v>
      </c>
      <c r="E1892" s="3">
        <v>5</v>
      </c>
      <c r="F1892" s="3">
        <v>13</v>
      </c>
      <c r="G1892" s="4"/>
      <c r="H1892" t="str">
        <f>VLOOKUP(D1892,StateLookup!B:B,1,FALSE)</f>
        <v>PR</v>
      </c>
    </row>
    <row r="1893" spans="1:8" ht="15.75" thickBot="1" x14ac:dyDescent="0.3">
      <c r="A1893" s="6">
        <f t="shared" si="58"/>
        <v>43907</v>
      </c>
      <c r="B1893" s="6" t="str">
        <f t="shared" si="59"/>
        <v>43907RI</v>
      </c>
      <c r="C1893" s="3">
        <v>20200317</v>
      </c>
      <c r="D1893" s="4" t="s">
        <v>48</v>
      </c>
      <c r="E1893" s="3">
        <v>23</v>
      </c>
      <c r="F1893" s="3">
        <v>403</v>
      </c>
      <c r="G1893" s="4"/>
      <c r="H1893" t="str">
        <f>VLOOKUP(D1893,StateLookup!B:B,1,FALSE)</f>
        <v>RI</v>
      </c>
    </row>
    <row r="1894" spans="1:8" ht="15.75" thickBot="1" x14ac:dyDescent="0.3">
      <c r="A1894" s="6">
        <f t="shared" si="58"/>
        <v>43907</v>
      </c>
      <c r="B1894" s="6" t="str">
        <f t="shared" si="59"/>
        <v>43907SC</v>
      </c>
      <c r="C1894" s="3">
        <v>20200317</v>
      </c>
      <c r="D1894" s="4" t="s">
        <v>49</v>
      </c>
      <c r="E1894" s="3">
        <v>33</v>
      </c>
      <c r="F1894" s="3">
        <v>311</v>
      </c>
      <c r="G1894" s="3">
        <v>1</v>
      </c>
      <c r="H1894" t="str">
        <f>VLOOKUP(D1894,StateLookup!B:B,1,FALSE)</f>
        <v>SC</v>
      </c>
    </row>
    <row r="1895" spans="1:8" ht="15.75" thickBot="1" x14ac:dyDescent="0.3">
      <c r="A1895" s="6">
        <f t="shared" si="58"/>
        <v>43907</v>
      </c>
      <c r="B1895" s="6" t="str">
        <f t="shared" si="59"/>
        <v>43907SD</v>
      </c>
      <c r="C1895" s="3">
        <v>20200317</v>
      </c>
      <c r="D1895" s="4" t="s">
        <v>50</v>
      </c>
      <c r="E1895" s="3">
        <v>11</v>
      </c>
      <c r="F1895" s="3">
        <v>551</v>
      </c>
      <c r="G1895" s="4"/>
      <c r="H1895" t="str">
        <f>VLOOKUP(D1895,StateLookup!B:B,1,FALSE)</f>
        <v>SD</v>
      </c>
    </row>
    <row r="1896" spans="1:8" ht="15.75" thickBot="1" x14ac:dyDescent="0.3">
      <c r="A1896" s="6">
        <f t="shared" si="58"/>
        <v>43907</v>
      </c>
      <c r="B1896" s="6" t="str">
        <f t="shared" si="59"/>
        <v>43907TN</v>
      </c>
      <c r="C1896" s="3">
        <v>20200317</v>
      </c>
      <c r="D1896" s="4" t="s">
        <v>51</v>
      </c>
      <c r="E1896" s="3">
        <v>73</v>
      </c>
      <c r="F1896" s="3">
        <v>330</v>
      </c>
      <c r="G1896" s="4"/>
      <c r="H1896" t="str">
        <f>VLOOKUP(D1896,StateLookup!B:B,1,FALSE)</f>
        <v>TN</v>
      </c>
    </row>
    <row r="1897" spans="1:8" ht="15.75" thickBot="1" x14ac:dyDescent="0.3">
      <c r="A1897" s="6">
        <f t="shared" si="58"/>
        <v>43907</v>
      </c>
      <c r="B1897" s="6" t="str">
        <f t="shared" si="59"/>
        <v>43907TX</v>
      </c>
      <c r="C1897" s="3">
        <v>20200317</v>
      </c>
      <c r="D1897" s="4" t="s">
        <v>52</v>
      </c>
      <c r="E1897" s="3">
        <v>64</v>
      </c>
      <c r="F1897" s="5">
        <v>1204</v>
      </c>
      <c r="G1897" s="3">
        <v>1</v>
      </c>
      <c r="H1897" t="str">
        <f>VLOOKUP(D1897,StateLookup!B:B,1,FALSE)</f>
        <v>TX</v>
      </c>
    </row>
    <row r="1898" spans="1:8" ht="15.75" thickBot="1" x14ac:dyDescent="0.3">
      <c r="A1898" s="6">
        <f t="shared" si="58"/>
        <v>43907</v>
      </c>
      <c r="B1898" s="6" t="str">
        <f t="shared" si="59"/>
        <v>43907UT</v>
      </c>
      <c r="C1898" s="3">
        <v>20200317</v>
      </c>
      <c r="D1898" s="4" t="s">
        <v>53</v>
      </c>
      <c r="E1898" s="3">
        <v>51</v>
      </c>
      <c r="F1898" s="3">
        <v>131</v>
      </c>
      <c r="G1898" s="3">
        <v>0</v>
      </c>
      <c r="H1898" t="str">
        <f>VLOOKUP(D1898,StateLookup!B:B,1,FALSE)</f>
        <v>UT</v>
      </c>
    </row>
    <row r="1899" spans="1:8" ht="15.75" thickBot="1" x14ac:dyDescent="0.3">
      <c r="A1899" s="6">
        <f t="shared" si="58"/>
        <v>43907</v>
      </c>
      <c r="B1899" s="6" t="str">
        <f t="shared" si="59"/>
        <v>43907VA</v>
      </c>
      <c r="C1899" s="3">
        <v>20200317</v>
      </c>
      <c r="D1899" s="4" t="s">
        <v>54</v>
      </c>
      <c r="E1899" s="3">
        <v>67</v>
      </c>
      <c r="F1899" s="3">
        <v>961</v>
      </c>
      <c r="G1899" s="3">
        <v>1</v>
      </c>
      <c r="H1899" t="str">
        <f>VLOOKUP(D1899,StateLookup!B:B,1,FALSE)</f>
        <v>VA</v>
      </c>
    </row>
    <row r="1900" spans="1:8" ht="15.75" thickBot="1" x14ac:dyDescent="0.3">
      <c r="A1900" s="6">
        <f t="shared" si="58"/>
        <v>43907</v>
      </c>
      <c r="B1900" s="6" t="str">
        <f t="shared" si="59"/>
        <v>43907VI</v>
      </c>
      <c r="C1900" s="3">
        <v>20200317</v>
      </c>
      <c r="D1900" s="4" t="s">
        <v>55</v>
      </c>
      <c r="E1900" s="3">
        <v>2</v>
      </c>
      <c r="F1900" s="4"/>
      <c r="G1900" s="4"/>
      <c r="H1900" t="str">
        <f>VLOOKUP(D1900,StateLookup!B:B,1,FALSE)</f>
        <v>VI</v>
      </c>
    </row>
    <row r="1901" spans="1:8" ht="15.75" thickBot="1" x14ac:dyDescent="0.3">
      <c r="A1901" s="6">
        <f t="shared" si="58"/>
        <v>43907</v>
      </c>
      <c r="B1901" s="6" t="str">
        <f t="shared" si="59"/>
        <v>43907VT</v>
      </c>
      <c r="C1901" s="3">
        <v>20200317</v>
      </c>
      <c r="D1901" s="4" t="s">
        <v>56</v>
      </c>
      <c r="E1901" s="3">
        <v>10</v>
      </c>
      <c r="F1901" s="3">
        <v>495</v>
      </c>
      <c r="G1901" s="4"/>
      <c r="H1901" t="str">
        <f>VLOOKUP(D1901,StateLookup!B:B,1,FALSE)</f>
        <v>VT</v>
      </c>
    </row>
    <row r="1902" spans="1:8" ht="15.75" thickBot="1" x14ac:dyDescent="0.3">
      <c r="A1902" s="6">
        <f t="shared" si="58"/>
        <v>43907</v>
      </c>
      <c r="B1902" s="6" t="str">
        <f t="shared" si="59"/>
        <v>43907WA</v>
      </c>
      <c r="C1902" s="3">
        <v>20200317</v>
      </c>
      <c r="D1902" s="4" t="s">
        <v>57</v>
      </c>
      <c r="E1902" s="5">
        <v>1218</v>
      </c>
      <c r="F1902" s="5">
        <v>11582</v>
      </c>
      <c r="G1902" s="3">
        <v>77</v>
      </c>
      <c r="H1902" t="str">
        <f>VLOOKUP(D1902,StateLookup!B:B,1,FALSE)</f>
        <v>WA</v>
      </c>
    </row>
    <row r="1903" spans="1:8" ht="15.75" thickBot="1" x14ac:dyDescent="0.3">
      <c r="A1903" s="6">
        <f t="shared" si="58"/>
        <v>43907</v>
      </c>
      <c r="B1903" s="6" t="str">
        <f t="shared" si="59"/>
        <v>43907WI</v>
      </c>
      <c r="C1903" s="3">
        <v>20200317</v>
      </c>
      <c r="D1903" s="4" t="s">
        <v>58</v>
      </c>
      <c r="E1903" s="3">
        <v>72</v>
      </c>
      <c r="F1903" s="5">
        <v>1038</v>
      </c>
      <c r="G1903" s="4"/>
      <c r="H1903" t="str">
        <f>VLOOKUP(D1903,StateLookup!B:B,1,FALSE)</f>
        <v>WI</v>
      </c>
    </row>
    <row r="1904" spans="1:8" ht="15.75" thickBot="1" x14ac:dyDescent="0.3">
      <c r="A1904" s="6">
        <f t="shared" si="58"/>
        <v>43907</v>
      </c>
      <c r="B1904" s="6" t="str">
        <f t="shared" si="59"/>
        <v>43907WV</v>
      </c>
      <c r="C1904" s="3">
        <v>20200317</v>
      </c>
      <c r="D1904" s="4" t="s">
        <v>59</v>
      </c>
      <c r="E1904" s="3">
        <v>0</v>
      </c>
      <c r="F1904" s="3">
        <v>80</v>
      </c>
      <c r="G1904" s="3">
        <v>0</v>
      </c>
      <c r="H1904" t="str">
        <f>VLOOKUP(D1904,StateLookup!B:B,1,FALSE)</f>
        <v>WV</v>
      </c>
    </row>
    <row r="1905" spans="1:8" ht="15.75" thickBot="1" x14ac:dyDescent="0.3">
      <c r="A1905" s="6">
        <f t="shared" si="58"/>
        <v>43907</v>
      </c>
      <c r="B1905" s="6" t="str">
        <f t="shared" si="59"/>
        <v>43907WY</v>
      </c>
      <c r="C1905" s="3">
        <v>20200317</v>
      </c>
      <c r="D1905" s="4" t="s">
        <v>60</v>
      </c>
      <c r="E1905" s="3">
        <v>10</v>
      </c>
      <c r="F1905" s="3">
        <v>95</v>
      </c>
      <c r="G1905" s="4"/>
      <c r="H1905" t="str">
        <f>VLOOKUP(D1905,StateLookup!B:B,1,FALSE)</f>
        <v>WY</v>
      </c>
    </row>
    <row r="1906" spans="1:8" ht="15.75" thickBot="1" x14ac:dyDescent="0.3">
      <c r="A1906" s="6">
        <f t="shared" si="58"/>
        <v>43906</v>
      </c>
      <c r="B1906" s="6" t="str">
        <f t="shared" si="59"/>
        <v>43906AK</v>
      </c>
      <c r="C1906" s="3">
        <v>20200316</v>
      </c>
      <c r="D1906" s="4" t="s">
        <v>5</v>
      </c>
      <c r="E1906" s="3">
        <v>1</v>
      </c>
      <c r="F1906" s="3">
        <v>143</v>
      </c>
      <c r="G1906" s="4"/>
      <c r="H1906" t="str">
        <f>VLOOKUP(D1906,StateLookup!B:B,1,FALSE)</f>
        <v>AK</v>
      </c>
    </row>
    <row r="1907" spans="1:8" ht="15.75" thickBot="1" x14ac:dyDescent="0.3">
      <c r="A1907" s="6">
        <f t="shared" si="58"/>
        <v>43906</v>
      </c>
      <c r="B1907" s="6" t="str">
        <f t="shared" si="59"/>
        <v>43906AL</v>
      </c>
      <c r="C1907" s="3">
        <v>20200316</v>
      </c>
      <c r="D1907" s="4" t="s">
        <v>6</v>
      </c>
      <c r="E1907" s="3">
        <v>28</v>
      </c>
      <c r="F1907" s="3">
        <v>28</v>
      </c>
      <c r="G1907" s="3">
        <v>0</v>
      </c>
      <c r="H1907" t="str">
        <f>VLOOKUP(D1907,StateLookup!B:B,1,FALSE)</f>
        <v>AL</v>
      </c>
    </row>
    <row r="1908" spans="1:8" ht="15.75" thickBot="1" x14ac:dyDescent="0.3">
      <c r="A1908" s="6">
        <f t="shared" si="58"/>
        <v>43906</v>
      </c>
      <c r="B1908" s="6" t="str">
        <f t="shared" si="59"/>
        <v>43906AR</v>
      </c>
      <c r="C1908" s="3">
        <v>20200316</v>
      </c>
      <c r="D1908" s="4" t="s">
        <v>7</v>
      </c>
      <c r="E1908" s="3">
        <v>22</v>
      </c>
      <c r="F1908" s="3">
        <v>132</v>
      </c>
      <c r="G1908" s="4"/>
      <c r="H1908" t="str">
        <f>VLOOKUP(D1908,StateLookup!B:B,1,FALSE)</f>
        <v>AR</v>
      </c>
    </row>
    <row r="1909" spans="1:8" ht="15.75" thickBot="1" x14ac:dyDescent="0.3">
      <c r="A1909" s="6">
        <f t="shared" si="58"/>
        <v>43906</v>
      </c>
      <c r="B1909" s="6" t="str">
        <f t="shared" si="59"/>
        <v>43906AS</v>
      </c>
      <c r="C1909" s="3">
        <v>20200316</v>
      </c>
      <c r="D1909" s="4" t="s">
        <v>8</v>
      </c>
      <c r="E1909" s="4"/>
      <c r="F1909" s="4"/>
      <c r="G1909" s="4"/>
      <c r="H1909" t="str">
        <f>VLOOKUP(D1909,StateLookup!B:B,1,FALSE)</f>
        <v>AS</v>
      </c>
    </row>
    <row r="1910" spans="1:8" ht="15.75" thickBot="1" x14ac:dyDescent="0.3">
      <c r="A1910" s="6">
        <f t="shared" si="58"/>
        <v>43906</v>
      </c>
      <c r="B1910" s="6" t="str">
        <f t="shared" si="59"/>
        <v>43906AZ</v>
      </c>
      <c r="C1910" s="3">
        <v>20200316</v>
      </c>
      <c r="D1910" s="4" t="s">
        <v>9</v>
      </c>
      <c r="E1910" s="3">
        <v>18</v>
      </c>
      <c r="F1910" s="3">
        <v>125</v>
      </c>
      <c r="G1910" s="3">
        <v>0</v>
      </c>
      <c r="H1910" t="str">
        <f>VLOOKUP(D1910,StateLookup!B:B,1,FALSE)</f>
        <v>AZ</v>
      </c>
    </row>
    <row r="1911" spans="1:8" ht="15.75" thickBot="1" x14ac:dyDescent="0.3">
      <c r="A1911" s="6">
        <f t="shared" si="58"/>
        <v>43906</v>
      </c>
      <c r="B1911" s="6" t="str">
        <f t="shared" si="59"/>
        <v>43906CA</v>
      </c>
      <c r="C1911" s="3">
        <v>20200316</v>
      </c>
      <c r="D1911" s="4" t="s">
        <v>10</v>
      </c>
      <c r="E1911" s="3">
        <v>335</v>
      </c>
      <c r="F1911" s="5">
        <v>7981</v>
      </c>
      <c r="G1911" s="3">
        <v>6</v>
      </c>
      <c r="H1911" t="str">
        <f>VLOOKUP(D1911,StateLookup!B:B,1,FALSE)</f>
        <v>CA</v>
      </c>
    </row>
    <row r="1912" spans="1:8" ht="15.75" thickBot="1" x14ac:dyDescent="0.3">
      <c r="A1912" s="6">
        <f t="shared" si="58"/>
        <v>43906</v>
      </c>
      <c r="B1912" s="6" t="str">
        <f t="shared" si="59"/>
        <v>43906CO</v>
      </c>
      <c r="C1912" s="3">
        <v>20200316</v>
      </c>
      <c r="D1912" s="4" t="s">
        <v>11</v>
      </c>
      <c r="E1912" s="3">
        <v>131</v>
      </c>
      <c r="F1912" s="3">
        <v>627</v>
      </c>
      <c r="G1912" s="3">
        <v>1</v>
      </c>
      <c r="H1912" t="str">
        <f>VLOOKUP(D1912,StateLookup!B:B,1,FALSE)</f>
        <v>CO</v>
      </c>
    </row>
    <row r="1913" spans="1:8" ht="15.75" thickBot="1" x14ac:dyDescent="0.3">
      <c r="A1913" s="6">
        <f t="shared" si="58"/>
        <v>43906</v>
      </c>
      <c r="B1913" s="6" t="str">
        <f t="shared" si="59"/>
        <v>43906CT</v>
      </c>
      <c r="C1913" s="3">
        <v>20200316</v>
      </c>
      <c r="D1913" s="4" t="s">
        <v>12</v>
      </c>
      <c r="E1913" s="3">
        <v>26</v>
      </c>
      <c r="F1913" s="3">
        <v>125</v>
      </c>
      <c r="G1913" s="4"/>
      <c r="H1913" t="str">
        <f>VLOOKUP(D1913,StateLookup!B:B,1,FALSE)</f>
        <v>CT</v>
      </c>
    </row>
    <row r="1914" spans="1:8" ht="15.75" thickBot="1" x14ac:dyDescent="0.3">
      <c r="A1914" s="6">
        <f t="shared" si="58"/>
        <v>43906</v>
      </c>
      <c r="B1914" s="6" t="str">
        <f t="shared" si="59"/>
        <v>43906DC</v>
      </c>
      <c r="C1914" s="3">
        <v>20200316</v>
      </c>
      <c r="D1914" s="4" t="s">
        <v>13</v>
      </c>
      <c r="E1914" s="3">
        <v>17</v>
      </c>
      <c r="F1914" s="3">
        <v>96</v>
      </c>
      <c r="G1914" s="4"/>
      <c r="H1914" t="str">
        <f>VLOOKUP(D1914,StateLookup!B:B,1,FALSE)</f>
        <v>DC</v>
      </c>
    </row>
    <row r="1915" spans="1:8" ht="15.75" thickBot="1" x14ac:dyDescent="0.3">
      <c r="A1915" s="6">
        <f t="shared" si="58"/>
        <v>43906</v>
      </c>
      <c r="B1915" s="6" t="str">
        <f t="shared" si="59"/>
        <v>43906DE</v>
      </c>
      <c r="C1915" s="3">
        <v>20200316</v>
      </c>
      <c r="D1915" s="4" t="s">
        <v>14</v>
      </c>
      <c r="E1915" s="3">
        <v>8</v>
      </c>
      <c r="F1915" s="3">
        <v>36</v>
      </c>
      <c r="G1915" s="4"/>
      <c r="H1915" t="str">
        <f>VLOOKUP(D1915,StateLookup!B:B,1,FALSE)</f>
        <v>DE</v>
      </c>
    </row>
    <row r="1916" spans="1:8" ht="15.75" thickBot="1" x14ac:dyDescent="0.3">
      <c r="A1916" s="6">
        <f t="shared" si="58"/>
        <v>43906</v>
      </c>
      <c r="B1916" s="6" t="str">
        <f t="shared" si="59"/>
        <v>43906FL</v>
      </c>
      <c r="C1916" s="3">
        <v>20200316</v>
      </c>
      <c r="D1916" s="4" t="s">
        <v>15</v>
      </c>
      <c r="E1916" s="3">
        <v>141</v>
      </c>
      <c r="F1916" s="3">
        <v>684</v>
      </c>
      <c r="G1916" s="3">
        <v>4</v>
      </c>
      <c r="H1916" t="str">
        <f>VLOOKUP(D1916,StateLookup!B:B,1,FALSE)</f>
        <v>FL</v>
      </c>
    </row>
    <row r="1917" spans="1:8" ht="15.75" thickBot="1" x14ac:dyDescent="0.3">
      <c r="A1917" s="6">
        <f t="shared" si="58"/>
        <v>43906</v>
      </c>
      <c r="B1917" s="6" t="str">
        <f t="shared" si="59"/>
        <v>43906GA</v>
      </c>
      <c r="C1917" s="3">
        <v>20200316</v>
      </c>
      <c r="D1917" s="4" t="s">
        <v>16</v>
      </c>
      <c r="E1917" s="3">
        <v>121</v>
      </c>
      <c r="F1917" s="4"/>
      <c r="G1917" s="3">
        <v>1</v>
      </c>
      <c r="H1917" t="str">
        <f>VLOOKUP(D1917,StateLookup!B:B,1,FALSE)</f>
        <v>GA</v>
      </c>
    </row>
    <row r="1918" spans="1:8" ht="15.75" thickBot="1" x14ac:dyDescent="0.3">
      <c r="A1918" s="6">
        <f t="shared" si="58"/>
        <v>43906</v>
      </c>
      <c r="B1918" s="6" t="str">
        <f t="shared" si="59"/>
        <v>43906GU</v>
      </c>
      <c r="C1918" s="3">
        <v>20200316</v>
      </c>
      <c r="D1918" s="4" t="s">
        <v>17</v>
      </c>
      <c r="E1918" s="3">
        <v>3</v>
      </c>
      <c r="F1918" s="3">
        <v>23</v>
      </c>
      <c r="G1918" s="4"/>
      <c r="H1918" t="str">
        <f>VLOOKUP(D1918,StateLookup!B:B,1,FALSE)</f>
        <v>GU</v>
      </c>
    </row>
    <row r="1919" spans="1:8" ht="15.75" thickBot="1" x14ac:dyDescent="0.3">
      <c r="A1919" s="6">
        <f t="shared" si="58"/>
        <v>43906</v>
      </c>
      <c r="B1919" s="6" t="str">
        <f t="shared" si="59"/>
        <v>43906HI</v>
      </c>
      <c r="C1919" s="3">
        <v>20200316</v>
      </c>
      <c r="D1919" s="4" t="s">
        <v>18</v>
      </c>
      <c r="E1919" s="3">
        <v>7</v>
      </c>
      <c r="F1919" s="4"/>
      <c r="G1919" s="4"/>
      <c r="H1919" t="str">
        <f>VLOOKUP(D1919,StateLookup!B:B,1,FALSE)</f>
        <v>HI</v>
      </c>
    </row>
    <row r="1920" spans="1:8" ht="15.75" thickBot="1" x14ac:dyDescent="0.3">
      <c r="A1920" s="6">
        <f t="shared" si="58"/>
        <v>43906</v>
      </c>
      <c r="B1920" s="6" t="str">
        <f t="shared" si="59"/>
        <v>43906IA</v>
      </c>
      <c r="C1920" s="3">
        <v>20200316</v>
      </c>
      <c r="D1920" s="4" t="s">
        <v>19</v>
      </c>
      <c r="E1920" s="3">
        <v>22</v>
      </c>
      <c r="F1920" s="3">
        <v>83</v>
      </c>
      <c r="G1920" s="4"/>
      <c r="H1920" t="str">
        <f>VLOOKUP(D1920,StateLookup!B:B,1,FALSE)</f>
        <v>IA</v>
      </c>
    </row>
    <row r="1921" spans="1:8" ht="15.75" thickBot="1" x14ac:dyDescent="0.3">
      <c r="A1921" s="6">
        <f t="shared" si="58"/>
        <v>43906</v>
      </c>
      <c r="B1921" s="6" t="str">
        <f t="shared" si="59"/>
        <v>43906ID</v>
      </c>
      <c r="C1921" s="3">
        <v>20200316</v>
      </c>
      <c r="D1921" s="4" t="s">
        <v>20</v>
      </c>
      <c r="E1921" s="3">
        <v>5</v>
      </c>
      <c r="F1921" s="3">
        <v>265</v>
      </c>
      <c r="G1921" s="4"/>
      <c r="H1921" t="str">
        <f>VLOOKUP(D1921,StateLookup!B:B,1,FALSE)</f>
        <v>ID</v>
      </c>
    </row>
    <row r="1922" spans="1:8" ht="15.75" thickBot="1" x14ac:dyDescent="0.3">
      <c r="A1922" s="6">
        <f t="shared" si="58"/>
        <v>43906</v>
      </c>
      <c r="B1922" s="6" t="str">
        <f t="shared" si="59"/>
        <v>43906IL</v>
      </c>
      <c r="C1922" s="3">
        <v>20200316</v>
      </c>
      <c r="D1922" s="4" t="s">
        <v>21</v>
      </c>
      <c r="E1922" s="3">
        <v>93</v>
      </c>
      <c r="F1922" s="3">
        <v>932</v>
      </c>
      <c r="G1922" s="4"/>
      <c r="H1922" t="str">
        <f>VLOOKUP(D1922,StateLookup!B:B,1,FALSE)</f>
        <v>IL</v>
      </c>
    </row>
    <row r="1923" spans="1:8" ht="15.75" thickBot="1" x14ac:dyDescent="0.3">
      <c r="A1923" s="6">
        <f t="shared" ref="A1923:A1986" si="60">DATE(LEFT(C1923,4),LEFT(RIGHT(C1923,4),2),RIGHT(C1923,2))</f>
        <v>43906</v>
      </c>
      <c r="B1923" s="6" t="str">
        <f t="shared" ref="B1923:B1986" si="61">A1923&amp;D1923</f>
        <v>43906IN</v>
      </c>
      <c r="C1923" s="3">
        <v>20200316</v>
      </c>
      <c r="D1923" s="4" t="s">
        <v>22</v>
      </c>
      <c r="E1923" s="3">
        <v>24</v>
      </c>
      <c r="F1923" s="3">
        <v>115</v>
      </c>
      <c r="G1923" s="3">
        <v>1</v>
      </c>
      <c r="H1923" t="str">
        <f>VLOOKUP(D1923,StateLookup!B:B,1,FALSE)</f>
        <v>IN</v>
      </c>
    </row>
    <row r="1924" spans="1:8" ht="15.75" thickBot="1" x14ac:dyDescent="0.3">
      <c r="A1924" s="6">
        <f t="shared" si="60"/>
        <v>43906</v>
      </c>
      <c r="B1924" s="6" t="str">
        <f t="shared" si="61"/>
        <v>43906KS</v>
      </c>
      <c r="C1924" s="3">
        <v>20200316</v>
      </c>
      <c r="D1924" s="4" t="s">
        <v>23</v>
      </c>
      <c r="E1924" s="3">
        <v>11</v>
      </c>
      <c r="F1924" s="3">
        <v>166</v>
      </c>
      <c r="G1924" s="3">
        <v>1</v>
      </c>
      <c r="H1924" t="str">
        <f>VLOOKUP(D1924,StateLookup!B:B,1,FALSE)</f>
        <v>KS</v>
      </c>
    </row>
    <row r="1925" spans="1:8" ht="15.75" thickBot="1" x14ac:dyDescent="0.3">
      <c r="A1925" s="6">
        <f t="shared" si="60"/>
        <v>43906</v>
      </c>
      <c r="B1925" s="6" t="str">
        <f t="shared" si="61"/>
        <v>43906KY</v>
      </c>
      <c r="C1925" s="3">
        <v>20200316</v>
      </c>
      <c r="D1925" s="4" t="s">
        <v>24</v>
      </c>
      <c r="E1925" s="3">
        <v>21</v>
      </c>
      <c r="F1925" s="3">
        <v>234</v>
      </c>
      <c r="G1925" s="3">
        <v>1</v>
      </c>
      <c r="H1925" t="str">
        <f>VLOOKUP(D1925,StateLookup!B:B,1,FALSE)</f>
        <v>KY</v>
      </c>
    </row>
    <row r="1926" spans="1:8" ht="15.75" thickBot="1" x14ac:dyDescent="0.3">
      <c r="A1926" s="6">
        <f t="shared" si="60"/>
        <v>43906</v>
      </c>
      <c r="B1926" s="6" t="str">
        <f t="shared" si="61"/>
        <v>43906LA</v>
      </c>
      <c r="C1926" s="3">
        <v>20200316</v>
      </c>
      <c r="D1926" s="4" t="s">
        <v>25</v>
      </c>
      <c r="E1926" s="3">
        <v>114</v>
      </c>
      <c r="F1926" s="3">
        <v>188</v>
      </c>
      <c r="G1926" s="3">
        <v>2</v>
      </c>
      <c r="H1926" t="str">
        <f>VLOOKUP(D1926,StateLookup!B:B,1,FALSE)</f>
        <v>LA</v>
      </c>
    </row>
    <row r="1927" spans="1:8" ht="15.75" thickBot="1" x14ac:dyDescent="0.3">
      <c r="A1927" s="6">
        <f t="shared" si="60"/>
        <v>43906</v>
      </c>
      <c r="B1927" s="6" t="str">
        <f t="shared" si="61"/>
        <v>43906MA</v>
      </c>
      <c r="C1927" s="3">
        <v>20200316</v>
      </c>
      <c r="D1927" s="4" t="s">
        <v>26</v>
      </c>
      <c r="E1927" s="3">
        <v>164</v>
      </c>
      <c r="F1927" s="3">
        <v>352</v>
      </c>
      <c r="G1927" s="4"/>
      <c r="H1927" t="str">
        <f>VLOOKUP(D1927,StateLookup!B:B,1,FALSE)</f>
        <v>MA</v>
      </c>
    </row>
    <row r="1928" spans="1:8" ht="15.75" thickBot="1" x14ac:dyDescent="0.3">
      <c r="A1928" s="6">
        <f t="shared" si="60"/>
        <v>43906</v>
      </c>
      <c r="B1928" s="6" t="str">
        <f t="shared" si="61"/>
        <v>43906MD</v>
      </c>
      <c r="C1928" s="3">
        <v>20200316</v>
      </c>
      <c r="D1928" s="4" t="s">
        <v>27</v>
      </c>
      <c r="E1928" s="3">
        <v>37</v>
      </c>
      <c r="F1928" s="3">
        <v>94</v>
      </c>
      <c r="G1928" s="4"/>
      <c r="H1928" t="str">
        <f>VLOOKUP(D1928,StateLookup!B:B,1,FALSE)</f>
        <v>MD</v>
      </c>
    </row>
    <row r="1929" spans="1:8" ht="15.75" thickBot="1" x14ac:dyDescent="0.3">
      <c r="A1929" s="6">
        <f t="shared" si="60"/>
        <v>43906</v>
      </c>
      <c r="B1929" s="6" t="str">
        <f t="shared" si="61"/>
        <v>43906ME</v>
      </c>
      <c r="C1929" s="3">
        <v>20200316</v>
      </c>
      <c r="D1929" s="4" t="s">
        <v>28</v>
      </c>
      <c r="E1929" s="3">
        <v>17</v>
      </c>
      <c r="F1929" s="3">
        <v>764</v>
      </c>
      <c r="G1929" s="4"/>
      <c r="H1929" t="str">
        <f>VLOOKUP(D1929,StateLookup!B:B,1,FALSE)</f>
        <v>ME</v>
      </c>
    </row>
    <row r="1930" spans="1:8" ht="15.75" thickBot="1" x14ac:dyDescent="0.3">
      <c r="A1930" s="6">
        <f t="shared" si="60"/>
        <v>43906</v>
      </c>
      <c r="B1930" s="6" t="str">
        <f t="shared" si="61"/>
        <v>43906MI</v>
      </c>
      <c r="C1930" s="3">
        <v>20200316</v>
      </c>
      <c r="D1930" s="4" t="s">
        <v>29</v>
      </c>
      <c r="E1930" s="5">
        <v>1933</v>
      </c>
      <c r="F1930" s="3">
        <v>272</v>
      </c>
      <c r="G1930" s="4"/>
      <c r="H1930" t="str">
        <f>VLOOKUP(D1930,StateLookup!B:B,1,FALSE)</f>
        <v>MI</v>
      </c>
    </row>
    <row r="1931" spans="1:8" ht="15.75" thickBot="1" x14ac:dyDescent="0.3">
      <c r="A1931" s="6">
        <f t="shared" si="60"/>
        <v>43906</v>
      </c>
      <c r="B1931" s="6" t="str">
        <f t="shared" si="61"/>
        <v>43906MN</v>
      </c>
      <c r="C1931" s="3">
        <v>20200316</v>
      </c>
      <c r="D1931" s="4" t="s">
        <v>30</v>
      </c>
      <c r="E1931" s="3">
        <v>54</v>
      </c>
      <c r="F1931" s="5">
        <v>1839</v>
      </c>
      <c r="G1931" s="4"/>
      <c r="H1931" t="str">
        <f>VLOOKUP(D1931,StateLookup!B:B,1,FALSE)</f>
        <v>MN</v>
      </c>
    </row>
    <row r="1932" spans="1:8" ht="15.75" thickBot="1" x14ac:dyDescent="0.3">
      <c r="A1932" s="6">
        <f t="shared" si="60"/>
        <v>43906</v>
      </c>
      <c r="B1932" s="6" t="str">
        <f t="shared" si="61"/>
        <v>43906MO</v>
      </c>
      <c r="C1932" s="3">
        <v>20200316</v>
      </c>
      <c r="D1932" s="4" t="s">
        <v>31</v>
      </c>
      <c r="E1932" s="3">
        <v>6</v>
      </c>
      <c r="F1932" s="3">
        <v>164</v>
      </c>
      <c r="G1932" s="3">
        <v>0</v>
      </c>
      <c r="H1932" t="str">
        <f>VLOOKUP(D1932,StateLookup!B:B,1,FALSE)</f>
        <v>MO</v>
      </c>
    </row>
    <row r="1933" spans="1:8" ht="15.75" thickBot="1" x14ac:dyDescent="0.3">
      <c r="A1933" s="6">
        <f t="shared" si="60"/>
        <v>43906</v>
      </c>
      <c r="B1933" s="6" t="str">
        <f t="shared" si="61"/>
        <v>43906MP</v>
      </c>
      <c r="C1933" s="3">
        <v>20200316</v>
      </c>
      <c r="D1933" s="4" t="s">
        <v>32</v>
      </c>
      <c r="E1933" s="3">
        <v>0</v>
      </c>
      <c r="F1933" s="4"/>
      <c r="G1933" s="4"/>
      <c r="H1933" t="str">
        <f>VLOOKUP(D1933,StateLookup!B:B,1,FALSE)</f>
        <v>MP</v>
      </c>
    </row>
    <row r="1934" spans="1:8" ht="15.75" thickBot="1" x14ac:dyDescent="0.3">
      <c r="A1934" s="6">
        <f t="shared" si="60"/>
        <v>43906</v>
      </c>
      <c r="B1934" s="6" t="str">
        <f t="shared" si="61"/>
        <v>43906MS</v>
      </c>
      <c r="C1934" s="3">
        <v>20200316</v>
      </c>
      <c r="D1934" s="4" t="s">
        <v>33</v>
      </c>
      <c r="E1934" s="3">
        <v>12</v>
      </c>
      <c r="F1934" s="3">
        <v>277</v>
      </c>
      <c r="G1934" s="4"/>
      <c r="H1934" t="str">
        <f>VLOOKUP(D1934,StateLookup!B:B,1,FALSE)</f>
        <v>MS</v>
      </c>
    </row>
    <row r="1935" spans="1:8" ht="15.75" thickBot="1" x14ac:dyDescent="0.3">
      <c r="A1935" s="6">
        <f t="shared" si="60"/>
        <v>43906</v>
      </c>
      <c r="B1935" s="6" t="str">
        <f t="shared" si="61"/>
        <v>43906MT</v>
      </c>
      <c r="C1935" s="3">
        <v>20200316</v>
      </c>
      <c r="D1935" s="4" t="s">
        <v>34</v>
      </c>
      <c r="E1935" s="3">
        <v>7</v>
      </c>
      <c r="F1935" s="3">
        <v>198</v>
      </c>
      <c r="G1935" s="4"/>
      <c r="H1935" t="str">
        <f>VLOOKUP(D1935,StateLookup!B:B,1,FALSE)</f>
        <v>MT</v>
      </c>
    </row>
    <row r="1936" spans="1:8" ht="15.75" thickBot="1" x14ac:dyDescent="0.3">
      <c r="A1936" s="6">
        <f t="shared" si="60"/>
        <v>43906</v>
      </c>
      <c r="B1936" s="6" t="str">
        <f t="shared" si="61"/>
        <v>43906NC</v>
      </c>
      <c r="C1936" s="3">
        <v>20200316</v>
      </c>
      <c r="D1936" s="4" t="s">
        <v>35</v>
      </c>
      <c r="E1936" s="3">
        <v>33</v>
      </c>
      <c r="F1936" s="3">
        <v>296</v>
      </c>
      <c r="G1936" s="3">
        <v>0</v>
      </c>
      <c r="H1936" t="str">
        <f>VLOOKUP(D1936,StateLookup!B:B,1,FALSE)</f>
        <v>NC</v>
      </c>
    </row>
    <row r="1937" spans="1:8" ht="15.75" thickBot="1" x14ac:dyDescent="0.3">
      <c r="A1937" s="6">
        <f t="shared" si="60"/>
        <v>43906</v>
      </c>
      <c r="B1937" s="6" t="str">
        <f t="shared" si="61"/>
        <v>43906ND</v>
      </c>
      <c r="C1937" s="3">
        <v>20200316</v>
      </c>
      <c r="D1937" s="4" t="s">
        <v>36</v>
      </c>
      <c r="E1937" s="3">
        <v>1</v>
      </c>
      <c r="F1937" s="3">
        <v>123</v>
      </c>
      <c r="G1937" s="3">
        <v>0</v>
      </c>
      <c r="H1937" t="str">
        <f>VLOOKUP(D1937,StateLookup!B:B,1,FALSE)</f>
        <v>ND</v>
      </c>
    </row>
    <row r="1938" spans="1:8" ht="15.75" thickBot="1" x14ac:dyDescent="0.3">
      <c r="A1938" s="6">
        <f t="shared" si="60"/>
        <v>43906</v>
      </c>
      <c r="B1938" s="6" t="str">
        <f t="shared" si="61"/>
        <v>43906NE</v>
      </c>
      <c r="C1938" s="3">
        <v>20200316</v>
      </c>
      <c r="D1938" s="4" t="s">
        <v>37</v>
      </c>
      <c r="E1938" s="3">
        <v>18</v>
      </c>
      <c r="F1938" s="3">
        <v>170</v>
      </c>
      <c r="G1938" s="4"/>
      <c r="H1938" t="str">
        <f>VLOOKUP(D1938,StateLookup!B:B,1,FALSE)</f>
        <v>NE</v>
      </c>
    </row>
    <row r="1939" spans="1:8" ht="15.75" thickBot="1" x14ac:dyDescent="0.3">
      <c r="A1939" s="6">
        <f t="shared" si="60"/>
        <v>43906</v>
      </c>
      <c r="B1939" s="6" t="str">
        <f t="shared" si="61"/>
        <v>43906NH</v>
      </c>
      <c r="C1939" s="3">
        <v>20200316</v>
      </c>
      <c r="D1939" s="4" t="s">
        <v>38</v>
      </c>
      <c r="E1939" s="3">
        <v>13</v>
      </c>
      <c r="F1939" s="3">
        <v>271</v>
      </c>
      <c r="G1939" s="4"/>
      <c r="H1939" t="str">
        <f>VLOOKUP(D1939,StateLookup!B:B,1,FALSE)</f>
        <v>NH</v>
      </c>
    </row>
    <row r="1940" spans="1:8" ht="15.75" thickBot="1" x14ac:dyDescent="0.3">
      <c r="A1940" s="6">
        <f t="shared" si="60"/>
        <v>43906</v>
      </c>
      <c r="B1940" s="6" t="str">
        <f t="shared" si="61"/>
        <v>43906NJ</v>
      </c>
      <c r="C1940" s="3">
        <v>20200316</v>
      </c>
      <c r="D1940" s="4" t="s">
        <v>39</v>
      </c>
      <c r="E1940" s="3">
        <v>178</v>
      </c>
      <c r="F1940" s="3">
        <v>120</v>
      </c>
      <c r="G1940" s="3">
        <v>2</v>
      </c>
      <c r="H1940" t="str">
        <f>VLOOKUP(D1940,StateLookup!B:B,1,FALSE)</f>
        <v>NJ</v>
      </c>
    </row>
    <row r="1941" spans="1:8" ht="15.75" thickBot="1" x14ac:dyDescent="0.3">
      <c r="A1941" s="6">
        <f t="shared" si="60"/>
        <v>43906</v>
      </c>
      <c r="B1941" s="6" t="str">
        <f t="shared" si="61"/>
        <v>43906NM</v>
      </c>
      <c r="C1941" s="3">
        <v>20200316</v>
      </c>
      <c r="D1941" s="4" t="s">
        <v>40</v>
      </c>
      <c r="E1941" s="3">
        <v>17</v>
      </c>
      <c r="F1941" s="3">
        <v>566</v>
      </c>
      <c r="G1941" s="4"/>
      <c r="H1941" t="str">
        <f>VLOOKUP(D1941,StateLookup!B:B,1,FALSE)</f>
        <v>NM</v>
      </c>
    </row>
    <row r="1942" spans="1:8" ht="15.75" thickBot="1" x14ac:dyDescent="0.3">
      <c r="A1942" s="6">
        <f t="shared" si="60"/>
        <v>43906</v>
      </c>
      <c r="B1942" s="6" t="str">
        <f t="shared" si="61"/>
        <v>43906NV</v>
      </c>
      <c r="C1942" s="3">
        <v>20200316</v>
      </c>
      <c r="D1942" s="4" t="s">
        <v>41</v>
      </c>
      <c r="E1942" s="3">
        <v>45</v>
      </c>
      <c r="F1942" s="3">
        <v>168</v>
      </c>
      <c r="G1942" s="3">
        <v>1</v>
      </c>
      <c r="H1942" t="str">
        <f>VLOOKUP(D1942,StateLookup!B:B,1,FALSE)</f>
        <v>NV</v>
      </c>
    </row>
    <row r="1943" spans="1:8" ht="15.75" thickBot="1" x14ac:dyDescent="0.3">
      <c r="A1943" s="6">
        <f t="shared" si="60"/>
        <v>43906</v>
      </c>
      <c r="B1943" s="6" t="str">
        <f t="shared" si="61"/>
        <v>43906NY</v>
      </c>
      <c r="C1943" s="3">
        <v>20200316</v>
      </c>
      <c r="D1943" s="4" t="s">
        <v>42</v>
      </c>
      <c r="E1943" s="3">
        <v>950</v>
      </c>
      <c r="F1943" s="5">
        <v>4543</v>
      </c>
      <c r="G1943" s="3">
        <v>7</v>
      </c>
      <c r="H1943" t="str">
        <f>VLOOKUP(D1943,StateLookup!B:B,1,FALSE)</f>
        <v>NY</v>
      </c>
    </row>
    <row r="1944" spans="1:8" ht="15.75" thickBot="1" x14ac:dyDescent="0.3">
      <c r="A1944" s="6">
        <f t="shared" si="60"/>
        <v>43906</v>
      </c>
      <c r="B1944" s="6" t="str">
        <f t="shared" si="61"/>
        <v>43906OH</v>
      </c>
      <c r="C1944" s="3">
        <v>20200316</v>
      </c>
      <c r="D1944" s="4" t="s">
        <v>43</v>
      </c>
      <c r="E1944" s="3">
        <v>50</v>
      </c>
      <c r="F1944" s="3">
        <v>140</v>
      </c>
      <c r="G1944" s="4"/>
      <c r="H1944" t="str">
        <f>VLOOKUP(D1944,StateLookup!B:B,1,FALSE)</f>
        <v>OH</v>
      </c>
    </row>
    <row r="1945" spans="1:8" ht="15.75" thickBot="1" x14ac:dyDescent="0.3">
      <c r="A1945" s="6">
        <f t="shared" si="60"/>
        <v>43906</v>
      </c>
      <c r="B1945" s="6" t="str">
        <f t="shared" si="61"/>
        <v>43906OK</v>
      </c>
      <c r="C1945" s="3">
        <v>20200316</v>
      </c>
      <c r="D1945" s="4" t="s">
        <v>44</v>
      </c>
      <c r="E1945" s="3">
        <v>10</v>
      </c>
      <c r="F1945" s="3">
        <v>174</v>
      </c>
      <c r="G1945" s="4"/>
      <c r="H1945" t="str">
        <f>VLOOKUP(D1945,StateLookup!B:B,1,FALSE)</f>
        <v>OK</v>
      </c>
    </row>
    <row r="1946" spans="1:8" ht="15.75" thickBot="1" x14ac:dyDescent="0.3">
      <c r="A1946" s="6">
        <f t="shared" si="60"/>
        <v>43906</v>
      </c>
      <c r="B1946" s="6" t="str">
        <f t="shared" si="61"/>
        <v>43906OR</v>
      </c>
      <c r="C1946" s="3">
        <v>20200316</v>
      </c>
      <c r="D1946" s="4" t="s">
        <v>45</v>
      </c>
      <c r="E1946" s="3">
        <v>39</v>
      </c>
      <c r="F1946" s="3">
        <v>579</v>
      </c>
      <c r="G1946" s="4"/>
      <c r="H1946" t="str">
        <f>VLOOKUP(D1946,StateLookup!B:B,1,FALSE)</f>
        <v>OR</v>
      </c>
    </row>
    <row r="1947" spans="1:8" ht="15.75" thickBot="1" x14ac:dyDescent="0.3">
      <c r="A1947" s="6">
        <f t="shared" si="60"/>
        <v>43906</v>
      </c>
      <c r="B1947" s="6" t="str">
        <f t="shared" si="61"/>
        <v>43906PA</v>
      </c>
      <c r="C1947" s="3">
        <v>20200316</v>
      </c>
      <c r="D1947" s="4" t="s">
        <v>46</v>
      </c>
      <c r="E1947" s="3">
        <v>76</v>
      </c>
      <c r="F1947" s="3">
        <v>670</v>
      </c>
      <c r="G1947" s="4"/>
      <c r="H1947" t="str">
        <f>VLOOKUP(D1947,StateLookup!B:B,1,FALSE)</f>
        <v>PA</v>
      </c>
    </row>
    <row r="1948" spans="1:8" ht="15.75" thickBot="1" x14ac:dyDescent="0.3">
      <c r="A1948" s="6">
        <f t="shared" si="60"/>
        <v>43906</v>
      </c>
      <c r="B1948" s="6" t="str">
        <f t="shared" si="61"/>
        <v>43906PR</v>
      </c>
      <c r="C1948" s="3">
        <v>20200316</v>
      </c>
      <c r="D1948" s="4" t="s">
        <v>47</v>
      </c>
      <c r="E1948" s="3">
        <v>5</v>
      </c>
      <c r="F1948" s="3">
        <v>9</v>
      </c>
      <c r="G1948" s="4"/>
      <c r="H1948" t="str">
        <f>VLOOKUP(D1948,StateLookup!B:B,1,FALSE)</f>
        <v>PR</v>
      </c>
    </row>
    <row r="1949" spans="1:8" ht="15.75" thickBot="1" x14ac:dyDescent="0.3">
      <c r="A1949" s="6">
        <f t="shared" si="60"/>
        <v>43906</v>
      </c>
      <c r="B1949" s="6" t="str">
        <f t="shared" si="61"/>
        <v>43906RI</v>
      </c>
      <c r="C1949" s="3">
        <v>20200316</v>
      </c>
      <c r="D1949" s="4" t="s">
        <v>48</v>
      </c>
      <c r="E1949" s="3">
        <v>21</v>
      </c>
      <c r="F1949" s="3">
        <v>308</v>
      </c>
      <c r="G1949" s="4"/>
      <c r="H1949" t="str">
        <f>VLOOKUP(D1949,StateLookup!B:B,1,FALSE)</f>
        <v>RI</v>
      </c>
    </row>
    <row r="1950" spans="1:8" ht="15.75" thickBot="1" x14ac:dyDescent="0.3">
      <c r="A1950" s="6">
        <f t="shared" si="60"/>
        <v>43906</v>
      </c>
      <c r="B1950" s="6" t="str">
        <f t="shared" si="61"/>
        <v>43906SC</v>
      </c>
      <c r="C1950" s="3">
        <v>20200316</v>
      </c>
      <c r="D1950" s="4" t="s">
        <v>49</v>
      </c>
      <c r="E1950" s="3">
        <v>28</v>
      </c>
      <c r="F1950" s="3">
        <v>235</v>
      </c>
      <c r="G1950" s="3">
        <v>1</v>
      </c>
      <c r="H1950" t="str">
        <f>VLOOKUP(D1950,StateLookup!B:B,1,FALSE)</f>
        <v>SC</v>
      </c>
    </row>
    <row r="1951" spans="1:8" ht="15.75" thickBot="1" x14ac:dyDescent="0.3">
      <c r="A1951" s="6">
        <f t="shared" si="60"/>
        <v>43906</v>
      </c>
      <c r="B1951" s="6" t="str">
        <f t="shared" si="61"/>
        <v>43906SD</v>
      </c>
      <c r="C1951" s="3">
        <v>20200316</v>
      </c>
      <c r="D1951" s="4" t="s">
        <v>50</v>
      </c>
      <c r="E1951" s="3">
        <v>10</v>
      </c>
      <c r="F1951" s="3">
        <v>494</v>
      </c>
      <c r="G1951" s="4"/>
      <c r="H1951" t="str">
        <f>VLOOKUP(D1951,StateLookup!B:B,1,FALSE)</f>
        <v>SD</v>
      </c>
    </row>
    <row r="1952" spans="1:8" ht="15.75" thickBot="1" x14ac:dyDescent="0.3">
      <c r="A1952" s="6">
        <f t="shared" si="60"/>
        <v>43906</v>
      </c>
      <c r="B1952" s="6" t="str">
        <f t="shared" si="61"/>
        <v>43906TN</v>
      </c>
      <c r="C1952" s="3">
        <v>20200316</v>
      </c>
      <c r="D1952" s="4" t="s">
        <v>51</v>
      </c>
      <c r="E1952" s="3">
        <v>52</v>
      </c>
      <c r="F1952" s="3">
        <v>270</v>
      </c>
      <c r="G1952" s="4"/>
      <c r="H1952" t="str">
        <f>VLOOKUP(D1952,StateLookup!B:B,1,FALSE)</f>
        <v>TN</v>
      </c>
    </row>
    <row r="1953" spans="1:8" ht="15.75" thickBot="1" x14ac:dyDescent="0.3">
      <c r="A1953" s="6">
        <f t="shared" si="60"/>
        <v>43906</v>
      </c>
      <c r="B1953" s="6" t="str">
        <f t="shared" si="61"/>
        <v>43906TX</v>
      </c>
      <c r="C1953" s="3">
        <v>20200316</v>
      </c>
      <c r="D1953" s="4" t="s">
        <v>52</v>
      </c>
      <c r="E1953" s="3">
        <v>57</v>
      </c>
      <c r="F1953" s="4"/>
      <c r="G1953" s="4"/>
      <c r="H1953" t="str">
        <f>VLOOKUP(D1953,StateLookup!B:B,1,FALSE)</f>
        <v>TX</v>
      </c>
    </row>
    <row r="1954" spans="1:8" ht="15.75" thickBot="1" x14ac:dyDescent="0.3">
      <c r="A1954" s="6">
        <f t="shared" si="60"/>
        <v>43906</v>
      </c>
      <c r="B1954" s="6" t="str">
        <f t="shared" si="61"/>
        <v>43906UT</v>
      </c>
      <c r="C1954" s="3">
        <v>20200316</v>
      </c>
      <c r="D1954" s="4" t="s">
        <v>53</v>
      </c>
      <c r="E1954" s="3">
        <v>39</v>
      </c>
      <c r="F1954" s="3">
        <v>131</v>
      </c>
      <c r="G1954" s="3">
        <v>0</v>
      </c>
      <c r="H1954" t="str">
        <f>VLOOKUP(D1954,StateLookup!B:B,1,FALSE)</f>
        <v>UT</v>
      </c>
    </row>
    <row r="1955" spans="1:8" ht="15.75" thickBot="1" x14ac:dyDescent="0.3">
      <c r="A1955" s="6">
        <f t="shared" si="60"/>
        <v>43906</v>
      </c>
      <c r="B1955" s="6" t="str">
        <f t="shared" si="61"/>
        <v>43906VA</v>
      </c>
      <c r="C1955" s="3">
        <v>20200316</v>
      </c>
      <c r="D1955" s="4" t="s">
        <v>54</v>
      </c>
      <c r="E1955" s="3">
        <v>51</v>
      </c>
      <c r="F1955" s="3">
        <v>438</v>
      </c>
      <c r="G1955" s="3">
        <v>1</v>
      </c>
      <c r="H1955" t="str">
        <f>VLOOKUP(D1955,StateLookup!B:B,1,FALSE)</f>
        <v>VA</v>
      </c>
    </row>
    <row r="1956" spans="1:8" ht="15.75" thickBot="1" x14ac:dyDescent="0.3">
      <c r="A1956" s="6">
        <f t="shared" si="60"/>
        <v>43906</v>
      </c>
      <c r="B1956" s="6" t="str">
        <f t="shared" si="61"/>
        <v>43906VI</v>
      </c>
      <c r="C1956" s="3">
        <v>20200316</v>
      </c>
      <c r="D1956" s="4" t="s">
        <v>55</v>
      </c>
      <c r="E1956" s="3">
        <v>1</v>
      </c>
      <c r="F1956" s="4"/>
      <c r="G1956" s="4"/>
      <c r="H1956" t="str">
        <f>VLOOKUP(D1956,StateLookup!B:B,1,FALSE)</f>
        <v>VI</v>
      </c>
    </row>
    <row r="1957" spans="1:8" ht="15.75" thickBot="1" x14ac:dyDescent="0.3">
      <c r="A1957" s="6">
        <f t="shared" si="60"/>
        <v>43906</v>
      </c>
      <c r="B1957" s="6" t="str">
        <f t="shared" si="61"/>
        <v>43906VT</v>
      </c>
      <c r="C1957" s="3">
        <v>20200316</v>
      </c>
      <c r="D1957" s="4" t="s">
        <v>56</v>
      </c>
      <c r="E1957" s="3">
        <v>8</v>
      </c>
      <c r="F1957" s="3">
        <v>421</v>
      </c>
      <c r="G1957" s="4"/>
      <c r="H1957" t="str">
        <f>VLOOKUP(D1957,StateLookup!B:B,1,FALSE)</f>
        <v>VT</v>
      </c>
    </row>
    <row r="1958" spans="1:8" ht="15.75" thickBot="1" x14ac:dyDescent="0.3">
      <c r="A1958" s="6">
        <f t="shared" si="60"/>
        <v>43906</v>
      </c>
      <c r="B1958" s="6" t="str">
        <f t="shared" si="61"/>
        <v>43906WA</v>
      </c>
      <c r="C1958" s="3">
        <v>20200316</v>
      </c>
      <c r="D1958" s="4" t="s">
        <v>57</v>
      </c>
      <c r="E1958" s="5">
        <v>1052</v>
      </c>
      <c r="F1958" s="5">
        <v>9451</v>
      </c>
      <c r="G1958" s="3">
        <v>68</v>
      </c>
      <c r="H1958" t="str">
        <f>VLOOKUP(D1958,StateLookup!B:B,1,FALSE)</f>
        <v>WA</v>
      </c>
    </row>
    <row r="1959" spans="1:8" ht="15.75" thickBot="1" x14ac:dyDescent="0.3">
      <c r="A1959" s="6">
        <f t="shared" si="60"/>
        <v>43906</v>
      </c>
      <c r="B1959" s="6" t="str">
        <f t="shared" si="61"/>
        <v>43906WI</v>
      </c>
      <c r="C1959" s="3">
        <v>20200316</v>
      </c>
      <c r="D1959" s="4" t="s">
        <v>58</v>
      </c>
      <c r="E1959" s="3">
        <v>47</v>
      </c>
      <c r="F1959" s="3">
        <v>504</v>
      </c>
      <c r="G1959" s="4"/>
      <c r="H1959" t="str">
        <f>VLOOKUP(D1959,StateLookup!B:B,1,FALSE)</f>
        <v>WI</v>
      </c>
    </row>
    <row r="1960" spans="1:8" ht="15.75" thickBot="1" x14ac:dyDescent="0.3">
      <c r="A1960" s="6">
        <f t="shared" si="60"/>
        <v>43906</v>
      </c>
      <c r="B1960" s="6" t="str">
        <f t="shared" si="61"/>
        <v>43906WV</v>
      </c>
      <c r="C1960" s="3">
        <v>20200316</v>
      </c>
      <c r="D1960" s="4" t="s">
        <v>59</v>
      </c>
      <c r="E1960" s="3">
        <v>0</v>
      </c>
      <c r="F1960" s="3">
        <v>80</v>
      </c>
      <c r="G1960" s="3">
        <v>0</v>
      </c>
      <c r="H1960" t="str">
        <f>VLOOKUP(D1960,StateLookup!B:B,1,FALSE)</f>
        <v>WV</v>
      </c>
    </row>
    <row r="1961" spans="1:8" ht="15.75" thickBot="1" x14ac:dyDescent="0.3">
      <c r="A1961" s="6">
        <f t="shared" si="60"/>
        <v>43906</v>
      </c>
      <c r="B1961" s="6" t="str">
        <f t="shared" si="61"/>
        <v>43906WY</v>
      </c>
      <c r="C1961" s="3">
        <v>20200316</v>
      </c>
      <c r="D1961" s="4" t="s">
        <v>60</v>
      </c>
      <c r="E1961" s="3">
        <v>3</v>
      </c>
      <c r="F1961" s="4"/>
      <c r="G1961" s="4"/>
      <c r="H1961" t="str">
        <f>VLOOKUP(D1961,StateLookup!B:B,1,FALSE)</f>
        <v>WY</v>
      </c>
    </row>
    <row r="1962" spans="1:8" ht="15.75" thickBot="1" x14ac:dyDescent="0.3">
      <c r="A1962" s="6">
        <f t="shared" si="60"/>
        <v>43905</v>
      </c>
      <c r="B1962" s="6" t="str">
        <f t="shared" si="61"/>
        <v>43905AK</v>
      </c>
      <c r="C1962" s="3">
        <v>20200315</v>
      </c>
      <c r="D1962" s="4" t="s">
        <v>5</v>
      </c>
      <c r="E1962" s="3">
        <v>1</v>
      </c>
      <c r="F1962" s="3">
        <v>143</v>
      </c>
      <c r="G1962" s="4"/>
      <c r="H1962" t="str">
        <f>VLOOKUP(D1962,StateLookup!B:B,1,FALSE)</f>
        <v>AK</v>
      </c>
    </row>
    <row r="1963" spans="1:8" ht="15.75" thickBot="1" x14ac:dyDescent="0.3">
      <c r="A1963" s="6">
        <f t="shared" si="60"/>
        <v>43905</v>
      </c>
      <c r="B1963" s="6" t="str">
        <f t="shared" si="61"/>
        <v>43905AL</v>
      </c>
      <c r="C1963" s="3">
        <v>20200315</v>
      </c>
      <c r="D1963" s="4" t="s">
        <v>6</v>
      </c>
      <c r="E1963" s="3">
        <v>12</v>
      </c>
      <c r="F1963" s="3">
        <v>28</v>
      </c>
      <c r="G1963" s="3">
        <v>0</v>
      </c>
      <c r="H1963" t="str">
        <f>VLOOKUP(D1963,StateLookup!B:B,1,FALSE)</f>
        <v>AL</v>
      </c>
    </row>
    <row r="1964" spans="1:8" ht="15.75" thickBot="1" x14ac:dyDescent="0.3">
      <c r="A1964" s="6">
        <f t="shared" si="60"/>
        <v>43905</v>
      </c>
      <c r="B1964" s="6" t="str">
        <f t="shared" si="61"/>
        <v>43905AR</v>
      </c>
      <c r="C1964" s="3">
        <v>20200315</v>
      </c>
      <c r="D1964" s="4" t="s">
        <v>7</v>
      </c>
      <c r="E1964" s="3">
        <v>16</v>
      </c>
      <c r="F1964" s="3">
        <v>103</v>
      </c>
      <c r="G1964" s="4"/>
      <c r="H1964" t="str">
        <f>VLOOKUP(D1964,StateLookup!B:B,1,FALSE)</f>
        <v>AR</v>
      </c>
    </row>
    <row r="1965" spans="1:8" ht="15.75" thickBot="1" x14ac:dyDescent="0.3">
      <c r="A1965" s="6">
        <f t="shared" si="60"/>
        <v>43905</v>
      </c>
      <c r="B1965" s="6" t="str">
        <f t="shared" si="61"/>
        <v>43905AZ</v>
      </c>
      <c r="C1965" s="3">
        <v>20200315</v>
      </c>
      <c r="D1965" s="4" t="s">
        <v>9</v>
      </c>
      <c r="E1965" s="3">
        <v>12</v>
      </c>
      <c r="F1965" s="3">
        <v>121</v>
      </c>
      <c r="G1965" s="3">
        <v>0</v>
      </c>
      <c r="H1965" t="str">
        <f>VLOOKUP(D1965,StateLookup!B:B,1,FALSE)</f>
        <v>AZ</v>
      </c>
    </row>
    <row r="1966" spans="1:8" ht="15.75" thickBot="1" x14ac:dyDescent="0.3">
      <c r="A1966" s="6">
        <f t="shared" si="60"/>
        <v>43905</v>
      </c>
      <c r="B1966" s="6" t="str">
        <f t="shared" si="61"/>
        <v>43905CA</v>
      </c>
      <c r="C1966" s="3">
        <v>20200315</v>
      </c>
      <c r="D1966" s="4" t="s">
        <v>10</v>
      </c>
      <c r="E1966" s="3">
        <v>293</v>
      </c>
      <c r="F1966" s="3">
        <v>916</v>
      </c>
      <c r="G1966" s="3">
        <v>5</v>
      </c>
      <c r="H1966" t="str">
        <f>VLOOKUP(D1966,StateLookup!B:B,1,FALSE)</f>
        <v>CA</v>
      </c>
    </row>
    <row r="1967" spans="1:8" ht="15.75" thickBot="1" x14ac:dyDescent="0.3">
      <c r="A1967" s="6">
        <f t="shared" si="60"/>
        <v>43905</v>
      </c>
      <c r="B1967" s="6" t="str">
        <f t="shared" si="61"/>
        <v>43905CO</v>
      </c>
      <c r="C1967" s="3">
        <v>20200315</v>
      </c>
      <c r="D1967" s="4" t="s">
        <v>11</v>
      </c>
      <c r="E1967" s="3">
        <v>131</v>
      </c>
      <c r="F1967" s="3">
        <v>627</v>
      </c>
      <c r="G1967" s="3">
        <v>1</v>
      </c>
      <c r="H1967" t="str">
        <f>VLOOKUP(D1967,StateLookup!B:B,1,FALSE)</f>
        <v>CO</v>
      </c>
    </row>
    <row r="1968" spans="1:8" ht="15.75" thickBot="1" x14ac:dyDescent="0.3">
      <c r="A1968" s="6">
        <f t="shared" si="60"/>
        <v>43905</v>
      </c>
      <c r="B1968" s="6" t="str">
        <f t="shared" si="61"/>
        <v>43905CT</v>
      </c>
      <c r="C1968" s="3">
        <v>20200315</v>
      </c>
      <c r="D1968" s="4" t="s">
        <v>12</v>
      </c>
      <c r="E1968" s="3">
        <v>20</v>
      </c>
      <c r="F1968" s="3">
        <v>125</v>
      </c>
      <c r="G1968" s="4"/>
      <c r="H1968" t="str">
        <f>VLOOKUP(D1968,StateLookup!B:B,1,FALSE)</f>
        <v>CT</v>
      </c>
    </row>
    <row r="1969" spans="1:8" ht="15.75" thickBot="1" x14ac:dyDescent="0.3">
      <c r="A1969" s="6">
        <f t="shared" si="60"/>
        <v>43905</v>
      </c>
      <c r="B1969" s="6" t="str">
        <f t="shared" si="61"/>
        <v>43905DC</v>
      </c>
      <c r="C1969" s="3">
        <v>20200315</v>
      </c>
      <c r="D1969" s="4" t="s">
        <v>13</v>
      </c>
      <c r="E1969" s="3">
        <v>16</v>
      </c>
      <c r="F1969" s="3">
        <v>79</v>
      </c>
      <c r="G1969" s="4"/>
      <c r="H1969" t="str">
        <f>VLOOKUP(D1969,StateLookup!B:B,1,FALSE)</f>
        <v>DC</v>
      </c>
    </row>
    <row r="1970" spans="1:8" ht="15.75" thickBot="1" x14ac:dyDescent="0.3">
      <c r="A1970" s="6">
        <f t="shared" si="60"/>
        <v>43905</v>
      </c>
      <c r="B1970" s="6" t="str">
        <f t="shared" si="61"/>
        <v>43905DE</v>
      </c>
      <c r="C1970" s="3">
        <v>20200315</v>
      </c>
      <c r="D1970" s="4" t="s">
        <v>14</v>
      </c>
      <c r="E1970" s="3">
        <v>6</v>
      </c>
      <c r="F1970" s="3">
        <v>36</v>
      </c>
      <c r="G1970" s="4"/>
      <c r="H1970" t="str">
        <f>VLOOKUP(D1970,StateLookup!B:B,1,FALSE)</f>
        <v>DE</v>
      </c>
    </row>
    <row r="1971" spans="1:8" ht="15.75" thickBot="1" x14ac:dyDescent="0.3">
      <c r="A1971" s="6">
        <f t="shared" si="60"/>
        <v>43905</v>
      </c>
      <c r="B1971" s="6" t="str">
        <f t="shared" si="61"/>
        <v>43905FL</v>
      </c>
      <c r="C1971" s="3">
        <v>20200315</v>
      </c>
      <c r="D1971" s="4" t="s">
        <v>15</v>
      </c>
      <c r="E1971" s="3">
        <v>116</v>
      </c>
      <c r="F1971" s="3">
        <v>678</v>
      </c>
      <c r="G1971" s="3">
        <v>4</v>
      </c>
      <c r="H1971" t="str">
        <f>VLOOKUP(D1971,StateLookup!B:B,1,FALSE)</f>
        <v>FL</v>
      </c>
    </row>
    <row r="1972" spans="1:8" ht="15.75" thickBot="1" x14ac:dyDescent="0.3">
      <c r="A1972" s="6">
        <f t="shared" si="60"/>
        <v>43905</v>
      </c>
      <c r="B1972" s="6" t="str">
        <f t="shared" si="61"/>
        <v>43905GA</v>
      </c>
      <c r="C1972" s="3">
        <v>20200315</v>
      </c>
      <c r="D1972" s="4" t="s">
        <v>16</v>
      </c>
      <c r="E1972" s="3">
        <v>99</v>
      </c>
      <c r="F1972" s="4"/>
      <c r="G1972" s="3">
        <v>1</v>
      </c>
      <c r="H1972" t="str">
        <f>VLOOKUP(D1972,StateLookup!B:B,1,FALSE)</f>
        <v>GA</v>
      </c>
    </row>
    <row r="1973" spans="1:8" ht="15.75" thickBot="1" x14ac:dyDescent="0.3">
      <c r="A1973" s="6">
        <f t="shared" si="60"/>
        <v>43905</v>
      </c>
      <c r="B1973" s="6" t="str">
        <f t="shared" si="61"/>
        <v>43905HI</v>
      </c>
      <c r="C1973" s="3">
        <v>20200315</v>
      </c>
      <c r="D1973" s="4" t="s">
        <v>18</v>
      </c>
      <c r="E1973" s="3">
        <v>2</v>
      </c>
      <c r="F1973" s="4"/>
      <c r="G1973" s="4"/>
      <c r="H1973" t="str">
        <f>VLOOKUP(D1973,StateLookup!B:B,1,FALSE)</f>
        <v>HI</v>
      </c>
    </row>
    <row r="1974" spans="1:8" ht="15.75" thickBot="1" x14ac:dyDescent="0.3">
      <c r="A1974" s="6">
        <f t="shared" si="60"/>
        <v>43905</v>
      </c>
      <c r="B1974" s="6" t="str">
        <f t="shared" si="61"/>
        <v>43905IA</v>
      </c>
      <c r="C1974" s="3">
        <v>20200315</v>
      </c>
      <c r="D1974" s="4" t="s">
        <v>19</v>
      </c>
      <c r="E1974" s="3">
        <v>18</v>
      </c>
      <c r="F1974" s="3">
        <v>83</v>
      </c>
      <c r="G1974" s="4"/>
      <c r="H1974" t="str">
        <f>VLOOKUP(D1974,StateLookup!B:B,1,FALSE)</f>
        <v>IA</v>
      </c>
    </row>
    <row r="1975" spans="1:8" ht="15.75" thickBot="1" x14ac:dyDescent="0.3">
      <c r="A1975" s="6">
        <f t="shared" si="60"/>
        <v>43905</v>
      </c>
      <c r="B1975" s="6" t="str">
        <f t="shared" si="61"/>
        <v>43905ID</v>
      </c>
      <c r="C1975" s="3">
        <v>20200315</v>
      </c>
      <c r="D1975" s="4" t="s">
        <v>20</v>
      </c>
      <c r="E1975" s="3">
        <v>5</v>
      </c>
      <c r="F1975" s="3">
        <v>174</v>
      </c>
      <c r="G1975" s="4"/>
      <c r="H1975" t="str">
        <f>VLOOKUP(D1975,StateLookup!B:B,1,FALSE)</f>
        <v>ID</v>
      </c>
    </row>
    <row r="1976" spans="1:8" ht="15.75" thickBot="1" x14ac:dyDescent="0.3">
      <c r="A1976" s="6">
        <f t="shared" si="60"/>
        <v>43905</v>
      </c>
      <c r="B1976" s="6" t="str">
        <f t="shared" si="61"/>
        <v>43905IL</v>
      </c>
      <c r="C1976" s="3">
        <v>20200315</v>
      </c>
      <c r="D1976" s="4" t="s">
        <v>21</v>
      </c>
      <c r="E1976" s="3">
        <v>64</v>
      </c>
      <c r="F1976" s="3">
        <v>449</v>
      </c>
      <c r="G1976" s="4"/>
      <c r="H1976" t="str">
        <f>VLOOKUP(D1976,StateLookup!B:B,1,FALSE)</f>
        <v>IL</v>
      </c>
    </row>
    <row r="1977" spans="1:8" ht="15.75" thickBot="1" x14ac:dyDescent="0.3">
      <c r="A1977" s="6">
        <f t="shared" si="60"/>
        <v>43905</v>
      </c>
      <c r="B1977" s="6" t="str">
        <f t="shared" si="61"/>
        <v>43905IN</v>
      </c>
      <c r="C1977" s="3">
        <v>20200315</v>
      </c>
      <c r="D1977" s="4" t="s">
        <v>22</v>
      </c>
      <c r="E1977" s="3">
        <v>19</v>
      </c>
      <c r="F1977" s="3">
        <v>102</v>
      </c>
      <c r="G1977" s="3">
        <v>0</v>
      </c>
      <c r="H1977" t="str">
        <f>VLOOKUP(D1977,StateLookup!B:B,1,FALSE)</f>
        <v>IN</v>
      </c>
    </row>
    <row r="1978" spans="1:8" ht="15.75" thickBot="1" x14ac:dyDescent="0.3">
      <c r="A1978" s="6">
        <f t="shared" si="60"/>
        <v>43905</v>
      </c>
      <c r="B1978" s="6" t="str">
        <f t="shared" si="61"/>
        <v>43905KS</v>
      </c>
      <c r="C1978" s="3">
        <v>20200315</v>
      </c>
      <c r="D1978" s="4" t="s">
        <v>23</v>
      </c>
      <c r="E1978" s="3">
        <v>8</v>
      </c>
      <c r="F1978" s="3">
        <v>135</v>
      </c>
      <c r="G1978" s="3">
        <v>1</v>
      </c>
      <c r="H1978" t="str">
        <f>VLOOKUP(D1978,StateLookup!B:B,1,FALSE)</f>
        <v>KS</v>
      </c>
    </row>
    <row r="1979" spans="1:8" ht="15.75" thickBot="1" x14ac:dyDescent="0.3">
      <c r="A1979" s="6">
        <f t="shared" si="60"/>
        <v>43905</v>
      </c>
      <c r="B1979" s="6" t="str">
        <f t="shared" si="61"/>
        <v>43905KY</v>
      </c>
      <c r="C1979" s="3">
        <v>20200315</v>
      </c>
      <c r="D1979" s="4" t="s">
        <v>24</v>
      </c>
      <c r="E1979" s="3">
        <v>16</v>
      </c>
      <c r="F1979" s="3">
        <v>139</v>
      </c>
      <c r="G1979" s="4"/>
      <c r="H1979" t="str">
        <f>VLOOKUP(D1979,StateLookup!B:B,1,FALSE)</f>
        <v>KY</v>
      </c>
    </row>
    <row r="1980" spans="1:8" ht="15.75" thickBot="1" x14ac:dyDescent="0.3">
      <c r="A1980" s="6">
        <f t="shared" si="60"/>
        <v>43905</v>
      </c>
      <c r="B1980" s="6" t="str">
        <f t="shared" si="61"/>
        <v>43905LA</v>
      </c>
      <c r="C1980" s="3">
        <v>20200315</v>
      </c>
      <c r="D1980" s="4" t="s">
        <v>25</v>
      </c>
      <c r="E1980" s="3">
        <v>91</v>
      </c>
      <c r="F1980" s="3">
        <v>156</v>
      </c>
      <c r="G1980" s="3">
        <v>2</v>
      </c>
      <c r="H1980" t="str">
        <f>VLOOKUP(D1980,StateLookup!B:B,1,FALSE)</f>
        <v>LA</v>
      </c>
    </row>
    <row r="1981" spans="1:8" ht="15.75" thickBot="1" x14ac:dyDescent="0.3">
      <c r="A1981" s="6">
        <f t="shared" si="60"/>
        <v>43905</v>
      </c>
      <c r="B1981" s="6" t="str">
        <f t="shared" si="61"/>
        <v>43905MA</v>
      </c>
      <c r="C1981" s="3">
        <v>20200315</v>
      </c>
      <c r="D1981" s="4" t="s">
        <v>26</v>
      </c>
      <c r="E1981" s="3">
        <v>138</v>
      </c>
      <c r="F1981" s="3">
        <v>352</v>
      </c>
      <c r="G1981" s="4"/>
      <c r="H1981" t="str">
        <f>VLOOKUP(D1981,StateLookup!B:B,1,FALSE)</f>
        <v>MA</v>
      </c>
    </row>
    <row r="1982" spans="1:8" ht="15.75" thickBot="1" x14ac:dyDescent="0.3">
      <c r="A1982" s="6">
        <f t="shared" si="60"/>
        <v>43905</v>
      </c>
      <c r="B1982" s="6" t="str">
        <f t="shared" si="61"/>
        <v>43905MD</v>
      </c>
      <c r="C1982" s="3">
        <v>20200315</v>
      </c>
      <c r="D1982" s="4" t="s">
        <v>27</v>
      </c>
      <c r="E1982" s="3">
        <v>31</v>
      </c>
      <c r="F1982" s="3">
        <v>94</v>
      </c>
      <c r="G1982" s="4"/>
      <c r="H1982" t="str">
        <f>VLOOKUP(D1982,StateLookup!B:B,1,FALSE)</f>
        <v>MD</v>
      </c>
    </row>
    <row r="1983" spans="1:8" ht="15.75" thickBot="1" x14ac:dyDescent="0.3">
      <c r="A1983" s="6">
        <f t="shared" si="60"/>
        <v>43905</v>
      </c>
      <c r="B1983" s="6" t="str">
        <f t="shared" si="61"/>
        <v>43905ME</v>
      </c>
      <c r="C1983" s="3">
        <v>20200315</v>
      </c>
      <c r="D1983" s="4" t="s">
        <v>28</v>
      </c>
      <c r="E1983" s="3">
        <v>3</v>
      </c>
      <c r="F1983" s="3">
        <v>91</v>
      </c>
      <c r="G1983" s="4"/>
      <c r="H1983" t="str">
        <f>VLOOKUP(D1983,StateLookup!B:B,1,FALSE)</f>
        <v>ME</v>
      </c>
    </row>
    <row r="1984" spans="1:8" ht="15.75" thickBot="1" x14ac:dyDescent="0.3">
      <c r="A1984" s="6">
        <f t="shared" si="60"/>
        <v>43905</v>
      </c>
      <c r="B1984" s="6" t="str">
        <f t="shared" si="61"/>
        <v>43905MI</v>
      </c>
      <c r="C1984" s="3">
        <v>20200315</v>
      </c>
      <c r="D1984" s="4" t="s">
        <v>29</v>
      </c>
      <c r="E1984" s="5">
        <v>1480</v>
      </c>
      <c r="F1984" s="3">
        <v>205</v>
      </c>
      <c r="G1984" s="4"/>
      <c r="H1984" t="str">
        <f>VLOOKUP(D1984,StateLookup!B:B,1,FALSE)</f>
        <v>MI</v>
      </c>
    </row>
    <row r="1985" spans="1:8" ht="15.75" thickBot="1" x14ac:dyDescent="0.3">
      <c r="A1985" s="6">
        <f t="shared" si="60"/>
        <v>43905</v>
      </c>
      <c r="B1985" s="6" t="str">
        <f t="shared" si="61"/>
        <v>43905MN</v>
      </c>
      <c r="C1985" s="3">
        <v>20200315</v>
      </c>
      <c r="D1985" s="4" t="s">
        <v>30</v>
      </c>
      <c r="E1985" s="3">
        <v>35</v>
      </c>
      <c r="F1985" s="5">
        <v>1387</v>
      </c>
      <c r="G1985" s="4"/>
      <c r="H1985" t="str">
        <f>VLOOKUP(D1985,StateLookup!B:B,1,FALSE)</f>
        <v>MN</v>
      </c>
    </row>
    <row r="1986" spans="1:8" ht="15.75" thickBot="1" x14ac:dyDescent="0.3">
      <c r="A1986" s="6">
        <f t="shared" si="60"/>
        <v>43905</v>
      </c>
      <c r="B1986" s="6" t="str">
        <f t="shared" si="61"/>
        <v>43905MO</v>
      </c>
      <c r="C1986" s="3">
        <v>20200315</v>
      </c>
      <c r="D1986" s="4" t="s">
        <v>31</v>
      </c>
      <c r="E1986" s="3">
        <v>5</v>
      </c>
      <c r="F1986" s="3">
        <v>122</v>
      </c>
      <c r="G1986" s="3">
        <v>0</v>
      </c>
      <c r="H1986" t="str">
        <f>VLOOKUP(D1986,StateLookup!B:B,1,FALSE)</f>
        <v>MO</v>
      </c>
    </row>
    <row r="1987" spans="1:8" ht="15.75" thickBot="1" x14ac:dyDescent="0.3">
      <c r="A1987" s="6">
        <f t="shared" ref="A1987:A2050" si="62">DATE(LEFT(C1987,4),LEFT(RIGHT(C1987,4),2),RIGHT(C1987,2))</f>
        <v>43905</v>
      </c>
      <c r="B1987" s="6" t="str">
        <f t="shared" ref="B1987:B2050" si="63">A1987&amp;D1987</f>
        <v>43905MS</v>
      </c>
      <c r="C1987" s="3">
        <v>20200315</v>
      </c>
      <c r="D1987" s="4" t="s">
        <v>33</v>
      </c>
      <c r="E1987" s="3">
        <v>10</v>
      </c>
      <c r="F1987" s="3">
        <v>84</v>
      </c>
      <c r="G1987" s="4"/>
      <c r="H1987" t="str">
        <f>VLOOKUP(D1987,StateLookup!B:B,1,FALSE)</f>
        <v>MS</v>
      </c>
    </row>
    <row r="1988" spans="1:8" ht="15.75" thickBot="1" x14ac:dyDescent="0.3">
      <c r="A1988" s="6">
        <f t="shared" si="62"/>
        <v>43905</v>
      </c>
      <c r="B1988" s="6" t="str">
        <f t="shared" si="63"/>
        <v>43905MT</v>
      </c>
      <c r="C1988" s="3">
        <v>20200315</v>
      </c>
      <c r="D1988" s="4" t="s">
        <v>34</v>
      </c>
      <c r="E1988" s="3">
        <v>7</v>
      </c>
      <c r="F1988" s="3">
        <v>103</v>
      </c>
      <c r="G1988" s="4"/>
      <c r="H1988" t="str">
        <f>VLOOKUP(D1988,StateLookup!B:B,1,FALSE)</f>
        <v>MT</v>
      </c>
    </row>
    <row r="1989" spans="1:8" ht="15.75" thickBot="1" x14ac:dyDescent="0.3">
      <c r="A1989" s="6">
        <f t="shared" si="62"/>
        <v>43905</v>
      </c>
      <c r="B1989" s="6" t="str">
        <f t="shared" si="63"/>
        <v>43905NC</v>
      </c>
      <c r="C1989" s="3">
        <v>20200315</v>
      </c>
      <c r="D1989" s="4" t="s">
        <v>35</v>
      </c>
      <c r="E1989" s="3">
        <v>32</v>
      </c>
      <c r="F1989" s="3">
        <v>227</v>
      </c>
      <c r="G1989" s="4"/>
      <c r="H1989" t="str">
        <f>VLOOKUP(D1989,StateLookup!B:B,1,FALSE)</f>
        <v>NC</v>
      </c>
    </row>
    <row r="1990" spans="1:8" ht="15.75" thickBot="1" x14ac:dyDescent="0.3">
      <c r="A1990" s="6">
        <f t="shared" si="62"/>
        <v>43905</v>
      </c>
      <c r="B1990" s="6" t="str">
        <f t="shared" si="63"/>
        <v>43905ND</v>
      </c>
      <c r="C1990" s="3">
        <v>20200315</v>
      </c>
      <c r="D1990" s="4" t="s">
        <v>36</v>
      </c>
      <c r="E1990" s="3">
        <v>1</v>
      </c>
      <c r="F1990" s="3">
        <v>95</v>
      </c>
      <c r="G1990" s="3">
        <v>0</v>
      </c>
      <c r="H1990" t="str">
        <f>VLOOKUP(D1990,StateLookup!B:B,1,FALSE)</f>
        <v>ND</v>
      </c>
    </row>
    <row r="1991" spans="1:8" ht="15.75" thickBot="1" x14ac:dyDescent="0.3">
      <c r="A1991" s="6">
        <f t="shared" si="62"/>
        <v>43905</v>
      </c>
      <c r="B1991" s="6" t="str">
        <f t="shared" si="63"/>
        <v>43905NE</v>
      </c>
      <c r="C1991" s="3">
        <v>20200315</v>
      </c>
      <c r="D1991" s="4" t="s">
        <v>37</v>
      </c>
      <c r="E1991" s="3">
        <v>17</v>
      </c>
      <c r="F1991" s="3">
        <v>80</v>
      </c>
      <c r="G1991" s="4"/>
      <c r="H1991" t="str">
        <f>VLOOKUP(D1991,StateLookup!B:B,1,FALSE)</f>
        <v>NE</v>
      </c>
    </row>
    <row r="1992" spans="1:8" ht="15.75" thickBot="1" x14ac:dyDescent="0.3">
      <c r="A1992" s="6">
        <f t="shared" si="62"/>
        <v>43905</v>
      </c>
      <c r="B1992" s="6" t="str">
        <f t="shared" si="63"/>
        <v>43905NH</v>
      </c>
      <c r="C1992" s="3">
        <v>20200315</v>
      </c>
      <c r="D1992" s="4" t="s">
        <v>38</v>
      </c>
      <c r="E1992" s="3">
        <v>13</v>
      </c>
      <c r="F1992" s="3">
        <v>271</v>
      </c>
      <c r="G1992" s="4"/>
      <c r="H1992" t="str">
        <f>VLOOKUP(D1992,StateLookup!B:B,1,FALSE)</f>
        <v>NH</v>
      </c>
    </row>
    <row r="1993" spans="1:8" ht="15.75" thickBot="1" x14ac:dyDescent="0.3">
      <c r="A1993" s="6">
        <f t="shared" si="62"/>
        <v>43905</v>
      </c>
      <c r="B1993" s="6" t="str">
        <f t="shared" si="63"/>
        <v>43905NJ</v>
      </c>
      <c r="C1993" s="3">
        <v>20200315</v>
      </c>
      <c r="D1993" s="4" t="s">
        <v>39</v>
      </c>
      <c r="E1993" s="3">
        <v>98</v>
      </c>
      <c r="F1993" s="3">
        <v>120</v>
      </c>
      <c r="G1993" s="3">
        <v>2</v>
      </c>
      <c r="H1993" t="str">
        <f>VLOOKUP(D1993,StateLookup!B:B,1,FALSE)</f>
        <v>NJ</v>
      </c>
    </row>
    <row r="1994" spans="1:8" ht="15.75" thickBot="1" x14ac:dyDescent="0.3">
      <c r="A1994" s="6">
        <f t="shared" si="62"/>
        <v>43905</v>
      </c>
      <c r="B1994" s="6" t="str">
        <f t="shared" si="63"/>
        <v>43905NM</v>
      </c>
      <c r="C1994" s="3">
        <v>20200315</v>
      </c>
      <c r="D1994" s="4" t="s">
        <v>40</v>
      </c>
      <c r="E1994" s="3">
        <v>13</v>
      </c>
      <c r="F1994" s="3">
        <v>482</v>
      </c>
      <c r="G1994" s="4"/>
      <c r="H1994" t="str">
        <f>VLOOKUP(D1994,StateLookup!B:B,1,FALSE)</f>
        <v>NM</v>
      </c>
    </row>
    <row r="1995" spans="1:8" ht="15.75" thickBot="1" x14ac:dyDescent="0.3">
      <c r="A1995" s="6">
        <f t="shared" si="62"/>
        <v>43905</v>
      </c>
      <c r="B1995" s="6" t="str">
        <f t="shared" si="63"/>
        <v>43905NV</v>
      </c>
      <c r="C1995" s="3">
        <v>20200315</v>
      </c>
      <c r="D1995" s="4" t="s">
        <v>41</v>
      </c>
      <c r="E1995" s="3">
        <v>21</v>
      </c>
      <c r="F1995" s="3">
        <v>168</v>
      </c>
      <c r="G1995" s="4"/>
      <c r="H1995" t="str">
        <f>VLOOKUP(D1995,StateLookup!B:B,1,FALSE)</f>
        <v>NV</v>
      </c>
    </row>
    <row r="1996" spans="1:8" ht="15.75" thickBot="1" x14ac:dyDescent="0.3">
      <c r="A1996" s="6">
        <f t="shared" si="62"/>
        <v>43905</v>
      </c>
      <c r="B1996" s="6" t="str">
        <f t="shared" si="63"/>
        <v>43905NY</v>
      </c>
      <c r="C1996" s="3">
        <v>20200315</v>
      </c>
      <c r="D1996" s="4" t="s">
        <v>42</v>
      </c>
      <c r="E1996" s="3">
        <v>729</v>
      </c>
      <c r="F1996" s="5">
        <v>4543</v>
      </c>
      <c r="G1996" s="3">
        <v>3</v>
      </c>
      <c r="H1996" t="str">
        <f>VLOOKUP(D1996,StateLookup!B:B,1,FALSE)</f>
        <v>NY</v>
      </c>
    </row>
    <row r="1997" spans="1:8" ht="15.75" thickBot="1" x14ac:dyDescent="0.3">
      <c r="A1997" s="6">
        <f t="shared" si="62"/>
        <v>43905</v>
      </c>
      <c r="B1997" s="6" t="str">
        <f t="shared" si="63"/>
        <v>43905OH</v>
      </c>
      <c r="C1997" s="3">
        <v>20200315</v>
      </c>
      <c r="D1997" s="4" t="s">
        <v>43</v>
      </c>
      <c r="E1997" s="3">
        <v>36</v>
      </c>
      <c r="F1997" s="3">
        <v>139</v>
      </c>
      <c r="G1997" s="4"/>
      <c r="H1997" t="str">
        <f>VLOOKUP(D1997,StateLookup!B:B,1,FALSE)</f>
        <v>OH</v>
      </c>
    </row>
    <row r="1998" spans="1:8" ht="15.75" thickBot="1" x14ac:dyDescent="0.3">
      <c r="A1998" s="6">
        <f t="shared" si="62"/>
        <v>43905</v>
      </c>
      <c r="B1998" s="6" t="str">
        <f t="shared" si="63"/>
        <v>43905OK</v>
      </c>
      <c r="C1998" s="3">
        <v>20200315</v>
      </c>
      <c r="D1998" s="4" t="s">
        <v>44</v>
      </c>
      <c r="E1998" s="3">
        <v>9</v>
      </c>
      <c r="F1998" s="3">
        <v>118</v>
      </c>
      <c r="G1998" s="4"/>
      <c r="H1998" t="str">
        <f>VLOOKUP(D1998,StateLookup!B:B,1,FALSE)</f>
        <v>OK</v>
      </c>
    </row>
    <row r="1999" spans="1:8" ht="15.75" thickBot="1" x14ac:dyDescent="0.3">
      <c r="A1999" s="6">
        <f t="shared" si="62"/>
        <v>43905</v>
      </c>
      <c r="B1999" s="6" t="str">
        <f t="shared" si="63"/>
        <v>43905OR</v>
      </c>
      <c r="C1999" s="3">
        <v>20200315</v>
      </c>
      <c r="D1999" s="4" t="s">
        <v>45</v>
      </c>
      <c r="E1999" s="3">
        <v>36</v>
      </c>
      <c r="F1999" s="3">
        <v>420</v>
      </c>
      <c r="G1999" s="4"/>
      <c r="H1999" t="str">
        <f>VLOOKUP(D1999,StateLookup!B:B,1,FALSE)</f>
        <v>OR</v>
      </c>
    </row>
    <row r="2000" spans="1:8" ht="15.75" thickBot="1" x14ac:dyDescent="0.3">
      <c r="A2000" s="6">
        <f t="shared" si="62"/>
        <v>43905</v>
      </c>
      <c r="B2000" s="6" t="str">
        <f t="shared" si="63"/>
        <v>43905PA</v>
      </c>
      <c r="C2000" s="3">
        <v>20200315</v>
      </c>
      <c r="D2000" s="4" t="s">
        <v>46</v>
      </c>
      <c r="E2000" s="3">
        <v>63</v>
      </c>
      <c r="F2000" s="3">
        <v>205</v>
      </c>
      <c r="G2000" s="4"/>
      <c r="H2000" t="str">
        <f>VLOOKUP(D2000,StateLookup!B:B,1,FALSE)</f>
        <v>PA</v>
      </c>
    </row>
    <row r="2001" spans="1:8" ht="15.75" thickBot="1" x14ac:dyDescent="0.3">
      <c r="A2001" s="6">
        <f t="shared" si="62"/>
        <v>43905</v>
      </c>
      <c r="B2001" s="6" t="str">
        <f t="shared" si="63"/>
        <v>43905RI</v>
      </c>
      <c r="C2001" s="3">
        <v>20200315</v>
      </c>
      <c r="D2001" s="4" t="s">
        <v>48</v>
      </c>
      <c r="E2001" s="3">
        <v>20</v>
      </c>
      <c r="F2001" s="3">
        <v>271</v>
      </c>
      <c r="G2001" s="4"/>
      <c r="H2001" t="str">
        <f>VLOOKUP(D2001,StateLookup!B:B,1,FALSE)</f>
        <v>RI</v>
      </c>
    </row>
    <row r="2002" spans="1:8" ht="15.75" thickBot="1" x14ac:dyDescent="0.3">
      <c r="A2002" s="6">
        <f t="shared" si="62"/>
        <v>43905</v>
      </c>
      <c r="B2002" s="6" t="str">
        <f t="shared" si="63"/>
        <v>43905SC</v>
      </c>
      <c r="C2002" s="3">
        <v>20200315</v>
      </c>
      <c r="D2002" s="4" t="s">
        <v>49</v>
      </c>
      <c r="E2002" s="3">
        <v>19</v>
      </c>
      <c r="F2002" s="3">
        <v>154</v>
      </c>
      <c r="G2002" s="4"/>
      <c r="H2002" t="str">
        <f>VLOOKUP(D2002,StateLookup!B:B,1,FALSE)</f>
        <v>SC</v>
      </c>
    </row>
    <row r="2003" spans="1:8" ht="15.75" thickBot="1" x14ac:dyDescent="0.3">
      <c r="A2003" s="6">
        <f t="shared" si="62"/>
        <v>43905</v>
      </c>
      <c r="B2003" s="6" t="str">
        <f t="shared" si="63"/>
        <v>43905SD</v>
      </c>
      <c r="C2003" s="3">
        <v>20200315</v>
      </c>
      <c r="D2003" s="4" t="s">
        <v>50</v>
      </c>
      <c r="E2003" s="3">
        <v>9</v>
      </c>
      <c r="F2003" s="3">
        <v>327</v>
      </c>
      <c r="G2003" s="4"/>
      <c r="H2003" t="str">
        <f>VLOOKUP(D2003,StateLookup!B:B,1,FALSE)</f>
        <v>SD</v>
      </c>
    </row>
    <row r="2004" spans="1:8" ht="15.75" thickBot="1" x14ac:dyDescent="0.3">
      <c r="A2004" s="6">
        <f t="shared" si="62"/>
        <v>43905</v>
      </c>
      <c r="B2004" s="6" t="str">
        <f t="shared" si="63"/>
        <v>43905TN</v>
      </c>
      <c r="C2004" s="3">
        <v>20200315</v>
      </c>
      <c r="D2004" s="4" t="s">
        <v>51</v>
      </c>
      <c r="E2004" s="3">
        <v>39</v>
      </c>
      <c r="F2004" s="3">
        <v>157</v>
      </c>
      <c r="G2004" s="4"/>
      <c r="H2004" t="str">
        <f>VLOOKUP(D2004,StateLookup!B:B,1,FALSE)</f>
        <v>TN</v>
      </c>
    </row>
    <row r="2005" spans="1:8" ht="15.75" thickBot="1" x14ac:dyDescent="0.3">
      <c r="A2005" s="6">
        <f t="shared" si="62"/>
        <v>43905</v>
      </c>
      <c r="B2005" s="6" t="str">
        <f t="shared" si="63"/>
        <v>43905TX</v>
      </c>
      <c r="C2005" s="3">
        <v>20200315</v>
      </c>
      <c r="D2005" s="4" t="s">
        <v>52</v>
      </c>
      <c r="E2005" s="3">
        <v>56</v>
      </c>
      <c r="F2005" s="4"/>
      <c r="G2005" s="4"/>
      <c r="H2005" t="str">
        <f>VLOOKUP(D2005,StateLookup!B:B,1,FALSE)</f>
        <v>TX</v>
      </c>
    </row>
    <row r="2006" spans="1:8" ht="15.75" thickBot="1" x14ac:dyDescent="0.3">
      <c r="A2006" s="6">
        <f t="shared" si="62"/>
        <v>43905</v>
      </c>
      <c r="B2006" s="6" t="str">
        <f t="shared" si="63"/>
        <v>43905UT</v>
      </c>
      <c r="C2006" s="3">
        <v>20200315</v>
      </c>
      <c r="D2006" s="4" t="s">
        <v>53</v>
      </c>
      <c r="E2006" s="3">
        <v>28</v>
      </c>
      <c r="F2006" s="3">
        <v>131</v>
      </c>
      <c r="G2006" s="3">
        <v>0</v>
      </c>
      <c r="H2006" t="str">
        <f>VLOOKUP(D2006,StateLookup!B:B,1,FALSE)</f>
        <v>UT</v>
      </c>
    </row>
    <row r="2007" spans="1:8" ht="15.75" thickBot="1" x14ac:dyDescent="0.3">
      <c r="A2007" s="6">
        <f t="shared" si="62"/>
        <v>43905</v>
      </c>
      <c r="B2007" s="6" t="str">
        <f t="shared" si="63"/>
        <v>43905VA</v>
      </c>
      <c r="C2007" s="3">
        <v>20200315</v>
      </c>
      <c r="D2007" s="4" t="s">
        <v>54</v>
      </c>
      <c r="E2007" s="3">
        <v>45</v>
      </c>
      <c r="F2007" s="3">
        <v>363</v>
      </c>
      <c r="G2007" s="3">
        <v>1</v>
      </c>
      <c r="H2007" t="str">
        <f>VLOOKUP(D2007,StateLookup!B:B,1,FALSE)</f>
        <v>VA</v>
      </c>
    </row>
    <row r="2008" spans="1:8" ht="15.75" thickBot="1" x14ac:dyDescent="0.3">
      <c r="A2008" s="6">
        <f t="shared" si="62"/>
        <v>43905</v>
      </c>
      <c r="B2008" s="6" t="str">
        <f t="shared" si="63"/>
        <v>43905VT</v>
      </c>
      <c r="C2008" s="3">
        <v>20200315</v>
      </c>
      <c r="D2008" s="4" t="s">
        <v>56</v>
      </c>
      <c r="E2008" s="3">
        <v>4</v>
      </c>
      <c r="F2008" s="3">
        <v>348</v>
      </c>
      <c r="G2008" s="4"/>
      <c r="H2008" t="str">
        <f>VLOOKUP(D2008,StateLookup!B:B,1,FALSE)</f>
        <v>VT</v>
      </c>
    </row>
    <row r="2009" spans="1:8" ht="15.75" thickBot="1" x14ac:dyDescent="0.3">
      <c r="A2009" s="6">
        <f t="shared" si="62"/>
        <v>43905</v>
      </c>
      <c r="B2009" s="6" t="str">
        <f t="shared" si="63"/>
        <v>43905WA</v>
      </c>
      <c r="C2009" s="3">
        <v>20200315</v>
      </c>
      <c r="D2009" s="4" t="s">
        <v>57</v>
      </c>
      <c r="E2009" s="3">
        <v>924</v>
      </c>
      <c r="F2009" s="5">
        <v>7122</v>
      </c>
      <c r="G2009" s="3">
        <v>56</v>
      </c>
      <c r="H2009" t="str">
        <f>VLOOKUP(D2009,StateLookup!B:B,1,FALSE)</f>
        <v>WA</v>
      </c>
    </row>
    <row r="2010" spans="1:8" ht="15.75" thickBot="1" x14ac:dyDescent="0.3">
      <c r="A2010" s="6">
        <f t="shared" si="62"/>
        <v>43905</v>
      </c>
      <c r="B2010" s="6" t="str">
        <f t="shared" si="63"/>
        <v>43905WI</v>
      </c>
      <c r="C2010" s="3">
        <v>20200315</v>
      </c>
      <c r="D2010" s="4" t="s">
        <v>58</v>
      </c>
      <c r="E2010" s="3">
        <v>33</v>
      </c>
      <c r="F2010" s="3">
        <v>313</v>
      </c>
      <c r="G2010" s="4"/>
      <c r="H2010" t="str">
        <f>VLOOKUP(D2010,StateLookup!B:B,1,FALSE)</f>
        <v>WI</v>
      </c>
    </row>
    <row r="2011" spans="1:8" ht="15.75" thickBot="1" x14ac:dyDescent="0.3">
      <c r="A2011" s="6">
        <f t="shared" si="62"/>
        <v>43905</v>
      </c>
      <c r="B2011" s="6" t="str">
        <f t="shared" si="63"/>
        <v>43905WV</v>
      </c>
      <c r="C2011" s="3">
        <v>20200315</v>
      </c>
      <c r="D2011" s="4" t="s">
        <v>59</v>
      </c>
      <c r="E2011" s="3">
        <v>0</v>
      </c>
      <c r="F2011" s="3">
        <v>38</v>
      </c>
      <c r="G2011" s="3">
        <v>0</v>
      </c>
      <c r="H2011" t="str">
        <f>VLOOKUP(D2011,StateLookup!B:B,1,FALSE)</f>
        <v>WV</v>
      </c>
    </row>
    <row r="2012" spans="1:8" ht="15.75" thickBot="1" x14ac:dyDescent="0.3">
      <c r="A2012" s="6">
        <f t="shared" si="62"/>
        <v>43905</v>
      </c>
      <c r="B2012" s="6" t="str">
        <f t="shared" si="63"/>
        <v>43905WY</v>
      </c>
      <c r="C2012" s="3">
        <v>20200315</v>
      </c>
      <c r="D2012" s="4" t="s">
        <v>60</v>
      </c>
      <c r="E2012" s="3">
        <v>3</v>
      </c>
      <c r="F2012" s="4"/>
      <c r="G2012" s="4"/>
      <c r="H2012" t="str">
        <f>VLOOKUP(D2012,StateLookup!B:B,1,FALSE)</f>
        <v>WY</v>
      </c>
    </row>
    <row r="2013" spans="1:8" ht="15.75" thickBot="1" x14ac:dyDescent="0.3">
      <c r="A2013" s="6">
        <f t="shared" si="62"/>
        <v>43904</v>
      </c>
      <c r="B2013" s="6" t="str">
        <f t="shared" si="63"/>
        <v>43904AK</v>
      </c>
      <c r="C2013" s="3">
        <v>20200314</v>
      </c>
      <c r="D2013" s="4" t="s">
        <v>5</v>
      </c>
      <c r="E2013" s="3">
        <v>1</v>
      </c>
      <c r="F2013" s="3">
        <v>143</v>
      </c>
      <c r="G2013" s="4"/>
      <c r="H2013" t="str">
        <f>VLOOKUP(D2013,StateLookup!B:B,1,FALSE)</f>
        <v>AK</v>
      </c>
    </row>
    <row r="2014" spans="1:8" ht="15.75" thickBot="1" x14ac:dyDescent="0.3">
      <c r="A2014" s="6">
        <f t="shared" si="62"/>
        <v>43904</v>
      </c>
      <c r="B2014" s="6" t="str">
        <f t="shared" si="63"/>
        <v>43904AL</v>
      </c>
      <c r="C2014" s="3">
        <v>20200314</v>
      </c>
      <c r="D2014" s="4" t="s">
        <v>6</v>
      </c>
      <c r="E2014" s="3">
        <v>6</v>
      </c>
      <c r="F2014" s="3">
        <v>22</v>
      </c>
      <c r="G2014" s="4"/>
      <c r="H2014" t="str">
        <f>VLOOKUP(D2014,StateLookup!B:B,1,FALSE)</f>
        <v>AL</v>
      </c>
    </row>
    <row r="2015" spans="1:8" ht="15.75" thickBot="1" x14ac:dyDescent="0.3">
      <c r="A2015" s="6">
        <f t="shared" si="62"/>
        <v>43904</v>
      </c>
      <c r="B2015" s="6" t="str">
        <f t="shared" si="63"/>
        <v>43904AR</v>
      </c>
      <c r="C2015" s="3">
        <v>20200314</v>
      </c>
      <c r="D2015" s="4" t="s">
        <v>7</v>
      </c>
      <c r="E2015" s="3">
        <v>12</v>
      </c>
      <c r="F2015" s="3">
        <v>65</v>
      </c>
      <c r="G2015" s="4"/>
      <c r="H2015" t="str">
        <f>VLOOKUP(D2015,StateLookup!B:B,1,FALSE)</f>
        <v>AR</v>
      </c>
    </row>
    <row r="2016" spans="1:8" ht="15.75" thickBot="1" x14ac:dyDescent="0.3">
      <c r="A2016" s="6">
        <f t="shared" si="62"/>
        <v>43904</v>
      </c>
      <c r="B2016" s="6" t="str">
        <f t="shared" si="63"/>
        <v>43904AZ</v>
      </c>
      <c r="C2016" s="3">
        <v>20200314</v>
      </c>
      <c r="D2016" s="4" t="s">
        <v>9</v>
      </c>
      <c r="E2016" s="3">
        <v>12</v>
      </c>
      <c r="F2016" s="3">
        <v>121</v>
      </c>
      <c r="G2016" s="3">
        <v>0</v>
      </c>
      <c r="H2016" t="str">
        <f>VLOOKUP(D2016,StateLookup!B:B,1,FALSE)</f>
        <v>AZ</v>
      </c>
    </row>
    <row r="2017" spans="1:8" ht="15.75" thickBot="1" x14ac:dyDescent="0.3">
      <c r="A2017" s="6">
        <f t="shared" si="62"/>
        <v>43904</v>
      </c>
      <c r="B2017" s="6" t="str">
        <f t="shared" si="63"/>
        <v>43904CA</v>
      </c>
      <c r="C2017" s="3">
        <v>20200314</v>
      </c>
      <c r="D2017" s="4" t="s">
        <v>10</v>
      </c>
      <c r="E2017" s="3">
        <v>252</v>
      </c>
      <c r="F2017" s="3">
        <v>916</v>
      </c>
      <c r="G2017" s="3">
        <v>5</v>
      </c>
      <c r="H2017" t="str">
        <f>VLOOKUP(D2017,StateLookup!B:B,1,FALSE)</f>
        <v>CA</v>
      </c>
    </row>
    <row r="2018" spans="1:8" ht="15.75" thickBot="1" x14ac:dyDescent="0.3">
      <c r="A2018" s="6">
        <f t="shared" si="62"/>
        <v>43904</v>
      </c>
      <c r="B2018" s="6" t="str">
        <f t="shared" si="63"/>
        <v>43904CO</v>
      </c>
      <c r="C2018" s="3">
        <v>20200314</v>
      </c>
      <c r="D2018" s="4" t="s">
        <v>11</v>
      </c>
      <c r="E2018" s="3">
        <v>101</v>
      </c>
      <c r="F2018" s="3">
        <v>610</v>
      </c>
      <c r="G2018" s="3">
        <v>1</v>
      </c>
      <c r="H2018" t="str">
        <f>VLOOKUP(D2018,StateLookup!B:B,1,FALSE)</f>
        <v>CO</v>
      </c>
    </row>
    <row r="2019" spans="1:8" ht="15.75" thickBot="1" x14ac:dyDescent="0.3">
      <c r="A2019" s="6">
        <f t="shared" si="62"/>
        <v>43904</v>
      </c>
      <c r="B2019" s="6" t="str">
        <f t="shared" si="63"/>
        <v>43904CT</v>
      </c>
      <c r="C2019" s="3">
        <v>20200314</v>
      </c>
      <c r="D2019" s="4" t="s">
        <v>12</v>
      </c>
      <c r="E2019" s="3">
        <v>11</v>
      </c>
      <c r="F2019" s="3">
        <v>125</v>
      </c>
      <c r="G2019" s="4"/>
      <c r="H2019" t="str">
        <f>VLOOKUP(D2019,StateLookup!B:B,1,FALSE)</f>
        <v>CT</v>
      </c>
    </row>
    <row r="2020" spans="1:8" ht="15.75" thickBot="1" x14ac:dyDescent="0.3">
      <c r="A2020" s="6">
        <f t="shared" si="62"/>
        <v>43904</v>
      </c>
      <c r="B2020" s="6" t="str">
        <f t="shared" si="63"/>
        <v>43904DC</v>
      </c>
      <c r="C2020" s="3">
        <v>20200314</v>
      </c>
      <c r="D2020" s="4" t="s">
        <v>13</v>
      </c>
      <c r="E2020" s="3">
        <v>10</v>
      </c>
      <c r="F2020" s="3">
        <v>49</v>
      </c>
      <c r="G2020" s="4"/>
      <c r="H2020" t="str">
        <f>VLOOKUP(D2020,StateLookup!B:B,1,FALSE)</f>
        <v>DC</v>
      </c>
    </row>
    <row r="2021" spans="1:8" ht="15.75" thickBot="1" x14ac:dyDescent="0.3">
      <c r="A2021" s="6">
        <f t="shared" si="62"/>
        <v>43904</v>
      </c>
      <c r="B2021" s="6" t="str">
        <f t="shared" si="63"/>
        <v>43904DE</v>
      </c>
      <c r="C2021" s="3">
        <v>20200314</v>
      </c>
      <c r="D2021" s="4" t="s">
        <v>14</v>
      </c>
      <c r="E2021" s="3">
        <v>6</v>
      </c>
      <c r="F2021" s="3">
        <v>36</v>
      </c>
      <c r="G2021" s="4"/>
      <c r="H2021" t="str">
        <f>VLOOKUP(D2021,StateLookup!B:B,1,FALSE)</f>
        <v>DE</v>
      </c>
    </row>
    <row r="2022" spans="1:8" ht="15.75" thickBot="1" x14ac:dyDescent="0.3">
      <c r="A2022" s="6">
        <f t="shared" si="62"/>
        <v>43904</v>
      </c>
      <c r="B2022" s="6" t="str">
        <f t="shared" si="63"/>
        <v>43904FL</v>
      </c>
      <c r="C2022" s="3">
        <v>20200314</v>
      </c>
      <c r="D2022" s="4" t="s">
        <v>15</v>
      </c>
      <c r="E2022" s="3">
        <v>77</v>
      </c>
      <c r="F2022" s="3">
        <v>478</v>
      </c>
      <c r="G2022" s="3">
        <v>3</v>
      </c>
      <c r="H2022" t="str">
        <f>VLOOKUP(D2022,StateLookup!B:B,1,FALSE)</f>
        <v>FL</v>
      </c>
    </row>
    <row r="2023" spans="1:8" ht="15.75" thickBot="1" x14ac:dyDescent="0.3">
      <c r="A2023" s="6">
        <f t="shared" si="62"/>
        <v>43904</v>
      </c>
      <c r="B2023" s="6" t="str">
        <f t="shared" si="63"/>
        <v>43904GA</v>
      </c>
      <c r="C2023" s="3">
        <v>20200314</v>
      </c>
      <c r="D2023" s="4" t="s">
        <v>16</v>
      </c>
      <c r="E2023" s="3">
        <v>66</v>
      </c>
      <c r="F2023" s="4"/>
      <c r="G2023" s="3">
        <v>1</v>
      </c>
      <c r="H2023" t="str">
        <f>VLOOKUP(D2023,StateLookup!B:B,1,FALSE)</f>
        <v>GA</v>
      </c>
    </row>
    <row r="2024" spans="1:8" ht="15.75" thickBot="1" x14ac:dyDescent="0.3">
      <c r="A2024" s="6">
        <f t="shared" si="62"/>
        <v>43904</v>
      </c>
      <c r="B2024" s="6" t="str">
        <f t="shared" si="63"/>
        <v>43904HI</v>
      </c>
      <c r="C2024" s="3">
        <v>20200314</v>
      </c>
      <c r="D2024" s="4" t="s">
        <v>18</v>
      </c>
      <c r="E2024" s="3">
        <v>2</v>
      </c>
      <c r="F2024" s="4"/>
      <c r="G2024" s="4"/>
      <c r="H2024" t="str">
        <f>VLOOKUP(D2024,StateLookup!B:B,1,FALSE)</f>
        <v>HI</v>
      </c>
    </row>
    <row r="2025" spans="1:8" ht="15.75" thickBot="1" x14ac:dyDescent="0.3">
      <c r="A2025" s="6">
        <f t="shared" si="62"/>
        <v>43904</v>
      </c>
      <c r="B2025" s="6" t="str">
        <f t="shared" si="63"/>
        <v>43904IA</v>
      </c>
      <c r="C2025" s="3">
        <v>20200314</v>
      </c>
      <c r="D2025" s="4" t="s">
        <v>19</v>
      </c>
      <c r="E2025" s="3">
        <v>17</v>
      </c>
      <c r="F2025" s="3">
        <v>83</v>
      </c>
      <c r="G2025" s="4"/>
      <c r="H2025" t="str">
        <f>VLOOKUP(D2025,StateLookup!B:B,1,FALSE)</f>
        <v>IA</v>
      </c>
    </row>
    <row r="2026" spans="1:8" ht="15.75" thickBot="1" x14ac:dyDescent="0.3">
      <c r="A2026" s="6">
        <f t="shared" si="62"/>
        <v>43904</v>
      </c>
      <c r="B2026" s="6" t="str">
        <f t="shared" si="63"/>
        <v>43904ID</v>
      </c>
      <c r="C2026" s="3">
        <v>20200314</v>
      </c>
      <c r="D2026" s="4" t="s">
        <v>20</v>
      </c>
      <c r="E2026" s="3">
        <v>2</v>
      </c>
      <c r="F2026" s="3">
        <v>174</v>
      </c>
      <c r="G2026" s="4"/>
      <c r="H2026" t="str">
        <f>VLOOKUP(D2026,StateLookup!B:B,1,FALSE)</f>
        <v>ID</v>
      </c>
    </row>
    <row r="2027" spans="1:8" ht="15.75" thickBot="1" x14ac:dyDescent="0.3">
      <c r="A2027" s="6">
        <f t="shared" si="62"/>
        <v>43904</v>
      </c>
      <c r="B2027" s="6" t="str">
        <f t="shared" si="63"/>
        <v>43904IL</v>
      </c>
      <c r="C2027" s="3">
        <v>20200314</v>
      </c>
      <c r="D2027" s="4" t="s">
        <v>21</v>
      </c>
      <c r="E2027" s="3">
        <v>46</v>
      </c>
      <c r="F2027" s="3">
        <v>316</v>
      </c>
      <c r="G2027" s="4"/>
      <c r="H2027" t="str">
        <f>VLOOKUP(D2027,StateLookup!B:B,1,FALSE)</f>
        <v>IL</v>
      </c>
    </row>
    <row r="2028" spans="1:8" ht="15.75" thickBot="1" x14ac:dyDescent="0.3">
      <c r="A2028" s="6">
        <f t="shared" si="62"/>
        <v>43904</v>
      </c>
      <c r="B2028" s="6" t="str">
        <f t="shared" si="63"/>
        <v>43904IN</v>
      </c>
      <c r="C2028" s="3">
        <v>20200314</v>
      </c>
      <c r="D2028" s="4" t="s">
        <v>22</v>
      </c>
      <c r="E2028" s="3">
        <v>15</v>
      </c>
      <c r="F2028" s="3">
        <v>74</v>
      </c>
      <c r="G2028" s="3">
        <v>0</v>
      </c>
      <c r="H2028" t="str">
        <f>VLOOKUP(D2028,StateLookup!B:B,1,FALSE)</f>
        <v>IN</v>
      </c>
    </row>
    <row r="2029" spans="1:8" ht="15.75" thickBot="1" x14ac:dyDescent="0.3">
      <c r="A2029" s="6">
        <f t="shared" si="62"/>
        <v>43904</v>
      </c>
      <c r="B2029" s="6" t="str">
        <f t="shared" si="63"/>
        <v>43904KS</v>
      </c>
      <c r="C2029" s="3">
        <v>20200314</v>
      </c>
      <c r="D2029" s="4" t="s">
        <v>23</v>
      </c>
      <c r="E2029" s="3">
        <v>6</v>
      </c>
      <c r="F2029" s="3">
        <v>93</v>
      </c>
      <c r="G2029" s="3">
        <v>1</v>
      </c>
      <c r="H2029" t="str">
        <f>VLOOKUP(D2029,StateLookup!B:B,1,FALSE)</f>
        <v>KS</v>
      </c>
    </row>
    <row r="2030" spans="1:8" ht="15.75" thickBot="1" x14ac:dyDescent="0.3">
      <c r="A2030" s="6">
        <f t="shared" si="62"/>
        <v>43904</v>
      </c>
      <c r="B2030" s="6" t="str">
        <f t="shared" si="63"/>
        <v>43904KY</v>
      </c>
      <c r="C2030" s="3">
        <v>20200314</v>
      </c>
      <c r="D2030" s="4" t="s">
        <v>24</v>
      </c>
      <c r="E2030" s="3">
        <v>14</v>
      </c>
      <c r="F2030" s="3">
        <v>139</v>
      </c>
      <c r="G2030" s="4"/>
      <c r="H2030" t="str">
        <f>VLOOKUP(D2030,StateLookup!B:B,1,FALSE)</f>
        <v>KY</v>
      </c>
    </row>
    <row r="2031" spans="1:8" ht="15.75" thickBot="1" x14ac:dyDescent="0.3">
      <c r="A2031" s="6">
        <f t="shared" si="62"/>
        <v>43904</v>
      </c>
      <c r="B2031" s="6" t="str">
        <f t="shared" si="63"/>
        <v>43904LA</v>
      </c>
      <c r="C2031" s="3">
        <v>20200314</v>
      </c>
      <c r="D2031" s="4" t="s">
        <v>25</v>
      </c>
      <c r="E2031" s="3">
        <v>69</v>
      </c>
      <c r="F2031" s="3">
        <v>109</v>
      </c>
      <c r="G2031" s="4"/>
      <c r="H2031" t="str">
        <f>VLOOKUP(D2031,StateLookup!B:B,1,FALSE)</f>
        <v>LA</v>
      </c>
    </row>
    <row r="2032" spans="1:8" ht="15.75" thickBot="1" x14ac:dyDescent="0.3">
      <c r="A2032" s="6">
        <f t="shared" si="62"/>
        <v>43904</v>
      </c>
      <c r="B2032" s="6" t="str">
        <f t="shared" si="63"/>
        <v>43904MA</v>
      </c>
      <c r="C2032" s="3">
        <v>20200314</v>
      </c>
      <c r="D2032" s="4" t="s">
        <v>26</v>
      </c>
      <c r="E2032" s="3">
        <v>138</v>
      </c>
      <c r="F2032" s="3">
        <v>352</v>
      </c>
      <c r="G2032" s="4"/>
      <c r="H2032" t="str">
        <f>VLOOKUP(D2032,StateLookup!B:B,1,FALSE)</f>
        <v>MA</v>
      </c>
    </row>
    <row r="2033" spans="1:8" ht="15.75" thickBot="1" x14ac:dyDescent="0.3">
      <c r="A2033" s="6">
        <f t="shared" si="62"/>
        <v>43904</v>
      </c>
      <c r="B2033" s="6" t="str">
        <f t="shared" si="63"/>
        <v>43904MD</v>
      </c>
      <c r="C2033" s="3">
        <v>20200314</v>
      </c>
      <c r="D2033" s="4" t="s">
        <v>27</v>
      </c>
      <c r="E2033" s="3">
        <v>26</v>
      </c>
      <c r="F2033" s="3">
        <v>94</v>
      </c>
      <c r="G2033" s="4"/>
      <c r="H2033" t="str">
        <f>VLOOKUP(D2033,StateLookup!B:B,1,FALSE)</f>
        <v>MD</v>
      </c>
    </row>
    <row r="2034" spans="1:8" ht="15.75" thickBot="1" x14ac:dyDescent="0.3">
      <c r="A2034" s="6">
        <f t="shared" si="62"/>
        <v>43904</v>
      </c>
      <c r="B2034" s="6" t="str">
        <f t="shared" si="63"/>
        <v>43904ME</v>
      </c>
      <c r="C2034" s="3">
        <v>20200314</v>
      </c>
      <c r="D2034" s="4" t="s">
        <v>28</v>
      </c>
      <c r="E2034" s="3">
        <v>3</v>
      </c>
      <c r="F2034" s="3">
        <v>91</v>
      </c>
      <c r="G2034" s="4"/>
      <c r="H2034" t="str">
        <f>VLOOKUP(D2034,StateLookup!B:B,1,FALSE)</f>
        <v>ME</v>
      </c>
    </row>
    <row r="2035" spans="1:8" ht="15.75" thickBot="1" x14ac:dyDescent="0.3">
      <c r="A2035" s="6">
        <f t="shared" si="62"/>
        <v>43904</v>
      </c>
      <c r="B2035" s="6" t="str">
        <f t="shared" si="63"/>
        <v>43904MI</v>
      </c>
      <c r="C2035" s="3">
        <v>20200314</v>
      </c>
      <c r="D2035" s="4" t="s">
        <v>29</v>
      </c>
      <c r="E2035" s="5">
        <v>1196</v>
      </c>
      <c r="F2035" s="3">
        <v>205</v>
      </c>
      <c r="G2035" s="4"/>
      <c r="H2035" t="str">
        <f>VLOOKUP(D2035,StateLookup!B:B,1,FALSE)</f>
        <v>MI</v>
      </c>
    </row>
    <row r="2036" spans="1:8" ht="15.75" thickBot="1" x14ac:dyDescent="0.3">
      <c r="A2036" s="6">
        <f t="shared" si="62"/>
        <v>43904</v>
      </c>
      <c r="B2036" s="6" t="str">
        <f t="shared" si="63"/>
        <v>43904MN</v>
      </c>
      <c r="C2036" s="3">
        <v>20200314</v>
      </c>
      <c r="D2036" s="4" t="s">
        <v>30</v>
      </c>
      <c r="E2036" s="3">
        <v>21</v>
      </c>
      <c r="F2036" s="3">
        <v>847</v>
      </c>
      <c r="G2036" s="4"/>
      <c r="H2036" t="str">
        <f>VLOOKUP(D2036,StateLookup!B:B,1,FALSE)</f>
        <v>MN</v>
      </c>
    </row>
    <row r="2037" spans="1:8" ht="15.75" thickBot="1" x14ac:dyDescent="0.3">
      <c r="A2037" s="6">
        <f t="shared" si="62"/>
        <v>43904</v>
      </c>
      <c r="B2037" s="6" t="str">
        <f t="shared" si="63"/>
        <v>43904MO</v>
      </c>
      <c r="C2037" s="3">
        <v>20200314</v>
      </c>
      <c r="D2037" s="4" t="s">
        <v>31</v>
      </c>
      <c r="E2037" s="3">
        <v>4</v>
      </c>
      <c r="F2037" s="3">
        <v>90</v>
      </c>
      <c r="G2037" s="3">
        <v>0</v>
      </c>
      <c r="H2037" t="str">
        <f>VLOOKUP(D2037,StateLookup!B:B,1,FALSE)</f>
        <v>MO</v>
      </c>
    </row>
    <row r="2038" spans="1:8" ht="15.75" thickBot="1" x14ac:dyDescent="0.3">
      <c r="A2038" s="6">
        <f t="shared" si="62"/>
        <v>43904</v>
      </c>
      <c r="B2038" s="6" t="str">
        <f t="shared" si="63"/>
        <v>43904MS</v>
      </c>
      <c r="C2038" s="3">
        <v>20200314</v>
      </c>
      <c r="D2038" s="4" t="s">
        <v>33</v>
      </c>
      <c r="E2038" s="3">
        <v>6</v>
      </c>
      <c r="F2038" s="3">
        <v>84</v>
      </c>
      <c r="G2038" s="4"/>
      <c r="H2038" t="str">
        <f>VLOOKUP(D2038,StateLookup!B:B,1,FALSE)</f>
        <v>MS</v>
      </c>
    </row>
    <row r="2039" spans="1:8" ht="15.75" thickBot="1" x14ac:dyDescent="0.3">
      <c r="A2039" s="6">
        <f t="shared" si="62"/>
        <v>43904</v>
      </c>
      <c r="B2039" s="6" t="str">
        <f t="shared" si="63"/>
        <v>43904MT</v>
      </c>
      <c r="C2039" s="3">
        <v>20200314</v>
      </c>
      <c r="D2039" s="4" t="s">
        <v>34</v>
      </c>
      <c r="E2039" s="3">
        <v>5</v>
      </c>
      <c r="F2039" s="3">
        <v>103</v>
      </c>
      <c r="G2039" s="4"/>
      <c r="H2039" t="str">
        <f>VLOOKUP(D2039,StateLookup!B:B,1,FALSE)</f>
        <v>MT</v>
      </c>
    </row>
    <row r="2040" spans="1:8" ht="15.75" thickBot="1" x14ac:dyDescent="0.3">
      <c r="A2040" s="6">
        <f t="shared" si="62"/>
        <v>43904</v>
      </c>
      <c r="B2040" s="6" t="str">
        <f t="shared" si="63"/>
        <v>43904NC</v>
      </c>
      <c r="C2040" s="3">
        <v>20200314</v>
      </c>
      <c r="D2040" s="4" t="s">
        <v>35</v>
      </c>
      <c r="E2040" s="3">
        <v>23</v>
      </c>
      <c r="F2040" s="3">
        <v>137</v>
      </c>
      <c r="G2040" s="4"/>
      <c r="H2040" t="str">
        <f>VLOOKUP(D2040,StateLookup!B:B,1,FALSE)</f>
        <v>NC</v>
      </c>
    </row>
    <row r="2041" spans="1:8" ht="15.75" thickBot="1" x14ac:dyDescent="0.3">
      <c r="A2041" s="6">
        <f t="shared" si="62"/>
        <v>43904</v>
      </c>
      <c r="B2041" s="6" t="str">
        <f t="shared" si="63"/>
        <v>43904ND</v>
      </c>
      <c r="C2041" s="3">
        <v>20200314</v>
      </c>
      <c r="D2041" s="4" t="s">
        <v>36</v>
      </c>
      <c r="E2041" s="3">
        <v>1</v>
      </c>
      <c r="F2041" s="3">
        <v>54</v>
      </c>
      <c r="G2041" s="3">
        <v>0</v>
      </c>
      <c r="H2041" t="str">
        <f>VLOOKUP(D2041,StateLookup!B:B,1,FALSE)</f>
        <v>ND</v>
      </c>
    </row>
    <row r="2042" spans="1:8" ht="15.75" thickBot="1" x14ac:dyDescent="0.3">
      <c r="A2042" s="6">
        <f t="shared" si="62"/>
        <v>43904</v>
      </c>
      <c r="B2042" s="6" t="str">
        <f t="shared" si="63"/>
        <v>43904NE</v>
      </c>
      <c r="C2042" s="3">
        <v>20200314</v>
      </c>
      <c r="D2042" s="4" t="s">
        <v>37</v>
      </c>
      <c r="E2042" s="3">
        <v>14</v>
      </c>
      <c r="F2042" s="3">
        <v>80</v>
      </c>
      <c r="G2042" s="4"/>
      <c r="H2042" t="str">
        <f>VLOOKUP(D2042,StateLookup!B:B,1,FALSE)</f>
        <v>NE</v>
      </c>
    </row>
    <row r="2043" spans="1:8" ht="15.75" thickBot="1" x14ac:dyDescent="0.3">
      <c r="A2043" s="6">
        <f t="shared" si="62"/>
        <v>43904</v>
      </c>
      <c r="B2043" s="6" t="str">
        <f t="shared" si="63"/>
        <v>43904NH</v>
      </c>
      <c r="C2043" s="3">
        <v>20200314</v>
      </c>
      <c r="D2043" s="4" t="s">
        <v>38</v>
      </c>
      <c r="E2043" s="3">
        <v>7</v>
      </c>
      <c r="F2043" s="3">
        <v>212</v>
      </c>
      <c r="G2043" s="4"/>
      <c r="H2043" t="str">
        <f>VLOOKUP(D2043,StateLookup!B:B,1,FALSE)</f>
        <v>NH</v>
      </c>
    </row>
    <row r="2044" spans="1:8" ht="15.75" thickBot="1" x14ac:dyDescent="0.3">
      <c r="A2044" s="6">
        <f t="shared" si="62"/>
        <v>43904</v>
      </c>
      <c r="B2044" s="6" t="str">
        <f t="shared" si="63"/>
        <v>43904NJ</v>
      </c>
      <c r="C2044" s="3">
        <v>20200314</v>
      </c>
      <c r="D2044" s="4" t="s">
        <v>39</v>
      </c>
      <c r="E2044" s="3">
        <v>50</v>
      </c>
      <c r="F2044" s="3">
        <v>97</v>
      </c>
      <c r="G2044" s="3">
        <v>1</v>
      </c>
      <c r="H2044" t="str">
        <f>VLOOKUP(D2044,StateLookup!B:B,1,FALSE)</f>
        <v>NJ</v>
      </c>
    </row>
    <row r="2045" spans="1:8" ht="15.75" thickBot="1" x14ac:dyDescent="0.3">
      <c r="A2045" s="6">
        <f t="shared" si="62"/>
        <v>43904</v>
      </c>
      <c r="B2045" s="6" t="str">
        <f t="shared" si="63"/>
        <v>43904NM</v>
      </c>
      <c r="C2045" s="3">
        <v>20200314</v>
      </c>
      <c r="D2045" s="4" t="s">
        <v>40</v>
      </c>
      <c r="E2045" s="3">
        <v>10</v>
      </c>
      <c r="F2045" s="3">
        <v>237</v>
      </c>
      <c r="G2045" s="4"/>
      <c r="H2045" t="str">
        <f>VLOOKUP(D2045,StateLookup!B:B,1,FALSE)</f>
        <v>NM</v>
      </c>
    </row>
    <row r="2046" spans="1:8" ht="15.75" thickBot="1" x14ac:dyDescent="0.3">
      <c r="A2046" s="6">
        <f t="shared" si="62"/>
        <v>43904</v>
      </c>
      <c r="B2046" s="6" t="str">
        <f t="shared" si="63"/>
        <v>43904NV</v>
      </c>
      <c r="C2046" s="3">
        <v>20200314</v>
      </c>
      <c r="D2046" s="4" t="s">
        <v>41</v>
      </c>
      <c r="E2046" s="3">
        <v>20</v>
      </c>
      <c r="F2046" s="3">
        <v>168</v>
      </c>
      <c r="G2046" s="4"/>
      <c r="H2046" t="str">
        <f>VLOOKUP(D2046,StateLookup!B:B,1,FALSE)</f>
        <v>NV</v>
      </c>
    </row>
    <row r="2047" spans="1:8" ht="15.75" thickBot="1" x14ac:dyDescent="0.3">
      <c r="A2047" s="6">
        <f t="shared" si="62"/>
        <v>43904</v>
      </c>
      <c r="B2047" s="6" t="str">
        <f t="shared" si="63"/>
        <v>43904NY</v>
      </c>
      <c r="C2047" s="3">
        <v>20200314</v>
      </c>
      <c r="D2047" s="4" t="s">
        <v>42</v>
      </c>
      <c r="E2047" s="3">
        <v>524</v>
      </c>
      <c r="F2047" s="5">
        <v>2779</v>
      </c>
      <c r="G2047" s="4"/>
      <c r="H2047" t="str">
        <f>VLOOKUP(D2047,StateLookup!B:B,1,FALSE)</f>
        <v>NY</v>
      </c>
    </row>
    <row r="2048" spans="1:8" ht="15.75" thickBot="1" x14ac:dyDescent="0.3">
      <c r="A2048" s="6">
        <f t="shared" si="62"/>
        <v>43904</v>
      </c>
      <c r="B2048" s="6" t="str">
        <f t="shared" si="63"/>
        <v>43904OH</v>
      </c>
      <c r="C2048" s="3">
        <v>20200314</v>
      </c>
      <c r="D2048" s="4" t="s">
        <v>43</v>
      </c>
      <c r="E2048" s="3">
        <v>13</v>
      </c>
      <c r="F2048" s="3">
        <v>50</v>
      </c>
      <c r="G2048" s="4"/>
      <c r="H2048" t="str">
        <f>VLOOKUP(D2048,StateLookup!B:B,1,FALSE)</f>
        <v>OH</v>
      </c>
    </row>
    <row r="2049" spans="1:8" ht="15.75" thickBot="1" x14ac:dyDescent="0.3">
      <c r="A2049" s="6">
        <f t="shared" si="62"/>
        <v>43904</v>
      </c>
      <c r="B2049" s="6" t="str">
        <f t="shared" si="63"/>
        <v>43904OK</v>
      </c>
      <c r="C2049" s="3">
        <v>20200314</v>
      </c>
      <c r="D2049" s="4" t="s">
        <v>44</v>
      </c>
      <c r="E2049" s="3">
        <v>4</v>
      </c>
      <c r="F2049" s="3">
        <v>36</v>
      </c>
      <c r="G2049" s="4"/>
      <c r="H2049" t="str">
        <f>VLOOKUP(D2049,StateLookup!B:B,1,FALSE)</f>
        <v>OK</v>
      </c>
    </row>
    <row r="2050" spans="1:8" ht="15.75" thickBot="1" x14ac:dyDescent="0.3">
      <c r="A2050" s="6">
        <f t="shared" si="62"/>
        <v>43904</v>
      </c>
      <c r="B2050" s="6" t="str">
        <f t="shared" si="63"/>
        <v>43904OR</v>
      </c>
      <c r="C2050" s="3">
        <v>20200314</v>
      </c>
      <c r="D2050" s="4" t="s">
        <v>45</v>
      </c>
      <c r="E2050" s="3">
        <v>30</v>
      </c>
      <c r="F2050" s="3">
        <v>337</v>
      </c>
      <c r="G2050" s="4"/>
      <c r="H2050" t="str">
        <f>VLOOKUP(D2050,StateLookup!B:B,1,FALSE)</f>
        <v>OR</v>
      </c>
    </row>
    <row r="2051" spans="1:8" ht="15.75" thickBot="1" x14ac:dyDescent="0.3">
      <c r="A2051" s="6">
        <f t="shared" ref="A2051:A2114" si="64">DATE(LEFT(C2051,4),LEFT(RIGHT(C2051,4),2),RIGHT(C2051,2))</f>
        <v>43904</v>
      </c>
      <c r="B2051" s="6" t="str">
        <f t="shared" ref="B2051:B2114" si="65">A2051&amp;D2051</f>
        <v>43904PA</v>
      </c>
      <c r="C2051" s="3">
        <v>20200314</v>
      </c>
      <c r="D2051" s="4" t="s">
        <v>46</v>
      </c>
      <c r="E2051" s="3">
        <v>47</v>
      </c>
      <c r="F2051" s="3">
        <v>205</v>
      </c>
      <c r="G2051" s="4"/>
      <c r="H2051" t="str">
        <f>VLOOKUP(D2051,StateLookup!B:B,1,FALSE)</f>
        <v>PA</v>
      </c>
    </row>
    <row r="2052" spans="1:8" ht="15.75" thickBot="1" x14ac:dyDescent="0.3">
      <c r="A2052" s="6">
        <f t="shared" si="64"/>
        <v>43904</v>
      </c>
      <c r="B2052" s="6" t="str">
        <f t="shared" si="65"/>
        <v>43904RI</v>
      </c>
      <c r="C2052" s="3">
        <v>20200314</v>
      </c>
      <c r="D2052" s="4" t="s">
        <v>48</v>
      </c>
      <c r="E2052" s="3">
        <v>20</v>
      </c>
      <c r="F2052" s="3">
        <v>198</v>
      </c>
      <c r="G2052" s="4"/>
      <c r="H2052" t="str">
        <f>VLOOKUP(D2052,StateLookup!B:B,1,FALSE)</f>
        <v>RI</v>
      </c>
    </row>
    <row r="2053" spans="1:8" ht="15.75" thickBot="1" x14ac:dyDescent="0.3">
      <c r="A2053" s="6">
        <f t="shared" si="64"/>
        <v>43904</v>
      </c>
      <c r="B2053" s="6" t="str">
        <f t="shared" si="65"/>
        <v>43904SC</v>
      </c>
      <c r="C2053" s="3">
        <v>20200314</v>
      </c>
      <c r="D2053" s="4" t="s">
        <v>49</v>
      </c>
      <c r="E2053" s="3">
        <v>13</v>
      </c>
      <c r="F2053" s="3">
        <v>110</v>
      </c>
      <c r="G2053" s="4"/>
      <c r="H2053" t="str">
        <f>VLOOKUP(D2053,StateLookup!B:B,1,FALSE)</f>
        <v>SC</v>
      </c>
    </row>
    <row r="2054" spans="1:8" ht="15.75" thickBot="1" x14ac:dyDescent="0.3">
      <c r="A2054" s="6">
        <f t="shared" si="64"/>
        <v>43904</v>
      </c>
      <c r="B2054" s="6" t="str">
        <f t="shared" si="65"/>
        <v>43904SD</v>
      </c>
      <c r="C2054" s="3">
        <v>20200314</v>
      </c>
      <c r="D2054" s="4" t="s">
        <v>50</v>
      </c>
      <c r="E2054" s="3">
        <v>9</v>
      </c>
      <c r="F2054" s="3">
        <v>182</v>
      </c>
      <c r="G2054" s="4"/>
      <c r="H2054" t="str">
        <f>VLOOKUP(D2054,StateLookup!B:B,1,FALSE)</f>
        <v>SD</v>
      </c>
    </row>
    <row r="2055" spans="1:8" ht="15.75" thickBot="1" x14ac:dyDescent="0.3">
      <c r="A2055" s="6">
        <f t="shared" si="64"/>
        <v>43904</v>
      </c>
      <c r="B2055" s="6" t="str">
        <f t="shared" si="65"/>
        <v>43904TN</v>
      </c>
      <c r="C2055" s="3">
        <v>20200314</v>
      </c>
      <c r="D2055" s="4" t="s">
        <v>51</v>
      </c>
      <c r="E2055" s="3">
        <v>32</v>
      </c>
      <c r="F2055" s="3">
        <v>130</v>
      </c>
      <c r="G2055" s="4"/>
      <c r="H2055" t="str">
        <f>VLOOKUP(D2055,StateLookup!B:B,1,FALSE)</f>
        <v>TN</v>
      </c>
    </row>
    <row r="2056" spans="1:8" ht="15.75" thickBot="1" x14ac:dyDescent="0.3">
      <c r="A2056" s="6">
        <f t="shared" si="64"/>
        <v>43904</v>
      </c>
      <c r="B2056" s="6" t="str">
        <f t="shared" si="65"/>
        <v>43904TX</v>
      </c>
      <c r="C2056" s="3">
        <v>20200314</v>
      </c>
      <c r="D2056" s="4" t="s">
        <v>52</v>
      </c>
      <c r="E2056" s="3">
        <v>51</v>
      </c>
      <c r="F2056" s="4"/>
      <c r="G2056" s="4"/>
      <c r="H2056" t="str">
        <f>VLOOKUP(D2056,StateLookup!B:B,1,FALSE)</f>
        <v>TX</v>
      </c>
    </row>
    <row r="2057" spans="1:8" ht="15.75" thickBot="1" x14ac:dyDescent="0.3">
      <c r="A2057" s="6">
        <f t="shared" si="64"/>
        <v>43904</v>
      </c>
      <c r="B2057" s="6" t="str">
        <f t="shared" si="65"/>
        <v>43904UT</v>
      </c>
      <c r="C2057" s="3">
        <v>20200314</v>
      </c>
      <c r="D2057" s="4" t="s">
        <v>53</v>
      </c>
      <c r="E2057" s="3">
        <v>6</v>
      </c>
      <c r="F2057" s="3">
        <v>131</v>
      </c>
      <c r="G2057" s="4"/>
      <c r="H2057" t="str">
        <f>VLOOKUP(D2057,StateLookup!B:B,1,FALSE)</f>
        <v>UT</v>
      </c>
    </row>
    <row r="2058" spans="1:8" ht="15.75" thickBot="1" x14ac:dyDescent="0.3">
      <c r="A2058" s="6">
        <f t="shared" si="64"/>
        <v>43904</v>
      </c>
      <c r="B2058" s="6" t="str">
        <f t="shared" si="65"/>
        <v>43904VA</v>
      </c>
      <c r="C2058" s="3">
        <v>20200314</v>
      </c>
      <c r="D2058" s="4" t="s">
        <v>54</v>
      </c>
      <c r="E2058" s="3">
        <v>30</v>
      </c>
      <c r="F2058" s="3">
        <v>117</v>
      </c>
      <c r="G2058" s="4"/>
      <c r="H2058" t="str">
        <f>VLOOKUP(D2058,StateLookup!B:B,1,FALSE)</f>
        <v>VA</v>
      </c>
    </row>
    <row r="2059" spans="1:8" ht="15.75" thickBot="1" x14ac:dyDescent="0.3">
      <c r="A2059" s="6">
        <f t="shared" si="64"/>
        <v>43904</v>
      </c>
      <c r="B2059" s="6" t="str">
        <f t="shared" si="65"/>
        <v>43904VT</v>
      </c>
      <c r="C2059" s="3">
        <v>20200314</v>
      </c>
      <c r="D2059" s="4" t="s">
        <v>56</v>
      </c>
      <c r="E2059" s="3">
        <v>4</v>
      </c>
      <c r="F2059" s="3">
        <v>227</v>
      </c>
      <c r="G2059" s="4"/>
      <c r="H2059" t="str">
        <f>VLOOKUP(D2059,StateLookup!B:B,1,FALSE)</f>
        <v>VT</v>
      </c>
    </row>
    <row r="2060" spans="1:8" ht="15.75" thickBot="1" x14ac:dyDescent="0.3">
      <c r="A2060" s="6">
        <f t="shared" si="64"/>
        <v>43904</v>
      </c>
      <c r="B2060" s="6" t="str">
        <f t="shared" si="65"/>
        <v>43904WA</v>
      </c>
      <c r="C2060" s="3">
        <v>20200314</v>
      </c>
      <c r="D2060" s="4" t="s">
        <v>57</v>
      </c>
      <c r="E2060" s="3">
        <v>793</v>
      </c>
      <c r="F2060" s="5">
        <v>6001</v>
      </c>
      <c r="G2060" s="3">
        <v>51</v>
      </c>
      <c r="H2060" t="str">
        <f>VLOOKUP(D2060,StateLookup!B:B,1,FALSE)</f>
        <v>WA</v>
      </c>
    </row>
    <row r="2061" spans="1:8" ht="15.75" thickBot="1" x14ac:dyDescent="0.3">
      <c r="A2061" s="6">
        <f t="shared" si="64"/>
        <v>43904</v>
      </c>
      <c r="B2061" s="6" t="str">
        <f t="shared" si="65"/>
        <v>43904WI</v>
      </c>
      <c r="C2061" s="3">
        <v>20200314</v>
      </c>
      <c r="D2061" s="4" t="s">
        <v>58</v>
      </c>
      <c r="E2061" s="3">
        <v>19</v>
      </c>
      <c r="F2061" s="3">
        <v>169</v>
      </c>
      <c r="G2061" s="4"/>
      <c r="H2061" t="str">
        <f>VLOOKUP(D2061,StateLookup!B:B,1,FALSE)</f>
        <v>WI</v>
      </c>
    </row>
    <row r="2062" spans="1:8" ht="15.75" thickBot="1" x14ac:dyDescent="0.3">
      <c r="A2062" s="6">
        <f t="shared" si="64"/>
        <v>43904</v>
      </c>
      <c r="B2062" s="6" t="str">
        <f t="shared" si="65"/>
        <v>43904WV</v>
      </c>
      <c r="C2062" s="3">
        <v>20200314</v>
      </c>
      <c r="D2062" s="4" t="s">
        <v>59</v>
      </c>
      <c r="E2062" s="3">
        <v>0</v>
      </c>
      <c r="F2062" s="3">
        <v>26</v>
      </c>
      <c r="G2062" s="4"/>
      <c r="H2062" t="str">
        <f>VLOOKUP(D2062,StateLookup!B:B,1,FALSE)</f>
        <v>WV</v>
      </c>
    </row>
    <row r="2063" spans="1:8" ht="15.75" thickBot="1" x14ac:dyDescent="0.3">
      <c r="A2063" s="6">
        <f t="shared" si="64"/>
        <v>43904</v>
      </c>
      <c r="B2063" s="6" t="str">
        <f t="shared" si="65"/>
        <v>43904WY</v>
      </c>
      <c r="C2063" s="3">
        <v>20200314</v>
      </c>
      <c r="D2063" s="4" t="s">
        <v>60</v>
      </c>
      <c r="E2063" s="3">
        <v>2</v>
      </c>
      <c r="F2063" s="4"/>
      <c r="G2063" s="4"/>
      <c r="H2063" t="str">
        <f>VLOOKUP(D2063,StateLookup!B:B,1,FALSE)</f>
        <v>WY</v>
      </c>
    </row>
    <row r="2064" spans="1:8" ht="15.75" thickBot="1" x14ac:dyDescent="0.3">
      <c r="A2064" s="6">
        <f t="shared" si="64"/>
        <v>43903</v>
      </c>
      <c r="B2064" s="6" t="str">
        <f t="shared" si="65"/>
        <v>43903AK</v>
      </c>
      <c r="C2064" s="3">
        <v>20200313</v>
      </c>
      <c r="D2064" s="4" t="s">
        <v>5</v>
      </c>
      <c r="E2064" s="3">
        <v>1</v>
      </c>
      <c r="F2064" s="3">
        <v>59</v>
      </c>
      <c r="G2064" s="4"/>
      <c r="H2064" t="str">
        <f>VLOOKUP(D2064,StateLookup!B:B,1,FALSE)</f>
        <v>AK</v>
      </c>
    </row>
    <row r="2065" spans="1:8" ht="15.75" thickBot="1" x14ac:dyDescent="0.3">
      <c r="A2065" s="6">
        <f t="shared" si="64"/>
        <v>43903</v>
      </c>
      <c r="B2065" s="6" t="str">
        <f t="shared" si="65"/>
        <v>43903AL</v>
      </c>
      <c r="C2065" s="3">
        <v>20200313</v>
      </c>
      <c r="D2065" s="4" t="s">
        <v>6</v>
      </c>
      <c r="E2065" s="3">
        <v>1</v>
      </c>
      <c r="F2065" s="3">
        <v>11</v>
      </c>
      <c r="G2065" s="4"/>
      <c r="H2065" t="str">
        <f>VLOOKUP(D2065,StateLookup!B:B,1,FALSE)</f>
        <v>AL</v>
      </c>
    </row>
    <row r="2066" spans="1:8" ht="15.75" thickBot="1" x14ac:dyDescent="0.3">
      <c r="A2066" s="6">
        <f t="shared" si="64"/>
        <v>43903</v>
      </c>
      <c r="B2066" s="6" t="str">
        <f t="shared" si="65"/>
        <v>43903AR</v>
      </c>
      <c r="C2066" s="3">
        <v>20200313</v>
      </c>
      <c r="D2066" s="4" t="s">
        <v>7</v>
      </c>
      <c r="E2066" s="3">
        <v>9</v>
      </c>
      <c r="F2066" s="3">
        <v>30</v>
      </c>
      <c r="G2066" s="4"/>
      <c r="H2066" t="str">
        <f>VLOOKUP(D2066,StateLookup!B:B,1,FALSE)</f>
        <v>AR</v>
      </c>
    </row>
    <row r="2067" spans="1:8" ht="15.75" thickBot="1" x14ac:dyDescent="0.3">
      <c r="A2067" s="6">
        <f t="shared" si="64"/>
        <v>43903</v>
      </c>
      <c r="B2067" s="6" t="str">
        <f t="shared" si="65"/>
        <v>43903AZ</v>
      </c>
      <c r="C2067" s="3">
        <v>20200313</v>
      </c>
      <c r="D2067" s="4" t="s">
        <v>9</v>
      </c>
      <c r="E2067" s="3">
        <v>9</v>
      </c>
      <c r="F2067" s="3">
        <v>94</v>
      </c>
      <c r="G2067" s="3">
        <v>0</v>
      </c>
      <c r="H2067" t="str">
        <f>VLOOKUP(D2067,StateLookup!B:B,1,FALSE)</f>
        <v>AZ</v>
      </c>
    </row>
    <row r="2068" spans="1:8" ht="15.75" thickBot="1" x14ac:dyDescent="0.3">
      <c r="A2068" s="6">
        <f t="shared" si="64"/>
        <v>43903</v>
      </c>
      <c r="B2068" s="6" t="str">
        <f t="shared" si="65"/>
        <v>43903CA</v>
      </c>
      <c r="C2068" s="3">
        <v>20200313</v>
      </c>
      <c r="D2068" s="4" t="s">
        <v>10</v>
      </c>
      <c r="E2068" s="3">
        <v>202</v>
      </c>
      <c r="F2068" s="3">
        <v>916</v>
      </c>
      <c r="G2068" s="3">
        <v>4</v>
      </c>
      <c r="H2068" t="str">
        <f>VLOOKUP(D2068,StateLookup!B:B,1,FALSE)</f>
        <v>CA</v>
      </c>
    </row>
    <row r="2069" spans="1:8" ht="15.75" thickBot="1" x14ac:dyDescent="0.3">
      <c r="A2069" s="6">
        <f t="shared" si="64"/>
        <v>43903</v>
      </c>
      <c r="B2069" s="6" t="str">
        <f t="shared" si="65"/>
        <v>43903CO</v>
      </c>
      <c r="C2069" s="3">
        <v>20200313</v>
      </c>
      <c r="D2069" s="4" t="s">
        <v>11</v>
      </c>
      <c r="E2069" s="3">
        <v>72</v>
      </c>
      <c r="F2069" s="3">
        <v>524</v>
      </c>
      <c r="G2069" s="4"/>
      <c r="H2069" t="str">
        <f>VLOOKUP(D2069,StateLookup!B:B,1,FALSE)</f>
        <v>CO</v>
      </c>
    </row>
    <row r="2070" spans="1:8" ht="15.75" thickBot="1" x14ac:dyDescent="0.3">
      <c r="A2070" s="6">
        <f t="shared" si="64"/>
        <v>43903</v>
      </c>
      <c r="B2070" s="6" t="str">
        <f t="shared" si="65"/>
        <v>43903CT</v>
      </c>
      <c r="C2070" s="3">
        <v>20200313</v>
      </c>
      <c r="D2070" s="4" t="s">
        <v>12</v>
      </c>
      <c r="E2070" s="3">
        <v>6</v>
      </c>
      <c r="F2070" s="3">
        <v>99</v>
      </c>
      <c r="G2070" s="4"/>
      <c r="H2070" t="str">
        <f>VLOOKUP(D2070,StateLookup!B:B,1,FALSE)</f>
        <v>CT</v>
      </c>
    </row>
    <row r="2071" spans="1:8" ht="15.75" thickBot="1" x14ac:dyDescent="0.3">
      <c r="A2071" s="6">
        <f t="shared" si="64"/>
        <v>43903</v>
      </c>
      <c r="B2071" s="6" t="str">
        <f t="shared" si="65"/>
        <v>43903DC</v>
      </c>
      <c r="C2071" s="3">
        <v>20200313</v>
      </c>
      <c r="D2071" s="4" t="s">
        <v>13</v>
      </c>
      <c r="E2071" s="3">
        <v>10</v>
      </c>
      <c r="F2071" s="3">
        <v>20</v>
      </c>
      <c r="G2071" s="4"/>
      <c r="H2071" t="str">
        <f>VLOOKUP(D2071,StateLookup!B:B,1,FALSE)</f>
        <v>DC</v>
      </c>
    </row>
    <row r="2072" spans="1:8" ht="15.75" thickBot="1" x14ac:dyDescent="0.3">
      <c r="A2072" s="6">
        <f t="shared" si="64"/>
        <v>43903</v>
      </c>
      <c r="B2072" s="6" t="str">
        <f t="shared" si="65"/>
        <v>43903DE</v>
      </c>
      <c r="C2072" s="3">
        <v>20200313</v>
      </c>
      <c r="D2072" s="4" t="s">
        <v>14</v>
      </c>
      <c r="E2072" s="3">
        <v>4</v>
      </c>
      <c r="F2072" s="3">
        <v>30</v>
      </c>
      <c r="G2072" s="4"/>
      <c r="H2072" t="str">
        <f>VLOOKUP(D2072,StateLookup!B:B,1,FALSE)</f>
        <v>DE</v>
      </c>
    </row>
    <row r="2073" spans="1:8" ht="15.75" thickBot="1" x14ac:dyDescent="0.3">
      <c r="A2073" s="6">
        <f t="shared" si="64"/>
        <v>43903</v>
      </c>
      <c r="B2073" s="6" t="str">
        <f t="shared" si="65"/>
        <v>43903FL</v>
      </c>
      <c r="C2073" s="3">
        <v>20200313</v>
      </c>
      <c r="D2073" s="4" t="s">
        <v>15</v>
      </c>
      <c r="E2073" s="3">
        <v>50</v>
      </c>
      <c r="F2073" s="3">
        <v>478</v>
      </c>
      <c r="G2073" s="3">
        <v>2</v>
      </c>
      <c r="H2073" t="str">
        <f>VLOOKUP(D2073,StateLookup!B:B,1,FALSE)</f>
        <v>FL</v>
      </c>
    </row>
    <row r="2074" spans="1:8" ht="15.75" thickBot="1" x14ac:dyDescent="0.3">
      <c r="A2074" s="6">
        <f t="shared" si="64"/>
        <v>43903</v>
      </c>
      <c r="B2074" s="6" t="str">
        <f t="shared" si="65"/>
        <v>43903GA</v>
      </c>
      <c r="C2074" s="3">
        <v>20200313</v>
      </c>
      <c r="D2074" s="4" t="s">
        <v>16</v>
      </c>
      <c r="E2074" s="3">
        <v>42</v>
      </c>
      <c r="F2074" s="4"/>
      <c r="G2074" s="3">
        <v>1</v>
      </c>
      <c r="H2074" t="str">
        <f>VLOOKUP(D2074,StateLookup!B:B,1,FALSE)</f>
        <v>GA</v>
      </c>
    </row>
    <row r="2075" spans="1:8" ht="15.75" thickBot="1" x14ac:dyDescent="0.3">
      <c r="A2075" s="6">
        <f t="shared" si="64"/>
        <v>43903</v>
      </c>
      <c r="B2075" s="6" t="str">
        <f t="shared" si="65"/>
        <v>43903HI</v>
      </c>
      <c r="C2075" s="3">
        <v>20200313</v>
      </c>
      <c r="D2075" s="4" t="s">
        <v>18</v>
      </c>
      <c r="E2075" s="3">
        <v>2</v>
      </c>
      <c r="F2075" s="4"/>
      <c r="G2075" s="4"/>
      <c r="H2075" t="str">
        <f>VLOOKUP(D2075,StateLookup!B:B,1,FALSE)</f>
        <v>HI</v>
      </c>
    </row>
    <row r="2076" spans="1:8" ht="15.75" thickBot="1" x14ac:dyDescent="0.3">
      <c r="A2076" s="6">
        <f t="shared" si="64"/>
        <v>43903</v>
      </c>
      <c r="B2076" s="6" t="str">
        <f t="shared" si="65"/>
        <v>43903IA</v>
      </c>
      <c r="C2076" s="3">
        <v>20200313</v>
      </c>
      <c r="D2076" s="4" t="s">
        <v>19</v>
      </c>
      <c r="E2076" s="3">
        <v>16</v>
      </c>
      <c r="F2076" s="3">
        <v>83</v>
      </c>
      <c r="G2076" s="4"/>
      <c r="H2076" t="str">
        <f>VLOOKUP(D2076,StateLookup!B:B,1,FALSE)</f>
        <v>IA</v>
      </c>
    </row>
    <row r="2077" spans="1:8" ht="15.75" thickBot="1" x14ac:dyDescent="0.3">
      <c r="A2077" s="6">
        <f t="shared" si="64"/>
        <v>43903</v>
      </c>
      <c r="B2077" s="6" t="str">
        <f t="shared" si="65"/>
        <v>43903ID</v>
      </c>
      <c r="C2077" s="3">
        <v>20200313</v>
      </c>
      <c r="D2077" s="4" t="s">
        <v>20</v>
      </c>
      <c r="E2077" s="3">
        <v>0</v>
      </c>
      <c r="F2077" s="3">
        <v>131</v>
      </c>
      <c r="G2077" s="4"/>
      <c r="H2077" t="str">
        <f>VLOOKUP(D2077,StateLookup!B:B,1,FALSE)</f>
        <v>ID</v>
      </c>
    </row>
    <row r="2078" spans="1:8" ht="15.75" thickBot="1" x14ac:dyDescent="0.3">
      <c r="A2078" s="6">
        <f t="shared" si="64"/>
        <v>43903</v>
      </c>
      <c r="B2078" s="6" t="str">
        <f t="shared" si="65"/>
        <v>43903IL</v>
      </c>
      <c r="C2078" s="3">
        <v>20200313</v>
      </c>
      <c r="D2078" s="4" t="s">
        <v>21</v>
      </c>
      <c r="E2078" s="3">
        <v>32</v>
      </c>
      <c r="F2078" s="3">
        <v>294</v>
      </c>
      <c r="G2078" s="4"/>
      <c r="H2078" t="str">
        <f>VLOOKUP(D2078,StateLookup!B:B,1,FALSE)</f>
        <v>IL</v>
      </c>
    </row>
    <row r="2079" spans="1:8" ht="15.75" thickBot="1" x14ac:dyDescent="0.3">
      <c r="A2079" s="6">
        <f t="shared" si="64"/>
        <v>43903</v>
      </c>
      <c r="B2079" s="6" t="str">
        <f t="shared" si="65"/>
        <v>43903IN</v>
      </c>
      <c r="C2079" s="3">
        <v>20200313</v>
      </c>
      <c r="D2079" s="4" t="s">
        <v>22</v>
      </c>
      <c r="E2079" s="3">
        <v>12</v>
      </c>
      <c r="F2079" s="3">
        <v>61</v>
      </c>
      <c r="G2079" s="4"/>
      <c r="H2079" t="str">
        <f>VLOOKUP(D2079,StateLookup!B:B,1,FALSE)</f>
        <v>IN</v>
      </c>
    </row>
    <row r="2080" spans="1:8" ht="15.75" thickBot="1" x14ac:dyDescent="0.3">
      <c r="A2080" s="6">
        <f t="shared" si="64"/>
        <v>43903</v>
      </c>
      <c r="B2080" s="6" t="str">
        <f t="shared" si="65"/>
        <v>43903KS</v>
      </c>
      <c r="C2080" s="3">
        <v>20200313</v>
      </c>
      <c r="D2080" s="4" t="s">
        <v>23</v>
      </c>
      <c r="E2080" s="3">
        <v>6</v>
      </c>
      <c r="F2080" s="3">
        <v>93</v>
      </c>
      <c r="G2080" s="4"/>
      <c r="H2080" t="str">
        <f>VLOOKUP(D2080,StateLookup!B:B,1,FALSE)</f>
        <v>KS</v>
      </c>
    </row>
    <row r="2081" spans="1:8" ht="15.75" thickBot="1" x14ac:dyDescent="0.3">
      <c r="A2081" s="6">
        <f t="shared" si="64"/>
        <v>43903</v>
      </c>
      <c r="B2081" s="6" t="str">
        <f t="shared" si="65"/>
        <v>43903KY</v>
      </c>
      <c r="C2081" s="3">
        <v>20200313</v>
      </c>
      <c r="D2081" s="4" t="s">
        <v>24</v>
      </c>
      <c r="E2081" s="3">
        <v>11</v>
      </c>
      <c r="F2081" s="3">
        <v>107</v>
      </c>
      <c r="G2081" s="4"/>
      <c r="H2081" t="str">
        <f>VLOOKUP(D2081,StateLookup!B:B,1,FALSE)</f>
        <v>KY</v>
      </c>
    </row>
    <row r="2082" spans="1:8" ht="15.75" thickBot="1" x14ac:dyDescent="0.3">
      <c r="A2082" s="6">
        <f t="shared" si="64"/>
        <v>43903</v>
      </c>
      <c r="B2082" s="6" t="str">
        <f t="shared" si="65"/>
        <v>43903LA</v>
      </c>
      <c r="C2082" s="3">
        <v>20200313</v>
      </c>
      <c r="D2082" s="4" t="s">
        <v>25</v>
      </c>
      <c r="E2082" s="3">
        <v>36</v>
      </c>
      <c r="F2082" s="3">
        <v>37</v>
      </c>
      <c r="G2082" s="4"/>
      <c r="H2082" t="str">
        <f>VLOOKUP(D2082,StateLookup!B:B,1,FALSE)</f>
        <v>LA</v>
      </c>
    </row>
    <row r="2083" spans="1:8" ht="15.75" thickBot="1" x14ac:dyDescent="0.3">
      <c r="A2083" s="6">
        <f t="shared" si="64"/>
        <v>43903</v>
      </c>
      <c r="B2083" s="6" t="str">
        <f t="shared" si="65"/>
        <v>43903MA</v>
      </c>
      <c r="C2083" s="3">
        <v>20200313</v>
      </c>
      <c r="D2083" s="4" t="s">
        <v>26</v>
      </c>
      <c r="E2083" s="3">
        <v>123</v>
      </c>
      <c r="F2083" s="3">
        <v>92</v>
      </c>
      <c r="G2083" s="4"/>
      <c r="H2083" t="str">
        <f>VLOOKUP(D2083,StateLookup!B:B,1,FALSE)</f>
        <v>MA</v>
      </c>
    </row>
    <row r="2084" spans="1:8" ht="15.75" thickBot="1" x14ac:dyDescent="0.3">
      <c r="A2084" s="6">
        <f t="shared" si="64"/>
        <v>43903</v>
      </c>
      <c r="B2084" s="6" t="str">
        <f t="shared" si="65"/>
        <v>43903MD</v>
      </c>
      <c r="C2084" s="3">
        <v>20200313</v>
      </c>
      <c r="D2084" s="4" t="s">
        <v>27</v>
      </c>
      <c r="E2084" s="3">
        <v>17</v>
      </c>
      <c r="F2084" s="3">
        <v>94</v>
      </c>
      <c r="G2084" s="4"/>
      <c r="H2084" t="str">
        <f>VLOOKUP(D2084,StateLookup!B:B,1,FALSE)</f>
        <v>MD</v>
      </c>
    </row>
    <row r="2085" spans="1:8" ht="15.75" thickBot="1" x14ac:dyDescent="0.3">
      <c r="A2085" s="6">
        <f t="shared" si="64"/>
        <v>43903</v>
      </c>
      <c r="B2085" s="6" t="str">
        <f t="shared" si="65"/>
        <v>43903ME</v>
      </c>
      <c r="C2085" s="3">
        <v>20200313</v>
      </c>
      <c r="D2085" s="4" t="s">
        <v>28</v>
      </c>
      <c r="E2085" s="3">
        <v>3</v>
      </c>
      <c r="F2085" s="3">
        <v>91</v>
      </c>
      <c r="G2085" s="4"/>
      <c r="H2085" t="str">
        <f>VLOOKUP(D2085,StateLookup!B:B,1,FALSE)</f>
        <v>ME</v>
      </c>
    </row>
    <row r="2086" spans="1:8" ht="15.75" thickBot="1" x14ac:dyDescent="0.3">
      <c r="A2086" s="6">
        <f t="shared" si="64"/>
        <v>43903</v>
      </c>
      <c r="B2086" s="6" t="str">
        <f t="shared" si="65"/>
        <v>43903MI</v>
      </c>
      <c r="C2086" s="3">
        <v>20200313</v>
      </c>
      <c r="D2086" s="4" t="s">
        <v>29</v>
      </c>
      <c r="E2086" s="3">
        <v>945</v>
      </c>
      <c r="F2086" s="3">
        <v>133</v>
      </c>
      <c r="G2086" s="4"/>
      <c r="H2086" t="str">
        <f>VLOOKUP(D2086,StateLookup!B:B,1,FALSE)</f>
        <v>MI</v>
      </c>
    </row>
    <row r="2087" spans="1:8" ht="15.75" thickBot="1" x14ac:dyDescent="0.3">
      <c r="A2087" s="6">
        <f t="shared" si="64"/>
        <v>43903</v>
      </c>
      <c r="B2087" s="6" t="str">
        <f t="shared" si="65"/>
        <v>43903MN</v>
      </c>
      <c r="C2087" s="3">
        <v>20200313</v>
      </c>
      <c r="D2087" s="4" t="s">
        <v>30</v>
      </c>
      <c r="E2087" s="3">
        <v>14</v>
      </c>
      <c r="F2087" s="3">
        <v>541</v>
      </c>
      <c r="G2087" s="4"/>
      <c r="H2087" t="str">
        <f>VLOOKUP(D2087,StateLookup!B:B,1,FALSE)</f>
        <v>MN</v>
      </c>
    </row>
    <row r="2088" spans="1:8" ht="15.75" thickBot="1" x14ac:dyDescent="0.3">
      <c r="A2088" s="6">
        <f t="shared" si="64"/>
        <v>43903</v>
      </c>
      <c r="B2088" s="6" t="str">
        <f t="shared" si="65"/>
        <v>43903MO</v>
      </c>
      <c r="C2088" s="3">
        <v>20200313</v>
      </c>
      <c r="D2088" s="4" t="s">
        <v>31</v>
      </c>
      <c r="E2088" s="3">
        <v>2</v>
      </c>
      <c r="F2088" s="3">
        <v>71</v>
      </c>
      <c r="G2088" s="4"/>
      <c r="H2088" t="str">
        <f>VLOOKUP(D2088,StateLookup!B:B,1,FALSE)</f>
        <v>MO</v>
      </c>
    </row>
    <row r="2089" spans="1:8" ht="15.75" thickBot="1" x14ac:dyDescent="0.3">
      <c r="A2089" s="6">
        <f t="shared" si="64"/>
        <v>43903</v>
      </c>
      <c r="B2089" s="6" t="str">
        <f t="shared" si="65"/>
        <v>43903MS</v>
      </c>
      <c r="C2089" s="3">
        <v>20200313</v>
      </c>
      <c r="D2089" s="4" t="s">
        <v>33</v>
      </c>
      <c r="E2089" s="3">
        <v>4</v>
      </c>
      <c r="F2089" s="3">
        <v>41</v>
      </c>
      <c r="G2089" s="4"/>
      <c r="H2089" t="str">
        <f>VLOOKUP(D2089,StateLookup!B:B,1,FALSE)</f>
        <v>MS</v>
      </c>
    </row>
    <row r="2090" spans="1:8" ht="15.75" thickBot="1" x14ac:dyDescent="0.3">
      <c r="A2090" s="6">
        <f t="shared" si="64"/>
        <v>43903</v>
      </c>
      <c r="B2090" s="6" t="str">
        <f t="shared" si="65"/>
        <v>43903MT</v>
      </c>
      <c r="C2090" s="3">
        <v>20200313</v>
      </c>
      <c r="D2090" s="4" t="s">
        <v>34</v>
      </c>
      <c r="E2090" s="3">
        <v>1</v>
      </c>
      <c r="F2090" s="3">
        <v>55</v>
      </c>
      <c r="G2090" s="4"/>
      <c r="H2090" t="str">
        <f>VLOOKUP(D2090,StateLookup!B:B,1,FALSE)</f>
        <v>MT</v>
      </c>
    </row>
    <row r="2091" spans="1:8" ht="15.75" thickBot="1" x14ac:dyDescent="0.3">
      <c r="A2091" s="6">
        <f t="shared" si="64"/>
        <v>43903</v>
      </c>
      <c r="B2091" s="6" t="str">
        <f t="shared" si="65"/>
        <v>43903NC</v>
      </c>
      <c r="C2091" s="3">
        <v>20200313</v>
      </c>
      <c r="D2091" s="4" t="s">
        <v>35</v>
      </c>
      <c r="E2091" s="3">
        <v>15</v>
      </c>
      <c r="F2091" s="3">
        <v>86</v>
      </c>
      <c r="G2091" s="4"/>
      <c r="H2091" t="str">
        <f>VLOOKUP(D2091,StateLookup!B:B,1,FALSE)</f>
        <v>NC</v>
      </c>
    </row>
    <row r="2092" spans="1:8" ht="15.75" thickBot="1" x14ac:dyDescent="0.3">
      <c r="A2092" s="6">
        <f t="shared" si="64"/>
        <v>43903</v>
      </c>
      <c r="B2092" s="6" t="str">
        <f t="shared" si="65"/>
        <v>43903ND</v>
      </c>
      <c r="C2092" s="3">
        <v>20200313</v>
      </c>
      <c r="D2092" s="4" t="s">
        <v>36</v>
      </c>
      <c r="E2092" s="3">
        <v>1</v>
      </c>
      <c r="F2092" s="3">
        <v>39</v>
      </c>
      <c r="G2092" s="3">
        <v>0</v>
      </c>
      <c r="H2092" t="str">
        <f>VLOOKUP(D2092,StateLookup!B:B,1,FALSE)</f>
        <v>ND</v>
      </c>
    </row>
    <row r="2093" spans="1:8" ht="15.75" thickBot="1" x14ac:dyDescent="0.3">
      <c r="A2093" s="6">
        <f t="shared" si="64"/>
        <v>43903</v>
      </c>
      <c r="B2093" s="6" t="str">
        <f t="shared" si="65"/>
        <v>43903NE</v>
      </c>
      <c r="C2093" s="3">
        <v>20200313</v>
      </c>
      <c r="D2093" s="4" t="s">
        <v>37</v>
      </c>
      <c r="E2093" s="3">
        <v>13</v>
      </c>
      <c r="F2093" s="3">
        <v>80</v>
      </c>
      <c r="G2093" s="4"/>
      <c r="H2093" t="str">
        <f>VLOOKUP(D2093,StateLookup!B:B,1,FALSE)</f>
        <v>NE</v>
      </c>
    </row>
    <row r="2094" spans="1:8" ht="15.75" thickBot="1" x14ac:dyDescent="0.3">
      <c r="A2094" s="6">
        <f t="shared" si="64"/>
        <v>43903</v>
      </c>
      <c r="B2094" s="6" t="str">
        <f t="shared" si="65"/>
        <v>43903NH</v>
      </c>
      <c r="C2094" s="3">
        <v>20200313</v>
      </c>
      <c r="D2094" s="4" t="s">
        <v>38</v>
      </c>
      <c r="E2094" s="3">
        <v>6</v>
      </c>
      <c r="F2094" s="3">
        <v>94</v>
      </c>
      <c r="G2094" s="4"/>
      <c r="H2094" t="str">
        <f>VLOOKUP(D2094,StateLookup!B:B,1,FALSE)</f>
        <v>NH</v>
      </c>
    </row>
    <row r="2095" spans="1:8" ht="15.75" thickBot="1" x14ac:dyDescent="0.3">
      <c r="A2095" s="6">
        <f t="shared" si="64"/>
        <v>43903</v>
      </c>
      <c r="B2095" s="6" t="str">
        <f t="shared" si="65"/>
        <v>43903NJ</v>
      </c>
      <c r="C2095" s="3">
        <v>20200313</v>
      </c>
      <c r="D2095" s="4" t="s">
        <v>39</v>
      </c>
      <c r="E2095" s="3">
        <v>50</v>
      </c>
      <c r="F2095" s="3">
        <v>97</v>
      </c>
      <c r="G2095" s="3">
        <v>1</v>
      </c>
      <c r="H2095" t="str">
        <f>VLOOKUP(D2095,StateLookup!B:B,1,FALSE)</f>
        <v>NJ</v>
      </c>
    </row>
    <row r="2096" spans="1:8" ht="15.75" thickBot="1" x14ac:dyDescent="0.3">
      <c r="A2096" s="6">
        <f t="shared" si="64"/>
        <v>43903</v>
      </c>
      <c r="B2096" s="6" t="str">
        <f t="shared" si="65"/>
        <v>43903NM</v>
      </c>
      <c r="C2096" s="3">
        <v>20200313</v>
      </c>
      <c r="D2096" s="4" t="s">
        <v>40</v>
      </c>
      <c r="E2096" s="3">
        <v>10</v>
      </c>
      <c r="F2096" s="3">
        <v>190</v>
      </c>
      <c r="G2096" s="4"/>
      <c r="H2096" t="str">
        <f>VLOOKUP(D2096,StateLookup!B:B,1,FALSE)</f>
        <v>NM</v>
      </c>
    </row>
    <row r="2097" spans="1:8" ht="15.75" thickBot="1" x14ac:dyDescent="0.3">
      <c r="A2097" s="6">
        <f t="shared" si="64"/>
        <v>43903</v>
      </c>
      <c r="B2097" s="6" t="str">
        <f t="shared" si="65"/>
        <v>43903NV</v>
      </c>
      <c r="C2097" s="3">
        <v>20200313</v>
      </c>
      <c r="D2097" s="4" t="s">
        <v>41</v>
      </c>
      <c r="E2097" s="3">
        <v>11</v>
      </c>
      <c r="F2097" s="3">
        <v>168</v>
      </c>
      <c r="G2097" s="4"/>
      <c r="H2097" t="str">
        <f>VLOOKUP(D2097,StateLookup!B:B,1,FALSE)</f>
        <v>NV</v>
      </c>
    </row>
    <row r="2098" spans="1:8" ht="15.75" thickBot="1" x14ac:dyDescent="0.3">
      <c r="A2098" s="6">
        <f t="shared" si="64"/>
        <v>43903</v>
      </c>
      <c r="B2098" s="6" t="str">
        <f t="shared" si="65"/>
        <v>43903NY</v>
      </c>
      <c r="C2098" s="3">
        <v>20200313</v>
      </c>
      <c r="D2098" s="4" t="s">
        <v>42</v>
      </c>
      <c r="E2098" s="3">
        <v>421</v>
      </c>
      <c r="F2098" s="5">
        <v>2779</v>
      </c>
      <c r="G2098" s="4"/>
      <c r="H2098" t="str">
        <f>VLOOKUP(D2098,StateLookup!B:B,1,FALSE)</f>
        <v>NY</v>
      </c>
    </row>
    <row r="2099" spans="1:8" ht="15.75" thickBot="1" x14ac:dyDescent="0.3">
      <c r="A2099" s="6">
        <f t="shared" si="64"/>
        <v>43903</v>
      </c>
      <c r="B2099" s="6" t="str">
        <f t="shared" si="65"/>
        <v>43903OH</v>
      </c>
      <c r="C2099" s="3">
        <v>20200313</v>
      </c>
      <c r="D2099" s="4" t="s">
        <v>43</v>
      </c>
      <c r="E2099" s="3">
        <v>13</v>
      </c>
      <c r="F2099" s="3">
        <v>50</v>
      </c>
      <c r="G2099" s="4"/>
      <c r="H2099" t="str">
        <f>VLOOKUP(D2099,StateLookup!B:B,1,FALSE)</f>
        <v>OH</v>
      </c>
    </row>
    <row r="2100" spans="1:8" ht="15.75" thickBot="1" x14ac:dyDescent="0.3">
      <c r="A2100" s="6">
        <f t="shared" si="64"/>
        <v>43903</v>
      </c>
      <c r="B2100" s="6" t="str">
        <f t="shared" si="65"/>
        <v>43903OK</v>
      </c>
      <c r="C2100" s="3">
        <v>20200313</v>
      </c>
      <c r="D2100" s="4" t="s">
        <v>44</v>
      </c>
      <c r="E2100" s="3">
        <v>3</v>
      </c>
      <c r="F2100" s="3">
        <v>36</v>
      </c>
      <c r="G2100" s="4"/>
      <c r="H2100" t="str">
        <f>VLOOKUP(D2100,StateLookup!B:B,1,FALSE)</f>
        <v>OK</v>
      </c>
    </row>
    <row r="2101" spans="1:8" ht="15.75" thickBot="1" x14ac:dyDescent="0.3">
      <c r="A2101" s="6">
        <f t="shared" si="64"/>
        <v>43903</v>
      </c>
      <c r="B2101" s="6" t="str">
        <f t="shared" si="65"/>
        <v>43903OR</v>
      </c>
      <c r="C2101" s="3">
        <v>20200313</v>
      </c>
      <c r="D2101" s="4" t="s">
        <v>45</v>
      </c>
      <c r="E2101" s="3">
        <v>30</v>
      </c>
      <c r="F2101" s="3">
        <v>337</v>
      </c>
      <c r="G2101" s="4"/>
      <c r="H2101" t="str">
        <f>VLOOKUP(D2101,StateLookup!B:B,1,FALSE)</f>
        <v>OR</v>
      </c>
    </row>
    <row r="2102" spans="1:8" ht="15.75" thickBot="1" x14ac:dyDescent="0.3">
      <c r="A2102" s="6">
        <f t="shared" si="64"/>
        <v>43903</v>
      </c>
      <c r="B2102" s="6" t="str">
        <f t="shared" si="65"/>
        <v>43903PA</v>
      </c>
      <c r="C2102" s="3">
        <v>20200313</v>
      </c>
      <c r="D2102" s="4" t="s">
        <v>46</v>
      </c>
      <c r="E2102" s="3">
        <v>41</v>
      </c>
      <c r="F2102" s="3">
        <v>140</v>
      </c>
      <c r="G2102" s="4"/>
      <c r="H2102" t="str">
        <f>VLOOKUP(D2102,StateLookup!B:B,1,FALSE)</f>
        <v>PA</v>
      </c>
    </row>
    <row r="2103" spans="1:8" ht="15.75" thickBot="1" x14ac:dyDescent="0.3">
      <c r="A2103" s="6">
        <f t="shared" si="64"/>
        <v>43903</v>
      </c>
      <c r="B2103" s="6" t="str">
        <f t="shared" si="65"/>
        <v>43903RI</v>
      </c>
      <c r="C2103" s="3">
        <v>20200313</v>
      </c>
      <c r="D2103" s="4" t="s">
        <v>48</v>
      </c>
      <c r="E2103" s="3">
        <v>14</v>
      </c>
      <c r="F2103" s="3">
        <v>142</v>
      </c>
      <c r="G2103" s="4"/>
      <c r="H2103" t="str">
        <f>VLOOKUP(D2103,StateLookup!B:B,1,FALSE)</f>
        <v>RI</v>
      </c>
    </row>
    <row r="2104" spans="1:8" ht="15.75" thickBot="1" x14ac:dyDescent="0.3">
      <c r="A2104" s="6">
        <f t="shared" si="64"/>
        <v>43903</v>
      </c>
      <c r="B2104" s="6" t="str">
        <f t="shared" si="65"/>
        <v>43903SC</v>
      </c>
      <c r="C2104" s="3">
        <v>20200313</v>
      </c>
      <c r="D2104" s="4" t="s">
        <v>49</v>
      </c>
      <c r="E2104" s="3">
        <v>12</v>
      </c>
      <c r="F2104" s="3">
        <v>75</v>
      </c>
      <c r="G2104" s="4"/>
      <c r="H2104" t="str">
        <f>VLOOKUP(D2104,StateLookup!B:B,1,FALSE)</f>
        <v>SC</v>
      </c>
    </row>
    <row r="2105" spans="1:8" ht="15.75" thickBot="1" x14ac:dyDescent="0.3">
      <c r="A2105" s="6">
        <f t="shared" si="64"/>
        <v>43903</v>
      </c>
      <c r="B2105" s="6" t="str">
        <f t="shared" si="65"/>
        <v>43903SD</v>
      </c>
      <c r="C2105" s="3">
        <v>20200313</v>
      </c>
      <c r="D2105" s="4" t="s">
        <v>50</v>
      </c>
      <c r="E2105" s="3">
        <v>9</v>
      </c>
      <c r="F2105" s="3">
        <v>73</v>
      </c>
      <c r="G2105" s="4"/>
      <c r="H2105" t="str">
        <f>VLOOKUP(D2105,StateLookup!B:B,1,FALSE)</f>
        <v>SD</v>
      </c>
    </row>
    <row r="2106" spans="1:8" ht="15.75" thickBot="1" x14ac:dyDescent="0.3">
      <c r="A2106" s="6">
        <f t="shared" si="64"/>
        <v>43903</v>
      </c>
      <c r="B2106" s="6" t="str">
        <f t="shared" si="65"/>
        <v>43903TN</v>
      </c>
      <c r="C2106" s="3">
        <v>20200313</v>
      </c>
      <c r="D2106" s="4" t="s">
        <v>51</v>
      </c>
      <c r="E2106" s="3">
        <v>26</v>
      </c>
      <c r="F2106" s="3">
        <v>116</v>
      </c>
      <c r="G2106" s="4"/>
      <c r="H2106" t="str">
        <f>VLOOKUP(D2106,StateLookup!B:B,1,FALSE)</f>
        <v>TN</v>
      </c>
    </row>
    <row r="2107" spans="1:8" ht="15.75" thickBot="1" x14ac:dyDescent="0.3">
      <c r="A2107" s="6">
        <f t="shared" si="64"/>
        <v>43903</v>
      </c>
      <c r="B2107" s="6" t="str">
        <f t="shared" si="65"/>
        <v>43903TX</v>
      </c>
      <c r="C2107" s="3">
        <v>20200313</v>
      </c>
      <c r="D2107" s="4" t="s">
        <v>52</v>
      </c>
      <c r="E2107" s="3">
        <v>39</v>
      </c>
      <c r="F2107" s="4"/>
      <c r="G2107" s="4"/>
      <c r="H2107" t="str">
        <f>VLOOKUP(D2107,StateLookup!B:B,1,FALSE)</f>
        <v>TX</v>
      </c>
    </row>
    <row r="2108" spans="1:8" ht="15.75" thickBot="1" x14ac:dyDescent="0.3">
      <c r="A2108" s="6">
        <f t="shared" si="64"/>
        <v>43903</v>
      </c>
      <c r="B2108" s="6" t="str">
        <f t="shared" si="65"/>
        <v>43903UT</v>
      </c>
      <c r="C2108" s="3">
        <v>20200313</v>
      </c>
      <c r="D2108" s="4" t="s">
        <v>53</v>
      </c>
      <c r="E2108" s="3">
        <v>6</v>
      </c>
      <c r="F2108" s="3">
        <v>131</v>
      </c>
      <c r="G2108" s="4"/>
      <c r="H2108" t="str">
        <f>VLOOKUP(D2108,StateLookup!B:B,1,FALSE)</f>
        <v>UT</v>
      </c>
    </row>
    <row r="2109" spans="1:8" ht="15.75" thickBot="1" x14ac:dyDescent="0.3">
      <c r="A2109" s="6">
        <f t="shared" si="64"/>
        <v>43903</v>
      </c>
      <c r="B2109" s="6" t="str">
        <f t="shared" si="65"/>
        <v>43903VA</v>
      </c>
      <c r="C2109" s="3">
        <v>20200313</v>
      </c>
      <c r="D2109" s="4" t="s">
        <v>54</v>
      </c>
      <c r="E2109" s="3">
        <v>30</v>
      </c>
      <c r="F2109" s="3">
        <v>117</v>
      </c>
      <c r="G2109" s="4"/>
      <c r="H2109" t="str">
        <f>VLOOKUP(D2109,StateLookup!B:B,1,FALSE)</f>
        <v>VA</v>
      </c>
    </row>
    <row r="2110" spans="1:8" ht="15.75" thickBot="1" x14ac:dyDescent="0.3">
      <c r="A2110" s="6">
        <f t="shared" si="64"/>
        <v>43903</v>
      </c>
      <c r="B2110" s="6" t="str">
        <f t="shared" si="65"/>
        <v>43903VT</v>
      </c>
      <c r="C2110" s="3">
        <v>20200313</v>
      </c>
      <c r="D2110" s="4" t="s">
        <v>56</v>
      </c>
      <c r="E2110" s="3">
        <v>2</v>
      </c>
      <c r="F2110" s="3">
        <v>142</v>
      </c>
      <c r="G2110" s="4"/>
      <c r="H2110" t="str">
        <f>VLOOKUP(D2110,StateLookup!B:B,1,FALSE)</f>
        <v>VT</v>
      </c>
    </row>
    <row r="2111" spans="1:8" ht="15.75" thickBot="1" x14ac:dyDescent="0.3">
      <c r="A2111" s="6">
        <f t="shared" si="64"/>
        <v>43903</v>
      </c>
      <c r="B2111" s="6" t="str">
        <f t="shared" si="65"/>
        <v>43903WA</v>
      </c>
      <c r="C2111" s="3">
        <v>20200313</v>
      </c>
      <c r="D2111" s="4" t="s">
        <v>57</v>
      </c>
      <c r="E2111" s="3">
        <v>693</v>
      </c>
      <c r="F2111" s="5">
        <v>4350</v>
      </c>
      <c r="G2111" s="3">
        <v>47</v>
      </c>
      <c r="H2111" t="str">
        <f>VLOOKUP(D2111,StateLookup!B:B,1,FALSE)</f>
        <v>WA</v>
      </c>
    </row>
    <row r="2112" spans="1:8" ht="15.75" thickBot="1" x14ac:dyDescent="0.3">
      <c r="A2112" s="6">
        <f t="shared" si="64"/>
        <v>43903</v>
      </c>
      <c r="B2112" s="6" t="str">
        <f t="shared" si="65"/>
        <v>43903WI</v>
      </c>
      <c r="C2112" s="3">
        <v>20200313</v>
      </c>
      <c r="D2112" s="4" t="s">
        <v>58</v>
      </c>
      <c r="E2112" s="3">
        <v>19</v>
      </c>
      <c r="F2112" s="3">
        <v>169</v>
      </c>
      <c r="G2112" s="4"/>
      <c r="H2112" t="str">
        <f>VLOOKUP(D2112,StateLookup!B:B,1,FALSE)</f>
        <v>WI</v>
      </c>
    </row>
    <row r="2113" spans="1:8" ht="15.75" thickBot="1" x14ac:dyDescent="0.3">
      <c r="A2113" s="6">
        <f t="shared" si="64"/>
        <v>43903</v>
      </c>
      <c r="B2113" s="6" t="str">
        <f t="shared" si="65"/>
        <v>43903WV</v>
      </c>
      <c r="C2113" s="3">
        <v>20200313</v>
      </c>
      <c r="D2113" s="4" t="s">
        <v>59</v>
      </c>
      <c r="E2113" s="3">
        <v>0</v>
      </c>
      <c r="F2113" s="3">
        <v>17</v>
      </c>
      <c r="G2113" s="4"/>
      <c r="H2113" t="str">
        <f>VLOOKUP(D2113,StateLookup!B:B,1,FALSE)</f>
        <v>WV</v>
      </c>
    </row>
    <row r="2114" spans="1:8" ht="15.75" thickBot="1" x14ac:dyDescent="0.3">
      <c r="A2114" s="6">
        <f t="shared" si="64"/>
        <v>43903</v>
      </c>
      <c r="B2114" s="6" t="str">
        <f t="shared" si="65"/>
        <v>43903WY</v>
      </c>
      <c r="C2114" s="3">
        <v>20200313</v>
      </c>
      <c r="D2114" s="4" t="s">
        <v>60</v>
      </c>
      <c r="E2114" s="3">
        <v>1</v>
      </c>
      <c r="F2114" s="4"/>
      <c r="G2114" s="4"/>
      <c r="H2114" t="str">
        <f>VLOOKUP(D2114,StateLookup!B:B,1,FALSE)</f>
        <v>WY</v>
      </c>
    </row>
    <row r="2115" spans="1:8" ht="15.75" thickBot="1" x14ac:dyDescent="0.3">
      <c r="A2115" s="6">
        <f t="shared" ref="A2115:A2178" si="66">DATE(LEFT(C2115,4),LEFT(RIGHT(C2115,4),2),RIGHT(C2115,2))</f>
        <v>43902</v>
      </c>
      <c r="B2115" s="6" t="str">
        <f t="shared" ref="B2115:B2178" si="67">A2115&amp;D2115</f>
        <v>43902AK</v>
      </c>
      <c r="C2115" s="3">
        <v>20200312</v>
      </c>
      <c r="D2115" s="4" t="s">
        <v>5</v>
      </c>
      <c r="E2115" s="3">
        <v>0</v>
      </c>
      <c r="F2115" s="3">
        <v>46</v>
      </c>
      <c r="G2115" s="4"/>
      <c r="H2115" t="str">
        <f>VLOOKUP(D2115,StateLookup!B:B,1,FALSE)</f>
        <v>AK</v>
      </c>
    </row>
    <row r="2116" spans="1:8" ht="15.75" thickBot="1" x14ac:dyDescent="0.3">
      <c r="A2116" s="6">
        <f t="shared" si="66"/>
        <v>43902</v>
      </c>
      <c r="B2116" s="6" t="str">
        <f t="shared" si="67"/>
        <v>43902AL</v>
      </c>
      <c r="C2116" s="3">
        <v>20200312</v>
      </c>
      <c r="D2116" s="4" t="s">
        <v>6</v>
      </c>
      <c r="E2116" s="3">
        <v>0</v>
      </c>
      <c r="F2116" s="3">
        <v>10</v>
      </c>
      <c r="G2116" s="4"/>
      <c r="H2116" t="str">
        <f>VLOOKUP(D2116,StateLookup!B:B,1,FALSE)</f>
        <v>AL</v>
      </c>
    </row>
    <row r="2117" spans="1:8" ht="15.75" thickBot="1" x14ac:dyDescent="0.3">
      <c r="A2117" s="6">
        <f t="shared" si="66"/>
        <v>43902</v>
      </c>
      <c r="B2117" s="6" t="str">
        <f t="shared" si="67"/>
        <v>43902AR</v>
      </c>
      <c r="C2117" s="3">
        <v>20200312</v>
      </c>
      <c r="D2117" s="4" t="s">
        <v>7</v>
      </c>
      <c r="E2117" s="3">
        <v>6</v>
      </c>
      <c r="F2117" s="3">
        <v>24</v>
      </c>
      <c r="G2117" s="4"/>
      <c r="H2117" t="str">
        <f>VLOOKUP(D2117,StateLookup!B:B,1,FALSE)</f>
        <v>AR</v>
      </c>
    </row>
    <row r="2118" spans="1:8" ht="15.75" thickBot="1" x14ac:dyDescent="0.3">
      <c r="A2118" s="6">
        <f t="shared" si="66"/>
        <v>43902</v>
      </c>
      <c r="B2118" s="6" t="str">
        <f t="shared" si="67"/>
        <v>43902AZ</v>
      </c>
      <c r="C2118" s="3">
        <v>20200312</v>
      </c>
      <c r="D2118" s="4" t="s">
        <v>9</v>
      </c>
      <c r="E2118" s="3">
        <v>9</v>
      </c>
      <c r="F2118" s="3">
        <v>82</v>
      </c>
      <c r="G2118" s="4"/>
      <c r="H2118" t="str">
        <f>VLOOKUP(D2118,StateLookup!B:B,1,FALSE)</f>
        <v>AZ</v>
      </c>
    </row>
    <row r="2119" spans="1:8" ht="15.75" thickBot="1" x14ac:dyDescent="0.3">
      <c r="A2119" s="6">
        <f t="shared" si="66"/>
        <v>43902</v>
      </c>
      <c r="B2119" s="6" t="str">
        <f t="shared" si="67"/>
        <v>43902CA</v>
      </c>
      <c r="C2119" s="3">
        <v>20200312</v>
      </c>
      <c r="D2119" s="4" t="s">
        <v>10</v>
      </c>
      <c r="E2119" s="3">
        <v>202</v>
      </c>
      <c r="F2119" s="3">
        <v>916</v>
      </c>
      <c r="G2119" s="3">
        <v>4</v>
      </c>
      <c r="H2119" t="str">
        <f>VLOOKUP(D2119,StateLookup!B:B,1,FALSE)</f>
        <v>CA</v>
      </c>
    </row>
    <row r="2120" spans="1:8" ht="15.75" thickBot="1" x14ac:dyDescent="0.3">
      <c r="A2120" s="6">
        <f t="shared" si="66"/>
        <v>43902</v>
      </c>
      <c r="B2120" s="6" t="str">
        <f t="shared" si="67"/>
        <v>43902CO</v>
      </c>
      <c r="C2120" s="3">
        <v>20200312</v>
      </c>
      <c r="D2120" s="4" t="s">
        <v>11</v>
      </c>
      <c r="E2120" s="3">
        <v>45</v>
      </c>
      <c r="F2120" s="3">
        <v>298</v>
      </c>
      <c r="G2120" s="4"/>
      <c r="H2120" t="str">
        <f>VLOOKUP(D2120,StateLookup!B:B,1,FALSE)</f>
        <v>CO</v>
      </c>
    </row>
    <row r="2121" spans="1:8" ht="15.75" thickBot="1" x14ac:dyDescent="0.3">
      <c r="A2121" s="6">
        <f t="shared" si="66"/>
        <v>43902</v>
      </c>
      <c r="B2121" s="6" t="str">
        <f t="shared" si="67"/>
        <v>43902CT</v>
      </c>
      <c r="C2121" s="3">
        <v>20200312</v>
      </c>
      <c r="D2121" s="4" t="s">
        <v>12</v>
      </c>
      <c r="E2121" s="3">
        <v>6</v>
      </c>
      <c r="F2121" s="3">
        <v>89</v>
      </c>
      <c r="G2121" s="4"/>
      <c r="H2121" t="str">
        <f>VLOOKUP(D2121,StateLookup!B:B,1,FALSE)</f>
        <v>CT</v>
      </c>
    </row>
    <row r="2122" spans="1:8" ht="15.75" thickBot="1" x14ac:dyDescent="0.3">
      <c r="A2122" s="6">
        <f t="shared" si="66"/>
        <v>43902</v>
      </c>
      <c r="B2122" s="6" t="str">
        <f t="shared" si="67"/>
        <v>43902DC</v>
      </c>
      <c r="C2122" s="3">
        <v>20200312</v>
      </c>
      <c r="D2122" s="4" t="s">
        <v>13</v>
      </c>
      <c r="E2122" s="3">
        <v>10</v>
      </c>
      <c r="F2122" s="3">
        <v>20</v>
      </c>
      <c r="G2122" s="4"/>
      <c r="H2122" t="str">
        <f>VLOOKUP(D2122,StateLookup!B:B,1,FALSE)</f>
        <v>DC</v>
      </c>
    </row>
    <row r="2123" spans="1:8" ht="15.75" thickBot="1" x14ac:dyDescent="0.3">
      <c r="A2123" s="6">
        <f t="shared" si="66"/>
        <v>43902</v>
      </c>
      <c r="B2123" s="6" t="str">
        <f t="shared" si="67"/>
        <v>43902DE</v>
      </c>
      <c r="C2123" s="3">
        <v>20200312</v>
      </c>
      <c r="D2123" s="4" t="s">
        <v>14</v>
      </c>
      <c r="E2123" s="3">
        <v>4</v>
      </c>
      <c r="F2123" s="3">
        <v>23</v>
      </c>
      <c r="G2123" s="4"/>
      <c r="H2123" t="str">
        <f>VLOOKUP(D2123,StateLookup!B:B,1,FALSE)</f>
        <v>DE</v>
      </c>
    </row>
    <row r="2124" spans="1:8" ht="15.75" thickBot="1" x14ac:dyDescent="0.3">
      <c r="A2124" s="6">
        <f t="shared" si="66"/>
        <v>43902</v>
      </c>
      <c r="B2124" s="6" t="str">
        <f t="shared" si="67"/>
        <v>43902FL</v>
      </c>
      <c r="C2124" s="3">
        <v>20200312</v>
      </c>
      <c r="D2124" s="4" t="s">
        <v>15</v>
      </c>
      <c r="E2124" s="3">
        <v>32</v>
      </c>
      <c r="F2124" s="3">
        <v>301</v>
      </c>
      <c r="G2124" s="3">
        <v>2</v>
      </c>
      <c r="H2124" t="str">
        <f>VLOOKUP(D2124,StateLookup!B:B,1,FALSE)</f>
        <v>FL</v>
      </c>
    </row>
    <row r="2125" spans="1:8" ht="15.75" thickBot="1" x14ac:dyDescent="0.3">
      <c r="A2125" s="6">
        <f t="shared" si="66"/>
        <v>43902</v>
      </c>
      <c r="B2125" s="6" t="str">
        <f t="shared" si="67"/>
        <v>43902GA</v>
      </c>
      <c r="C2125" s="3">
        <v>20200312</v>
      </c>
      <c r="D2125" s="4" t="s">
        <v>16</v>
      </c>
      <c r="E2125" s="3">
        <v>31</v>
      </c>
      <c r="F2125" s="4"/>
      <c r="G2125" s="4"/>
      <c r="H2125" t="str">
        <f>VLOOKUP(D2125,StateLookup!B:B,1,FALSE)</f>
        <v>GA</v>
      </c>
    </row>
    <row r="2126" spans="1:8" ht="15.75" thickBot="1" x14ac:dyDescent="0.3">
      <c r="A2126" s="6">
        <f t="shared" si="66"/>
        <v>43902</v>
      </c>
      <c r="B2126" s="6" t="str">
        <f t="shared" si="67"/>
        <v>43902HI</v>
      </c>
      <c r="C2126" s="3">
        <v>20200312</v>
      </c>
      <c r="D2126" s="4" t="s">
        <v>18</v>
      </c>
      <c r="E2126" s="3">
        <v>2</v>
      </c>
      <c r="F2126" s="4"/>
      <c r="G2126" s="4"/>
      <c r="H2126" t="str">
        <f>VLOOKUP(D2126,StateLookup!B:B,1,FALSE)</f>
        <v>HI</v>
      </c>
    </row>
    <row r="2127" spans="1:8" ht="15.75" thickBot="1" x14ac:dyDescent="0.3">
      <c r="A2127" s="6">
        <f t="shared" si="66"/>
        <v>43902</v>
      </c>
      <c r="B2127" s="6" t="str">
        <f t="shared" si="67"/>
        <v>43902IA</v>
      </c>
      <c r="C2127" s="3">
        <v>20200312</v>
      </c>
      <c r="D2127" s="4" t="s">
        <v>19</v>
      </c>
      <c r="E2127" s="3">
        <v>14</v>
      </c>
      <c r="F2127" s="3">
        <v>67</v>
      </c>
      <c r="G2127" s="4"/>
      <c r="H2127" t="str">
        <f>VLOOKUP(D2127,StateLookup!B:B,1,FALSE)</f>
        <v>IA</v>
      </c>
    </row>
    <row r="2128" spans="1:8" ht="15.75" thickBot="1" x14ac:dyDescent="0.3">
      <c r="A2128" s="6">
        <f t="shared" si="66"/>
        <v>43902</v>
      </c>
      <c r="B2128" s="6" t="str">
        <f t="shared" si="67"/>
        <v>43902ID</v>
      </c>
      <c r="C2128" s="3">
        <v>20200312</v>
      </c>
      <c r="D2128" s="4" t="s">
        <v>20</v>
      </c>
      <c r="E2128" s="3">
        <v>0</v>
      </c>
      <c r="F2128" s="3">
        <v>93</v>
      </c>
      <c r="G2128" s="4"/>
      <c r="H2128" t="str">
        <f>VLOOKUP(D2128,StateLookup!B:B,1,FALSE)</f>
        <v>ID</v>
      </c>
    </row>
    <row r="2129" spans="1:8" ht="15.75" thickBot="1" x14ac:dyDescent="0.3">
      <c r="A2129" s="6">
        <f t="shared" si="66"/>
        <v>43902</v>
      </c>
      <c r="B2129" s="6" t="str">
        <f t="shared" si="67"/>
        <v>43902IL</v>
      </c>
      <c r="C2129" s="3">
        <v>20200312</v>
      </c>
      <c r="D2129" s="4" t="s">
        <v>21</v>
      </c>
      <c r="E2129" s="3">
        <v>25</v>
      </c>
      <c r="F2129" s="3">
        <v>266</v>
      </c>
      <c r="G2129" s="4"/>
      <c r="H2129" t="str">
        <f>VLOOKUP(D2129,StateLookup!B:B,1,FALSE)</f>
        <v>IL</v>
      </c>
    </row>
    <row r="2130" spans="1:8" ht="15.75" thickBot="1" x14ac:dyDescent="0.3">
      <c r="A2130" s="6">
        <f t="shared" si="66"/>
        <v>43902</v>
      </c>
      <c r="B2130" s="6" t="str">
        <f t="shared" si="67"/>
        <v>43902IN</v>
      </c>
      <c r="C2130" s="3">
        <v>20200312</v>
      </c>
      <c r="D2130" s="4" t="s">
        <v>22</v>
      </c>
      <c r="E2130" s="3">
        <v>12</v>
      </c>
      <c r="F2130" s="3">
        <v>52</v>
      </c>
      <c r="G2130" s="4"/>
      <c r="H2130" t="str">
        <f>VLOOKUP(D2130,StateLookup!B:B,1,FALSE)</f>
        <v>IN</v>
      </c>
    </row>
    <row r="2131" spans="1:8" ht="15.75" thickBot="1" x14ac:dyDescent="0.3">
      <c r="A2131" s="6">
        <f t="shared" si="66"/>
        <v>43902</v>
      </c>
      <c r="B2131" s="6" t="str">
        <f t="shared" si="67"/>
        <v>43902KS</v>
      </c>
      <c r="C2131" s="3">
        <v>20200312</v>
      </c>
      <c r="D2131" s="4" t="s">
        <v>23</v>
      </c>
      <c r="E2131" s="3">
        <v>4</v>
      </c>
      <c r="F2131" s="3">
        <v>41</v>
      </c>
      <c r="G2131" s="4"/>
      <c r="H2131" t="str">
        <f>VLOOKUP(D2131,StateLookup!B:B,1,FALSE)</f>
        <v>KS</v>
      </c>
    </row>
    <row r="2132" spans="1:8" ht="15.75" thickBot="1" x14ac:dyDescent="0.3">
      <c r="A2132" s="6">
        <f t="shared" si="66"/>
        <v>43902</v>
      </c>
      <c r="B2132" s="6" t="str">
        <f t="shared" si="67"/>
        <v>43902KY</v>
      </c>
      <c r="C2132" s="3">
        <v>20200312</v>
      </c>
      <c r="D2132" s="4" t="s">
        <v>24</v>
      </c>
      <c r="E2132" s="3">
        <v>8</v>
      </c>
      <c r="F2132" s="3">
        <v>56</v>
      </c>
      <c r="G2132" s="4"/>
      <c r="H2132" t="str">
        <f>VLOOKUP(D2132,StateLookup!B:B,1,FALSE)</f>
        <v>KY</v>
      </c>
    </row>
    <row r="2133" spans="1:8" ht="15.75" thickBot="1" x14ac:dyDescent="0.3">
      <c r="A2133" s="6">
        <f t="shared" si="66"/>
        <v>43902</v>
      </c>
      <c r="B2133" s="6" t="str">
        <f t="shared" si="67"/>
        <v>43902LA</v>
      </c>
      <c r="C2133" s="3">
        <v>20200312</v>
      </c>
      <c r="D2133" s="4" t="s">
        <v>25</v>
      </c>
      <c r="E2133" s="3">
        <v>14</v>
      </c>
      <c r="F2133" s="3">
        <v>37</v>
      </c>
      <c r="G2133" s="4"/>
      <c r="H2133" t="str">
        <f>VLOOKUP(D2133,StateLookup!B:B,1,FALSE)</f>
        <v>LA</v>
      </c>
    </row>
    <row r="2134" spans="1:8" ht="15.75" thickBot="1" x14ac:dyDescent="0.3">
      <c r="A2134" s="6">
        <f t="shared" si="66"/>
        <v>43902</v>
      </c>
      <c r="B2134" s="6" t="str">
        <f t="shared" si="67"/>
        <v>43902MA</v>
      </c>
      <c r="C2134" s="3">
        <v>20200312</v>
      </c>
      <c r="D2134" s="4" t="s">
        <v>26</v>
      </c>
      <c r="E2134" s="3">
        <v>95</v>
      </c>
      <c r="F2134" s="4"/>
      <c r="G2134" s="4"/>
      <c r="H2134" t="str">
        <f>VLOOKUP(D2134,StateLookup!B:B,1,FALSE)</f>
        <v>MA</v>
      </c>
    </row>
    <row r="2135" spans="1:8" ht="15.75" thickBot="1" x14ac:dyDescent="0.3">
      <c r="A2135" s="6">
        <f t="shared" si="66"/>
        <v>43902</v>
      </c>
      <c r="B2135" s="6" t="str">
        <f t="shared" si="67"/>
        <v>43902MD</v>
      </c>
      <c r="C2135" s="3">
        <v>20200312</v>
      </c>
      <c r="D2135" s="4" t="s">
        <v>27</v>
      </c>
      <c r="E2135" s="3">
        <v>12</v>
      </c>
      <c r="F2135" s="3">
        <v>94</v>
      </c>
      <c r="G2135" s="4"/>
      <c r="H2135" t="str">
        <f>VLOOKUP(D2135,StateLookup!B:B,1,FALSE)</f>
        <v>MD</v>
      </c>
    </row>
    <row r="2136" spans="1:8" ht="15.75" thickBot="1" x14ac:dyDescent="0.3">
      <c r="A2136" s="6">
        <f t="shared" si="66"/>
        <v>43902</v>
      </c>
      <c r="B2136" s="6" t="str">
        <f t="shared" si="67"/>
        <v>43902ME</v>
      </c>
      <c r="C2136" s="3">
        <v>20200312</v>
      </c>
      <c r="D2136" s="4" t="s">
        <v>28</v>
      </c>
      <c r="E2136" s="3">
        <v>1</v>
      </c>
      <c r="F2136" s="3">
        <v>65</v>
      </c>
      <c r="G2136" s="4"/>
      <c r="H2136" t="str">
        <f>VLOOKUP(D2136,StateLookup!B:B,1,FALSE)</f>
        <v>ME</v>
      </c>
    </row>
    <row r="2137" spans="1:8" ht="15.75" thickBot="1" x14ac:dyDescent="0.3">
      <c r="A2137" s="6">
        <f t="shared" si="66"/>
        <v>43902</v>
      </c>
      <c r="B2137" s="6" t="str">
        <f t="shared" si="67"/>
        <v>43902MI</v>
      </c>
      <c r="C2137" s="3">
        <v>20200312</v>
      </c>
      <c r="D2137" s="4" t="s">
        <v>29</v>
      </c>
      <c r="E2137" s="3">
        <v>702</v>
      </c>
      <c r="F2137" s="3">
        <v>91</v>
      </c>
      <c r="G2137" s="4"/>
      <c r="H2137" t="str">
        <f>VLOOKUP(D2137,StateLookup!B:B,1,FALSE)</f>
        <v>MI</v>
      </c>
    </row>
    <row r="2138" spans="1:8" ht="15.75" thickBot="1" x14ac:dyDescent="0.3">
      <c r="A2138" s="6">
        <f t="shared" si="66"/>
        <v>43902</v>
      </c>
      <c r="B2138" s="6" t="str">
        <f t="shared" si="67"/>
        <v>43902MN</v>
      </c>
      <c r="C2138" s="3">
        <v>20200312</v>
      </c>
      <c r="D2138" s="4" t="s">
        <v>30</v>
      </c>
      <c r="E2138" s="3">
        <v>9</v>
      </c>
      <c r="F2138" s="3">
        <v>307</v>
      </c>
      <c r="G2138" s="4"/>
      <c r="H2138" t="str">
        <f>VLOOKUP(D2138,StateLookup!B:B,1,FALSE)</f>
        <v>MN</v>
      </c>
    </row>
    <row r="2139" spans="1:8" ht="15.75" thickBot="1" x14ac:dyDescent="0.3">
      <c r="A2139" s="6">
        <f t="shared" si="66"/>
        <v>43902</v>
      </c>
      <c r="B2139" s="6" t="str">
        <f t="shared" si="67"/>
        <v>43902MO</v>
      </c>
      <c r="C2139" s="3">
        <v>20200312</v>
      </c>
      <c r="D2139" s="4" t="s">
        <v>31</v>
      </c>
      <c r="E2139" s="3">
        <v>1</v>
      </c>
      <c r="F2139" s="3">
        <v>64</v>
      </c>
      <c r="G2139" s="4"/>
      <c r="H2139" t="str">
        <f>VLOOKUP(D2139,StateLookup!B:B,1,FALSE)</f>
        <v>MO</v>
      </c>
    </row>
    <row r="2140" spans="1:8" ht="15.75" thickBot="1" x14ac:dyDescent="0.3">
      <c r="A2140" s="6">
        <f t="shared" si="66"/>
        <v>43902</v>
      </c>
      <c r="B2140" s="6" t="str">
        <f t="shared" si="67"/>
        <v>43902MS</v>
      </c>
      <c r="C2140" s="3">
        <v>20200312</v>
      </c>
      <c r="D2140" s="4" t="s">
        <v>33</v>
      </c>
      <c r="E2140" s="3">
        <v>1</v>
      </c>
      <c r="F2140" s="3">
        <v>41</v>
      </c>
      <c r="G2140" s="4"/>
      <c r="H2140" t="str">
        <f>VLOOKUP(D2140,StateLookup!B:B,1,FALSE)</f>
        <v>MS</v>
      </c>
    </row>
    <row r="2141" spans="1:8" ht="15.75" thickBot="1" x14ac:dyDescent="0.3">
      <c r="A2141" s="6">
        <f t="shared" si="66"/>
        <v>43902</v>
      </c>
      <c r="B2141" s="6" t="str">
        <f t="shared" si="67"/>
        <v>43902MT</v>
      </c>
      <c r="C2141" s="3">
        <v>20200312</v>
      </c>
      <c r="D2141" s="4" t="s">
        <v>34</v>
      </c>
      <c r="E2141" s="3">
        <v>1</v>
      </c>
      <c r="F2141" s="3">
        <v>34</v>
      </c>
      <c r="G2141" s="4"/>
      <c r="H2141" t="str">
        <f>VLOOKUP(D2141,StateLookup!B:B,1,FALSE)</f>
        <v>MT</v>
      </c>
    </row>
    <row r="2142" spans="1:8" ht="15.75" thickBot="1" x14ac:dyDescent="0.3">
      <c r="A2142" s="6">
        <f t="shared" si="66"/>
        <v>43902</v>
      </c>
      <c r="B2142" s="6" t="str">
        <f t="shared" si="67"/>
        <v>43902NC</v>
      </c>
      <c r="C2142" s="3">
        <v>20200312</v>
      </c>
      <c r="D2142" s="4" t="s">
        <v>35</v>
      </c>
      <c r="E2142" s="3">
        <v>12</v>
      </c>
      <c r="F2142" s="3">
        <v>60</v>
      </c>
      <c r="G2142" s="4"/>
      <c r="H2142" t="str">
        <f>VLOOKUP(D2142,StateLookup!B:B,1,FALSE)</f>
        <v>NC</v>
      </c>
    </row>
    <row r="2143" spans="1:8" ht="15.75" thickBot="1" x14ac:dyDescent="0.3">
      <c r="A2143" s="6">
        <f t="shared" si="66"/>
        <v>43902</v>
      </c>
      <c r="B2143" s="6" t="str">
        <f t="shared" si="67"/>
        <v>43902ND</v>
      </c>
      <c r="C2143" s="3">
        <v>20200312</v>
      </c>
      <c r="D2143" s="4" t="s">
        <v>36</v>
      </c>
      <c r="E2143" s="3">
        <v>1</v>
      </c>
      <c r="F2143" s="3">
        <v>12</v>
      </c>
      <c r="G2143" s="4"/>
      <c r="H2143" t="str">
        <f>VLOOKUP(D2143,StateLookup!B:B,1,FALSE)</f>
        <v>ND</v>
      </c>
    </row>
    <row r="2144" spans="1:8" ht="15.75" thickBot="1" x14ac:dyDescent="0.3">
      <c r="A2144" s="6">
        <f t="shared" si="66"/>
        <v>43902</v>
      </c>
      <c r="B2144" s="6" t="str">
        <f t="shared" si="67"/>
        <v>43902NE</v>
      </c>
      <c r="C2144" s="3">
        <v>20200312</v>
      </c>
      <c r="D2144" s="4" t="s">
        <v>37</v>
      </c>
      <c r="E2144" s="3">
        <v>10</v>
      </c>
      <c r="F2144" s="3">
        <v>80</v>
      </c>
      <c r="G2144" s="4"/>
      <c r="H2144" t="str">
        <f>VLOOKUP(D2144,StateLookup!B:B,1,FALSE)</f>
        <v>NE</v>
      </c>
    </row>
    <row r="2145" spans="1:8" ht="15.75" thickBot="1" x14ac:dyDescent="0.3">
      <c r="A2145" s="6">
        <f t="shared" si="66"/>
        <v>43902</v>
      </c>
      <c r="B2145" s="6" t="str">
        <f t="shared" si="67"/>
        <v>43902NH</v>
      </c>
      <c r="C2145" s="3">
        <v>20200312</v>
      </c>
      <c r="D2145" s="4" t="s">
        <v>38</v>
      </c>
      <c r="E2145" s="3">
        <v>6</v>
      </c>
      <c r="F2145" s="3">
        <v>94</v>
      </c>
      <c r="G2145" s="4"/>
      <c r="H2145" t="str">
        <f>VLOOKUP(D2145,StateLookup!B:B,1,FALSE)</f>
        <v>NH</v>
      </c>
    </row>
    <row r="2146" spans="1:8" ht="15.75" thickBot="1" x14ac:dyDescent="0.3">
      <c r="A2146" s="6">
        <f t="shared" si="66"/>
        <v>43902</v>
      </c>
      <c r="B2146" s="6" t="str">
        <f t="shared" si="67"/>
        <v>43902NJ</v>
      </c>
      <c r="C2146" s="3">
        <v>20200312</v>
      </c>
      <c r="D2146" s="4" t="s">
        <v>39</v>
      </c>
      <c r="E2146" s="3">
        <v>30</v>
      </c>
      <c r="F2146" s="3">
        <v>74</v>
      </c>
      <c r="G2146" s="3">
        <v>1</v>
      </c>
      <c r="H2146" t="str">
        <f>VLOOKUP(D2146,StateLookup!B:B,1,FALSE)</f>
        <v>NJ</v>
      </c>
    </row>
    <row r="2147" spans="1:8" ht="15.75" thickBot="1" x14ac:dyDescent="0.3">
      <c r="A2147" s="6">
        <f t="shared" si="66"/>
        <v>43902</v>
      </c>
      <c r="B2147" s="6" t="str">
        <f t="shared" si="67"/>
        <v>43902NM</v>
      </c>
      <c r="C2147" s="3">
        <v>20200312</v>
      </c>
      <c r="D2147" s="4" t="s">
        <v>40</v>
      </c>
      <c r="E2147" s="3">
        <v>5</v>
      </c>
      <c r="F2147" s="3">
        <v>155</v>
      </c>
      <c r="G2147" s="4"/>
      <c r="H2147" t="str">
        <f>VLOOKUP(D2147,StateLookup!B:B,1,FALSE)</f>
        <v>NM</v>
      </c>
    </row>
    <row r="2148" spans="1:8" ht="15.75" thickBot="1" x14ac:dyDescent="0.3">
      <c r="A2148" s="6">
        <f t="shared" si="66"/>
        <v>43902</v>
      </c>
      <c r="B2148" s="6" t="str">
        <f t="shared" si="67"/>
        <v>43902NV</v>
      </c>
      <c r="C2148" s="3">
        <v>20200312</v>
      </c>
      <c r="D2148" s="4" t="s">
        <v>41</v>
      </c>
      <c r="E2148" s="3">
        <v>7</v>
      </c>
      <c r="F2148" s="3">
        <v>168</v>
      </c>
      <c r="G2148" s="4"/>
      <c r="H2148" t="str">
        <f>VLOOKUP(D2148,StateLookup!B:B,1,FALSE)</f>
        <v>NV</v>
      </c>
    </row>
    <row r="2149" spans="1:8" ht="15.75" thickBot="1" x14ac:dyDescent="0.3">
      <c r="A2149" s="6">
        <f t="shared" si="66"/>
        <v>43902</v>
      </c>
      <c r="B2149" s="6" t="str">
        <f t="shared" si="67"/>
        <v>43902NY</v>
      </c>
      <c r="C2149" s="3">
        <v>20200312</v>
      </c>
      <c r="D2149" s="4" t="s">
        <v>42</v>
      </c>
      <c r="E2149" s="3">
        <v>216</v>
      </c>
      <c r="F2149" s="3">
        <v>92</v>
      </c>
      <c r="G2149" s="4"/>
      <c r="H2149" t="str">
        <f>VLOOKUP(D2149,StateLookup!B:B,1,FALSE)</f>
        <v>NY</v>
      </c>
    </row>
    <row r="2150" spans="1:8" ht="15.75" thickBot="1" x14ac:dyDescent="0.3">
      <c r="A2150" s="6">
        <f t="shared" si="66"/>
        <v>43902</v>
      </c>
      <c r="B2150" s="6" t="str">
        <f t="shared" si="67"/>
        <v>43902OH</v>
      </c>
      <c r="C2150" s="3">
        <v>20200312</v>
      </c>
      <c r="D2150" s="4" t="s">
        <v>43</v>
      </c>
      <c r="E2150" s="3">
        <v>5</v>
      </c>
      <c r="F2150" s="3">
        <v>30</v>
      </c>
      <c r="G2150" s="4"/>
      <c r="H2150" t="str">
        <f>VLOOKUP(D2150,StateLookup!B:B,1,FALSE)</f>
        <v>OH</v>
      </c>
    </row>
    <row r="2151" spans="1:8" ht="15.75" thickBot="1" x14ac:dyDescent="0.3">
      <c r="A2151" s="6">
        <f t="shared" si="66"/>
        <v>43902</v>
      </c>
      <c r="B2151" s="6" t="str">
        <f t="shared" si="67"/>
        <v>43902OK</v>
      </c>
      <c r="C2151" s="3">
        <v>20200312</v>
      </c>
      <c r="D2151" s="4" t="s">
        <v>44</v>
      </c>
      <c r="E2151" s="3">
        <v>3</v>
      </c>
      <c r="F2151" s="3">
        <v>36</v>
      </c>
      <c r="G2151" s="4"/>
      <c r="H2151" t="str">
        <f>VLOOKUP(D2151,StateLookup!B:B,1,FALSE)</f>
        <v>OK</v>
      </c>
    </row>
    <row r="2152" spans="1:8" ht="15.75" thickBot="1" x14ac:dyDescent="0.3">
      <c r="A2152" s="6">
        <f t="shared" si="66"/>
        <v>43902</v>
      </c>
      <c r="B2152" s="6" t="str">
        <f t="shared" si="67"/>
        <v>43902OR</v>
      </c>
      <c r="C2152" s="3">
        <v>20200312</v>
      </c>
      <c r="D2152" s="4" t="s">
        <v>45</v>
      </c>
      <c r="E2152" s="3">
        <v>19</v>
      </c>
      <c r="F2152" s="3">
        <v>286</v>
      </c>
      <c r="G2152" s="4"/>
      <c r="H2152" t="str">
        <f>VLOOKUP(D2152,StateLookup!B:B,1,FALSE)</f>
        <v>OR</v>
      </c>
    </row>
    <row r="2153" spans="1:8" ht="15.75" thickBot="1" x14ac:dyDescent="0.3">
      <c r="A2153" s="6">
        <f t="shared" si="66"/>
        <v>43902</v>
      </c>
      <c r="B2153" s="6" t="str">
        <f t="shared" si="67"/>
        <v>43902PA</v>
      </c>
      <c r="C2153" s="3">
        <v>20200312</v>
      </c>
      <c r="D2153" s="4" t="s">
        <v>46</v>
      </c>
      <c r="E2153" s="3">
        <v>22</v>
      </c>
      <c r="F2153" s="3">
        <v>116</v>
      </c>
      <c r="G2153" s="4"/>
      <c r="H2153" t="str">
        <f>VLOOKUP(D2153,StateLookup!B:B,1,FALSE)</f>
        <v>PA</v>
      </c>
    </row>
    <row r="2154" spans="1:8" ht="15.75" thickBot="1" x14ac:dyDescent="0.3">
      <c r="A2154" s="6">
        <f t="shared" si="66"/>
        <v>43902</v>
      </c>
      <c r="B2154" s="6" t="str">
        <f t="shared" si="67"/>
        <v>43902RI</v>
      </c>
      <c r="C2154" s="3">
        <v>20200312</v>
      </c>
      <c r="D2154" s="4" t="s">
        <v>48</v>
      </c>
      <c r="E2154" s="3">
        <v>5</v>
      </c>
      <c r="F2154" s="3">
        <v>94</v>
      </c>
      <c r="G2154" s="4"/>
      <c r="H2154" t="str">
        <f>VLOOKUP(D2154,StateLookup!B:B,1,FALSE)</f>
        <v>RI</v>
      </c>
    </row>
    <row r="2155" spans="1:8" ht="15.75" thickBot="1" x14ac:dyDescent="0.3">
      <c r="A2155" s="6">
        <f t="shared" si="66"/>
        <v>43902</v>
      </c>
      <c r="B2155" s="6" t="str">
        <f t="shared" si="67"/>
        <v>43902SC</v>
      </c>
      <c r="C2155" s="3">
        <v>20200312</v>
      </c>
      <c r="D2155" s="4" t="s">
        <v>49</v>
      </c>
      <c r="E2155" s="3">
        <v>10</v>
      </c>
      <c r="F2155" s="3">
        <v>48</v>
      </c>
      <c r="G2155" s="4"/>
      <c r="H2155" t="str">
        <f>VLOOKUP(D2155,StateLookup!B:B,1,FALSE)</f>
        <v>SC</v>
      </c>
    </row>
    <row r="2156" spans="1:8" ht="15.75" thickBot="1" x14ac:dyDescent="0.3">
      <c r="A2156" s="6">
        <f t="shared" si="66"/>
        <v>43902</v>
      </c>
      <c r="B2156" s="6" t="str">
        <f t="shared" si="67"/>
        <v>43902SD</v>
      </c>
      <c r="C2156" s="3">
        <v>20200312</v>
      </c>
      <c r="D2156" s="4" t="s">
        <v>50</v>
      </c>
      <c r="E2156" s="3">
        <v>8</v>
      </c>
      <c r="F2156" s="3">
        <v>27</v>
      </c>
      <c r="G2156" s="4"/>
      <c r="H2156" t="str">
        <f>VLOOKUP(D2156,StateLookup!B:B,1,FALSE)</f>
        <v>SD</v>
      </c>
    </row>
    <row r="2157" spans="1:8" ht="15.75" thickBot="1" x14ac:dyDescent="0.3">
      <c r="A2157" s="6">
        <f t="shared" si="66"/>
        <v>43902</v>
      </c>
      <c r="B2157" s="6" t="str">
        <f t="shared" si="67"/>
        <v>43902TN</v>
      </c>
      <c r="C2157" s="3">
        <v>20200312</v>
      </c>
      <c r="D2157" s="4" t="s">
        <v>51</v>
      </c>
      <c r="E2157" s="3">
        <v>18</v>
      </c>
      <c r="F2157" s="3">
        <v>79</v>
      </c>
      <c r="G2157" s="4"/>
      <c r="H2157" t="str">
        <f>VLOOKUP(D2157,StateLookup!B:B,1,FALSE)</f>
        <v>TN</v>
      </c>
    </row>
    <row r="2158" spans="1:8" ht="15.75" thickBot="1" x14ac:dyDescent="0.3">
      <c r="A2158" s="6">
        <f t="shared" si="66"/>
        <v>43902</v>
      </c>
      <c r="B2158" s="6" t="str">
        <f t="shared" si="67"/>
        <v>43902TX</v>
      </c>
      <c r="C2158" s="3">
        <v>20200312</v>
      </c>
      <c r="D2158" s="4" t="s">
        <v>52</v>
      </c>
      <c r="E2158" s="3">
        <v>23</v>
      </c>
      <c r="F2158" s="4"/>
      <c r="G2158" s="4"/>
      <c r="H2158" t="str">
        <f>VLOOKUP(D2158,StateLookup!B:B,1,FALSE)</f>
        <v>TX</v>
      </c>
    </row>
    <row r="2159" spans="1:8" ht="15.75" thickBot="1" x14ac:dyDescent="0.3">
      <c r="A2159" s="6">
        <f t="shared" si="66"/>
        <v>43902</v>
      </c>
      <c r="B2159" s="6" t="str">
        <f t="shared" si="67"/>
        <v>43902UT</v>
      </c>
      <c r="C2159" s="3">
        <v>20200312</v>
      </c>
      <c r="D2159" s="4" t="s">
        <v>53</v>
      </c>
      <c r="E2159" s="3">
        <v>4</v>
      </c>
      <c r="F2159" s="3">
        <v>131</v>
      </c>
      <c r="G2159" s="4"/>
      <c r="H2159" t="str">
        <f>VLOOKUP(D2159,StateLookup!B:B,1,FALSE)</f>
        <v>UT</v>
      </c>
    </row>
    <row r="2160" spans="1:8" ht="15.75" thickBot="1" x14ac:dyDescent="0.3">
      <c r="A2160" s="6">
        <f t="shared" si="66"/>
        <v>43902</v>
      </c>
      <c r="B2160" s="6" t="str">
        <f t="shared" si="67"/>
        <v>43902VA</v>
      </c>
      <c r="C2160" s="3">
        <v>20200312</v>
      </c>
      <c r="D2160" s="4" t="s">
        <v>54</v>
      </c>
      <c r="E2160" s="3">
        <v>17</v>
      </c>
      <c r="F2160" s="3">
        <v>117</v>
      </c>
      <c r="G2160" s="4"/>
      <c r="H2160" t="str">
        <f>VLOOKUP(D2160,StateLookup!B:B,1,FALSE)</f>
        <v>VA</v>
      </c>
    </row>
    <row r="2161" spans="1:8" ht="15.75" thickBot="1" x14ac:dyDescent="0.3">
      <c r="A2161" s="6">
        <f t="shared" si="66"/>
        <v>43902</v>
      </c>
      <c r="B2161" s="6" t="str">
        <f t="shared" si="67"/>
        <v>43902VT</v>
      </c>
      <c r="C2161" s="3">
        <v>20200312</v>
      </c>
      <c r="D2161" s="4" t="s">
        <v>56</v>
      </c>
      <c r="E2161" s="3">
        <v>2</v>
      </c>
      <c r="F2161" s="3">
        <v>97</v>
      </c>
      <c r="G2161" s="4"/>
      <c r="H2161" t="str">
        <f>VLOOKUP(D2161,StateLookup!B:B,1,FALSE)</f>
        <v>VT</v>
      </c>
    </row>
    <row r="2162" spans="1:8" ht="15.75" thickBot="1" x14ac:dyDescent="0.3">
      <c r="A2162" s="6">
        <f t="shared" si="66"/>
        <v>43902</v>
      </c>
      <c r="B2162" s="6" t="str">
        <f t="shared" si="67"/>
        <v>43902WA</v>
      </c>
      <c r="C2162" s="3">
        <v>20200312</v>
      </c>
      <c r="D2162" s="4" t="s">
        <v>57</v>
      </c>
      <c r="E2162" s="3">
        <v>543</v>
      </c>
      <c r="F2162" s="5">
        <v>3037</v>
      </c>
      <c r="G2162" s="3">
        <v>44</v>
      </c>
      <c r="H2162" t="str">
        <f>VLOOKUP(D2162,StateLookup!B:B,1,FALSE)</f>
        <v>WA</v>
      </c>
    </row>
    <row r="2163" spans="1:8" ht="15.75" thickBot="1" x14ac:dyDescent="0.3">
      <c r="A2163" s="6">
        <f t="shared" si="66"/>
        <v>43902</v>
      </c>
      <c r="B2163" s="6" t="str">
        <f t="shared" si="67"/>
        <v>43902WI</v>
      </c>
      <c r="C2163" s="3">
        <v>20200312</v>
      </c>
      <c r="D2163" s="4" t="s">
        <v>58</v>
      </c>
      <c r="E2163" s="3">
        <v>8</v>
      </c>
      <c r="F2163" s="3">
        <v>84</v>
      </c>
      <c r="G2163" s="4"/>
      <c r="H2163" t="str">
        <f>VLOOKUP(D2163,StateLookup!B:B,1,FALSE)</f>
        <v>WI</v>
      </c>
    </row>
    <row r="2164" spans="1:8" ht="15.75" thickBot="1" x14ac:dyDescent="0.3">
      <c r="A2164" s="6">
        <f t="shared" si="66"/>
        <v>43902</v>
      </c>
      <c r="B2164" s="6" t="str">
        <f t="shared" si="67"/>
        <v>43902WV</v>
      </c>
      <c r="C2164" s="3">
        <v>20200312</v>
      </c>
      <c r="D2164" s="4" t="s">
        <v>59</v>
      </c>
      <c r="E2164" s="3">
        <v>0</v>
      </c>
      <c r="F2164" s="3">
        <v>7</v>
      </c>
      <c r="G2164" s="4"/>
      <c r="H2164" t="str">
        <f>VLOOKUP(D2164,StateLookup!B:B,1,FALSE)</f>
        <v>WV</v>
      </c>
    </row>
    <row r="2165" spans="1:8" ht="15.75" thickBot="1" x14ac:dyDescent="0.3">
      <c r="A2165" s="6">
        <f t="shared" si="66"/>
        <v>43902</v>
      </c>
      <c r="B2165" s="6" t="str">
        <f t="shared" si="67"/>
        <v>43902WY</v>
      </c>
      <c r="C2165" s="3">
        <v>20200312</v>
      </c>
      <c r="D2165" s="4" t="s">
        <v>60</v>
      </c>
      <c r="E2165" s="3">
        <v>1</v>
      </c>
      <c r="F2165" s="4"/>
      <c r="G2165" s="4"/>
      <c r="H2165" t="str">
        <f>VLOOKUP(D2165,StateLookup!B:B,1,FALSE)</f>
        <v>WY</v>
      </c>
    </row>
    <row r="2166" spans="1:8" ht="15.75" thickBot="1" x14ac:dyDescent="0.3">
      <c r="A2166" s="6">
        <f t="shared" si="66"/>
        <v>43901</v>
      </c>
      <c r="B2166" s="6" t="str">
        <f t="shared" si="67"/>
        <v>43901AK</v>
      </c>
      <c r="C2166" s="3">
        <v>20200311</v>
      </c>
      <c r="D2166" s="4" t="s">
        <v>5</v>
      </c>
      <c r="E2166" s="3">
        <v>0</v>
      </c>
      <c r="F2166" s="3">
        <v>46</v>
      </c>
      <c r="G2166" s="4"/>
      <c r="H2166" t="str">
        <f>VLOOKUP(D2166,StateLookup!B:B,1,FALSE)</f>
        <v>AK</v>
      </c>
    </row>
    <row r="2167" spans="1:8" ht="15.75" thickBot="1" x14ac:dyDescent="0.3">
      <c r="A2167" s="6">
        <f t="shared" si="66"/>
        <v>43901</v>
      </c>
      <c r="B2167" s="6" t="str">
        <f t="shared" si="67"/>
        <v>43901AL</v>
      </c>
      <c r="C2167" s="3">
        <v>20200311</v>
      </c>
      <c r="D2167" s="4" t="s">
        <v>6</v>
      </c>
      <c r="E2167" s="3">
        <v>0</v>
      </c>
      <c r="F2167" s="3">
        <v>10</v>
      </c>
      <c r="G2167" s="4"/>
      <c r="H2167" t="str">
        <f>VLOOKUP(D2167,StateLookup!B:B,1,FALSE)</f>
        <v>AL</v>
      </c>
    </row>
    <row r="2168" spans="1:8" ht="15.75" thickBot="1" x14ac:dyDescent="0.3">
      <c r="A2168" s="6">
        <f t="shared" si="66"/>
        <v>43901</v>
      </c>
      <c r="B2168" s="6" t="str">
        <f t="shared" si="67"/>
        <v>43901AR</v>
      </c>
      <c r="C2168" s="3">
        <v>20200311</v>
      </c>
      <c r="D2168" s="4" t="s">
        <v>7</v>
      </c>
      <c r="E2168" s="3">
        <v>0</v>
      </c>
      <c r="F2168" s="3">
        <v>12</v>
      </c>
      <c r="G2168" s="4"/>
      <c r="H2168" t="str">
        <f>VLOOKUP(D2168,StateLookup!B:B,1,FALSE)</f>
        <v>AR</v>
      </c>
    </row>
    <row r="2169" spans="1:8" ht="15.75" thickBot="1" x14ac:dyDescent="0.3">
      <c r="A2169" s="6">
        <f t="shared" si="66"/>
        <v>43901</v>
      </c>
      <c r="B2169" s="6" t="str">
        <f t="shared" si="67"/>
        <v>43901AZ</v>
      </c>
      <c r="C2169" s="3">
        <v>20200311</v>
      </c>
      <c r="D2169" s="4" t="s">
        <v>9</v>
      </c>
      <c r="E2169" s="3">
        <v>9</v>
      </c>
      <c r="F2169" s="3">
        <v>59</v>
      </c>
      <c r="G2169" s="4"/>
      <c r="H2169" t="str">
        <f>VLOOKUP(D2169,StateLookup!B:B,1,FALSE)</f>
        <v>AZ</v>
      </c>
    </row>
    <row r="2170" spans="1:8" ht="15.75" thickBot="1" x14ac:dyDescent="0.3">
      <c r="A2170" s="6">
        <f t="shared" si="66"/>
        <v>43901</v>
      </c>
      <c r="B2170" s="6" t="str">
        <f t="shared" si="67"/>
        <v>43901CA</v>
      </c>
      <c r="C2170" s="3">
        <v>20200311</v>
      </c>
      <c r="D2170" s="4" t="s">
        <v>10</v>
      </c>
      <c r="E2170" s="3">
        <v>157</v>
      </c>
      <c r="F2170" s="3">
        <v>916</v>
      </c>
      <c r="G2170" s="4"/>
      <c r="H2170" t="str">
        <f>VLOOKUP(D2170,StateLookup!B:B,1,FALSE)</f>
        <v>CA</v>
      </c>
    </row>
    <row r="2171" spans="1:8" ht="15.75" thickBot="1" x14ac:dyDescent="0.3">
      <c r="A2171" s="6">
        <f t="shared" si="66"/>
        <v>43901</v>
      </c>
      <c r="B2171" s="6" t="str">
        <f t="shared" si="67"/>
        <v>43901CO</v>
      </c>
      <c r="C2171" s="3">
        <v>20200311</v>
      </c>
      <c r="D2171" s="4" t="s">
        <v>11</v>
      </c>
      <c r="E2171" s="3">
        <v>28</v>
      </c>
      <c r="F2171" s="3">
        <v>251</v>
      </c>
      <c r="G2171" s="4"/>
      <c r="H2171" t="str">
        <f>VLOOKUP(D2171,StateLookup!B:B,1,FALSE)</f>
        <v>CO</v>
      </c>
    </row>
    <row r="2172" spans="1:8" ht="15.75" thickBot="1" x14ac:dyDescent="0.3">
      <c r="A2172" s="6">
        <f t="shared" si="66"/>
        <v>43901</v>
      </c>
      <c r="B2172" s="6" t="str">
        <f t="shared" si="67"/>
        <v>43901CT</v>
      </c>
      <c r="C2172" s="3">
        <v>20200311</v>
      </c>
      <c r="D2172" s="4" t="s">
        <v>12</v>
      </c>
      <c r="E2172" s="3">
        <v>3</v>
      </c>
      <c r="F2172" s="3">
        <v>71</v>
      </c>
      <c r="G2172" s="4"/>
      <c r="H2172" t="str">
        <f>VLOOKUP(D2172,StateLookup!B:B,1,FALSE)</f>
        <v>CT</v>
      </c>
    </row>
    <row r="2173" spans="1:8" ht="15.75" thickBot="1" x14ac:dyDescent="0.3">
      <c r="A2173" s="6">
        <f t="shared" si="66"/>
        <v>43901</v>
      </c>
      <c r="B2173" s="6" t="str">
        <f t="shared" si="67"/>
        <v>43901DC</v>
      </c>
      <c r="C2173" s="3">
        <v>20200311</v>
      </c>
      <c r="D2173" s="4" t="s">
        <v>13</v>
      </c>
      <c r="E2173" s="3">
        <v>5</v>
      </c>
      <c r="F2173" s="3">
        <v>20</v>
      </c>
      <c r="G2173" s="4"/>
      <c r="H2173" t="str">
        <f>VLOOKUP(D2173,StateLookup!B:B,1,FALSE)</f>
        <v>DC</v>
      </c>
    </row>
    <row r="2174" spans="1:8" ht="15.75" thickBot="1" x14ac:dyDescent="0.3">
      <c r="A2174" s="6">
        <f t="shared" si="66"/>
        <v>43901</v>
      </c>
      <c r="B2174" s="6" t="str">
        <f t="shared" si="67"/>
        <v>43901DE</v>
      </c>
      <c r="C2174" s="3">
        <v>20200311</v>
      </c>
      <c r="D2174" s="4" t="s">
        <v>14</v>
      </c>
      <c r="E2174" s="3">
        <v>1</v>
      </c>
      <c r="F2174" s="3">
        <v>17</v>
      </c>
      <c r="G2174" s="4"/>
      <c r="H2174" t="str">
        <f>VLOOKUP(D2174,StateLookup!B:B,1,FALSE)</f>
        <v>DE</v>
      </c>
    </row>
    <row r="2175" spans="1:8" ht="15.75" thickBot="1" x14ac:dyDescent="0.3">
      <c r="A2175" s="6">
        <f t="shared" si="66"/>
        <v>43901</v>
      </c>
      <c r="B2175" s="6" t="str">
        <f t="shared" si="67"/>
        <v>43901FL</v>
      </c>
      <c r="C2175" s="3">
        <v>20200311</v>
      </c>
      <c r="D2175" s="4" t="s">
        <v>15</v>
      </c>
      <c r="E2175" s="3">
        <v>28</v>
      </c>
      <c r="F2175" s="3">
        <v>301</v>
      </c>
      <c r="G2175" s="3">
        <v>2</v>
      </c>
      <c r="H2175" t="str">
        <f>VLOOKUP(D2175,StateLookup!B:B,1,FALSE)</f>
        <v>FL</v>
      </c>
    </row>
    <row r="2176" spans="1:8" ht="15.75" thickBot="1" x14ac:dyDescent="0.3">
      <c r="A2176" s="6">
        <f t="shared" si="66"/>
        <v>43901</v>
      </c>
      <c r="B2176" s="6" t="str">
        <f t="shared" si="67"/>
        <v>43901GA</v>
      </c>
      <c r="C2176" s="3">
        <v>20200311</v>
      </c>
      <c r="D2176" s="4" t="s">
        <v>16</v>
      </c>
      <c r="E2176" s="3">
        <v>22</v>
      </c>
      <c r="F2176" s="4"/>
      <c r="G2176" s="4"/>
      <c r="H2176" t="str">
        <f>VLOOKUP(D2176,StateLookup!B:B,1,FALSE)</f>
        <v>GA</v>
      </c>
    </row>
    <row r="2177" spans="1:8" ht="15.75" thickBot="1" x14ac:dyDescent="0.3">
      <c r="A2177" s="6">
        <f t="shared" si="66"/>
        <v>43901</v>
      </c>
      <c r="B2177" s="6" t="str">
        <f t="shared" si="67"/>
        <v>43901HI</v>
      </c>
      <c r="C2177" s="3">
        <v>20200311</v>
      </c>
      <c r="D2177" s="4" t="s">
        <v>18</v>
      </c>
      <c r="E2177" s="3">
        <v>2</v>
      </c>
      <c r="F2177" s="4"/>
      <c r="G2177" s="4"/>
      <c r="H2177" t="str">
        <f>VLOOKUP(D2177,StateLookup!B:B,1,FALSE)</f>
        <v>HI</v>
      </c>
    </row>
    <row r="2178" spans="1:8" ht="15.75" thickBot="1" x14ac:dyDescent="0.3">
      <c r="A2178" s="6">
        <f t="shared" si="66"/>
        <v>43901</v>
      </c>
      <c r="B2178" s="6" t="str">
        <f t="shared" si="67"/>
        <v>43901IA</v>
      </c>
      <c r="C2178" s="3">
        <v>20200311</v>
      </c>
      <c r="D2178" s="4" t="s">
        <v>19</v>
      </c>
      <c r="E2178" s="3">
        <v>13</v>
      </c>
      <c r="F2178" s="3">
        <v>46</v>
      </c>
      <c r="G2178" s="4"/>
      <c r="H2178" t="str">
        <f>VLOOKUP(D2178,StateLookup!B:B,1,FALSE)</f>
        <v>IA</v>
      </c>
    </row>
    <row r="2179" spans="1:8" ht="15.75" thickBot="1" x14ac:dyDescent="0.3">
      <c r="A2179" s="6">
        <f t="shared" ref="A2179:A2242" si="68">DATE(LEFT(C2179,4),LEFT(RIGHT(C2179,4),2),RIGHT(C2179,2))</f>
        <v>43901</v>
      </c>
      <c r="B2179" s="6" t="str">
        <f t="shared" ref="B2179:B2242" si="69">A2179&amp;D2179</f>
        <v>43901ID</v>
      </c>
      <c r="C2179" s="3">
        <v>20200311</v>
      </c>
      <c r="D2179" s="4" t="s">
        <v>20</v>
      </c>
      <c r="E2179" s="3">
        <v>0</v>
      </c>
      <c r="F2179" s="3">
        <v>67</v>
      </c>
      <c r="G2179" s="4"/>
      <c r="H2179" t="str">
        <f>VLOOKUP(D2179,StateLookup!B:B,1,FALSE)</f>
        <v>ID</v>
      </c>
    </row>
    <row r="2180" spans="1:8" ht="15.75" thickBot="1" x14ac:dyDescent="0.3">
      <c r="A2180" s="6">
        <f t="shared" si="68"/>
        <v>43901</v>
      </c>
      <c r="B2180" s="6" t="str">
        <f t="shared" si="69"/>
        <v>43901IL</v>
      </c>
      <c r="C2180" s="3">
        <v>20200311</v>
      </c>
      <c r="D2180" s="4" t="s">
        <v>21</v>
      </c>
      <c r="E2180" s="3">
        <v>19</v>
      </c>
      <c r="F2180" s="3">
        <v>244</v>
      </c>
      <c r="G2180" s="4"/>
      <c r="H2180" t="str">
        <f>VLOOKUP(D2180,StateLookup!B:B,1,FALSE)</f>
        <v>IL</v>
      </c>
    </row>
    <row r="2181" spans="1:8" ht="15.75" thickBot="1" x14ac:dyDescent="0.3">
      <c r="A2181" s="6">
        <f t="shared" si="68"/>
        <v>43901</v>
      </c>
      <c r="B2181" s="6" t="str">
        <f t="shared" si="69"/>
        <v>43901IN</v>
      </c>
      <c r="C2181" s="3">
        <v>20200311</v>
      </c>
      <c r="D2181" s="4" t="s">
        <v>22</v>
      </c>
      <c r="E2181" s="3">
        <v>10</v>
      </c>
      <c r="F2181" s="3">
        <v>33</v>
      </c>
      <c r="G2181" s="4"/>
      <c r="H2181" t="str">
        <f>VLOOKUP(D2181,StateLookup!B:B,1,FALSE)</f>
        <v>IN</v>
      </c>
    </row>
    <row r="2182" spans="1:8" ht="15.75" thickBot="1" x14ac:dyDescent="0.3">
      <c r="A2182" s="6">
        <f t="shared" si="68"/>
        <v>43901</v>
      </c>
      <c r="B2182" s="6" t="str">
        <f t="shared" si="69"/>
        <v>43901KS</v>
      </c>
      <c r="C2182" s="3">
        <v>20200311</v>
      </c>
      <c r="D2182" s="4" t="s">
        <v>23</v>
      </c>
      <c r="E2182" s="3">
        <v>1</v>
      </c>
      <c r="F2182" s="3">
        <v>41</v>
      </c>
      <c r="G2182" s="4"/>
      <c r="H2182" t="str">
        <f>VLOOKUP(D2182,StateLookup!B:B,1,FALSE)</f>
        <v>KS</v>
      </c>
    </row>
    <row r="2183" spans="1:8" ht="15.75" thickBot="1" x14ac:dyDescent="0.3">
      <c r="A2183" s="6">
        <f t="shared" si="68"/>
        <v>43901</v>
      </c>
      <c r="B2183" s="6" t="str">
        <f t="shared" si="69"/>
        <v>43901KY</v>
      </c>
      <c r="C2183" s="3">
        <v>20200311</v>
      </c>
      <c r="D2183" s="4" t="s">
        <v>24</v>
      </c>
      <c r="E2183" s="3">
        <v>8</v>
      </c>
      <c r="F2183" s="3">
        <v>46</v>
      </c>
      <c r="G2183" s="4"/>
      <c r="H2183" t="str">
        <f>VLOOKUP(D2183,StateLookup!B:B,1,FALSE)</f>
        <v>KY</v>
      </c>
    </row>
    <row r="2184" spans="1:8" ht="15.75" thickBot="1" x14ac:dyDescent="0.3">
      <c r="A2184" s="6">
        <f t="shared" si="68"/>
        <v>43901</v>
      </c>
      <c r="B2184" s="6" t="str">
        <f t="shared" si="69"/>
        <v>43901LA</v>
      </c>
      <c r="C2184" s="3">
        <v>20200311</v>
      </c>
      <c r="D2184" s="4" t="s">
        <v>25</v>
      </c>
      <c r="E2184" s="3">
        <v>6</v>
      </c>
      <c r="F2184" s="3">
        <v>37</v>
      </c>
      <c r="G2184" s="4"/>
      <c r="H2184" t="str">
        <f>VLOOKUP(D2184,StateLookup!B:B,1,FALSE)</f>
        <v>LA</v>
      </c>
    </row>
    <row r="2185" spans="1:8" ht="15.75" thickBot="1" x14ac:dyDescent="0.3">
      <c r="A2185" s="6">
        <f t="shared" si="68"/>
        <v>43901</v>
      </c>
      <c r="B2185" s="6" t="str">
        <f t="shared" si="69"/>
        <v>43901MA</v>
      </c>
      <c r="C2185" s="3">
        <v>20200311</v>
      </c>
      <c r="D2185" s="4" t="s">
        <v>26</v>
      </c>
      <c r="E2185" s="3">
        <v>92</v>
      </c>
      <c r="F2185" s="4"/>
      <c r="G2185" s="4"/>
      <c r="H2185" t="str">
        <f>VLOOKUP(D2185,StateLookup!B:B,1,FALSE)</f>
        <v>MA</v>
      </c>
    </row>
    <row r="2186" spans="1:8" ht="15.75" thickBot="1" x14ac:dyDescent="0.3">
      <c r="A2186" s="6">
        <f t="shared" si="68"/>
        <v>43901</v>
      </c>
      <c r="B2186" s="6" t="str">
        <f t="shared" si="69"/>
        <v>43901MD</v>
      </c>
      <c r="C2186" s="3">
        <v>20200311</v>
      </c>
      <c r="D2186" s="4" t="s">
        <v>27</v>
      </c>
      <c r="E2186" s="3">
        <v>9</v>
      </c>
      <c r="F2186" s="3">
        <v>94</v>
      </c>
      <c r="G2186" s="4"/>
      <c r="H2186" t="str">
        <f>VLOOKUP(D2186,StateLookup!B:B,1,FALSE)</f>
        <v>MD</v>
      </c>
    </row>
    <row r="2187" spans="1:8" ht="15.75" thickBot="1" x14ac:dyDescent="0.3">
      <c r="A2187" s="6">
        <f t="shared" si="68"/>
        <v>43901</v>
      </c>
      <c r="B2187" s="6" t="str">
        <f t="shared" si="69"/>
        <v>43901ME</v>
      </c>
      <c r="C2187" s="3">
        <v>20200311</v>
      </c>
      <c r="D2187" s="4" t="s">
        <v>28</v>
      </c>
      <c r="E2187" s="3">
        <v>0</v>
      </c>
      <c r="F2187" s="3">
        <v>42</v>
      </c>
      <c r="G2187" s="4"/>
      <c r="H2187" t="str">
        <f>VLOOKUP(D2187,StateLookup!B:B,1,FALSE)</f>
        <v>ME</v>
      </c>
    </row>
    <row r="2188" spans="1:8" ht="15.75" thickBot="1" x14ac:dyDescent="0.3">
      <c r="A2188" s="6">
        <f t="shared" si="68"/>
        <v>43901</v>
      </c>
      <c r="B2188" s="6" t="str">
        <f t="shared" si="69"/>
        <v>43901MI</v>
      </c>
      <c r="C2188" s="3">
        <v>20200311</v>
      </c>
      <c r="D2188" s="4" t="s">
        <v>29</v>
      </c>
      <c r="E2188" s="3">
        <v>497</v>
      </c>
      <c r="F2188" s="3">
        <v>57</v>
      </c>
      <c r="G2188" s="4"/>
      <c r="H2188" t="str">
        <f>VLOOKUP(D2188,StateLookup!B:B,1,FALSE)</f>
        <v>MI</v>
      </c>
    </row>
    <row r="2189" spans="1:8" ht="15.75" thickBot="1" x14ac:dyDescent="0.3">
      <c r="A2189" s="6">
        <f t="shared" si="68"/>
        <v>43901</v>
      </c>
      <c r="B2189" s="6" t="str">
        <f t="shared" si="69"/>
        <v>43901MN</v>
      </c>
      <c r="C2189" s="3">
        <v>20200311</v>
      </c>
      <c r="D2189" s="4" t="s">
        <v>30</v>
      </c>
      <c r="E2189" s="3">
        <v>5</v>
      </c>
      <c r="F2189" s="3">
        <v>217</v>
      </c>
      <c r="G2189" s="4"/>
      <c r="H2189" t="str">
        <f>VLOOKUP(D2189,StateLookup!B:B,1,FALSE)</f>
        <v>MN</v>
      </c>
    </row>
    <row r="2190" spans="1:8" ht="15.75" thickBot="1" x14ac:dyDescent="0.3">
      <c r="A2190" s="6">
        <f t="shared" si="68"/>
        <v>43901</v>
      </c>
      <c r="B2190" s="6" t="str">
        <f t="shared" si="69"/>
        <v>43901MO</v>
      </c>
      <c r="C2190" s="3">
        <v>20200311</v>
      </c>
      <c r="D2190" s="4" t="s">
        <v>31</v>
      </c>
      <c r="E2190" s="3">
        <v>1</v>
      </c>
      <c r="F2190" s="4"/>
      <c r="G2190" s="4"/>
      <c r="H2190" t="str">
        <f>VLOOKUP(D2190,StateLookup!B:B,1,FALSE)</f>
        <v>MO</v>
      </c>
    </row>
    <row r="2191" spans="1:8" ht="15.75" thickBot="1" x14ac:dyDescent="0.3">
      <c r="A2191" s="6">
        <f t="shared" si="68"/>
        <v>43901</v>
      </c>
      <c r="B2191" s="6" t="str">
        <f t="shared" si="69"/>
        <v>43901MS</v>
      </c>
      <c r="C2191" s="3">
        <v>20200311</v>
      </c>
      <c r="D2191" s="4" t="s">
        <v>33</v>
      </c>
      <c r="E2191" s="3">
        <v>0</v>
      </c>
      <c r="F2191" s="3">
        <v>20</v>
      </c>
      <c r="G2191" s="4"/>
      <c r="H2191" t="str">
        <f>VLOOKUP(D2191,StateLookup!B:B,1,FALSE)</f>
        <v>MS</v>
      </c>
    </row>
    <row r="2192" spans="1:8" ht="15.75" thickBot="1" x14ac:dyDescent="0.3">
      <c r="A2192" s="6">
        <f t="shared" si="68"/>
        <v>43901</v>
      </c>
      <c r="B2192" s="6" t="str">
        <f t="shared" si="69"/>
        <v>43901MT</v>
      </c>
      <c r="C2192" s="3">
        <v>20200311</v>
      </c>
      <c r="D2192" s="4" t="s">
        <v>34</v>
      </c>
      <c r="E2192" s="3">
        <v>0</v>
      </c>
      <c r="F2192" s="3">
        <v>21</v>
      </c>
      <c r="G2192" s="4"/>
      <c r="H2192" t="str">
        <f>VLOOKUP(D2192,StateLookup!B:B,1,FALSE)</f>
        <v>MT</v>
      </c>
    </row>
    <row r="2193" spans="1:8" ht="15.75" thickBot="1" x14ac:dyDescent="0.3">
      <c r="A2193" s="6">
        <f t="shared" si="68"/>
        <v>43901</v>
      </c>
      <c r="B2193" s="6" t="str">
        <f t="shared" si="69"/>
        <v>43901NC</v>
      </c>
      <c r="C2193" s="3">
        <v>20200311</v>
      </c>
      <c r="D2193" s="4" t="s">
        <v>35</v>
      </c>
      <c r="E2193" s="3">
        <v>7</v>
      </c>
      <c r="F2193" s="4"/>
      <c r="G2193" s="4"/>
      <c r="H2193" t="str">
        <f>VLOOKUP(D2193,StateLookup!B:B,1,FALSE)</f>
        <v>NC</v>
      </c>
    </row>
    <row r="2194" spans="1:8" ht="15.75" thickBot="1" x14ac:dyDescent="0.3">
      <c r="A2194" s="6">
        <f t="shared" si="68"/>
        <v>43901</v>
      </c>
      <c r="B2194" s="6" t="str">
        <f t="shared" si="69"/>
        <v>43901ND</v>
      </c>
      <c r="C2194" s="3">
        <v>20200311</v>
      </c>
      <c r="D2194" s="4" t="s">
        <v>36</v>
      </c>
      <c r="E2194" s="3">
        <v>0</v>
      </c>
      <c r="F2194" s="3">
        <v>7</v>
      </c>
      <c r="G2194" s="4"/>
      <c r="H2194" t="str">
        <f>VLOOKUP(D2194,StateLookup!B:B,1,FALSE)</f>
        <v>ND</v>
      </c>
    </row>
    <row r="2195" spans="1:8" ht="15.75" thickBot="1" x14ac:dyDescent="0.3">
      <c r="A2195" s="6">
        <f t="shared" si="68"/>
        <v>43901</v>
      </c>
      <c r="B2195" s="6" t="str">
        <f t="shared" si="69"/>
        <v>43901NE</v>
      </c>
      <c r="C2195" s="3">
        <v>20200311</v>
      </c>
      <c r="D2195" s="4" t="s">
        <v>37</v>
      </c>
      <c r="E2195" s="3">
        <v>5</v>
      </c>
      <c r="F2195" s="3">
        <v>47</v>
      </c>
      <c r="G2195" s="4"/>
      <c r="H2195" t="str">
        <f>VLOOKUP(D2195,StateLookup!B:B,1,FALSE)</f>
        <v>NE</v>
      </c>
    </row>
    <row r="2196" spans="1:8" ht="15.75" thickBot="1" x14ac:dyDescent="0.3">
      <c r="A2196" s="6">
        <f t="shared" si="68"/>
        <v>43901</v>
      </c>
      <c r="B2196" s="6" t="str">
        <f t="shared" si="69"/>
        <v>43901NH</v>
      </c>
      <c r="C2196" s="3">
        <v>20200311</v>
      </c>
      <c r="D2196" s="4" t="s">
        <v>38</v>
      </c>
      <c r="E2196" s="3">
        <v>4</v>
      </c>
      <c r="F2196" s="3">
        <v>38</v>
      </c>
      <c r="G2196" s="4"/>
      <c r="H2196" t="str">
        <f>VLOOKUP(D2196,StateLookup!B:B,1,FALSE)</f>
        <v>NH</v>
      </c>
    </row>
    <row r="2197" spans="1:8" ht="15.75" thickBot="1" x14ac:dyDescent="0.3">
      <c r="A2197" s="6">
        <f t="shared" si="68"/>
        <v>43901</v>
      </c>
      <c r="B2197" s="6" t="str">
        <f t="shared" si="69"/>
        <v>43901NJ</v>
      </c>
      <c r="C2197" s="3">
        <v>20200311</v>
      </c>
      <c r="D2197" s="4" t="s">
        <v>39</v>
      </c>
      <c r="E2197" s="3">
        <v>24</v>
      </c>
      <c r="F2197" s="3">
        <v>57</v>
      </c>
      <c r="G2197" s="3">
        <v>1</v>
      </c>
      <c r="H2197" t="str">
        <f>VLOOKUP(D2197,StateLookup!B:B,1,FALSE)</f>
        <v>NJ</v>
      </c>
    </row>
    <row r="2198" spans="1:8" ht="15.75" thickBot="1" x14ac:dyDescent="0.3">
      <c r="A2198" s="6">
        <f t="shared" si="68"/>
        <v>43901</v>
      </c>
      <c r="B2198" s="6" t="str">
        <f t="shared" si="69"/>
        <v>43901NM</v>
      </c>
      <c r="C2198" s="3">
        <v>20200311</v>
      </c>
      <c r="D2198" s="4" t="s">
        <v>40</v>
      </c>
      <c r="E2198" s="3">
        <v>3</v>
      </c>
      <c r="F2198" s="3">
        <v>87</v>
      </c>
      <c r="G2198" s="4"/>
      <c r="H2198" t="str">
        <f>VLOOKUP(D2198,StateLookup!B:B,1,FALSE)</f>
        <v>NM</v>
      </c>
    </row>
    <row r="2199" spans="1:8" ht="15.75" thickBot="1" x14ac:dyDescent="0.3">
      <c r="A2199" s="6">
        <f t="shared" si="68"/>
        <v>43901</v>
      </c>
      <c r="B2199" s="6" t="str">
        <f t="shared" si="69"/>
        <v>43901NV</v>
      </c>
      <c r="C2199" s="3">
        <v>20200311</v>
      </c>
      <c r="D2199" s="4" t="s">
        <v>41</v>
      </c>
      <c r="E2199" s="3">
        <v>5</v>
      </c>
      <c r="F2199" s="3">
        <v>168</v>
      </c>
      <c r="G2199" s="4"/>
      <c r="H2199" t="str">
        <f>VLOOKUP(D2199,StateLookup!B:B,1,FALSE)</f>
        <v>NV</v>
      </c>
    </row>
    <row r="2200" spans="1:8" ht="15.75" thickBot="1" x14ac:dyDescent="0.3">
      <c r="A2200" s="6">
        <f t="shared" si="68"/>
        <v>43901</v>
      </c>
      <c r="B2200" s="6" t="str">
        <f t="shared" si="69"/>
        <v>43901NY</v>
      </c>
      <c r="C2200" s="3">
        <v>20200311</v>
      </c>
      <c r="D2200" s="4" t="s">
        <v>42</v>
      </c>
      <c r="E2200" s="3">
        <v>216</v>
      </c>
      <c r="F2200" s="3">
        <v>92</v>
      </c>
      <c r="G2200" s="4"/>
      <c r="H2200" t="str">
        <f>VLOOKUP(D2200,StateLookup!B:B,1,FALSE)</f>
        <v>NY</v>
      </c>
    </row>
    <row r="2201" spans="1:8" ht="15.75" thickBot="1" x14ac:dyDescent="0.3">
      <c r="A2201" s="6">
        <f t="shared" si="68"/>
        <v>43901</v>
      </c>
      <c r="B2201" s="6" t="str">
        <f t="shared" si="69"/>
        <v>43901OH</v>
      </c>
      <c r="C2201" s="3">
        <v>20200311</v>
      </c>
      <c r="D2201" s="4" t="s">
        <v>43</v>
      </c>
      <c r="E2201" s="3">
        <v>4</v>
      </c>
      <c r="F2201" s="3">
        <v>21</v>
      </c>
      <c r="G2201" s="4"/>
      <c r="H2201" t="str">
        <f>VLOOKUP(D2201,StateLookup!B:B,1,FALSE)</f>
        <v>OH</v>
      </c>
    </row>
    <row r="2202" spans="1:8" ht="15.75" thickBot="1" x14ac:dyDescent="0.3">
      <c r="A2202" s="6">
        <f t="shared" si="68"/>
        <v>43901</v>
      </c>
      <c r="B2202" s="6" t="str">
        <f t="shared" si="69"/>
        <v>43901OK</v>
      </c>
      <c r="C2202" s="3">
        <v>20200311</v>
      </c>
      <c r="D2202" s="4" t="s">
        <v>44</v>
      </c>
      <c r="E2202" s="3">
        <v>2</v>
      </c>
      <c r="F2202" s="3">
        <v>15</v>
      </c>
      <c r="G2202" s="4"/>
      <c r="H2202" t="str">
        <f>VLOOKUP(D2202,StateLookup!B:B,1,FALSE)</f>
        <v>OK</v>
      </c>
    </row>
    <row r="2203" spans="1:8" ht="15.75" thickBot="1" x14ac:dyDescent="0.3">
      <c r="A2203" s="6">
        <f t="shared" si="68"/>
        <v>43901</v>
      </c>
      <c r="B2203" s="6" t="str">
        <f t="shared" si="69"/>
        <v>43901OR</v>
      </c>
      <c r="C2203" s="3">
        <v>20200311</v>
      </c>
      <c r="D2203" s="4" t="s">
        <v>45</v>
      </c>
      <c r="E2203" s="3">
        <v>19</v>
      </c>
      <c r="F2203" s="3">
        <v>286</v>
      </c>
      <c r="G2203" s="4"/>
      <c r="H2203" t="str">
        <f>VLOOKUP(D2203,StateLookup!B:B,1,FALSE)</f>
        <v>OR</v>
      </c>
    </row>
    <row r="2204" spans="1:8" ht="15.75" thickBot="1" x14ac:dyDescent="0.3">
      <c r="A2204" s="6">
        <f t="shared" si="68"/>
        <v>43901</v>
      </c>
      <c r="B2204" s="6" t="str">
        <f t="shared" si="69"/>
        <v>43901PA</v>
      </c>
      <c r="C2204" s="3">
        <v>20200311</v>
      </c>
      <c r="D2204" s="4" t="s">
        <v>46</v>
      </c>
      <c r="E2204" s="3">
        <v>16</v>
      </c>
      <c r="F2204" s="3">
        <v>88</v>
      </c>
      <c r="G2204" s="4"/>
      <c r="H2204" t="str">
        <f>VLOOKUP(D2204,StateLookup!B:B,1,FALSE)</f>
        <v>PA</v>
      </c>
    </row>
    <row r="2205" spans="1:8" ht="15.75" thickBot="1" x14ac:dyDescent="0.3">
      <c r="A2205" s="6">
        <f t="shared" si="68"/>
        <v>43901</v>
      </c>
      <c r="B2205" s="6" t="str">
        <f t="shared" si="69"/>
        <v>43901RI</v>
      </c>
      <c r="C2205" s="3">
        <v>20200311</v>
      </c>
      <c r="D2205" s="4" t="s">
        <v>48</v>
      </c>
      <c r="E2205" s="3">
        <v>5</v>
      </c>
      <c r="F2205" s="3">
        <v>94</v>
      </c>
      <c r="G2205" s="4"/>
      <c r="H2205" t="str">
        <f>VLOOKUP(D2205,StateLookup!B:B,1,FALSE)</f>
        <v>RI</v>
      </c>
    </row>
    <row r="2206" spans="1:8" ht="15.75" thickBot="1" x14ac:dyDescent="0.3">
      <c r="A2206" s="6">
        <f t="shared" si="68"/>
        <v>43901</v>
      </c>
      <c r="B2206" s="6" t="str">
        <f t="shared" si="69"/>
        <v>43901SC</v>
      </c>
      <c r="C2206" s="3">
        <v>20200311</v>
      </c>
      <c r="D2206" s="4" t="s">
        <v>49</v>
      </c>
      <c r="E2206" s="3">
        <v>9</v>
      </c>
      <c r="F2206" s="3">
        <v>32</v>
      </c>
      <c r="G2206" s="4"/>
      <c r="H2206" t="str">
        <f>VLOOKUP(D2206,StateLookup!B:B,1,FALSE)</f>
        <v>SC</v>
      </c>
    </row>
    <row r="2207" spans="1:8" ht="15.75" thickBot="1" x14ac:dyDescent="0.3">
      <c r="A2207" s="6">
        <f t="shared" si="68"/>
        <v>43901</v>
      </c>
      <c r="B2207" s="6" t="str">
        <f t="shared" si="69"/>
        <v>43901SD</v>
      </c>
      <c r="C2207" s="3">
        <v>20200311</v>
      </c>
      <c r="D2207" s="4" t="s">
        <v>50</v>
      </c>
      <c r="E2207" s="3">
        <v>5</v>
      </c>
      <c r="F2207" s="3">
        <v>13</v>
      </c>
      <c r="G2207" s="4"/>
      <c r="H2207" t="str">
        <f>VLOOKUP(D2207,StateLookup!B:B,1,FALSE)</f>
        <v>SD</v>
      </c>
    </row>
    <row r="2208" spans="1:8" ht="15.75" thickBot="1" x14ac:dyDescent="0.3">
      <c r="A2208" s="6">
        <f t="shared" si="68"/>
        <v>43901</v>
      </c>
      <c r="B2208" s="6" t="str">
        <f t="shared" si="69"/>
        <v>43901TN</v>
      </c>
      <c r="C2208" s="3">
        <v>20200311</v>
      </c>
      <c r="D2208" s="4" t="s">
        <v>51</v>
      </c>
      <c r="E2208" s="3">
        <v>7</v>
      </c>
      <c r="F2208" s="3">
        <v>50</v>
      </c>
      <c r="G2208" s="4"/>
      <c r="H2208" t="str">
        <f>VLOOKUP(D2208,StateLookup!B:B,1,FALSE)</f>
        <v>TN</v>
      </c>
    </row>
    <row r="2209" spans="1:8" ht="15.75" thickBot="1" x14ac:dyDescent="0.3">
      <c r="A2209" s="6">
        <f t="shared" si="68"/>
        <v>43901</v>
      </c>
      <c r="B2209" s="6" t="str">
        <f t="shared" si="69"/>
        <v>43901TX</v>
      </c>
      <c r="C2209" s="3">
        <v>20200311</v>
      </c>
      <c r="D2209" s="4" t="s">
        <v>52</v>
      </c>
      <c r="E2209" s="3">
        <v>21</v>
      </c>
      <c r="F2209" s="4"/>
      <c r="G2209" s="4"/>
      <c r="H2209" t="str">
        <f>VLOOKUP(D2209,StateLookup!B:B,1,FALSE)</f>
        <v>TX</v>
      </c>
    </row>
    <row r="2210" spans="1:8" ht="15.75" thickBot="1" x14ac:dyDescent="0.3">
      <c r="A2210" s="6">
        <f t="shared" si="68"/>
        <v>43901</v>
      </c>
      <c r="B2210" s="6" t="str">
        <f t="shared" si="69"/>
        <v>43901UT</v>
      </c>
      <c r="C2210" s="3">
        <v>20200311</v>
      </c>
      <c r="D2210" s="4" t="s">
        <v>53</v>
      </c>
      <c r="E2210" s="3">
        <v>2</v>
      </c>
      <c r="F2210" s="4"/>
      <c r="G2210" s="4"/>
      <c r="H2210" t="str">
        <f>VLOOKUP(D2210,StateLookup!B:B,1,FALSE)</f>
        <v>UT</v>
      </c>
    </row>
    <row r="2211" spans="1:8" ht="15.75" thickBot="1" x14ac:dyDescent="0.3">
      <c r="A2211" s="6">
        <f t="shared" si="68"/>
        <v>43901</v>
      </c>
      <c r="B2211" s="6" t="str">
        <f t="shared" si="69"/>
        <v>43901VA</v>
      </c>
      <c r="C2211" s="3">
        <v>20200311</v>
      </c>
      <c r="D2211" s="4" t="s">
        <v>54</v>
      </c>
      <c r="E2211" s="3">
        <v>9</v>
      </c>
      <c r="F2211" s="3">
        <v>60</v>
      </c>
      <c r="G2211" s="4"/>
      <c r="H2211" t="str">
        <f>VLOOKUP(D2211,StateLookup!B:B,1,FALSE)</f>
        <v>VA</v>
      </c>
    </row>
    <row r="2212" spans="1:8" ht="15.75" thickBot="1" x14ac:dyDescent="0.3">
      <c r="A2212" s="6">
        <f t="shared" si="68"/>
        <v>43901</v>
      </c>
      <c r="B2212" s="6" t="str">
        <f t="shared" si="69"/>
        <v>43901VT</v>
      </c>
      <c r="C2212" s="3">
        <v>20200311</v>
      </c>
      <c r="D2212" s="4" t="s">
        <v>56</v>
      </c>
      <c r="E2212" s="3">
        <v>1</v>
      </c>
      <c r="F2212" s="3">
        <v>62</v>
      </c>
      <c r="G2212" s="4"/>
      <c r="H2212" t="str">
        <f>VLOOKUP(D2212,StateLookup!B:B,1,FALSE)</f>
        <v>VT</v>
      </c>
    </row>
    <row r="2213" spans="1:8" ht="15.75" thickBot="1" x14ac:dyDescent="0.3">
      <c r="A2213" s="6">
        <f t="shared" si="68"/>
        <v>43901</v>
      </c>
      <c r="B2213" s="6" t="str">
        <f t="shared" si="69"/>
        <v>43901WA</v>
      </c>
      <c r="C2213" s="3">
        <v>20200311</v>
      </c>
      <c r="D2213" s="4" t="s">
        <v>57</v>
      </c>
      <c r="E2213" s="3">
        <v>474</v>
      </c>
      <c r="F2213" s="5">
        <v>2175</v>
      </c>
      <c r="G2213" s="3">
        <v>40</v>
      </c>
      <c r="H2213" t="str">
        <f>VLOOKUP(D2213,StateLookup!B:B,1,FALSE)</f>
        <v>WA</v>
      </c>
    </row>
    <row r="2214" spans="1:8" ht="15.75" thickBot="1" x14ac:dyDescent="0.3">
      <c r="A2214" s="6">
        <f t="shared" si="68"/>
        <v>43901</v>
      </c>
      <c r="B2214" s="6" t="str">
        <f t="shared" si="69"/>
        <v>43901WI</v>
      </c>
      <c r="C2214" s="3">
        <v>20200311</v>
      </c>
      <c r="D2214" s="4" t="s">
        <v>58</v>
      </c>
      <c r="E2214" s="3">
        <v>3</v>
      </c>
      <c r="F2214" s="3">
        <v>43</v>
      </c>
      <c r="G2214" s="4"/>
      <c r="H2214" t="str">
        <f>VLOOKUP(D2214,StateLookup!B:B,1,FALSE)</f>
        <v>WI</v>
      </c>
    </row>
    <row r="2215" spans="1:8" ht="15.75" thickBot="1" x14ac:dyDescent="0.3">
      <c r="A2215" s="6">
        <f t="shared" si="68"/>
        <v>43901</v>
      </c>
      <c r="B2215" s="6" t="str">
        <f t="shared" si="69"/>
        <v>43901WV</v>
      </c>
      <c r="C2215" s="3">
        <v>20200311</v>
      </c>
      <c r="D2215" s="4" t="s">
        <v>59</v>
      </c>
      <c r="E2215" s="3">
        <v>0</v>
      </c>
      <c r="F2215" s="3">
        <v>3</v>
      </c>
      <c r="G2215" s="4"/>
      <c r="H2215" t="str">
        <f>VLOOKUP(D2215,StateLookup!B:B,1,FALSE)</f>
        <v>WV</v>
      </c>
    </row>
    <row r="2216" spans="1:8" ht="15.75" thickBot="1" x14ac:dyDescent="0.3">
      <c r="A2216" s="6">
        <f t="shared" si="68"/>
        <v>43901</v>
      </c>
      <c r="B2216" s="6" t="str">
        <f t="shared" si="69"/>
        <v>43901WY</v>
      </c>
      <c r="C2216" s="3">
        <v>20200311</v>
      </c>
      <c r="D2216" s="4" t="s">
        <v>60</v>
      </c>
      <c r="E2216" s="3">
        <v>0</v>
      </c>
      <c r="F2216" s="4"/>
      <c r="G2216" s="4"/>
      <c r="H2216" t="str">
        <f>VLOOKUP(D2216,StateLookup!B:B,1,FALSE)</f>
        <v>WY</v>
      </c>
    </row>
    <row r="2217" spans="1:8" ht="15.75" thickBot="1" x14ac:dyDescent="0.3">
      <c r="A2217" s="6">
        <f t="shared" si="68"/>
        <v>43900</v>
      </c>
      <c r="B2217" s="6" t="str">
        <f t="shared" si="69"/>
        <v>43900AK</v>
      </c>
      <c r="C2217" s="3">
        <v>20200310</v>
      </c>
      <c r="D2217" s="4" t="s">
        <v>5</v>
      </c>
      <c r="E2217" s="3">
        <v>0</v>
      </c>
      <c r="F2217" s="3">
        <v>23</v>
      </c>
      <c r="G2217" s="4"/>
      <c r="H2217" t="str">
        <f>VLOOKUP(D2217,StateLookup!B:B,1,FALSE)</f>
        <v>AK</v>
      </c>
    </row>
    <row r="2218" spans="1:8" ht="15.75" thickBot="1" x14ac:dyDescent="0.3">
      <c r="A2218" s="6">
        <f t="shared" si="68"/>
        <v>43900</v>
      </c>
      <c r="B2218" s="6" t="str">
        <f t="shared" si="69"/>
        <v>43900AL</v>
      </c>
      <c r="C2218" s="3">
        <v>20200310</v>
      </c>
      <c r="D2218" s="4" t="s">
        <v>6</v>
      </c>
      <c r="E2218" s="3">
        <v>0</v>
      </c>
      <c r="F2218" s="3">
        <v>0</v>
      </c>
      <c r="G2218" s="4"/>
      <c r="H2218" t="str">
        <f>VLOOKUP(D2218,StateLookup!B:B,1,FALSE)</f>
        <v>AL</v>
      </c>
    </row>
    <row r="2219" spans="1:8" ht="15.75" thickBot="1" x14ac:dyDescent="0.3">
      <c r="A2219" s="6">
        <f t="shared" si="68"/>
        <v>43900</v>
      </c>
      <c r="B2219" s="6" t="str">
        <f t="shared" si="69"/>
        <v>43900AR</v>
      </c>
      <c r="C2219" s="3">
        <v>20200310</v>
      </c>
      <c r="D2219" s="4" t="s">
        <v>7</v>
      </c>
      <c r="E2219" s="3">
        <v>0</v>
      </c>
      <c r="F2219" s="3">
        <v>12</v>
      </c>
      <c r="G2219" s="4"/>
      <c r="H2219" t="str">
        <f>VLOOKUP(D2219,StateLookup!B:B,1,FALSE)</f>
        <v>AR</v>
      </c>
    </row>
    <row r="2220" spans="1:8" ht="15.75" thickBot="1" x14ac:dyDescent="0.3">
      <c r="A2220" s="6">
        <f t="shared" si="68"/>
        <v>43900</v>
      </c>
      <c r="B2220" s="6" t="str">
        <f t="shared" si="69"/>
        <v>43900AZ</v>
      </c>
      <c r="C2220" s="3">
        <v>20200310</v>
      </c>
      <c r="D2220" s="4" t="s">
        <v>9</v>
      </c>
      <c r="E2220" s="3">
        <v>6</v>
      </c>
      <c r="F2220" s="3">
        <v>51</v>
      </c>
      <c r="G2220" s="4"/>
      <c r="H2220" t="str">
        <f>VLOOKUP(D2220,StateLookup!B:B,1,FALSE)</f>
        <v>AZ</v>
      </c>
    </row>
    <row r="2221" spans="1:8" ht="15.75" thickBot="1" x14ac:dyDescent="0.3">
      <c r="A2221" s="6">
        <f t="shared" si="68"/>
        <v>43900</v>
      </c>
      <c r="B2221" s="6" t="str">
        <f t="shared" si="69"/>
        <v>43900CA</v>
      </c>
      <c r="C2221" s="3">
        <v>20200310</v>
      </c>
      <c r="D2221" s="4" t="s">
        <v>10</v>
      </c>
      <c r="E2221" s="3">
        <v>133</v>
      </c>
      <c r="F2221" s="3">
        <v>690</v>
      </c>
      <c r="G2221" s="4"/>
      <c r="H2221" t="str">
        <f>VLOOKUP(D2221,StateLookup!B:B,1,FALSE)</f>
        <v>CA</v>
      </c>
    </row>
    <row r="2222" spans="1:8" ht="15.75" thickBot="1" x14ac:dyDescent="0.3">
      <c r="A2222" s="6">
        <f t="shared" si="68"/>
        <v>43900</v>
      </c>
      <c r="B2222" s="6" t="str">
        <f t="shared" si="69"/>
        <v>43900CO</v>
      </c>
      <c r="C2222" s="3">
        <v>20200310</v>
      </c>
      <c r="D2222" s="4" t="s">
        <v>11</v>
      </c>
      <c r="E2222" s="3">
        <v>12</v>
      </c>
      <c r="F2222" s="3">
        <v>142</v>
      </c>
      <c r="G2222" s="4"/>
      <c r="H2222" t="str">
        <f>VLOOKUP(D2222,StateLookup!B:B,1,FALSE)</f>
        <v>CO</v>
      </c>
    </row>
    <row r="2223" spans="1:8" ht="15.75" thickBot="1" x14ac:dyDescent="0.3">
      <c r="A2223" s="6">
        <f t="shared" si="68"/>
        <v>43900</v>
      </c>
      <c r="B2223" s="6" t="str">
        <f t="shared" si="69"/>
        <v>43900CT</v>
      </c>
      <c r="C2223" s="3">
        <v>20200310</v>
      </c>
      <c r="D2223" s="4" t="s">
        <v>12</v>
      </c>
      <c r="E2223" s="3">
        <v>2</v>
      </c>
      <c r="F2223" s="3">
        <v>54</v>
      </c>
      <c r="G2223" s="4"/>
      <c r="H2223" t="str">
        <f>VLOOKUP(D2223,StateLookup!B:B,1,FALSE)</f>
        <v>CT</v>
      </c>
    </row>
    <row r="2224" spans="1:8" ht="15.75" thickBot="1" x14ac:dyDescent="0.3">
      <c r="A2224" s="6">
        <f t="shared" si="68"/>
        <v>43900</v>
      </c>
      <c r="B2224" s="6" t="str">
        <f t="shared" si="69"/>
        <v>43900DC</v>
      </c>
      <c r="C2224" s="3">
        <v>20200310</v>
      </c>
      <c r="D2224" s="4" t="s">
        <v>13</v>
      </c>
      <c r="E2224" s="3">
        <v>5</v>
      </c>
      <c r="F2224" s="3">
        <v>17</v>
      </c>
      <c r="G2224" s="4"/>
      <c r="H2224" t="str">
        <f>VLOOKUP(D2224,StateLookup!B:B,1,FALSE)</f>
        <v>DC</v>
      </c>
    </row>
    <row r="2225" spans="1:8" ht="15.75" thickBot="1" x14ac:dyDescent="0.3">
      <c r="A2225" s="6">
        <f t="shared" si="68"/>
        <v>43900</v>
      </c>
      <c r="B2225" s="6" t="str">
        <f t="shared" si="69"/>
        <v>43900DE</v>
      </c>
      <c r="C2225" s="3">
        <v>20200310</v>
      </c>
      <c r="D2225" s="4" t="s">
        <v>14</v>
      </c>
      <c r="E2225" s="3">
        <v>0</v>
      </c>
      <c r="F2225" s="3">
        <v>17</v>
      </c>
      <c r="G2225" s="4"/>
      <c r="H2225" t="str">
        <f>VLOOKUP(D2225,StateLookup!B:B,1,FALSE)</f>
        <v>DE</v>
      </c>
    </row>
    <row r="2226" spans="1:8" ht="15.75" thickBot="1" x14ac:dyDescent="0.3">
      <c r="A2226" s="6">
        <f t="shared" si="68"/>
        <v>43900</v>
      </c>
      <c r="B2226" s="6" t="str">
        <f t="shared" si="69"/>
        <v>43900FL</v>
      </c>
      <c r="C2226" s="3">
        <v>20200310</v>
      </c>
      <c r="D2226" s="4" t="s">
        <v>15</v>
      </c>
      <c r="E2226" s="3">
        <v>19</v>
      </c>
      <c r="F2226" s="3">
        <v>222</v>
      </c>
      <c r="G2226" s="4"/>
      <c r="H2226" t="str">
        <f>VLOOKUP(D2226,StateLookup!B:B,1,FALSE)</f>
        <v>FL</v>
      </c>
    </row>
    <row r="2227" spans="1:8" ht="15.75" thickBot="1" x14ac:dyDescent="0.3">
      <c r="A2227" s="6">
        <f t="shared" si="68"/>
        <v>43900</v>
      </c>
      <c r="B2227" s="6" t="str">
        <f t="shared" si="69"/>
        <v>43900GA</v>
      </c>
      <c r="C2227" s="3">
        <v>20200310</v>
      </c>
      <c r="D2227" s="4" t="s">
        <v>16</v>
      </c>
      <c r="E2227" s="3">
        <v>17</v>
      </c>
      <c r="F2227" s="4"/>
      <c r="G2227" s="4"/>
      <c r="H2227" t="str">
        <f>VLOOKUP(D2227,StateLookup!B:B,1,FALSE)</f>
        <v>GA</v>
      </c>
    </row>
    <row r="2228" spans="1:8" ht="15.75" thickBot="1" x14ac:dyDescent="0.3">
      <c r="A2228" s="6">
        <f t="shared" si="68"/>
        <v>43900</v>
      </c>
      <c r="B2228" s="6" t="str">
        <f t="shared" si="69"/>
        <v>43900HI</v>
      </c>
      <c r="C2228" s="3">
        <v>20200310</v>
      </c>
      <c r="D2228" s="4" t="s">
        <v>18</v>
      </c>
      <c r="E2228" s="3">
        <v>2</v>
      </c>
      <c r="F2228" s="4"/>
      <c r="G2228" s="4"/>
      <c r="H2228" t="str">
        <f>VLOOKUP(D2228,StateLookup!B:B,1,FALSE)</f>
        <v>HI</v>
      </c>
    </row>
    <row r="2229" spans="1:8" ht="15.75" thickBot="1" x14ac:dyDescent="0.3">
      <c r="A2229" s="6">
        <f t="shared" si="68"/>
        <v>43900</v>
      </c>
      <c r="B2229" s="6" t="str">
        <f t="shared" si="69"/>
        <v>43900IA</v>
      </c>
      <c r="C2229" s="3">
        <v>20200310</v>
      </c>
      <c r="D2229" s="4" t="s">
        <v>19</v>
      </c>
      <c r="E2229" s="3">
        <v>8</v>
      </c>
      <c r="F2229" s="3">
        <v>32</v>
      </c>
      <c r="G2229" s="4"/>
      <c r="H2229" t="str">
        <f>VLOOKUP(D2229,StateLookup!B:B,1,FALSE)</f>
        <v>IA</v>
      </c>
    </row>
    <row r="2230" spans="1:8" ht="15.75" thickBot="1" x14ac:dyDescent="0.3">
      <c r="A2230" s="6">
        <f t="shared" si="68"/>
        <v>43900</v>
      </c>
      <c r="B2230" s="6" t="str">
        <f t="shared" si="69"/>
        <v>43900ID</v>
      </c>
      <c r="C2230" s="3">
        <v>20200310</v>
      </c>
      <c r="D2230" s="4" t="s">
        <v>20</v>
      </c>
      <c r="E2230" s="3">
        <v>0</v>
      </c>
      <c r="F2230" s="3">
        <v>41</v>
      </c>
      <c r="G2230" s="4"/>
      <c r="H2230" t="str">
        <f>VLOOKUP(D2230,StateLookup!B:B,1,FALSE)</f>
        <v>ID</v>
      </c>
    </row>
    <row r="2231" spans="1:8" ht="15.75" thickBot="1" x14ac:dyDescent="0.3">
      <c r="A2231" s="6">
        <f t="shared" si="68"/>
        <v>43900</v>
      </c>
      <c r="B2231" s="6" t="str">
        <f t="shared" si="69"/>
        <v>43900IL</v>
      </c>
      <c r="C2231" s="3">
        <v>20200310</v>
      </c>
      <c r="D2231" s="4" t="s">
        <v>21</v>
      </c>
      <c r="E2231" s="3">
        <v>19</v>
      </c>
      <c r="F2231" s="3">
        <v>244</v>
      </c>
      <c r="G2231" s="4"/>
      <c r="H2231" t="str">
        <f>VLOOKUP(D2231,StateLookup!B:B,1,FALSE)</f>
        <v>IL</v>
      </c>
    </row>
    <row r="2232" spans="1:8" ht="15.75" thickBot="1" x14ac:dyDescent="0.3">
      <c r="A2232" s="6">
        <f t="shared" si="68"/>
        <v>43900</v>
      </c>
      <c r="B2232" s="6" t="str">
        <f t="shared" si="69"/>
        <v>43900IN</v>
      </c>
      <c r="C2232" s="3">
        <v>20200310</v>
      </c>
      <c r="D2232" s="4" t="s">
        <v>22</v>
      </c>
      <c r="E2232" s="3">
        <v>6</v>
      </c>
      <c r="F2232" s="3">
        <v>30</v>
      </c>
      <c r="G2232" s="4"/>
      <c r="H2232" t="str">
        <f>VLOOKUP(D2232,StateLookup!B:B,1,FALSE)</f>
        <v>IN</v>
      </c>
    </row>
    <row r="2233" spans="1:8" ht="15.75" thickBot="1" x14ac:dyDescent="0.3">
      <c r="A2233" s="6">
        <f t="shared" si="68"/>
        <v>43900</v>
      </c>
      <c r="B2233" s="6" t="str">
        <f t="shared" si="69"/>
        <v>43900KS</v>
      </c>
      <c r="C2233" s="3">
        <v>20200310</v>
      </c>
      <c r="D2233" s="4" t="s">
        <v>23</v>
      </c>
      <c r="E2233" s="3">
        <v>1</v>
      </c>
      <c r="F2233" s="3">
        <v>17</v>
      </c>
      <c r="G2233" s="4"/>
      <c r="H2233" t="str">
        <f>VLOOKUP(D2233,StateLookup!B:B,1,FALSE)</f>
        <v>KS</v>
      </c>
    </row>
    <row r="2234" spans="1:8" ht="15.75" thickBot="1" x14ac:dyDescent="0.3">
      <c r="A2234" s="6">
        <f t="shared" si="68"/>
        <v>43900</v>
      </c>
      <c r="B2234" s="6" t="str">
        <f t="shared" si="69"/>
        <v>43900KY</v>
      </c>
      <c r="C2234" s="3">
        <v>20200310</v>
      </c>
      <c r="D2234" s="4" t="s">
        <v>24</v>
      </c>
      <c r="E2234" s="3">
        <v>6</v>
      </c>
      <c r="F2234" s="3">
        <v>28</v>
      </c>
      <c r="G2234" s="4"/>
      <c r="H2234" t="str">
        <f>VLOOKUP(D2234,StateLookup!B:B,1,FALSE)</f>
        <v>KY</v>
      </c>
    </row>
    <row r="2235" spans="1:8" ht="15.75" thickBot="1" x14ac:dyDescent="0.3">
      <c r="A2235" s="6">
        <f t="shared" si="68"/>
        <v>43900</v>
      </c>
      <c r="B2235" s="6" t="str">
        <f t="shared" si="69"/>
        <v>43900LA</v>
      </c>
      <c r="C2235" s="3">
        <v>20200310</v>
      </c>
      <c r="D2235" s="4" t="s">
        <v>25</v>
      </c>
      <c r="E2235" s="3">
        <v>1</v>
      </c>
      <c r="F2235" s="3">
        <v>11</v>
      </c>
      <c r="G2235" s="4"/>
      <c r="H2235" t="str">
        <f>VLOOKUP(D2235,StateLookup!B:B,1,FALSE)</f>
        <v>LA</v>
      </c>
    </row>
    <row r="2236" spans="1:8" ht="15.75" thickBot="1" x14ac:dyDescent="0.3">
      <c r="A2236" s="6">
        <f t="shared" si="68"/>
        <v>43900</v>
      </c>
      <c r="B2236" s="6" t="str">
        <f t="shared" si="69"/>
        <v>43900MA</v>
      </c>
      <c r="C2236" s="3">
        <v>20200310</v>
      </c>
      <c r="D2236" s="4" t="s">
        <v>26</v>
      </c>
      <c r="E2236" s="3">
        <v>92</v>
      </c>
      <c r="F2236" s="4"/>
      <c r="G2236" s="4"/>
      <c r="H2236" t="str">
        <f>VLOOKUP(D2236,StateLookup!B:B,1,FALSE)</f>
        <v>MA</v>
      </c>
    </row>
    <row r="2237" spans="1:8" ht="15.75" thickBot="1" x14ac:dyDescent="0.3">
      <c r="A2237" s="6">
        <f t="shared" si="68"/>
        <v>43900</v>
      </c>
      <c r="B2237" s="6" t="str">
        <f t="shared" si="69"/>
        <v>43900MD</v>
      </c>
      <c r="C2237" s="3">
        <v>20200310</v>
      </c>
      <c r="D2237" s="4" t="s">
        <v>27</v>
      </c>
      <c r="E2237" s="3">
        <v>6</v>
      </c>
      <c r="F2237" s="3">
        <v>89</v>
      </c>
      <c r="G2237" s="4"/>
      <c r="H2237" t="str">
        <f>VLOOKUP(D2237,StateLookup!B:B,1,FALSE)</f>
        <v>MD</v>
      </c>
    </row>
    <row r="2238" spans="1:8" ht="15.75" thickBot="1" x14ac:dyDescent="0.3">
      <c r="A2238" s="6">
        <f t="shared" si="68"/>
        <v>43900</v>
      </c>
      <c r="B2238" s="6" t="str">
        <f t="shared" si="69"/>
        <v>43900ME</v>
      </c>
      <c r="C2238" s="3">
        <v>20200310</v>
      </c>
      <c r="D2238" s="4" t="s">
        <v>28</v>
      </c>
      <c r="E2238" s="3">
        <v>0</v>
      </c>
      <c r="F2238" s="3">
        <v>20</v>
      </c>
      <c r="G2238" s="4"/>
      <c r="H2238" t="str">
        <f>VLOOKUP(D2238,StateLookup!B:B,1,FALSE)</f>
        <v>ME</v>
      </c>
    </row>
    <row r="2239" spans="1:8" ht="15.75" thickBot="1" x14ac:dyDescent="0.3">
      <c r="A2239" s="6">
        <f t="shared" si="68"/>
        <v>43900</v>
      </c>
      <c r="B2239" s="6" t="str">
        <f t="shared" si="69"/>
        <v>43900MI</v>
      </c>
      <c r="C2239" s="3">
        <v>20200310</v>
      </c>
      <c r="D2239" s="4" t="s">
        <v>29</v>
      </c>
      <c r="E2239" s="3">
        <v>358</v>
      </c>
      <c r="F2239" s="3">
        <v>39</v>
      </c>
      <c r="G2239" s="4"/>
      <c r="H2239" t="str">
        <f>VLOOKUP(D2239,StateLookup!B:B,1,FALSE)</f>
        <v>MI</v>
      </c>
    </row>
    <row r="2240" spans="1:8" ht="15.75" thickBot="1" x14ac:dyDescent="0.3">
      <c r="A2240" s="6">
        <f t="shared" si="68"/>
        <v>43900</v>
      </c>
      <c r="B2240" s="6" t="str">
        <f t="shared" si="69"/>
        <v>43900MN</v>
      </c>
      <c r="C2240" s="3">
        <v>20200310</v>
      </c>
      <c r="D2240" s="4" t="s">
        <v>30</v>
      </c>
      <c r="E2240" s="3">
        <v>3</v>
      </c>
      <c r="F2240" s="3">
        <v>132</v>
      </c>
      <c r="G2240" s="4"/>
      <c r="H2240" t="str">
        <f>VLOOKUP(D2240,StateLookup!B:B,1,FALSE)</f>
        <v>MN</v>
      </c>
    </row>
    <row r="2241" spans="1:8" ht="15.75" thickBot="1" x14ac:dyDescent="0.3">
      <c r="A2241" s="6">
        <f t="shared" si="68"/>
        <v>43900</v>
      </c>
      <c r="B2241" s="6" t="str">
        <f t="shared" si="69"/>
        <v>43900MO</v>
      </c>
      <c r="C2241" s="3">
        <v>20200310</v>
      </c>
      <c r="D2241" s="4" t="s">
        <v>31</v>
      </c>
      <c r="E2241" s="3">
        <v>1</v>
      </c>
      <c r="F2241" s="4"/>
      <c r="G2241" s="4"/>
      <c r="H2241" t="str">
        <f>VLOOKUP(D2241,StateLookup!B:B,1,FALSE)</f>
        <v>MO</v>
      </c>
    </row>
    <row r="2242" spans="1:8" ht="15.75" thickBot="1" x14ac:dyDescent="0.3">
      <c r="A2242" s="6">
        <f t="shared" si="68"/>
        <v>43900</v>
      </c>
      <c r="B2242" s="6" t="str">
        <f t="shared" si="69"/>
        <v>43900MS</v>
      </c>
      <c r="C2242" s="3">
        <v>20200310</v>
      </c>
      <c r="D2242" s="4" t="s">
        <v>33</v>
      </c>
      <c r="E2242" s="3">
        <v>0</v>
      </c>
      <c r="F2242" s="4"/>
      <c r="G2242" s="4"/>
      <c r="H2242" t="str">
        <f>VLOOKUP(D2242,StateLookup!B:B,1,FALSE)</f>
        <v>MS</v>
      </c>
    </row>
    <row r="2243" spans="1:8" ht="15.75" thickBot="1" x14ac:dyDescent="0.3">
      <c r="A2243" s="6">
        <f t="shared" ref="A2243:A2306" si="70">DATE(LEFT(C2243,4),LEFT(RIGHT(C2243,4),2),RIGHT(C2243,2))</f>
        <v>43900</v>
      </c>
      <c r="B2243" s="6" t="str">
        <f t="shared" ref="B2243:B2306" si="71">A2243&amp;D2243</f>
        <v>43900MT</v>
      </c>
      <c r="C2243" s="3">
        <v>20200310</v>
      </c>
      <c r="D2243" s="4" t="s">
        <v>34</v>
      </c>
      <c r="E2243" s="3">
        <v>0</v>
      </c>
      <c r="F2243" s="3">
        <v>15</v>
      </c>
      <c r="G2243" s="4"/>
      <c r="H2243" t="str">
        <f>VLOOKUP(D2243,StateLookup!B:B,1,FALSE)</f>
        <v>MT</v>
      </c>
    </row>
    <row r="2244" spans="1:8" ht="15.75" thickBot="1" x14ac:dyDescent="0.3">
      <c r="A2244" s="6">
        <f t="shared" si="70"/>
        <v>43900</v>
      </c>
      <c r="B2244" s="6" t="str">
        <f t="shared" si="71"/>
        <v>43900NC</v>
      </c>
      <c r="C2244" s="3">
        <v>20200310</v>
      </c>
      <c r="D2244" s="4" t="s">
        <v>35</v>
      </c>
      <c r="E2244" s="3">
        <v>7</v>
      </c>
      <c r="F2244" s="4"/>
      <c r="G2244" s="4"/>
      <c r="H2244" t="str">
        <f>VLOOKUP(D2244,StateLookup!B:B,1,FALSE)</f>
        <v>NC</v>
      </c>
    </row>
    <row r="2245" spans="1:8" ht="15.75" thickBot="1" x14ac:dyDescent="0.3">
      <c r="A2245" s="6">
        <f t="shared" si="70"/>
        <v>43900</v>
      </c>
      <c r="B2245" s="6" t="str">
        <f t="shared" si="71"/>
        <v>43900ND</v>
      </c>
      <c r="C2245" s="3">
        <v>20200310</v>
      </c>
      <c r="D2245" s="4" t="s">
        <v>36</v>
      </c>
      <c r="E2245" s="3">
        <v>0</v>
      </c>
      <c r="F2245" s="3">
        <v>6</v>
      </c>
      <c r="G2245" s="4"/>
      <c r="H2245" t="str">
        <f>VLOOKUP(D2245,StateLookup!B:B,1,FALSE)</f>
        <v>ND</v>
      </c>
    </row>
    <row r="2246" spans="1:8" ht="15.75" thickBot="1" x14ac:dyDescent="0.3">
      <c r="A2246" s="6">
        <f t="shared" si="70"/>
        <v>43900</v>
      </c>
      <c r="B2246" s="6" t="str">
        <f t="shared" si="71"/>
        <v>43900NE</v>
      </c>
      <c r="C2246" s="3">
        <v>20200310</v>
      </c>
      <c r="D2246" s="4" t="s">
        <v>37</v>
      </c>
      <c r="E2246" s="3">
        <v>3</v>
      </c>
      <c r="F2246" s="3">
        <v>47</v>
      </c>
      <c r="G2246" s="4"/>
      <c r="H2246" t="str">
        <f>VLOOKUP(D2246,StateLookup!B:B,1,FALSE)</f>
        <v>NE</v>
      </c>
    </row>
    <row r="2247" spans="1:8" ht="15.75" thickBot="1" x14ac:dyDescent="0.3">
      <c r="A2247" s="6">
        <f t="shared" si="70"/>
        <v>43900</v>
      </c>
      <c r="B2247" s="6" t="str">
        <f t="shared" si="71"/>
        <v>43900NH</v>
      </c>
      <c r="C2247" s="3">
        <v>20200310</v>
      </c>
      <c r="D2247" s="4" t="s">
        <v>38</v>
      </c>
      <c r="E2247" s="3">
        <v>4</v>
      </c>
      <c r="F2247" s="3">
        <v>38</v>
      </c>
      <c r="G2247" s="4"/>
      <c r="H2247" t="str">
        <f>VLOOKUP(D2247,StateLookup!B:B,1,FALSE)</f>
        <v>NH</v>
      </c>
    </row>
    <row r="2248" spans="1:8" ht="15.75" thickBot="1" x14ac:dyDescent="0.3">
      <c r="A2248" s="6">
        <f t="shared" si="70"/>
        <v>43900</v>
      </c>
      <c r="B2248" s="6" t="str">
        <f t="shared" si="71"/>
        <v>43900NJ</v>
      </c>
      <c r="C2248" s="3">
        <v>20200310</v>
      </c>
      <c r="D2248" s="4" t="s">
        <v>39</v>
      </c>
      <c r="E2248" s="3">
        <v>15</v>
      </c>
      <c r="F2248" s="3">
        <v>44</v>
      </c>
      <c r="G2248" s="4"/>
      <c r="H2248" t="str">
        <f>VLOOKUP(D2248,StateLookup!B:B,1,FALSE)</f>
        <v>NJ</v>
      </c>
    </row>
    <row r="2249" spans="1:8" ht="15.75" thickBot="1" x14ac:dyDescent="0.3">
      <c r="A2249" s="6">
        <f t="shared" si="70"/>
        <v>43900</v>
      </c>
      <c r="B2249" s="6" t="str">
        <f t="shared" si="71"/>
        <v>43900NM</v>
      </c>
      <c r="C2249" s="3">
        <v>20200310</v>
      </c>
      <c r="D2249" s="4" t="s">
        <v>40</v>
      </c>
      <c r="E2249" s="3">
        <v>0</v>
      </c>
      <c r="F2249" s="3">
        <v>69</v>
      </c>
      <c r="G2249" s="4"/>
      <c r="H2249" t="str">
        <f>VLOOKUP(D2249,StateLookup!B:B,1,FALSE)</f>
        <v>NM</v>
      </c>
    </row>
    <row r="2250" spans="1:8" ht="15.75" thickBot="1" x14ac:dyDescent="0.3">
      <c r="A2250" s="6">
        <f t="shared" si="70"/>
        <v>43900</v>
      </c>
      <c r="B2250" s="6" t="str">
        <f t="shared" si="71"/>
        <v>43900NV</v>
      </c>
      <c r="C2250" s="3">
        <v>20200310</v>
      </c>
      <c r="D2250" s="4" t="s">
        <v>41</v>
      </c>
      <c r="E2250" s="3">
        <v>1</v>
      </c>
      <c r="F2250" s="3">
        <v>14</v>
      </c>
      <c r="G2250" s="4"/>
      <c r="H2250" t="str">
        <f>VLOOKUP(D2250,StateLookup!B:B,1,FALSE)</f>
        <v>NV</v>
      </c>
    </row>
    <row r="2251" spans="1:8" ht="15.75" thickBot="1" x14ac:dyDescent="0.3">
      <c r="A2251" s="6">
        <f t="shared" si="70"/>
        <v>43900</v>
      </c>
      <c r="B2251" s="6" t="str">
        <f t="shared" si="71"/>
        <v>43900NY</v>
      </c>
      <c r="C2251" s="3">
        <v>20200310</v>
      </c>
      <c r="D2251" s="4" t="s">
        <v>42</v>
      </c>
      <c r="E2251" s="3">
        <v>173</v>
      </c>
      <c r="F2251" s="3">
        <v>92</v>
      </c>
      <c r="G2251" s="4"/>
      <c r="H2251" t="str">
        <f>VLOOKUP(D2251,StateLookup!B:B,1,FALSE)</f>
        <v>NY</v>
      </c>
    </row>
    <row r="2252" spans="1:8" ht="15.75" thickBot="1" x14ac:dyDescent="0.3">
      <c r="A2252" s="6">
        <f t="shared" si="70"/>
        <v>43900</v>
      </c>
      <c r="B2252" s="6" t="str">
        <f t="shared" si="71"/>
        <v>43900OH</v>
      </c>
      <c r="C2252" s="3">
        <v>20200310</v>
      </c>
      <c r="D2252" s="4" t="s">
        <v>43</v>
      </c>
      <c r="E2252" s="3">
        <v>3</v>
      </c>
      <c r="F2252" s="3">
        <v>14</v>
      </c>
      <c r="G2252" s="4"/>
      <c r="H2252" t="str">
        <f>VLOOKUP(D2252,StateLookup!B:B,1,FALSE)</f>
        <v>OH</v>
      </c>
    </row>
    <row r="2253" spans="1:8" ht="15.75" thickBot="1" x14ac:dyDescent="0.3">
      <c r="A2253" s="6">
        <f t="shared" si="70"/>
        <v>43900</v>
      </c>
      <c r="B2253" s="6" t="str">
        <f t="shared" si="71"/>
        <v>43900OK</v>
      </c>
      <c r="C2253" s="3">
        <v>20200310</v>
      </c>
      <c r="D2253" s="4" t="s">
        <v>44</v>
      </c>
      <c r="E2253" s="3">
        <v>2</v>
      </c>
      <c r="F2253" s="3">
        <v>15</v>
      </c>
      <c r="G2253" s="4"/>
      <c r="H2253" t="str">
        <f>VLOOKUP(D2253,StateLookup!B:B,1,FALSE)</f>
        <v>OK</v>
      </c>
    </row>
    <row r="2254" spans="1:8" ht="15.75" thickBot="1" x14ac:dyDescent="0.3">
      <c r="A2254" s="6">
        <f t="shared" si="70"/>
        <v>43900</v>
      </c>
      <c r="B2254" s="6" t="str">
        <f t="shared" si="71"/>
        <v>43900OR</v>
      </c>
      <c r="C2254" s="3">
        <v>20200310</v>
      </c>
      <c r="D2254" s="4" t="s">
        <v>45</v>
      </c>
      <c r="E2254" s="3">
        <v>15</v>
      </c>
      <c r="F2254" s="3">
        <v>213</v>
      </c>
      <c r="G2254" s="4"/>
      <c r="H2254" t="str">
        <f>VLOOKUP(D2254,StateLookup!B:B,1,FALSE)</f>
        <v>OR</v>
      </c>
    </row>
    <row r="2255" spans="1:8" ht="15.75" thickBot="1" x14ac:dyDescent="0.3">
      <c r="A2255" s="6">
        <f t="shared" si="70"/>
        <v>43900</v>
      </c>
      <c r="B2255" s="6" t="str">
        <f t="shared" si="71"/>
        <v>43900PA</v>
      </c>
      <c r="C2255" s="3">
        <v>20200310</v>
      </c>
      <c r="D2255" s="4" t="s">
        <v>46</v>
      </c>
      <c r="E2255" s="3">
        <v>12</v>
      </c>
      <c r="F2255" s="4"/>
      <c r="G2255" s="4"/>
      <c r="H2255" t="str">
        <f>VLOOKUP(D2255,StateLookup!B:B,1,FALSE)</f>
        <v>PA</v>
      </c>
    </row>
    <row r="2256" spans="1:8" ht="15.75" thickBot="1" x14ac:dyDescent="0.3">
      <c r="A2256" s="6">
        <f t="shared" si="70"/>
        <v>43900</v>
      </c>
      <c r="B2256" s="6" t="str">
        <f t="shared" si="71"/>
        <v>43900RI</v>
      </c>
      <c r="C2256" s="3">
        <v>20200310</v>
      </c>
      <c r="D2256" s="4" t="s">
        <v>48</v>
      </c>
      <c r="E2256" s="3">
        <v>3</v>
      </c>
      <c r="F2256" s="3">
        <v>58</v>
      </c>
      <c r="G2256" s="4"/>
      <c r="H2256" t="str">
        <f>VLOOKUP(D2256,StateLookup!B:B,1,FALSE)</f>
        <v>RI</v>
      </c>
    </row>
    <row r="2257" spans="1:8" ht="15.75" thickBot="1" x14ac:dyDescent="0.3">
      <c r="A2257" s="6">
        <f t="shared" si="70"/>
        <v>43900</v>
      </c>
      <c r="B2257" s="6" t="str">
        <f t="shared" si="71"/>
        <v>43900SC</v>
      </c>
      <c r="C2257" s="3">
        <v>20200310</v>
      </c>
      <c r="D2257" s="4" t="s">
        <v>49</v>
      </c>
      <c r="E2257" s="3">
        <v>7</v>
      </c>
      <c r="F2257" s="3">
        <v>24</v>
      </c>
      <c r="G2257" s="4"/>
      <c r="H2257" t="str">
        <f>VLOOKUP(D2257,StateLookup!B:B,1,FALSE)</f>
        <v>SC</v>
      </c>
    </row>
    <row r="2258" spans="1:8" ht="15.75" thickBot="1" x14ac:dyDescent="0.3">
      <c r="A2258" s="6">
        <f t="shared" si="70"/>
        <v>43900</v>
      </c>
      <c r="B2258" s="6" t="str">
        <f t="shared" si="71"/>
        <v>43900SD</v>
      </c>
      <c r="C2258" s="3">
        <v>20200310</v>
      </c>
      <c r="D2258" s="4" t="s">
        <v>50</v>
      </c>
      <c r="E2258" s="3">
        <v>0</v>
      </c>
      <c r="F2258" s="3">
        <v>11</v>
      </c>
      <c r="G2258" s="4"/>
      <c r="H2258" t="str">
        <f>VLOOKUP(D2258,StateLookup!B:B,1,FALSE)</f>
        <v>SD</v>
      </c>
    </row>
    <row r="2259" spans="1:8" ht="15.75" thickBot="1" x14ac:dyDescent="0.3">
      <c r="A2259" s="6">
        <f t="shared" si="70"/>
        <v>43900</v>
      </c>
      <c r="B2259" s="6" t="str">
        <f t="shared" si="71"/>
        <v>43900TN</v>
      </c>
      <c r="C2259" s="3">
        <v>20200310</v>
      </c>
      <c r="D2259" s="4" t="s">
        <v>51</v>
      </c>
      <c r="E2259" s="3">
        <v>7</v>
      </c>
      <c r="F2259" s="4"/>
      <c r="G2259" s="4"/>
      <c r="H2259" t="str">
        <f>VLOOKUP(D2259,StateLookup!B:B,1,FALSE)</f>
        <v>TN</v>
      </c>
    </row>
    <row r="2260" spans="1:8" ht="15.75" thickBot="1" x14ac:dyDescent="0.3">
      <c r="A2260" s="6">
        <f t="shared" si="70"/>
        <v>43900</v>
      </c>
      <c r="B2260" s="6" t="str">
        <f t="shared" si="71"/>
        <v>43900TX</v>
      </c>
      <c r="C2260" s="3">
        <v>20200310</v>
      </c>
      <c r="D2260" s="4" t="s">
        <v>52</v>
      </c>
      <c r="E2260" s="3">
        <v>13</v>
      </c>
      <c r="F2260" s="4"/>
      <c r="G2260" s="4"/>
      <c r="H2260" t="str">
        <f>VLOOKUP(D2260,StateLookup!B:B,1,FALSE)</f>
        <v>TX</v>
      </c>
    </row>
    <row r="2261" spans="1:8" ht="15.75" thickBot="1" x14ac:dyDescent="0.3">
      <c r="A2261" s="6">
        <f t="shared" si="70"/>
        <v>43900</v>
      </c>
      <c r="B2261" s="6" t="str">
        <f t="shared" si="71"/>
        <v>43900UT</v>
      </c>
      <c r="C2261" s="3">
        <v>20200310</v>
      </c>
      <c r="D2261" s="4" t="s">
        <v>53</v>
      </c>
      <c r="E2261" s="3">
        <v>2</v>
      </c>
      <c r="F2261" s="4"/>
      <c r="G2261" s="4"/>
      <c r="H2261" t="str">
        <f>VLOOKUP(D2261,StateLookup!B:B,1,FALSE)</f>
        <v>UT</v>
      </c>
    </row>
    <row r="2262" spans="1:8" ht="15.75" thickBot="1" x14ac:dyDescent="0.3">
      <c r="A2262" s="6">
        <f t="shared" si="70"/>
        <v>43900</v>
      </c>
      <c r="B2262" s="6" t="str">
        <f t="shared" si="71"/>
        <v>43900VA</v>
      </c>
      <c r="C2262" s="3">
        <v>20200310</v>
      </c>
      <c r="D2262" s="4" t="s">
        <v>54</v>
      </c>
      <c r="E2262" s="3">
        <v>8</v>
      </c>
      <c r="F2262" s="3">
        <v>53</v>
      </c>
      <c r="G2262" s="4"/>
      <c r="H2262" t="str">
        <f>VLOOKUP(D2262,StateLookup!B:B,1,FALSE)</f>
        <v>VA</v>
      </c>
    </row>
    <row r="2263" spans="1:8" ht="15.75" thickBot="1" x14ac:dyDescent="0.3">
      <c r="A2263" s="6">
        <f t="shared" si="70"/>
        <v>43900</v>
      </c>
      <c r="B2263" s="6" t="str">
        <f t="shared" si="71"/>
        <v>43900VT</v>
      </c>
      <c r="C2263" s="3">
        <v>20200310</v>
      </c>
      <c r="D2263" s="4" t="s">
        <v>56</v>
      </c>
      <c r="E2263" s="3">
        <v>1</v>
      </c>
      <c r="F2263" s="3">
        <v>40</v>
      </c>
      <c r="G2263" s="4"/>
      <c r="H2263" t="str">
        <f>VLOOKUP(D2263,StateLookup!B:B,1,FALSE)</f>
        <v>VT</v>
      </c>
    </row>
    <row r="2264" spans="1:8" ht="15.75" thickBot="1" x14ac:dyDescent="0.3">
      <c r="A2264" s="6">
        <f t="shared" si="70"/>
        <v>43900</v>
      </c>
      <c r="B2264" s="6" t="str">
        <f t="shared" si="71"/>
        <v>43900WA</v>
      </c>
      <c r="C2264" s="3">
        <v>20200310</v>
      </c>
      <c r="D2264" s="4" t="s">
        <v>57</v>
      </c>
      <c r="E2264" s="3">
        <v>390</v>
      </c>
      <c r="F2264" s="5">
        <v>1110</v>
      </c>
      <c r="G2264" s="3">
        <v>37</v>
      </c>
      <c r="H2264" t="str">
        <f>VLOOKUP(D2264,StateLookup!B:B,1,FALSE)</f>
        <v>WA</v>
      </c>
    </row>
    <row r="2265" spans="1:8" ht="15.75" thickBot="1" x14ac:dyDescent="0.3">
      <c r="A2265" s="6">
        <f t="shared" si="70"/>
        <v>43900</v>
      </c>
      <c r="B2265" s="6" t="str">
        <f t="shared" si="71"/>
        <v>43900WI</v>
      </c>
      <c r="C2265" s="3">
        <v>20200310</v>
      </c>
      <c r="D2265" s="4" t="s">
        <v>58</v>
      </c>
      <c r="E2265" s="3">
        <v>2</v>
      </c>
      <c r="F2265" s="3">
        <v>36</v>
      </c>
      <c r="G2265" s="4"/>
      <c r="H2265" t="str">
        <f>VLOOKUP(D2265,StateLookup!B:B,1,FALSE)</f>
        <v>WI</v>
      </c>
    </row>
    <row r="2266" spans="1:8" ht="15.75" thickBot="1" x14ac:dyDescent="0.3">
      <c r="A2266" s="6">
        <f t="shared" si="70"/>
        <v>43900</v>
      </c>
      <c r="B2266" s="6" t="str">
        <f t="shared" si="71"/>
        <v>43900WV</v>
      </c>
      <c r="C2266" s="3">
        <v>20200310</v>
      </c>
      <c r="D2266" s="4" t="s">
        <v>59</v>
      </c>
      <c r="E2266" s="3">
        <v>0</v>
      </c>
      <c r="F2266" s="3">
        <v>2</v>
      </c>
      <c r="G2266" s="4"/>
      <c r="H2266" t="str">
        <f>VLOOKUP(D2266,StateLookup!B:B,1,FALSE)</f>
        <v>WV</v>
      </c>
    </row>
    <row r="2267" spans="1:8" ht="15.75" thickBot="1" x14ac:dyDescent="0.3">
      <c r="A2267" s="6">
        <f t="shared" si="70"/>
        <v>43900</v>
      </c>
      <c r="B2267" s="6" t="str">
        <f t="shared" si="71"/>
        <v>43900WY</v>
      </c>
      <c r="C2267" s="3">
        <v>20200310</v>
      </c>
      <c r="D2267" s="4" t="s">
        <v>60</v>
      </c>
      <c r="E2267" s="3">
        <v>0</v>
      </c>
      <c r="F2267" s="3">
        <v>0</v>
      </c>
      <c r="G2267" s="4"/>
      <c r="H2267" t="str">
        <f>VLOOKUP(D2267,StateLookup!B:B,1,FALSE)</f>
        <v>WY</v>
      </c>
    </row>
    <row r="2268" spans="1:8" ht="15.75" thickBot="1" x14ac:dyDescent="0.3">
      <c r="A2268" s="6">
        <f t="shared" si="70"/>
        <v>43899</v>
      </c>
      <c r="B2268" s="6" t="str">
        <f t="shared" si="71"/>
        <v>43899AK</v>
      </c>
      <c r="C2268" s="3">
        <v>20200309</v>
      </c>
      <c r="D2268" s="4" t="s">
        <v>5</v>
      </c>
      <c r="E2268" s="3">
        <v>0</v>
      </c>
      <c r="F2268" s="3">
        <v>23</v>
      </c>
      <c r="G2268" s="4"/>
      <c r="H2268" t="str">
        <f>VLOOKUP(D2268,StateLookup!B:B,1,FALSE)</f>
        <v>AK</v>
      </c>
    </row>
    <row r="2269" spans="1:8" ht="15.75" thickBot="1" x14ac:dyDescent="0.3">
      <c r="A2269" s="6">
        <f t="shared" si="70"/>
        <v>43899</v>
      </c>
      <c r="B2269" s="6" t="str">
        <f t="shared" si="71"/>
        <v>43899AL</v>
      </c>
      <c r="C2269" s="3">
        <v>20200309</v>
      </c>
      <c r="D2269" s="4" t="s">
        <v>6</v>
      </c>
      <c r="E2269" s="3">
        <v>0</v>
      </c>
      <c r="F2269" s="4"/>
      <c r="G2269" s="4"/>
      <c r="H2269" t="str">
        <f>VLOOKUP(D2269,StateLookup!B:B,1,FALSE)</f>
        <v>AL</v>
      </c>
    </row>
    <row r="2270" spans="1:8" ht="15.75" thickBot="1" x14ac:dyDescent="0.3">
      <c r="A2270" s="6">
        <f t="shared" si="70"/>
        <v>43899</v>
      </c>
      <c r="B2270" s="6" t="str">
        <f t="shared" si="71"/>
        <v>43899AR</v>
      </c>
      <c r="C2270" s="3">
        <v>20200309</v>
      </c>
      <c r="D2270" s="4" t="s">
        <v>7</v>
      </c>
      <c r="E2270" s="3">
        <v>0</v>
      </c>
      <c r="F2270" s="3">
        <v>12</v>
      </c>
      <c r="G2270" s="4"/>
      <c r="H2270" t="str">
        <f>VLOOKUP(D2270,StateLookup!B:B,1,FALSE)</f>
        <v>AR</v>
      </c>
    </row>
    <row r="2271" spans="1:8" ht="15.75" thickBot="1" x14ac:dyDescent="0.3">
      <c r="A2271" s="6">
        <f t="shared" si="70"/>
        <v>43899</v>
      </c>
      <c r="B2271" s="6" t="str">
        <f t="shared" si="71"/>
        <v>43899AZ</v>
      </c>
      <c r="C2271" s="3">
        <v>20200309</v>
      </c>
      <c r="D2271" s="4" t="s">
        <v>9</v>
      </c>
      <c r="E2271" s="3">
        <v>5</v>
      </c>
      <c r="F2271" s="3">
        <v>44</v>
      </c>
      <c r="G2271" s="4"/>
      <c r="H2271" t="str">
        <f>VLOOKUP(D2271,StateLookup!B:B,1,FALSE)</f>
        <v>AZ</v>
      </c>
    </row>
    <row r="2272" spans="1:8" ht="15.75" thickBot="1" x14ac:dyDescent="0.3">
      <c r="A2272" s="6">
        <f t="shared" si="70"/>
        <v>43899</v>
      </c>
      <c r="B2272" s="6" t="str">
        <f t="shared" si="71"/>
        <v>43899CA</v>
      </c>
      <c r="C2272" s="3">
        <v>20200309</v>
      </c>
      <c r="D2272" s="4" t="s">
        <v>10</v>
      </c>
      <c r="E2272" s="3">
        <v>114</v>
      </c>
      <c r="F2272" s="3">
        <v>690</v>
      </c>
      <c r="G2272" s="4"/>
      <c r="H2272" t="str">
        <f>VLOOKUP(D2272,StateLookup!B:B,1,FALSE)</f>
        <v>CA</v>
      </c>
    </row>
    <row r="2273" spans="1:8" ht="15.75" thickBot="1" x14ac:dyDescent="0.3">
      <c r="A2273" s="6">
        <f t="shared" si="70"/>
        <v>43899</v>
      </c>
      <c r="B2273" s="6" t="str">
        <f t="shared" si="71"/>
        <v>43899CO</v>
      </c>
      <c r="C2273" s="3">
        <v>20200309</v>
      </c>
      <c r="D2273" s="4" t="s">
        <v>11</v>
      </c>
      <c r="E2273" s="3">
        <v>9</v>
      </c>
      <c r="F2273" s="3">
        <v>133</v>
      </c>
      <c r="G2273" s="4"/>
      <c r="H2273" t="str">
        <f>VLOOKUP(D2273,StateLookup!B:B,1,FALSE)</f>
        <v>CO</v>
      </c>
    </row>
    <row r="2274" spans="1:8" ht="15.75" thickBot="1" x14ac:dyDescent="0.3">
      <c r="A2274" s="6">
        <f t="shared" si="70"/>
        <v>43899</v>
      </c>
      <c r="B2274" s="6" t="str">
        <f t="shared" si="71"/>
        <v>43899CT</v>
      </c>
      <c r="C2274" s="3">
        <v>20200309</v>
      </c>
      <c r="D2274" s="4" t="s">
        <v>12</v>
      </c>
      <c r="E2274" s="3">
        <v>1</v>
      </c>
      <c r="F2274" s="3">
        <v>46</v>
      </c>
      <c r="G2274" s="4"/>
      <c r="H2274" t="str">
        <f>VLOOKUP(D2274,StateLookup!B:B,1,FALSE)</f>
        <v>CT</v>
      </c>
    </row>
    <row r="2275" spans="1:8" ht="15.75" thickBot="1" x14ac:dyDescent="0.3">
      <c r="A2275" s="6">
        <f t="shared" si="70"/>
        <v>43899</v>
      </c>
      <c r="B2275" s="6" t="str">
        <f t="shared" si="71"/>
        <v>43899DC</v>
      </c>
      <c r="C2275" s="3">
        <v>20200309</v>
      </c>
      <c r="D2275" s="4" t="s">
        <v>13</v>
      </c>
      <c r="E2275" s="3">
        <v>1</v>
      </c>
      <c r="F2275" s="3">
        <v>14</v>
      </c>
      <c r="G2275" s="4"/>
      <c r="H2275" t="str">
        <f>VLOOKUP(D2275,StateLookup!B:B,1,FALSE)</f>
        <v>DC</v>
      </c>
    </row>
    <row r="2276" spans="1:8" ht="15.75" thickBot="1" x14ac:dyDescent="0.3">
      <c r="A2276" s="6">
        <f t="shared" si="70"/>
        <v>43899</v>
      </c>
      <c r="B2276" s="6" t="str">
        <f t="shared" si="71"/>
        <v>43899DE</v>
      </c>
      <c r="C2276" s="3">
        <v>20200309</v>
      </c>
      <c r="D2276" s="4" t="s">
        <v>14</v>
      </c>
      <c r="E2276" s="3">
        <v>0</v>
      </c>
      <c r="F2276" s="3">
        <v>15</v>
      </c>
      <c r="G2276" s="4"/>
      <c r="H2276" t="str">
        <f>VLOOKUP(D2276,StateLookup!B:B,1,FALSE)</f>
        <v>DE</v>
      </c>
    </row>
    <row r="2277" spans="1:8" ht="15.75" thickBot="1" x14ac:dyDescent="0.3">
      <c r="A2277" s="6">
        <f t="shared" si="70"/>
        <v>43899</v>
      </c>
      <c r="B2277" s="6" t="str">
        <f t="shared" si="71"/>
        <v>43899FL</v>
      </c>
      <c r="C2277" s="3">
        <v>20200309</v>
      </c>
      <c r="D2277" s="4" t="s">
        <v>15</v>
      </c>
      <c r="E2277" s="3">
        <v>18</v>
      </c>
      <c r="F2277" s="3">
        <v>140</v>
      </c>
      <c r="G2277" s="4"/>
      <c r="H2277" t="str">
        <f>VLOOKUP(D2277,StateLookup!B:B,1,FALSE)</f>
        <v>FL</v>
      </c>
    </row>
    <row r="2278" spans="1:8" ht="15.75" thickBot="1" x14ac:dyDescent="0.3">
      <c r="A2278" s="6">
        <f t="shared" si="70"/>
        <v>43899</v>
      </c>
      <c r="B2278" s="6" t="str">
        <f t="shared" si="71"/>
        <v>43899GA</v>
      </c>
      <c r="C2278" s="3">
        <v>20200309</v>
      </c>
      <c r="D2278" s="4" t="s">
        <v>16</v>
      </c>
      <c r="E2278" s="3">
        <v>12</v>
      </c>
      <c r="F2278" s="4"/>
      <c r="G2278" s="4"/>
      <c r="H2278" t="str">
        <f>VLOOKUP(D2278,StateLookup!B:B,1,FALSE)</f>
        <v>GA</v>
      </c>
    </row>
    <row r="2279" spans="1:8" ht="15.75" thickBot="1" x14ac:dyDescent="0.3">
      <c r="A2279" s="6">
        <f t="shared" si="70"/>
        <v>43899</v>
      </c>
      <c r="B2279" s="6" t="str">
        <f t="shared" si="71"/>
        <v>43899HI</v>
      </c>
      <c r="C2279" s="3">
        <v>20200309</v>
      </c>
      <c r="D2279" s="4" t="s">
        <v>18</v>
      </c>
      <c r="E2279" s="3">
        <v>2</v>
      </c>
      <c r="F2279" s="4"/>
      <c r="G2279" s="4"/>
      <c r="H2279" t="str">
        <f>VLOOKUP(D2279,StateLookup!B:B,1,FALSE)</f>
        <v>HI</v>
      </c>
    </row>
    <row r="2280" spans="1:8" ht="15.75" thickBot="1" x14ac:dyDescent="0.3">
      <c r="A2280" s="6">
        <f t="shared" si="70"/>
        <v>43899</v>
      </c>
      <c r="B2280" s="6" t="str">
        <f t="shared" si="71"/>
        <v>43899IA</v>
      </c>
      <c r="C2280" s="3">
        <v>20200309</v>
      </c>
      <c r="D2280" s="4" t="s">
        <v>19</v>
      </c>
      <c r="E2280" s="3">
        <v>3</v>
      </c>
      <c r="F2280" s="3">
        <v>26</v>
      </c>
      <c r="G2280" s="4"/>
      <c r="H2280" t="str">
        <f>VLOOKUP(D2280,StateLookup!B:B,1,FALSE)</f>
        <v>IA</v>
      </c>
    </row>
    <row r="2281" spans="1:8" ht="15.75" thickBot="1" x14ac:dyDescent="0.3">
      <c r="A2281" s="6">
        <f t="shared" si="70"/>
        <v>43899</v>
      </c>
      <c r="B2281" s="6" t="str">
        <f t="shared" si="71"/>
        <v>43899ID</v>
      </c>
      <c r="C2281" s="3">
        <v>20200309</v>
      </c>
      <c r="D2281" s="4" t="s">
        <v>20</v>
      </c>
      <c r="E2281" s="3">
        <v>0</v>
      </c>
      <c r="F2281" s="3">
        <v>41</v>
      </c>
      <c r="G2281" s="4"/>
      <c r="H2281" t="str">
        <f>VLOOKUP(D2281,StateLookup!B:B,1,FALSE)</f>
        <v>ID</v>
      </c>
    </row>
    <row r="2282" spans="1:8" ht="15.75" thickBot="1" x14ac:dyDescent="0.3">
      <c r="A2282" s="6">
        <f t="shared" si="70"/>
        <v>43899</v>
      </c>
      <c r="B2282" s="6" t="str">
        <f t="shared" si="71"/>
        <v>43899IL</v>
      </c>
      <c r="C2282" s="3">
        <v>20200309</v>
      </c>
      <c r="D2282" s="4" t="s">
        <v>21</v>
      </c>
      <c r="E2282" s="3">
        <v>7</v>
      </c>
      <c r="F2282" s="3">
        <v>191</v>
      </c>
      <c r="G2282" s="4"/>
      <c r="H2282" t="str">
        <f>VLOOKUP(D2282,StateLookup!B:B,1,FALSE)</f>
        <v>IL</v>
      </c>
    </row>
    <row r="2283" spans="1:8" ht="15.75" thickBot="1" x14ac:dyDescent="0.3">
      <c r="A2283" s="6">
        <f t="shared" si="70"/>
        <v>43899</v>
      </c>
      <c r="B2283" s="6" t="str">
        <f t="shared" si="71"/>
        <v>43899IN</v>
      </c>
      <c r="C2283" s="3">
        <v>20200309</v>
      </c>
      <c r="D2283" s="4" t="s">
        <v>22</v>
      </c>
      <c r="E2283" s="3">
        <v>2</v>
      </c>
      <c r="F2283" s="4"/>
      <c r="G2283" s="4"/>
      <c r="H2283" t="str">
        <f>VLOOKUP(D2283,StateLookup!B:B,1,FALSE)</f>
        <v>IN</v>
      </c>
    </row>
    <row r="2284" spans="1:8" ht="15.75" thickBot="1" x14ac:dyDescent="0.3">
      <c r="A2284" s="6">
        <f t="shared" si="70"/>
        <v>43899</v>
      </c>
      <c r="B2284" s="6" t="str">
        <f t="shared" si="71"/>
        <v>43899KS</v>
      </c>
      <c r="C2284" s="3">
        <v>20200309</v>
      </c>
      <c r="D2284" s="4" t="s">
        <v>23</v>
      </c>
      <c r="E2284" s="3">
        <v>1</v>
      </c>
      <c r="F2284" s="3">
        <v>11</v>
      </c>
      <c r="G2284" s="4"/>
      <c r="H2284" t="str">
        <f>VLOOKUP(D2284,StateLookup!B:B,1,FALSE)</f>
        <v>KS</v>
      </c>
    </row>
    <row r="2285" spans="1:8" ht="15.75" thickBot="1" x14ac:dyDescent="0.3">
      <c r="A2285" s="6">
        <f t="shared" si="70"/>
        <v>43899</v>
      </c>
      <c r="B2285" s="6" t="str">
        <f t="shared" si="71"/>
        <v>43899KY</v>
      </c>
      <c r="C2285" s="3">
        <v>20200309</v>
      </c>
      <c r="D2285" s="4" t="s">
        <v>24</v>
      </c>
      <c r="E2285" s="3">
        <v>4</v>
      </c>
      <c r="F2285" s="3">
        <v>17</v>
      </c>
      <c r="G2285" s="4"/>
      <c r="H2285" t="str">
        <f>VLOOKUP(D2285,StateLookup!B:B,1,FALSE)</f>
        <v>KY</v>
      </c>
    </row>
    <row r="2286" spans="1:8" ht="15.75" thickBot="1" x14ac:dyDescent="0.3">
      <c r="A2286" s="6">
        <f t="shared" si="70"/>
        <v>43899</v>
      </c>
      <c r="B2286" s="6" t="str">
        <f t="shared" si="71"/>
        <v>43899LA</v>
      </c>
      <c r="C2286" s="3">
        <v>20200309</v>
      </c>
      <c r="D2286" s="4" t="s">
        <v>25</v>
      </c>
      <c r="E2286" s="3">
        <v>1</v>
      </c>
      <c r="F2286" s="3">
        <v>5</v>
      </c>
      <c r="G2286" s="4"/>
      <c r="H2286" t="str">
        <f>VLOOKUP(D2286,StateLookup!B:B,1,FALSE)</f>
        <v>LA</v>
      </c>
    </row>
    <row r="2287" spans="1:8" ht="15.75" thickBot="1" x14ac:dyDescent="0.3">
      <c r="A2287" s="6">
        <f t="shared" si="70"/>
        <v>43899</v>
      </c>
      <c r="B2287" s="6" t="str">
        <f t="shared" si="71"/>
        <v>43899MA</v>
      </c>
      <c r="C2287" s="3">
        <v>20200309</v>
      </c>
      <c r="D2287" s="4" t="s">
        <v>26</v>
      </c>
      <c r="E2287" s="3">
        <v>41</v>
      </c>
      <c r="F2287" s="4"/>
      <c r="G2287" s="4"/>
      <c r="H2287" t="str">
        <f>VLOOKUP(D2287,StateLookup!B:B,1,FALSE)</f>
        <v>MA</v>
      </c>
    </row>
    <row r="2288" spans="1:8" ht="15.75" thickBot="1" x14ac:dyDescent="0.3">
      <c r="A2288" s="6">
        <f t="shared" si="70"/>
        <v>43899</v>
      </c>
      <c r="B2288" s="6" t="str">
        <f t="shared" si="71"/>
        <v>43899MD</v>
      </c>
      <c r="C2288" s="3">
        <v>20200309</v>
      </c>
      <c r="D2288" s="4" t="s">
        <v>27</v>
      </c>
      <c r="E2288" s="3">
        <v>5</v>
      </c>
      <c r="F2288" s="3">
        <v>73</v>
      </c>
      <c r="G2288" s="4"/>
      <c r="H2288" t="str">
        <f>VLOOKUP(D2288,StateLookup!B:B,1,FALSE)</f>
        <v>MD</v>
      </c>
    </row>
    <row r="2289" spans="1:8" ht="15.75" thickBot="1" x14ac:dyDescent="0.3">
      <c r="A2289" s="6">
        <f t="shared" si="70"/>
        <v>43899</v>
      </c>
      <c r="B2289" s="6" t="str">
        <f t="shared" si="71"/>
        <v>43899ME</v>
      </c>
      <c r="C2289" s="3">
        <v>20200309</v>
      </c>
      <c r="D2289" s="4" t="s">
        <v>28</v>
      </c>
      <c r="E2289" s="3">
        <v>0</v>
      </c>
      <c r="F2289" s="3">
        <v>1</v>
      </c>
      <c r="G2289" s="4"/>
      <c r="H2289" t="str">
        <f>VLOOKUP(D2289,StateLookup!B:B,1,FALSE)</f>
        <v>ME</v>
      </c>
    </row>
    <row r="2290" spans="1:8" ht="15.75" thickBot="1" x14ac:dyDescent="0.3">
      <c r="A2290" s="6">
        <f t="shared" si="70"/>
        <v>43899</v>
      </c>
      <c r="B2290" s="6" t="str">
        <f t="shared" si="71"/>
        <v>43899MI</v>
      </c>
      <c r="C2290" s="3">
        <v>20200309</v>
      </c>
      <c r="D2290" s="4" t="s">
        <v>29</v>
      </c>
      <c r="E2290" s="3">
        <v>254</v>
      </c>
      <c r="F2290" s="3">
        <v>36</v>
      </c>
      <c r="G2290" s="4"/>
      <c r="H2290" t="str">
        <f>VLOOKUP(D2290,StateLookup!B:B,1,FALSE)</f>
        <v>MI</v>
      </c>
    </row>
    <row r="2291" spans="1:8" ht="15.75" thickBot="1" x14ac:dyDescent="0.3">
      <c r="A2291" s="6">
        <f t="shared" si="70"/>
        <v>43899</v>
      </c>
      <c r="B2291" s="6" t="str">
        <f t="shared" si="71"/>
        <v>43899MN</v>
      </c>
      <c r="C2291" s="3">
        <v>20200309</v>
      </c>
      <c r="D2291" s="4" t="s">
        <v>30</v>
      </c>
      <c r="E2291" s="3">
        <v>2</v>
      </c>
      <c r="F2291" s="3">
        <v>80</v>
      </c>
      <c r="G2291" s="4"/>
      <c r="H2291" t="str">
        <f>VLOOKUP(D2291,StateLookup!B:B,1,FALSE)</f>
        <v>MN</v>
      </c>
    </row>
    <row r="2292" spans="1:8" ht="15.75" thickBot="1" x14ac:dyDescent="0.3">
      <c r="A2292" s="6">
        <f t="shared" si="70"/>
        <v>43899</v>
      </c>
      <c r="B2292" s="6" t="str">
        <f t="shared" si="71"/>
        <v>43899MO</v>
      </c>
      <c r="C2292" s="3">
        <v>20200309</v>
      </c>
      <c r="D2292" s="4" t="s">
        <v>31</v>
      </c>
      <c r="E2292" s="3">
        <v>1</v>
      </c>
      <c r="F2292" s="4"/>
      <c r="G2292" s="4"/>
      <c r="H2292" t="str">
        <f>VLOOKUP(D2292,StateLookup!B:B,1,FALSE)</f>
        <v>MO</v>
      </c>
    </row>
    <row r="2293" spans="1:8" ht="15.75" thickBot="1" x14ac:dyDescent="0.3">
      <c r="A2293" s="6">
        <f t="shared" si="70"/>
        <v>43899</v>
      </c>
      <c r="B2293" s="6" t="str">
        <f t="shared" si="71"/>
        <v>43899MS</v>
      </c>
      <c r="C2293" s="3">
        <v>20200309</v>
      </c>
      <c r="D2293" s="4" t="s">
        <v>33</v>
      </c>
      <c r="E2293" s="3">
        <v>0</v>
      </c>
      <c r="F2293" s="4"/>
      <c r="G2293" s="4"/>
      <c r="H2293" t="str">
        <f>VLOOKUP(D2293,StateLookup!B:B,1,FALSE)</f>
        <v>MS</v>
      </c>
    </row>
    <row r="2294" spans="1:8" ht="15.75" thickBot="1" x14ac:dyDescent="0.3">
      <c r="A2294" s="6">
        <f t="shared" si="70"/>
        <v>43899</v>
      </c>
      <c r="B2294" s="6" t="str">
        <f t="shared" si="71"/>
        <v>43899MT</v>
      </c>
      <c r="C2294" s="3">
        <v>20200309</v>
      </c>
      <c r="D2294" s="4" t="s">
        <v>34</v>
      </c>
      <c r="E2294" s="3">
        <v>0</v>
      </c>
      <c r="F2294" s="3">
        <v>11</v>
      </c>
      <c r="G2294" s="4"/>
      <c r="H2294" t="str">
        <f>VLOOKUP(D2294,StateLookup!B:B,1,FALSE)</f>
        <v>MT</v>
      </c>
    </row>
    <row r="2295" spans="1:8" ht="15.75" thickBot="1" x14ac:dyDescent="0.3">
      <c r="A2295" s="6">
        <f t="shared" si="70"/>
        <v>43899</v>
      </c>
      <c r="B2295" s="6" t="str">
        <f t="shared" si="71"/>
        <v>43899NC</v>
      </c>
      <c r="C2295" s="3">
        <v>20200309</v>
      </c>
      <c r="D2295" s="4" t="s">
        <v>35</v>
      </c>
      <c r="E2295" s="3">
        <v>2</v>
      </c>
      <c r="F2295" s="4"/>
      <c r="G2295" s="4"/>
      <c r="H2295" t="str">
        <f>VLOOKUP(D2295,StateLookup!B:B,1,FALSE)</f>
        <v>NC</v>
      </c>
    </row>
    <row r="2296" spans="1:8" ht="15.75" thickBot="1" x14ac:dyDescent="0.3">
      <c r="A2296" s="6">
        <f t="shared" si="70"/>
        <v>43899</v>
      </c>
      <c r="B2296" s="6" t="str">
        <f t="shared" si="71"/>
        <v>43899ND</v>
      </c>
      <c r="C2296" s="3">
        <v>20200309</v>
      </c>
      <c r="D2296" s="4" t="s">
        <v>36</v>
      </c>
      <c r="E2296" s="3">
        <v>0</v>
      </c>
      <c r="F2296" s="3">
        <v>0</v>
      </c>
      <c r="G2296" s="4"/>
      <c r="H2296" t="str">
        <f>VLOOKUP(D2296,StateLookup!B:B,1,FALSE)</f>
        <v>ND</v>
      </c>
    </row>
    <row r="2297" spans="1:8" ht="15.75" thickBot="1" x14ac:dyDescent="0.3">
      <c r="A2297" s="6">
        <f t="shared" si="70"/>
        <v>43899</v>
      </c>
      <c r="B2297" s="6" t="str">
        <f t="shared" si="71"/>
        <v>43899NE</v>
      </c>
      <c r="C2297" s="3">
        <v>20200309</v>
      </c>
      <c r="D2297" s="4" t="s">
        <v>37</v>
      </c>
      <c r="E2297" s="3">
        <v>3</v>
      </c>
      <c r="F2297" s="3">
        <v>36</v>
      </c>
      <c r="G2297" s="4"/>
      <c r="H2297" t="str">
        <f>VLOOKUP(D2297,StateLookup!B:B,1,FALSE)</f>
        <v>NE</v>
      </c>
    </row>
    <row r="2298" spans="1:8" ht="15.75" thickBot="1" x14ac:dyDescent="0.3">
      <c r="A2298" s="6">
        <f t="shared" si="70"/>
        <v>43899</v>
      </c>
      <c r="B2298" s="6" t="str">
        <f t="shared" si="71"/>
        <v>43899NH</v>
      </c>
      <c r="C2298" s="3">
        <v>20200309</v>
      </c>
      <c r="D2298" s="4" t="s">
        <v>38</v>
      </c>
      <c r="E2298" s="3">
        <v>4</v>
      </c>
      <c r="F2298" s="3">
        <v>38</v>
      </c>
      <c r="G2298" s="4"/>
      <c r="H2298" t="str">
        <f>VLOOKUP(D2298,StateLookup!B:B,1,FALSE)</f>
        <v>NH</v>
      </c>
    </row>
    <row r="2299" spans="1:8" ht="15.75" thickBot="1" x14ac:dyDescent="0.3">
      <c r="A2299" s="6">
        <f t="shared" si="70"/>
        <v>43899</v>
      </c>
      <c r="B2299" s="6" t="str">
        <f t="shared" si="71"/>
        <v>43899NJ</v>
      </c>
      <c r="C2299" s="3">
        <v>20200309</v>
      </c>
      <c r="D2299" s="4" t="s">
        <v>39</v>
      </c>
      <c r="E2299" s="3">
        <v>11</v>
      </c>
      <c r="F2299" s="3">
        <v>35</v>
      </c>
      <c r="G2299" s="4"/>
      <c r="H2299" t="str">
        <f>VLOOKUP(D2299,StateLookup!B:B,1,FALSE)</f>
        <v>NJ</v>
      </c>
    </row>
    <row r="2300" spans="1:8" ht="15.75" thickBot="1" x14ac:dyDescent="0.3">
      <c r="A2300" s="6">
        <f t="shared" si="70"/>
        <v>43899</v>
      </c>
      <c r="B2300" s="6" t="str">
        <f t="shared" si="71"/>
        <v>43899NM</v>
      </c>
      <c r="C2300" s="3">
        <v>20200309</v>
      </c>
      <c r="D2300" s="4" t="s">
        <v>40</v>
      </c>
      <c r="E2300" s="3">
        <v>0</v>
      </c>
      <c r="F2300" s="3">
        <v>57</v>
      </c>
      <c r="G2300" s="4"/>
      <c r="H2300" t="str">
        <f>VLOOKUP(D2300,StateLookup!B:B,1,FALSE)</f>
        <v>NM</v>
      </c>
    </row>
    <row r="2301" spans="1:8" ht="15.75" thickBot="1" x14ac:dyDescent="0.3">
      <c r="A2301" s="6">
        <f t="shared" si="70"/>
        <v>43899</v>
      </c>
      <c r="B2301" s="6" t="str">
        <f t="shared" si="71"/>
        <v>43899NV</v>
      </c>
      <c r="C2301" s="3">
        <v>20200309</v>
      </c>
      <c r="D2301" s="4" t="s">
        <v>41</v>
      </c>
      <c r="E2301" s="3">
        <v>1</v>
      </c>
      <c r="F2301" s="3">
        <v>14</v>
      </c>
      <c r="G2301" s="4"/>
      <c r="H2301" t="str">
        <f>VLOOKUP(D2301,StateLookup!B:B,1,FALSE)</f>
        <v>NV</v>
      </c>
    </row>
    <row r="2302" spans="1:8" ht="15.75" thickBot="1" x14ac:dyDescent="0.3">
      <c r="A2302" s="6">
        <f t="shared" si="70"/>
        <v>43899</v>
      </c>
      <c r="B2302" s="6" t="str">
        <f t="shared" si="71"/>
        <v>43899NY</v>
      </c>
      <c r="C2302" s="3">
        <v>20200309</v>
      </c>
      <c r="D2302" s="4" t="s">
        <v>42</v>
      </c>
      <c r="E2302" s="3">
        <v>142</v>
      </c>
      <c r="F2302" s="3">
        <v>92</v>
      </c>
      <c r="G2302" s="4"/>
      <c r="H2302" t="str">
        <f>VLOOKUP(D2302,StateLookup!B:B,1,FALSE)</f>
        <v>NY</v>
      </c>
    </row>
    <row r="2303" spans="1:8" ht="15.75" thickBot="1" x14ac:dyDescent="0.3">
      <c r="A2303" s="6">
        <f t="shared" si="70"/>
        <v>43899</v>
      </c>
      <c r="B2303" s="6" t="str">
        <f t="shared" si="71"/>
        <v>43899OH</v>
      </c>
      <c r="C2303" s="3">
        <v>20200309</v>
      </c>
      <c r="D2303" s="4" t="s">
        <v>43</v>
      </c>
      <c r="E2303" s="3">
        <v>3</v>
      </c>
      <c r="F2303" s="3">
        <v>11</v>
      </c>
      <c r="G2303" s="4"/>
      <c r="H2303" t="str">
        <f>VLOOKUP(D2303,StateLookup!B:B,1,FALSE)</f>
        <v>OH</v>
      </c>
    </row>
    <row r="2304" spans="1:8" ht="15.75" thickBot="1" x14ac:dyDescent="0.3">
      <c r="A2304" s="6">
        <f t="shared" si="70"/>
        <v>43899</v>
      </c>
      <c r="B2304" s="6" t="str">
        <f t="shared" si="71"/>
        <v>43899OK</v>
      </c>
      <c r="C2304" s="3">
        <v>20200309</v>
      </c>
      <c r="D2304" s="4" t="s">
        <v>44</v>
      </c>
      <c r="E2304" s="3">
        <v>1</v>
      </c>
      <c r="F2304" s="3">
        <v>8</v>
      </c>
      <c r="G2304" s="4"/>
      <c r="H2304" t="str">
        <f>VLOOKUP(D2304,StateLookup!B:B,1,FALSE)</f>
        <v>OK</v>
      </c>
    </row>
    <row r="2305" spans="1:8" ht="15.75" thickBot="1" x14ac:dyDescent="0.3">
      <c r="A2305" s="6">
        <f t="shared" si="70"/>
        <v>43899</v>
      </c>
      <c r="B2305" s="6" t="str">
        <f t="shared" si="71"/>
        <v>43899OR</v>
      </c>
      <c r="C2305" s="3">
        <v>20200309</v>
      </c>
      <c r="D2305" s="4" t="s">
        <v>45</v>
      </c>
      <c r="E2305" s="3">
        <v>14</v>
      </c>
      <c r="F2305" s="3">
        <v>165</v>
      </c>
      <c r="G2305" s="4"/>
      <c r="H2305" t="str">
        <f>VLOOKUP(D2305,StateLookup!B:B,1,FALSE)</f>
        <v>OR</v>
      </c>
    </row>
    <row r="2306" spans="1:8" ht="15.75" thickBot="1" x14ac:dyDescent="0.3">
      <c r="A2306" s="6">
        <f t="shared" si="70"/>
        <v>43899</v>
      </c>
      <c r="B2306" s="6" t="str">
        <f t="shared" si="71"/>
        <v>43899PA</v>
      </c>
      <c r="C2306" s="3">
        <v>20200309</v>
      </c>
      <c r="D2306" s="4" t="s">
        <v>46</v>
      </c>
      <c r="E2306" s="3">
        <v>10</v>
      </c>
      <c r="F2306" s="4"/>
      <c r="G2306" s="4"/>
      <c r="H2306" t="str">
        <f>VLOOKUP(D2306,StateLookup!B:B,1,FALSE)</f>
        <v>PA</v>
      </c>
    </row>
    <row r="2307" spans="1:8" ht="15.75" thickBot="1" x14ac:dyDescent="0.3">
      <c r="A2307" s="6">
        <f t="shared" ref="A2307:A2370" si="72">DATE(LEFT(C2307,4),LEFT(RIGHT(C2307,4),2),RIGHT(C2307,2))</f>
        <v>43899</v>
      </c>
      <c r="B2307" s="6" t="str">
        <f t="shared" ref="B2307:B2370" si="73">A2307&amp;D2307</f>
        <v>43899RI</v>
      </c>
      <c r="C2307" s="3">
        <v>20200309</v>
      </c>
      <c r="D2307" s="4" t="s">
        <v>48</v>
      </c>
      <c r="E2307" s="3">
        <v>3</v>
      </c>
      <c r="F2307" s="3">
        <v>30</v>
      </c>
      <c r="G2307" s="4"/>
      <c r="H2307" t="str">
        <f>VLOOKUP(D2307,StateLookup!B:B,1,FALSE)</f>
        <v>RI</v>
      </c>
    </row>
    <row r="2308" spans="1:8" ht="15.75" thickBot="1" x14ac:dyDescent="0.3">
      <c r="A2308" s="6">
        <f t="shared" si="72"/>
        <v>43899</v>
      </c>
      <c r="B2308" s="6" t="str">
        <f t="shared" si="73"/>
        <v>43899SC</v>
      </c>
      <c r="C2308" s="3">
        <v>20200309</v>
      </c>
      <c r="D2308" s="4" t="s">
        <v>49</v>
      </c>
      <c r="E2308" s="3">
        <v>7</v>
      </c>
      <c r="F2308" s="3">
        <v>24</v>
      </c>
      <c r="G2308" s="4"/>
      <c r="H2308" t="str">
        <f>VLOOKUP(D2308,StateLookup!B:B,1,FALSE)</f>
        <v>SC</v>
      </c>
    </row>
    <row r="2309" spans="1:8" ht="15.75" thickBot="1" x14ac:dyDescent="0.3">
      <c r="A2309" s="6">
        <f t="shared" si="72"/>
        <v>43899</v>
      </c>
      <c r="B2309" s="6" t="str">
        <f t="shared" si="73"/>
        <v>43899SD</v>
      </c>
      <c r="C2309" s="3">
        <v>20200309</v>
      </c>
      <c r="D2309" s="4" t="s">
        <v>50</v>
      </c>
      <c r="E2309" s="3">
        <v>0</v>
      </c>
      <c r="F2309" s="3">
        <v>5</v>
      </c>
      <c r="G2309" s="4"/>
      <c r="H2309" t="str">
        <f>VLOOKUP(D2309,StateLookup!B:B,1,FALSE)</f>
        <v>SD</v>
      </c>
    </row>
    <row r="2310" spans="1:8" ht="15.75" thickBot="1" x14ac:dyDescent="0.3">
      <c r="A2310" s="6">
        <f t="shared" si="72"/>
        <v>43899</v>
      </c>
      <c r="B2310" s="6" t="str">
        <f t="shared" si="73"/>
        <v>43899TN</v>
      </c>
      <c r="C2310" s="3">
        <v>20200309</v>
      </c>
      <c r="D2310" s="4" t="s">
        <v>51</v>
      </c>
      <c r="E2310" s="3">
        <v>3</v>
      </c>
      <c r="F2310" s="4"/>
      <c r="G2310" s="4"/>
      <c r="H2310" t="str">
        <f>VLOOKUP(D2310,StateLookup!B:B,1,FALSE)</f>
        <v>TN</v>
      </c>
    </row>
    <row r="2311" spans="1:8" ht="15.75" thickBot="1" x14ac:dyDescent="0.3">
      <c r="A2311" s="6">
        <f t="shared" si="72"/>
        <v>43899</v>
      </c>
      <c r="B2311" s="6" t="str">
        <f t="shared" si="73"/>
        <v>43899TX</v>
      </c>
      <c r="C2311" s="3">
        <v>20200309</v>
      </c>
      <c r="D2311" s="4" t="s">
        <v>52</v>
      </c>
      <c r="E2311" s="3">
        <v>12</v>
      </c>
      <c r="F2311" s="4"/>
      <c r="G2311" s="4"/>
      <c r="H2311" t="str">
        <f>VLOOKUP(D2311,StateLookup!B:B,1,FALSE)</f>
        <v>TX</v>
      </c>
    </row>
    <row r="2312" spans="1:8" ht="15.75" thickBot="1" x14ac:dyDescent="0.3">
      <c r="A2312" s="6">
        <f t="shared" si="72"/>
        <v>43899</v>
      </c>
      <c r="B2312" s="6" t="str">
        <f t="shared" si="73"/>
        <v>43899UT</v>
      </c>
      <c r="C2312" s="3">
        <v>20200309</v>
      </c>
      <c r="D2312" s="4" t="s">
        <v>53</v>
      </c>
      <c r="E2312" s="3">
        <v>1</v>
      </c>
      <c r="F2312" s="4"/>
      <c r="G2312" s="4"/>
      <c r="H2312" t="str">
        <f>VLOOKUP(D2312,StateLookup!B:B,1,FALSE)</f>
        <v>UT</v>
      </c>
    </row>
    <row r="2313" spans="1:8" ht="15.75" thickBot="1" x14ac:dyDescent="0.3">
      <c r="A2313" s="6">
        <f t="shared" si="72"/>
        <v>43899</v>
      </c>
      <c r="B2313" s="6" t="str">
        <f t="shared" si="73"/>
        <v>43899VA</v>
      </c>
      <c r="C2313" s="3">
        <v>20200309</v>
      </c>
      <c r="D2313" s="4" t="s">
        <v>54</v>
      </c>
      <c r="E2313" s="3">
        <v>3</v>
      </c>
      <c r="F2313" s="3">
        <v>38</v>
      </c>
      <c r="G2313" s="4"/>
      <c r="H2313" t="str">
        <f>VLOOKUP(D2313,StateLookup!B:B,1,FALSE)</f>
        <v>VA</v>
      </c>
    </row>
    <row r="2314" spans="1:8" ht="15.75" thickBot="1" x14ac:dyDescent="0.3">
      <c r="A2314" s="6">
        <f t="shared" si="72"/>
        <v>43899</v>
      </c>
      <c r="B2314" s="6" t="str">
        <f t="shared" si="73"/>
        <v>43899VT</v>
      </c>
      <c r="C2314" s="3">
        <v>20200309</v>
      </c>
      <c r="D2314" s="4" t="s">
        <v>56</v>
      </c>
      <c r="E2314" s="3">
        <v>1</v>
      </c>
      <c r="F2314" s="3">
        <v>34</v>
      </c>
      <c r="G2314" s="4"/>
      <c r="H2314" t="str">
        <f>VLOOKUP(D2314,StateLookup!B:B,1,FALSE)</f>
        <v>VT</v>
      </c>
    </row>
    <row r="2315" spans="1:8" ht="15.75" thickBot="1" x14ac:dyDescent="0.3">
      <c r="A2315" s="6">
        <f t="shared" si="72"/>
        <v>43899</v>
      </c>
      <c r="B2315" s="6" t="str">
        <f t="shared" si="73"/>
        <v>43899WA</v>
      </c>
      <c r="C2315" s="3">
        <v>20200309</v>
      </c>
      <c r="D2315" s="4" t="s">
        <v>57</v>
      </c>
      <c r="E2315" s="3">
        <v>343</v>
      </c>
      <c r="F2315" s="5">
        <v>1110</v>
      </c>
      <c r="G2315" s="3">
        <v>35</v>
      </c>
      <c r="H2315" t="str">
        <f>VLOOKUP(D2315,StateLookup!B:B,1,FALSE)</f>
        <v>WA</v>
      </c>
    </row>
    <row r="2316" spans="1:8" ht="15.75" thickBot="1" x14ac:dyDescent="0.3">
      <c r="A2316" s="6">
        <f t="shared" si="72"/>
        <v>43899</v>
      </c>
      <c r="B2316" s="6" t="str">
        <f t="shared" si="73"/>
        <v>43899WI</v>
      </c>
      <c r="C2316" s="3">
        <v>20200309</v>
      </c>
      <c r="D2316" s="4" t="s">
        <v>58</v>
      </c>
      <c r="E2316" s="3">
        <v>1</v>
      </c>
      <c r="F2316" s="3">
        <v>36</v>
      </c>
      <c r="G2316" s="4"/>
      <c r="H2316" t="str">
        <f>VLOOKUP(D2316,StateLookup!B:B,1,FALSE)</f>
        <v>WI</v>
      </c>
    </row>
    <row r="2317" spans="1:8" ht="15.75" thickBot="1" x14ac:dyDescent="0.3">
      <c r="A2317" s="6">
        <f t="shared" si="72"/>
        <v>43899</v>
      </c>
      <c r="B2317" s="6" t="str">
        <f t="shared" si="73"/>
        <v>43899WV</v>
      </c>
      <c r="C2317" s="3">
        <v>20200309</v>
      </c>
      <c r="D2317" s="4" t="s">
        <v>59</v>
      </c>
      <c r="E2317" s="3">
        <v>0</v>
      </c>
      <c r="F2317" s="3">
        <v>2</v>
      </c>
      <c r="G2317" s="4"/>
      <c r="H2317" t="str">
        <f>VLOOKUP(D2317,StateLookup!B:B,1,FALSE)</f>
        <v>WV</v>
      </c>
    </row>
    <row r="2318" spans="1:8" ht="15.75" thickBot="1" x14ac:dyDescent="0.3">
      <c r="A2318" s="6">
        <f t="shared" si="72"/>
        <v>43899</v>
      </c>
      <c r="B2318" s="6" t="str">
        <f t="shared" si="73"/>
        <v>43899WY</v>
      </c>
      <c r="C2318" s="3">
        <v>20200309</v>
      </c>
      <c r="D2318" s="4" t="s">
        <v>60</v>
      </c>
      <c r="E2318" s="3">
        <v>0</v>
      </c>
      <c r="F2318" s="4"/>
      <c r="G2318" s="4"/>
      <c r="H2318" t="str">
        <f>VLOOKUP(D2318,StateLookup!B:B,1,FALSE)</f>
        <v>WY</v>
      </c>
    </row>
    <row r="2319" spans="1:8" ht="15.75" thickBot="1" x14ac:dyDescent="0.3">
      <c r="A2319" s="6">
        <f t="shared" si="72"/>
        <v>43898</v>
      </c>
      <c r="B2319" s="6" t="str">
        <f t="shared" si="73"/>
        <v>43898AK</v>
      </c>
      <c r="C2319" s="3">
        <v>20200308</v>
      </c>
      <c r="D2319" s="4" t="s">
        <v>5</v>
      </c>
      <c r="E2319" s="3">
        <v>0</v>
      </c>
      <c r="F2319" s="3">
        <v>14</v>
      </c>
      <c r="G2319" s="4"/>
      <c r="H2319" t="str">
        <f>VLOOKUP(D2319,StateLookup!B:B,1,FALSE)</f>
        <v>AK</v>
      </c>
    </row>
    <row r="2320" spans="1:8" ht="15.75" thickBot="1" x14ac:dyDescent="0.3">
      <c r="A2320" s="6">
        <f t="shared" si="72"/>
        <v>43898</v>
      </c>
      <c r="B2320" s="6" t="str">
        <f t="shared" si="73"/>
        <v>43898AL</v>
      </c>
      <c r="C2320" s="3">
        <v>20200308</v>
      </c>
      <c r="D2320" s="4" t="s">
        <v>6</v>
      </c>
      <c r="E2320" s="3">
        <v>0</v>
      </c>
      <c r="F2320" s="4"/>
      <c r="G2320" s="4"/>
      <c r="H2320" t="str">
        <f>VLOOKUP(D2320,StateLookup!B:B,1,FALSE)</f>
        <v>AL</v>
      </c>
    </row>
    <row r="2321" spans="1:8" ht="15.75" thickBot="1" x14ac:dyDescent="0.3">
      <c r="A2321" s="6">
        <f t="shared" si="72"/>
        <v>43898</v>
      </c>
      <c r="B2321" s="6" t="str">
        <f t="shared" si="73"/>
        <v>43898AR</v>
      </c>
      <c r="C2321" s="3">
        <v>20200308</v>
      </c>
      <c r="D2321" s="4" t="s">
        <v>7</v>
      </c>
      <c r="E2321" s="3">
        <v>0</v>
      </c>
      <c r="F2321" s="3">
        <v>6</v>
      </c>
      <c r="G2321" s="4"/>
      <c r="H2321" t="str">
        <f>VLOOKUP(D2321,StateLookup!B:B,1,FALSE)</f>
        <v>AR</v>
      </c>
    </row>
    <row r="2322" spans="1:8" ht="15.75" thickBot="1" x14ac:dyDescent="0.3">
      <c r="A2322" s="6">
        <f t="shared" si="72"/>
        <v>43898</v>
      </c>
      <c r="B2322" s="6" t="str">
        <f t="shared" si="73"/>
        <v>43898AZ</v>
      </c>
      <c r="C2322" s="3">
        <v>20200308</v>
      </c>
      <c r="D2322" s="4" t="s">
        <v>9</v>
      </c>
      <c r="E2322" s="3">
        <v>5</v>
      </c>
      <c r="F2322" s="3">
        <v>44</v>
      </c>
      <c r="G2322" s="4"/>
      <c r="H2322" t="str">
        <f>VLOOKUP(D2322,StateLookup!B:B,1,FALSE)</f>
        <v>AZ</v>
      </c>
    </row>
    <row r="2323" spans="1:8" ht="15.75" thickBot="1" x14ac:dyDescent="0.3">
      <c r="A2323" s="6">
        <f t="shared" si="72"/>
        <v>43898</v>
      </c>
      <c r="B2323" s="6" t="str">
        <f t="shared" si="73"/>
        <v>43898CA</v>
      </c>
      <c r="C2323" s="3">
        <v>20200308</v>
      </c>
      <c r="D2323" s="4" t="s">
        <v>10</v>
      </c>
      <c r="E2323" s="3">
        <v>88</v>
      </c>
      <c r="F2323" s="3">
        <v>462</v>
      </c>
      <c r="G2323" s="4"/>
      <c r="H2323" t="str">
        <f>VLOOKUP(D2323,StateLookup!B:B,1,FALSE)</f>
        <v>CA</v>
      </c>
    </row>
    <row r="2324" spans="1:8" ht="15.75" thickBot="1" x14ac:dyDescent="0.3">
      <c r="A2324" s="6">
        <f t="shared" si="72"/>
        <v>43898</v>
      </c>
      <c r="B2324" s="6" t="str">
        <f t="shared" si="73"/>
        <v>43898CO</v>
      </c>
      <c r="C2324" s="3">
        <v>20200308</v>
      </c>
      <c r="D2324" s="4" t="s">
        <v>11</v>
      </c>
      <c r="E2324" s="3">
        <v>8</v>
      </c>
      <c r="F2324" s="3">
        <v>104</v>
      </c>
      <c r="G2324" s="4"/>
      <c r="H2324" t="str">
        <f>VLOOKUP(D2324,StateLookup!B:B,1,FALSE)</f>
        <v>CO</v>
      </c>
    </row>
    <row r="2325" spans="1:8" ht="15.75" thickBot="1" x14ac:dyDescent="0.3">
      <c r="A2325" s="6">
        <f t="shared" si="72"/>
        <v>43898</v>
      </c>
      <c r="B2325" s="6" t="str">
        <f t="shared" si="73"/>
        <v>43898CT</v>
      </c>
      <c r="C2325" s="3">
        <v>20200308</v>
      </c>
      <c r="D2325" s="4" t="s">
        <v>12</v>
      </c>
      <c r="E2325" s="3">
        <v>1</v>
      </c>
      <c r="F2325" s="3">
        <v>29</v>
      </c>
      <c r="G2325" s="4"/>
      <c r="H2325" t="str">
        <f>VLOOKUP(D2325,StateLookup!B:B,1,FALSE)</f>
        <v>CT</v>
      </c>
    </row>
    <row r="2326" spans="1:8" ht="15.75" thickBot="1" x14ac:dyDescent="0.3">
      <c r="A2326" s="6">
        <f t="shared" si="72"/>
        <v>43898</v>
      </c>
      <c r="B2326" s="6" t="str">
        <f t="shared" si="73"/>
        <v>43898DC</v>
      </c>
      <c r="C2326" s="3">
        <v>20200308</v>
      </c>
      <c r="D2326" s="4" t="s">
        <v>13</v>
      </c>
      <c r="E2326" s="3">
        <v>1</v>
      </c>
      <c r="F2326" s="3">
        <v>10</v>
      </c>
      <c r="G2326" s="4"/>
      <c r="H2326" t="str">
        <f>VLOOKUP(D2326,StateLookup!B:B,1,FALSE)</f>
        <v>DC</v>
      </c>
    </row>
    <row r="2327" spans="1:8" ht="15.75" thickBot="1" x14ac:dyDescent="0.3">
      <c r="A2327" s="6">
        <f t="shared" si="72"/>
        <v>43898</v>
      </c>
      <c r="B2327" s="6" t="str">
        <f t="shared" si="73"/>
        <v>43898DE</v>
      </c>
      <c r="C2327" s="3">
        <v>20200308</v>
      </c>
      <c r="D2327" s="4" t="s">
        <v>14</v>
      </c>
      <c r="E2327" s="3">
        <v>0</v>
      </c>
      <c r="F2327" s="3">
        <v>10</v>
      </c>
      <c r="G2327" s="4"/>
      <c r="H2327" t="str">
        <f>VLOOKUP(D2327,StateLookup!B:B,1,FALSE)</f>
        <v>DE</v>
      </c>
    </row>
    <row r="2328" spans="1:8" ht="15.75" thickBot="1" x14ac:dyDescent="0.3">
      <c r="A2328" s="6">
        <f t="shared" si="72"/>
        <v>43898</v>
      </c>
      <c r="B2328" s="6" t="str">
        <f t="shared" si="73"/>
        <v>43898FL</v>
      </c>
      <c r="C2328" s="3">
        <v>20200308</v>
      </c>
      <c r="D2328" s="4" t="s">
        <v>15</v>
      </c>
      <c r="E2328" s="3">
        <v>17</v>
      </c>
      <c r="F2328" s="3">
        <v>118</v>
      </c>
      <c r="G2328" s="4"/>
      <c r="H2328" t="str">
        <f>VLOOKUP(D2328,StateLookup!B:B,1,FALSE)</f>
        <v>FL</v>
      </c>
    </row>
    <row r="2329" spans="1:8" ht="15.75" thickBot="1" x14ac:dyDescent="0.3">
      <c r="A2329" s="6">
        <f t="shared" si="72"/>
        <v>43898</v>
      </c>
      <c r="B2329" s="6" t="str">
        <f t="shared" si="73"/>
        <v>43898GA</v>
      </c>
      <c r="C2329" s="3">
        <v>20200308</v>
      </c>
      <c r="D2329" s="4" t="s">
        <v>16</v>
      </c>
      <c r="E2329" s="3">
        <v>7</v>
      </c>
      <c r="F2329" s="4"/>
      <c r="G2329" s="4"/>
      <c r="H2329" t="str">
        <f>VLOOKUP(D2329,StateLookup!B:B,1,FALSE)</f>
        <v>GA</v>
      </c>
    </row>
    <row r="2330" spans="1:8" ht="15.75" thickBot="1" x14ac:dyDescent="0.3">
      <c r="A2330" s="6">
        <f t="shared" si="72"/>
        <v>43898</v>
      </c>
      <c r="B2330" s="6" t="str">
        <f t="shared" si="73"/>
        <v>43898HI</v>
      </c>
      <c r="C2330" s="3">
        <v>20200308</v>
      </c>
      <c r="D2330" s="4" t="s">
        <v>18</v>
      </c>
      <c r="E2330" s="3">
        <v>1</v>
      </c>
      <c r="F2330" s="4"/>
      <c r="G2330" s="4"/>
      <c r="H2330" t="str">
        <f>VLOOKUP(D2330,StateLookup!B:B,1,FALSE)</f>
        <v>HI</v>
      </c>
    </row>
    <row r="2331" spans="1:8" ht="15.75" thickBot="1" x14ac:dyDescent="0.3">
      <c r="A2331" s="6">
        <f t="shared" si="72"/>
        <v>43898</v>
      </c>
      <c r="B2331" s="6" t="str">
        <f t="shared" si="73"/>
        <v>43898IA</v>
      </c>
      <c r="C2331" s="3">
        <v>20200308</v>
      </c>
      <c r="D2331" s="4" t="s">
        <v>19</v>
      </c>
      <c r="E2331" s="3">
        <v>0</v>
      </c>
      <c r="F2331" s="3">
        <v>15</v>
      </c>
      <c r="G2331" s="4"/>
      <c r="H2331" t="str">
        <f>VLOOKUP(D2331,StateLookup!B:B,1,FALSE)</f>
        <v>IA</v>
      </c>
    </row>
    <row r="2332" spans="1:8" ht="15.75" thickBot="1" x14ac:dyDescent="0.3">
      <c r="A2332" s="6">
        <f t="shared" si="72"/>
        <v>43898</v>
      </c>
      <c r="B2332" s="6" t="str">
        <f t="shared" si="73"/>
        <v>43898ID</v>
      </c>
      <c r="C2332" s="3">
        <v>20200308</v>
      </c>
      <c r="D2332" s="4" t="s">
        <v>20</v>
      </c>
      <c r="E2332" s="3">
        <v>0</v>
      </c>
      <c r="F2332" s="3">
        <v>27</v>
      </c>
      <c r="G2332" s="4"/>
      <c r="H2332" t="str">
        <f>VLOOKUP(D2332,StateLookup!B:B,1,FALSE)</f>
        <v>ID</v>
      </c>
    </row>
    <row r="2333" spans="1:8" ht="15.75" thickBot="1" x14ac:dyDescent="0.3">
      <c r="A2333" s="6">
        <f t="shared" si="72"/>
        <v>43898</v>
      </c>
      <c r="B2333" s="6" t="str">
        <f t="shared" si="73"/>
        <v>43898IL</v>
      </c>
      <c r="C2333" s="3">
        <v>20200308</v>
      </c>
      <c r="D2333" s="4" t="s">
        <v>21</v>
      </c>
      <c r="E2333" s="3">
        <v>6</v>
      </c>
      <c r="F2333" s="3">
        <v>191</v>
      </c>
      <c r="G2333" s="4"/>
      <c r="H2333" t="str">
        <f>VLOOKUP(D2333,StateLookup!B:B,1,FALSE)</f>
        <v>IL</v>
      </c>
    </row>
    <row r="2334" spans="1:8" ht="15.75" thickBot="1" x14ac:dyDescent="0.3">
      <c r="A2334" s="6">
        <f t="shared" si="72"/>
        <v>43898</v>
      </c>
      <c r="B2334" s="6" t="str">
        <f t="shared" si="73"/>
        <v>43898IN</v>
      </c>
      <c r="C2334" s="3">
        <v>20200308</v>
      </c>
      <c r="D2334" s="4" t="s">
        <v>22</v>
      </c>
      <c r="E2334" s="3">
        <v>2</v>
      </c>
      <c r="F2334" s="4"/>
      <c r="G2334" s="4"/>
      <c r="H2334" t="str">
        <f>VLOOKUP(D2334,StateLookup!B:B,1,FALSE)</f>
        <v>IN</v>
      </c>
    </row>
    <row r="2335" spans="1:8" ht="15.75" thickBot="1" x14ac:dyDescent="0.3">
      <c r="A2335" s="6">
        <f t="shared" si="72"/>
        <v>43898</v>
      </c>
      <c r="B2335" s="6" t="str">
        <f t="shared" si="73"/>
        <v>43898KS</v>
      </c>
      <c r="C2335" s="3">
        <v>20200308</v>
      </c>
      <c r="D2335" s="4" t="s">
        <v>23</v>
      </c>
      <c r="E2335" s="3">
        <v>1</v>
      </c>
      <c r="F2335" s="3">
        <v>11</v>
      </c>
      <c r="G2335" s="4"/>
      <c r="H2335" t="str">
        <f>VLOOKUP(D2335,StateLookup!B:B,1,FALSE)</f>
        <v>KS</v>
      </c>
    </row>
    <row r="2336" spans="1:8" ht="15.75" thickBot="1" x14ac:dyDescent="0.3">
      <c r="A2336" s="6">
        <f t="shared" si="72"/>
        <v>43898</v>
      </c>
      <c r="B2336" s="6" t="str">
        <f t="shared" si="73"/>
        <v>43898KY</v>
      </c>
      <c r="C2336" s="3">
        <v>20200308</v>
      </c>
      <c r="D2336" s="4" t="s">
        <v>24</v>
      </c>
      <c r="E2336" s="3">
        <v>1</v>
      </c>
      <c r="F2336" s="3">
        <v>13</v>
      </c>
      <c r="G2336" s="4"/>
      <c r="H2336" t="str">
        <f>VLOOKUP(D2336,StateLookup!B:B,1,FALSE)</f>
        <v>KY</v>
      </c>
    </row>
    <row r="2337" spans="1:8" ht="15.75" thickBot="1" x14ac:dyDescent="0.3">
      <c r="A2337" s="6">
        <f t="shared" si="72"/>
        <v>43898</v>
      </c>
      <c r="B2337" s="6" t="str">
        <f t="shared" si="73"/>
        <v>43898LA</v>
      </c>
      <c r="C2337" s="3">
        <v>20200308</v>
      </c>
      <c r="D2337" s="4" t="s">
        <v>25</v>
      </c>
      <c r="E2337" s="3">
        <v>0</v>
      </c>
      <c r="F2337" s="3">
        <v>5</v>
      </c>
      <c r="G2337" s="4"/>
      <c r="H2337" t="str">
        <f>VLOOKUP(D2337,StateLookup!B:B,1,FALSE)</f>
        <v>LA</v>
      </c>
    </row>
    <row r="2338" spans="1:8" ht="15.75" thickBot="1" x14ac:dyDescent="0.3">
      <c r="A2338" s="6">
        <f t="shared" si="72"/>
        <v>43898</v>
      </c>
      <c r="B2338" s="6" t="str">
        <f t="shared" si="73"/>
        <v>43898MA</v>
      </c>
      <c r="C2338" s="3">
        <v>20200308</v>
      </c>
      <c r="D2338" s="4" t="s">
        <v>26</v>
      </c>
      <c r="E2338" s="3">
        <v>13</v>
      </c>
      <c r="F2338" s="4"/>
      <c r="G2338" s="4"/>
      <c r="H2338" t="str">
        <f>VLOOKUP(D2338,StateLookup!B:B,1,FALSE)</f>
        <v>MA</v>
      </c>
    </row>
    <row r="2339" spans="1:8" ht="15.75" thickBot="1" x14ac:dyDescent="0.3">
      <c r="A2339" s="6">
        <f t="shared" si="72"/>
        <v>43898</v>
      </c>
      <c r="B2339" s="6" t="str">
        <f t="shared" si="73"/>
        <v>43898MD</v>
      </c>
      <c r="C2339" s="3">
        <v>20200308</v>
      </c>
      <c r="D2339" s="4" t="s">
        <v>27</v>
      </c>
      <c r="E2339" s="3">
        <v>3</v>
      </c>
      <c r="F2339" s="3">
        <v>52</v>
      </c>
      <c r="G2339" s="4"/>
      <c r="H2339" t="str">
        <f>VLOOKUP(D2339,StateLookup!B:B,1,FALSE)</f>
        <v>MD</v>
      </c>
    </row>
    <row r="2340" spans="1:8" ht="15.75" thickBot="1" x14ac:dyDescent="0.3">
      <c r="A2340" s="6">
        <f t="shared" si="72"/>
        <v>43898</v>
      </c>
      <c r="B2340" s="6" t="str">
        <f t="shared" si="73"/>
        <v>43898ME</v>
      </c>
      <c r="C2340" s="3">
        <v>20200308</v>
      </c>
      <c r="D2340" s="4" t="s">
        <v>28</v>
      </c>
      <c r="E2340" s="3">
        <v>0</v>
      </c>
      <c r="F2340" s="3">
        <v>1</v>
      </c>
      <c r="G2340" s="4"/>
      <c r="H2340" t="str">
        <f>VLOOKUP(D2340,StateLookup!B:B,1,FALSE)</f>
        <v>ME</v>
      </c>
    </row>
    <row r="2341" spans="1:8" ht="15.75" thickBot="1" x14ac:dyDescent="0.3">
      <c r="A2341" s="6">
        <f t="shared" si="72"/>
        <v>43898</v>
      </c>
      <c r="B2341" s="6" t="str">
        <f t="shared" si="73"/>
        <v>43898MI</v>
      </c>
      <c r="C2341" s="3">
        <v>20200308</v>
      </c>
      <c r="D2341" s="4" t="s">
        <v>29</v>
      </c>
      <c r="E2341" s="3">
        <v>168</v>
      </c>
      <c r="F2341" s="3">
        <v>26</v>
      </c>
      <c r="G2341" s="4"/>
      <c r="H2341" t="str">
        <f>VLOOKUP(D2341,StateLookup!B:B,1,FALSE)</f>
        <v>MI</v>
      </c>
    </row>
    <row r="2342" spans="1:8" ht="15.75" thickBot="1" x14ac:dyDescent="0.3">
      <c r="A2342" s="6">
        <f t="shared" si="72"/>
        <v>43898</v>
      </c>
      <c r="B2342" s="6" t="str">
        <f t="shared" si="73"/>
        <v>43898MN</v>
      </c>
      <c r="C2342" s="3">
        <v>20200308</v>
      </c>
      <c r="D2342" s="4" t="s">
        <v>30</v>
      </c>
      <c r="E2342" s="3">
        <v>1</v>
      </c>
      <c r="F2342" s="3">
        <v>48</v>
      </c>
      <c r="G2342" s="4"/>
      <c r="H2342" t="str">
        <f>VLOOKUP(D2342,StateLookup!B:B,1,FALSE)</f>
        <v>MN</v>
      </c>
    </row>
    <row r="2343" spans="1:8" ht="15.75" thickBot="1" x14ac:dyDescent="0.3">
      <c r="A2343" s="6">
        <f t="shared" si="72"/>
        <v>43898</v>
      </c>
      <c r="B2343" s="6" t="str">
        <f t="shared" si="73"/>
        <v>43898MO</v>
      </c>
      <c r="C2343" s="3">
        <v>20200308</v>
      </c>
      <c r="D2343" s="4" t="s">
        <v>31</v>
      </c>
      <c r="E2343" s="3">
        <v>1</v>
      </c>
      <c r="F2343" s="4"/>
      <c r="G2343" s="4"/>
      <c r="H2343" t="str">
        <f>VLOOKUP(D2343,StateLookup!B:B,1,FALSE)</f>
        <v>MO</v>
      </c>
    </row>
    <row r="2344" spans="1:8" ht="15.75" thickBot="1" x14ac:dyDescent="0.3">
      <c r="A2344" s="6">
        <f t="shared" si="72"/>
        <v>43898</v>
      </c>
      <c r="B2344" s="6" t="str">
        <f t="shared" si="73"/>
        <v>43898MS</v>
      </c>
      <c r="C2344" s="3">
        <v>20200308</v>
      </c>
      <c r="D2344" s="4" t="s">
        <v>33</v>
      </c>
      <c r="E2344" s="3">
        <v>0</v>
      </c>
      <c r="F2344" s="4"/>
      <c r="G2344" s="4"/>
      <c r="H2344" t="str">
        <f>VLOOKUP(D2344,StateLookup!B:B,1,FALSE)</f>
        <v>MS</v>
      </c>
    </row>
    <row r="2345" spans="1:8" ht="15.75" thickBot="1" x14ac:dyDescent="0.3">
      <c r="A2345" s="6">
        <f t="shared" si="72"/>
        <v>43898</v>
      </c>
      <c r="B2345" s="6" t="str">
        <f t="shared" si="73"/>
        <v>43898MT</v>
      </c>
      <c r="C2345" s="3">
        <v>20200308</v>
      </c>
      <c r="D2345" s="4" t="s">
        <v>34</v>
      </c>
      <c r="E2345" s="3">
        <v>0</v>
      </c>
      <c r="F2345" s="3">
        <v>11</v>
      </c>
      <c r="G2345" s="4"/>
      <c r="H2345" t="str">
        <f>VLOOKUP(D2345,StateLookup!B:B,1,FALSE)</f>
        <v>MT</v>
      </c>
    </row>
    <row r="2346" spans="1:8" ht="15.75" thickBot="1" x14ac:dyDescent="0.3">
      <c r="A2346" s="6">
        <f t="shared" si="72"/>
        <v>43898</v>
      </c>
      <c r="B2346" s="6" t="str">
        <f t="shared" si="73"/>
        <v>43898NC</v>
      </c>
      <c r="C2346" s="3">
        <v>20200308</v>
      </c>
      <c r="D2346" s="4" t="s">
        <v>35</v>
      </c>
      <c r="E2346" s="3">
        <v>2</v>
      </c>
      <c r="F2346" s="4"/>
      <c r="G2346" s="4"/>
      <c r="H2346" t="str">
        <f>VLOOKUP(D2346,StateLookup!B:B,1,FALSE)</f>
        <v>NC</v>
      </c>
    </row>
    <row r="2347" spans="1:8" ht="15.75" thickBot="1" x14ac:dyDescent="0.3">
      <c r="A2347" s="6">
        <f t="shared" si="72"/>
        <v>43898</v>
      </c>
      <c r="B2347" s="6" t="str">
        <f t="shared" si="73"/>
        <v>43898ND</v>
      </c>
      <c r="C2347" s="3">
        <v>20200308</v>
      </c>
      <c r="D2347" s="4" t="s">
        <v>36</v>
      </c>
      <c r="E2347" s="3">
        <v>0</v>
      </c>
      <c r="F2347" s="3">
        <v>0</v>
      </c>
      <c r="G2347" s="4"/>
      <c r="H2347" t="str">
        <f>VLOOKUP(D2347,StateLookup!B:B,1,FALSE)</f>
        <v>ND</v>
      </c>
    </row>
    <row r="2348" spans="1:8" ht="15.75" thickBot="1" x14ac:dyDescent="0.3">
      <c r="A2348" s="6">
        <f t="shared" si="72"/>
        <v>43898</v>
      </c>
      <c r="B2348" s="6" t="str">
        <f t="shared" si="73"/>
        <v>43898NE</v>
      </c>
      <c r="C2348" s="3">
        <v>20200308</v>
      </c>
      <c r="D2348" s="4" t="s">
        <v>37</v>
      </c>
      <c r="E2348" s="3">
        <v>1</v>
      </c>
      <c r="F2348" s="3">
        <v>17</v>
      </c>
      <c r="G2348" s="4"/>
      <c r="H2348" t="str">
        <f>VLOOKUP(D2348,StateLookup!B:B,1,FALSE)</f>
        <v>NE</v>
      </c>
    </row>
    <row r="2349" spans="1:8" ht="15.75" thickBot="1" x14ac:dyDescent="0.3">
      <c r="A2349" s="6">
        <f t="shared" si="72"/>
        <v>43898</v>
      </c>
      <c r="B2349" s="6" t="str">
        <f t="shared" si="73"/>
        <v>43898NH</v>
      </c>
      <c r="C2349" s="3">
        <v>20200308</v>
      </c>
      <c r="D2349" s="4" t="s">
        <v>38</v>
      </c>
      <c r="E2349" s="3">
        <v>4</v>
      </c>
      <c r="F2349" s="3">
        <v>38</v>
      </c>
      <c r="G2349" s="4"/>
      <c r="H2349" t="str">
        <f>VLOOKUP(D2349,StateLookup!B:B,1,FALSE)</f>
        <v>NH</v>
      </c>
    </row>
    <row r="2350" spans="1:8" ht="15.75" thickBot="1" x14ac:dyDescent="0.3">
      <c r="A2350" s="6">
        <f t="shared" si="72"/>
        <v>43898</v>
      </c>
      <c r="B2350" s="6" t="str">
        <f t="shared" si="73"/>
        <v>43898NJ</v>
      </c>
      <c r="C2350" s="3">
        <v>20200308</v>
      </c>
      <c r="D2350" s="4" t="s">
        <v>39</v>
      </c>
      <c r="E2350" s="3">
        <v>6</v>
      </c>
      <c r="F2350" s="3">
        <v>31</v>
      </c>
      <c r="G2350" s="4"/>
      <c r="H2350" t="str">
        <f>VLOOKUP(D2350,StateLookup!B:B,1,FALSE)</f>
        <v>NJ</v>
      </c>
    </row>
    <row r="2351" spans="1:8" ht="15.75" thickBot="1" x14ac:dyDescent="0.3">
      <c r="A2351" s="6">
        <f t="shared" si="72"/>
        <v>43898</v>
      </c>
      <c r="B2351" s="6" t="str">
        <f t="shared" si="73"/>
        <v>43898NM</v>
      </c>
      <c r="C2351" s="3">
        <v>20200308</v>
      </c>
      <c r="D2351" s="4" t="s">
        <v>40</v>
      </c>
      <c r="E2351" s="3">
        <v>0</v>
      </c>
      <c r="F2351" s="3">
        <v>48</v>
      </c>
      <c r="G2351" s="4"/>
      <c r="H2351" t="str">
        <f>VLOOKUP(D2351,StateLookup!B:B,1,FALSE)</f>
        <v>NM</v>
      </c>
    </row>
    <row r="2352" spans="1:8" ht="15.75" thickBot="1" x14ac:dyDescent="0.3">
      <c r="A2352" s="6">
        <f t="shared" si="72"/>
        <v>43898</v>
      </c>
      <c r="B2352" s="6" t="str">
        <f t="shared" si="73"/>
        <v>43898NV</v>
      </c>
      <c r="C2352" s="3">
        <v>20200308</v>
      </c>
      <c r="D2352" s="4" t="s">
        <v>41</v>
      </c>
      <c r="E2352" s="3">
        <v>1</v>
      </c>
      <c r="F2352" s="3">
        <v>14</v>
      </c>
      <c r="G2352" s="4"/>
      <c r="H2352" t="str">
        <f>VLOOKUP(D2352,StateLookup!B:B,1,FALSE)</f>
        <v>NV</v>
      </c>
    </row>
    <row r="2353" spans="1:8" ht="15.75" thickBot="1" x14ac:dyDescent="0.3">
      <c r="A2353" s="6">
        <f t="shared" si="72"/>
        <v>43898</v>
      </c>
      <c r="B2353" s="6" t="str">
        <f t="shared" si="73"/>
        <v>43898NY</v>
      </c>
      <c r="C2353" s="3">
        <v>20200308</v>
      </c>
      <c r="D2353" s="4" t="s">
        <v>42</v>
      </c>
      <c r="E2353" s="3">
        <v>105</v>
      </c>
      <c r="F2353" s="3">
        <v>92</v>
      </c>
      <c r="G2353" s="4"/>
      <c r="H2353" t="str">
        <f>VLOOKUP(D2353,StateLookup!B:B,1,FALSE)</f>
        <v>NY</v>
      </c>
    </row>
    <row r="2354" spans="1:8" ht="15.75" thickBot="1" x14ac:dyDescent="0.3">
      <c r="A2354" s="6">
        <f t="shared" si="72"/>
        <v>43898</v>
      </c>
      <c r="B2354" s="6" t="str">
        <f t="shared" si="73"/>
        <v>43898OH</v>
      </c>
      <c r="C2354" s="3">
        <v>20200308</v>
      </c>
      <c r="D2354" s="4" t="s">
        <v>43</v>
      </c>
      <c r="E2354" s="3">
        <v>0</v>
      </c>
      <c r="F2354" s="3">
        <v>10</v>
      </c>
      <c r="G2354" s="4"/>
      <c r="H2354" t="str">
        <f>VLOOKUP(D2354,StateLookup!B:B,1,FALSE)</f>
        <v>OH</v>
      </c>
    </row>
    <row r="2355" spans="1:8" ht="15.75" thickBot="1" x14ac:dyDescent="0.3">
      <c r="A2355" s="6">
        <f t="shared" si="72"/>
        <v>43898</v>
      </c>
      <c r="B2355" s="6" t="str">
        <f t="shared" si="73"/>
        <v>43898OK</v>
      </c>
      <c r="C2355" s="3">
        <v>20200308</v>
      </c>
      <c r="D2355" s="4" t="s">
        <v>44</v>
      </c>
      <c r="E2355" s="3">
        <v>1</v>
      </c>
      <c r="F2355" s="3">
        <v>8</v>
      </c>
      <c r="G2355" s="4"/>
      <c r="H2355" t="str">
        <f>VLOOKUP(D2355,StateLookup!B:B,1,FALSE)</f>
        <v>OK</v>
      </c>
    </row>
    <row r="2356" spans="1:8" ht="15.75" thickBot="1" x14ac:dyDescent="0.3">
      <c r="A2356" s="6">
        <f t="shared" si="72"/>
        <v>43898</v>
      </c>
      <c r="B2356" s="6" t="str">
        <f t="shared" si="73"/>
        <v>43898OR</v>
      </c>
      <c r="C2356" s="3">
        <v>20200308</v>
      </c>
      <c r="D2356" s="4" t="s">
        <v>45</v>
      </c>
      <c r="E2356" s="3">
        <v>14</v>
      </c>
      <c r="F2356" s="3">
        <v>100</v>
      </c>
      <c r="G2356" s="4"/>
      <c r="H2356" t="str">
        <f>VLOOKUP(D2356,StateLookup!B:B,1,FALSE)</f>
        <v>OR</v>
      </c>
    </row>
    <row r="2357" spans="1:8" ht="15.75" thickBot="1" x14ac:dyDescent="0.3">
      <c r="A2357" s="6">
        <f t="shared" si="72"/>
        <v>43898</v>
      </c>
      <c r="B2357" s="6" t="str">
        <f t="shared" si="73"/>
        <v>43898PA</v>
      </c>
      <c r="C2357" s="3">
        <v>20200308</v>
      </c>
      <c r="D2357" s="4" t="s">
        <v>46</v>
      </c>
      <c r="E2357" s="3">
        <v>6</v>
      </c>
      <c r="F2357" s="4"/>
      <c r="G2357" s="4"/>
      <c r="H2357" t="str">
        <f>VLOOKUP(D2357,StateLookup!B:B,1,FALSE)</f>
        <v>PA</v>
      </c>
    </row>
    <row r="2358" spans="1:8" ht="15.75" thickBot="1" x14ac:dyDescent="0.3">
      <c r="A2358" s="6">
        <f t="shared" si="72"/>
        <v>43898</v>
      </c>
      <c r="B2358" s="6" t="str">
        <f t="shared" si="73"/>
        <v>43898RI</v>
      </c>
      <c r="C2358" s="3">
        <v>20200308</v>
      </c>
      <c r="D2358" s="4" t="s">
        <v>48</v>
      </c>
      <c r="E2358" s="3">
        <v>3</v>
      </c>
      <c r="F2358" s="3">
        <v>30</v>
      </c>
      <c r="G2358" s="4"/>
      <c r="H2358" t="str">
        <f>VLOOKUP(D2358,StateLookup!B:B,1,FALSE)</f>
        <v>RI</v>
      </c>
    </row>
    <row r="2359" spans="1:8" ht="15.75" thickBot="1" x14ac:dyDescent="0.3">
      <c r="A2359" s="6">
        <f t="shared" si="72"/>
        <v>43898</v>
      </c>
      <c r="B2359" s="6" t="str">
        <f t="shared" si="73"/>
        <v>43898SC</v>
      </c>
      <c r="C2359" s="3">
        <v>20200308</v>
      </c>
      <c r="D2359" s="4" t="s">
        <v>49</v>
      </c>
      <c r="E2359" s="3">
        <v>2</v>
      </c>
      <c r="F2359" s="3">
        <v>8</v>
      </c>
      <c r="G2359" s="4"/>
      <c r="H2359" t="str">
        <f>VLOOKUP(D2359,StateLookup!B:B,1,FALSE)</f>
        <v>SC</v>
      </c>
    </row>
    <row r="2360" spans="1:8" ht="15.75" thickBot="1" x14ac:dyDescent="0.3">
      <c r="A2360" s="6">
        <f t="shared" si="72"/>
        <v>43898</v>
      </c>
      <c r="B2360" s="6" t="str">
        <f t="shared" si="73"/>
        <v>43898SD</v>
      </c>
      <c r="C2360" s="3">
        <v>20200308</v>
      </c>
      <c r="D2360" s="4" t="s">
        <v>50</v>
      </c>
      <c r="E2360" s="3">
        <v>0</v>
      </c>
      <c r="F2360" s="3">
        <v>5</v>
      </c>
      <c r="G2360" s="4"/>
      <c r="H2360" t="str">
        <f>VLOOKUP(D2360,StateLookup!B:B,1,FALSE)</f>
        <v>SD</v>
      </c>
    </row>
    <row r="2361" spans="1:8" ht="15.75" thickBot="1" x14ac:dyDescent="0.3">
      <c r="A2361" s="6">
        <f t="shared" si="72"/>
        <v>43898</v>
      </c>
      <c r="B2361" s="6" t="str">
        <f t="shared" si="73"/>
        <v>43898TN</v>
      </c>
      <c r="C2361" s="3">
        <v>20200308</v>
      </c>
      <c r="D2361" s="4" t="s">
        <v>51</v>
      </c>
      <c r="E2361" s="3">
        <v>3</v>
      </c>
      <c r="F2361" s="4"/>
      <c r="G2361" s="4"/>
      <c r="H2361" t="str">
        <f>VLOOKUP(D2361,StateLookup!B:B,1,FALSE)</f>
        <v>TN</v>
      </c>
    </row>
    <row r="2362" spans="1:8" ht="15.75" thickBot="1" x14ac:dyDescent="0.3">
      <c r="A2362" s="6">
        <f t="shared" si="72"/>
        <v>43898</v>
      </c>
      <c r="B2362" s="6" t="str">
        <f t="shared" si="73"/>
        <v>43898TX</v>
      </c>
      <c r="C2362" s="3">
        <v>20200308</v>
      </c>
      <c r="D2362" s="4" t="s">
        <v>52</v>
      </c>
      <c r="E2362" s="3">
        <v>8</v>
      </c>
      <c r="F2362" s="4"/>
      <c r="G2362" s="4"/>
      <c r="H2362" t="str">
        <f>VLOOKUP(D2362,StateLookup!B:B,1,FALSE)</f>
        <v>TX</v>
      </c>
    </row>
    <row r="2363" spans="1:8" ht="15.75" thickBot="1" x14ac:dyDescent="0.3">
      <c r="A2363" s="6">
        <f t="shared" si="72"/>
        <v>43898</v>
      </c>
      <c r="B2363" s="6" t="str">
        <f t="shared" si="73"/>
        <v>43898UT</v>
      </c>
      <c r="C2363" s="3">
        <v>20200308</v>
      </c>
      <c r="D2363" s="4" t="s">
        <v>53</v>
      </c>
      <c r="E2363" s="3">
        <v>1</v>
      </c>
      <c r="F2363" s="4"/>
      <c r="G2363" s="4"/>
      <c r="H2363" t="str">
        <f>VLOOKUP(D2363,StateLookup!B:B,1,FALSE)</f>
        <v>UT</v>
      </c>
    </row>
    <row r="2364" spans="1:8" ht="15.75" thickBot="1" x14ac:dyDescent="0.3">
      <c r="A2364" s="6">
        <f t="shared" si="72"/>
        <v>43898</v>
      </c>
      <c r="B2364" s="6" t="str">
        <f t="shared" si="73"/>
        <v>43898VA</v>
      </c>
      <c r="C2364" s="3">
        <v>20200308</v>
      </c>
      <c r="D2364" s="4" t="s">
        <v>54</v>
      </c>
      <c r="E2364" s="3">
        <v>2</v>
      </c>
      <c r="F2364" s="3">
        <v>36</v>
      </c>
      <c r="G2364" s="4"/>
      <c r="H2364" t="str">
        <f>VLOOKUP(D2364,StateLookup!B:B,1,FALSE)</f>
        <v>VA</v>
      </c>
    </row>
    <row r="2365" spans="1:8" ht="15.75" thickBot="1" x14ac:dyDescent="0.3">
      <c r="A2365" s="6">
        <f t="shared" si="72"/>
        <v>43898</v>
      </c>
      <c r="B2365" s="6" t="str">
        <f t="shared" si="73"/>
        <v>43898VT</v>
      </c>
      <c r="C2365" s="3">
        <v>20200308</v>
      </c>
      <c r="D2365" s="4" t="s">
        <v>56</v>
      </c>
      <c r="E2365" s="3">
        <v>1</v>
      </c>
      <c r="F2365" s="3">
        <v>28</v>
      </c>
      <c r="G2365" s="4"/>
      <c r="H2365" t="str">
        <f>VLOOKUP(D2365,StateLookup!B:B,1,FALSE)</f>
        <v>VT</v>
      </c>
    </row>
    <row r="2366" spans="1:8" ht="15.75" thickBot="1" x14ac:dyDescent="0.3">
      <c r="A2366" s="6">
        <f t="shared" si="72"/>
        <v>43898</v>
      </c>
      <c r="B2366" s="6" t="str">
        <f t="shared" si="73"/>
        <v>43898WA</v>
      </c>
      <c r="C2366" s="3">
        <v>20200308</v>
      </c>
      <c r="D2366" s="4" t="s">
        <v>57</v>
      </c>
      <c r="E2366" s="3">
        <v>246</v>
      </c>
      <c r="F2366" s="3">
        <v>640</v>
      </c>
      <c r="G2366" s="3">
        <v>31</v>
      </c>
      <c r="H2366" t="str">
        <f>VLOOKUP(D2366,StateLookup!B:B,1,FALSE)</f>
        <v>WA</v>
      </c>
    </row>
    <row r="2367" spans="1:8" ht="15.75" thickBot="1" x14ac:dyDescent="0.3">
      <c r="A2367" s="6">
        <f t="shared" si="72"/>
        <v>43898</v>
      </c>
      <c r="B2367" s="6" t="str">
        <f t="shared" si="73"/>
        <v>43898WI</v>
      </c>
      <c r="C2367" s="3">
        <v>20200308</v>
      </c>
      <c r="D2367" s="4" t="s">
        <v>58</v>
      </c>
      <c r="E2367" s="3">
        <v>1</v>
      </c>
      <c r="F2367" s="3">
        <v>31</v>
      </c>
      <c r="G2367" s="4"/>
      <c r="H2367" t="str">
        <f>VLOOKUP(D2367,StateLookup!B:B,1,FALSE)</f>
        <v>WI</v>
      </c>
    </row>
    <row r="2368" spans="1:8" ht="15.75" thickBot="1" x14ac:dyDescent="0.3">
      <c r="A2368" s="6">
        <f t="shared" si="72"/>
        <v>43898</v>
      </c>
      <c r="B2368" s="6" t="str">
        <f t="shared" si="73"/>
        <v>43898WV</v>
      </c>
      <c r="C2368" s="3">
        <v>20200308</v>
      </c>
      <c r="D2368" s="4" t="s">
        <v>59</v>
      </c>
      <c r="E2368" s="3">
        <v>0</v>
      </c>
      <c r="F2368" s="3">
        <v>2</v>
      </c>
      <c r="G2368" s="4"/>
      <c r="H2368" t="str">
        <f>VLOOKUP(D2368,StateLookup!B:B,1,FALSE)</f>
        <v>WV</v>
      </c>
    </row>
    <row r="2369" spans="1:8" ht="15.75" thickBot="1" x14ac:dyDescent="0.3">
      <c r="A2369" s="6">
        <f t="shared" si="72"/>
        <v>43898</v>
      </c>
      <c r="B2369" s="6" t="str">
        <f t="shared" si="73"/>
        <v>43898WY</v>
      </c>
      <c r="C2369" s="3">
        <v>20200308</v>
      </c>
      <c r="D2369" s="4" t="s">
        <v>60</v>
      </c>
      <c r="E2369" s="3">
        <v>0</v>
      </c>
      <c r="F2369" s="4"/>
      <c r="G2369" s="4"/>
      <c r="H2369" t="str">
        <f>VLOOKUP(D2369,StateLookup!B:B,1,FALSE)</f>
        <v>WY</v>
      </c>
    </row>
    <row r="2370" spans="1:8" ht="15.75" thickBot="1" x14ac:dyDescent="0.3">
      <c r="A2370" s="6">
        <f t="shared" si="72"/>
        <v>43897</v>
      </c>
      <c r="B2370" s="6" t="str">
        <f t="shared" si="73"/>
        <v>43897AK</v>
      </c>
      <c r="C2370" s="3">
        <v>20200307</v>
      </c>
      <c r="D2370" s="4" t="s">
        <v>5</v>
      </c>
      <c r="E2370" s="3">
        <v>0</v>
      </c>
      <c r="F2370" s="3">
        <v>12</v>
      </c>
      <c r="G2370" s="4"/>
      <c r="H2370" t="str">
        <f>VLOOKUP(D2370,StateLookup!B:B,1,FALSE)</f>
        <v>AK</v>
      </c>
    </row>
    <row r="2371" spans="1:8" ht="15.75" thickBot="1" x14ac:dyDescent="0.3">
      <c r="A2371" s="6">
        <f t="shared" ref="A2371:A2434" si="74">DATE(LEFT(C2371,4),LEFT(RIGHT(C2371,4),2),RIGHT(C2371,2))</f>
        <v>43897</v>
      </c>
      <c r="B2371" s="6" t="str">
        <f t="shared" ref="B2371:B2434" si="75">A2371&amp;D2371</f>
        <v>43897AL</v>
      </c>
      <c r="C2371" s="3">
        <v>20200307</v>
      </c>
      <c r="D2371" s="4" t="s">
        <v>6</v>
      </c>
      <c r="E2371" s="3">
        <v>0</v>
      </c>
      <c r="F2371" s="4"/>
      <c r="G2371" s="4"/>
      <c r="H2371" t="str">
        <f>VLOOKUP(D2371,StateLookup!B:B,1,FALSE)</f>
        <v>AL</v>
      </c>
    </row>
    <row r="2372" spans="1:8" ht="15.75" thickBot="1" x14ac:dyDescent="0.3">
      <c r="A2372" s="6">
        <f t="shared" si="74"/>
        <v>43897</v>
      </c>
      <c r="B2372" s="6" t="str">
        <f t="shared" si="75"/>
        <v>43897AR</v>
      </c>
      <c r="C2372" s="3">
        <v>20200307</v>
      </c>
      <c r="D2372" s="4" t="s">
        <v>7</v>
      </c>
      <c r="E2372" s="3">
        <v>0</v>
      </c>
      <c r="F2372" s="3">
        <v>6</v>
      </c>
      <c r="G2372" s="4"/>
      <c r="H2372" t="str">
        <f>VLOOKUP(D2372,StateLookup!B:B,1,FALSE)</f>
        <v>AR</v>
      </c>
    </row>
    <row r="2373" spans="1:8" ht="15.75" thickBot="1" x14ac:dyDescent="0.3">
      <c r="A2373" s="6">
        <f t="shared" si="74"/>
        <v>43897</v>
      </c>
      <c r="B2373" s="6" t="str">
        <f t="shared" si="75"/>
        <v>43897AZ</v>
      </c>
      <c r="C2373" s="3">
        <v>20200307</v>
      </c>
      <c r="D2373" s="4" t="s">
        <v>9</v>
      </c>
      <c r="E2373" s="3">
        <v>5</v>
      </c>
      <c r="F2373" s="3">
        <v>44</v>
      </c>
      <c r="G2373" s="4"/>
      <c r="H2373" t="str">
        <f>VLOOKUP(D2373,StateLookup!B:B,1,FALSE)</f>
        <v>AZ</v>
      </c>
    </row>
    <row r="2374" spans="1:8" ht="15.75" thickBot="1" x14ac:dyDescent="0.3">
      <c r="A2374" s="6">
        <f t="shared" si="74"/>
        <v>43897</v>
      </c>
      <c r="B2374" s="6" t="str">
        <f t="shared" si="75"/>
        <v>43897CA</v>
      </c>
      <c r="C2374" s="3">
        <v>20200307</v>
      </c>
      <c r="D2374" s="4" t="s">
        <v>10</v>
      </c>
      <c r="E2374" s="3">
        <v>69</v>
      </c>
      <c r="F2374" s="3">
        <v>462</v>
      </c>
      <c r="G2374" s="4"/>
      <c r="H2374" t="str">
        <f>VLOOKUP(D2374,StateLookup!B:B,1,FALSE)</f>
        <v>CA</v>
      </c>
    </row>
    <row r="2375" spans="1:8" ht="15.75" thickBot="1" x14ac:dyDescent="0.3">
      <c r="A2375" s="6">
        <f t="shared" si="74"/>
        <v>43897</v>
      </c>
      <c r="B2375" s="6" t="str">
        <f t="shared" si="75"/>
        <v>43897CO</v>
      </c>
      <c r="C2375" s="3">
        <v>20200307</v>
      </c>
      <c r="D2375" s="4" t="s">
        <v>11</v>
      </c>
      <c r="E2375" s="3">
        <v>8</v>
      </c>
      <c r="F2375" s="3">
        <v>55</v>
      </c>
      <c r="G2375" s="4"/>
      <c r="H2375" t="str">
        <f>VLOOKUP(D2375,StateLookup!B:B,1,FALSE)</f>
        <v>CO</v>
      </c>
    </row>
    <row r="2376" spans="1:8" ht="15.75" thickBot="1" x14ac:dyDescent="0.3">
      <c r="A2376" s="6">
        <f t="shared" si="74"/>
        <v>43897</v>
      </c>
      <c r="B2376" s="6" t="str">
        <f t="shared" si="75"/>
        <v>43897CT</v>
      </c>
      <c r="C2376" s="3">
        <v>20200307</v>
      </c>
      <c r="D2376" s="4" t="s">
        <v>12</v>
      </c>
      <c r="E2376" s="3">
        <v>0</v>
      </c>
      <c r="F2376" s="4"/>
      <c r="G2376" s="4"/>
      <c r="H2376" t="str">
        <f>VLOOKUP(D2376,StateLookup!B:B,1,FALSE)</f>
        <v>CT</v>
      </c>
    </row>
    <row r="2377" spans="1:8" ht="15.75" thickBot="1" x14ac:dyDescent="0.3">
      <c r="A2377" s="6">
        <f t="shared" si="74"/>
        <v>43897</v>
      </c>
      <c r="B2377" s="6" t="str">
        <f t="shared" si="75"/>
        <v>43897DC</v>
      </c>
      <c r="C2377" s="3">
        <v>20200307</v>
      </c>
      <c r="D2377" s="4" t="s">
        <v>13</v>
      </c>
      <c r="E2377" s="3">
        <v>0</v>
      </c>
      <c r="F2377" s="3">
        <v>8</v>
      </c>
      <c r="G2377" s="4"/>
      <c r="H2377" t="str">
        <f>VLOOKUP(D2377,StateLookup!B:B,1,FALSE)</f>
        <v>DC</v>
      </c>
    </row>
    <row r="2378" spans="1:8" ht="15.75" thickBot="1" x14ac:dyDescent="0.3">
      <c r="A2378" s="6">
        <f t="shared" si="74"/>
        <v>43897</v>
      </c>
      <c r="B2378" s="6" t="str">
        <f t="shared" si="75"/>
        <v>43897DE</v>
      </c>
      <c r="C2378" s="3">
        <v>20200307</v>
      </c>
      <c r="D2378" s="4" t="s">
        <v>14</v>
      </c>
      <c r="E2378" s="3">
        <v>0</v>
      </c>
      <c r="F2378" s="3">
        <v>10</v>
      </c>
      <c r="G2378" s="4"/>
      <c r="H2378" t="str">
        <f>VLOOKUP(D2378,StateLookup!B:B,1,FALSE)</f>
        <v>DE</v>
      </c>
    </row>
    <row r="2379" spans="1:8" ht="15.75" thickBot="1" x14ac:dyDescent="0.3">
      <c r="A2379" s="6">
        <f t="shared" si="74"/>
        <v>43897</v>
      </c>
      <c r="B2379" s="6" t="str">
        <f t="shared" si="75"/>
        <v>43897FL</v>
      </c>
      <c r="C2379" s="3">
        <v>20200307</v>
      </c>
      <c r="D2379" s="4" t="s">
        <v>15</v>
      </c>
      <c r="E2379" s="3">
        <v>14</v>
      </c>
      <c r="F2379" s="3">
        <v>100</v>
      </c>
      <c r="G2379" s="4"/>
      <c r="H2379" t="str">
        <f>VLOOKUP(D2379,StateLookup!B:B,1,FALSE)</f>
        <v>FL</v>
      </c>
    </row>
    <row r="2380" spans="1:8" ht="15.75" thickBot="1" x14ac:dyDescent="0.3">
      <c r="A2380" s="6">
        <f t="shared" si="74"/>
        <v>43897</v>
      </c>
      <c r="B2380" s="6" t="str">
        <f t="shared" si="75"/>
        <v>43897GA</v>
      </c>
      <c r="C2380" s="3">
        <v>20200307</v>
      </c>
      <c r="D2380" s="4" t="s">
        <v>16</v>
      </c>
      <c r="E2380" s="3">
        <v>6</v>
      </c>
      <c r="F2380" s="4"/>
      <c r="G2380" s="4"/>
      <c r="H2380" t="str">
        <f>VLOOKUP(D2380,StateLookup!B:B,1,FALSE)</f>
        <v>GA</v>
      </c>
    </row>
    <row r="2381" spans="1:8" ht="15.75" thickBot="1" x14ac:dyDescent="0.3">
      <c r="A2381" s="6">
        <f t="shared" si="74"/>
        <v>43897</v>
      </c>
      <c r="B2381" s="6" t="str">
        <f t="shared" si="75"/>
        <v>43897HI</v>
      </c>
      <c r="C2381" s="3">
        <v>20200307</v>
      </c>
      <c r="D2381" s="4" t="s">
        <v>18</v>
      </c>
      <c r="E2381" s="3">
        <v>1</v>
      </c>
      <c r="F2381" s="4"/>
      <c r="G2381" s="4"/>
      <c r="H2381" t="str">
        <f>VLOOKUP(D2381,StateLookup!B:B,1,FALSE)</f>
        <v>HI</v>
      </c>
    </row>
    <row r="2382" spans="1:8" ht="15.75" thickBot="1" x14ac:dyDescent="0.3">
      <c r="A2382" s="6">
        <f t="shared" si="74"/>
        <v>43897</v>
      </c>
      <c r="B2382" s="6" t="str">
        <f t="shared" si="75"/>
        <v>43897IA</v>
      </c>
      <c r="C2382" s="3">
        <v>20200307</v>
      </c>
      <c r="D2382" s="4" t="s">
        <v>19</v>
      </c>
      <c r="E2382" s="3">
        <v>0</v>
      </c>
      <c r="F2382" s="3">
        <v>15</v>
      </c>
      <c r="G2382" s="4"/>
      <c r="H2382" t="str">
        <f>VLOOKUP(D2382,StateLookup!B:B,1,FALSE)</f>
        <v>IA</v>
      </c>
    </row>
    <row r="2383" spans="1:8" ht="15.75" thickBot="1" x14ac:dyDescent="0.3">
      <c r="A2383" s="6">
        <f t="shared" si="74"/>
        <v>43897</v>
      </c>
      <c r="B2383" s="6" t="str">
        <f t="shared" si="75"/>
        <v>43897ID</v>
      </c>
      <c r="C2383" s="3">
        <v>20200307</v>
      </c>
      <c r="D2383" s="4" t="s">
        <v>20</v>
      </c>
      <c r="E2383" s="3">
        <v>0</v>
      </c>
      <c r="F2383" s="3">
        <v>27</v>
      </c>
      <c r="G2383" s="4"/>
      <c r="H2383" t="str">
        <f>VLOOKUP(D2383,StateLookup!B:B,1,FALSE)</f>
        <v>ID</v>
      </c>
    </row>
    <row r="2384" spans="1:8" ht="15.75" thickBot="1" x14ac:dyDescent="0.3">
      <c r="A2384" s="6">
        <f t="shared" si="74"/>
        <v>43897</v>
      </c>
      <c r="B2384" s="6" t="str">
        <f t="shared" si="75"/>
        <v>43897IL</v>
      </c>
      <c r="C2384" s="3">
        <v>20200307</v>
      </c>
      <c r="D2384" s="4" t="s">
        <v>21</v>
      </c>
      <c r="E2384" s="3">
        <v>6</v>
      </c>
      <c r="F2384" s="3">
        <v>191</v>
      </c>
      <c r="G2384" s="4"/>
      <c r="H2384" t="str">
        <f>VLOOKUP(D2384,StateLookup!B:B,1,FALSE)</f>
        <v>IL</v>
      </c>
    </row>
    <row r="2385" spans="1:8" ht="15.75" thickBot="1" x14ac:dyDescent="0.3">
      <c r="A2385" s="6">
        <f t="shared" si="74"/>
        <v>43897</v>
      </c>
      <c r="B2385" s="6" t="str">
        <f t="shared" si="75"/>
        <v>43897IN</v>
      </c>
      <c r="C2385" s="3">
        <v>20200307</v>
      </c>
      <c r="D2385" s="4" t="s">
        <v>22</v>
      </c>
      <c r="E2385" s="3">
        <v>1</v>
      </c>
      <c r="F2385" s="4"/>
      <c r="G2385" s="4"/>
      <c r="H2385" t="str">
        <f>VLOOKUP(D2385,StateLookup!B:B,1,FALSE)</f>
        <v>IN</v>
      </c>
    </row>
    <row r="2386" spans="1:8" ht="15.75" thickBot="1" x14ac:dyDescent="0.3">
      <c r="A2386" s="6">
        <f t="shared" si="74"/>
        <v>43897</v>
      </c>
      <c r="B2386" s="6" t="str">
        <f t="shared" si="75"/>
        <v>43897KS</v>
      </c>
      <c r="C2386" s="3">
        <v>20200307</v>
      </c>
      <c r="D2386" s="4" t="s">
        <v>23</v>
      </c>
      <c r="E2386" s="3">
        <v>0</v>
      </c>
      <c r="F2386" s="3">
        <v>11</v>
      </c>
      <c r="G2386" s="4"/>
      <c r="H2386" t="str">
        <f>VLOOKUP(D2386,StateLookup!B:B,1,FALSE)</f>
        <v>KS</v>
      </c>
    </row>
    <row r="2387" spans="1:8" ht="15.75" thickBot="1" x14ac:dyDescent="0.3">
      <c r="A2387" s="6">
        <f t="shared" si="74"/>
        <v>43897</v>
      </c>
      <c r="B2387" s="6" t="str">
        <f t="shared" si="75"/>
        <v>43897KY</v>
      </c>
      <c r="C2387" s="3">
        <v>20200307</v>
      </c>
      <c r="D2387" s="4" t="s">
        <v>24</v>
      </c>
      <c r="E2387" s="3">
        <v>1</v>
      </c>
      <c r="F2387" s="3">
        <v>9</v>
      </c>
      <c r="G2387" s="4"/>
      <c r="H2387" t="str">
        <f>VLOOKUP(D2387,StateLookup!B:B,1,FALSE)</f>
        <v>KY</v>
      </c>
    </row>
    <row r="2388" spans="1:8" ht="15.75" thickBot="1" x14ac:dyDescent="0.3">
      <c r="A2388" s="6">
        <f t="shared" si="74"/>
        <v>43897</v>
      </c>
      <c r="B2388" s="6" t="str">
        <f t="shared" si="75"/>
        <v>43897LA</v>
      </c>
      <c r="C2388" s="3">
        <v>20200307</v>
      </c>
      <c r="D2388" s="4" t="s">
        <v>25</v>
      </c>
      <c r="E2388" s="3">
        <v>0</v>
      </c>
      <c r="F2388" s="4"/>
      <c r="G2388" s="4"/>
      <c r="H2388" t="str">
        <f>VLOOKUP(D2388,StateLookup!B:B,1,FALSE)</f>
        <v>LA</v>
      </c>
    </row>
    <row r="2389" spans="1:8" ht="15.75" thickBot="1" x14ac:dyDescent="0.3">
      <c r="A2389" s="6">
        <f t="shared" si="74"/>
        <v>43897</v>
      </c>
      <c r="B2389" s="6" t="str">
        <f t="shared" si="75"/>
        <v>43897MA</v>
      </c>
      <c r="C2389" s="3">
        <v>20200307</v>
      </c>
      <c r="D2389" s="4" t="s">
        <v>26</v>
      </c>
      <c r="E2389" s="3">
        <v>13</v>
      </c>
      <c r="F2389" s="4"/>
      <c r="G2389" s="4"/>
      <c r="H2389" t="str">
        <f>VLOOKUP(D2389,StateLookup!B:B,1,FALSE)</f>
        <v>MA</v>
      </c>
    </row>
    <row r="2390" spans="1:8" ht="15.75" thickBot="1" x14ac:dyDescent="0.3">
      <c r="A2390" s="6">
        <f t="shared" si="74"/>
        <v>43897</v>
      </c>
      <c r="B2390" s="6" t="str">
        <f t="shared" si="75"/>
        <v>43897MD</v>
      </c>
      <c r="C2390" s="3">
        <v>20200307</v>
      </c>
      <c r="D2390" s="4" t="s">
        <v>27</v>
      </c>
      <c r="E2390" s="3">
        <v>3</v>
      </c>
      <c r="F2390" s="3">
        <v>41</v>
      </c>
      <c r="G2390" s="4"/>
      <c r="H2390" t="str">
        <f>VLOOKUP(D2390,StateLookup!B:B,1,FALSE)</f>
        <v>MD</v>
      </c>
    </row>
    <row r="2391" spans="1:8" ht="15.75" thickBot="1" x14ac:dyDescent="0.3">
      <c r="A2391" s="6">
        <f t="shared" si="74"/>
        <v>43897</v>
      </c>
      <c r="B2391" s="6" t="str">
        <f t="shared" si="75"/>
        <v>43897ME</v>
      </c>
      <c r="C2391" s="3">
        <v>20200307</v>
      </c>
      <c r="D2391" s="4" t="s">
        <v>28</v>
      </c>
      <c r="E2391" s="3">
        <v>0</v>
      </c>
      <c r="F2391" s="3">
        <v>1</v>
      </c>
      <c r="G2391" s="4"/>
      <c r="H2391" t="str">
        <f>VLOOKUP(D2391,StateLookup!B:B,1,FALSE)</f>
        <v>ME</v>
      </c>
    </row>
    <row r="2392" spans="1:8" ht="15.75" thickBot="1" x14ac:dyDescent="0.3">
      <c r="A2392" s="6">
        <f t="shared" si="74"/>
        <v>43897</v>
      </c>
      <c r="B2392" s="6" t="str">
        <f t="shared" si="75"/>
        <v>43897MI</v>
      </c>
      <c r="C2392" s="3">
        <v>20200307</v>
      </c>
      <c r="D2392" s="4" t="s">
        <v>29</v>
      </c>
      <c r="E2392" s="3">
        <v>128</v>
      </c>
      <c r="F2392" s="3">
        <v>18</v>
      </c>
      <c r="G2392" s="4"/>
      <c r="H2392" t="str">
        <f>VLOOKUP(D2392,StateLookup!B:B,1,FALSE)</f>
        <v>MI</v>
      </c>
    </row>
    <row r="2393" spans="1:8" ht="15.75" thickBot="1" x14ac:dyDescent="0.3">
      <c r="A2393" s="6">
        <f t="shared" si="74"/>
        <v>43897</v>
      </c>
      <c r="B2393" s="6" t="str">
        <f t="shared" si="75"/>
        <v>43897MN</v>
      </c>
      <c r="C2393" s="3">
        <v>20200307</v>
      </c>
      <c r="D2393" s="4" t="s">
        <v>30</v>
      </c>
      <c r="E2393" s="3">
        <v>1</v>
      </c>
      <c r="F2393" s="3">
        <v>48</v>
      </c>
      <c r="G2393" s="4"/>
      <c r="H2393" t="str">
        <f>VLOOKUP(D2393,StateLookup!B:B,1,FALSE)</f>
        <v>MN</v>
      </c>
    </row>
    <row r="2394" spans="1:8" ht="15.75" thickBot="1" x14ac:dyDescent="0.3">
      <c r="A2394" s="6">
        <f t="shared" si="74"/>
        <v>43897</v>
      </c>
      <c r="B2394" s="6" t="str">
        <f t="shared" si="75"/>
        <v>43897MO</v>
      </c>
      <c r="C2394" s="3">
        <v>20200307</v>
      </c>
      <c r="D2394" s="4" t="s">
        <v>31</v>
      </c>
      <c r="E2394" s="3">
        <v>0</v>
      </c>
      <c r="F2394" s="4"/>
      <c r="G2394" s="4"/>
      <c r="H2394" t="str">
        <f>VLOOKUP(D2394,StateLookup!B:B,1,FALSE)</f>
        <v>MO</v>
      </c>
    </row>
    <row r="2395" spans="1:8" ht="15.75" thickBot="1" x14ac:dyDescent="0.3">
      <c r="A2395" s="6">
        <f t="shared" si="74"/>
        <v>43897</v>
      </c>
      <c r="B2395" s="6" t="str">
        <f t="shared" si="75"/>
        <v>43897MS</v>
      </c>
      <c r="C2395" s="3">
        <v>20200307</v>
      </c>
      <c r="D2395" s="4" t="s">
        <v>33</v>
      </c>
      <c r="E2395" s="3">
        <v>0</v>
      </c>
      <c r="F2395" s="4"/>
      <c r="G2395" s="4"/>
      <c r="H2395" t="str">
        <f>VLOOKUP(D2395,StateLookup!B:B,1,FALSE)</f>
        <v>MS</v>
      </c>
    </row>
    <row r="2396" spans="1:8" ht="15.75" thickBot="1" x14ac:dyDescent="0.3">
      <c r="A2396" s="6">
        <f t="shared" si="74"/>
        <v>43897</v>
      </c>
      <c r="B2396" s="6" t="str">
        <f t="shared" si="75"/>
        <v>43897MT</v>
      </c>
      <c r="C2396" s="3">
        <v>20200307</v>
      </c>
      <c r="D2396" s="4" t="s">
        <v>34</v>
      </c>
      <c r="E2396" s="3">
        <v>0</v>
      </c>
      <c r="F2396" s="3">
        <v>11</v>
      </c>
      <c r="G2396" s="4"/>
      <c r="H2396" t="str">
        <f>VLOOKUP(D2396,StateLookup!B:B,1,FALSE)</f>
        <v>MT</v>
      </c>
    </row>
    <row r="2397" spans="1:8" ht="15.75" thickBot="1" x14ac:dyDescent="0.3">
      <c r="A2397" s="6">
        <f t="shared" si="74"/>
        <v>43897</v>
      </c>
      <c r="B2397" s="6" t="str">
        <f t="shared" si="75"/>
        <v>43897NC</v>
      </c>
      <c r="C2397" s="3">
        <v>20200307</v>
      </c>
      <c r="D2397" s="4" t="s">
        <v>35</v>
      </c>
      <c r="E2397" s="3">
        <v>2</v>
      </c>
      <c r="F2397" s="4"/>
      <c r="G2397" s="4"/>
      <c r="H2397" t="str">
        <f>VLOOKUP(D2397,StateLookup!B:B,1,FALSE)</f>
        <v>NC</v>
      </c>
    </row>
    <row r="2398" spans="1:8" ht="15.75" thickBot="1" x14ac:dyDescent="0.3">
      <c r="A2398" s="6">
        <f t="shared" si="74"/>
        <v>43897</v>
      </c>
      <c r="B2398" s="6" t="str">
        <f t="shared" si="75"/>
        <v>43897ND</v>
      </c>
      <c r="C2398" s="3">
        <v>20200307</v>
      </c>
      <c r="D2398" s="4" t="s">
        <v>36</v>
      </c>
      <c r="E2398" s="3">
        <v>0</v>
      </c>
      <c r="F2398" s="3">
        <v>0</v>
      </c>
      <c r="G2398" s="4"/>
      <c r="H2398" t="str">
        <f>VLOOKUP(D2398,StateLookup!B:B,1,FALSE)</f>
        <v>ND</v>
      </c>
    </row>
    <row r="2399" spans="1:8" ht="15.75" thickBot="1" x14ac:dyDescent="0.3">
      <c r="A2399" s="6">
        <f t="shared" si="74"/>
        <v>43897</v>
      </c>
      <c r="B2399" s="6" t="str">
        <f t="shared" si="75"/>
        <v>43897NE</v>
      </c>
      <c r="C2399" s="3">
        <v>20200307</v>
      </c>
      <c r="D2399" s="4" t="s">
        <v>37</v>
      </c>
      <c r="E2399" s="3">
        <v>1</v>
      </c>
      <c r="F2399" s="3">
        <v>17</v>
      </c>
      <c r="G2399" s="4"/>
      <c r="H2399" t="str">
        <f>VLOOKUP(D2399,StateLookup!B:B,1,FALSE)</f>
        <v>NE</v>
      </c>
    </row>
    <row r="2400" spans="1:8" ht="15.75" thickBot="1" x14ac:dyDescent="0.3">
      <c r="A2400" s="6">
        <f t="shared" si="74"/>
        <v>43897</v>
      </c>
      <c r="B2400" s="6" t="str">
        <f t="shared" si="75"/>
        <v>43897NH</v>
      </c>
      <c r="C2400" s="3">
        <v>20200307</v>
      </c>
      <c r="D2400" s="4" t="s">
        <v>38</v>
      </c>
      <c r="E2400" s="3">
        <v>2</v>
      </c>
      <c r="F2400" s="3">
        <v>20</v>
      </c>
      <c r="G2400" s="4"/>
      <c r="H2400" t="str">
        <f>VLOOKUP(D2400,StateLookup!B:B,1,FALSE)</f>
        <v>NH</v>
      </c>
    </row>
    <row r="2401" spans="1:8" ht="15.75" thickBot="1" x14ac:dyDescent="0.3">
      <c r="A2401" s="6">
        <f t="shared" si="74"/>
        <v>43897</v>
      </c>
      <c r="B2401" s="6" t="str">
        <f t="shared" si="75"/>
        <v>43897NJ</v>
      </c>
      <c r="C2401" s="3">
        <v>20200307</v>
      </c>
      <c r="D2401" s="4" t="s">
        <v>39</v>
      </c>
      <c r="E2401" s="3">
        <v>4</v>
      </c>
      <c r="F2401" s="4"/>
      <c r="G2401" s="4"/>
      <c r="H2401" t="str">
        <f>VLOOKUP(D2401,StateLookup!B:B,1,FALSE)</f>
        <v>NJ</v>
      </c>
    </row>
    <row r="2402" spans="1:8" ht="15.75" thickBot="1" x14ac:dyDescent="0.3">
      <c r="A2402" s="6">
        <f t="shared" si="74"/>
        <v>43897</v>
      </c>
      <c r="B2402" s="6" t="str">
        <f t="shared" si="75"/>
        <v>43897NM</v>
      </c>
      <c r="C2402" s="3">
        <v>20200307</v>
      </c>
      <c r="D2402" s="4" t="s">
        <v>40</v>
      </c>
      <c r="E2402" s="3">
        <v>0</v>
      </c>
      <c r="F2402" s="3">
        <v>48</v>
      </c>
      <c r="G2402" s="4"/>
      <c r="H2402" t="str">
        <f>VLOOKUP(D2402,StateLookup!B:B,1,FALSE)</f>
        <v>NM</v>
      </c>
    </row>
    <row r="2403" spans="1:8" ht="15.75" thickBot="1" x14ac:dyDescent="0.3">
      <c r="A2403" s="6">
        <f t="shared" si="74"/>
        <v>43897</v>
      </c>
      <c r="B2403" s="6" t="str">
        <f t="shared" si="75"/>
        <v>43897NV</v>
      </c>
      <c r="C2403" s="3">
        <v>20200307</v>
      </c>
      <c r="D2403" s="4" t="s">
        <v>41</v>
      </c>
      <c r="E2403" s="3">
        <v>1</v>
      </c>
      <c r="F2403" s="3">
        <v>14</v>
      </c>
      <c r="G2403" s="4"/>
      <c r="H2403" t="str">
        <f>VLOOKUP(D2403,StateLookup!B:B,1,FALSE)</f>
        <v>NV</v>
      </c>
    </row>
    <row r="2404" spans="1:8" ht="15.75" thickBot="1" x14ac:dyDescent="0.3">
      <c r="A2404" s="6">
        <f t="shared" si="74"/>
        <v>43897</v>
      </c>
      <c r="B2404" s="6" t="str">
        <f t="shared" si="75"/>
        <v>43897NY</v>
      </c>
      <c r="C2404" s="3">
        <v>20200307</v>
      </c>
      <c r="D2404" s="4" t="s">
        <v>42</v>
      </c>
      <c r="E2404" s="3">
        <v>76</v>
      </c>
      <c r="F2404" s="3">
        <v>92</v>
      </c>
      <c r="G2404" s="4"/>
      <c r="H2404" t="str">
        <f>VLOOKUP(D2404,StateLookup!B:B,1,FALSE)</f>
        <v>NY</v>
      </c>
    </row>
    <row r="2405" spans="1:8" ht="15.75" thickBot="1" x14ac:dyDescent="0.3">
      <c r="A2405" s="6">
        <f t="shared" si="74"/>
        <v>43897</v>
      </c>
      <c r="B2405" s="6" t="str">
        <f t="shared" si="75"/>
        <v>43897OH</v>
      </c>
      <c r="C2405" s="3">
        <v>20200307</v>
      </c>
      <c r="D2405" s="4" t="s">
        <v>43</v>
      </c>
      <c r="E2405" s="3">
        <v>0</v>
      </c>
      <c r="F2405" s="3">
        <v>9</v>
      </c>
      <c r="G2405" s="4"/>
      <c r="H2405" t="str">
        <f>VLOOKUP(D2405,StateLookup!B:B,1,FALSE)</f>
        <v>OH</v>
      </c>
    </row>
    <row r="2406" spans="1:8" ht="15.75" thickBot="1" x14ac:dyDescent="0.3">
      <c r="A2406" s="6">
        <f t="shared" si="74"/>
        <v>43897</v>
      </c>
      <c r="B2406" s="6" t="str">
        <f t="shared" si="75"/>
        <v>43897OK</v>
      </c>
      <c r="C2406" s="3">
        <v>20200307</v>
      </c>
      <c r="D2406" s="4" t="s">
        <v>44</v>
      </c>
      <c r="E2406" s="3">
        <v>1</v>
      </c>
      <c r="F2406" s="4"/>
      <c r="G2406" s="4"/>
      <c r="H2406" t="str">
        <f>VLOOKUP(D2406,StateLookup!B:B,1,FALSE)</f>
        <v>OK</v>
      </c>
    </row>
    <row r="2407" spans="1:8" ht="15.75" thickBot="1" x14ac:dyDescent="0.3">
      <c r="A2407" s="6">
        <f t="shared" si="74"/>
        <v>43897</v>
      </c>
      <c r="B2407" s="6" t="str">
        <f t="shared" si="75"/>
        <v>43897OR</v>
      </c>
      <c r="C2407" s="3">
        <v>20200307</v>
      </c>
      <c r="D2407" s="4" t="s">
        <v>45</v>
      </c>
      <c r="E2407" s="3">
        <v>7</v>
      </c>
      <c r="F2407" s="3">
        <v>77</v>
      </c>
      <c r="G2407" s="4"/>
      <c r="H2407" t="str">
        <f>VLOOKUP(D2407,StateLookup!B:B,1,FALSE)</f>
        <v>OR</v>
      </c>
    </row>
    <row r="2408" spans="1:8" ht="15.75" thickBot="1" x14ac:dyDescent="0.3">
      <c r="A2408" s="6">
        <f t="shared" si="74"/>
        <v>43897</v>
      </c>
      <c r="B2408" s="6" t="str">
        <f t="shared" si="75"/>
        <v>43897PA</v>
      </c>
      <c r="C2408" s="3">
        <v>20200307</v>
      </c>
      <c r="D2408" s="4" t="s">
        <v>46</v>
      </c>
      <c r="E2408" s="3">
        <v>4</v>
      </c>
      <c r="F2408" s="4"/>
      <c r="G2408" s="4"/>
      <c r="H2408" t="str">
        <f>VLOOKUP(D2408,StateLookup!B:B,1,FALSE)</f>
        <v>PA</v>
      </c>
    </row>
    <row r="2409" spans="1:8" ht="15.75" thickBot="1" x14ac:dyDescent="0.3">
      <c r="A2409" s="6">
        <f t="shared" si="74"/>
        <v>43897</v>
      </c>
      <c r="B2409" s="6" t="str">
        <f t="shared" si="75"/>
        <v>43897RI</v>
      </c>
      <c r="C2409" s="3">
        <v>20200307</v>
      </c>
      <c r="D2409" s="4" t="s">
        <v>48</v>
      </c>
      <c r="E2409" s="3">
        <v>2</v>
      </c>
      <c r="F2409" s="3">
        <v>30</v>
      </c>
      <c r="G2409" s="4"/>
      <c r="H2409" t="str">
        <f>VLOOKUP(D2409,StateLookup!B:B,1,FALSE)</f>
        <v>RI</v>
      </c>
    </row>
    <row r="2410" spans="1:8" ht="15.75" thickBot="1" x14ac:dyDescent="0.3">
      <c r="A2410" s="6">
        <f t="shared" si="74"/>
        <v>43897</v>
      </c>
      <c r="B2410" s="6" t="str">
        <f t="shared" si="75"/>
        <v>43897SC</v>
      </c>
      <c r="C2410" s="3">
        <v>20200307</v>
      </c>
      <c r="D2410" s="4" t="s">
        <v>49</v>
      </c>
      <c r="E2410" s="3">
        <v>2</v>
      </c>
      <c r="F2410" s="3">
        <v>8</v>
      </c>
      <c r="G2410" s="4"/>
      <c r="H2410" t="str">
        <f>VLOOKUP(D2410,StateLookup!B:B,1,FALSE)</f>
        <v>SC</v>
      </c>
    </row>
    <row r="2411" spans="1:8" ht="15.75" thickBot="1" x14ac:dyDescent="0.3">
      <c r="A2411" s="6">
        <f t="shared" si="74"/>
        <v>43897</v>
      </c>
      <c r="B2411" s="6" t="str">
        <f t="shared" si="75"/>
        <v>43897SD</v>
      </c>
      <c r="C2411" s="3">
        <v>20200307</v>
      </c>
      <c r="D2411" s="4" t="s">
        <v>50</v>
      </c>
      <c r="E2411" s="3">
        <v>0</v>
      </c>
      <c r="F2411" s="3">
        <v>5</v>
      </c>
      <c r="G2411" s="4"/>
      <c r="H2411" t="str">
        <f>VLOOKUP(D2411,StateLookup!B:B,1,FALSE)</f>
        <v>SD</v>
      </c>
    </row>
    <row r="2412" spans="1:8" ht="15.75" thickBot="1" x14ac:dyDescent="0.3">
      <c r="A2412" s="6">
        <f t="shared" si="74"/>
        <v>43897</v>
      </c>
      <c r="B2412" s="6" t="str">
        <f t="shared" si="75"/>
        <v>43897TN</v>
      </c>
      <c r="C2412" s="3">
        <v>20200307</v>
      </c>
      <c r="D2412" s="4" t="s">
        <v>51</v>
      </c>
      <c r="E2412" s="3">
        <v>1</v>
      </c>
      <c r="F2412" s="4"/>
      <c r="G2412" s="4"/>
      <c r="H2412" t="str">
        <f>VLOOKUP(D2412,StateLookup!B:B,1,FALSE)</f>
        <v>TN</v>
      </c>
    </row>
    <row r="2413" spans="1:8" ht="15.75" thickBot="1" x14ac:dyDescent="0.3">
      <c r="A2413" s="6">
        <f t="shared" si="74"/>
        <v>43897</v>
      </c>
      <c r="B2413" s="6" t="str">
        <f t="shared" si="75"/>
        <v>43897TX</v>
      </c>
      <c r="C2413" s="3">
        <v>20200307</v>
      </c>
      <c r="D2413" s="4" t="s">
        <v>52</v>
      </c>
      <c r="E2413" s="3">
        <v>8</v>
      </c>
      <c r="F2413" s="4"/>
      <c r="G2413" s="4"/>
      <c r="H2413" t="str">
        <f>VLOOKUP(D2413,StateLookup!B:B,1,FALSE)</f>
        <v>TX</v>
      </c>
    </row>
    <row r="2414" spans="1:8" ht="15.75" thickBot="1" x14ac:dyDescent="0.3">
      <c r="A2414" s="6">
        <f t="shared" si="74"/>
        <v>43897</v>
      </c>
      <c r="B2414" s="6" t="str">
        <f t="shared" si="75"/>
        <v>43897UT</v>
      </c>
      <c r="C2414" s="3">
        <v>20200307</v>
      </c>
      <c r="D2414" s="4" t="s">
        <v>53</v>
      </c>
      <c r="E2414" s="3">
        <v>1</v>
      </c>
      <c r="F2414" s="4"/>
      <c r="G2414" s="4"/>
      <c r="H2414" t="str">
        <f>VLOOKUP(D2414,StateLookup!B:B,1,FALSE)</f>
        <v>UT</v>
      </c>
    </row>
    <row r="2415" spans="1:8" ht="15.75" thickBot="1" x14ac:dyDescent="0.3">
      <c r="A2415" s="6">
        <f t="shared" si="74"/>
        <v>43897</v>
      </c>
      <c r="B2415" s="6" t="str">
        <f t="shared" si="75"/>
        <v>43897VA</v>
      </c>
      <c r="C2415" s="3">
        <v>20200307</v>
      </c>
      <c r="D2415" s="4" t="s">
        <v>54</v>
      </c>
      <c r="E2415" s="3">
        <v>0</v>
      </c>
      <c r="F2415" s="3">
        <v>31</v>
      </c>
      <c r="G2415" s="4"/>
      <c r="H2415" t="str">
        <f>VLOOKUP(D2415,StateLookup!B:B,1,FALSE)</f>
        <v>VA</v>
      </c>
    </row>
    <row r="2416" spans="1:8" ht="15.75" thickBot="1" x14ac:dyDescent="0.3">
      <c r="A2416" s="6">
        <f t="shared" si="74"/>
        <v>43897</v>
      </c>
      <c r="B2416" s="6" t="str">
        <f t="shared" si="75"/>
        <v>43897VT</v>
      </c>
      <c r="C2416" s="3">
        <v>20200307</v>
      </c>
      <c r="D2416" s="4" t="s">
        <v>56</v>
      </c>
      <c r="E2416" s="3">
        <v>0</v>
      </c>
      <c r="F2416" s="3">
        <v>16</v>
      </c>
      <c r="G2416" s="4"/>
      <c r="H2416" t="str">
        <f>VLOOKUP(D2416,StateLookup!B:B,1,FALSE)</f>
        <v>VT</v>
      </c>
    </row>
    <row r="2417" spans="1:8" ht="15.75" thickBot="1" x14ac:dyDescent="0.3">
      <c r="A2417" s="6">
        <f t="shared" si="74"/>
        <v>43897</v>
      </c>
      <c r="B2417" s="6" t="str">
        <f t="shared" si="75"/>
        <v>43897WA</v>
      </c>
      <c r="C2417" s="3">
        <v>20200307</v>
      </c>
      <c r="D2417" s="4" t="s">
        <v>57</v>
      </c>
      <c r="E2417" s="3">
        <v>181</v>
      </c>
      <c r="F2417" s="3">
        <v>370</v>
      </c>
      <c r="G2417" s="3">
        <v>27</v>
      </c>
      <c r="H2417" t="str">
        <f>VLOOKUP(D2417,StateLookup!B:B,1,FALSE)</f>
        <v>WA</v>
      </c>
    </row>
    <row r="2418" spans="1:8" ht="15.75" thickBot="1" x14ac:dyDescent="0.3">
      <c r="A2418" s="6">
        <f t="shared" si="74"/>
        <v>43897</v>
      </c>
      <c r="B2418" s="6" t="str">
        <f t="shared" si="75"/>
        <v>43897WI</v>
      </c>
      <c r="C2418" s="3">
        <v>20200307</v>
      </c>
      <c r="D2418" s="4" t="s">
        <v>58</v>
      </c>
      <c r="E2418" s="3">
        <v>1</v>
      </c>
      <c r="F2418" s="3">
        <v>31</v>
      </c>
      <c r="G2418" s="4"/>
      <c r="H2418" t="str">
        <f>VLOOKUP(D2418,StateLookup!B:B,1,FALSE)</f>
        <v>WI</v>
      </c>
    </row>
    <row r="2419" spans="1:8" ht="15.75" thickBot="1" x14ac:dyDescent="0.3">
      <c r="A2419" s="6">
        <f t="shared" si="74"/>
        <v>43897</v>
      </c>
      <c r="B2419" s="6" t="str">
        <f t="shared" si="75"/>
        <v>43897WV</v>
      </c>
      <c r="C2419" s="3">
        <v>20200307</v>
      </c>
      <c r="D2419" s="4" t="s">
        <v>59</v>
      </c>
      <c r="E2419" s="3">
        <v>0</v>
      </c>
      <c r="F2419" s="3">
        <v>2</v>
      </c>
      <c r="G2419" s="4"/>
      <c r="H2419" t="str">
        <f>VLOOKUP(D2419,StateLookup!B:B,1,FALSE)</f>
        <v>WV</v>
      </c>
    </row>
    <row r="2420" spans="1:8" ht="15.75" thickBot="1" x14ac:dyDescent="0.3">
      <c r="A2420" s="6">
        <f t="shared" si="74"/>
        <v>43897</v>
      </c>
      <c r="B2420" s="6" t="str">
        <f t="shared" si="75"/>
        <v>43897WY</v>
      </c>
      <c r="C2420" s="3">
        <v>20200307</v>
      </c>
      <c r="D2420" s="4" t="s">
        <v>60</v>
      </c>
      <c r="E2420" s="3">
        <v>0</v>
      </c>
      <c r="F2420" s="4"/>
      <c r="G2420" s="4"/>
      <c r="H2420" t="str">
        <f>VLOOKUP(D2420,StateLookup!B:B,1,FALSE)</f>
        <v>WY</v>
      </c>
    </row>
    <row r="2421" spans="1:8" ht="15.75" thickBot="1" x14ac:dyDescent="0.3">
      <c r="A2421" s="6">
        <f t="shared" si="74"/>
        <v>43896</v>
      </c>
      <c r="B2421" s="6" t="str">
        <f t="shared" si="75"/>
        <v>43896AK</v>
      </c>
      <c r="C2421" s="3">
        <v>20200306</v>
      </c>
      <c r="D2421" s="4" t="s">
        <v>5</v>
      </c>
      <c r="E2421" s="3">
        <v>0</v>
      </c>
      <c r="F2421" s="3">
        <v>8</v>
      </c>
      <c r="G2421" s="4"/>
      <c r="H2421" t="str">
        <f>VLOOKUP(D2421,StateLookup!B:B,1,FALSE)</f>
        <v>AK</v>
      </c>
    </row>
    <row r="2422" spans="1:8" ht="15.75" thickBot="1" x14ac:dyDescent="0.3">
      <c r="A2422" s="6">
        <f t="shared" si="74"/>
        <v>43896</v>
      </c>
      <c r="B2422" s="6" t="str">
        <f t="shared" si="75"/>
        <v>43896AR</v>
      </c>
      <c r="C2422" s="3">
        <v>20200306</v>
      </c>
      <c r="D2422" s="4" t="s">
        <v>7</v>
      </c>
      <c r="E2422" s="3">
        <v>0</v>
      </c>
      <c r="F2422" s="3">
        <v>6</v>
      </c>
      <c r="G2422" s="4"/>
      <c r="H2422" t="str">
        <f>VLOOKUP(D2422,StateLookup!B:B,1,FALSE)</f>
        <v>AR</v>
      </c>
    </row>
    <row r="2423" spans="1:8" ht="15.75" thickBot="1" x14ac:dyDescent="0.3">
      <c r="A2423" s="6">
        <f t="shared" si="74"/>
        <v>43896</v>
      </c>
      <c r="B2423" s="6" t="str">
        <f t="shared" si="75"/>
        <v>43896AZ</v>
      </c>
      <c r="C2423" s="3">
        <v>20200306</v>
      </c>
      <c r="D2423" s="4" t="s">
        <v>9</v>
      </c>
      <c r="E2423" s="3">
        <v>3</v>
      </c>
      <c r="F2423" s="3">
        <v>33</v>
      </c>
      <c r="G2423" s="4"/>
      <c r="H2423" t="str">
        <f>VLOOKUP(D2423,StateLookup!B:B,1,FALSE)</f>
        <v>AZ</v>
      </c>
    </row>
    <row r="2424" spans="1:8" ht="15.75" thickBot="1" x14ac:dyDescent="0.3">
      <c r="A2424" s="6">
        <f t="shared" si="74"/>
        <v>43896</v>
      </c>
      <c r="B2424" s="6" t="str">
        <f t="shared" si="75"/>
        <v>43896CA</v>
      </c>
      <c r="C2424" s="3">
        <v>20200306</v>
      </c>
      <c r="D2424" s="4" t="s">
        <v>10</v>
      </c>
      <c r="E2424" s="3">
        <v>60</v>
      </c>
      <c r="F2424" s="3">
        <v>462</v>
      </c>
      <c r="G2424" s="4"/>
      <c r="H2424" t="str">
        <f>VLOOKUP(D2424,StateLookup!B:B,1,FALSE)</f>
        <v>CA</v>
      </c>
    </row>
    <row r="2425" spans="1:8" ht="15.75" thickBot="1" x14ac:dyDescent="0.3">
      <c r="A2425" s="6">
        <f t="shared" si="74"/>
        <v>43896</v>
      </c>
      <c r="B2425" s="6" t="str">
        <f t="shared" si="75"/>
        <v>43896CO</v>
      </c>
      <c r="C2425" s="3">
        <v>20200306</v>
      </c>
      <c r="D2425" s="4" t="s">
        <v>11</v>
      </c>
      <c r="E2425" s="3">
        <v>2</v>
      </c>
      <c r="F2425" s="3">
        <v>46</v>
      </c>
      <c r="G2425" s="4"/>
      <c r="H2425" t="str">
        <f>VLOOKUP(D2425,StateLookup!B:B,1,FALSE)</f>
        <v>CO</v>
      </c>
    </row>
    <row r="2426" spans="1:8" ht="15.75" thickBot="1" x14ac:dyDescent="0.3">
      <c r="A2426" s="6">
        <f t="shared" si="74"/>
        <v>43896</v>
      </c>
      <c r="B2426" s="6" t="str">
        <f t="shared" si="75"/>
        <v>43896DC</v>
      </c>
      <c r="C2426" s="3">
        <v>20200306</v>
      </c>
      <c r="D2426" s="4" t="s">
        <v>13</v>
      </c>
      <c r="E2426" s="3">
        <v>0</v>
      </c>
      <c r="F2426" s="3">
        <v>8</v>
      </c>
      <c r="G2426" s="4"/>
      <c r="H2426" t="str">
        <f>VLOOKUP(D2426,StateLookup!B:B,1,FALSE)</f>
        <v>DC</v>
      </c>
    </row>
    <row r="2427" spans="1:8" ht="15.75" thickBot="1" x14ac:dyDescent="0.3">
      <c r="A2427" s="6">
        <f t="shared" si="74"/>
        <v>43896</v>
      </c>
      <c r="B2427" s="6" t="str">
        <f t="shared" si="75"/>
        <v>43896DE</v>
      </c>
      <c r="C2427" s="3">
        <v>20200306</v>
      </c>
      <c r="D2427" s="4" t="s">
        <v>14</v>
      </c>
      <c r="E2427" s="3">
        <v>0</v>
      </c>
      <c r="F2427" s="3">
        <v>10</v>
      </c>
      <c r="G2427" s="4"/>
      <c r="H2427" t="str">
        <f>VLOOKUP(D2427,StateLookup!B:B,1,FALSE)</f>
        <v>DE</v>
      </c>
    </row>
    <row r="2428" spans="1:8" ht="15.75" thickBot="1" x14ac:dyDescent="0.3">
      <c r="A2428" s="6">
        <f t="shared" si="74"/>
        <v>43896</v>
      </c>
      <c r="B2428" s="6" t="str">
        <f t="shared" si="75"/>
        <v>43896FL</v>
      </c>
      <c r="C2428" s="3">
        <v>20200306</v>
      </c>
      <c r="D2428" s="4" t="s">
        <v>15</v>
      </c>
      <c r="E2428" s="3">
        <v>9</v>
      </c>
      <c r="F2428" s="3">
        <v>55</v>
      </c>
      <c r="G2428" s="4"/>
      <c r="H2428" t="str">
        <f>VLOOKUP(D2428,StateLookup!B:B,1,FALSE)</f>
        <v>FL</v>
      </c>
    </row>
    <row r="2429" spans="1:8" ht="15.75" thickBot="1" x14ac:dyDescent="0.3">
      <c r="A2429" s="6">
        <f t="shared" si="74"/>
        <v>43896</v>
      </c>
      <c r="B2429" s="6" t="str">
        <f t="shared" si="75"/>
        <v>43896GA</v>
      </c>
      <c r="C2429" s="3">
        <v>20200306</v>
      </c>
      <c r="D2429" s="4" t="s">
        <v>16</v>
      </c>
      <c r="E2429" s="3">
        <v>2</v>
      </c>
      <c r="F2429" s="4"/>
      <c r="G2429" s="4"/>
      <c r="H2429" t="str">
        <f>VLOOKUP(D2429,StateLookup!B:B,1,FALSE)</f>
        <v>GA</v>
      </c>
    </row>
    <row r="2430" spans="1:8" ht="15.75" thickBot="1" x14ac:dyDescent="0.3">
      <c r="A2430" s="6">
        <f t="shared" si="74"/>
        <v>43896</v>
      </c>
      <c r="B2430" s="6" t="str">
        <f t="shared" si="75"/>
        <v>43896IA</v>
      </c>
      <c r="C2430" s="3">
        <v>20200306</v>
      </c>
      <c r="D2430" s="4" t="s">
        <v>19</v>
      </c>
      <c r="E2430" s="3">
        <v>0</v>
      </c>
      <c r="F2430" s="3">
        <v>15</v>
      </c>
      <c r="G2430" s="4"/>
      <c r="H2430" t="str">
        <f>VLOOKUP(D2430,StateLookup!B:B,1,FALSE)</f>
        <v>IA</v>
      </c>
    </row>
    <row r="2431" spans="1:8" ht="15.75" thickBot="1" x14ac:dyDescent="0.3">
      <c r="A2431" s="6">
        <f t="shared" si="74"/>
        <v>43896</v>
      </c>
      <c r="B2431" s="6" t="str">
        <f t="shared" si="75"/>
        <v>43896IL</v>
      </c>
      <c r="C2431" s="3">
        <v>20200306</v>
      </c>
      <c r="D2431" s="4" t="s">
        <v>21</v>
      </c>
      <c r="E2431" s="3">
        <v>5</v>
      </c>
      <c r="F2431" s="3">
        <v>180</v>
      </c>
      <c r="G2431" s="4"/>
      <c r="H2431" t="str">
        <f>VLOOKUP(D2431,StateLookup!B:B,1,FALSE)</f>
        <v>IL</v>
      </c>
    </row>
    <row r="2432" spans="1:8" ht="15.75" thickBot="1" x14ac:dyDescent="0.3">
      <c r="A2432" s="6">
        <f t="shared" si="74"/>
        <v>43896</v>
      </c>
      <c r="B2432" s="6" t="str">
        <f t="shared" si="75"/>
        <v>43896IN</v>
      </c>
      <c r="C2432" s="3">
        <v>20200306</v>
      </c>
      <c r="D2432" s="4" t="s">
        <v>22</v>
      </c>
      <c r="E2432" s="3">
        <v>1</v>
      </c>
      <c r="F2432" s="4"/>
      <c r="G2432" s="4"/>
      <c r="H2432" t="str">
        <f>VLOOKUP(D2432,StateLookup!B:B,1,FALSE)</f>
        <v>IN</v>
      </c>
    </row>
    <row r="2433" spans="1:8" ht="15.75" thickBot="1" x14ac:dyDescent="0.3">
      <c r="A2433" s="6">
        <f t="shared" si="74"/>
        <v>43896</v>
      </c>
      <c r="B2433" s="6" t="str">
        <f t="shared" si="75"/>
        <v>43896KS</v>
      </c>
      <c r="C2433" s="3">
        <v>20200306</v>
      </c>
      <c r="D2433" s="4" t="s">
        <v>23</v>
      </c>
      <c r="E2433" s="3">
        <v>0</v>
      </c>
      <c r="F2433" s="3">
        <v>4</v>
      </c>
      <c r="G2433" s="4"/>
      <c r="H2433" t="str">
        <f>VLOOKUP(D2433,StateLookup!B:B,1,FALSE)</f>
        <v>KS</v>
      </c>
    </row>
    <row r="2434" spans="1:8" ht="15.75" thickBot="1" x14ac:dyDescent="0.3">
      <c r="A2434" s="6">
        <f t="shared" si="74"/>
        <v>43896</v>
      </c>
      <c r="B2434" s="6" t="str">
        <f t="shared" si="75"/>
        <v>43896KY</v>
      </c>
      <c r="C2434" s="3">
        <v>20200306</v>
      </c>
      <c r="D2434" s="4" t="s">
        <v>24</v>
      </c>
      <c r="E2434" s="3">
        <v>0</v>
      </c>
      <c r="F2434" s="3">
        <v>7</v>
      </c>
      <c r="G2434" s="4"/>
      <c r="H2434" t="str">
        <f>VLOOKUP(D2434,StateLookup!B:B,1,FALSE)</f>
        <v>KY</v>
      </c>
    </row>
    <row r="2435" spans="1:8" ht="15.75" thickBot="1" x14ac:dyDescent="0.3">
      <c r="A2435" s="6">
        <f t="shared" ref="A2435:A2498" si="76">DATE(LEFT(C2435,4),LEFT(RIGHT(C2435,4),2),RIGHT(C2435,2))</f>
        <v>43896</v>
      </c>
      <c r="B2435" s="6" t="str">
        <f t="shared" ref="B2435:B2498" si="77">A2435&amp;D2435</f>
        <v>43896MA</v>
      </c>
      <c r="C2435" s="3">
        <v>20200306</v>
      </c>
      <c r="D2435" s="4" t="s">
        <v>26</v>
      </c>
      <c r="E2435" s="3">
        <v>8</v>
      </c>
      <c r="F2435" s="4"/>
      <c r="G2435" s="4"/>
      <c r="H2435" t="str">
        <f>VLOOKUP(D2435,StateLookup!B:B,1,FALSE)</f>
        <v>MA</v>
      </c>
    </row>
    <row r="2436" spans="1:8" ht="15.75" thickBot="1" x14ac:dyDescent="0.3">
      <c r="A2436" s="6">
        <f t="shared" si="76"/>
        <v>43896</v>
      </c>
      <c r="B2436" s="6" t="str">
        <f t="shared" si="77"/>
        <v>43896MD</v>
      </c>
      <c r="C2436" s="3">
        <v>20200306</v>
      </c>
      <c r="D2436" s="4" t="s">
        <v>27</v>
      </c>
      <c r="E2436" s="3">
        <v>3</v>
      </c>
      <c r="F2436" s="3">
        <v>26</v>
      </c>
      <c r="G2436" s="4"/>
      <c r="H2436" t="str">
        <f>VLOOKUP(D2436,StateLookup!B:B,1,FALSE)</f>
        <v>MD</v>
      </c>
    </row>
    <row r="2437" spans="1:8" ht="15.75" thickBot="1" x14ac:dyDescent="0.3">
      <c r="A2437" s="6">
        <f t="shared" si="76"/>
        <v>43896</v>
      </c>
      <c r="B2437" s="6" t="str">
        <f t="shared" si="77"/>
        <v>43896MI</v>
      </c>
      <c r="C2437" s="3">
        <v>20200306</v>
      </c>
      <c r="D2437" s="4" t="s">
        <v>29</v>
      </c>
      <c r="E2437" s="3">
        <v>98</v>
      </c>
      <c r="F2437" s="3">
        <v>8</v>
      </c>
      <c r="G2437" s="4"/>
      <c r="H2437" t="str">
        <f>VLOOKUP(D2437,StateLookup!B:B,1,FALSE)</f>
        <v>MI</v>
      </c>
    </row>
    <row r="2438" spans="1:8" ht="15.75" thickBot="1" x14ac:dyDescent="0.3">
      <c r="A2438" s="6">
        <f t="shared" si="76"/>
        <v>43896</v>
      </c>
      <c r="B2438" s="6" t="str">
        <f t="shared" si="77"/>
        <v>43896MN</v>
      </c>
      <c r="C2438" s="3">
        <v>20200306</v>
      </c>
      <c r="D2438" s="4" t="s">
        <v>30</v>
      </c>
      <c r="E2438" s="3">
        <v>0</v>
      </c>
      <c r="F2438" s="3">
        <v>36</v>
      </c>
      <c r="G2438" s="4"/>
      <c r="H2438" t="str">
        <f>VLOOKUP(D2438,StateLookup!B:B,1,FALSE)</f>
        <v>MN</v>
      </c>
    </row>
    <row r="2439" spans="1:8" ht="15.75" thickBot="1" x14ac:dyDescent="0.3">
      <c r="A2439" s="6">
        <f t="shared" si="76"/>
        <v>43896</v>
      </c>
      <c r="B2439" s="6" t="str">
        <f t="shared" si="77"/>
        <v>43896NC</v>
      </c>
      <c r="C2439" s="3">
        <v>20200306</v>
      </c>
      <c r="D2439" s="4" t="s">
        <v>35</v>
      </c>
      <c r="E2439" s="3">
        <v>2</v>
      </c>
      <c r="F2439" s="4"/>
      <c r="G2439" s="4"/>
      <c r="H2439" t="str">
        <f>VLOOKUP(D2439,StateLookup!B:B,1,FALSE)</f>
        <v>NC</v>
      </c>
    </row>
    <row r="2440" spans="1:8" ht="15.75" thickBot="1" x14ac:dyDescent="0.3">
      <c r="A2440" s="6">
        <f t="shared" si="76"/>
        <v>43896</v>
      </c>
      <c r="B2440" s="6" t="str">
        <f t="shared" si="77"/>
        <v>43896NE</v>
      </c>
      <c r="C2440" s="3">
        <v>20200306</v>
      </c>
      <c r="D2440" s="4" t="s">
        <v>37</v>
      </c>
      <c r="E2440" s="3">
        <v>0</v>
      </c>
      <c r="F2440" s="3">
        <v>17</v>
      </c>
      <c r="G2440" s="4"/>
      <c r="H2440" t="str">
        <f>VLOOKUP(D2440,StateLookup!B:B,1,FALSE)</f>
        <v>NE</v>
      </c>
    </row>
    <row r="2441" spans="1:8" ht="15.75" thickBot="1" x14ac:dyDescent="0.3">
      <c r="A2441" s="6">
        <f t="shared" si="76"/>
        <v>43896</v>
      </c>
      <c r="B2441" s="6" t="str">
        <f t="shared" si="77"/>
        <v>43896NH</v>
      </c>
      <c r="C2441" s="3">
        <v>20200306</v>
      </c>
      <c r="D2441" s="4" t="s">
        <v>38</v>
      </c>
      <c r="E2441" s="3">
        <v>2</v>
      </c>
      <c r="F2441" s="3">
        <v>20</v>
      </c>
      <c r="G2441" s="4"/>
      <c r="H2441" t="str">
        <f>VLOOKUP(D2441,StateLookup!B:B,1,FALSE)</f>
        <v>NH</v>
      </c>
    </row>
    <row r="2442" spans="1:8" ht="15.75" thickBot="1" x14ac:dyDescent="0.3">
      <c r="A2442" s="6">
        <f t="shared" si="76"/>
        <v>43896</v>
      </c>
      <c r="B2442" s="6" t="str">
        <f t="shared" si="77"/>
        <v>43896NJ</v>
      </c>
      <c r="C2442" s="3">
        <v>20200306</v>
      </c>
      <c r="D2442" s="4" t="s">
        <v>39</v>
      </c>
      <c r="E2442" s="3">
        <v>1</v>
      </c>
      <c r="F2442" s="4"/>
      <c r="G2442" s="4"/>
      <c r="H2442" t="str">
        <f>VLOOKUP(D2442,StateLookup!B:B,1,FALSE)</f>
        <v>NJ</v>
      </c>
    </row>
    <row r="2443" spans="1:8" ht="15.75" thickBot="1" x14ac:dyDescent="0.3">
      <c r="A2443" s="6">
        <f t="shared" si="76"/>
        <v>43896</v>
      </c>
      <c r="B2443" s="6" t="str">
        <f t="shared" si="77"/>
        <v>43896NM</v>
      </c>
      <c r="C2443" s="3">
        <v>20200306</v>
      </c>
      <c r="D2443" s="4" t="s">
        <v>40</v>
      </c>
      <c r="E2443" s="3">
        <v>0</v>
      </c>
      <c r="F2443" s="3">
        <v>16</v>
      </c>
      <c r="G2443" s="4"/>
      <c r="H2443" t="str">
        <f>VLOOKUP(D2443,StateLookup!B:B,1,FALSE)</f>
        <v>NM</v>
      </c>
    </row>
    <row r="2444" spans="1:8" ht="15.75" thickBot="1" x14ac:dyDescent="0.3">
      <c r="A2444" s="6">
        <f t="shared" si="76"/>
        <v>43896</v>
      </c>
      <c r="B2444" s="6" t="str">
        <f t="shared" si="77"/>
        <v>43896NV</v>
      </c>
      <c r="C2444" s="3">
        <v>20200306</v>
      </c>
      <c r="D2444" s="4" t="s">
        <v>41</v>
      </c>
      <c r="E2444" s="3">
        <v>1</v>
      </c>
      <c r="F2444" s="3">
        <v>14</v>
      </c>
      <c r="G2444" s="4"/>
      <c r="H2444" t="str">
        <f>VLOOKUP(D2444,StateLookup!B:B,1,FALSE)</f>
        <v>NV</v>
      </c>
    </row>
    <row r="2445" spans="1:8" ht="15.75" thickBot="1" x14ac:dyDescent="0.3">
      <c r="A2445" s="6">
        <f t="shared" si="76"/>
        <v>43896</v>
      </c>
      <c r="B2445" s="6" t="str">
        <f t="shared" si="77"/>
        <v>43896NY</v>
      </c>
      <c r="C2445" s="3">
        <v>20200306</v>
      </c>
      <c r="D2445" s="4" t="s">
        <v>42</v>
      </c>
      <c r="E2445" s="3">
        <v>33</v>
      </c>
      <c r="F2445" s="3">
        <v>92</v>
      </c>
      <c r="G2445" s="4"/>
      <c r="H2445" t="str">
        <f>VLOOKUP(D2445,StateLookup!B:B,1,FALSE)</f>
        <v>NY</v>
      </c>
    </row>
    <row r="2446" spans="1:8" ht="15.75" thickBot="1" x14ac:dyDescent="0.3">
      <c r="A2446" s="6">
        <f t="shared" si="76"/>
        <v>43896</v>
      </c>
      <c r="B2446" s="6" t="str">
        <f t="shared" si="77"/>
        <v>43896OH</v>
      </c>
      <c r="C2446" s="3">
        <v>20200306</v>
      </c>
      <c r="D2446" s="4" t="s">
        <v>43</v>
      </c>
      <c r="E2446" s="3">
        <v>0</v>
      </c>
      <c r="F2446" s="3">
        <v>8</v>
      </c>
      <c r="G2446" s="4"/>
      <c r="H2446" t="str">
        <f>VLOOKUP(D2446,StateLookup!B:B,1,FALSE)</f>
        <v>OH</v>
      </c>
    </row>
    <row r="2447" spans="1:8" ht="15.75" thickBot="1" x14ac:dyDescent="0.3">
      <c r="A2447" s="6">
        <f t="shared" si="76"/>
        <v>43896</v>
      </c>
      <c r="B2447" s="6" t="str">
        <f t="shared" si="77"/>
        <v>43896OR</v>
      </c>
      <c r="C2447" s="3">
        <v>20200306</v>
      </c>
      <c r="D2447" s="4" t="s">
        <v>45</v>
      </c>
      <c r="E2447" s="3">
        <v>3</v>
      </c>
      <c r="F2447" s="3">
        <v>64</v>
      </c>
      <c r="G2447" s="4"/>
      <c r="H2447" t="str">
        <f>VLOOKUP(D2447,StateLookup!B:B,1,FALSE)</f>
        <v>OR</v>
      </c>
    </row>
    <row r="2448" spans="1:8" ht="15.75" thickBot="1" x14ac:dyDescent="0.3">
      <c r="A2448" s="6">
        <f t="shared" si="76"/>
        <v>43896</v>
      </c>
      <c r="B2448" s="6" t="str">
        <f t="shared" si="77"/>
        <v>43896PA</v>
      </c>
      <c r="C2448" s="3">
        <v>20200306</v>
      </c>
      <c r="D2448" s="4" t="s">
        <v>46</v>
      </c>
      <c r="E2448" s="3">
        <v>2</v>
      </c>
      <c r="F2448" s="4"/>
      <c r="G2448" s="4"/>
      <c r="H2448" t="str">
        <f>VLOOKUP(D2448,StateLookup!B:B,1,FALSE)</f>
        <v>PA</v>
      </c>
    </row>
    <row r="2449" spans="1:8" ht="15.75" thickBot="1" x14ac:dyDescent="0.3">
      <c r="A2449" s="6">
        <f t="shared" si="76"/>
        <v>43896</v>
      </c>
      <c r="B2449" s="6" t="str">
        <f t="shared" si="77"/>
        <v>43896RI</v>
      </c>
      <c r="C2449" s="3">
        <v>20200306</v>
      </c>
      <c r="D2449" s="4" t="s">
        <v>48</v>
      </c>
      <c r="E2449" s="3">
        <v>3</v>
      </c>
      <c r="F2449" s="3">
        <v>17</v>
      </c>
      <c r="G2449" s="4"/>
      <c r="H2449" t="str">
        <f>VLOOKUP(D2449,StateLookup!B:B,1,FALSE)</f>
        <v>RI</v>
      </c>
    </row>
    <row r="2450" spans="1:8" ht="15.75" thickBot="1" x14ac:dyDescent="0.3">
      <c r="A2450" s="6">
        <f t="shared" si="76"/>
        <v>43896</v>
      </c>
      <c r="B2450" s="6" t="str">
        <f t="shared" si="77"/>
        <v>43896SC</v>
      </c>
      <c r="C2450" s="3">
        <v>20200306</v>
      </c>
      <c r="D2450" s="4" t="s">
        <v>49</v>
      </c>
      <c r="E2450" s="3">
        <v>0</v>
      </c>
      <c r="F2450" s="3">
        <v>5</v>
      </c>
      <c r="G2450" s="4"/>
      <c r="H2450" t="str">
        <f>VLOOKUP(D2450,StateLookup!B:B,1,FALSE)</f>
        <v>SC</v>
      </c>
    </row>
    <row r="2451" spans="1:8" ht="15.75" thickBot="1" x14ac:dyDescent="0.3">
      <c r="A2451" s="6">
        <f t="shared" si="76"/>
        <v>43896</v>
      </c>
      <c r="B2451" s="6" t="str">
        <f t="shared" si="77"/>
        <v>43896TN</v>
      </c>
      <c r="C2451" s="3">
        <v>20200306</v>
      </c>
      <c r="D2451" s="4" t="s">
        <v>51</v>
      </c>
      <c r="E2451" s="3">
        <v>1</v>
      </c>
      <c r="F2451" s="4"/>
      <c r="G2451" s="4"/>
      <c r="H2451" t="str">
        <f>VLOOKUP(D2451,StateLookup!B:B,1,FALSE)</f>
        <v>TN</v>
      </c>
    </row>
    <row r="2452" spans="1:8" ht="15.75" thickBot="1" x14ac:dyDescent="0.3">
      <c r="A2452" s="6">
        <f t="shared" si="76"/>
        <v>43896</v>
      </c>
      <c r="B2452" s="6" t="str">
        <f t="shared" si="77"/>
        <v>43896TX</v>
      </c>
      <c r="C2452" s="3">
        <v>20200306</v>
      </c>
      <c r="D2452" s="4" t="s">
        <v>52</v>
      </c>
      <c r="E2452" s="3">
        <v>5</v>
      </c>
      <c r="F2452" s="4"/>
      <c r="G2452" s="4"/>
      <c r="H2452" t="str">
        <f>VLOOKUP(D2452,StateLookup!B:B,1,FALSE)</f>
        <v>TX</v>
      </c>
    </row>
    <row r="2453" spans="1:8" ht="15.75" thickBot="1" x14ac:dyDescent="0.3">
      <c r="A2453" s="6">
        <f t="shared" si="76"/>
        <v>43896</v>
      </c>
      <c r="B2453" s="6" t="str">
        <f t="shared" si="77"/>
        <v>43896VA</v>
      </c>
      <c r="C2453" s="3">
        <v>20200306</v>
      </c>
      <c r="D2453" s="4" t="s">
        <v>54</v>
      </c>
      <c r="E2453" s="3">
        <v>0</v>
      </c>
      <c r="F2453" s="3">
        <v>21</v>
      </c>
      <c r="G2453" s="4"/>
      <c r="H2453" t="str">
        <f>VLOOKUP(D2453,StateLookup!B:B,1,FALSE)</f>
        <v>VA</v>
      </c>
    </row>
    <row r="2454" spans="1:8" ht="15.75" thickBot="1" x14ac:dyDescent="0.3">
      <c r="A2454" s="6">
        <f t="shared" si="76"/>
        <v>43896</v>
      </c>
      <c r="B2454" s="6" t="str">
        <f t="shared" si="77"/>
        <v>43896VT</v>
      </c>
      <c r="C2454" s="3">
        <v>20200306</v>
      </c>
      <c r="D2454" s="4" t="s">
        <v>56</v>
      </c>
      <c r="E2454" s="3">
        <v>0</v>
      </c>
      <c r="F2454" s="3">
        <v>8</v>
      </c>
      <c r="G2454" s="4"/>
      <c r="H2454" t="str">
        <f>VLOOKUP(D2454,StateLookup!B:B,1,FALSE)</f>
        <v>VT</v>
      </c>
    </row>
    <row r="2455" spans="1:8" ht="15.75" thickBot="1" x14ac:dyDescent="0.3">
      <c r="A2455" s="6">
        <f t="shared" si="76"/>
        <v>43896</v>
      </c>
      <c r="B2455" s="6" t="str">
        <f t="shared" si="77"/>
        <v>43896WA</v>
      </c>
      <c r="C2455" s="3">
        <v>20200306</v>
      </c>
      <c r="D2455" s="4" t="s">
        <v>57</v>
      </c>
      <c r="E2455" s="3">
        <v>149</v>
      </c>
      <c r="F2455" s="3">
        <v>370</v>
      </c>
      <c r="G2455" s="3">
        <v>26</v>
      </c>
      <c r="H2455" t="str">
        <f>VLOOKUP(D2455,StateLookup!B:B,1,FALSE)</f>
        <v>WA</v>
      </c>
    </row>
    <row r="2456" spans="1:8" ht="15.75" thickBot="1" x14ac:dyDescent="0.3">
      <c r="A2456" s="6">
        <f t="shared" si="76"/>
        <v>43896</v>
      </c>
      <c r="B2456" s="6" t="str">
        <f t="shared" si="77"/>
        <v>43896WI</v>
      </c>
      <c r="C2456" s="3">
        <v>20200306</v>
      </c>
      <c r="D2456" s="4" t="s">
        <v>58</v>
      </c>
      <c r="E2456" s="3">
        <v>1</v>
      </c>
      <c r="F2456" s="3">
        <v>31</v>
      </c>
      <c r="G2456" s="4"/>
      <c r="H2456" t="str">
        <f>VLOOKUP(D2456,StateLookup!B:B,1,FALSE)</f>
        <v>WI</v>
      </c>
    </row>
    <row r="2457" spans="1:8" ht="15.75" thickBot="1" x14ac:dyDescent="0.3">
      <c r="A2457" s="6">
        <f t="shared" si="76"/>
        <v>43896</v>
      </c>
      <c r="B2457" s="6" t="str">
        <f t="shared" si="77"/>
        <v>43896WV</v>
      </c>
      <c r="C2457" s="3">
        <v>20200306</v>
      </c>
      <c r="D2457" s="4" t="s">
        <v>59</v>
      </c>
      <c r="E2457" s="3">
        <v>0</v>
      </c>
      <c r="F2457" s="3">
        <v>1</v>
      </c>
      <c r="G2457" s="4"/>
      <c r="H2457" t="str">
        <f>VLOOKUP(D2457,StateLookup!B:B,1,FALSE)</f>
        <v>WV</v>
      </c>
    </row>
    <row r="2458" spans="1:8" ht="15.75" thickBot="1" x14ac:dyDescent="0.3">
      <c r="A2458" s="6">
        <f t="shared" si="76"/>
        <v>43895</v>
      </c>
      <c r="B2458" s="6" t="str">
        <f t="shared" si="77"/>
        <v>43895AZ</v>
      </c>
      <c r="C2458" s="3">
        <v>20200305</v>
      </c>
      <c r="D2458" s="4" t="s">
        <v>9</v>
      </c>
      <c r="E2458" s="3">
        <v>2</v>
      </c>
      <c r="F2458" s="3">
        <v>28</v>
      </c>
      <c r="G2458" s="4"/>
      <c r="H2458" t="str">
        <f>VLOOKUP(D2458,StateLookup!B:B,1,FALSE)</f>
        <v>AZ</v>
      </c>
    </row>
    <row r="2459" spans="1:8" ht="15.75" thickBot="1" x14ac:dyDescent="0.3">
      <c r="A2459" s="6">
        <f t="shared" si="76"/>
        <v>43895</v>
      </c>
      <c r="B2459" s="6" t="str">
        <f t="shared" si="77"/>
        <v>43895CA</v>
      </c>
      <c r="C2459" s="3">
        <v>20200305</v>
      </c>
      <c r="D2459" s="4" t="s">
        <v>10</v>
      </c>
      <c r="E2459" s="3">
        <v>53</v>
      </c>
      <c r="F2459" s="3">
        <v>462</v>
      </c>
      <c r="G2459" s="4"/>
      <c r="H2459" t="str">
        <f>VLOOKUP(D2459,StateLookup!B:B,1,FALSE)</f>
        <v>CA</v>
      </c>
    </row>
    <row r="2460" spans="1:8" ht="15.75" thickBot="1" x14ac:dyDescent="0.3">
      <c r="A2460" s="6">
        <f t="shared" si="76"/>
        <v>43895</v>
      </c>
      <c r="B2460" s="6" t="str">
        <f t="shared" si="77"/>
        <v>43895CO</v>
      </c>
      <c r="C2460" s="3">
        <v>20200305</v>
      </c>
      <c r="D2460" s="4" t="s">
        <v>11</v>
      </c>
      <c r="E2460" s="3">
        <v>0</v>
      </c>
      <c r="F2460" s="3">
        <v>19</v>
      </c>
      <c r="G2460" s="4"/>
      <c r="H2460" t="str">
        <f>VLOOKUP(D2460,StateLookup!B:B,1,FALSE)</f>
        <v>CO</v>
      </c>
    </row>
    <row r="2461" spans="1:8" ht="15.75" thickBot="1" x14ac:dyDescent="0.3">
      <c r="A2461" s="6">
        <f t="shared" si="76"/>
        <v>43895</v>
      </c>
      <c r="B2461" s="6" t="str">
        <f t="shared" si="77"/>
        <v>43895DC</v>
      </c>
      <c r="C2461" s="3">
        <v>20200305</v>
      </c>
      <c r="D2461" s="4" t="s">
        <v>13</v>
      </c>
      <c r="E2461" s="3">
        <v>0</v>
      </c>
      <c r="F2461" s="3">
        <v>6</v>
      </c>
      <c r="G2461" s="4"/>
      <c r="H2461" t="str">
        <f>VLOOKUP(D2461,StateLookup!B:B,1,FALSE)</f>
        <v>DC</v>
      </c>
    </row>
    <row r="2462" spans="1:8" ht="15.75" thickBot="1" x14ac:dyDescent="0.3">
      <c r="A2462" s="6">
        <f t="shared" si="76"/>
        <v>43895</v>
      </c>
      <c r="B2462" s="6" t="str">
        <f t="shared" si="77"/>
        <v>43895FL</v>
      </c>
      <c r="C2462" s="3">
        <v>20200305</v>
      </c>
      <c r="D2462" s="4" t="s">
        <v>15</v>
      </c>
      <c r="E2462" s="3">
        <v>9</v>
      </c>
      <c r="F2462" s="3">
        <v>31</v>
      </c>
      <c r="G2462" s="4"/>
      <c r="H2462" t="str">
        <f>VLOOKUP(D2462,StateLookup!B:B,1,FALSE)</f>
        <v>FL</v>
      </c>
    </row>
    <row r="2463" spans="1:8" ht="15.75" thickBot="1" x14ac:dyDescent="0.3">
      <c r="A2463" s="6">
        <f t="shared" si="76"/>
        <v>43895</v>
      </c>
      <c r="B2463" s="6" t="str">
        <f t="shared" si="77"/>
        <v>43895GA</v>
      </c>
      <c r="C2463" s="3">
        <v>20200305</v>
      </c>
      <c r="D2463" s="4" t="s">
        <v>16</v>
      </c>
      <c r="E2463" s="3">
        <v>2</v>
      </c>
      <c r="F2463" s="4"/>
      <c r="G2463" s="4"/>
      <c r="H2463" t="str">
        <f>VLOOKUP(D2463,StateLookup!B:B,1,FALSE)</f>
        <v>GA</v>
      </c>
    </row>
    <row r="2464" spans="1:8" ht="15.75" thickBot="1" x14ac:dyDescent="0.3">
      <c r="A2464" s="6">
        <f t="shared" si="76"/>
        <v>43895</v>
      </c>
      <c r="B2464" s="6" t="str">
        <f t="shared" si="77"/>
        <v>43895IL</v>
      </c>
      <c r="C2464" s="3">
        <v>20200305</v>
      </c>
      <c r="D2464" s="4" t="s">
        <v>21</v>
      </c>
      <c r="E2464" s="3">
        <v>5</v>
      </c>
      <c r="F2464" s="3">
        <v>165</v>
      </c>
      <c r="G2464" s="4"/>
      <c r="H2464" t="str">
        <f>VLOOKUP(D2464,StateLookup!B:B,1,FALSE)</f>
        <v>IL</v>
      </c>
    </row>
    <row r="2465" spans="1:8" ht="15.75" thickBot="1" x14ac:dyDescent="0.3">
      <c r="A2465" s="6">
        <f t="shared" si="76"/>
        <v>43895</v>
      </c>
      <c r="B2465" s="6" t="str">
        <f t="shared" si="77"/>
        <v>43895MA</v>
      </c>
      <c r="C2465" s="3">
        <v>20200305</v>
      </c>
      <c r="D2465" s="4" t="s">
        <v>26</v>
      </c>
      <c r="E2465" s="3">
        <v>2</v>
      </c>
      <c r="F2465" s="4"/>
      <c r="G2465" s="4"/>
      <c r="H2465" t="str">
        <f>VLOOKUP(D2465,StateLookup!B:B,1,FALSE)</f>
        <v>MA</v>
      </c>
    </row>
    <row r="2466" spans="1:8" ht="15.75" thickBot="1" x14ac:dyDescent="0.3">
      <c r="A2466" s="6">
        <f t="shared" si="76"/>
        <v>43895</v>
      </c>
      <c r="B2466" s="6" t="str">
        <f t="shared" si="77"/>
        <v>43895MD</v>
      </c>
      <c r="C2466" s="3">
        <v>20200305</v>
      </c>
      <c r="D2466" s="4" t="s">
        <v>27</v>
      </c>
      <c r="E2466" s="3">
        <v>0</v>
      </c>
      <c r="F2466" s="3">
        <v>17</v>
      </c>
      <c r="G2466" s="4"/>
      <c r="H2466" t="str">
        <f>VLOOKUP(D2466,StateLookup!B:B,1,FALSE)</f>
        <v>MD</v>
      </c>
    </row>
    <row r="2467" spans="1:8" ht="15.75" thickBot="1" x14ac:dyDescent="0.3">
      <c r="A2467" s="6">
        <f t="shared" si="76"/>
        <v>43895</v>
      </c>
      <c r="B2467" s="6" t="str">
        <f t="shared" si="77"/>
        <v>43895MI</v>
      </c>
      <c r="C2467" s="3">
        <v>20200305</v>
      </c>
      <c r="D2467" s="4" t="s">
        <v>29</v>
      </c>
      <c r="E2467" s="3">
        <v>72</v>
      </c>
      <c r="F2467" s="3">
        <v>8</v>
      </c>
      <c r="G2467" s="4"/>
      <c r="H2467" t="str">
        <f>VLOOKUP(D2467,StateLookup!B:B,1,FALSE)</f>
        <v>MI</v>
      </c>
    </row>
    <row r="2468" spans="1:8" ht="15.75" thickBot="1" x14ac:dyDescent="0.3">
      <c r="A2468" s="6">
        <f t="shared" si="76"/>
        <v>43895</v>
      </c>
      <c r="B2468" s="6" t="str">
        <f t="shared" si="77"/>
        <v>43895NC</v>
      </c>
      <c r="C2468" s="3">
        <v>20200305</v>
      </c>
      <c r="D2468" s="4" t="s">
        <v>35</v>
      </c>
      <c r="E2468" s="3">
        <v>1</v>
      </c>
      <c r="F2468" s="4"/>
      <c r="G2468" s="4"/>
      <c r="H2468" t="str">
        <f>VLOOKUP(D2468,StateLookup!B:B,1,FALSE)</f>
        <v>NC</v>
      </c>
    </row>
    <row r="2469" spans="1:8" ht="15.75" thickBot="1" x14ac:dyDescent="0.3">
      <c r="A2469" s="6">
        <f t="shared" si="76"/>
        <v>43895</v>
      </c>
      <c r="B2469" s="6" t="str">
        <f t="shared" si="77"/>
        <v>43895NE</v>
      </c>
      <c r="C2469" s="3">
        <v>20200305</v>
      </c>
      <c r="D2469" s="4" t="s">
        <v>37</v>
      </c>
      <c r="E2469" s="3">
        <v>0</v>
      </c>
      <c r="F2469" s="3">
        <v>17</v>
      </c>
      <c r="G2469" s="4"/>
      <c r="H2469" t="str">
        <f>VLOOKUP(D2469,StateLookup!B:B,1,FALSE)</f>
        <v>NE</v>
      </c>
    </row>
    <row r="2470" spans="1:8" ht="15.75" thickBot="1" x14ac:dyDescent="0.3">
      <c r="A2470" s="6">
        <f t="shared" si="76"/>
        <v>43895</v>
      </c>
      <c r="B2470" s="6" t="str">
        <f t="shared" si="77"/>
        <v>43895NH</v>
      </c>
      <c r="C2470" s="3">
        <v>20200305</v>
      </c>
      <c r="D2470" s="4" t="s">
        <v>38</v>
      </c>
      <c r="E2470" s="3">
        <v>2</v>
      </c>
      <c r="F2470" s="3">
        <v>16</v>
      </c>
      <c r="G2470" s="4"/>
      <c r="H2470" t="str">
        <f>VLOOKUP(D2470,StateLookup!B:B,1,FALSE)</f>
        <v>NH</v>
      </c>
    </row>
    <row r="2471" spans="1:8" ht="15.75" thickBot="1" x14ac:dyDescent="0.3">
      <c r="A2471" s="6">
        <f t="shared" si="76"/>
        <v>43895</v>
      </c>
      <c r="B2471" s="6" t="str">
        <f t="shared" si="77"/>
        <v>43895NJ</v>
      </c>
      <c r="C2471" s="3">
        <v>20200305</v>
      </c>
      <c r="D2471" s="4" t="s">
        <v>39</v>
      </c>
      <c r="E2471" s="3">
        <v>1</v>
      </c>
      <c r="F2471" s="4"/>
      <c r="G2471" s="4"/>
      <c r="H2471" t="str">
        <f>VLOOKUP(D2471,StateLookup!B:B,1,FALSE)</f>
        <v>NJ</v>
      </c>
    </row>
    <row r="2472" spans="1:8" ht="15.75" thickBot="1" x14ac:dyDescent="0.3">
      <c r="A2472" s="6">
        <f t="shared" si="76"/>
        <v>43895</v>
      </c>
      <c r="B2472" s="6" t="str">
        <f t="shared" si="77"/>
        <v>43895NV</v>
      </c>
      <c r="C2472" s="3">
        <v>20200305</v>
      </c>
      <c r="D2472" s="4" t="s">
        <v>41</v>
      </c>
      <c r="E2472" s="3">
        <v>1</v>
      </c>
      <c r="F2472" s="3">
        <v>14</v>
      </c>
      <c r="G2472" s="4"/>
      <c r="H2472" t="str">
        <f>VLOOKUP(D2472,StateLookup!B:B,1,FALSE)</f>
        <v>NV</v>
      </c>
    </row>
    <row r="2473" spans="1:8" ht="15.75" thickBot="1" x14ac:dyDescent="0.3">
      <c r="A2473" s="6">
        <f t="shared" si="76"/>
        <v>43895</v>
      </c>
      <c r="B2473" s="6" t="str">
        <f t="shared" si="77"/>
        <v>43895NY</v>
      </c>
      <c r="C2473" s="3">
        <v>20200305</v>
      </c>
      <c r="D2473" s="4" t="s">
        <v>42</v>
      </c>
      <c r="E2473" s="3">
        <v>22</v>
      </c>
      <c r="F2473" s="3">
        <v>76</v>
      </c>
      <c r="G2473" s="4"/>
      <c r="H2473" t="str">
        <f>VLOOKUP(D2473,StateLookup!B:B,1,FALSE)</f>
        <v>NY</v>
      </c>
    </row>
    <row r="2474" spans="1:8" ht="15.75" thickBot="1" x14ac:dyDescent="0.3">
      <c r="A2474" s="6">
        <f t="shared" si="76"/>
        <v>43895</v>
      </c>
      <c r="B2474" s="6" t="str">
        <f t="shared" si="77"/>
        <v>43895OH</v>
      </c>
      <c r="C2474" s="3">
        <v>20200305</v>
      </c>
      <c r="D2474" s="4" t="s">
        <v>43</v>
      </c>
      <c r="E2474" s="3">
        <v>0</v>
      </c>
      <c r="F2474" s="3">
        <v>7</v>
      </c>
      <c r="G2474" s="4"/>
      <c r="H2474" t="str">
        <f>VLOOKUP(D2474,StateLookup!B:B,1,FALSE)</f>
        <v>OH</v>
      </c>
    </row>
    <row r="2475" spans="1:8" ht="15.75" thickBot="1" x14ac:dyDescent="0.3">
      <c r="A2475" s="6">
        <f t="shared" si="76"/>
        <v>43895</v>
      </c>
      <c r="B2475" s="6" t="str">
        <f t="shared" si="77"/>
        <v>43895OR</v>
      </c>
      <c r="C2475" s="3">
        <v>20200305</v>
      </c>
      <c r="D2475" s="4" t="s">
        <v>45</v>
      </c>
      <c r="E2475" s="3">
        <v>3</v>
      </c>
      <c r="F2475" s="3">
        <v>45</v>
      </c>
      <c r="G2475" s="4"/>
      <c r="H2475" t="str">
        <f>VLOOKUP(D2475,StateLookup!B:B,1,FALSE)</f>
        <v>OR</v>
      </c>
    </row>
    <row r="2476" spans="1:8" ht="15.75" thickBot="1" x14ac:dyDescent="0.3">
      <c r="A2476" s="6">
        <f t="shared" si="76"/>
        <v>43895</v>
      </c>
      <c r="B2476" s="6" t="str">
        <f t="shared" si="77"/>
        <v>43895RI</v>
      </c>
      <c r="C2476" s="3">
        <v>20200305</v>
      </c>
      <c r="D2476" s="4" t="s">
        <v>48</v>
      </c>
      <c r="E2476" s="3">
        <v>2</v>
      </c>
      <c r="F2476" s="3">
        <v>17</v>
      </c>
      <c r="G2476" s="4"/>
      <c r="H2476" t="str">
        <f>VLOOKUP(D2476,StateLookup!B:B,1,FALSE)</f>
        <v>RI</v>
      </c>
    </row>
    <row r="2477" spans="1:8" ht="15.75" thickBot="1" x14ac:dyDescent="0.3">
      <c r="A2477" s="6">
        <f t="shared" si="76"/>
        <v>43895</v>
      </c>
      <c r="B2477" s="6" t="str">
        <f t="shared" si="77"/>
        <v>43895SC</v>
      </c>
      <c r="C2477" s="3">
        <v>20200305</v>
      </c>
      <c r="D2477" s="4" t="s">
        <v>49</v>
      </c>
      <c r="E2477" s="3">
        <v>0</v>
      </c>
      <c r="F2477" s="3">
        <v>5</v>
      </c>
      <c r="G2477" s="4"/>
      <c r="H2477" t="str">
        <f>VLOOKUP(D2477,StateLookup!B:B,1,FALSE)</f>
        <v>SC</v>
      </c>
    </row>
    <row r="2478" spans="1:8" ht="15.75" thickBot="1" x14ac:dyDescent="0.3">
      <c r="A2478" s="6">
        <f t="shared" si="76"/>
        <v>43895</v>
      </c>
      <c r="B2478" s="6" t="str">
        <f t="shared" si="77"/>
        <v>43895TN</v>
      </c>
      <c r="C2478" s="3">
        <v>20200305</v>
      </c>
      <c r="D2478" s="4" t="s">
        <v>51</v>
      </c>
      <c r="E2478" s="3">
        <v>1</v>
      </c>
      <c r="F2478" s="4"/>
      <c r="G2478" s="4"/>
      <c r="H2478" t="str">
        <f>VLOOKUP(D2478,StateLookup!B:B,1,FALSE)</f>
        <v>TN</v>
      </c>
    </row>
    <row r="2479" spans="1:8" ht="15.75" thickBot="1" x14ac:dyDescent="0.3">
      <c r="A2479" s="6">
        <f t="shared" si="76"/>
        <v>43895</v>
      </c>
      <c r="B2479" s="6" t="str">
        <f t="shared" si="77"/>
        <v>43895TX</v>
      </c>
      <c r="C2479" s="3">
        <v>20200305</v>
      </c>
      <c r="D2479" s="4" t="s">
        <v>52</v>
      </c>
      <c r="E2479" s="3">
        <v>1</v>
      </c>
      <c r="F2479" s="4"/>
      <c r="G2479" s="4"/>
      <c r="H2479" t="str">
        <f>VLOOKUP(D2479,StateLookup!B:B,1,FALSE)</f>
        <v>TX</v>
      </c>
    </row>
    <row r="2480" spans="1:8" ht="15.75" thickBot="1" x14ac:dyDescent="0.3">
      <c r="A2480" s="6">
        <f t="shared" si="76"/>
        <v>43895</v>
      </c>
      <c r="B2480" s="6" t="str">
        <f t="shared" si="77"/>
        <v>43895VA</v>
      </c>
      <c r="C2480" s="3">
        <v>20200305</v>
      </c>
      <c r="D2480" s="4" t="s">
        <v>54</v>
      </c>
      <c r="E2480" s="3">
        <v>0</v>
      </c>
      <c r="F2480" s="3">
        <v>18</v>
      </c>
      <c r="G2480" s="4"/>
      <c r="H2480" t="str">
        <f>VLOOKUP(D2480,StateLookup!B:B,1,FALSE)</f>
        <v>VA</v>
      </c>
    </row>
    <row r="2481" spans="1:8" ht="15.75" thickBot="1" x14ac:dyDescent="0.3">
      <c r="A2481" s="6">
        <f t="shared" si="76"/>
        <v>43895</v>
      </c>
      <c r="B2481" s="6" t="str">
        <f t="shared" si="77"/>
        <v>43895WA</v>
      </c>
      <c r="C2481" s="3">
        <v>20200305</v>
      </c>
      <c r="D2481" s="4" t="s">
        <v>57</v>
      </c>
      <c r="E2481" s="3">
        <v>96</v>
      </c>
      <c r="F2481" s="4"/>
      <c r="G2481" s="3">
        <v>20</v>
      </c>
      <c r="H2481" t="str">
        <f>VLOOKUP(D2481,StateLookup!B:B,1,FALSE)</f>
        <v>WA</v>
      </c>
    </row>
    <row r="2482" spans="1:8" ht="15.75" thickBot="1" x14ac:dyDescent="0.3">
      <c r="A2482" s="6">
        <f t="shared" si="76"/>
        <v>43895</v>
      </c>
      <c r="B2482" s="6" t="str">
        <f t="shared" si="77"/>
        <v>43895WI</v>
      </c>
      <c r="C2482" s="3">
        <v>20200305</v>
      </c>
      <c r="D2482" s="4" t="s">
        <v>58</v>
      </c>
      <c r="E2482" s="3">
        <v>1</v>
      </c>
      <c r="F2482" s="3">
        <v>19</v>
      </c>
      <c r="G2482" s="4"/>
      <c r="H2482" t="str">
        <f>VLOOKUP(D2482,StateLookup!B:B,1,FALSE)</f>
        <v>WI</v>
      </c>
    </row>
    <row r="2483" spans="1:8" ht="15.75" thickBot="1" x14ac:dyDescent="0.3">
      <c r="A2483" s="6">
        <f t="shared" si="76"/>
        <v>43894</v>
      </c>
      <c r="B2483" s="6" t="str">
        <f t="shared" si="77"/>
        <v>43894AZ</v>
      </c>
      <c r="C2483" s="3">
        <v>20200304</v>
      </c>
      <c r="D2483" s="4" t="s">
        <v>9</v>
      </c>
      <c r="E2483" s="3">
        <v>2</v>
      </c>
      <c r="F2483" s="3">
        <v>27</v>
      </c>
      <c r="G2483" s="4"/>
      <c r="H2483" t="str">
        <f>VLOOKUP(D2483,StateLookup!B:B,1,FALSE)</f>
        <v>AZ</v>
      </c>
    </row>
    <row r="2484" spans="1:8" ht="15.75" thickBot="1" x14ac:dyDescent="0.3">
      <c r="A2484" s="6">
        <f t="shared" si="76"/>
        <v>43894</v>
      </c>
      <c r="B2484" s="6" t="str">
        <f t="shared" si="77"/>
        <v>43894CA</v>
      </c>
      <c r="C2484" s="3">
        <v>20200304</v>
      </c>
      <c r="D2484" s="4" t="s">
        <v>10</v>
      </c>
      <c r="E2484" s="3">
        <v>53</v>
      </c>
      <c r="F2484" s="3">
        <v>462</v>
      </c>
      <c r="G2484" s="4"/>
      <c r="H2484" t="str">
        <f>VLOOKUP(D2484,StateLookup!B:B,1,FALSE)</f>
        <v>CA</v>
      </c>
    </row>
    <row r="2485" spans="1:8" ht="15.75" thickBot="1" x14ac:dyDescent="0.3">
      <c r="A2485" s="6">
        <f t="shared" si="76"/>
        <v>43894</v>
      </c>
      <c r="B2485" s="6" t="str">
        <f t="shared" si="77"/>
        <v>43894FL</v>
      </c>
      <c r="C2485" s="3">
        <v>20200304</v>
      </c>
      <c r="D2485" s="4" t="s">
        <v>15</v>
      </c>
      <c r="E2485" s="3">
        <v>2</v>
      </c>
      <c r="F2485" s="3">
        <v>24</v>
      </c>
      <c r="G2485" s="4"/>
      <c r="H2485" t="str">
        <f>VLOOKUP(D2485,StateLookup!B:B,1,FALSE)</f>
        <v>FL</v>
      </c>
    </row>
    <row r="2486" spans="1:8" ht="15.75" thickBot="1" x14ac:dyDescent="0.3">
      <c r="A2486" s="6">
        <f t="shared" si="76"/>
        <v>43894</v>
      </c>
      <c r="B2486" s="6" t="str">
        <f t="shared" si="77"/>
        <v>43894GA</v>
      </c>
      <c r="C2486" s="3">
        <v>20200304</v>
      </c>
      <c r="D2486" s="4" t="s">
        <v>16</v>
      </c>
      <c r="E2486" s="3">
        <v>2</v>
      </c>
      <c r="F2486" s="4"/>
      <c r="G2486" s="4"/>
      <c r="H2486" t="str">
        <f>VLOOKUP(D2486,StateLookup!B:B,1,FALSE)</f>
        <v>GA</v>
      </c>
    </row>
    <row r="2487" spans="1:8" ht="15.75" thickBot="1" x14ac:dyDescent="0.3">
      <c r="A2487" s="6">
        <f t="shared" si="76"/>
        <v>43894</v>
      </c>
      <c r="B2487" s="6" t="str">
        <f t="shared" si="77"/>
        <v>43894IL</v>
      </c>
      <c r="C2487" s="3">
        <v>20200304</v>
      </c>
      <c r="D2487" s="4" t="s">
        <v>21</v>
      </c>
      <c r="E2487" s="3">
        <v>4</v>
      </c>
      <c r="F2487" s="3">
        <v>124</v>
      </c>
      <c r="G2487" s="4"/>
      <c r="H2487" t="str">
        <f>VLOOKUP(D2487,StateLookup!B:B,1,FALSE)</f>
        <v>IL</v>
      </c>
    </row>
    <row r="2488" spans="1:8" ht="15.75" thickBot="1" x14ac:dyDescent="0.3">
      <c r="A2488" s="6">
        <f t="shared" si="76"/>
        <v>43894</v>
      </c>
      <c r="B2488" s="6" t="str">
        <f t="shared" si="77"/>
        <v>43894MA</v>
      </c>
      <c r="C2488" s="3">
        <v>20200304</v>
      </c>
      <c r="D2488" s="4" t="s">
        <v>26</v>
      </c>
      <c r="E2488" s="3">
        <v>2</v>
      </c>
      <c r="F2488" s="4"/>
      <c r="G2488" s="4"/>
      <c r="H2488" t="str">
        <f>VLOOKUP(D2488,StateLookup!B:B,1,FALSE)</f>
        <v>MA</v>
      </c>
    </row>
    <row r="2489" spans="1:8" ht="15.75" thickBot="1" x14ac:dyDescent="0.3">
      <c r="A2489" s="6">
        <f t="shared" si="76"/>
        <v>43894</v>
      </c>
      <c r="B2489" s="6" t="str">
        <f t="shared" si="77"/>
        <v>43894MI</v>
      </c>
      <c r="C2489" s="3">
        <v>20200304</v>
      </c>
      <c r="D2489" s="4" t="s">
        <v>29</v>
      </c>
      <c r="E2489" s="3">
        <v>52</v>
      </c>
      <c r="F2489" s="4"/>
      <c r="G2489" s="4"/>
      <c r="H2489" t="str">
        <f>VLOOKUP(D2489,StateLookup!B:B,1,FALSE)</f>
        <v>MI</v>
      </c>
    </row>
    <row r="2490" spans="1:8" ht="15.75" thickBot="1" x14ac:dyDescent="0.3">
      <c r="A2490" s="6">
        <f t="shared" si="76"/>
        <v>43894</v>
      </c>
      <c r="B2490" s="6" t="str">
        <f t="shared" si="77"/>
        <v>43894NC</v>
      </c>
      <c r="C2490" s="3">
        <v>20200304</v>
      </c>
      <c r="D2490" s="4" t="s">
        <v>35</v>
      </c>
      <c r="E2490" s="3">
        <v>1</v>
      </c>
      <c r="F2490" s="4"/>
      <c r="G2490" s="4"/>
      <c r="H2490" t="str">
        <f>VLOOKUP(D2490,StateLookup!B:B,1,FALSE)</f>
        <v>NC</v>
      </c>
    </row>
    <row r="2491" spans="1:8" ht="15.75" thickBot="1" x14ac:dyDescent="0.3">
      <c r="A2491" s="6">
        <f t="shared" si="76"/>
        <v>43894</v>
      </c>
      <c r="B2491" s="6" t="str">
        <f t="shared" si="77"/>
        <v>43894NH</v>
      </c>
      <c r="C2491" s="3">
        <v>20200304</v>
      </c>
      <c r="D2491" s="4" t="s">
        <v>38</v>
      </c>
      <c r="E2491" s="3">
        <v>2</v>
      </c>
      <c r="F2491" s="3">
        <v>10</v>
      </c>
      <c r="G2491" s="4"/>
      <c r="H2491" t="str">
        <f>VLOOKUP(D2491,StateLookup!B:B,1,FALSE)</f>
        <v>NH</v>
      </c>
    </row>
    <row r="2492" spans="1:8" ht="15.75" thickBot="1" x14ac:dyDescent="0.3">
      <c r="A2492" s="6">
        <f t="shared" si="76"/>
        <v>43894</v>
      </c>
      <c r="B2492" s="6" t="str">
        <f t="shared" si="77"/>
        <v>43894NY</v>
      </c>
      <c r="C2492" s="3">
        <v>20200304</v>
      </c>
      <c r="D2492" s="4" t="s">
        <v>42</v>
      </c>
      <c r="E2492" s="3">
        <v>6</v>
      </c>
      <c r="F2492" s="3">
        <v>48</v>
      </c>
      <c r="G2492" s="4"/>
      <c r="H2492" t="str">
        <f>VLOOKUP(D2492,StateLookup!B:B,1,FALSE)</f>
        <v>NY</v>
      </c>
    </row>
    <row r="2493" spans="1:8" ht="15.75" thickBot="1" x14ac:dyDescent="0.3">
      <c r="A2493" s="6">
        <f t="shared" si="76"/>
        <v>43894</v>
      </c>
      <c r="B2493" s="6" t="str">
        <f t="shared" si="77"/>
        <v>43894OR</v>
      </c>
      <c r="C2493" s="3">
        <v>20200304</v>
      </c>
      <c r="D2493" s="4" t="s">
        <v>45</v>
      </c>
      <c r="E2493" s="3">
        <v>3</v>
      </c>
      <c r="F2493" s="3">
        <v>29</v>
      </c>
      <c r="G2493" s="4"/>
      <c r="H2493" t="str">
        <f>VLOOKUP(D2493,StateLookup!B:B,1,FALSE)</f>
        <v>OR</v>
      </c>
    </row>
    <row r="2494" spans="1:8" ht="15.75" thickBot="1" x14ac:dyDescent="0.3">
      <c r="A2494" s="6">
        <f t="shared" si="76"/>
        <v>43894</v>
      </c>
      <c r="B2494" s="6" t="str">
        <f t="shared" si="77"/>
        <v>43894RI</v>
      </c>
      <c r="C2494" s="3">
        <v>20200304</v>
      </c>
      <c r="D2494" s="4" t="s">
        <v>48</v>
      </c>
      <c r="E2494" s="3">
        <v>2</v>
      </c>
      <c r="F2494" s="3">
        <v>11</v>
      </c>
      <c r="G2494" s="4"/>
      <c r="H2494" t="str">
        <f>VLOOKUP(D2494,StateLookup!B:B,1,FALSE)</f>
        <v>RI</v>
      </c>
    </row>
    <row r="2495" spans="1:8" ht="15.75" thickBot="1" x14ac:dyDescent="0.3">
      <c r="A2495" s="6">
        <f t="shared" si="76"/>
        <v>43894</v>
      </c>
      <c r="B2495" s="6" t="str">
        <f t="shared" si="77"/>
        <v>43894SC</v>
      </c>
      <c r="C2495" s="3">
        <v>20200304</v>
      </c>
      <c r="D2495" s="4" t="s">
        <v>49</v>
      </c>
      <c r="E2495" s="3">
        <v>0</v>
      </c>
      <c r="F2495" s="3">
        <v>5</v>
      </c>
      <c r="G2495" s="4"/>
      <c r="H2495" t="str">
        <f>VLOOKUP(D2495,StateLookup!B:B,1,FALSE)</f>
        <v>SC</v>
      </c>
    </row>
    <row r="2496" spans="1:8" ht="15.75" thickBot="1" x14ac:dyDescent="0.3">
      <c r="A2496" s="6">
        <f t="shared" si="76"/>
        <v>43894</v>
      </c>
      <c r="B2496" s="6" t="str">
        <f t="shared" si="77"/>
        <v>43894TX</v>
      </c>
      <c r="C2496" s="3">
        <v>20200304</v>
      </c>
      <c r="D2496" s="4" t="s">
        <v>52</v>
      </c>
      <c r="E2496" s="3">
        <v>1</v>
      </c>
      <c r="F2496" s="4"/>
      <c r="G2496" s="4"/>
      <c r="H2496" t="str">
        <f>VLOOKUP(D2496,StateLookup!B:B,1,FALSE)</f>
        <v>TX</v>
      </c>
    </row>
    <row r="2497" spans="1:8" ht="15.75" thickBot="1" x14ac:dyDescent="0.3">
      <c r="A2497" s="6">
        <f t="shared" si="76"/>
        <v>43894</v>
      </c>
      <c r="B2497" s="6" t="str">
        <f t="shared" si="77"/>
        <v>43894WA</v>
      </c>
      <c r="C2497" s="3">
        <v>20200304</v>
      </c>
      <c r="D2497" s="4" t="s">
        <v>57</v>
      </c>
      <c r="E2497" s="3">
        <v>76</v>
      </c>
      <c r="F2497" s="4"/>
      <c r="G2497" s="3">
        <v>16</v>
      </c>
      <c r="H2497" t="str">
        <f>VLOOKUP(D2497,StateLookup!B:B,1,FALSE)</f>
        <v>WA</v>
      </c>
    </row>
    <row r="2498" spans="1:8" ht="15.75" thickBot="1" x14ac:dyDescent="0.3">
      <c r="A2498" s="6">
        <f t="shared" si="76"/>
        <v>43894</v>
      </c>
      <c r="B2498" s="6" t="str">
        <f t="shared" si="77"/>
        <v>43894WI</v>
      </c>
      <c r="C2498" s="3">
        <v>20200304</v>
      </c>
      <c r="D2498" s="4" t="s">
        <v>58</v>
      </c>
      <c r="E2498" s="3">
        <v>1</v>
      </c>
      <c r="F2498" s="3">
        <v>19</v>
      </c>
      <c r="G2498" s="4"/>
      <c r="H2498" t="str">
        <f>VLOOKUP(D2498,StateLookup!B:B,1,FALSE)</f>
        <v>WI</v>
      </c>
    </row>
    <row r="2499" spans="1:8" ht="15.75" thickBot="1" x14ac:dyDescent="0.3">
      <c r="A2499" s="6">
        <f t="shared" ref="A2499:A2509" si="78">DATE(LEFT(C2499,4),LEFT(RIGHT(C2499,4),2),RIGHT(C2499,2))</f>
        <v>43893</v>
      </c>
      <c r="B2499" s="6" t="str">
        <f t="shared" ref="B2499:B2509" si="79">A2499&amp;D2499</f>
        <v>43893MI</v>
      </c>
      <c r="C2499" s="3">
        <v>20200303</v>
      </c>
      <c r="D2499" s="4" t="s">
        <v>29</v>
      </c>
      <c r="E2499" s="3">
        <v>34</v>
      </c>
      <c r="F2499" s="4"/>
      <c r="G2499" s="4"/>
      <c r="H2499" t="str">
        <f>VLOOKUP(D2499,StateLookup!B:B,1,FALSE)</f>
        <v>MI</v>
      </c>
    </row>
    <row r="2500" spans="1:8" ht="15.75" thickBot="1" x14ac:dyDescent="0.3">
      <c r="A2500" s="6">
        <f t="shared" si="78"/>
        <v>43893</v>
      </c>
      <c r="B2500" s="6" t="str">
        <f t="shared" si="79"/>
        <v>43893RI</v>
      </c>
      <c r="C2500" s="3">
        <v>20200303</v>
      </c>
      <c r="D2500" s="4" t="s">
        <v>48</v>
      </c>
      <c r="E2500" s="3">
        <v>2</v>
      </c>
      <c r="F2500" s="3">
        <v>6</v>
      </c>
      <c r="G2500" s="4"/>
      <c r="H2500" t="str">
        <f>VLOOKUP(D2500,StateLookup!B:B,1,FALSE)</f>
        <v>RI</v>
      </c>
    </row>
    <row r="2501" spans="1:8" ht="15.75" thickBot="1" x14ac:dyDescent="0.3">
      <c r="A2501" s="6">
        <f t="shared" si="78"/>
        <v>43893</v>
      </c>
      <c r="B2501" s="6" t="str">
        <f t="shared" si="79"/>
        <v>43893WA</v>
      </c>
      <c r="C2501" s="3">
        <v>20200303</v>
      </c>
      <c r="D2501" s="4" t="s">
        <v>57</v>
      </c>
      <c r="E2501" s="3">
        <v>58</v>
      </c>
      <c r="F2501" s="4"/>
      <c r="G2501" s="3">
        <v>14</v>
      </c>
      <c r="H2501" t="str">
        <f>VLOOKUP(D2501,StateLookup!B:B,1,FALSE)</f>
        <v>WA</v>
      </c>
    </row>
    <row r="2502" spans="1:8" ht="15.75" thickBot="1" x14ac:dyDescent="0.3">
      <c r="A2502" s="6">
        <f t="shared" si="78"/>
        <v>43892</v>
      </c>
      <c r="B2502" s="6" t="str">
        <f t="shared" si="79"/>
        <v>43892MI</v>
      </c>
      <c r="C2502" s="3">
        <v>20200302</v>
      </c>
      <c r="D2502" s="4" t="s">
        <v>29</v>
      </c>
      <c r="E2502" s="3">
        <v>18</v>
      </c>
      <c r="F2502" s="4"/>
      <c r="G2502" s="4"/>
      <c r="H2502" t="str">
        <f>VLOOKUP(D2502,StateLookup!B:B,1,FALSE)</f>
        <v>MI</v>
      </c>
    </row>
    <row r="2503" spans="1:8" ht="15.75" thickBot="1" x14ac:dyDescent="0.3">
      <c r="A2503" s="6">
        <f t="shared" si="78"/>
        <v>43892</v>
      </c>
      <c r="B2503" s="6" t="str">
        <f t="shared" si="79"/>
        <v>43892RI</v>
      </c>
      <c r="C2503" s="3">
        <v>20200302</v>
      </c>
      <c r="D2503" s="4" t="s">
        <v>48</v>
      </c>
      <c r="E2503" s="3">
        <v>1</v>
      </c>
      <c r="F2503" s="4"/>
      <c r="G2503" s="4"/>
      <c r="H2503" t="str">
        <f>VLOOKUP(D2503,StateLookup!B:B,1,FALSE)</f>
        <v>RI</v>
      </c>
    </row>
    <row r="2504" spans="1:8" ht="15.75" thickBot="1" x14ac:dyDescent="0.3">
      <c r="A2504" s="6">
        <f t="shared" si="78"/>
        <v>43892</v>
      </c>
      <c r="B2504" s="6" t="str">
        <f t="shared" si="79"/>
        <v>43892WA</v>
      </c>
      <c r="C2504" s="3">
        <v>20200302</v>
      </c>
      <c r="D2504" s="4" t="s">
        <v>57</v>
      </c>
      <c r="E2504" s="3">
        <v>34</v>
      </c>
      <c r="F2504" s="4"/>
      <c r="G2504" s="3">
        <v>11</v>
      </c>
      <c r="H2504" t="str">
        <f>VLOOKUP(D2504,StateLookup!B:B,1,FALSE)</f>
        <v>WA</v>
      </c>
    </row>
    <row r="2505" spans="1:8" ht="15.75" thickBot="1" x14ac:dyDescent="0.3">
      <c r="A2505" s="6">
        <f t="shared" si="78"/>
        <v>43891</v>
      </c>
      <c r="B2505" s="6" t="str">
        <f t="shared" si="79"/>
        <v>43891MI</v>
      </c>
      <c r="C2505" s="3">
        <v>20200301</v>
      </c>
      <c r="D2505" s="4" t="s">
        <v>29</v>
      </c>
      <c r="E2505" s="3">
        <v>9</v>
      </c>
      <c r="F2505" s="4"/>
      <c r="G2505" s="4"/>
      <c r="H2505" t="str">
        <f>VLOOKUP(D2505,StateLookup!B:B,1,FALSE)</f>
        <v>MI</v>
      </c>
    </row>
    <row r="2506" spans="1:8" ht="15.75" thickBot="1" x14ac:dyDescent="0.3">
      <c r="A2506" s="6">
        <f t="shared" si="78"/>
        <v>43891</v>
      </c>
      <c r="B2506" s="6" t="str">
        <f t="shared" si="79"/>
        <v>43891RI</v>
      </c>
      <c r="C2506" s="3">
        <v>20200301</v>
      </c>
      <c r="D2506" s="4" t="s">
        <v>48</v>
      </c>
      <c r="E2506" s="3">
        <v>1</v>
      </c>
      <c r="F2506" s="4"/>
      <c r="G2506" s="4"/>
      <c r="H2506" t="str">
        <f>VLOOKUP(D2506,StateLookup!B:B,1,FALSE)</f>
        <v>RI</v>
      </c>
    </row>
    <row r="2507" spans="1:8" ht="15.75" thickBot="1" x14ac:dyDescent="0.3">
      <c r="A2507" s="6">
        <f t="shared" si="78"/>
        <v>43891</v>
      </c>
      <c r="B2507" s="6" t="str">
        <f t="shared" si="79"/>
        <v>43891WA</v>
      </c>
      <c r="C2507" s="3">
        <v>20200301</v>
      </c>
      <c r="D2507" s="4" t="s">
        <v>57</v>
      </c>
      <c r="E2507" s="3">
        <v>30</v>
      </c>
      <c r="F2507" s="4"/>
      <c r="G2507" s="3">
        <v>8</v>
      </c>
      <c r="H2507" t="str">
        <f>VLOOKUP(D2507,StateLookup!B:B,1,FALSE)</f>
        <v>WA</v>
      </c>
    </row>
    <row r="2508" spans="1:8" ht="15.75" thickBot="1" x14ac:dyDescent="0.3">
      <c r="A2508" s="6">
        <f t="shared" si="78"/>
        <v>43890</v>
      </c>
      <c r="B2508" s="6" t="str">
        <f t="shared" si="79"/>
        <v>43890WA</v>
      </c>
      <c r="C2508" s="3">
        <v>20200229</v>
      </c>
      <c r="D2508" s="4" t="s">
        <v>57</v>
      </c>
      <c r="E2508" s="3">
        <v>18</v>
      </c>
      <c r="F2508" s="4"/>
      <c r="G2508" s="3">
        <v>5</v>
      </c>
      <c r="H2508" t="str">
        <f>VLOOKUP(D2508,StateLookup!B:B,1,FALSE)</f>
        <v>WA</v>
      </c>
    </row>
    <row r="2509" spans="1:8" ht="15.75" thickBot="1" x14ac:dyDescent="0.3">
      <c r="A2509" s="6">
        <f t="shared" si="78"/>
        <v>43889</v>
      </c>
      <c r="B2509" s="6" t="str">
        <f t="shared" si="79"/>
        <v>43889WA</v>
      </c>
      <c r="C2509" s="3">
        <v>20200228</v>
      </c>
      <c r="D2509" s="4" t="s">
        <v>57</v>
      </c>
      <c r="E2509" s="3">
        <v>9</v>
      </c>
      <c r="F2509" s="4"/>
      <c r="G2509" s="3">
        <v>4</v>
      </c>
      <c r="H2509" t="str">
        <f>VLOOKUP(D2509,StateLookup!B:B,1,FALSE)</f>
        <v>WA</v>
      </c>
    </row>
  </sheetData>
  <autoFilter ref="A1:H2509" xr:uid="{B3A3FA18-92E6-4ADF-B536-6263A2D5281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2301-0F84-424A-8FEC-F79F9D142D93}">
  <sheetPr>
    <tabColor rgb="FF92D050"/>
  </sheetPr>
  <dimension ref="A1:M2908"/>
  <sheetViews>
    <sheetView topLeftCell="H1" workbookViewId="0"/>
  </sheetViews>
  <sheetFormatPr defaultRowHeight="15" x14ac:dyDescent="0.25"/>
  <cols>
    <col min="2" max="2" width="20" bestFit="1" customWidth="1"/>
    <col min="3" max="3" width="14.5703125" bestFit="1" customWidth="1"/>
    <col min="4" max="4" width="18.7109375" bestFit="1" customWidth="1"/>
    <col min="5" max="5" width="12.85546875" bestFit="1" customWidth="1"/>
    <col min="6" max="6" width="9.7109375" bestFit="1" customWidth="1"/>
    <col min="7" max="7" width="50.5703125" bestFit="1" customWidth="1"/>
    <col min="8" max="8" width="51.85546875" bestFit="1" customWidth="1"/>
    <col min="9" max="9" width="35.5703125" bestFit="1" customWidth="1"/>
    <col min="10" max="10" width="44.85546875" bestFit="1" customWidth="1"/>
    <col min="11" max="11" width="41" bestFit="1" customWidth="1"/>
    <col min="12" max="12" width="40.5703125" bestFit="1" customWidth="1"/>
  </cols>
  <sheetData>
    <row r="1" spans="1:13" x14ac:dyDescent="0.25">
      <c r="A1" t="s">
        <v>152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s="8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150</v>
      </c>
    </row>
    <row r="2" spans="1:13" x14ac:dyDescent="0.25">
      <c r="A2" t="str">
        <f>F2&amp;D2</f>
        <v>43876Alabama</v>
      </c>
      <c r="B2" t="s">
        <v>147</v>
      </c>
      <c r="C2" t="s">
        <v>148</v>
      </c>
      <c r="D2" t="s">
        <v>64</v>
      </c>
      <c r="F2" s="6">
        <v>43876</v>
      </c>
      <c r="G2">
        <v>5</v>
      </c>
      <c r="H2">
        <v>2</v>
      </c>
      <c r="I2">
        <v>39</v>
      </c>
      <c r="J2">
        <v>7</v>
      </c>
      <c r="K2">
        <v>2</v>
      </c>
      <c r="L2">
        <v>-1</v>
      </c>
      <c r="M2" t="str">
        <f>VLOOKUP(D2,StateLookup!A:A,1,FALSE)</f>
        <v>Alabama</v>
      </c>
    </row>
    <row r="3" spans="1:13" x14ac:dyDescent="0.25">
      <c r="A3" t="str">
        <f t="shared" ref="A3:A66" si="0">F3&amp;D3</f>
        <v>43877Alabama</v>
      </c>
      <c r="B3" t="s">
        <v>147</v>
      </c>
      <c r="C3" t="s">
        <v>148</v>
      </c>
      <c r="D3" t="s">
        <v>64</v>
      </c>
      <c r="F3" s="6">
        <v>43877</v>
      </c>
      <c r="G3">
        <v>0</v>
      </c>
      <c r="H3">
        <v>-2</v>
      </c>
      <c r="I3">
        <v>-7</v>
      </c>
      <c r="J3">
        <v>3</v>
      </c>
      <c r="K3">
        <v>-1</v>
      </c>
      <c r="L3">
        <v>1</v>
      </c>
      <c r="M3" t="str">
        <f>VLOOKUP(D3,StateLookup!A:A,1,FALSE)</f>
        <v>Alabama</v>
      </c>
    </row>
    <row r="4" spans="1:13" x14ac:dyDescent="0.25">
      <c r="A4" t="str">
        <f t="shared" si="0"/>
        <v>43878Alabama</v>
      </c>
      <c r="B4" t="s">
        <v>147</v>
      </c>
      <c r="C4" t="s">
        <v>148</v>
      </c>
      <c r="D4" t="s">
        <v>64</v>
      </c>
      <c r="F4" s="6">
        <v>43878</v>
      </c>
      <c r="G4">
        <v>3</v>
      </c>
      <c r="H4">
        <v>0</v>
      </c>
      <c r="I4">
        <v>17</v>
      </c>
      <c r="J4">
        <v>7</v>
      </c>
      <c r="K4">
        <v>-17</v>
      </c>
      <c r="L4">
        <v>4</v>
      </c>
      <c r="M4" t="str">
        <f>VLOOKUP(D4,StateLookup!A:A,1,FALSE)</f>
        <v>Alabama</v>
      </c>
    </row>
    <row r="5" spans="1:13" x14ac:dyDescent="0.25">
      <c r="A5" t="str">
        <f t="shared" si="0"/>
        <v>43879Alabama</v>
      </c>
      <c r="B5" t="s">
        <v>147</v>
      </c>
      <c r="C5" t="s">
        <v>148</v>
      </c>
      <c r="D5" t="s">
        <v>64</v>
      </c>
      <c r="F5" s="6">
        <v>43879</v>
      </c>
      <c r="G5">
        <v>-4</v>
      </c>
      <c r="H5">
        <v>-3</v>
      </c>
      <c r="I5">
        <v>-11</v>
      </c>
      <c r="J5">
        <v>-1</v>
      </c>
      <c r="K5">
        <v>1</v>
      </c>
      <c r="L5">
        <v>2</v>
      </c>
      <c r="M5" t="str">
        <f>VLOOKUP(D5,StateLookup!A:A,1,FALSE)</f>
        <v>Alabama</v>
      </c>
    </row>
    <row r="6" spans="1:13" x14ac:dyDescent="0.25">
      <c r="A6" t="str">
        <f t="shared" si="0"/>
        <v>43880Alabama</v>
      </c>
      <c r="B6" t="s">
        <v>147</v>
      </c>
      <c r="C6" t="s">
        <v>148</v>
      </c>
      <c r="D6" t="s">
        <v>64</v>
      </c>
      <c r="F6" s="6">
        <v>43880</v>
      </c>
      <c r="G6">
        <v>4</v>
      </c>
      <c r="H6">
        <v>1</v>
      </c>
      <c r="I6">
        <v>6</v>
      </c>
      <c r="J6">
        <v>4</v>
      </c>
      <c r="K6">
        <v>1</v>
      </c>
      <c r="L6">
        <v>0</v>
      </c>
      <c r="M6" t="str">
        <f>VLOOKUP(D6,StateLookup!A:A,1,FALSE)</f>
        <v>Alabama</v>
      </c>
    </row>
    <row r="7" spans="1:13" x14ac:dyDescent="0.25">
      <c r="A7" t="str">
        <f t="shared" si="0"/>
        <v>43881Alabama</v>
      </c>
      <c r="B7" t="s">
        <v>147</v>
      </c>
      <c r="C7" t="s">
        <v>148</v>
      </c>
      <c r="D7" t="s">
        <v>64</v>
      </c>
      <c r="F7" s="6">
        <v>43881</v>
      </c>
      <c r="G7">
        <v>-7</v>
      </c>
      <c r="H7">
        <v>-6</v>
      </c>
      <c r="I7">
        <v>-25</v>
      </c>
      <c r="J7">
        <v>-1</v>
      </c>
      <c r="K7">
        <v>0</v>
      </c>
      <c r="L7">
        <v>3</v>
      </c>
      <c r="M7" t="str">
        <f>VLOOKUP(D7,StateLookup!A:A,1,FALSE)</f>
        <v>Alabama</v>
      </c>
    </row>
    <row r="8" spans="1:13" x14ac:dyDescent="0.25">
      <c r="A8" t="str">
        <f t="shared" si="0"/>
        <v>43882Alabama</v>
      </c>
      <c r="B8" t="s">
        <v>147</v>
      </c>
      <c r="C8" t="s">
        <v>148</v>
      </c>
      <c r="D8" t="s">
        <v>64</v>
      </c>
      <c r="F8" s="6">
        <v>43882</v>
      </c>
      <c r="G8">
        <v>3</v>
      </c>
      <c r="H8">
        <v>0</v>
      </c>
      <c r="I8">
        <v>12</v>
      </c>
      <c r="J8">
        <v>9</v>
      </c>
      <c r="K8">
        <v>1</v>
      </c>
      <c r="L8">
        <v>0</v>
      </c>
      <c r="M8" t="str">
        <f>VLOOKUP(D8,StateLookup!A:A,1,FALSE)</f>
        <v>Alabama</v>
      </c>
    </row>
    <row r="9" spans="1:13" x14ac:dyDescent="0.25">
      <c r="A9" t="str">
        <f t="shared" si="0"/>
        <v>43883Alabama</v>
      </c>
      <c r="B9" t="s">
        <v>147</v>
      </c>
      <c r="C9" t="s">
        <v>148</v>
      </c>
      <c r="D9" t="s">
        <v>64</v>
      </c>
      <c r="F9" s="6">
        <v>43883</v>
      </c>
      <c r="G9">
        <v>5</v>
      </c>
      <c r="H9">
        <v>4</v>
      </c>
      <c r="I9">
        <v>46</v>
      </c>
      <c r="J9">
        <v>13</v>
      </c>
      <c r="K9">
        <v>6</v>
      </c>
      <c r="L9">
        <v>-1</v>
      </c>
      <c r="M9" t="str">
        <f>VLOOKUP(D9,StateLookup!A:A,1,FALSE)</f>
        <v>Alabama</v>
      </c>
    </row>
    <row r="10" spans="1:13" x14ac:dyDescent="0.25">
      <c r="A10" t="str">
        <f t="shared" si="0"/>
        <v>43884Alabama</v>
      </c>
      <c r="B10" t="s">
        <v>147</v>
      </c>
      <c r="C10" t="s">
        <v>148</v>
      </c>
      <c r="D10" t="s">
        <v>64</v>
      </c>
      <c r="F10" s="6">
        <v>43884</v>
      </c>
      <c r="G10">
        <v>3</v>
      </c>
      <c r="H10">
        <v>2</v>
      </c>
      <c r="I10">
        <v>24</v>
      </c>
      <c r="J10">
        <v>16</v>
      </c>
      <c r="K10">
        <v>2</v>
      </c>
      <c r="L10">
        <v>0</v>
      </c>
      <c r="M10" t="str">
        <f>VLOOKUP(D10,StateLookup!A:A,1,FALSE)</f>
        <v>Alabama</v>
      </c>
    </row>
    <row r="11" spans="1:13" x14ac:dyDescent="0.25">
      <c r="A11" t="str">
        <f t="shared" si="0"/>
        <v>43885Alabama</v>
      </c>
      <c r="B11" t="s">
        <v>147</v>
      </c>
      <c r="C11" t="s">
        <v>148</v>
      </c>
      <c r="D11" t="s">
        <v>64</v>
      </c>
      <c r="F11" s="6">
        <v>43885</v>
      </c>
      <c r="G11">
        <v>-2</v>
      </c>
      <c r="H11">
        <v>-3</v>
      </c>
      <c r="I11">
        <v>-13</v>
      </c>
      <c r="J11">
        <v>2</v>
      </c>
      <c r="K11">
        <v>-2</v>
      </c>
      <c r="L11">
        <v>2</v>
      </c>
      <c r="M11" t="str">
        <f>VLOOKUP(D11,StateLookup!A:A,1,FALSE)</f>
        <v>Alabama</v>
      </c>
    </row>
    <row r="12" spans="1:13" x14ac:dyDescent="0.25">
      <c r="A12" t="str">
        <f t="shared" si="0"/>
        <v>43886Alabama</v>
      </c>
      <c r="B12" t="s">
        <v>147</v>
      </c>
      <c r="C12" t="s">
        <v>148</v>
      </c>
      <c r="D12" t="s">
        <v>64</v>
      </c>
      <c r="F12" s="6">
        <v>43886</v>
      </c>
      <c r="G12">
        <v>7</v>
      </c>
      <c r="H12">
        <v>3</v>
      </c>
      <c r="I12">
        <v>27</v>
      </c>
      <c r="J12">
        <v>7</v>
      </c>
      <c r="K12">
        <v>-1</v>
      </c>
      <c r="L12">
        <v>0</v>
      </c>
      <c r="M12" t="str">
        <f>VLOOKUP(D12,StateLookup!A:A,1,FALSE)</f>
        <v>Alabama</v>
      </c>
    </row>
    <row r="13" spans="1:13" x14ac:dyDescent="0.25">
      <c r="A13" t="str">
        <f t="shared" si="0"/>
        <v>43887Alabama</v>
      </c>
      <c r="B13" t="s">
        <v>147</v>
      </c>
      <c r="C13" t="s">
        <v>148</v>
      </c>
      <c r="D13" t="s">
        <v>64</v>
      </c>
      <c r="F13" s="6">
        <v>43887</v>
      </c>
      <c r="G13">
        <v>16</v>
      </c>
      <c r="H13">
        <v>5</v>
      </c>
      <c r="I13">
        <v>7</v>
      </c>
      <c r="J13">
        <v>11</v>
      </c>
      <c r="K13">
        <v>0</v>
      </c>
      <c r="L13">
        <v>-1</v>
      </c>
      <c r="M13" t="str">
        <f>VLOOKUP(D13,StateLookup!A:A,1,FALSE)</f>
        <v>Alabama</v>
      </c>
    </row>
    <row r="14" spans="1:13" x14ac:dyDescent="0.25">
      <c r="A14" t="str">
        <f t="shared" si="0"/>
        <v>43888Alabama</v>
      </c>
      <c r="B14" t="s">
        <v>147</v>
      </c>
      <c r="C14" t="s">
        <v>148</v>
      </c>
      <c r="D14" t="s">
        <v>64</v>
      </c>
      <c r="F14" s="6">
        <v>43888</v>
      </c>
      <c r="G14">
        <v>12</v>
      </c>
      <c r="H14">
        <v>6</v>
      </c>
      <c r="I14">
        <v>14</v>
      </c>
      <c r="J14">
        <v>9</v>
      </c>
      <c r="K14">
        <v>2</v>
      </c>
      <c r="L14">
        <v>-1</v>
      </c>
      <c r="M14" t="str">
        <f>VLOOKUP(D14,StateLookup!A:A,1,FALSE)</f>
        <v>Alabama</v>
      </c>
    </row>
    <row r="15" spans="1:13" x14ac:dyDescent="0.25">
      <c r="A15" t="str">
        <f t="shared" si="0"/>
        <v>43889Alabama</v>
      </c>
      <c r="B15" t="s">
        <v>147</v>
      </c>
      <c r="C15" t="s">
        <v>148</v>
      </c>
      <c r="D15" t="s">
        <v>64</v>
      </c>
      <c r="F15" s="6">
        <v>43889</v>
      </c>
      <c r="G15">
        <v>12</v>
      </c>
      <c r="H15">
        <v>6</v>
      </c>
      <c r="I15">
        <v>20</v>
      </c>
      <c r="J15">
        <v>10</v>
      </c>
      <c r="K15">
        <v>1</v>
      </c>
      <c r="L15">
        <v>-1</v>
      </c>
      <c r="M15" t="str">
        <f>VLOOKUP(D15,StateLookup!A:A,1,FALSE)</f>
        <v>Alabama</v>
      </c>
    </row>
    <row r="16" spans="1:13" x14ac:dyDescent="0.25">
      <c r="A16" t="str">
        <f t="shared" si="0"/>
        <v>43890Alabama</v>
      </c>
      <c r="B16" t="s">
        <v>147</v>
      </c>
      <c r="C16" t="s">
        <v>148</v>
      </c>
      <c r="D16" t="s">
        <v>64</v>
      </c>
      <c r="F16" s="6">
        <v>43890</v>
      </c>
      <c r="G16">
        <v>15</v>
      </c>
      <c r="H16">
        <v>10</v>
      </c>
      <c r="I16">
        <v>55</v>
      </c>
      <c r="J16">
        <v>20</v>
      </c>
      <c r="K16">
        <v>5</v>
      </c>
      <c r="L16">
        <v>-3</v>
      </c>
      <c r="M16" t="str">
        <f>VLOOKUP(D16,StateLookup!A:A,1,FALSE)</f>
        <v>Alabama</v>
      </c>
    </row>
    <row r="17" spans="1:13" x14ac:dyDescent="0.25">
      <c r="A17" t="str">
        <f t="shared" si="0"/>
        <v>43891Alabama</v>
      </c>
      <c r="B17" t="s">
        <v>147</v>
      </c>
      <c r="C17" t="s">
        <v>148</v>
      </c>
      <c r="D17" t="s">
        <v>64</v>
      </c>
      <c r="F17" s="6">
        <v>43891</v>
      </c>
      <c r="G17">
        <v>16</v>
      </c>
      <c r="H17">
        <v>10</v>
      </c>
      <c r="I17">
        <v>53</v>
      </c>
      <c r="J17">
        <v>21</v>
      </c>
      <c r="K17">
        <v>4</v>
      </c>
      <c r="L17">
        <v>-2</v>
      </c>
      <c r="M17" t="str">
        <f>VLOOKUP(D17,StateLookup!A:A,1,FALSE)</f>
        <v>Alabama</v>
      </c>
    </row>
    <row r="18" spans="1:13" x14ac:dyDescent="0.25">
      <c r="A18" t="str">
        <f t="shared" si="0"/>
        <v>43892Alabama</v>
      </c>
      <c r="B18" t="s">
        <v>147</v>
      </c>
      <c r="C18" t="s">
        <v>148</v>
      </c>
      <c r="D18" t="s">
        <v>64</v>
      </c>
      <c r="F18" s="6">
        <v>43892</v>
      </c>
      <c r="G18">
        <v>8</v>
      </c>
      <c r="H18">
        <v>4</v>
      </c>
      <c r="I18">
        <v>-2</v>
      </c>
      <c r="J18">
        <v>5</v>
      </c>
      <c r="K18">
        <v>2</v>
      </c>
      <c r="L18">
        <v>0</v>
      </c>
      <c r="M18" t="str">
        <f>VLOOKUP(D18,StateLookup!A:A,1,FALSE)</f>
        <v>Alabama</v>
      </c>
    </row>
    <row r="19" spans="1:13" x14ac:dyDescent="0.25">
      <c r="A19" t="str">
        <f t="shared" si="0"/>
        <v>43893Alabama</v>
      </c>
      <c r="B19" t="s">
        <v>147</v>
      </c>
      <c r="C19" t="s">
        <v>148</v>
      </c>
      <c r="D19" t="s">
        <v>64</v>
      </c>
      <c r="F19" s="6">
        <v>43893</v>
      </c>
      <c r="G19">
        <v>20</v>
      </c>
      <c r="H19">
        <v>15</v>
      </c>
      <c r="I19">
        <v>33</v>
      </c>
      <c r="J19">
        <v>5</v>
      </c>
      <c r="K19">
        <v>2</v>
      </c>
      <c r="L19">
        <v>-1</v>
      </c>
      <c r="M19" t="str">
        <f>VLOOKUP(D19,StateLookup!A:A,1,FALSE)</f>
        <v>Alabama</v>
      </c>
    </row>
    <row r="20" spans="1:13" x14ac:dyDescent="0.25">
      <c r="A20" t="str">
        <f t="shared" si="0"/>
        <v>43894Alabama</v>
      </c>
      <c r="B20" t="s">
        <v>147</v>
      </c>
      <c r="C20" t="s">
        <v>148</v>
      </c>
      <c r="D20" t="s">
        <v>64</v>
      </c>
      <c r="F20" s="6">
        <v>43894</v>
      </c>
      <c r="G20">
        <v>7</v>
      </c>
      <c r="H20">
        <v>0</v>
      </c>
      <c r="I20">
        <v>-8</v>
      </c>
      <c r="J20">
        <v>2</v>
      </c>
      <c r="K20">
        <v>0</v>
      </c>
      <c r="L20">
        <v>1</v>
      </c>
      <c r="M20" t="str">
        <f>VLOOKUP(D20,StateLookup!A:A,1,FALSE)</f>
        <v>Alabama</v>
      </c>
    </row>
    <row r="21" spans="1:13" x14ac:dyDescent="0.25">
      <c r="A21" t="str">
        <f t="shared" si="0"/>
        <v>43895Alabama</v>
      </c>
      <c r="B21" t="s">
        <v>147</v>
      </c>
      <c r="C21" t="s">
        <v>148</v>
      </c>
      <c r="D21" t="s">
        <v>64</v>
      </c>
      <c r="F21" s="6">
        <v>43895</v>
      </c>
      <c r="G21">
        <v>7</v>
      </c>
      <c r="H21">
        <v>6</v>
      </c>
      <c r="I21">
        <v>0</v>
      </c>
      <c r="J21">
        <v>4</v>
      </c>
      <c r="K21">
        <v>2</v>
      </c>
      <c r="L21">
        <v>1</v>
      </c>
      <c r="M21" t="str">
        <f>VLOOKUP(D21,StateLookup!A:A,1,FALSE)</f>
        <v>Alabama</v>
      </c>
    </row>
    <row r="22" spans="1:13" x14ac:dyDescent="0.25">
      <c r="A22" t="str">
        <f t="shared" si="0"/>
        <v>43896Alabama</v>
      </c>
      <c r="B22" t="s">
        <v>147</v>
      </c>
      <c r="C22" t="s">
        <v>148</v>
      </c>
      <c r="D22" t="s">
        <v>64</v>
      </c>
      <c r="F22" s="6">
        <v>43896</v>
      </c>
      <c r="G22">
        <v>9</v>
      </c>
      <c r="H22">
        <v>4</v>
      </c>
      <c r="I22">
        <v>29</v>
      </c>
      <c r="J22">
        <v>10</v>
      </c>
      <c r="K22">
        <v>2</v>
      </c>
      <c r="L22">
        <v>-1</v>
      </c>
      <c r="M22" t="str">
        <f>VLOOKUP(D22,StateLookup!A:A,1,FALSE)</f>
        <v>Alabama</v>
      </c>
    </row>
    <row r="23" spans="1:13" x14ac:dyDescent="0.25">
      <c r="A23" t="str">
        <f t="shared" si="0"/>
        <v>43897Alabama</v>
      </c>
      <c r="B23" t="s">
        <v>147</v>
      </c>
      <c r="C23" t="s">
        <v>148</v>
      </c>
      <c r="D23" t="s">
        <v>64</v>
      </c>
      <c r="F23" s="6">
        <v>43897</v>
      </c>
      <c r="G23">
        <v>12</v>
      </c>
      <c r="H23">
        <v>8</v>
      </c>
      <c r="I23">
        <v>63</v>
      </c>
      <c r="J23">
        <v>18</v>
      </c>
      <c r="K23">
        <v>7</v>
      </c>
      <c r="L23">
        <v>-2</v>
      </c>
      <c r="M23" t="str">
        <f>VLOOKUP(D23,StateLookup!A:A,1,FALSE)</f>
        <v>Alabama</v>
      </c>
    </row>
    <row r="24" spans="1:13" x14ac:dyDescent="0.25">
      <c r="A24" t="str">
        <f t="shared" si="0"/>
        <v>43898Alabama</v>
      </c>
      <c r="B24" t="s">
        <v>147</v>
      </c>
      <c r="C24" t="s">
        <v>148</v>
      </c>
      <c r="D24" t="s">
        <v>64</v>
      </c>
      <c r="F24" s="6">
        <v>43898</v>
      </c>
      <c r="G24">
        <v>12</v>
      </c>
      <c r="H24">
        <v>8</v>
      </c>
      <c r="I24">
        <v>55</v>
      </c>
      <c r="J24">
        <v>20</v>
      </c>
      <c r="K24">
        <v>3</v>
      </c>
      <c r="L24">
        <v>-1</v>
      </c>
      <c r="M24" t="str">
        <f>VLOOKUP(D24,StateLookup!A:A,1,FALSE)</f>
        <v>Alabama</v>
      </c>
    </row>
    <row r="25" spans="1:13" x14ac:dyDescent="0.25">
      <c r="A25" t="str">
        <f t="shared" si="0"/>
        <v>43899Alabama</v>
      </c>
      <c r="B25" t="s">
        <v>147</v>
      </c>
      <c r="C25" t="s">
        <v>148</v>
      </c>
      <c r="D25" t="s">
        <v>64</v>
      </c>
      <c r="F25" s="6">
        <v>43899</v>
      </c>
      <c r="G25">
        <v>10</v>
      </c>
      <c r="H25">
        <v>8</v>
      </c>
      <c r="I25">
        <v>45</v>
      </c>
      <c r="J25">
        <v>9</v>
      </c>
      <c r="K25">
        <v>2</v>
      </c>
      <c r="L25">
        <v>-1</v>
      </c>
      <c r="M25" t="str">
        <f>VLOOKUP(D25,StateLookup!A:A,1,FALSE)</f>
        <v>Alabama</v>
      </c>
    </row>
    <row r="26" spans="1:13" x14ac:dyDescent="0.25">
      <c r="A26" t="str">
        <f t="shared" si="0"/>
        <v>43900Alabama</v>
      </c>
      <c r="B26" t="s">
        <v>147</v>
      </c>
      <c r="C26" t="s">
        <v>148</v>
      </c>
      <c r="D26" t="s">
        <v>64</v>
      </c>
      <c r="F26" s="6">
        <v>43900</v>
      </c>
      <c r="G26">
        <v>9</v>
      </c>
      <c r="H26">
        <v>8</v>
      </c>
      <c r="I26">
        <v>21</v>
      </c>
      <c r="J26">
        <v>4</v>
      </c>
      <c r="K26">
        <v>1</v>
      </c>
      <c r="L26">
        <v>0</v>
      </c>
      <c r="M26" t="str">
        <f>VLOOKUP(D26,StateLookup!A:A,1,FALSE)</f>
        <v>Alabama</v>
      </c>
    </row>
    <row r="27" spans="1:13" x14ac:dyDescent="0.25">
      <c r="A27" t="str">
        <f t="shared" si="0"/>
        <v>43901Alabama</v>
      </c>
      <c r="B27" t="s">
        <v>147</v>
      </c>
      <c r="C27" t="s">
        <v>148</v>
      </c>
      <c r="D27" t="s">
        <v>64</v>
      </c>
      <c r="F27" s="6">
        <v>43901</v>
      </c>
      <c r="G27">
        <v>10</v>
      </c>
      <c r="H27">
        <v>8</v>
      </c>
      <c r="I27">
        <v>27</v>
      </c>
      <c r="J27">
        <v>7</v>
      </c>
      <c r="K27">
        <v>1</v>
      </c>
      <c r="L27">
        <v>-1</v>
      </c>
      <c r="M27" t="str">
        <f>VLOOKUP(D27,StateLookup!A:A,1,FALSE)</f>
        <v>Alabama</v>
      </c>
    </row>
    <row r="28" spans="1:13" x14ac:dyDescent="0.25">
      <c r="A28" t="str">
        <f t="shared" si="0"/>
        <v>43902Alabama</v>
      </c>
      <c r="B28" t="s">
        <v>147</v>
      </c>
      <c r="C28" t="s">
        <v>148</v>
      </c>
      <c r="D28" t="s">
        <v>64</v>
      </c>
      <c r="F28" s="6">
        <v>43902</v>
      </c>
      <c r="G28">
        <v>10</v>
      </c>
      <c r="H28">
        <v>22</v>
      </c>
      <c r="I28">
        <v>43</v>
      </c>
      <c r="J28">
        <v>8</v>
      </c>
      <c r="K28">
        <v>1</v>
      </c>
      <c r="L28">
        <v>-1</v>
      </c>
      <c r="M28" t="str">
        <f>VLOOKUP(D28,StateLookup!A:A,1,FALSE)</f>
        <v>Alabama</v>
      </c>
    </row>
    <row r="29" spans="1:13" x14ac:dyDescent="0.25">
      <c r="A29" t="str">
        <f t="shared" si="0"/>
        <v>43903Alabama</v>
      </c>
      <c r="B29" t="s">
        <v>147</v>
      </c>
      <c r="C29" t="s">
        <v>148</v>
      </c>
      <c r="D29" t="s">
        <v>64</v>
      </c>
      <c r="F29" s="6">
        <v>43903</v>
      </c>
      <c r="G29">
        <v>7</v>
      </c>
      <c r="H29">
        <v>32</v>
      </c>
      <c r="I29">
        <v>26</v>
      </c>
      <c r="J29">
        <v>7</v>
      </c>
      <c r="K29">
        <v>-2</v>
      </c>
      <c r="L29">
        <v>0</v>
      </c>
      <c r="M29" t="str">
        <f>VLOOKUP(D29,StateLookup!A:A,1,FALSE)</f>
        <v>Alabama</v>
      </c>
    </row>
    <row r="30" spans="1:13" x14ac:dyDescent="0.25">
      <c r="A30" t="str">
        <f t="shared" si="0"/>
        <v>43904Alabama</v>
      </c>
      <c r="B30" t="s">
        <v>147</v>
      </c>
      <c r="C30" t="s">
        <v>148</v>
      </c>
      <c r="D30" t="s">
        <v>64</v>
      </c>
      <c r="F30" s="6">
        <v>43904</v>
      </c>
      <c r="G30">
        <v>1</v>
      </c>
      <c r="H30">
        <v>28</v>
      </c>
      <c r="I30">
        <v>55</v>
      </c>
      <c r="J30">
        <v>12</v>
      </c>
      <c r="K30">
        <v>4</v>
      </c>
      <c r="L30">
        <v>0</v>
      </c>
      <c r="M30" t="str">
        <f>VLOOKUP(D30,StateLookup!A:A,1,FALSE)</f>
        <v>Alabama</v>
      </c>
    </row>
    <row r="31" spans="1:13" x14ac:dyDescent="0.25">
      <c r="A31" t="str">
        <f t="shared" si="0"/>
        <v>43905Alabama</v>
      </c>
      <c r="B31" t="s">
        <v>147</v>
      </c>
      <c r="C31" t="s">
        <v>148</v>
      </c>
      <c r="D31" t="s">
        <v>64</v>
      </c>
      <c r="F31" s="6">
        <v>43905</v>
      </c>
      <c r="G31">
        <v>-7</v>
      </c>
      <c r="H31">
        <v>16</v>
      </c>
      <c r="I31">
        <v>16</v>
      </c>
      <c r="J31">
        <v>6</v>
      </c>
      <c r="K31">
        <v>-4</v>
      </c>
      <c r="L31">
        <v>2</v>
      </c>
      <c r="M31" t="str">
        <f>VLOOKUP(D31,StateLookup!A:A,1,FALSE)</f>
        <v>Alabama</v>
      </c>
    </row>
    <row r="32" spans="1:13" x14ac:dyDescent="0.25">
      <c r="A32" t="str">
        <f t="shared" si="0"/>
        <v>43906Alabama</v>
      </c>
      <c r="B32" t="s">
        <v>147</v>
      </c>
      <c r="C32" t="s">
        <v>148</v>
      </c>
      <c r="D32" t="s">
        <v>64</v>
      </c>
      <c r="F32" s="6">
        <v>43906</v>
      </c>
      <c r="G32">
        <v>-2</v>
      </c>
      <c r="H32">
        <v>24</v>
      </c>
      <c r="I32">
        <v>22</v>
      </c>
      <c r="J32">
        <v>2</v>
      </c>
      <c r="K32">
        <v>-10</v>
      </c>
      <c r="L32">
        <v>4</v>
      </c>
      <c r="M32" t="str">
        <f>VLOOKUP(D32,StateLookup!A:A,1,FALSE)</f>
        <v>Alabama</v>
      </c>
    </row>
    <row r="33" spans="1:13" x14ac:dyDescent="0.25">
      <c r="A33" t="str">
        <f t="shared" si="0"/>
        <v>43907Alabama</v>
      </c>
      <c r="B33" t="s">
        <v>147</v>
      </c>
      <c r="C33" t="s">
        <v>148</v>
      </c>
      <c r="D33" t="s">
        <v>64</v>
      </c>
      <c r="F33" s="6">
        <v>43907</v>
      </c>
      <c r="G33">
        <v>-11</v>
      </c>
      <c r="H33">
        <v>17</v>
      </c>
      <c r="I33">
        <v>25</v>
      </c>
      <c r="J33">
        <v>-1</v>
      </c>
      <c r="K33">
        <v>-17</v>
      </c>
      <c r="L33">
        <v>7</v>
      </c>
      <c r="M33" t="str">
        <f>VLOOKUP(D33,StateLookup!A:A,1,FALSE)</f>
        <v>Alabama</v>
      </c>
    </row>
    <row r="34" spans="1:13" x14ac:dyDescent="0.25">
      <c r="A34" t="str">
        <f t="shared" si="0"/>
        <v>43908Alabama</v>
      </c>
      <c r="B34" t="s">
        <v>147</v>
      </c>
      <c r="C34" t="s">
        <v>148</v>
      </c>
      <c r="D34" t="s">
        <v>64</v>
      </c>
      <c r="F34" s="6">
        <v>43908</v>
      </c>
      <c r="G34">
        <v>-13</v>
      </c>
      <c r="H34">
        <v>13</v>
      </c>
      <c r="I34">
        <v>39</v>
      </c>
      <c r="J34">
        <v>-3</v>
      </c>
      <c r="K34">
        <v>-22</v>
      </c>
      <c r="L34">
        <v>8</v>
      </c>
      <c r="M34" t="str">
        <f>VLOOKUP(D34,StateLookup!A:A,1,FALSE)</f>
        <v>Alabama</v>
      </c>
    </row>
    <row r="35" spans="1:13" x14ac:dyDescent="0.25">
      <c r="A35" t="str">
        <f t="shared" si="0"/>
        <v>43909Alabama</v>
      </c>
      <c r="B35" t="s">
        <v>147</v>
      </c>
      <c r="C35" t="s">
        <v>148</v>
      </c>
      <c r="D35" t="s">
        <v>64</v>
      </c>
      <c r="F35" s="6">
        <v>43909</v>
      </c>
      <c r="G35">
        <v>-20</v>
      </c>
      <c r="H35">
        <v>15</v>
      </c>
      <c r="I35">
        <v>27</v>
      </c>
      <c r="J35">
        <v>-8</v>
      </c>
      <c r="K35">
        <v>-25</v>
      </c>
      <c r="L35">
        <v>10</v>
      </c>
      <c r="M35" t="str">
        <f>VLOOKUP(D35,StateLookup!A:A,1,FALSE)</f>
        <v>Alabama</v>
      </c>
    </row>
    <row r="36" spans="1:13" x14ac:dyDescent="0.25">
      <c r="A36" t="str">
        <f t="shared" si="0"/>
        <v>43910Alabama</v>
      </c>
      <c r="B36" t="s">
        <v>147</v>
      </c>
      <c r="C36" t="s">
        <v>148</v>
      </c>
      <c r="D36" t="s">
        <v>64</v>
      </c>
      <c r="F36" s="6">
        <v>43910</v>
      </c>
      <c r="G36">
        <v>-27</v>
      </c>
      <c r="H36">
        <v>10</v>
      </c>
      <c r="I36">
        <v>7</v>
      </c>
      <c r="J36">
        <v>-14</v>
      </c>
      <c r="K36">
        <v>-29</v>
      </c>
      <c r="L36">
        <v>14</v>
      </c>
      <c r="M36" t="str">
        <f>VLOOKUP(D36,StateLookup!A:A,1,FALSE)</f>
        <v>Alabama</v>
      </c>
    </row>
    <row r="37" spans="1:13" x14ac:dyDescent="0.25">
      <c r="A37" t="str">
        <f t="shared" si="0"/>
        <v>43911Alabama</v>
      </c>
      <c r="B37" t="s">
        <v>147</v>
      </c>
      <c r="C37" t="s">
        <v>148</v>
      </c>
      <c r="D37" t="s">
        <v>64</v>
      </c>
      <c r="F37" s="6">
        <v>43911</v>
      </c>
      <c r="G37">
        <v>-35</v>
      </c>
      <c r="H37">
        <v>5</v>
      </c>
      <c r="I37">
        <v>10</v>
      </c>
      <c r="J37">
        <v>-13</v>
      </c>
      <c r="K37">
        <v>-16</v>
      </c>
      <c r="L37">
        <v>8</v>
      </c>
      <c r="M37" t="str">
        <f>VLOOKUP(D37,StateLookup!A:A,1,FALSE)</f>
        <v>Alabama</v>
      </c>
    </row>
    <row r="38" spans="1:13" x14ac:dyDescent="0.25">
      <c r="A38" t="str">
        <f t="shared" si="0"/>
        <v>43912Alabama</v>
      </c>
      <c r="B38" t="s">
        <v>147</v>
      </c>
      <c r="C38" t="s">
        <v>148</v>
      </c>
      <c r="D38" t="s">
        <v>64</v>
      </c>
      <c r="F38" s="6">
        <v>43912</v>
      </c>
      <c r="G38">
        <v>-40</v>
      </c>
      <c r="H38">
        <v>-7</v>
      </c>
      <c r="I38">
        <v>2</v>
      </c>
      <c r="J38">
        <v>-22</v>
      </c>
      <c r="K38">
        <v>-27</v>
      </c>
      <c r="L38">
        <v>9</v>
      </c>
      <c r="M38" t="str">
        <f>VLOOKUP(D38,StateLookup!A:A,1,FALSE)</f>
        <v>Alabama</v>
      </c>
    </row>
    <row r="39" spans="1:13" x14ac:dyDescent="0.25">
      <c r="A39" t="str">
        <f t="shared" si="0"/>
        <v>43913Alabama</v>
      </c>
      <c r="B39" t="s">
        <v>147</v>
      </c>
      <c r="C39" t="s">
        <v>148</v>
      </c>
      <c r="D39" t="s">
        <v>64</v>
      </c>
      <c r="F39" s="6">
        <v>43913</v>
      </c>
      <c r="G39">
        <v>-33</v>
      </c>
      <c r="H39">
        <v>-6</v>
      </c>
      <c r="I39">
        <v>-11</v>
      </c>
      <c r="J39">
        <v>-22</v>
      </c>
      <c r="K39">
        <v>-33</v>
      </c>
      <c r="L39">
        <v>14</v>
      </c>
      <c r="M39" t="str">
        <f>VLOOKUP(D39,StateLookup!A:A,1,FALSE)</f>
        <v>Alabama</v>
      </c>
    </row>
    <row r="40" spans="1:13" x14ac:dyDescent="0.25">
      <c r="A40" t="str">
        <f t="shared" si="0"/>
        <v>43914Alabama</v>
      </c>
      <c r="B40" t="s">
        <v>147</v>
      </c>
      <c r="C40" t="s">
        <v>148</v>
      </c>
      <c r="D40" t="s">
        <v>64</v>
      </c>
      <c r="F40" s="6">
        <v>43914</v>
      </c>
      <c r="G40">
        <v>-32</v>
      </c>
      <c r="H40">
        <v>-5</v>
      </c>
      <c r="I40">
        <v>4</v>
      </c>
      <c r="J40">
        <v>-18</v>
      </c>
      <c r="K40">
        <v>-34</v>
      </c>
      <c r="L40">
        <v>15</v>
      </c>
      <c r="M40" t="str">
        <f>VLOOKUP(D40,StateLookup!A:A,1,FALSE)</f>
        <v>Alabama</v>
      </c>
    </row>
    <row r="41" spans="1:13" x14ac:dyDescent="0.25">
      <c r="A41" t="str">
        <f t="shared" si="0"/>
        <v>43915Alabama</v>
      </c>
      <c r="B41" t="s">
        <v>147</v>
      </c>
      <c r="C41" t="s">
        <v>148</v>
      </c>
      <c r="D41" t="s">
        <v>64</v>
      </c>
      <c r="F41" s="6">
        <v>43915</v>
      </c>
      <c r="G41">
        <v>-28</v>
      </c>
      <c r="H41">
        <v>-4</v>
      </c>
      <c r="I41">
        <v>36</v>
      </c>
      <c r="J41">
        <v>-15</v>
      </c>
      <c r="K41">
        <v>-36</v>
      </c>
      <c r="L41">
        <v>13</v>
      </c>
      <c r="M41" t="str">
        <f>VLOOKUP(D41,StateLookup!A:A,1,FALSE)</f>
        <v>Alabama</v>
      </c>
    </row>
    <row r="42" spans="1:13" x14ac:dyDescent="0.25">
      <c r="A42" t="str">
        <f t="shared" si="0"/>
        <v>43916Alabama</v>
      </c>
      <c r="B42" t="s">
        <v>147</v>
      </c>
      <c r="C42" t="s">
        <v>148</v>
      </c>
      <c r="D42" t="s">
        <v>64</v>
      </c>
      <c r="F42" s="6">
        <v>43916</v>
      </c>
      <c r="G42">
        <v>-30</v>
      </c>
      <c r="H42">
        <v>-3</v>
      </c>
      <c r="I42">
        <v>32</v>
      </c>
      <c r="J42">
        <v>-19</v>
      </c>
      <c r="K42">
        <v>-36</v>
      </c>
      <c r="L42">
        <v>14</v>
      </c>
      <c r="M42" t="str">
        <f>VLOOKUP(D42,StateLookup!A:A,1,FALSE)</f>
        <v>Alabama</v>
      </c>
    </row>
    <row r="43" spans="1:13" x14ac:dyDescent="0.25">
      <c r="A43" t="str">
        <f t="shared" si="0"/>
        <v>43917Alabama</v>
      </c>
      <c r="B43" t="s">
        <v>147</v>
      </c>
      <c r="C43" t="s">
        <v>148</v>
      </c>
      <c r="D43" t="s">
        <v>64</v>
      </c>
      <c r="F43" s="6">
        <v>43917</v>
      </c>
      <c r="G43">
        <v>-30</v>
      </c>
      <c r="H43">
        <v>-2</v>
      </c>
      <c r="I43">
        <v>30</v>
      </c>
      <c r="J43">
        <v>-24</v>
      </c>
      <c r="K43">
        <v>-37</v>
      </c>
      <c r="L43">
        <v>16</v>
      </c>
      <c r="M43" t="str">
        <f>VLOOKUP(D43,StateLookup!A:A,1,FALSE)</f>
        <v>Alabama</v>
      </c>
    </row>
    <row r="44" spans="1:13" x14ac:dyDescent="0.25">
      <c r="A44" t="str">
        <f t="shared" si="0"/>
        <v>43918Alabama</v>
      </c>
      <c r="B44" t="s">
        <v>147</v>
      </c>
      <c r="C44" t="s">
        <v>148</v>
      </c>
      <c r="D44" t="s">
        <v>64</v>
      </c>
      <c r="F44" s="6">
        <v>43918</v>
      </c>
      <c r="G44">
        <v>-36</v>
      </c>
      <c r="H44">
        <v>-2</v>
      </c>
      <c r="I44">
        <v>22</v>
      </c>
      <c r="J44">
        <v>-25</v>
      </c>
      <c r="K44">
        <v>-22</v>
      </c>
      <c r="L44">
        <v>9</v>
      </c>
      <c r="M44" t="str">
        <f>VLOOKUP(D44,StateLookup!A:A,1,FALSE)</f>
        <v>Alabama</v>
      </c>
    </row>
    <row r="45" spans="1:13" x14ac:dyDescent="0.25">
      <c r="A45" t="str">
        <f t="shared" si="0"/>
        <v>43919Alabama</v>
      </c>
      <c r="B45" t="s">
        <v>147</v>
      </c>
      <c r="C45" t="s">
        <v>148</v>
      </c>
      <c r="D45" t="s">
        <v>64</v>
      </c>
      <c r="F45" s="6">
        <v>43919</v>
      </c>
      <c r="G45">
        <v>-41</v>
      </c>
      <c r="H45">
        <v>-13</v>
      </c>
      <c r="I45">
        <v>19</v>
      </c>
      <c r="J45">
        <v>-30</v>
      </c>
      <c r="K45">
        <v>-32</v>
      </c>
      <c r="L45">
        <v>9</v>
      </c>
      <c r="M45" t="str">
        <f>VLOOKUP(D45,StateLookup!A:A,1,FALSE)</f>
        <v>Alabama</v>
      </c>
    </row>
    <row r="46" spans="1:13" x14ac:dyDescent="0.25">
      <c r="A46" t="str">
        <f t="shared" si="0"/>
        <v>43920Alabama</v>
      </c>
      <c r="B46" t="s">
        <v>147</v>
      </c>
      <c r="C46" t="s">
        <v>148</v>
      </c>
      <c r="D46" t="s">
        <v>64</v>
      </c>
      <c r="F46" s="6">
        <v>43920</v>
      </c>
      <c r="G46">
        <v>-33</v>
      </c>
      <c r="H46">
        <v>-10</v>
      </c>
      <c r="I46">
        <v>10</v>
      </c>
      <c r="J46">
        <v>-25</v>
      </c>
      <c r="K46">
        <v>-38</v>
      </c>
      <c r="L46">
        <v>14</v>
      </c>
      <c r="M46" t="str">
        <f>VLOOKUP(D46,StateLookup!A:A,1,FALSE)</f>
        <v>Alabama</v>
      </c>
    </row>
    <row r="47" spans="1:13" x14ac:dyDescent="0.25">
      <c r="A47" t="str">
        <f t="shared" si="0"/>
        <v>43921Alabama</v>
      </c>
      <c r="B47" t="s">
        <v>147</v>
      </c>
      <c r="C47" t="s">
        <v>148</v>
      </c>
      <c r="D47" t="s">
        <v>64</v>
      </c>
      <c r="F47" s="6">
        <v>43921</v>
      </c>
      <c r="G47">
        <v>-36</v>
      </c>
      <c r="H47">
        <v>-11</v>
      </c>
      <c r="I47">
        <v>-23</v>
      </c>
      <c r="J47">
        <v>-26</v>
      </c>
      <c r="K47">
        <v>-40</v>
      </c>
      <c r="L47">
        <v>17</v>
      </c>
      <c r="M47" t="str">
        <f>VLOOKUP(D47,StateLookup!A:A,1,FALSE)</f>
        <v>Alabama</v>
      </c>
    </row>
    <row r="48" spans="1:13" x14ac:dyDescent="0.25">
      <c r="A48" t="str">
        <f t="shared" si="0"/>
        <v>43922Alabama</v>
      </c>
      <c r="B48" t="s">
        <v>147</v>
      </c>
      <c r="C48" t="s">
        <v>148</v>
      </c>
      <c r="D48" t="s">
        <v>64</v>
      </c>
      <c r="F48" s="6">
        <v>43922</v>
      </c>
      <c r="G48">
        <v>-25</v>
      </c>
      <c r="H48">
        <v>5</v>
      </c>
      <c r="I48">
        <v>19</v>
      </c>
      <c r="J48">
        <v>-20</v>
      </c>
      <c r="K48">
        <v>-39</v>
      </c>
      <c r="L48">
        <v>14</v>
      </c>
      <c r="M48" t="str">
        <f>VLOOKUP(D48,StateLookup!A:A,1,FALSE)</f>
        <v>Alabama</v>
      </c>
    </row>
    <row r="49" spans="1:13" x14ac:dyDescent="0.25">
      <c r="A49" t="str">
        <f t="shared" si="0"/>
        <v>43923Alabama</v>
      </c>
      <c r="B49" t="s">
        <v>147</v>
      </c>
      <c r="C49" t="s">
        <v>148</v>
      </c>
      <c r="D49" t="s">
        <v>64</v>
      </c>
      <c r="F49" s="6">
        <v>43923</v>
      </c>
      <c r="G49">
        <v>-32</v>
      </c>
      <c r="H49">
        <v>3</v>
      </c>
      <c r="I49">
        <v>12</v>
      </c>
      <c r="J49">
        <v>-25</v>
      </c>
      <c r="K49">
        <v>-39</v>
      </c>
      <c r="L49">
        <v>16</v>
      </c>
      <c r="M49" t="str">
        <f>VLOOKUP(D49,StateLookup!A:A,1,FALSE)</f>
        <v>Alabama</v>
      </c>
    </row>
    <row r="50" spans="1:13" x14ac:dyDescent="0.25">
      <c r="A50" t="str">
        <f t="shared" si="0"/>
        <v>43924Alabama</v>
      </c>
      <c r="B50" t="s">
        <v>147</v>
      </c>
      <c r="C50" t="s">
        <v>148</v>
      </c>
      <c r="D50" t="s">
        <v>64</v>
      </c>
      <c r="F50" s="6">
        <v>43924</v>
      </c>
      <c r="G50">
        <v>-29</v>
      </c>
      <c r="H50">
        <v>12</v>
      </c>
      <c r="I50">
        <v>17</v>
      </c>
      <c r="J50">
        <v>-29</v>
      </c>
      <c r="K50">
        <v>-40</v>
      </c>
      <c r="L50">
        <v>16</v>
      </c>
      <c r="M50" t="str">
        <f>VLOOKUP(D50,StateLookup!A:A,1,FALSE)</f>
        <v>Alabama</v>
      </c>
    </row>
    <row r="51" spans="1:13" x14ac:dyDescent="0.25">
      <c r="A51" t="str">
        <f t="shared" si="0"/>
        <v>43925Alabama</v>
      </c>
      <c r="B51" t="s">
        <v>147</v>
      </c>
      <c r="C51" t="s">
        <v>148</v>
      </c>
      <c r="D51" t="s">
        <v>64</v>
      </c>
      <c r="F51" s="6">
        <v>43925</v>
      </c>
      <c r="G51">
        <v>-41</v>
      </c>
      <c r="H51">
        <v>8</v>
      </c>
      <c r="I51">
        <v>4</v>
      </c>
      <c r="J51">
        <v>-33</v>
      </c>
      <c r="K51">
        <v>-26</v>
      </c>
      <c r="L51">
        <v>11</v>
      </c>
      <c r="M51" t="str">
        <f>VLOOKUP(D51,StateLookup!A:A,1,FALSE)</f>
        <v>Alabama</v>
      </c>
    </row>
    <row r="52" spans="1:13" x14ac:dyDescent="0.25">
      <c r="A52" t="str">
        <f t="shared" si="0"/>
        <v>43926Alabama</v>
      </c>
      <c r="B52" t="s">
        <v>147</v>
      </c>
      <c r="C52" t="s">
        <v>148</v>
      </c>
      <c r="D52" t="s">
        <v>64</v>
      </c>
      <c r="F52" s="6">
        <v>43926</v>
      </c>
      <c r="G52">
        <v>-50</v>
      </c>
      <c r="H52">
        <v>-18</v>
      </c>
      <c r="I52">
        <v>-1</v>
      </c>
      <c r="J52">
        <v>-40</v>
      </c>
      <c r="K52">
        <v>-36</v>
      </c>
      <c r="L52">
        <v>12</v>
      </c>
      <c r="M52" t="str">
        <f>VLOOKUP(D52,StateLookup!A:A,1,FALSE)</f>
        <v>Alabama</v>
      </c>
    </row>
    <row r="53" spans="1:13" x14ac:dyDescent="0.25">
      <c r="A53" t="str">
        <f t="shared" si="0"/>
        <v>43927Alabama</v>
      </c>
      <c r="B53" t="s">
        <v>147</v>
      </c>
      <c r="C53" t="s">
        <v>148</v>
      </c>
      <c r="D53" t="s">
        <v>64</v>
      </c>
      <c r="F53" s="6">
        <v>43927</v>
      </c>
      <c r="G53">
        <v>-37</v>
      </c>
      <c r="H53">
        <v>-10</v>
      </c>
      <c r="I53">
        <v>3</v>
      </c>
      <c r="J53">
        <v>-29</v>
      </c>
      <c r="K53">
        <v>-41</v>
      </c>
      <c r="L53">
        <v>16</v>
      </c>
      <c r="M53" t="str">
        <f>VLOOKUP(D53,StateLookup!A:A,1,FALSE)</f>
        <v>Alabama</v>
      </c>
    </row>
    <row r="54" spans="1:13" x14ac:dyDescent="0.25">
      <c r="A54" t="str">
        <f t="shared" si="0"/>
        <v>43928Alabama</v>
      </c>
      <c r="B54" t="s">
        <v>147</v>
      </c>
      <c r="C54" t="s">
        <v>148</v>
      </c>
      <c r="D54" t="s">
        <v>64</v>
      </c>
      <c r="F54" s="6">
        <v>43928</v>
      </c>
      <c r="G54">
        <v>-39</v>
      </c>
      <c r="H54">
        <v>-11</v>
      </c>
      <c r="I54">
        <v>-15</v>
      </c>
      <c r="J54">
        <v>-31</v>
      </c>
      <c r="K54">
        <v>-42</v>
      </c>
      <c r="L54">
        <v>18</v>
      </c>
      <c r="M54" t="str">
        <f>VLOOKUP(D54,StateLookup!A:A,1,FALSE)</f>
        <v>Alabama</v>
      </c>
    </row>
    <row r="55" spans="1:13" x14ac:dyDescent="0.25">
      <c r="A55" t="str">
        <f t="shared" si="0"/>
        <v>43929Alabama</v>
      </c>
      <c r="B55" t="s">
        <v>147</v>
      </c>
      <c r="C55" t="s">
        <v>148</v>
      </c>
      <c r="D55" t="s">
        <v>64</v>
      </c>
      <c r="F55" s="6">
        <v>43929</v>
      </c>
      <c r="G55">
        <v>-36</v>
      </c>
      <c r="H55">
        <v>-9</v>
      </c>
      <c r="I55">
        <v>-1</v>
      </c>
      <c r="J55">
        <v>-30</v>
      </c>
      <c r="K55">
        <v>-43</v>
      </c>
      <c r="L55">
        <v>17</v>
      </c>
      <c r="M55" t="str">
        <f>VLOOKUP(D55,StateLookup!A:A,1,FALSE)</f>
        <v>Alabama</v>
      </c>
    </row>
    <row r="56" spans="1:13" x14ac:dyDescent="0.25">
      <c r="A56" t="str">
        <f t="shared" si="0"/>
        <v>43930Alabama</v>
      </c>
      <c r="B56" t="s">
        <v>147</v>
      </c>
      <c r="C56" t="s">
        <v>148</v>
      </c>
      <c r="D56" t="s">
        <v>64</v>
      </c>
      <c r="F56" s="6">
        <v>43930</v>
      </c>
      <c r="G56">
        <v>-35</v>
      </c>
      <c r="H56">
        <v>-4</v>
      </c>
      <c r="I56">
        <v>5</v>
      </c>
      <c r="J56">
        <v>-31</v>
      </c>
      <c r="K56">
        <v>-43</v>
      </c>
      <c r="L56">
        <v>18</v>
      </c>
      <c r="M56" t="str">
        <f>VLOOKUP(D56,StateLookup!A:A,1,FALSE)</f>
        <v>Alabama</v>
      </c>
    </row>
    <row r="57" spans="1:13" x14ac:dyDescent="0.25">
      <c r="A57" t="str">
        <f t="shared" si="0"/>
        <v>43931Alabama</v>
      </c>
      <c r="B57" t="s">
        <v>147</v>
      </c>
      <c r="C57" t="s">
        <v>148</v>
      </c>
      <c r="D57" t="s">
        <v>64</v>
      </c>
      <c r="F57" s="6">
        <v>43931</v>
      </c>
      <c r="G57">
        <v>-34</v>
      </c>
      <c r="H57">
        <v>-4</v>
      </c>
      <c r="I57">
        <v>4</v>
      </c>
      <c r="J57">
        <v>-37</v>
      </c>
      <c r="K57">
        <v>-48</v>
      </c>
      <c r="L57">
        <v>20</v>
      </c>
      <c r="M57" t="str">
        <f>VLOOKUP(D57,StateLookup!A:A,1,FALSE)</f>
        <v>Alabama</v>
      </c>
    </row>
    <row r="58" spans="1:13" x14ac:dyDescent="0.25">
      <c r="A58" t="str">
        <f t="shared" si="0"/>
        <v>43932Alabama</v>
      </c>
      <c r="B58" t="s">
        <v>147</v>
      </c>
      <c r="C58" t="s">
        <v>148</v>
      </c>
      <c r="D58" t="s">
        <v>64</v>
      </c>
      <c r="F58" s="6">
        <v>43932</v>
      </c>
      <c r="G58">
        <v>-39</v>
      </c>
      <c r="H58">
        <v>3</v>
      </c>
      <c r="I58">
        <v>11</v>
      </c>
      <c r="J58">
        <v>-35</v>
      </c>
      <c r="K58">
        <v>-29</v>
      </c>
      <c r="L58">
        <v>10</v>
      </c>
      <c r="M58" t="str">
        <f>VLOOKUP(D58,StateLookup!A:A,1,FALSE)</f>
        <v>Alabama</v>
      </c>
    </row>
    <row r="59" spans="1:13" x14ac:dyDescent="0.25">
      <c r="A59" t="str">
        <f t="shared" si="0"/>
        <v>43876Alaska</v>
      </c>
      <c r="B59" t="s">
        <v>147</v>
      </c>
      <c r="C59" t="s">
        <v>148</v>
      </c>
      <c r="D59" t="s">
        <v>65</v>
      </c>
      <c r="F59" s="6">
        <v>43876</v>
      </c>
      <c r="G59">
        <v>5</v>
      </c>
      <c r="H59">
        <v>3</v>
      </c>
      <c r="I59">
        <v>14</v>
      </c>
      <c r="J59">
        <v>2</v>
      </c>
      <c r="K59">
        <v>1</v>
      </c>
      <c r="L59">
        <v>0</v>
      </c>
      <c r="M59" t="str">
        <f>VLOOKUP(D59,StateLookup!A:A,1,FALSE)</f>
        <v>Alaska</v>
      </c>
    </row>
    <row r="60" spans="1:13" x14ac:dyDescent="0.25">
      <c r="A60" t="str">
        <f t="shared" si="0"/>
        <v>43877Alaska</v>
      </c>
      <c r="B60" t="s">
        <v>147</v>
      </c>
      <c r="C60" t="s">
        <v>148</v>
      </c>
      <c r="D60" t="s">
        <v>65</v>
      </c>
      <c r="F60" s="6">
        <v>43877</v>
      </c>
      <c r="G60">
        <v>15</v>
      </c>
      <c r="H60">
        <v>5</v>
      </c>
      <c r="I60">
        <v>29</v>
      </c>
      <c r="J60">
        <v>6</v>
      </c>
      <c r="K60">
        <v>1</v>
      </c>
      <c r="L60">
        <v>-1</v>
      </c>
      <c r="M60" t="str">
        <f>VLOOKUP(D60,StateLookup!A:A,1,FALSE)</f>
        <v>Alaska</v>
      </c>
    </row>
    <row r="61" spans="1:13" x14ac:dyDescent="0.25">
      <c r="A61" t="str">
        <f t="shared" si="0"/>
        <v>43878Alaska</v>
      </c>
      <c r="B61" t="s">
        <v>147</v>
      </c>
      <c r="C61" t="s">
        <v>148</v>
      </c>
      <c r="D61" t="s">
        <v>65</v>
      </c>
      <c r="F61" s="6">
        <v>43878</v>
      </c>
      <c r="G61">
        <v>3</v>
      </c>
      <c r="H61">
        <v>-2</v>
      </c>
      <c r="I61">
        <v>9</v>
      </c>
      <c r="J61">
        <v>-6</v>
      </c>
      <c r="K61">
        <v>-33</v>
      </c>
      <c r="L61">
        <v>8</v>
      </c>
      <c r="M61" t="str">
        <f>VLOOKUP(D61,StateLookup!A:A,1,FALSE)</f>
        <v>Alaska</v>
      </c>
    </row>
    <row r="62" spans="1:13" x14ac:dyDescent="0.25">
      <c r="A62" t="str">
        <f t="shared" si="0"/>
        <v>43879Alaska</v>
      </c>
      <c r="B62" t="s">
        <v>147</v>
      </c>
      <c r="C62" t="s">
        <v>148</v>
      </c>
      <c r="D62" t="s">
        <v>65</v>
      </c>
      <c r="F62" s="6">
        <v>43879</v>
      </c>
      <c r="G62">
        <v>-2</v>
      </c>
      <c r="H62">
        <v>-2</v>
      </c>
      <c r="I62">
        <v>1</v>
      </c>
      <c r="J62">
        <v>4</v>
      </c>
      <c r="K62">
        <v>-2</v>
      </c>
      <c r="L62">
        <v>2</v>
      </c>
      <c r="M62" t="str">
        <f>VLOOKUP(D62,StateLookup!A:A,1,FALSE)</f>
        <v>Alaska</v>
      </c>
    </row>
    <row r="63" spans="1:13" x14ac:dyDescent="0.25">
      <c r="A63" t="str">
        <f t="shared" si="0"/>
        <v>43880Alaska</v>
      </c>
      <c r="B63" t="s">
        <v>147</v>
      </c>
      <c r="C63" t="s">
        <v>148</v>
      </c>
      <c r="D63" t="s">
        <v>65</v>
      </c>
      <c r="F63" s="6">
        <v>43880</v>
      </c>
      <c r="G63">
        <v>0</v>
      </c>
      <c r="H63">
        <v>-2</v>
      </c>
      <c r="I63">
        <v>1</v>
      </c>
      <c r="J63">
        <v>4</v>
      </c>
      <c r="K63">
        <v>-3</v>
      </c>
      <c r="L63">
        <v>2</v>
      </c>
      <c r="M63" t="str">
        <f>VLOOKUP(D63,StateLookup!A:A,1,FALSE)</f>
        <v>Alaska</v>
      </c>
    </row>
    <row r="64" spans="1:13" x14ac:dyDescent="0.25">
      <c r="A64" t="str">
        <f t="shared" si="0"/>
        <v>43881Alaska</v>
      </c>
      <c r="B64" t="s">
        <v>147</v>
      </c>
      <c r="C64" t="s">
        <v>148</v>
      </c>
      <c r="D64" t="s">
        <v>65</v>
      </c>
      <c r="F64" s="6">
        <v>43881</v>
      </c>
      <c r="G64">
        <v>3</v>
      </c>
      <c r="H64">
        <v>3</v>
      </c>
      <c r="I64">
        <v>5</v>
      </c>
      <c r="J64">
        <v>1</v>
      </c>
      <c r="K64">
        <v>2</v>
      </c>
      <c r="L64">
        <v>0</v>
      </c>
      <c r="M64" t="str">
        <f>VLOOKUP(D64,StateLookup!A:A,1,FALSE)</f>
        <v>Alaska</v>
      </c>
    </row>
    <row r="65" spans="1:13" x14ac:dyDescent="0.25">
      <c r="A65" t="str">
        <f t="shared" si="0"/>
        <v>43882Alaska</v>
      </c>
      <c r="B65" t="s">
        <v>147</v>
      </c>
      <c r="C65" t="s">
        <v>148</v>
      </c>
      <c r="D65" t="s">
        <v>65</v>
      </c>
      <c r="F65" s="6">
        <v>43882</v>
      </c>
      <c r="G65">
        <v>-1</v>
      </c>
      <c r="H65">
        <v>-2</v>
      </c>
      <c r="I65">
        <v>1</v>
      </c>
      <c r="J65">
        <v>5</v>
      </c>
      <c r="K65">
        <v>5</v>
      </c>
      <c r="L65">
        <v>0</v>
      </c>
      <c r="M65" t="str">
        <f>VLOOKUP(D65,StateLookup!A:A,1,FALSE)</f>
        <v>Alaska</v>
      </c>
    </row>
    <row r="66" spans="1:13" x14ac:dyDescent="0.25">
      <c r="A66" t="str">
        <f t="shared" si="0"/>
        <v>43883Alaska</v>
      </c>
      <c r="B66" t="s">
        <v>147</v>
      </c>
      <c r="C66" t="s">
        <v>148</v>
      </c>
      <c r="D66" t="s">
        <v>65</v>
      </c>
      <c r="F66" s="6">
        <v>43883</v>
      </c>
      <c r="G66">
        <v>5</v>
      </c>
      <c r="H66">
        <v>3</v>
      </c>
      <c r="I66">
        <v>13</v>
      </c>
      <c r="J66">
        <v>3</v>
      </c>
      <c r="K66">
        <v>4</v>
      </c>
      <c r="L66">
        <v>-1</v>
      </c>
      <c r="M66" t="str">
        <f>VLOOKUP(D66,StateLookup!A:A,1,FALSE)</f>
        <v>Alaska</v>
      </c>
    </row>
    <row r="67" spans="1:13" x14ac:dyDescent="0.25">
      <c r="A67" t="str">
        <f t="shared" ref="A67:A130" si="1">F67&amp;D67</f>
        <v>43884Alaska</v>
      </c>
      <c r="B67" t="s">
        <v>147</v>
      </c>
      <c r="C67" t="s">
        <v>148</v>
      </c>
      <c r="D67" t="s">
        <v>65</v>
      </c>
      <c r="F67" s="6">
        <v>43884</v>
      </c>
      <c r="G67">
        <v>12</v>
      </c>
      <c r="H67">
        <v>4</v>
      </c>
      <c r="I67">
        <v>16</v>
      </c>
      <c r="J67">
        <v>1</v>
      </c>
      <c r="K67">
        <v>2</v>
      </c>
      <c r="L67">
        <v>-1</v>
      </c>
      <c r="M67" t="str">
        <f>VLOOKUP(D67,StateLookup!A:A,1,FALSE)</f>
        <v>Alaska</v>
      </c>
    </row>
    <row r="68" spans="1:13" x14ac:dyDescent="0.25">
      <c r="A68" t="str">
        <f t="shared" si="1"/>
        <v>43885Alaska</v>
      </c>
      <c r="B68" t="s">
        <v>147</v>
      </c>
      <c r="C68" t="s">
        <v>148</v>
      </c>
      <c r="D68" t="s">
        <v>65</v>
      </c>
      <c r="F68" s="6">
        <v>43885</v>
      </c>
      <c r="G68">
        <v>4</v>
      </c>
      <c r="H68">
        <v>1</v>
      </c>
      <c r="I68">
        <v>7</v>
      </c>
      <c r="J68">
        <v>4</v>
      </c>
      <c r="K68">
        <v>3</v>
      </c>
      <c r="L68">
        <v>0</v>
      </c>
      <c r="M68" t="str">
        <f>VLOOKUP(D68,StateLookup!A:A,1,FALSE)</f>
        <v>Alaska</v>
      </c>
    </row>
    <row r="69" spans="1:13" x14ac:dyDescent="0.25">
      <c r="A69" t="str">
        <f t="shared" si="1"/>
        <v>43886Alaska</v>
      </c>
      <c r="B69" t="s">
        <v>147</v>
      </c>
      <c r="C69" t="s">
        <v>148</v>
      </c>
      <c r="D69" t="s">
        <v>65</v>
      </c>
      <c r="F69" s="6">
        <v>43886</v>
      </c>
      <c r="G69">
        <v>6</v>
      </c>
      <c r="H69">
        <v>-1</v>
      </c>
      <c r="I69">
        <v>1</v>
      </c>
      <c r="J69">
        <v>-1</v>
      </c>
      <c r="K69">
        <v>3</v>
      </c>
      <c r="L69">
        <v>0</v>
      </c>
      <c r="M69" t="str">
        <f>VLOOKUP(D69,StateLookup!A:A,1,FALSE)</f>
        <v>Alaska</v>
      </c>
    </row>
    <row r="70" spans="1:13" x14ac:dyDescent="0.25">
      <c r="A70" t="str">
        <f t="shared" si="1"/>
        <v>43887Alaska</v>
      </c>
      <c r="B70" t="s">
        <v>147</v>
      </c>
      <c r="C70" t="s">
        <v>148</v>
      </c>
      <c r="D70" t="s">
        <v>65</v>
      </c>
      <c r="F70" s="6">
        <v>43887</v>
      </c>
      <c r="G70">
        <v>12</v>
      </c>
      <c r="H70">
        <v>6</v>
      </c>
      <c r="I70">
        <v>7</v>
      </c>
      <c r="J70">
        <v>2</v>
      </c>
      <c r="K70">
        <v>3</v>
      </c>
      <c r="L70">
        <v>0</v>
      </c>
      <c r="M70" t="str">
        <f>VLOOKUP(D70,StateLookup!A:A,1,FALSE)</f>
        <v>Alaska</v>
      </c>
    </row>
    <row r="71" spans="1:13" x14ac:dyDescent="0.25">
      <c r="A71" t="str">
        <f t="shared" si="1"/>
        <v>43888Alaska</v>
      </c>
      <c r="B71" t="s">
        <v>147</v>
      </c>
      <c r="C71" t="s">
        <v>148</v>
      </c>
      <c r="D71" t="s">
        <v>65</v>
      </c>
      <c r="F71" s="6">
        <v>43888</v>
      </c>
      <c r="G71">
        <v>10</v>
      </c>
      <c r="H71">
        <v>6</v>
      </c>
      <c r="I71">
        <v>13</v>
      </c>
      <c r="J71">
        <v>9</v>
      </c>
      <c r="K71">
        <v>2</v>
      </c>
      <c r="L71">
        <v>-1</v>
      </c>
      <c r="M71" t="str">
        <f>VLOOKUP(D71,StateLookup!A:A,1,FALSE)</f>
        <v>Alaska</v>
      </c>
    </row>
    <row r="72" spans="1:13" x14ac:dyDescent="0.25">
      <c r="A72" t="str">
        <f t="shared" si="1"/>
        <v>43889Alaska</v>
      </c>
      <c r="B72" t="s">
        <v>147</v>
      </c>
      <c r="C72" t="s">
        <v>148</v>
      </c>
      <c r="D72" t="s">
        <v>65</v>
      </c>
      <c r="F72" s="6">
        <v>43889</v>
      </c>
      <c r="G72">
        <v>12</v>
      </c>
      <c r="H72">
        <v>5</v>
      </c>
      <c r="I72">
        <v>13</v>
      </c>
      <c r="J72">
        <v>8</v>
      </c>
      <c r="K72">
        <v>6</v>
      </c>
      <c r="L72">
        <v>-2</v>
      </c>
      <c r="M72" t="str">
        <f>VLOOKUP(D72,StateLookup!A:A,1,FALSE)</f>
        <v>Alaska</v>
      </c>
    </row>
    <row r="73" spans="1:13" x14ac:dyDescent="0.25">
      <c r="A73" t="str">
        <f t="shared" si="1"/>
        <v>43890Alaska</v>
      </c>
      <c r="B73" t="s">
        <v>147</v>
      </c>
      <c r="C73" t="s">
        <v>148</v>
      </c>
      <c r="D73" t="s">
        <v>65</v>
      </c>
      <c r="F73" s="6">
        <v>43890</v>
      </c>
      <c r="G73">
        <v>13</v>
      </c>
      <c r="H73">
        <v>9</v>
      </c>
      <c r="I73">
        <v>9</v>
      </c>
      <c r="J73">
        <v>12</v>
      </c>
      <c r="K73">
        <v>5</v>
      </c>
      <c r="L73">
        <v>-2</v>
      </c>
      <c r="M73" t="str">
        <f>VLOOKUP(D73,StateLookup!A:A,1,FALSE)</f>
        <v>Alaska</v>
      </c>
    </row>
    <row r="74" spans="1:13" x14ac:dyDescent="0.25">
      <c r="A74" t="str">
        <f t="shared" si="1"/>
        <v>43891Alaska</v>
      </c>
      <c r="B74" t="s">
        <v>147</v>
      </c>
      <c r="C74" t="s">
        <v>148</v>
      </c>
      <c r="D74" t="s">
        <v>65</v>
      </c>
      <c r="F74" s="6">
        <v>43891</v>
      </c>
      <c r="G74">
        <v>18</v>
      </c>
      <c r="H74">
        <v>14</v>
      </c>
      <c r="I74">
        <v>6</v>
      </c>
      <c r="J74">
        <v>16</v>
      </c>
      <c r="K74">
        <v>5</v>
      </c>
      <c r="L74">
        <v>-1</v>
      </c>
      <c r="M74" t="str">
        <f>VLOOKUP(D74,StateLookup!A:A,1,FALSE)</f>
        <v>Alaska</v>
      </c>
    </row>
    <row r="75" spans="1:13" x14ac:dyDescent="0.25">
      <c r="A75" t="str">
        <f t="shared" si="1"/>
        <v>43892Alaska</v>
      </c>
      <c r="B75" t="s">
        <v>147</v>
      </c>
      <c r="C75" t="s">
        <v>148</v>
      </c>
      <c r="D75" t="s">
        <v>65</v>
      </c>
      <c r="F75" s="6">
        <v>43892</v>
      </c>
      <c r="G75">
        <v>6</v>
      </c>
      <c r="H75">
        <v>6</v>
      </c>
      <c r="I75">
        <v>4</v>
      </c>
      <c r="J75">
        <v>6</v>
      </c>
      <c r="K75">
        <v>1</v>
      </c>
      <c r="L75">
        <v>0</v>
      </c>
      <c r="M75" t="str">
        <f>VLOOKUP(D75,StateLookup!A:A,1,FALSE)</f>
        <v>Alaska</v>
      </c>
    </row>
    <row r="76" spans="1:13" x14ac:dyDescent="0.25">
      <c r="A76" t="str">
        <f t="shared" si="1"/>
        <v>43893Alaska</v>
      </c>
      <c r="B76" t="s">
        <v>147</v>
      </c>
      <c r="C76" t="s">
        <v>148</v>
      </c>
      <c r="D76" t="s">
        <v>65</v>
      </c>
      <c r="F76" s="6">
        <v>43893</v>
      </c>
      <c r="G76">
        <v>11</v>
      </c>
      <c r="H76">
        <v>9</v>
      </c>
      <c r="I76">
        <v>-2</v>
      </c>
      <c r="J76">
        <v>3</v>
      </c>
      <c r="K76">
        <v>3</v>
      </c>
      <c r="L76">
        <v>0</v>
      </c>
      <c r="M76" t="str">
        <f>VLOOKUP(D76,StateLookup!A:A,1,FALSE)</f>
        <v>Alaska</v>
      </c>
    </row>
    <row r="77" spans="1:13" x14ac:dyDescent="0.25">
      <c r="A77" t="str">
        <f t="shared" si="1"/>
        <v>43894Alaska</v>
      </c>
      <c r="B77" t="s">
        <v>147</v>
      </c>
      <c r="C77" t="s">
        <v>148</v>
      </c>
      <c r="D77" t="s">
        <v>65</v>
      </c>
      <c r="F77" s="6">
        <v>43894</v>
      </c>
      <c r="G77">
        <v>11</v>
      </c>
      <c r="H77">
        <v>8</v>
      </c>
      <c r="I77">
        <v>3</v>
      </c>
      <c r="J77">
        <v>8</v>
      </c>
      <c r="K77">
        <v>3</v>
      </c>
      <c r="L77">
        <v>0</v>
      </c>
      <c r="M77" t="str">
        <f>VLOOKUP(D77,StateLookup!A:A,1,FALSE)</f>
        <v>Alaska</v>
      </c>
    </row>
    <row r="78" spans="1:13" x14ac:dyDescent="0.25">
      <c r="A78" t="str">
        <f t="shared" si="1"/>
        <v>43895Alaska</v>
      </c>
      <c r="B78" t="s">
        <v>147</v>
      </c>
      <c r="C78" t="s">
        <v>148</v>
      </c>
      <c r="D78" t="s">
        <v>65</v>
      </c>
      <c r="F78" s="6">
        <v>43895</v>
      </c>
      <c r="G78">
        <v>9</v>
      </c>
      <c r="H78">
        <v>7</v>
      </c>
      <c r="I78">
        <v>9</v>
      </c>
      <c r="J78">
        <v>4</v>
      </c>
      <c r="K78">
        <v>2</v>
      </c>
      <c r="L78">
        <v>0</v>
      </c>
      <c r="M78" t="str">
        <f>VLOOKUP(D78,StateLookup!A:A,1,FALSE)</f>
        <v>Alaska</v>
      </c>
    </row>
    <row r="79" spans="1:13" x14ac:dyDescent="0.25">
      <c r="A79" t="str">
        <f t="shared" si="1"/>
        <v>43896Alaska</v>
      </c>
      <c r="B79" t="s">
        <v>147</v>
      </c>
      <c r="C79" t="s">
        <v>148</v>
      </c>
      <c r="D79" t="s">
        <v>65</v>
      </c>
      <c r="F79" s="6">
        <v>43896</v>
      </c>
      <c r="G79">
        <v>9</v>
      </c>
      <c r="H79">
        <v>4</v>
      </c>
      <c r="I79">
        <v>10</v>
      </c>
      <c r="J79">
        <v>9</v>
      </c>
      <c r="K79">
        <v>0</v>
      </c>
      <c r="L79">
        <v>1</v>
      </c>
      <c r="M79" t="str">
        <f>VLOOKUP(D79,StateLookup!A:A,1,FALSE)</f>
        <v>Alaska</v>
      </c>
    </row>
    <row r="80" spans="1:13" x14ac:dyDescent="0.25">
      <c r="A80" t="str">
        <f t="shared" si="1"/>
        <v>43897Alaska</v>
      </c>
      <c r="B80" t="s">
        <v>147</v>
      </c>
      <c r="C80" t="s">
        <v>148</v>
      </c>
      <c r="D80" t="s">
        <v>65</v>
      </c>
      <c r="F80" s="6">
        <v>43897</v>
      </c>
      <c r="G80">
        <v>12</v>
      </c>
      <c r="H80">
        <v>10</v>
      </c>
      <c r="I80">
        <v>17</v>
      </c>
      <c r="J80">
        <v>9</v>
      </c>
      <c r="K80">
        <v>3</v>
      </c>
      <c r="L80">
        <v>-1</v>
      </c>
      <c r="M80" t="str">
        <f>VLOOKUP(D80,StateLookup!A:A,1,FALSE)</f>
        <v>Alaska</v>
      </c>
    </row>
    <row r="81" spans="1:13" x14ac:dyDescent="0.25">
      <c r="A81" t="str">
        <f t="shared" si="1"/>
        <v>43898Alaska</v>
      </c>
      <c r="B81" t="s">
        <v>147</v>
      </c>
      <c r="C81" t="s">
        <v>148</v>
      </c>
      <c r="D81" t="s">
        <v>65</v>
      </c>
      <c r="F81" s="6">
        <v>43898</v>
      </c>
      <c r="G81">
        <v>13</v>
      </c>
      <c r="H81">
        <v>8</v>
      </c>
      <c r="I81">
        <v>34</v>
      </c>
      <c r="J81">
        <v>9</v>
      </c>
      <c r="K81">
        <v>2</v>
      </c>
      <c r="L81">
        <v>-1</v>
      </c>
      <c r="M81" t="str">
        <f>VLOOKUP(D81,StateLookup!A:A,1,FALSE)</f>
        <v>Alaska</v>
      </c>
    </row>
    <row r="82" spans="1:13" x14ac:dyDescent="0.25">
      <c r="A82" t="str">
        <f t="shared" si="1"/>
        <v>43899Alaska</v>
      </c>
      <c r="B82" t="s">
        <v>147</v>
      </c>
      <c r="C82" t="s">
        <v>148</v>
      </c>
      <c r="D82" t="s">
        <v>65</v>
      </c>
      <c r="F82" s="6">
        <v>43899</v>
      </c>
      <c r="G82">
        <v>7</v>
      </c>
      <c r="H82">
        <v>4</v>
      </c>
      <c r="I82">
        <v>14</v>
      </c>
      <c r="J82">
        <v>3</v>
      </c>
      <c r="K82">
        <v>-10</v>
      </c>
      <c r="L82">
        <v>2</v>
      </c>
      <c r="M82" t="str">
        <f>VLOOKUP(D82,StateLookup!A:A,1,FALSE)</f>
        <v>Alaska</v>
      </c>
    </row>
    <row r="83" spans="1:13" x14ac:dyDescent="0.25">
      <c r="A83" t="str">
        <f t="shared" si="1"/>
        <v>43900Alaska</v>
      </c>
      <c r="B83" t="s">
        <v>147</v>
      </c>
      <c r="C83" t="s">
        <v>148</v>
      </c>
      <c r="D83" t="s">
        <v>65</v>
      </c>
      <c r="F83" s="6">
        <v>43900</v>
      </c>
      <c r="G83">
        <v>13</v>
      </c>
      <c r="H83">
        <v>6</v>
      </c>
      <c r="I83">
        <v>11</v>
      </c>
      <c r="J83">
        <v>2</v>
      </c>
      <c r="K83">
        <v>-7</v>
      </c>
      <c r="L83">
        <v>2</v>
      </c>
      <c r="M83" t="str">
        <f>VLOOKUP(D83,StateLookup!A:A,1,FALSE)</f>
        <v>Alaska</v>
      </c>
    </row>
    <row r="84" spans="1:13" x14ac:dyDescent="0.25">
      <c r="A84" t="str">
        <f t="shared" si="1"/>
        <v>43901Alaska</v>
      </c>
      <c r="B84" t="s">
        <v>147</v>
      </c>
      <c r="C84" t="s">
        <v>148</v>
      </c>
      <c r="D84" t="s">
        <v>65</v>
      </c>
      <c r="F84" s="6">
        <v>43901</v>
      </c>
      <c r="G84">
        <v>12</v>
      </c>
      <c r="H84">
        <v>9</v>
      </c>
      <c r="I84">
        <v>16</v>
      </c>
      <c r="J84">
        <v>3</v>
      </c>
      <c r="K84">
        <v>-8</v>
      </c>
      <c r="L84">
        <v>2</v>
      </c>
      <c r="M84" t="str">
        <f>VLOOKUP(D84,StateLookup!A:A,1,FALSE)</f>
        <v>Alaska</v>
      </c>
    </row>
    <row r="85" spans="1:13" x14ac:dyDescent="0.25">
      <c r="A85" t="str">
        <f t="shared" si="1"/>
        <v>43902Alaska</v>
      </c>
      <c r="B85" t="s">
        <v>147</v>
      </c>
      <c r="C85" t="s">
        <v>148</v>
      </c>
      <c r="D85" t="s">
        <v>65</v>
      </c>
      <c r="F85" s="6">
        <v>43902</v>
      </c>
      <c r="G85">
        <v>12</v>
      </c>
      <c r="H85">
        <v>19</v>
      </c>
      <c r="I85">
        <v>21</v>
      </c>
      <c r="J85">
        <v>-1</v>
      </c>
      <c r="K85">
        <v>-9</v>
      </c>
      <c r="L85">
        <v>2</v>
      </c>
      <c r="M85" t="str">
        <f>VLOOKUP(D85,StateLookup!A:A,1,FALSE)</f>
        <v>Alaska</v>
      </c>
    </row>
    <row r="86" spans="1:13" x14ac:dyDescent="0.25">
      <c r="A86" t="str">
        <f t="shared" si="1"/>
        <v>43903Alaska</v>
      </c>
      <c r="B86" t="s">
        <v>147</v>
      </c>
      <c r="C86" t="s">
        <v>148</v>
      </c>
      <c r="D86" t="s">
        <v>65</v>
      </c>
      <c r="F86" s="6">
        <v>43903</v>
      </c>
      <c r="G86">
        <v>7</v>
      </c>
      <c r="H86">
        <v>19</v>
      </c>
      <c r="I86">
        <v>16</v>
      </c>
      <c r="J86">
        <v>0</v>
      </c>
      <c r="K86">
        <v>-10</v>
      </c>
      <c r="L86">
        <v>3</v>
      </c>
      <c r="M86" t="str">
        <f>VLOOKUP(D86,StateLookup!A:A,1,FALSE)</f>
        <v>Alaska</v>
      </c>
    </row>
    <row r="87" spans="1:13" x14ac:dyDescent="0.25">
      <c r="A87" t="str">
        <f t="shared" si="1"/>
        <v>43904Alaska</v>
      </c>
      <c r="B87" t="s">
        <v>147</v>
      </c>
      <c r="C87" t="s">
        <v>148</v>
      </c>
      <c r="D87" t="s">
        <v>65</v>
      </c>
      <c r="F87" s="6">
        <v>43904</v>
      </c>
      <c r="G87">
        <v>0</v>
      </c>
      <c r="H87">
        <v>19</v>
      </c>
      <c r="I87">
        <v>37</v>
      </c>
      <c r="J87">
        <v>1</v>
      </c>
      <c r="K87">
        <v>-1</v>
      </c>
      <c r="L87">
        <v>1</v>
      </c>
      <c r="M87" t="str">
        <f>VLOOKUP(D87,StateLookup!A:A,1,FALSE)</f>
        <v>Alaska</v>
      </c>
    </row>
    <row r="88" spans="1:13" x14ac:dyDescent="0.25">
      <c r="A88" t="str">
        <f t="shared" si="1"/>
        <v>43905Alaska</v>
      </c>
      <c r="B88" t="s">
        <v>147</v>
      </c>
      <c r="C88" t="s">
        <v>148</v>
      </c>
      <c r="D88" t="s">
        <v>65</v>
      </c>
      <c r="F88" s="6">
        <v>43905</v>
      </c>
      <c r="G88">
        <v>5</v>
      </c>
      <c r="H88">
        <v>14</v>
      </c>
      <c r="I88">
        <v>58</v>
      </c>
      <c r="J88">
        <v>7</v>
      </c>
      <c r="K88">
        <v>-1</v>
      </c>
      <c r="L88">
        <v>0</v>
      </c>
      <c r="M88" t="str">
        <f>VLOOKUP(D88,StateLookup!A:A,1,FALSE)</f>
        <v>Alaska</v>
      </c>
    </row>
    <row r="89" spans="1:13" x14ac:dyDescent="0.25">
      <c r="A89" t="str">
        <f t="shared" si="1"/>
        <v>43906Alaska</v>
      </c>
      <c r="B89" t="s">
        <v>147</v>
      </c>
      <c r="C89" t="s">
        <v>148</v>
      </c>
      <c r="D89" t="s">
        <v>65</v>
      </c>
      <c r="F89" s="6">
        <v>43906</v>
      </c>
      <c r="G89">
        <v>1</v>
      </c>
      <c r="H89">
        <v>20</v>
      </c>
      <c r="I89">
        <v>29</v>
      </c>
      <c r="J89">
        <v>-6</v>
      </c>
      <c r="K89">
        <v>-12</v>
      </c>
      <c r="L89">
        <v>4</v>
      </c>
      <c r="M89" t="str">
        <f>VLOOKUP(D89,StateLookup!A:A,1,FALSE)</f>
        <v>Alaska</v>
      </c>
    </row>
    <row r="90" spans="1:13" x14ac:dyDescent="0.25">
      <c r="A90" t="str">
        <f t="shared" si="1"/>
        <v>43907Alaska</v>
      </c>
      <c r="B90" t="s">
        <v>147</v>
      </c>
      <c r="C90" t="s">
        <v>148</v>
      </c>
      <c r="D90" t="s">
        <v>65</v>
      </c>
      <c r="F90" s="6">
        <v>43907</v>
      </c>
      <c r="G90">
        <v>-14</v>
      </c>
      <c r="H90">
        <v>8</v>
      </c>
      <c r="I90">
        <v>12</v>
      </c>
      <c r="J90">
        <v>-12</v>
      </c>
      <c r="K90">
        <v>-15</v>
      </c>
      <c r="L90">
        <v>7</v>
      </c>
      <c r="M90" t="str">
        <f>VLOOKUP(D90,StateLookup!A:A,1,FALSE)</f>
        <v>Alaska</v>
      </c>
    </row>
    <row r="91" spans="1:13" x14ac:dyDescent="0.25">
      <c r="A91" t="str">
        <f t="shared" si="1"/>
        <v>43908Alaska</v>
      </c>
      <c r="B91" t="s">
        <v>147</v>
      </c>
      <c r="C91" t="s">
        <v>148</v>
      </c>
      <c r="D91" t="s">
        <v>65</v>
      </c>
      <c r="F91" s="6">
        <v>43908</v>
      </c>
      <c r="G91">
        <v>-19</v>
      </c>
      <c r="H91">
        <v>8</v>
      </c>
      <c r="I91">
        <v>6</v>
      </c>
      <c r="J91">
        <v>-12</v>
      </c>
      <c r="K91">
        <v>-21</v>
      </c>
      <c r="L91">
        <v>9</v>
      </c>
      <c r="M91" t="str">
        <f>VLOOKUP(D91,StateLookup!A:A,1,FALSE)</f>
        <v>Alaska</v>
      </c>
    </row>
    <row r="92" spans="1:13" x14ac:dyDescent="0.25">
      <c r="A92" t="str">
        <f t="shared" si="1"/>
        <v>43909Alaska</v>
      </c>
      <c r="B92" t="s">
        <v>147</v>
      </c>
      <c r="C92" t="s">
        <v>148</v>
      </c>
      <c r="D92" t="s">
        <v>65</v>
      </c>
      <c r="F92" s="6">
        <v>43909</v>
      </c>
      <c r="G92">
        <v>-26</v>
      </c>
      <c r="H92">
        <v>4</v>
      </c>
      <c r="I92">
        <v>15</v>
      </c>
      <c r="J92">
        <v>-21</v>
      </c>
      <c r="K92">
        <v>-25</v>
      </c>
      <c r="L92">
        <v>10</v>
      </c>
      <c r="M92" t="str">
        <f>VLOOKUP(D92,StateLookup!A:A,1,FALSE)</f>
        <v>Alaska</v>
      </c>
    </row>
    <row r="93" spans="1:13" x14ac:dyDescent="0.25">
      <c r="A93" t="str">
        <f t="shared" si="1"/>
        <v>43910Alaska</v>
      </c>
      <c r="B93" t="s">
        <v>147</v>
      </c>
      <c r="C93" t="s">
        <v>148</v>
      </c>
      <c r="D93" t="s">
        <v>65</v>
      </c>
      <c r="F93" s="6">
        <v>43910</v>
      </c>
      <c r="G93">
        <v>-28</v>
      </c>
      <c r="H93">
        <v>3</v>
      </c>
      <c r="I93">
        <v>23</v>
      </c>
      <c r="J93">
        <v>-24</v>
      </c>
      <c r="K93">
        <v>-25</v>
      </c>
      <c r="L93">
        <v>12</v>
      </c>
      <c r="M93" t="str">
        <f>VLOOKUP(D93,StateLookup!A:A,1,FALSE)</f>
        <v>Alaska</v>
      </c>
    </row>
    <row r="94" spans="1:13" x14ac:dyDescent="0.25">
      <c r="A94" t="str">
        <f t="shared" si="1"/>
        <v>43911Alaska</v>
      </c>
      <c r="B94" t="s">
        <v>147</v>
      </c>
      <c r="C94" t="s">
        <v>148</v>
      </c>
      <c r="D94" t="s">
        <v>65</v>
      </c>
      <c r="F94" s="6">
        <v>43911</v>
      </c>
      <c r="G94">
        <v>-37</v>
      </c>
      <c r="H94">
        <v>-1</v>
      </c>
      <c r="I94">
        <v>1</v>
      </c>
      <c r="J94">
        <v>-25</v>
      </c>
      <c r="K94">
        <v>-20</v>
      </c>
      <c r="L94">
        <v>8</v>
      </c>
      <c r="M94" t="str">
        <f>VLOOKUP(D94,StateLookup!A:A,1,FALSE)</f>
        <v>Alaska</v>
      </c>
    </row>
    <row r="95" spans="1:13" x14ac:dyDescent="0.25">
      <c r="A95" t="str">
        <f t="shared" si="1"/>
        <v>43912Alaska</v>
      </c>
      <c r="B95" t="s">
        <v>147</v>
      </c>
      <c r="C95" t="s">
        <v>148</v>
      </c>
      <c r="D95" t="s">
        <v>65</v>
      </c>
      <c r="F95" s="6">
        <v>43912</v>
      </c>
      <c r="G95">
        <v>-30</v>
      </c>
      <c r="H95">
        <v>-4</v>
      </c>
      <c r="I95">
        <v>65</v>
      </c>
      <c r="J95">
        <v>-30</v>
      </c>
      <c r="K95">
        <v>-21</v>
      </c>
      <c r="L95">
        <v>6</v>
      </c>
      <c r="M95" t="str">
        <f>VLOOKUP(D95,StateLookup!A:A,1,FALSE)</f>
        <v>Alaska</v>
      </c>
    </row>
    <row r="96" spans="1:13" x14ac:dyDescent="0.25">
      <c r="A96" t="str">
        <f t="shared" si="1"/>
        <v>43913Alaska</v>
      </c>
      <c r="B96" t="s">
        <v>147</v>
      </c>
      <c r="C96" t="s">
        <v>148</v>
      </c>
      <c r="D96" t="s">
        <v>65</v>
      </c>
      <c r="F96" s="6">
        <v>43913</v>
      </c>
      <c r="G96">
        <v>-36</v>
      </c>
      <c r="H96">
        <v>-11</v>
      </c>
      <c r="I96">
        <v>23</v>
      </c>
      <c r="J96">
        <v>-37</v>
      </c>
      <c r="K96">
        <v>-35</v>
      </c>
      <c r="L96">
        <v>14</v>
      </c>
      <c r="M96" t="str">
        <f>VLOOKUP(D96,StateLookup!A:A,1,FALSE)</f>
        <v>Alaska</v>
      </c>
    </row>
    <row r="97" spans="1:13" x14ac:dyDescent="0.25">
      <c r="A97" t="str">
        <f t="shared" si="1"/>
        <v>43914Alaska</v>
      </c>
      <c r="B97" t="s">
        <v>147</v>
      </c>
      <c r="C97" t="s">
        <v>148</v>
      </c>
      <c r="D97" t="s">
        <v>65</v>
      </c>
      <c r="F97" s="6">
        <v>43914</v>
      </c>
      <c r="G97">
        <v>-37</v>
      </c>
      <c r="H97">
        <v>-12</v>
      </c>
      <c r="I97">
        <v>17</v>
      </c>
      <c r="J97">
        <v>-39</v>
      </c>
      <c r="K97">
        <v>-39</v>
      </c>
      <c r="L97">
        <v>16</v>
      </c>
      <c r="M97" t="str">
        <f>VLOOKUP(D97,StateLookup!A:A,1,FALSE)</f>
        <v>Alaska</v>
      </c>
    </row>
    <row r="98" spans="1:13" x14ac:dyDescent="0.25">
      <c r="A98" t="str">
        <f t="shared" si="1"/>
        <v>43915Alaska</v>
      </c>
      <c r="B98" t="s">
        <v>147</v>
      </c>
      <c r="C98" t="s">
        <v>148</v>
      </c>
      <c r="D98" t="s">
        <v>65</v>
      </c>
      <c r="F98" s="6">
        <v>43915</v>
      </c>
      <c r="G98">
        <v>-40</v>
      </c>
      <c r="H98">
        <v>-15</v>
      </c>
      <c r="I98">
        <v>6</v>
      </c>
      <c r="J98">
        <v>-42</v>
      </c>
      <c r="K98">
        <v>-41</v>
      </c>
      <c r="L98">
        <v>18</v>
      </c>
      <c r="M98" t="str">
        <f>VLOOKUP(D98,StateLookup!A:A,1,FALSE)</f>
        <v>Alaska</v>
      </c>
    </row>
    <row r="99" spans="1:13" x14ac:dyDescent="0.25">
      <c r="A99" t="str">
        <f t="shared" si="1"/>
        <v>43916Alaska</v>
      </c>
      <c r="B99" t="s">
        <v>147</v>
      </c>
      <c r="C99" t="s">
        <v>148</v>
      </c>
      <c r="D99" t="s">
        <v>65</v>
      </c>
      <c r="F99" s="6">
        <v>43916</v>
      </c>
      <c r="G99">
        <v>-40</v>
      </c>
      <c r="H99">
        <v>-13</v>
      </c>
      <c r="I99">
        <v>31</v>
      </c>
      <c r="J99">
        <v>-42</v>
      </c>
      <c r="K99">
        <v>-42</v>
      </c>
      <c r="L99">
        <v>17</v>
      </c>
      <c r="M99" t="str">
        <f>VLOOKUP(D99,StateLookup!A:A,1,FALSE)</f>
        <v>Alaska</v>
      </c>
    </row>
    <row r="100" spans="1:13" x14ac:dyDescent="0.25">
      <c r="A100" t="str">
        <f t="shared" si="1"/>
        <v>43917Alaska</v>
      </c>
      <c r="B100" t="s">
        <v>147</v>
      </c>
      <c r="C100" t="s">
        <v>148</v>
      </c>
      <c r="D100" t="s">
        <v>65</v>
      </c>
      <c r="F100" s="6">
        <v>43917</v>
      </c>
      <c r="G100">
        <v>-42</v>
      </c>
      <c r="H100">
        <v>-15</v>
      </c>
      <c r="I100">
        <v>2</v>
      </c>
      <c r="J100">
        <v>-50</v>
      </c>
      <c r="K100">
        <v>-40</v>
      </c>
      <c r="L100">
        <v>19</v>
      </c>
      <c r="M100" t="str">
        <f>VLOOKUP(D100,StateLookup!A:A,1,FALSE)</f>
        <v>Alaska</v>
      </c>
    </row>
    <row r="101" spans="1:13" x14ac:dyDescent="0.25">
      <c r="A101" t="str">
        <f t="shared" si="1"/>
        <v>43918Alaska</v>
      </c>
      <c r="B101" t="s">
        <v>147</v>
      </c>
      <c r="C101" t="s">
        <v>148</v>
      </c>
      <c r="D101" t="s">
        <v>65</v>
      </c>
      <c r="F101" s="6">
        <v>43918</v>
      </c>
      <c r="G101">
        <v>-47</v>
      </c>
      <c r="H101">
        <v>-15</v>
      </c>
      <c r="I101">
        <v>11</v>
      </c>
      <c r="J101">
        <v>-50</v>
      </c>
      <c r="K101">
        <v>-30</v>
      </c>
      <c r="L101">
        <v>11</v>
      </c>
      <c r="M101" t="str">
        <f>VLOOKUP(D101,StateLookup!A:A,1,FALSE)</f>
        <v>Alaska</v>
      </c>
    </row>
    <row r="102" spans="1:13" x14ac:dyDescent="0.25">
      <c r="A102" t="str">
        <f t="shared" si="1"/>
        <v>43919Alaska</v>
      </c>
      <c r="B102" t="s">
        <v>147</v>
      </c>
      <c r="C102" t="s">
        <v>148</v>
      </c>
      <c r="D102" t="s">
        <v>65</v>
      </c>
      <c r="F102" s="6">
        <v>43919</v>
      </c>
      <c r="G102">
        <v>-48</v>
      </c>
      <c r="H102">
        <v>-27</v>
      </c>
      <c r="I102">
        <v>18</v>
      </c>
      <c r="J102">
        <v>-55</v>
      </c>
      <c r="K102">
        <v>-33</v>
      </c>
      <c r="L102">
        <v>10</v>
      </c>
      <c r="M102" t="str">
        <f>VLOOKUP(D102,StateLookup!A:A,1,FALSE)</f>
        <v>Alaska</v>
      </c>
    </row>
    <row r="103" spans="1:13" x14ac:dyDescent="0.25">
      <c r="A103" t="str">
        <f t="shared" si="1"/>
        <v>43920Alaska</v>
      </c>
      <c r="B103" t="s">
        <v>147</v>
      </c>
      <c r="C103" t="s">
        <v>148</v>
      </c>
      <c r="D103" t="s">
        <v>65</v>
      </c>
      <c r="F103" s="6">
        <v>43920</v>
      </c>
      <c r="G103">
        <v>-40</v>
      </c>
      <c r="H103">
        <v>-17</v>
      </c>
      <c r="I103">
        <v>15</v>
      </c>
      <c r="J103">
        <v>-49</v>
      </c>
      <c r="K103">
        <v>-46</v>
      </c>
      <c r="L103">
        <v>18</v>
      </c>
      <c r="M103" t="str">
        <f>VLOOKUP(D103,StateLookup!A:A,1,FALSE)</f>
        <v>Alaska</v>
      </c>
    </row>
    <row r="104" spans="1:13" x14ac:dyDescent="0.25">
      <c r="A104" t="str">
        <f t="shared" si="1"/>
        <v>43921Alaska</v>
      </c>
      <c r="B104" t="s">
        <v>147</v>
      </c>
      <c r="C104" t="s">
        <v>148</v>
      </c>
      <c r="D104" t="s">
        <v>65</v>
      </c>
      <c r="F104" s="6">
        <v>43921</v>
      </c>
      <c r="G104">
        <v>-37</v>
      </c>
      <c r="H104">
        <v>-15</v>
      </c>
      <c r="I104">
        <v>15</v>
      </c>
      <c r="J104">
        <v>-45</v>
      </c>
      <c r="K104">
        <v>-44</v>
      </c>
      <c r="L104">
        <v>18</v>
      </c>
      <c r="M104" t="str">
        <f>VLOOKUP(D104,StateLookup!A:A,1,FALSE)</f>
        <v>Alaska</v>
      </c>
    </row>
    <row r="105" spans="1:13" x14ac:dyDescent="0.25">
      <c r="A105" t="str">
        <f t="shared" si="1"/>
        <v>43922Alaska</v>
      </c>
      <c r="B105" t="s">
        <v>147</v>
      </c>
      <c r="C105" t="s">
        <v>148</v>
      </c>
      <c r="D105" t="s">
        <v>65</v>
      </c>
      <c r="F105" s="6">
        <v>43922</v>
      </c>
      <c r="G105">
        <v>-35</v>
      </c>
      <c r="H105">
        <v>-8</v>
      </c>
      <c r="I105">
        <v>3</v>
      </c>
      <c r="J105">
        <v>-43</v>
      </c>
      <c r="K105">
        <v>-44</v>
      </c>
      <c r="L105">
        <v>18</v>
      </c>
      <c r="M105" t="str">
        <f>VLOOKUP(D105,StateLookup!A:A,1,FALSE)</f>
        <v>Alaska</v>
      </c>
    </row>
    <row r="106" spans="1:13" x14ac:dyDescent="0.25">
      <c r="A106" t="str">
        <f t="shared" si="1"/>
        <v>43923Alaska</v>
      </c>
      <c r="B106" t="s">
        <v>147</v>
      </c>
      <c r="C106" t="s">
        <v>148</v>
      </c>
      <c r="D106" t="s">
        <v>65</v>
      </c>
      <c r="F106" s="6">
        <v>43923</v>
      </c>
      <c r="G106">
        <v>-42</v>
      </c>
      <c r="H106">
        <v>-14</v>
      </c>
      <c r="I106">
        <v>-3</v>
      </c>
      <c r="J106">
        <v>-50</v>
      </c>
      <c r="K106">
        <v>-45</v>
      </c>
      <c r="L106">
        <v>19</v>
      </c>
      <c r="M106" t="str">
        <f>VLOOKUP(D106,StateLookup!A:A,1,FALSE)</f>
        <v>Alaska</v>
      </c>
    </row>
    <row r="107" spans="1:13" x14ac:dyDescent="0.25">
      <c r="A107" t="str">
        <f t="shared" si="1"/>
        <v>43924Alaska</v>
      </c>
      <c r="B107" t="s">
        <v>147</v>
      </c>
      <c r="C107" t="s">
        <v>148</v>
      </c>
      <c r="D107" t="s">
        <v>65</v>
      </c>
      <c r="F107" s="6">
        <v>43924</v>
      </c>
      <c r="G107">
        <v>-42</v>
      </c>
      <c r="H107">
        <v>-14</v>
      </c>
      <c r="I107">
        <v>2</v>
      </c>
      <c r="J107">
        <v>-47</v>
      </c>
      <c r="K107">
        <v>-43</v>
      </c>
      <c r="L107">
        <v>20</v>
      </c>
      <c r="M107" t="str">
        <f>VLOOKUP(D107,StateLookup!A:A,1,FALSE)</f>
        <v>Alaska</v>
      </c>
    </row>
    <row r="108" spans="1:13" x14ac:dyDescent="0.25">
      <c r="A108" t="str">
        <f t="shared" si="1"/>
        <v>43925Alaska</v>
      </c>
      <c r="B108" t="s">
        <v>147</v>
      </c>
      <c r="C108" t="s">
        <v>148</v>
      </c>
      <c r="D108" t="s">
        <v>65</v>
      </c>
      <c r="F108" s="6">
        <v>43925</v>
      </c>
      <c r="G108">
        <v>-47</v>
      </c>
      <c r="H108">
        <v>-14</v>
      </c>
      <c r="I108">
        <v>21</v>
      </c>
      <c r="J108">
        <v>-50</v>
      </c>
      <c r="K108">
        <v>-32</v>
      </c>
      <c r="L108">
        <v>12</v>
      </c>
      <c r="M108" t="str">
        <f>VLOOKUP(D108,StateLookup!A:A,1,FALSE)</f>
        <v>Alaska</v>
      </c>
    </row>
    <row r="109" spans="1:13" x14ac:dyDescent="0.25">
      <c r="A109" t="str">
        <f t="shared" si="1"/>
        <v>43926Alaska</v>
      </c>
      <c r="B109" t="s">
        <v>147</v>
      </c>
      <c r="C109" t="s">
        <v>148</v>
      </c>
      <c r="D109" t="s">
        <v>65</v>
      </c>
      <c r="F109" s="6">
        <v>43926</v>
      </c>
      <c r="G109">
        <v>-41</v>
      </c>
      <c r="H109">
        <v>-17</v>
      </c>
      <c r="I109">
        <v>29</v>
      </c>
      <c r="J109">
        <v>-52</v>
      </c>
      <c r="K109">
        <v>-32</v>
      </c>
      <c r="L109">
        <v>9</v>
      </c>
      <c r="M109" t="str">
        <f>VLOOKUP(D109,StateLookup!A:A,1,FALSE)</f>
        <v>Alaska</v>
      </c>
    </row>
    <row r="110" spans="1:13" x14ac:dyDescent="0.25">
      <c r="A110" t="str">
        <f t="shared" si="1"/>
        <v>43927Alaska</v>
      </c>
      <c r="B110" t="s">
        <v>147</v>
      </c>
      <c r="C110" t="s">
        <v>148</v>
      </c>
      <c r="D110" t="s">
        <v>65</v>
      </c>
      <c r="F110" s="6">
        <v>43927</v>
      </c>
      <c r="G110">
        <v>-37</v>
      </c>
      <c r="H110">
        <v>-15</v>
      </c>
      <c r="I110">
        <v>1</v>
      </c>
      <c r="J110">
        <v>-49</v>
      </c>
      <c r="K110">
        <v>-44</v>
      </c>
      <c r="L110">
        <v>17</v>
      </c>
      <c r="M110" t="str">
        <f>VLOOKUP(D110,StateLookup!A:A,1,FALSE)</f>
        <v>Alaska</v>
      </c>
    </row>
    <row r="111" spans="1:13" x14ac:dyDescent="0.25">
      <c r="A111" t="str">
        <f t="shared" si="1"/>
        <v>43928Alaska</v>
      </c>
      <c r="B111" t="s">
        <v>147</v>
      </c>
      <c r="C111" t="s">
        <v>148</v>
      </c>
      <c r="D111" t="s">
        <v>65</v>
      </c>
      <c r="F111" s="6">
        <v>43928</v>
      </c>
      <c r="G111">
        <v>-38</v>
      </c>
      <c r="H111">
        <v>-16</v>
      </c>
      <c r="I111">
        <v>1</v>
      </c>
      <c r="J111">
        <v>-48</v>
      </c>
      <c r="K111">
        <v>-44</v>
      </c>
      <c r="L111">
        <v>18</v>
      </c>
      <c r="M111" t="str">
        <f>VLOOKUP(D111,StateLookup!A:A,1,FALSE)</f>
        <v>Alaska</v>
      </c>
    </row>
    <row r="112" spans="1:13" x14ac:dyDescent="0.25">
      <c r="A112" t="str">
        <f t="shared" si="1"/>
        <v>43929Alaska</v>
      </c>
      <c r="B112" t="s">
        <v>147</v>
      </c>
      <c r="C112" t="s">
        <v>148</v>
      </c>
      <c r="D112" t="s">
        <v>65</v>
      </c>
      <c r="F112" s="6">
        <v>43929</v>
      </c>
      <c r="G112">
        <v>-38</v>
      </c>
      <c r="H112">
        <v>-14</v>
      </c>
      <c r="I112">
        <v>7</v>
      </c>
      <c r="J112">
        <v>-49</v>
      </c>
      <c r="K112">
        <v>-44</v>
      </c>
      <c r="L112">
        <v>18</v>
      </c>
      <c r="M112" t="str">
        <f>VLOOKUP(D112,StateLookup!A:A,1,FALSE)</f>
        <v>Alaska</v>
      </c>
    </row>
    <row r="113" spans="1:13" x14ac:dyDescent="0.25">
      <c r="A113" t="str">
        <f t="shared" si="1"/>
        <v>43930Alaska</v>
      </c>
      <c r="B113" t="s">
        <v>147</v>
      </c>
      <c r="C113" t="s">
        <v>148</v>
      </c>
      <c r="D113" t="s">
        <v>65</v>
      </c>
      <c r="F113" s="6">
        <v>43930</v>
      </c>
      <c r="G113">
        <v>-38</v>
      </c>
      <c r="H113">
        <v>-12</v>
      </c>
      <c r="I113">
        <v>19</v>
      </c>
      <c r="J113">
        <v>-48</v>
      </c>
      <c r="K113">
        <v>-44</v>
      </c>
      <c r="L113">
        <v>18</v>
      </c>
      <c r="M113" t="str">
        <f>VLOOKUP(D113,StateLookup!A:A,1,FALSE)</f>
        <v>Alaska</v>
      </c>
    </row>
    <row r="114" spans="1:13" x14ac:dyDescent="0.25">
      <c r="A114" t="str">
        <f t="shared" si="1"/>
        <v>43931Alaska</v>
      </c>
      <c r="B114" t="s">
        <v>147</v>
      </c>
      <c r="C114" t="s">
        <v>148</v>
      </c>
      <c r="D114" t="s">
        <v>65</v>
      </c>
      <c r="F114" s="6">
        <v>43931</v>
      </c>
      <c r="G114">
        <v>-40</v>
      </c>
      <c r="H114">
        <v>-10</v>
      </c>
      <c r="I114">
        <v>28</v>
      </c>
      <c r="J114">
        <v>-49</v>
      </c>
      <c r="K114">
        <v>-44</v>
      </c>
      <c r="L114">
        <v>19</v>
      </c>
      <c r="M114" t="str">
        <f>VLOOKUP(D114,StateLookup!A:A,1,FALSE)</f>
        <v>Alaska</v>
      </c>
    </row>
    <row r="115" spans="1:13" x14ac:dyDescent="0.25">
      <c r="A115" t="str">
        <f t="shared" si="1"/>
        <v>43932Alaska</v>
      </c>
      <c r="B115" t="s">
        <v>147</v>
      </c>
      <c r="C115" t="s">
        <v>148</v>
      </c>
      <c r="D115" t="s">
        <v>65</v>
      </c>
      <c r="F115" s="6">
        <v>43932</v>
      </c>
      <c r="G115">
        <v>-41</v>
      </c>
      <c r="H115">
        <v>-4</v>
      </c>
      <c r="I115">
        <v>36</v>
      </c>
      <c r="J115">
        <v>-52</v>
      </c>
      <c r="K115">
        <v>-32</v>
      </c>
      <c r="L115">
        <v>10</v>
      </c>
      <c r="M115" t="str">
        <f>VLOOKUP(D115,StateLookup!A:A,1,FALSE)</f>
        <v>Alaska</v>
      </c>
    </row>
    <row r="116" spans="1:13" x14ac:dyDescent="0.25">
      <c r="A116" t="str">
        <f t="shared" si="1"/>
        <v>43876Arizona</v>
      </c>
      <c r="B116" t="s">
        <v>147</v>
      </c>
      <c r="C116" t="s">
        <v>148</v>
      </c>
      <c r="D116" t="s">
        <v>66</v>
      </c>
      <c r="F116" s="6">
        <v>43876</v>
      </c>
      <c r="G116">
        <v>3</v>
      </c>
      <c r="H116">
        <v>2</v>
      </c>
      <c r="I116">
        <v>13</v>
      </c>
      <c r="J116">
        <v>3</v>
      </c>
      <c r="K116">
        <v>-1</v>
      </c>
      <c r="L116">
        <v>0</v>
      </c>
      <c r="M116" t="str">
        <f>VLOOKUP(D116,StateLookup!A:A,1,FALSE)</f>
        <v>Arizona</v>
      </c>
    </row>
    <row r="117" spans="1:13" x14ac:dyDescent="0.25">
      <c r="A117" t="str">
        <f t="shared" si="1"/>
        <v>43877Arizona</v>
      </c>
      <c r="B117" t="s">
        <v>147</v>
      </c>
      <c r="C117" t="s">
        <v>148</v>
      </c>
      <c r="D117" t="s">
        <v>66</v>
      </c>
      <c r="F117" s="6">
        <v>43877</v>
      </c>
      <c r="G117">
        <v>7</v>
      </c>
      <c r="H117">
        <v>3</v>
      </c>
      <c r="I117">
        <v>30</v>
      </c>
      <c r="J117">
        <v>3</v>
      </c>
      <c r="K117">
        <v>0</v>
      </c>
      <c r="L117">
        <v>-1</v>
      </c>
      <c r="M117" t="str">
        <f>VLOOKUP(D117,StateLookup!A:A,1,FALSE)</f>
        <v>Arizona</v>
      </c>
    </row>
    <row r="118" spans="1:13" x14ac:dyDescent="0.25">
      <c r="A118" t="str">
        <f t="shared" si="1"/>
        <v>43878Arizona</v>
      </c>
      <c r="B118" t="s">
        <v>147</v>
      </c>
      <c r="C118" t="s">
        <v>148</v>
      </c>
      <c r="D118" t="s">
        <v>66</v>
      </c>
      <c r="F118" s="6">
        <v>43878</v>
      </c>
      <c r="G118">
        <v>9</v>
      </c>
      <c r="H118">
        <v>1</v>
      </c>
      <c r="I118">
        <v>35</v>
      </c>
      <c r="J118">
        <v>1</v>
      </c>
      <c r="K118">
        <v>-25</v>
      </c>
      <c r="L118">
        <v>5</v>
      </c>
      <c r="M118" t="str">
        <f>VLOOKUP(D118,StateLookup!A:A,1,FALSE)</f>
        <v>Arizona</v>
      </c>
    </row>
    <row r="119" spans="1:13" x14ac:dyDescent="0.25">
      <c r="A119" t="str">
        <f t="shared" si="1"/>
        <v>43879Arizona</v>
      </c>
      <c r="B119" t="s">
        <v>147</v>
      </c>
      <c r="C119" t="s">
        <v>148</v>
      </c>
      <c r="D119" t="s">
        <v>66</v>
      </c>
      <c r="F119" s="6">
        <v>43879</v>
      </c>
      <c r="G119">
        <v>2</v>
      </c>
      <c r="H119">
        <v>2</v>
      </c>
      <c r="I119">
        <v>14</v>
      </c>
      <c r="J119">
        <v>6</v>
      </c>
      <c r="K119">
        <v>2</v>
      </c>
      <c r="L119">
        <v>0</v>
      </c>
      <c r="M119" t="str">
        <f>VLOOKUP(D119,StateLookup!A:A,1,FALSE)</f>
        <v>Arizona</v>
      </c>
    </row>
    <row r="120" spans="1:13" x14ac:dyDescent="0.25">
      <c r="A120" t="str">
        <f t="shared" si="1"/>
        <v>43880Arizona</v>
      </c>
      <c r="B120" t="s">
        <v>147</v>
      </c>
      <c r="C120" t="s">
        <v>148</v>
      </c>
      <c r="D120" t="s">
        <v>66</v>
      </c>
      <c r="F120" s="6">
        <v>43880</v>
      </c>
      <c r="G120">
        <v>4</v>
      </c>
      <c r="H120">
        <v>2</v>
      </c>
      <c r="I120">
        <v>14</v>
      </c>
      <c r="J120">
        <v>7</v>
      </c>
      <c r="K120">
        <v>1</v>
      </c>
      <c r="L120">
        <v>0</v>
      </c>
      <c r="M120" t="str">
        <f>VLOOKUP(D120,StateLookup!A:A,1,FALSE)</f>
        <v>Arizona</v>
      </c>
    </row>
    <row r="121" spans="1:13" x14ac:dyDescent="0.25">
      <c r="A121" t="str">
        <f t="shared" si="1"/>
        <v>43881Arizona</v>
      </c>
      <c r="B121" t="s">
        <v>147</v>
      </c>
      <c r="C121" t="s">
        <v>148</v>
      </c>
      <c r="D121" t="s">
        <v>66</v>
      </c>
      <c r="F121" s="6">
        <v>43881</v>
      </c>
      <c r="G121">
        <v>5</v>
      </c>
      <c r="H121">
        <v>2</v>
      </c>
      <c r="I121">
        <v>21</v>
      </c>
      <c r="J121">
        <v>5</v>
      </c>
      <c r="K121">
        <v>-1</v>
      </c>
      <c r="L121">
        <v>0</v>
      </c>
      <c r="M121" t="str">
        <f>VLOOKUP(D121,StateLookup!A:A,1,FALSE)</f>
        <v>Arizona</v>
      </c>
    </row>
    <row r="122" spans="1:13" x14ac:dyDescent="0.25">
      <c r="A122" t="str">
        <f t="shared" si="1"/>
        <v>43882Arizona</v>
      </c>
      <c r="B122" t="s">
        <v>147</v>
      </c>
      <c r="C122" t="s">
        <v>148</v>
      </c>
      <c r="D122" t="s">
        <v>66</v>
      </c>
      <c r="F122" s="6">
        <v>43882</v>
      </c>
      <c r="G122">
        <v>2</v>
      </c>
      <c r="H122">
        <v>1</v>
      </c>
      <c r="I122">
        <v>10</v>
      </c>
      <c r="J122">
        <v>4</v>
      </c>
      <c r="K122">
        <v>0</v>
      </c>
      <c r="L122">
        <v>0</v>
      </c>
      <c r="M122" t="str">
        <f>VLOOKUP(D122,StateLookup!A:A,1,FALSE)</f>
        <v>Arizona</v>
      </c>
    </row>
    <row r="123" spans="1:13" x14ac:dyDescent="0.25">
      <c r="A123" t="str">
        <f t="shared" si="1"/>
        <v>43883Arizona</v>
      </c>
      <c r="B123" t="s">
        <v>147</v>
      </c>
      <c r="C123" t="s">
        <v>148</v>
      </c>
      <c r="D123" t="s">
        <v>66</v>
      </c>
      <c r="F123" s="6">
        <v>43883</v>
      </c>
      <c r="G123">
        <v>-2</v>
      </c>
      <c r="H123">
        <v>-4</v>
      </c>
      <c r="I123">
        <v>-42</v>
      </c>
      <c r="J123">
        <v>-6</v>
      </c>
      <c r="K123">
        <v>-4</v>
      </c>
      <c r="L123">
        <v>3</v>
      </c>
      <c r="M123" t="str">
        <f>VLOOKUP(D123,StateLookup!A:A,1,FALSE)</f>
        <v>Arizona</v>
      </c>
    </row>
    <row r="124" spans="1:13" x14ac:dyDescent="0.25">
      <c r="A124" t="str">
        <f t="shared" si="1"/>
        <v>43884Arizona</v>
      </c>
      <c r="B124" t="s">
        <v>147</v>
      </c>
      <c r="C124" t="s">
        <v>148</v>
      </c>
      <c r="D124" t="s">
        <v>66</v>
      </c>
      <c r="F124" s="6">
        <v>43884</v>
      </c>
      <c r="G124">
        <v>6</v>
      </c>
      <c r="H124">
        <v>1</v>
      </c>
      <c r="I124">
        <v>6</v>
      </c>
      <c r="J124">
        <v>7</v>
      </c>
      <c r="K124">
        <v>1</v>
      </c>
      <c r="L124">
        <v>0</v>
      </c>
      <c r="M124" t="str">
        <f>VLOOKUP(D124,StateLookup!A:A,1,FALSE)</f>
        <v>Arizona</v>
      </c>
    </row>
    <row r="125" spans="1:13" x14ac:dyDescent="0.25">
      <c r="A125" t="str">
        <f t="shared" si="1"/>
        <v>43885Arizona</v>
      </c>
      <c r="B125" t="s">
        <v>147</v>
      </c>
      <c r="C125" t="s">
        <v>148</v>
      </c>
      <c r="D125" t="s">
        <v>66</v>
      </c>
      <c r="F125" s="6">
        <v>43885</v>
      </c>
      <c r="G125">
        <v>5</v>
      </c>
      <c r="H125">
        <v>1</v>
      </c>
      <c r="I125">
        <v>15</v>
      </c>
      <c r="J125">
        <v>5</v>
      </c>
      <c r="K125">
        <v>3</v>
      </c>
      <c r="L125">
        <v>0</v>
      </c>
      <c r="M125" t="str">
        <f>VLOOKUP(D125,StateLookup!A:A,1,FALSE)</f>
        <v>Arizona</v>
      </c>
    </row>
    <row r="126" spans="1:13" x14ac:dyDescent="0.25">
      <c r="A126" t="str">
        <f t="shared" si="1"/>
        <v>43886Arizona</v>
      </c>
      <c r="B126" t="s">
        <v>147</v>
      </c>
      <c r="C126" t="s">
        <v>148</v>
      </c>
      <c r="D126" t="s">
        <v>66</v>
      </c>
      <c r="F126" s="6">
        <v>43886</v>
      </c>
      <c r="G126">
        <v>5</v>
      </c>
      <c r="H126">
        <v>2</v>
      </c>
      <c r="I126">
        <v>9</v>
      </c>
      <c r="J126">
        <v>7</v>
      </c>
      <c r="K126">
        <v>3</v>
      </c>
      <c r="L126">
        <v>0</v>
      </c>
      <c r="M126" t="str">
        <f>VLOOKUP(D126,StateLookup!A:A,1,FALSE)</f>
        <v>Arizona</v>
      </c>
    </row>
    <row r="127" spans="1:13" x14ac:dyDescent="0.25">
      <c r="A127" t="str">
        <f t="shared" si="1"/>
        <v>43887Arizona</v>
      </c>
      <c r="B127" t="s">
        <v>147</v>
      </c>
      <c r="C127" t="s">
        <v>148</v>
      </c>
      <c r="D127" t="s">
        <v>66</v>
      </c>
      <c r="F127" s="6">
        <v>43887</v>
      </c>
      <c r="G127">
        <v>9</v>
      </c>
      <c r="H127">
        <v>4</v>
      </c>
      <c r="I127">
        <v>10</v>
      </c>
      <c r="J127">
        <v>9</v>
      </c>
      <c r="K127">
        <v>2</v>
      </c>
      <c r="L127">
        <v>-1</v>
      </c>
      <c r="M127" t="str">
        <f>VLOOKUP(D127,StateLookup!A:A,1,FALSE)</f>
        <v>Arizona</v>
      </c>
    </row>
    <row r="128" spans="1:13" x14ac:dyDescent="0.25">
      <c r="A128" t="str">
        <f t="shared" si="1"/>
        <v>43888Arizona</v>
      </c>
      <c r="B128" t="s">
        <v>147</v>
      </c>
      <c r="C128" t="s">
        <v>148</v>
      </c>
      <c r="D128" t="s">
        <v>66</v>
      </c>
      <c r="F128" s="6">
        <v>43888</v>
      </c>
      <c r="G128">
        <v>9</v>
      </c>
      <c r="H128">
        <v>4</v>
      </c>
      <c r="I128">
        <v>17</v>
      </c>
      <c r="J128">
        <v>6</v>
      </c>
      <c r="K128">
        <v>2</v>
      </c>
      <c r="L128">
        <v>-1</v>
      </c>
      <c r="M128" t="str">
        <f>VLOOKUP(D128,StateLookup!A:A,1,FALSE)</f>
        <v>Arizona</v>
      </c>
    </row>
    <row r="129" spans="1:13" x14ac:dyDescent="0.25">
      <c r="A129" t="str">
        <f t="shared" si="1"/>
        <v>43889Arizona</v>
      </c>
      <c r="B129" t="s">
        <v>147</v>
      </c>
      <c r="C129" t="s">
        <v>148</v>
      </c>
      <c r="D129" t="s">
        <v>66</v>
      </c>
      <c r="F129" s="6">
        <v>43889</v>
      </c>
      <c r="G129">
        <v>7</v>
      </c>
      <c r="H129">
        <v>5</v>
      </c>
      <c r="I129">
        <v>10</v>
      </c>
      <c r="J129">
        <v>7</v>
      </c>
      <c r="K129">
        <v>3</v>
      </c>
      <c r="L129">
        <v>-1</v>
      </c>
      <c r="M129" t="str">
        <f>VLOOKUP(D129,StateLookup!A:A,1,FALSE)</f>
        <v>Arizona</v>
      </c>
    </row>
    <row r="130" spans="1:13" x14ac:dyDescent="0.25">
      <c r="A130" t="str">
        <f t="shared" si="1"/>
        <v>43890Arizona</v>
      </c>
      <c r="B130" t="s">
        <v>147</v>
      </c>
      <c r="C130" t="s">
        <v>148</v>
      </c>
      <c r="D130" t="s">
        <v>66</v>
      </c>
      <c r="F130" s="6">
        <v>43890</v>
      </c>
      <c r="G130">
        <v>6</v>
      </c>
      <c r="H130">
        <v>6</v>
      </c>
      <c r="I130">
        <v>14</v>
      </c>
      <c r="J130">
        <v>7</v>
      </c>
      <c r="K130">
        <v>2</v>
      </c>
      <c r="L130">
        <v>-2</v>
      </c>
      <c r="M130" t="str">
        <f>VLOOKUP(D130,StateLookup!A:A,1,FALSE)</f>
        <v>Arizona</v>
      </c>
    </row>
    <row r="131" spans="1:13" x14ac:dyDescent="0.25">
      <c r="A131" t="str">
        <f t="shared" ref="A131:A194" si="2">F131&amp;D131</f>
        <v>43891Arizona</v>
      </c>
      <c r="B131" t="s">
        <v>147</v>
      </c>
      <c r="C131" t="s">
        <v>148</v>
      </c>
      <c r="D131" t="s">
        <v>66</v>
      </c>
      <c r="F131" s="6">
        <v>43891</v>
      </c>
      <c r="G131">
        <v>12</v>
      </c>
      <c r="H131">
        <v>7</v>
      </c>
      <c r="I131">
        <v>21</v>
      </c>
      <c r="J131">
        <v>8</v>
      </c>
      <c r="K131">
        <v>3</v>
      </c>
      <c r="L131">
        <v>-1</v>
      </c>
      <c r="M131" t="str">
        <f>VLOOKUP(D131,StateLookup!A:A,1,FALSE)</f>
        <v>Arizona</v>
      </c>
    </row>
    <row r="132" spans="1:13" x14ac:dyDescent="0.25">
      <c r="A132" t="str">
        <f t="shared" si="2"/>
        <v>43892Arizona</v>
      </c>
      <c r="B132" t="s">
        <v>147</v>
      </c>
      <c r="C132" t="s">
        <v>148</v>
      </c>
      <c r="D132" t="s">
        <v>66</v>
      </c>
      <c r="F132" s="6">
        <v>43892</v>
      </c>
      <c r="G132">
        <v>8</v>
      </c>
      <c r="H132">
        <v>4</v>
      </c>
      <c r="I132">
        <v>4</v>
      </c>
      <c r="J132">
        <v>4</v>
      </c>
      <c r="K132">
        <v>3</v>
      </c>
      <c r="L132">
        <v>0</v>
      </c>
      <c r="M132" t="str">
        <f>VLOOKUP(D132,StateLookup!A:A,1,FALSE)</f>
        <v>Arizona</v>
      </c>
    </row>
    <row r="133" spans="1:13" x14ac:dyDescent="0.25">
      <c r="A133" t="str">
        <f t="shared" si="2"/>
        <v>43893Arizona</v>
      </c>
      <c r="B133" t="s">
        <v>147</v>
      </c>
      <c r="C133" t="s">
        <v>148</v>
      </c>
      <c r="D133" t="s">
        <v>66</v>
      </c>
      <c r="F133" s="6">
        <v>43893</v>
      </c>
      <c r="G133">
        <v>9</v>
      </c>
      <c r="H133">
        <v>8</v>
      </c>
      <c r="I133">
        <v>11</v>
      </c>
      <c r="J133">
        <v>6</v>
      </c>
      <c r="K133">
        <v>3</v>
      </c>
      <c r="L133">
        <v>-1</v>
      </c>
      <c r="M133" t="str">
        <f>VLOOKUP(D133,StateLookup!A:A,1,FALSE)</f>
        <v>Arizona</v>
      </c>
    </row>
    <row r="134" spans="1:13" x14ac:dyDescent="0.25">
      <c r="A134" t="str">
        <f t="shared" si="2"/>
        <v>43894Arizona</v>
      </c>
      <c r="B134" t="s">
        <v>147</v>
      </c>
      <c r="C134" t="s">
        <v>148</v>
      </c>
      <c r="D134" t="s">
        <v>66</v>
      </c>
      <c r="F134" s="6">
        <v>43894</v>
      </c>
      <c r="G134">
        <v>8</v>
      </c>
      <c r="H134">
        <v>8</v>
      </c>
      <c r="I134">
        <v>17</v>
      </c>
      <c r="J134">
        <v>7</v>
      </c>
      <c r="K134">
        <v>2</v>
      </c>
      <c r="L134">
        <v>-1</v>
      </c>
      <c r="M134" t="str">
        <f>VLOOKUP(D134,StateLookup!A:A,1,FALSE)</f>
        <v>Arizona</v>
      </c>
    </row>
    <row r="135" spans="1:13" x14ac:dyDescent="0.25">
      <c r="A135" t="str">
        <f t="shared" si="2"/>
        <v>43895Arizona</v>
      </c>
      <c r="B135" t="s">
        <v>147</v>
      </c>
      <c r="C135" t="s">
        <v>148</v>
      </c>
      <c r="D135" t="s">
        <v>66</v>
      </c>
      <c r="F135" s="6">
        <v>43895</v>
      </c>
      <c r="G135">
        <v>9</v>
      </c>
      <c r="H135">
        <v>6</v>
      </c>
      <c r="I135">
        <v>22</v>
      </c>
      <c r="J135">
        <v>5</v>
      </c>
      <c r="K135">
        <v>2</v>
      </c>
      <c r="L135">
        <v>-1</v>
      </c>
      <c r="M135" t="str">
        <f>VLOOKUP(D135,StateLookup!A:A,1,FALSE)</f>
        <v>Arizona</v>
      </c>
    </row>
    <row r="136" spans="1:13" x14ac:dyDescent="0.25">
      <c r="A136" t="str">
        <f t="shared" si="2"/>
        <v>43896Arizona</v>
      </c>
      <c r="B136" t="s">
        <v>147</v>
      </c>
      <c r="C136" t="s">
        <v>148</v>
      </c>
      <c r="D136" t="s">
        <v>66</v>
      </c>
      <c r="F136" s="6">
        <v>43896</v>
      </c>
      <c r="G136">
        <v>6</v>
      </c>
      <c r="H136">
        <v>6</v>
      </c>
      <c r="I136">
        <v>20</v>
      </c>
      <c r="J136">
        <v>8</v>
      </c>
      <c r="K136">
        <v>1</v>
      </c>
      <c r="L136">
        <v>-1</v>
      </c>
      <c r="M136" t="str">
        <f>VLOOKUP(D136,StateLookup!A:A,1,FALSE)</f>
        <v>Arizona</v>
      </c>
    </row>
    <row r="137" spans="1:13" x14ac:dyDescent="0.25">
      <c r="A137" t="str">
        <f t="shared" si="2"/>
        <v>43897Arizona</v>
      </c>
      <c r="B137" t="s">
        <v>147</v>
      </c>
      <c r="C137" t="s">
        <v>148</v>
      </c>
      <c r="D137" t="s">
        <v>66</v>
      </c>
      <c r="F137" s="6">
        <v>43897</v>
      </c>
      <c r="G137">
        <v>4</v>
      </c>
      <c r="H137">
        <v>5</v>
      </c>
      <c r="I137">
        <v>18</v>
      </c>
      <c r="J137">
        <v>9</v>
      </c>
      <c r="K137">
        <v>1</v>
      </c>
      <c r="L137">
        <v>-2</v>
      </c>
      <c r="M137" t="str">
        <f>VLOOKUP(D137,StateLookup!A:A,1,FALSE)</f>
        <v>Arizona</v>
      </c>
    </row>
    <row r="138" spans="1:13" x14ac:dyDescent="0.25">
      <c r="A138" t="str">
        <f t="shared" si="2"/>
        <v>43898Arizona</v>
      </c>
      <c r="B138" t="s">
        <v>147</v>
      </c>
      <c r="C138" t="s">
        <v>148</v>
      </c>
      <c r="D138" t="s">
        <v>66</v>
      </c>
      <c r="F138" s="6">
        <v>43898</v>
      </c>
      <c r="G138">
        <v>9</v>
      </c>
      <c r="H138">
        <v>4</v>
      </c>
      <c r="I138">
        <v>22</v>
      </c>
      <c r="J138">
        <v>7</v>
      </c>
      <c r="K138">
        <v>1</v>
      </c>
      <c r="L138">
        <v>-2</v>
      </c>
      <c r="M138" t="str">
        <f>VLOOKUP(D138,StateLookup!A:A,1,FALSE)</f>
        <v>Arizona</v>
      </c>
    </row>
    <row r="139" spans="1:13" x14ac:dyDescent="0.25">
      <c r="A139" t="str">
        <f t="shared" si="2"/>
        <v>43899Arizona</v>
      </c>
      <c r="B139" t="s">
        <v>147</v>
      </c>
      <c r="C139" t="s">
        <v>148</v>
      </c>
      <c r="D139" t="s">
        <v>66</v>
      </c>
      <c r="F139" s="6">
        <v>43899</v>
      </c>
      <c r="G139">
        <v>9</v>
      </c>
      <c r="H139">
        <v>4</v>
      </c>
      <c r="I139">
        <v>32</v>
      </c>
      <c r="J139">
        <v>4</v>
      </c>
      <c r="K139">
        <v>-7</v>
      </c>
      <c r="L139">
        <v>0</v>
      </c>
      <c r="M139" t="str">
        <f>VLOOKUP(D139,StateLookup!A:A,1,FALSE)</f>
        <v>Arizona</v>
      </c>
    </row>
    <row r="140" spans="1:13" x14ac:dyDescent="0.25">
      <c r="A140" t="str">
        <f t="shared" si="2"/>
        <v>43900Arizona</v>
      </c>
      <c r="B140" t="s">
        <v>147</v>
      </c>
      <c r="C140" t="s">
        <v>148</v>
      </c>
      <c r="D140" t="s">
        <v>66</v>
      </c>
      <c r="F140" s="6">
        <v>43900</v>
      </c>
      <c r="G140">
        <v>6</v>
      </c>
      <c r="H140">
        <v>3</v>
      </c>
      <c r="I140">
        <v>4</v>
      </c>
      <c r="J140">
        <v>2</v>
      </c>
      <c r="K140">
        <v>-8</v>
      </c>
      <c r="L140">
        <v>2</v>
      </c>
      <c r="M140" t="str">
        <f>VLOOKUP(D140,StateLookup!A:A,1,FALSE)</f>
        <v>Arizona</v>
      </c>
    </row>
    <row r="141" spans="1:13" x14ac:dyDescent="0.25">
      <c r="A141" t="str">
        <f t="shared" si="2"/>
        <v>43901Arizona</v>
      </c>
      <c r="B141" t="s">
        <v>147</v>
      </c>
      <c r="C141" t="s">
        <v>148</v>
      </c>
      <c r="D141" t="s">
        <v>66</v>
      </c>
      <c r="F141" s="6">
        <v>43901</v>
      </c>
      <c r="G141">
        <v>5</v>
      </c>
      <c r="H141">
        <v>6</v>
      </c>
      <c r="I141">
        <v>-14</v>
      </c>
      <c r="J141">
        <v>-2</v>
      </c>
      <c r="K141">
        <v>-10</v>
      </c>
      <c r="L141">
        <v>3</v>
      </c>
      <c r="M141" t="str">
        <f>VLOOKUP(D141,StateLookup!A:A,1,FALSE)</f>
        <v>Arizona</v>
      </c>
    </row>
    <row r="142" spans="1:13" x14ac:dyDescent="0.25">
      <c r="A142" t="str">
        <f t="shared" si="2"/>
        <v>43902Arizona</v>
      </c>
      <c r="B142" t="s">
        <v>147</v>
      </c>
      <c r="C142" t="s">
        <v>148</v>
      </c>
      <c r="D142" t="s">
        <v>66</v>
      </c>
      <c r="F142" s="6">
        <v>43902</v>
      </c>
      <c r="G142">
        <v>6</v>
      </c>
      <c r="H142">
        <v>15</v>
      </c>
      <c r="I142">
        <v>-15</v>
      </c>
      <c r="J142">
        <v>-6</v>
      </c>
      <c r="K142">
        <v>-12</v>
      </c>
      <c r="L142">
        <v>4</v>
      </c>
      <c r="M142" t="str">
        <f>VLOOKUP(D142,StateLookup!A:A,1,FALSE)</f>
        <v>Arizona</v>
      </c>
    </row>
    <row r="143" spans="1:13" x14ac:dyDescent="0.25">
      <c r="A143" t="str">
        <f t="shared" si="2"/>
        <v>43903Arizona</v>
      </c>
      <c r="B143" t="s">
        <v>147</v>
      </c>
      <c r="C143" t="s">
        <v>148</v>
      </c>
      <c r="D143" t="s">
        <v>66</v>
      </c>
      <c r="F143" s="6">
        <v>43903</v>
      </c>
      <c r="G143">
        <v>0</v>
      </c>
      <c r="H143">
        <v>20</v>
      </c>
      <c r="I143">
        <v>-16</v>
      </c>
      <c r="J143">
        <v>-7</v>
      </c>
      <c r="K143">
        <v>-12</v>
      </c>
      <c r="L143">
        <v>4</v>
      </c>
      <c r="M143" t="str">
        <f>VLOOKUP(D143,StateLookup!A:A,1,FALSE)</f>
        <v>Arizona</v>
      </c>
    </row>
    <row r="144" spans="1:13" x14ac:dyDescent="0.25">
      <c r="A144" t="str">
        <f t="shared" si="2"/>
        <v>43904Arizona</v>
      </c>
      <c r="B144" t="s">
        <v>147</v>
      </c>
      <c r="C144" t="s">
        <v>148</v>
      </c>
      <c r="D144" t="s">
        <v>66</v>
      </c>
      <c r="F144" s="6">
        <v>43904</v>
      </c>
      <c r="G144">
        <v>-5</v>
      </c>
      <c r="H144">
        <v>18</v>
      </c>
      <c r="I144">
        <v>-6</v>
      </c>
      <c r="J144">
        <v>-2</v>
      </c>
      <c r="K144">
        <v>-2</v>
      </c>
      <c r="L144">
        <v>2</v>
      </c>
      <c r="M144" t="str">
        <f>VLOOKUP(D144,StateLookup!A:A,1,FALSE)</f>
        <v>Arizona</v>
      </c>
    </row>
    <row r="145" spans="1:13" x14ac:dyDescent="0.25">
      <c r="A145" t="str">
        <f t="shared" si="2"/>
        <v>43905Arizona</v>
      </c>
      <c r="B145" t="s">
        <v>147</v>
      </c>
      <c r="C145" t="s">
        <v>148</v>
      </c>
      <c r="D145" t="s">
        <v>66</v>
      </c>
      <c r="F145" s="6">
        <v>43905</v>
      </c>
      <c r="G145">
        <v>-2</v>
      </c>
      <c r="H145">
        <v>16</v>
      </c>
      <c r="I145">
        <v>15</v>
      </c>
      <c r="J145">
        <v>-3</v>
      </c>
      <c r="K145">
        <v>-4</v>
      </c>
      <c r="L145">
        <v>1</v>
      </c>
      <c r="M145" t="str">
        <f>VLOOKUP(D145,StateLookup!A:A,1,FALSE)</f>
        <v>Arizona</v>
      </c>
    </row>
    <row r="146" spans="1:13" x14ac:dyDescent="0.25">
      <c r="A146" t="str">
        <f t="shared" si="2"/>
        <v>43906Arizona</v>
      </c>
      <c r="B146" t="s">
        <v>147</v>
      </c>
      <c r="C146" t="s">
        <v>148</v>
      </c>
      <c r="D146" t="s">
        <v>66</v>
      </c>
      <c r="F146" s="6">
        <v>43906</v>
      </c>
      <c r="G146">
        <v>0</v>
      </c>
      <c r="H146">
        <v>22</v>
      </c>
      <c r="I146">
        <v>13</v>
      </c>
      <c r="J146">
        <v>-9</v>
      </c>
      <c r="K146">
        <v>-19</v>
      </c>
      <c r="L146">
        <v>5</v>
      </c>
      <c r="M146" t="str">
        <f>VLOOKUP(D146,StateLookup!A:A,1,FALSE)</f>
        <v>Arizona</v>
      </c>
    </row>
    <row r="147" spans="1:13" x14ac:dyDescent="0.25">
      <c r="A147" t="str">
        <f t="shared" si="2"/>
        <v>43907Arizona</v>
      </c>
      <c r="B147" t="s">
        <v>147</v>
      </c>
      <c r="C147" t="s">
        <v>148</v>
      </c>
      <c r="D147" t="s">
        <v>66</v>
      </c>
      <c r="F147" s="6">
        <v>43907</v>
      </c>
      <c r="G147">
        <v>-9</v>
      </c>
      <c r="H147">
        <v>20</v>
      </c>
      <c r="I147">
        <v>9</v>
      </c>
      <c r="J147">
        <v>-9</v>
      </c>
      <c r="K147">
        <v>-24</v>
      </c>
      <c r="L147">
        <v>8</v>
      </c>
      <c r="M147" t="str">
        <f>VLOOKUP(D147,StateLookup!A:A,1,FALSE)</f>
        <v>Arizona</v>
      </c>
    </row>
    <row r="148" spans="1:13" x14ac:dyDescent="0.25">
      <c r="A148" t="str">
        <f t="shared" si="2"/>
        <v>43908Arizona</v>
      </c>
      <c r="B148" t="s">
        <v>147</v>
      </c>
      <c r="C148" t="s">
        <v>148</v>
      </c>
      <c r="D148" t="s">
        <v>66</v>
      </c>
      <c r="F148" s="6">
        <v>43908</v>
      </c>
      <c r="G148">
        <v>-23</v>
      </c>
      <c r="H148">
        <v>6</v>
      </c>
      <c r="I148">
        <v>-38</v>
      </c>
      <c r="J148">
        <v>-21</v>
      </c>
      <c r="K148">
        <v>-31</v>
      </c>
      <c r="L148">
        <v>12</v>
      </c>
      <c r="M148" t="str">
        <f>VLOOKUP(D148,StateLookup!A:A,1,FALSE)</f>
        <v>Arizona</v>
      </c>
    </row>
    <row r="149" spans="1:13" x14ac:dyDescent="0.25">
      <c r="A149" t="str">
        <f t="shared" si="2"/>
        <v>43909Arizona</v>
      </c>
      <c r="B149" t="s">
        <v>147</v>
      </c>
      <c r="C149" t="s">
        <v>148</v>
      </c>
      <c r="D149" t="s">
        <v>66</v>
      </c>
      <c r="F149" s="6">
        <v>43909</v>
      </c>
      <c r="G149">
        <v>-22</v>
      </c>
      <c r="H149">
        <v>7</v>
      </c>
      <c r="I149">
        <v>-8</v>
      </c>
      <c r="J149">
        <v>-23</v>
      </c>
      <c r="K149">
        <v>-33</v>
      </c>
      <c r="L149">
        <v>13</v>
      </c>
      <c r="M149" t="str">
        <f>VLOOKUP(D149,StateLookup!A:A,1,FALSE)</f>
        <v>Arizona</v>
      </c>
    </row>
    <row r="150" spans="1:13" x14ac:dyDescent="0.25">
      <c r="A150" t="str">
        <f t="shared" si="2"/>
        <v>43910Arizona</v>
      </c>
      <c r="B150" t="s">
        <v>147</v>
      </c>
      <c r="C150" t="s">
        <v>148</v>
      </c>
      <c r="D150" t="s">
        <v>66</v>
      </c>
      <c r="F150" s="6">
        <v>43910</v>
      </c>
      <c r="G150">
        <v>-28</v>
      </c>
      <c r="H150">
        <v>6</v>
      </c>
      <c r="I150">
        <v>-6</v>
      </c>
      <c r="J150">
        <v>-25</v>
      </c>
      <c r="K150">
        <v>-33</v>
      </c>
      <c r="L150">
        <v>14</v>
      </c>
      <c r="M150" t="str">
        <f>VLOOKUP(D150,StateLookup!A:A,1,FALSE)</f>
        <v>Arizona</v>
      </c>
    </row>
    <row r="151" spans="1:13" x14ac:dyDescent="0.25">
      <c r="A151" t="str">
        <f t="shared" si="2"/>
        <v>43911Arizona</v>
      </c>
      <c r="B151" t="s">
        <v>147</v>
      </c>
      <c r="C151" t="s">
        <v>148</v>
      </c>
      <c r="D151" t="s">
        <v>66</v>
      </c>
      <c r="F151" s="6">
        <v>43911</v>
      </c>
      <c r="G151">
        <v>-36</v>
      </c>
      <c r="H151">
        <v>-1</v>
      </c>
      <c r="I151">
        <v>-14</v>
      </c>
      <c r="J151">
        <v>-26</v>
      </c>
      <c r="K151">
        <v>-22</v>
      </c>
      <c r="L151">
        <v>10</v>
      </c>
      <c r="M151" t="str">
        <f>VLOOKUP(D151,StateLookup!A:A,1,FALSE)</f>
        <v>Arizona</v>
      </c>
    </row>
    <row r="152" spans="1:13" x14ac:dyDescent="0.25">
      <c r="A152" t="str">
        <f t="shared" si="2"/>
        <v>43912Arizona</v>
      </c>
      <c r="B152" t="s">
        <v>147</v>
      </c>
      <c r="C152" t="s">
        <v>148</v>
      </c>
      <c r="D152" t="s">
        <v>66</v>
      </c>
      <c r="F152" s="6">
        <v>43912</v>
      </c>
      <c r="G152">
        <v>-37</v>
      </c>
      <c r="H152">
        <v>-10</v>
      </c>
      <c r="I152">
        <v>0</v>
      </c>
      <c r="J152">
        <v>-33</v>
      </c>
      <c r="K152">
        <v>-28</v>
      </c>
      <c r="L152">
        <v>8</v>
      </c>
      <c r="M152" t="str">
        <f>VLOOKUP(D152,StateLookup!A:A,1,FALSE)</f>
        <v>Arizona</v>
      </c>
    </row>
    <row r="153" spans="1:13" x14ac:dyDescent="0.25">
      <c r="A153" t="str">
        <f t="shared" si="2"/>
        <v>43913Arizona</v>
      </c>
      <c r="B153" t="s">
        <v>147</v>
      </c>
      <c r="C153" t="s">
        <v>148</v>
      </c>
      <c r="D153" t="s">
        <v>66</v>
      </c>
      <c r="F153" s="6">
        <v>43913</v>
      </c>
      <c r="G153">
        <v>-31</v>
      </c>
      <c r="H153">
        <v>-10</v>
      </c>
      <c r="I153">
        <v>-3</v>
      </c>
      <c r="J153">
        <v>-33</v>
      </c>
      <c r="K153">
        <v>-37</v>
      </c>
      <c r="L153">
        <v>13</v>
      </c>
      <c r="M153" t="str">
        <f>VLOOKUP(D153,StateLookup!A:A,1,FALSE)</f>
        <v>Arizona</v>
      </c>
    </row>
    <row r="154" spans="1:13" x14ac:dyDescent="0.25">
      <c r="A154" t="str">
        <f t="shared" si="2"/>
        <v>43914Arizona</v>
      </c>
      <c r="B154" t="s">
        <v>147</v>
      </c>
      <c r="C154" t="s">
        <v>148</v>
      </c>
      <c r="D154" t="s">
        <v>66</v>
      </c>
      <c r="F154" s="6">
        <v>43914</v>
      </c>
      <c r="G154">
        <v>-32</v>
      </c>
      <c r="H154">
        <v>-9</v>
      </c>
      <c r="I154">
        <v>0</v>
      </c>
      <c r="J154">
        <v>-31</v>
      </c>
      <c r="K154">
        <v>-39</v>
      </c>
      <c r="L154">
        <v>15</v>
      </c>
      <c r="M154" t="str">
        <f>VLOOKUP(D154,StateLookup!A:A,1,FALSE)</f>
        <v>Arizona</v>
      </c>
    </row>
    <row r="155" spans="1:13" x14ac:dyDescent="0.25">
      <c r="A155" t="str">
        <f t="shared" si="2"/>
        <v>43915Arizona</v>
      </c>
      <c r="B155" t="s">
        <v>147</v>
      </c>
      <c r="C155" t="s">
        <v>148</v>
      </c>
      <c r="D155" t="s">
        <v>66</v>
      </c>
      <c r="F155" s="6">
        <v>43915</v>
      </c>
      <c r="G155">
        <v>-33</v>
      </c>
      <c r="H155">
        <v>-11</v>
      </c>
      <c r="I155">
        <v>-7</v>
      </c>
      <c r="J155">
        <v>-32</v>
      </c>
      <c r="K155">
        <v>-41</v>
      </c>
      <c r="L155">
        <v>15</v>
      </c>
      <c r="M155" t="str">
        <f>VLOOKUP(D155,StateLookup!A:A,1,FALSE)</f>
        <v>Arizona</v>
      </c>
    </row>
    <row r="156" spans="1:13" x14ac:dyDescent="0.25">
      <c r="A156" t="str">
        <f t="shared" si="2"/>
        <v>43916Arizona</v>
      </c>
      <c r="B156" t="s">
        <v>147</v>
      </c>
      <c r="C156" t="s">
        <v>148</v>
      </c>
      <c r="D156" t="s">
        <v>66</v>
      </c>
      <c r="F156" s="6">
        <v>43916</v>
      </c>
      <c r="G156">
        <v>-34</v>
      </c>
      <c r="H156">
        <v>-12</v>
      </c>
      <c r="I156">
        <v>-9</v>
      </c>
      <c r="J156">
        <v>-36</v>
      </c>
      <c r="K156">
        <v>-42</v>
      </c>
      <c r="L156">
        <v>16</v>
      </c>
      <c r="M156" t="str">
        <f>VLOOKUP(D156,StateLookup!A:A,1,FALSE)</f>
        <v>Arizona</v>
      </c>
    </row>
    <row r="157" spans="1:13" x14ac:dyDescent="0.25">
      <c r="A157" t="str">
        <f t="shared" si="2"/>
        <v>43917Arizona</v>
      </c>
      <c r="B157" t="s">
        <v>147</v>
      </c>
      <c r="C157" t="s">
        <v>148</v>
      </c>
      <c r="D157" t="s">
        <v>66</v>
      </c>
      <c r="F157" s="6">
        <v>43917</v>
      </c>
      <c r="G157">
        <v>-38</v>
      </c>
      <c r="H157">
        <v>-14</v>
      </c>
      <c r="I157">
        <v>-22</v>
      </c>
      <c r="J157">
        <v>-39</v>
      </c>
      <c r="K157">
        <v>-41</v>
      </c>
      <c r="L157">
        <v>18</v>
      </c>
      <c r="M157" t="str">
        <f>VLOOKUP(D157,StateLookup!A:A,1,FALSE)</f>
        <v>Arizona</v>
      </c>
    </row>
    <row r="158" spans="1:13" x14ac:dyDescent="0.25">
      <c r="A158" t="str">
        <f t="shared" si="2"/>
        <v>43918Arizona</v>
      </c>
      <c r="B158" t="s">
        <v>147</v>
      </c>
      <c r="C158" t="s">
        <v>148</v>
      </c>
      <c r="D158" t="s">
        <v>66</v>
      </c>
      <c r="F158" s="6">
        <v>43918</v>
      </c>
      <c r="G158">
        <v>-41</v>
      </c>
      <c r="H158">
        <v>-15</v>
      </c>
      <c r="I158">
        <v>-24</v>
      </c>
      <c r="J158">
        <v>-37</v>
      </c>
      <c r="K158">
        <v>-29</v>
      </c>
      <c r="L158">
        <v>12</v>
      </c>
      <c r="M158" t="str">
        <f>VLOOKUP(D158,StateLookup!A:A,1,FALSE)</f>
        <v>Arizona</v>
      </c>
    </row>
    <row r="159" spans="1:13" x14ac:dyDescent="0.25">
      <c r="A159" t="str">
        <f t="shared" si="2"/>
        <v>43919Arizona</v>
      </c>
      <c r="B159" t="s">
        <v>147</v>
      </c>
      <c r="C159" t="s">
        <v>148</v>
      </c>
      <c r="D159" t="s">
        <v>66</v>
      </c>
      <c r="F159" s="6">
        <v>43919</v>
      </c>
      <c r="G159">
        <v>-40</v>
      </c>
      <c r="H159">
        <v>-17</v>
      </c>
      <c r="I159">
        <v>-7</v>
      </c>
      <c r="J159">
        <v>-41</v>
      </c>
      <c r="K159">
        <v>-33</v>
      </c>
      <c r="L159">
        <v>10</v>
      </c>
      <c r="M159" t="str">
        <f>VLOOKUP(D159,StateLookup!A:A,1,FALSE)</f>
        <v>Arizona</v>
      </c>
    </row>
    <row r="160" spans="1:13" x14ac:dyDescent="0.25">
      <c r="A160" t="str">
        <f t="shared" si="2"/>
        <v>43920Arizona</v>
      </c>
      <c r="B160" t="s">
        <v>147</v>
      </c>
      <c r="C160" t="s">
        <v>148</v>
      </c>
      <c r="D160" t="s">
        <v>66</v>
      </c>
      <c r="F160" s="6">
        <v>43920</v>
      </c>
      <c r="G160">
        <v>-30</v>
      </c>
      <c r="H160">
        <v>-9</v>
      </c>
      <c r="I160">
        <v>-6</v>
      </c>
      <c r="J160">
        <v>-37</v>
      </c>
      <c r="K160">
        <v>-42</v>
      </c>
      <c r="L160">
        <v>14</v>
      </c>
      <c r="M160" t="str">
        <f>VLOOKUP(D160,StateLookup!A:A,1,FALSE)</f>
        <v>Arizona</v>
      </c>
    </row>
    <row r="161" spans="1:13" x14ac:dyDescent="0.25">
      <c r="A161" t="str">
        <f t="shared" si="2"/>
        <v>43921Arizona</v>
      </c>
      <c r="B161" t="s">
        <v>147</v>
      </c>
      <c r="C161" t="s">
        <v>148</v>
      </c>
      <c r="D161" t="s">
        <v>66</v>
      </c>
      <c r="F161" s="6">
        <v>43921</v>
      </c>
      <c r="G161">
        <v>-33</v>
      </c>
      <c r="H161">
        <v>-10</v>
      </c>
      <c r="I161">
        <v>-17</v>
      </c>
      <c r="J161">
        <v>-35</v>
      </c>
      <c r="K161">
        <v>-44</v>
      </c>
      <c r="L161">
        <v>16</v>
      </c>
      <c r="M161" t="str">
        <f>VLOOKUP(D161,StateLookup!A:A,1,FALSE)</f>
        <v>Arizona</v>
      </c>
    </row>
    <row r="162" spans="1:13" x14ac:dyDescent="0.25">
      <c r="A162" t="str">
        <f t="shared" si="2"/>
        <v>43922Arizona</v>
      </c>
      <c r="B162" t="s">
        <v>147</v>
      </c>
      <c r="C162" t="s">
        <v>148</v>
      </c>
      <c r="D162" t="s">
        <v>66</v>
      </c>
      <c r="F162" s="6">
        <v>43922</v>
      </c>
      <c r="G162">
        <v>-38</v>
      </c>
      <c r="H162">
        <v>-15</v>
      </c>
      <c r="I162">
        <v>-20</v>
      </c>
      <c r="J162">
        <v>-37</v>
      </c>
      <c r="K162">
        <v>-47</v>
      </c>
      <c r="L162">
        <v>17</v>
      </c>
      <c r="M162" t="str">
        <f>VLOOKUP(D162,StateLookup!A:A,1,FALSE)</f>
        <v>Arizona</v>
      </c>
    </row>
    <row r="163" spans="1:13" x14ac:dyDescent="0.25">
      <c r="A163" t="str">
        <f t="shared" si="2"/>
        <v>43923Arizona</v>
      </c>
      <c r="B163" t="s">
        <v>147</v>
      </c>
      <c r="C163" t="s">
        <v>148</v>
      </c>
      <c r="D163" t="s">
        <v>66</v>
      </c>
      <c r="F163" s="6">
        <v>43923</v>
      </c>
      <c r="G163">
        <v>-38</v>
      </c>
      <c r="H163">
        <v>-16</v>
      </c>
      <c r="I163">
        <v>-17</v>
      </c>
      <c r="J163">
        <v>-40</v>
      </c>
      <c r="K163">
        <v>-47</v>
      </c>
      <c r="L163">
        <v>18</v>
      </c>
      <c r="M163" t="str">
        <f>VLOOKUP(D163,StateLookup!A:A,1,FALSE)</f>
        <v>Arizona</v>
      </c>
    </row>
    <row r="164" spans="1:13" x14ac:dyDescent="0.25">
      <c r="A164" t="str">
        <f t="shared" si="2"/>
        <v>43924Arizona</v>
      </c>
      <c r="B164" t="s">
        <v>147</v>
      </c>
      <c r="C164" t="s">
        <v>148</v>
      </c>
      <c r="D164" t="s">
        <v>66</v>
      </c>
      <c r="F164" s="6">
        <v>43924</v>
      </c>
      <c r="G164">
        <v>-38</v>
      </c>
      <c r="H164">
        <v>-13</v>
      </c>
      <c r="I164">
        <v>-21</v>
      </c>
      <c r="J164">
        <v>-41</v>
      </c>
      <c r="K164">
        <v>-46</v>
      </c>
      <c r="L164">
        <v>19</v>
      </c>
      <c r="M164" t="str">
        <f>VLOOKUP(D164,StateLookup!A:A,1,FALSE)</f>
        <v>Arizona</v>
      </c>
    </row>
    <row r="165" spans="1:13" x14ac:dyDescent="0.25">
      <c r="A165" t="str">
        <f t="shared" si="2"/>
        <v>43925Arizona</v>
      </c>
      <c r="B165" t="s">
        <v>147</v>
      </c>
      <c r="C165" t="s">
        <v>148</v>
      </c>
      <c r="D165" t="s">
        <v>66</v>
      </c>
      <c r="F165" s="6">
        <v>43925</v>
      </c>
      <c r="G165">
        <v>-44</v>
      </c>
      <c r="H165">
        <v>-16</v>
      </c>
      <c r="I165">
        <v>-36</v>
      </c>
      <c r="J165">
        <v>-43</v>
      </c>
      <c r="K165">
        <v>-34</v>
      </c>
      <c r="L165">
        <v>13</v>
      </c>
      <c r="M165" t="str">
        <f>VLOOKUP(D165,StateLookup!A:A,1,FALSE)</f>
        <v>Arizona</v>
      </c>
    </row>
    <row r="166" spans="1:13" x14ac:dyDescent="0.25">
      <c r="A166" t="str">
        <f t="shared" si="2"/>
        <v>43926Arizona</v>
      </c>
      <c r="B166" t="s">
        <v>147</v>
      </c>
      <c r="C166" t="s">
        <v>148</v>
      </c>
      <c r="D166" t="s">
        <v>66</v>
      </c>
      <c r="F166" s="6">
        <v>43926</v>
      </c>
      <c r="G166">
        <v>-43</v>
      </c>
      <c r="H166">
        <v>-19</v>
      </c>
      <c r="I166">
        <v>-23</v>
      </c>
      <c r="J166">
        <v>-47</v>
      </c>
      <c r="K166">
        <v>-37</v>
      </c>
      <c r="L166">
        <v>11</v>
      </c>
      <c r="M166" t="str">
        <f>VLOOKUP(D166,StateLookup!A:A,1,FALSE)</f>
        <v>Arizona</v>
      </c>
    </row>
    <row r="167" spans="1:13" x14ac:dyDescent="0.25">
      <c r="A167" t="str">
        <f t="shared" si="2"/>
        <v>43927Arizona</v>
      </c>
      <c r="B167" t="s">
        <v>147</v>
      </c>
      <c r="C167" t="s">
        <v>148</v>
      </c>
      <c r="D167" t="s">
        <v>66</v>
      </c>
      <c r="F167" s="6">
        <v>43927</v>
      </c>
      <c r="G167">
        <v>-38</v>
      </c>
      <c r="H167">
        <v>-18</v>
      </c>
      <c r="I167">
        <v>-18</v>
      </c>
      <c r="J167">
        <v>-41</v>
      </c>
      <c r="K167">
        <v>-47</v>
      </c>
      <c r="L167">
        <v>17</v>
      </c>
      <c r="M167" t="str">
        <f>VLOOKUP(D167,StateLookup!A:A,1,FALSE)</f>
        <v>Arizona</v>
      </c>
    </row>
    <row r="168" spans="1:13" x14ac:dyDescent="0.25">
      <c r="A168" t="str">
        <f t="shared" si="2"/>
        <v>43928Arizona</v>
      </c>
      <c r="B168" t="s">
        <v>147</v>
      </c>
      <c r="C168" t="s">
        <v>148</v>
      </c>
      <c r="D168" t="s">
        <v>66</v>
      </c>
      <c r="F168" s="6">
        <v>43928</v>
      </c>
      <c r="G168">
        <v>-38</v>
      </c>
      <c r="H168">
        <v>-15</v>
      </c>
      <c r="I168">
        <v>-18</v>
      </c>
      <c r="J168">
        <v>-39</v>
      </c>
      <c r="K168">
        <v>-48</v>
      </c>
      <c r="L168">
        <v>17</v>
      </c>
      <c r="M168" t="str">
        <f>VLOOKUP(D168,StateLookup!A:A,1,FALSE)</f>
        <v>Arizona</v>
      </c>
    </row>
    <row r="169" spans="1:13" x14ac:dyDescent="0.25">
      <c r="A169" t="str">
        <f t="shared" si="2"/>
        <v>43929Arizona</v>
      </c>
      <c r="B169" t="s">
        <v>147</v>
      </c>
      <c r="C169" t="s">
        <v>148</v>
      </c>
      <c r="D169" t="s">
        <v>66</v>
      </c>
      <c r="F169" s="6">
        <v>43929</v>
      </c>
      <c r="G169">
        <v>-39</v>
      </c>
      <c r="H169">
        <v>-16</v>
      </c>
      <c r="I169">
        <v>-27</v>
      </c>
      <c r="J169">
        <v>-41</v>
      </c>
      <c r="K169">
        <v>-49</v>
      </c>
      <c r="L169">
        <v>18</v>
      </c>
      <c r="M169" t="str">
        <f>VLOOKUP(D169,StateLookup!A:A,1,FALSE)</f>
        <v>Arizona</v>
      </c>
    </row>
    <row r="170" spans="1:13" x14ac:dyDescent="0.25">
      <c r="A170" t="str">
        <f t="shared" si="2"/>
        <v>43930Arizona</v>
      </c>
      <c r="B170" t="s">
        <v>147</v>
      </c>
      <c r="C170" t="s">
        <v>148</v>
      </c>
      <c r="D170" t="s">
        <v>66</v>
      </c>
      <c r="F170" s="6">
        <v>43930</v>
      </c>
      <c r="G170">
        <v>-37</v>
      </c>
      <c r="H170">
        <v>-14</v>
      </c>
      <c r="I170">
        <v>-17</v>
      </c>
      <c r="J170">
        <v>-41</v>
      </c>
      <c r="K170">
        <v>-49</v>
      </c>
      <c r="L170">
        <v>18</v>
      </c>
      <c r="M170" t="str">
        <f>VLOOKUP(D170,StateLookup!A:A,1,FALSE)</f>
        <v>Arizona</v>
      </c>
    </row>
    <row r="171" spans="1:13" x14ac:dyDescent="0.25">
      <c r="A171" t="str">
        <f t="shared" si="2"/>
        <v>43931Arizona</v>
      </c>
      <c r="B171" t="s">
        <v>147</v>
      </c>
      <c r="C171" t="s">
        <v>148</v>
      </c>
      <c r="D171" t="s">
        <v>66</v>
      </c>
      <c r="F171" s="6">
        <v>43931</v>
      </c>
      <c r="G171">
        <v>-38</v>
      </c>
      <c r="H171">
        <v>-13</v>
      </c>
      <c r="I171">
        <v>-21</v>
      </c>
      <c r="J171">
        <v>-43</v>
      </c>
      <c r="K171">
        <v>-50</v>
      </c>
      <c r="L171">
        <v>20</v>
      </c>
      <c r="M171" t="str">
        <f>VLOOKUP(D171,StateLookup!A:A,1,FALSE)</f>
        <v>Arizona</v>
      </c>
    </row>
    <row r="172" spans="1:13" x14ac:dyDescent="0.25">
      <c r="A172" t="str">
        <f t="shared" si="2"/>
        <v>43932Arizona</v>
      </c>
      <c r="B172" t="s">
        <v>147</v>
      </c>
      <c r="C172" t="s">
        <v>148</v>
      </c>
      <c r="D172" t="s">
        <v>66</v>
      </c>
      <c r="F172" s="6">
        <v>43932</v>
      </c>
      <c r="G172">
        <v>-43</v>
      </c>
      <c r="H172">
        <v>-14</v>
      </c>
      <c r="I172">
        <v>-42</v>
      </c>
      <c r="J172">
        <v>-45</v>
      </c>
      <c r="K172">
        <v>-36</v>
      </c>
      <c r="L172">
        <v>14</v>
      </c>
      <c r="M172" t="str">
        <f>VLOOKUP(D172,StateLookup!A:A,1,FALSE)</f>
        <v>Arizona</v>
      </c>
    </row>
    <row r="173" spans="1:13" x14ac:dyDescent="0.25">
      <c r="A173" t="str">
        <f t="shared" si="2"/>
        <v>43876Arkansas</v>
      </c>
      <c r="B173" t="s">
        <v>147</v>
      </c>
      <c r="C173" t="s">
        <v>148</v>
      </c>
      <c r="D173" t="s">
        <v>67</v>
      </c>
      <c r="F173" s="6">
        <v>43876</v>
      </c>
      <c r="G173">
        <v>3</v>
      </c>
      <c r="H173">
        <v>2</v>
      </c>
      <c r="I173">
        <v>8</v>
      </c>
      <c r="J173">
        <v>-3</v>
      </c>
      <c r="K173">
        <v>1</v>
      </c>
      <c r="L173">
        <v>0</v>
      </c>
      <c r="M173" t="str">
        <f>VLOOKUP(D173,StateLookup!A:A,1,FALSE)</f>
        <v>Arkansas</v>
      </c>
    </row>
    <row r="174" spans="1:13" x14ac:dyDescent="0.25">
      <c r="A174" t="str">
        <f t="shared" si="2"/>
        <v>43877Arkansas</v>
      </c>
      <c r="B174" t="s">
        <v>147</v>
      </c>
      <c r="C174" t="s">
        <v>148</v>
      </c>
      <c r="D174" t="s">
        <v>67</v>
      </c>
      <c r="F174" s="6">
        <v>43877</v>
      </c>
      <c r="G174">
        <v>5</v>
      </c>
      <c r="H174">
        <v>4</v>
      </c>
      <c r="I174">
        <v>32</v>
      </c>
      <c r="J174">
        <v>0</v>
      </c>
      <c r="K174">
        <v>1</v>
      </c>
      <c r="L174">
        <v>-1</v>
      </c>
      <c r="M174" t="str">
        <f>VLOOKUP(D174,StateLookup!A:A,1,FALSE)</f>
        <v>Arkansas</v>
      </c>
    </row>
    <row r="175" spans="1:13" x14ac:dyDescent="0.25">
      <c r="A175" t="str">
        <f t="shared" si="2"/>
        <v>43878Arkansas</v>
      </c>
      <c r="B175" t="s">
        <v>147</v>
      </c>
      <c r="C175" t="s">
        <v>148</v>
      </c>
      <c r="D175" t="s">
        <v>67</v>
      </c>
      <c r="F175" s="6">
        <v>43878</v>
      </c>
      <c r="G175">
        <v>1</v>
      </c>
      <c r="H175">
        <v>-2</v>
      </c>
      <c r="I175">
        <v>7</v>
      </c>
      <c r="J175">
        <v>-1</v>
      </c>
      <c r="K175">
        <v>-16</v>
      </c>
      <c r="L175">
        <v>5</v>
      </c>
      <c r="M175" t="str">
        <f>VLOOKUP(D175,StateLookup!A:A,1,FALSE)</f>
        <v>Arkansas</v>
      </c>
    </row>
    <row r="176" spans="1:13" x14ac:dyDescent="0.25">
      <c r="A176" t="str">
        <f t="shared" si="2"/>
        <v>43879Arkansas</v>
      </c>
      <c r="B176" t="s">
        <v>147</v>
      </c>
      <c r="C176" t="s">
        <v>148</v>
      </c>
      <c r="D176" t="s">
        <v>67</v>
      </c>
      <c r="F176" s="6">
        <v>43879</v>
      </c>
      <c r="G176">
        <v>-3</v>
      </c>
      <c r="H176">
        <v>-4</v>
      </c>
      <c r="I176">
        <v>-3</v>
      </c>
      <c r="J176">
        <v>-2</v>
      </c>
      <c r="K176">
        <v>0</v>
      </c>
      <c r="L176">
        <v>1</v>
      </c>
      <c r="M176" t="str">
        <f>VLOOKUP(D176,StateLookup!A:A,1,FALSE)</f>
        <v>Arkansas</v>
      </c>
    </row>
    <row r="177" spans="1:13" x14ac:dyDescent="0.25">
      <c r="A177" t="str">
        <f t="shared" si="2"/>
        <v>43880Arkansas</v>
      </c>
      <c r="B177" t="s">
        <v>147</v>
      </c>
      <c r="C177" t="s">
        <v>148</v>
      </c>
      <c r="D177" t="s">
        <v>67</v>
      </c>
      <c r="F177" s="6">
        <v>43880</v>
      </c>
      <c r="G177">
        <v>4</v>
      </c>
      <c r="H177">
        <v>1</v>
      </c>
      <c r="I177">
        <v>24</v>
      </c>
      <c r="J177">
        <v>0</v>
      </c>
      <c r="K177">
        <v>3</v>
      </c>
      <c r="L177">
        <v>-1</v>
      </c>
      <c r="M177" t="str">
        <f>VLOOKUP(D177,StateLookup!A:A,1,FALSE)</f>
        <v>Arkansas</v>
      </c>
    </row>
    <row r="178" spans="1:13" x14ac:dyDescent="0.25">
      <c r="A178" t="str">
        <f t="shared" si="2"/>
        <v>43881Arkansas</v>
      </c>
      <c r="B178" t="s">
        <v>147</v>
      </c>
      <c r="C178" t="s">
        <v>148</v>
      </c>
      <c r="D178" t="s">
        <v>67</v>
      </c>
      <c r="F178" s="6">
        <v>43881</v>
      </c>
      <c r="G178">
        <v>2</v>
      </c>
      <c r="H178">
        <v>0</v>
      </c>
      <c r="I178">
        <v>3</v>
      </c>
      <c r="J178">
        <v>1</v>
      </c>
      <c r="K178">
        <v>1</v>
      </c>
      <c r="L178">
        <v>0</v>
      </c>
      <c r="M178" t="str">
        <f>VLOOKUP(D178,StateLookup!A:A,1,FALSE)</f>
        <v>Arkansas</v>
      </c>
    </row>
    <row r="179" spans="1:13" x14ac:dyDescent="0.25">
      <c r="A179" t="str">
        <f t="shared" si="2"/>
        <v>43882Arkansas</v>
      </c>
      <c r="B179" t="s">
        <v>147</v>
      </c>
      <c r="C179" t="s">
        <v>148</v>
      </c>
      <c r="D179" t="s">
        <v>67</v>
      </c>
      <c r="F179" s="6">
        <v>43882</v>
      </c>
      <c r="G179">
        <v>5</v>
      </c>
      <c r="H179">
        <v>0</v>
      </c>
      <c r="I179">
        <v>19</v>
      </c>
      <c r="J179">
        <v>2</v>
      </c>
      <c r="K179">
        <v>2</v>
      </c>
      <c r="L179">
        <v>-1</v>
      </c>
      <c r="M179" t="str">
        <f>VLOOKUP(D179,StateLookup!A:A,1,FALSE)</f>
        <v>Arkansas</v>
      </c>
    </row>
    <row r="180" spans="1:13" x14ac:dyDescent="0.25">
      <c r="A180" t="str">
        <f t="shared" si="2"/>
        <v>43883Arkansas</v>
      </c>
      <c r="B180" t="s">
        <v>147</v>
      </c>
      <c r="C180" t="s">
        <v>148</v>
      </c>
      <c r="D180" t="s">
        <v>67</v>
      </c>
      <c r="F180" s="6">
        <v>43883</v>
      </c>
      <c r="G180">
        <v>3</v>
      </c>
      <c r="H180">
        <v>2</v>
      </c>
      <c r="I180">
        <v>18</v>
      </c>
      <c r="J180">
        <v>2</v>
      </c>
      <c r="K180">
        <v>3</v>
      </c>
      <c r="L180">
        <v>0</v>
      </c>
      <c r="M180" t="str">
        <f>VLOOKUP(D180,StateLookup!A:A,1,FALSE)</f>
        <v>Arkansas</v>
      </c>
    </row>
    <row r="181" spans="1:13" x14ac:dyDescent="0.25">
      <c r="A181" t="str">
        <f t="shared" si="2"/>
        <v>43884Arkansas</v>
      </c>
      <c r="B181" t="s">
        <v>147</v>
      </c>
      <c r="C181" t="s">
        <v>148</v>
      </c>
      <c r="D181" t="s">
        <v>67</v>
      </c>
      <c r="F181" s="6">
        <v>43884</v>
      </c>
      <c r="G181">
        <v>0</v>
      </c>
      <c r="H181">
        <v>-1</v>
      </c>
      <c r="I181">
        <v>-32</v>
      </c>
      <c r="J181">
        <v>1</v>
      </c>
      <c r="K181">
        <v>1</v>
      </c>
      <c r="L181">
        <v>1</v>
      </c>
      <c r="M181" t="str">
        <f>VLOOKUP(D181,StateLookup!A:A,1,FALSE)</f>
        <v>Arkansas</v>
      </c>
    </row>
    <row r="182" spans="1:13" x14ac:dyDescent="0.25">
      <c r="A182" t="str">
        <f t="shared" si="2"/>
        <v>43885Arkansas</v>
      </c>
      <c r="B182" t="s">
        <v>147</v>
      </c>
      <c r="C182" t="s">
        <v>148</v>
      </c>
      <c r="D182" t="s">
        <v>67</v>
      </c>
      <c r="F182" s="6">
        <v>43885</v>
      </c>
      <c r="G182">
        <v>3</v>
      </c>
      <c r="H182">
        <v>0</v>
      </c>
      <c r="I182">
        <v>-9</v>
      </c>
      <c r="J182">
        <v>-1</v>
      </c>
      <c r="K182">
        <v>1</v>
      </c>
      <c r="L182">
        <v>1</v>
      </c>
      <c r="M182" t="str">
        <f>VLOOKUP(D182,StateLookup!A:A,1,FALSE)</f>
        <v>Arkansas</v>
      </c>
    </row>
    <row r="183" spans="1:13" x14ac:dyDescent="0.25">
      <c r="A183" t="str">
        <f t="shared" si="2"/>
        <v>43886Arkansas</v>
      </c>
      <c r="B183" t="s">
        <v>147</v>
      </c>
      <c r="C183" t="s">
        <v>148</v>
      </c>
      <c r="D183" t="s">
        <v>67</v>
      </c>
      <c r="F183" s="6">
        <v>43886</v>
      </c>
      <c r="G183">
        <v>7</v>
      </c>
      <c r="H183">
        <v>1</v>
      </c>
      <c r="I183">
        <v>15</v>
      </c>
      <c r="J183">
        <v>3</v>
      </c>
      <c r="K183">
        <v>2</v>
      </c>
      <c r="L183">
        <v>0</v>
      </c>
      <c r="M183" t="str">
        <f>VLOOKUP(D183,StateLookup!A:A,1,FALSE)</f>
        <v>Arkansas</v>
      </c>
    </row>
    <row r="184" spans="1:13" x14ac:dyDescent="0.25">
      <c r="A184" t="str">
        <f t="shared" si="2"/>
        <v>43887Arkansas</v>
      </c>
      <c r="B184" t="s">
        <v>147</v>
      </c>
      <c r="C184" t="s">
        <v>148</v>
      </c>
      <c r="D184" t="s">
        <v>67</v>
      </c>
      <c r="F184" s="6">
        <v>43887</v>
      </c>
      <c r="G184">
        <v>16</v>
      </c>
      <c r="H184">
        <v>5</v>
      </c>
      <c r="I184">
        <v>8</v>
      </c>
      <c r="J184">
        <v>5</v>
      </c>
      <c r="K184">
        <v>3</v>
      </c>
      <c r="L184">
        <v>-2</v>
      </c>
      <c r="M184" t="str">
        <f>VLOOKUP(D184,StateLookup!A:A,1,FALSE)</f>
        <v>Arkansas</v>
      </c>
    </row>
    <row r="185" spans="1:13" x14ac:dyDescent="0.25">
      <c r="A185" t="str">
        <f t="shared" si="2"/>
        <v>43888Arkansas</v>
      </c>
      <c r="B185" t="s">
        <v>147</v>
      </c>
      <c r="C185" t="s">
        <v>148</v>
      </c>
      <c r="D185" t="s">
        <v>67</v>
      </c>
      <c r="F185" s="6">
        <v>43888</v>
      </c>
      <c r="G185">
        <v>16</v>
      </c>
      <c r="H185">
        <v>7</v>
      </c>
      <c r="I185">
        <v>28</v>
      </c>
      <c r="J185">
        <v>6</v>
      </c>
      <c r="K185">
        <v>3</v>
      </c>
      <c r="L185">
        <v>-2</v>
      </c>
      <c r="M185" t="str">
        <f>VLOOKUP(D185,StateLookup!A:A,1,FALSE)</f>
        <v>Arkansas</v>
      </c>
    </row>
    <row r="186" spans="1:13" x14ac:dyDescent="0.25">
      <c r="A186" t="str">
        <f t="shared" si="2"/>
        <v>43889Arkansas</v>
      </c>
      <c r="B186" t="s">
        <v>147</v>
      </c>
      <c r="C186" t="s">
        <v>148</v>
      </c>
      <c r="D186" t="s">
        <v>67</v>
      </c>
      <c r="F186" s="6">
        <v>43889</v>
      </c>
      <c r="G186">
        <v>18</v>
      </c>
      <c r="H186">
        <v>9</v>
      </c>
      <c r="I186">
        <v>48</v>
      </c>
      <c r="J186">
        <v>6</v>
      </c>
      <c r="K186">
        <v>3</v>
      </c>
      <c r="L186">
        <v>-3</v>
      </c>
      <c r="M186" t="str">
        <f>VLOOKUP(D186,StateLookup!A:A,1,FALSE)</f>
        <v>Arkansas</v>
      </c>
    </row>
    <row r="187" spans="1:13" x14ac:dyDescent="0.25">
      <c r="A187" t="str">
        <f t="shared" si="2"/>
        <v>43890Arkansas</v>
      </c>
      <c r="B187" t="s">
        <v>147</v>
      </c>
      <c r="C187" t="s">
        <v>148</v>
      </c>
      <c r="D187" t="s">
        <v>67</v>
      </c>
      <c r="F187" s="6">
        <v>43890</v>
      </c>
      <c r="G187">
        <v>17</v>
      </c>
      <c r="H187">
        <v>11</v>
      </c>
      <c r="I187">
        <v>70</v>
      </c>
      <c r="J187">
        <v>8</v>
      </c>
      <c r="K187">
        <v>4</v>
      </c>
      <c r="L187">
        <v>-3</v>
      </c>
      <c r="M187" t="str">
        <f>VLOOKUP(D187,StateLookup!A:A,1,FALSE)</f>
        <v>Arkansas</v>
      </c>
    </row>
    <row r="188" spans="1:13" x14ac:dyDescent="0.25">
      <c r="A188" t="str">
        <f t="shared" si="2"/>
        <v>43891Arkansas</v>
      </c>
      <c r="B188" t="s">
        <v>147</v>
      </c>
      <c r="C188" t="s">
        <v>148</v>
      </c>
      <c r="D188" t="s">
        <v>67</v>
      </c>
      <c r="F188" s="6">
        <v>43891</v>
      </c>
      <c r="G188">
        <v>18</v>
      </c>
      <c r="H188">
        <v>12</v>
      </c>
      <c r="I188">
        <v>21</v>
      </c>
      <c r="J188">
        <v>11</v>
      </c>
      <c r="K188">
        <v>3</v>
      </c>
      <c r="L188">
        <v>-2</v>
      </c>
      <c r="M188" t="str">
        <f>VLOOKUP(D188,StateLookup!A:A,1,FALSE)</f>
        <v>Arkansas</v>
      </c>
    </row>
    <row r="189" spans="1:13" x14ac:dyDescent="0.25">
      <c r="A189" t="str">
        <f t="shared" si="2"/>
        <v>43892Arkansas</v>
      </c>
      <c r="B189" t="s">
        <v>147</v>
      </c>
      <c r="C189" t="s">
        <v>148</v>
      </c>
      <c r="D189" t="s">
        <v>67</v>
      </c>
      <c r="F189" s="6">
        <v>43892</v>
      </c>
      <c r="G189">
        <v>14</v>
      </c>
      <c r="H189">
        <v>7</v>
      </c>
      <c r="I189">
        <v>26</v>
      </c>
      <c r="J189">
        <v>3</v>
      </c>
      <c r="K189">
        <v>3</v>
      </c>
      <c r="L189">
        <v>-1</v>
      </c>
      <c r="M189" t="str">
        <f>VLOOKUP(D189,StateLookup!A:A,1,FALSE)</f>
        <v>Arkansas</v>
      </c>
    </row>
    <row r="190" spans="1:13" x14ac:dyDescent="0.25">
      <c r="A190" t="str">
        <f t="shared" si="2"/>
        <v>43893Arkansas</v>
      </c>
      <c r="B190" t="s">
        <v>147</v>
      </c>
      <c r="C190" t="s">
        <v>148</v>
      </c>
      <c r="D190" t="s">
        <v>67</v>
      </c>
      <c r="F190" s="6">
        <v>43893</v>
      </c>
      <c r="G190">
        <v>22</v>
      </c>
      <c r="H190">
        <v>15</v>
      </c>
      <c r="I190">
        <v>58</v>
      </c>
      <c r="J190">
        <v>4</v>
      </c>
      <c r="K190">
        <v>3</v>
      </c>
      <c r="L190">
        <v>-2</v>
      </c>
      <c r="M190" t="str">
        <f>VLOOKUP(D190,StateLookup!A:A,1,FALSE)</f>
        <v>Arkansas</v>
      </c>
    </row>
    <row r="191" spans="1:13" x14ac:dyDescent="0.25">
      <c r="A191" t="str">
        <f t="shared" si="2"/>
        <v>43894Arkansas</v>
      </c>
      <c r="B191" t="s">
        <v>147</v>
      </c>
      <c r="C191" t="s">
        <v>148</v>
      </c>
      <c r="D191" t="s">
        <v>67</v>
      </c>
      <c r="F191" s="6">
        <v>43894</v>
      </c>
      <c r="G191">
        <v>15</v>
      </c>
      <c r="H191">
        <v>9</v>
      </c>
      <c r="I191">
        <v>36</v>
      </c>
      <c r="J191">
        <v>3</v>
      </c>
      <c r="K191">
        <v>4</v>
      </c>
      <c r="L191">
        <v>-2</v>
      </c>
      <c r="M191" t="str">
        <f>VLOOKUP(D191,StateLookup!A:A,1,FALSE)</f>
        <v>Arkansas</v>
      </c>
    </row>
    <row r="192" spans="1:13" x14ac:dyDescent="0.25">
      <c r="A192" t="str">
        <f t="shared" si="2"/>
        <v>43895Arkansas</v>
      </c>
      <c r="B192" t="s">
        <v>147</v>
      </c>
      <c r="C192" t="s">
        <v>148</v>
      </c>
      <c r="D192" t="s">
        <v>67</v>
      </c>
      <c r="F192" s="6">
        <v>43895</v>
      </c>
      <c r="G192">
        <v>17</v>
      </c>
      <c r="H192">
        <v>12</v>
      </c>
      <c r="I192">
        <v>80</v>
      </c>
      <c r="J192">
        <v>6</v>
      </c>
      <c r="K192">
        <v>3</v>
      </c>
      <c r="L192">
        <v>-2</v>
      </c>
      <c r="M192" t="str">
        <f>VLOOKUP(D192,StateLookup!A:A,1,FALSE)</f>
        <v>Arkansas</v>
      </c>
    </row>
    <row r="193" spans="1:13" x14ac:dyDescent="0.25">
      <c r="A193" t="str">
        <f t="shared" si="2"/>
        <v>43896Arkansas</v>
      </c>
      <c r="B193" t="s">
        <v>147</v>
      </c>
      <c r="C193" t="s">
        <v>148</v>
      </c>
      <c r="D193" t="s">
        <v>67</v>
      </c>
      <c r="F193" s="6">
        <v>43896</v>
      </c>
      <c r="G193">
        <v>13</v>
      </c>
      <c r="H193">
        <v>8</v>
      </c>
      <c r="I193">
        <v>73</v>
      </c>
      <c r="J193">
        <v>6</v>
      </c>
      <c r="K193">
        <v>3</v>
      </c>
      <c r="L193">
        <v>-2</v>
      </c>
      <c r="M193" t="str">
        <f>VLOOKUP(D193,StateLookup!A:A,1,FALSE)</f>
        <v>Arkansas</v>
      </c>
    </row>
    <row r="194" spans="1:13" x14ac:dyDescent="0.25">
      <c r="A194" t="str">
        <f t="shared" si="2"/>
        <v>43897Arkansas</v>
      </c>
      <c r="B194" t="s">
        <v>147</v>
      </c>
      <c r="C194" t="s">
        <v>148</v>
      </c>
      <c r="D194" t="s">
        <v>67</v>
      </c>
      <c r="F194" s="6">
        <v>43897</v>
      </c>
      <c r="G194">
        <v>12</v>
      </c>
      <c r="H194">
        <v>10</v>
      </c>
      <c r="I194">
        <v>80</v>
      </c>
      <c r="J194">
        <v>10</v>
      </c>
      <c r="K194">
        <v>4</v>
      </c>
      <c r="L194">
        <v>-2</v>
      </c>
      <c r="M194" t="str">
        <f>VLOOKUP(D194,StateLookup!A:A,1,FALSE)</f>
        <v>Arkansas</v>
      </c>
    </row>
    <row r="195" spans="1:13" x14ac:dyDescent="0.25">
      <c r="A195" t="str">
        <f t="shared" ref="A195:A258" si="3">F195&amp;D195</f>
        <v>43898Arkansas</v>
      </c>
      <c r="B195" t="s">
        <v>147</v>
      </c>
      <c r="C195" t="s">
        <v>148</v>
      </c>
      <c r="D195" t="s">
        <v>67</v>
      </c>
      <c r="F195" s="6">
        <v>43898</v>
      </c>
      <c r="G195">
        <v>16</v>
      </c>
      <c r="H195">
        <v>13</v>
      </c>
      <c r="I195">
        <v>78</v>
      </c>
      <c r="J195">
        <v>12</v>
      </c>
      <c r="K195">
        <v>3</v>
      </c>
      <c r="L195">
        <v>-2</v>
      </c>
      <c r="M195" t="str">
        <f>VLOOKUP(D195,StateLookup!A:A,1,FALSE)</f>
        <v>Arkansas</v>
      </c>
    </row>
    <row r="196" spans="1:13" x14ac:dyDescent="0.25">
      <c r="A196" t="str">
        <f t="shared" si="3"/>
        <v>43899Arkansas</v>
      </c>
      <c r="B196" t="s">
        <v>147</v>
      </c>
      <c r="C196" t="s">
        <v>148</v>
      </c>
      <c r="D196" t="s">
        <v>67</v>
      </c>
      <c r="F196" s="6">
        <v>43899</v>
      </c>
      <c r="G196">
        <v>6</v>
      </c>
      <c r="H196">
        <v>4</v>
      </c>
      <c r="I196">
        <v>-5</v>
      </c>
      <c r="J196">
        <v>2</v>
      </c>
      <c r="K196">
        <v>1</v>
      </c>
      <c r="L196">
        <v>2</v>
      </c>
      <c r="M196" t="str">
        <f>VLOOKUP(D196,StateLookup!A:A,1,FALSE)</f>
        <v>Arkansas</v>
      </c>
    </row>
    <row r="197" spans="1:13" x14ac:dyDescent="0.25">
      <c r="A197" t="str">
        <f t="shared" si="3"/>
        <v>43900Arkansas</v>
      </c>
      <c r="B197" t="s">
        <v>147</v>
      </c>
      <c r="C197" t="s">
        <v>148</v>
      </c>
      <c r="D197" t="s">
        <v>67</v>
      </c>
      <c r="F197" s="6">
        <v>43900</v>
      </c>
      <c r="G197">
        <v>13</v>
      </c>
      <c r="H197">
        <v>11</v>
      </c>
      <c r="I197">
        <v>84</v>
      </c>
      <c r="J197">
        <v>6</v>
      </c>
      <c r="K197">
        <v>3</v>
      </c>
      <c r="L197">
        <v>-1</v>
      </c>
      <c r="M197" t="str">
        <f>VLOOKUP(D197,StateLookup!A:A,1,FALSE)</f>
        <v>Arkansas</v>
      </c>
    </row>
    <row r="198" spans="1:13" x14ac:dyDescent="0.25">
      <c r="A198" t="str">
        <f t="shared" si="3"/>
        <v>43901Arkansas</v>
      </c>
      <c r="B198" t="s">
        <v>147</v>
      </c>
      <c r="C198" t="s">
        <v>148</v>
      </c>
      <c r="D198" t="s">
        <v>67</v>
      </c>
      <c r="F198" s="6">
        <v>43901</v>
      </c>
      <c r="G198">
        <v>12</v>
      </c>
      <c r="H198">
        <v>14</v>
      </c>
      <c r="I198">
        <v>61</v>
      </c>
      <c r="J198">
        <v>2</v>
      </c>
      <c r="K198">
        <v>4</v>
      </c>
      <c r="L198">
        <v>-1</v>
      </c>
      <c r="M198" t="str">
        <f>VLOOKUP(D198,StateLookup!A:A,1,FALSE)</f>
        <v>Arkansas</v>
      </c>
    </row>
    <row r="199" spans="1:13" x14ac:dyDescent="0.25">
      <c r="A199" t="str">
        <f t="shared" si="3"/>
        <v>43902Arkansas</v>
      </c>
      <c r="B199" t="s">
        <v>147</v>
      </c>
      <c r="C199" t="s">
        <v>148</v>
      </c>
      <c r="D199" t="s">
        <v>67</v>
      </c>
      <c r="F199" s="6">
        <v>43902</v>
      </c>
      <c r="G199">
        <v>14</v>
      </c>
      <c r="H199">
        <v>33</v>
      </c>
      <c r="I199">
        <v>69</v>
      </c>
      <c r="J199">
        <v>4</v>
      </c>
      <c r="K199">
        <v>2</v>
      </c>
      <c r="L199">
        <v>-1</v>
      </c>
      <c r="M199" t="str">
        <f>VLOOKUP(D199,StateLookup!A:A,1,FALSE)</f>
        <v>Arkansas</v>
      </c>
    </row>
    <row r="200" spans="1:13" x14ac:dyDescent="0.25">
      <c r="A200" t="str">
        <f t="shared" si="3"/>
        <v>43903Arkansas</v>
      </c>
      <c r="B200" t="s">
        <v>147</v>
      </c>
      <c r="C200" t="s">
        <v>148</v>
      </c>
      <c r="D200" t="s">
        <v>67</v>
      </c>
      <c r="F200" s="6">
        <v>43903</v>
      </c>
      <c r="G200">
        <v>5</v>
      </c>
      <c r="H200">
        <v>25</v>
      </c>
      <c r="I200">
        <v>15</v>
      </c>
      <c r="J200">
        <v>2</v>
      </c>
      <c r="K200">
        <v>-2</v>
      </c>
      <c r="L200">
        <v>2</v>
      </c>
      <c r="M200" t="str">
        <f>VLOOKUP(D200,StateLookup!A:A,1,FALSE)</f>
        <v>Arkansas</v>
      </c>
    </row>
    <row r="201" spans="1:13" x14ac:dyDescent="0.25">
      <c r="A201" t="str">
        <f t="shared" si="3"/>
        <v>43904Arkansas</v>
      </c>
      <c r="B201" t="s">
        <v>147</v>
      </c>
      <c r="C201" t="s">
        <v>148</v>
      </c>
      <c r="D201" t="s">
        <v>67</v>
      </c>
      <c r="F201" s="6">
        <v>43904</v>
      </c>
      <c r="G201">
        <v>-7</v>
      </c>
      <c r="H201">
        <v>11</v>
      </c>
      <c r="I201">
        <v>-21</v>
      </c>
      <c r="J201">
        <v>-1</v>
      </c>
      <c r="K201">
        <v>0</v>
      </c>
      <c r="L201">
        <v>4</v>
      </c>
      <c r="M201" t="str">
        <f>VLOOKUP(D201,StateLookup!A:A,1,FALSE)</f>
        <v>Arkansas</v>
      </c>
    </row>
    <row r="202" spans="1:13" x14ac:dyDescent="0.25">
      <c r="A202" t="str">
        <f t="shared" si="3"/>
        <v>43905Arkansas</v>
      </c>
      <c r="B202" t="s">
        <v>147</v>
      </c>
      <c r="C202" t="s">
        <v>148</v>
      </c>
      <c r="D202" t="s">
        <v>67</v>
      </c>
      <c r="F202" s="6">
        <v>43905</v>
      </c>
      <c r="G202">
        <v>-5</v>
      </c>
      <c r="H202">
        <v>14</v>
      </c>
      <c r="I202">
        <v>-4</v>
      </c>
      <c r="J202">
        <v>1</v>
      </c>
      <c r="K202">
        <v>-4</v>
      </c>
      <c r="L202">
        <v>3</v>
      </c>
      <c r="M202" t="str">
        <f>VLOOKUP(D202,StateLookup!A:A,1,FALSE)</f>
        <v>Arkansas</v>
      </c>
    </row>
    <row r="203" spans="1:13" x14ac:dyDescent="0.25">
      <c r="A203" t="str">
        <f t="shared" si="3"/>
        <v>43906Arkansas</v>
      </c>
      <c r="B203" t="s">
        <v>147</v>
      </c>
      <c r="C203" t="s">
        <v>148</v>
      </c>
      <c r="D203" t="s">
        <v>67</v>
      </c>
      <c r="F203" s="6">
        <v>43906</v>
      </c>
      <c r="G203">
        <v>-6</v>
      </c>
      <c r="H203">
        <v>13</v>
      </c>
      <c r="I203">
        <v>-20</v>
      </c>
      <c r="J203">
        <v>-6</v>
      </c>
      <c r="K203">
        <v>-16</v>
      </c>
      <c r="L203">
        <v>7</v>
      </c>
      <c r="M203" t="str">
        <f>VLOOKUP(D203,StateLookup!A:A,1,FALSE)</f>
        <v>Arkansas</v>
      </c>
    </row>
    <row r="204" spans="1:13" x14ac:dyDescent="0.25">
      <c r="A204" t="str">
        <f t="shared" si="3"/>
        <v>43907Arkansas</v>
      </c>
      <c r="B204" t="s">
        <v>147</v>
      </c>
      <c r="C204" t="s">
        <v>148</v>
      </c>
      <c r="D204" t="s">
        <v>67</v>
      </c>
      <c r="F204" s="6">
        <v>43907</v>
      </c>
      <c r="G204">
        <v>-10</v>
      </c>
      <c r="H204">
        <v>10</v>
      </c>
      <c r="I204">
        <v>25</v>
      </c>
      <c r="J204">
        <v>-6</v>
      </c>
      <c r="K204">
        <v>-19</v>
      </c>
      <c r="L204">
        <v>8</v>
      </c>
      <c r="M204" t="str">
        <f>VLOOKUP(D204,StateLookup!A:A,1,FALSE)</f>
        <v>Arkansas</v>
      </c>
    </row>
    <row r="205" spans="1:13" x14ac:dyDescent="0.25">
      <c r="A205" t="str">
        <f t="shared" si="3"/>
        <v>43908Arkansas</v>
      </c>
      <c r="B205" t="s">
        <v>147</v>
      </c>
      <c r="C205" t="s">
        <v>148</v>
      </c>
      <c r="D205" t="s">
        <v>67</v>
      </c>
      <c r="F205" s="6">
        <v>43908</v>
      </c>
      <c r="G205">
        <v>-12</v>
      </c>
      <c r="H205">
        <v>8</v>
      </c>
      <c r="I205">
        <v>50</v>
      </c>
      <c r="J205">
        <v>-9</v>
      </c>
      <c r="K205">
        <v>-22</v>
      </c>
      <c r="L205">
        <v>8</v>
      </c>
      <c r="M205" t="str">
        <f>VLOOKUP(D205,StateLookup!A:A,1,FALSE)</f>
        <v>Arkansas</v>
      </c>
    </row>
    <row r="206" spans="1:13" x14ac:dyDescent="0.25">
      <c r="A206" t="str">
        <f t="shared" si="3"/>
        <v>43909Arkansas</v>
      </c>
      <c r="B206" t="s">
        <v>147</v>
      </c>
      <c r="C206" t="s">
        <v>148</v>
      </c>
      <c r="D206" t="s">
        <v>67</v>
      </c>
      <c r="F206" s="6">
        <v>43909</v>
      </c>
      <c r="G206">
        <v>-18</v>
      </c>
      <c r="H206">
        <v>10</v>
      </c>
      <c r="I206">
        <v>17</v>
      </c>
      <c r="J206">
        <v>-10</v>
      </c>
      <c r="K206">
        <v>-24</v>
      </c>
      <c r="L206">
        <v>10</v>
      </c>
      <c r="M206" t="str">
        <f>VLOOKUP(D206,StateLookup!A:A,1,FALSE)</f>
        <v>Arkansas</v>
      </c>
    </row>
    <row r="207" spans="1:13" x14ac:dyDescent="0.25">
      <c r="A207" t="str">
        <f t="shared" si="3"/>
        <v>43910Arkansas</v>
      </c>
      <c r="B207" t="s">
        <v>147</v>
      </c>
      <c r="C207" t="s">
        <v>148</v>
      </c>
      <c r="D207" t="s">
        <v>67</v>
      </c>
      <c r="F207" s="6">
        <v>43910</v>
      </c>
      <c r="G207">
        <v>-23</v>
      </c>
      <c r="H207">
        <v>12</v>
      </c>
      <c r="I207">
        <v>30</v>
      </c>
      <c r="J207">
        <v>-13</v>
      </c>
      <c r="K207">
        <v>-26</v>
      </c>
      <c r="L207">
        <v>11</v>
      </c>
      <c r="M207" t="str">
        <f>VLOOKUP(D207,StateLookup!A:A,1,FALSE)</f>
        <v>Arkansas</v>
      </c>
    </row>
    <row r="208" spans="1:13" x14ac:dyDescent="0.25">
      <c r="A208" t="str">
        <f t="shared" si="3"/>
        <v>43911Arkansas</v>
      </c>
      <c r="B208" t="s">
        <v>147</v>
      </c>
      <c r="C208" t="s">
        <v>148</v>
      </c>
      <c r="D208" t="s">
        <v>67</v>
      </c>
      <c r="F208" s="6">
        <v>43911</v>
      </c>
      <c r="G208">
        <v>-33</v>
      </c>
      <c r="H208">
        <v>2</v>
      </c>
      <c r="I208">
        <v>23</v>
      </c>
      <c r="J208">
        <v>-12</v>
      </c>
      <c r="K208">
        <v>-14</v>
      </c>
      <c r="L208">
        <v>8</v>
      </c>
      <c r="M208" t="str">
        <f>VLOOKUP(D208,StateLookup!A:A,1,FALSE)</f>
        <v>Arkansas</v>
      </c>
    </row>
    <row r="209" spans="1:13" x14ac:dyDescent="0.25">
      <c r="A209" t="str">
        <f t="shared" si="3"/>
        <v>43912Arkansas</v>
      </c>
      <c r="B209" t="s">
        <v>147</v>
      </c>
      <c r="C209" t="s">
        <v>148</v>
      </c>
      <c r="D209" t="s">
        <v>67</v>
      </c>
      <c r="F209" s="6">
        <v>43912</v>
      </c>
      <c r="G209">
        <v>-41</v>
      </c>
      <c r="H209">
        <v>-11</v>
      </c>
      <c r="I209">
        <v>-26</v>
      </c>
      <c r="J209">
        <v>-22</v>
      </c>
      <c r="K209">
        <v>-26</v>
      </c>
      <c r="L209">
        <v>9</v>
      </c>
      <c r="M209" t="str">
        <f>VLOOKUP(D209,StateLookup!A:A,1,FALSE)</f>
        <v>Arkansas</v>
      </c>
    </row>
    <row r="210" spans="1:13" x14ac:dyDescent="0.25">
      <c r="A210" t="str">
        <f t="shared" si="3"/>
        <v>43913Arkansas</v>
      </c>
      <c r="B210" t="s">
        <v>147</v>
      </c>
      <c r="C210" t="s">
        <v>148</v>
      </c>
      <c r="D210" t="s">
        <v>67</v>
      </c>
      <c r="F210" s="6">
        <v>43913</v>
      </c>
      <c r="G210">
        <v>-29</v>
      </c>
      <c r="H210">
        <v>-7</v>
      </c>
      <c r="I210">
        <v>17</v>
      </c>
      <c r="J210">
        <v>-18</v>
      </c>
      <c r="K210">
        <v>-32</v>
      </c>
      <c r="L210">
        <v>13</v>
      </c>
      <c r="M210" t="str">
        <f>VLOOKUP(D210,StateLookup!A:A,1,FALSE)</f>
        <v>Arkansas</v>
      </c>
    </row>
    <row r="211" spans="1:13" x14ac:dyDescent="0.25">
      <c r="A211" t="str">
        <f t="shared" si="3"/>
        <v>43914Arkansas</v>
      </c>
      <c r="B211" t="s">
        <v>147</v>
      </c>
      <c r="C211" t="s">
        <v>148</v>
      </c>
      <c r="D211" t="s">
        <v>67</v>
      </c>
      <c r="F211" s="6">
        <v>43914</v>
      </c>
      <c r="G211">
        <v>-30</v>
      </c>
      <c r="H211">
        <v>-9</v>
      </c>
      <c r="I211">
        <v>52</v>
      </c>
      <c r="J211">
        <v>-17</v>
      </c>
      <c r="K211">
        <v>-35</v>
      </c>
      <c r="L211">
        <v>14</v>
      </c>
      <c r="M211" t="str">
        <f>VLOOKUP(D211,StateLookup!A:A,1,FALSE)</f>
        <v>Arkansas</v>
      </c>
    </row>
    <row r="212" spans="1:13" x14ac:dyDescent="0.25">
      <c r="A212" t="str">
        <f t="shared" si="3"/>
        <v>43915Arkansas</v>
      </c>
      <c r="B212" t="s">
        <v>147</v>
      </c>
      <c r="C212" t="s">
        <v>148</v>
      </c>
      <c r="D212" t="s">
        <v>67</v>
      </c>
      <c r="F212" s="6">
        <v>43915</v>
      </c>
      <c r="G212">
        <v>-25</v>
      </c>
      <c r="H212">
        <v>-5</v>
      </c>
      <c r="I212">
        <v>108</v>
      </c>
      <c r="J212">
        <v>-18</v>
      </c>
      <c r="K212">
        <v>-35</v>
      </c>
      <c r="L212">
        <v>12</v>
      </c>
      <c r="M212" t="str">
        <f>VLOOKUP(D212,StateLookup!A:A,1,FALSE)</f>
        <v>Arkansas</v>
      </c>
    </row>
    <row r="213" spans="1:13" x14ac:dyDescent="0.25">
      <c r="A213" t="str">
        <f t="shared" si="3"/>
        <v>43916Arkansas</v>
      </c>
      <c r="B213" t="s">
        <v>147</v>
      </c>
      <c r="C213" t="s">
        <v>148</v>
      </c>
      <c r="D213" t="s">
        <v>67</v>
      </c>
      <c r="F213" s="6">
        <v>43916</v>
      </c>
      <c r="G213">
        <v>-24</v>
      </c>
      <c r="H213">
        <v>-4</v>
      </c>
      <c r="I213">
        <v>133</v>
      </c>
      <c r="J213">
        <v>-18</v>
      </c>
      <c r="K213">
        <v>-36</v>
      </c>
      <c r="L213">
        <v>12</v>
      </c>
      <c r="M213" t="str">
        <f>VLOOKUP(D213,StateLookup!A:A,1,FALSE)</f>
        <v>Arkansas</v>
      </c>
    </row>
    <row r="214" spans="1:13" x14ac:dyDescent="0.25">
      <c r="A214" t="str">
        <f t="shared" si="3"/>
        <v>43917Arkansas</v>
      </c>
      <c r="B214" t="s">
        <v>147</v>
      </c>
      <c r="C214" t="s">
        <v>148</v>
      </c>
      <c r="D214" t="s">
        <v>67</v>
      </c>
      <c r="F214" s="6">
        <v>43917</v>
      </c>
      <c r="G214">
        <v>-28</v>
      </c>
      <c r="H214">
        <v>-7</v>
      </c>
      <c r="I214">
        <v>88</v>
      </c>
      <c r="J214">
        <v>-22</v>
      </c>
      <c r="K214">
        <v>-36</v>
      </c>
      <c r="L214">
        <v>13</v>
      </c>
      <c r="M214" t="str">
        <f>VLOOKUP(D214,StateLookup!A:A,1,FALSE)</f>
        <v>Arkansas</v>
      </c>
    </row>
    <row r="215" spans="1:13" x14ac:dyDescent="0.25">
      <c r="A215" t="str">
        <f t="shared" si="3"/>
        <v>43918Arkansas</v>
      </c>
      <c r="B215" t="s">
        <v>147</v>
      </c>
      <c r="C215" t="s">
        <v>148</v>
      </c>
      <c r="D215" t="s">
        <v>67</v>
      </c>
      <c r="F215" s="6">
        <v>43918</v>
      </c>
      <c r="G215">
        <v>-39</v>
      </c>
      <c r="H215">
        <v>-14</v>
      </c>
      <c r="I215">
        <v>-1</v>
      </c>
      <c r="J215">
        <v>-26</v>
      </c>
      <c r="K215">
        <v>-23</v>
      </c>
      <c r="L215">
        <v>10</v>
      </c>
      <c r="M215" t="str">
        <f>VLOOKUP(D215,StateLookup!A:A,1,FALSE)</f>
        <v>Arkansas</v>
      </c>
    </row>
    <row r="216" spans="1:13" x14ac:dyDescent="0.25">
      <c r="A216" t="str">
        <f t="shared" si="3"/>
        <v>43919Arkansas</v>
      </c>
      <c r="B216" t="s">
        <v>147</v>
      </c>
      <c r="C216" t="s">
        <v>148</v>
      </c>
      <c r="D216" t="s">
        <v>67</v>
      </c>
      <c r="F216" s="6">
        <v>43919</v>
      </c>
      <c r="G216">
        <v>-29</v>
      </c>
      <c r="H216">
        <v>-7</v>
      </c>
      <c r="I216">
        <v>81</v>
      </c>
      <c r="J216">
        <v>-22</v>
      </c>
      <c r="K216">
        <v>-27</v>
      </c>
      <c r="L216">
        <v>7</v>
      </c>
      <c r="M216" t="str">
        <f>VLOOKUP(D216,StateLookup!A:A,1,FALSE)</f>
        <v>Arkansas</v>
      </c>
    </row>
    <row r="217" spans="1:13" x14ac:dyDescent="0.25">
      <c r="A217" t="str">
        <f t="shared" si="3"/>
        <v>43920Arkansas</v>
      </c>
      <c r="B217" t="s">
        <v>147</v>
      </c>
      <c r="C217" t="s">
        <v>148</v>
      </c>
      <c r="D217" t="s">
        <v>67</v>
      </c>
      <c r="F217" s="6">
        <v>43920</v>
      </c>
      <c r="G217">
        <v>-31</v>
      </c>
      <c r="H217">
        <v>-11</v>
      </c>
      <c r="I217">
        <v>-19</v>
      </c>
      <c r="J217">
        <v>-25</v>
      </c>
      <c r="K217">
        <v>-34</v>
      </c>
      <c r="L217">
        <v>14</v>
      </c>
      <c r="M217" t="str">
        <f>VLOOKUP(D217,StateLookup!A:A,1,FALSE)</f>
        <v>Arkansas</v>
      </c>
    </row>
    <row r="218" spans="1:13" x14ac:dyDescent="0.25">
      <c r="A218" t="str">
        <f t="shared" si="3"/>
        <v>43921Arkansas</v>
      </c>
      <c r="B218" t="s">
        <v>147</v>
      </c>
      <c r="C218" t="s">
        <v>148</v>
      </c>
      <c r="D218" t="s">
        <v>67</v>
      </c>
      <c r="F218" s="6">
        <v>43921</v>
      </c>
      <c r="G218">
        <v>-26</v>
      </c>
      <c r="H218">
        <v>-6</v>
      </c>
      <c r="I218">
        <v>36</v>
      </c>
      <c r="J218">
        <v>-21</v>
      </c>
      <c r="K218">
        <v>-35</v>
      </c>
      <c r="L218">
        <v>13</v>
      </c>
      <c r="M218" t="str">
        <f>VLOOKUP(D218,StateLookup!A:A,1,FALSE)</f>
        <v>Arkansas</v>
      </c>
    </row>
    <row r="219" spans="1:13" x14ac:dyDescent="0.25">
      <c r="A219" t="str">
        <f t="shared" si="3"/>
        <v>43922Arkansas</v>
      </c>
      <c r="B219" t="s">
        <v>147</v>
      </c>
      <c r="C219" t="s">
        <v>148</v>
      </c>
      <c r="D219" t="s">
        <v>67</v>
      </c>
      <c r="F219" s="6">
        <v>43922</v>
      </c>
      <c r="G219">
        <v>-19</v>
      </c>
      <c r="H219">
        <v>2</v>
      </c>
      <c r="I219">
        <v>75</v>
      </c>
      <c r="J219">
        <v>-18</v>
      </c>
      <c r="K219">
        <v>-35</v>
      </c>
      <c r="L219">
        <v>11</v>
      </c>
      <c r="M219" t="str">
        <f>VLOOKUP(D219,StateLookup!A:A,1,FALSE)</f>
        <v>Arkansas</v>
      </c>
    </row>
    <row r="220" spans="1:13" x14ac:dyDescent="0.25">
      <c r="A220" t="str">
        <f t="shared" si="3"/>
        <v>43923Arkansas</v>
      </c>
      <c r="B220" t="s">
        <v>147</v>
      </c>
      <c r="C220" t="s">
        <v>148</v>
      </c>
      <c r="D220" t="s">
        <v>67</v>
      </c>
      <c r="F220" s="6">
        <v>43923</v>
      </c>
      <c r="G220">
        <v>-24</v>
      </c>
      <c r="H220">
        <v>2</v>
      </c>
      <c r="I220">
        <v>59</v>
      </c>
      <c r="J220">
        <v>-21</v>
      </c>
      <c r="K220">
        <v>-36</v>
      </c>
      <c r="L220">
        <v>13</v>
      </c>
      <c r="M220" t="str">
        <f>VLOOKUP(D220,StateLookup!A:A,1,FALSE)</f>
        <v>Arkansas</v>
      </c>
    </row>
    <row r="221" spans="1:13" x14ac:dyDescent="0.25">
      <c r="A221" t="str">
        <f t="shared" si="3"/>
        <v>43924Arkansas</v>
      </c>
      <c r="B221" t="s">
        <v>147</v>
      </c>
      <c r="C221" t="s">
        <v>148</v>
      </c>
      <c r="D221" t="s">
        <v>67</v>
      </c>
      <c r="F221" s="6">
        <v>43924</v>
      </c>
      <c r="G221">
        <v>-28</v>
      </c>
      <c r="H221">
        <v>3</v>
      </c>
      <c r="I221">
        <v>6</v>
      </c>
      <c r="J221">
        <v>-27</v>
      </c>
      <c r="K221">
        <v>-36</v>
      </c>
      <c r="L221">
        <v>15</v>
      </c>
      <c r="M221" t="str">
        <f>VLOOKUP(D221,StateLookup!A:A,1,FALSE)</f>
        <v>Arkansas</v>
      </c>
    </row>
    <row r="222" spans="1:13" x14ac:dyDescent="0.25">
      <c r="A222" t="str">
        <f t="shared" si="3"/>
        <v>43925Arkansas</v>
      </c>
      <c r="B222" t="s">
        <v>147</v>
      </c>
      <c r="C222" t="s">
        <v>148</v>
      </c>
      <c r="D222" t="s">
        <v>67</v>
      </c>
      <c r="F222" s="6">
        <v>43925</v>
      </c>
      <c r="G222">
        <v>-42</v>
      </c>
      <c r="H222">
        <v>-4</v>
      </c>
      <c r="I222">
        <v>-32</v>
      </c>
      <c r="J222">
        <v>-31</v>
      </c>
      <c r="K222">
        <v>-25</v>
      </c>
      <c r="L222">
        <v>12</v>
      </c>
      <c r="M222" t="str">
        <f>VLOOKUP(D222,StateLookup!A:A,1,FALSE)</f>
        <v>Arkansas</v>
      </c>
    </row>
    <row r="223" spans="1:13" x14ac:dyDescent="0.25">
      <c r="A223" t="str">
        <f t="shared" si="3"/>
        <v>43926Arkansas</v>
      </c>
      <c r="B223" t="s">
        <v>147</v>
      </c>
      <c r="C223" t="s">
        <v>148</v>
      </c>
      <c r="D223" t="s">
        <v>67</v>
      </c>
      <c r="F223" s="6">
        <v>43926</v>
      </c>
      <c r="G223">
        <v>-36</v>
      </c>
      <c r="H223">
        <v>-3</v>
      </c>
      <c r="I223">
        <v>25</v>
      </c>
      <c r="J223">
        <v>-33</v>
      </c>
      <c r="K223">
        <v>-29</v>
      </c>
      <c r="L223">
        <v>8</v>
      </c>
      <c r="M223" t="str">
        <f>VLOOKUP(D223,StateLookup!A:A,1,FALSE)</f>
        <v>Arkansas</v>
      </c>
    </row>
    <row r="224" spans="1:13" x14ac:dyDescent="0.25">
      <c r="A224" t="str">
        <f t="shared" si="3"/>
        <v>43927Arkansas</v>
      </c>
      <c r="B224" t="s">
        <v>147</v>
      </c>
      <c r="C224" t="s">
        <v>148</v>
      </c>
      <c r="D224" t="s">
        <v>67</v>
      </c>
      <c r="F224" s="6">
        <v>43927</v>
      </c>
      <c r="G224">
        <v>-29</v>
      </c>
      <c r="H224">
        <v>-6</v>
      </c>
      <c r="I224">
        <v>15</v>
      </c>
      <c r="J224">
        <v>-25</v>
      </c>
      <c r="K224">
        <v>-36</v>
      </c>
      <c r="L224">
        <v>13</v>
      </c>
      <c r="M224" t="str">
        <f>VLOOKUP(D224,StateLookup!A:A,1,FALSE)</f>
        <v>Arkansas</v>
      </c>
    </row>
    <row r="225" spans="1:13" x14ac:dyDescent="0.25">
      <c r="A225" t="str">
        <f t="shared" si="3"/>
        <v>43928Arkansas</v>
      </c>
      <c r="B225" t="s">
        <v>147</v>
      </c>
      <c r="C225" t="s">
        <v>148</v>
      </c>
      <c r="D225" t="s">
        <v>67</v>
      </c>
      <c r="F225" s="6">
        <v>43928</v>
      </c>
      <c r="G225">
        <v>-30</v>
      </c>
      <c r="H225">
        <v>-6</v>
      </c>
      <c r="I225">
        <v>46</v>
      </c>
      <c r="J225">
        <v>-24</v>
      </c>
      <c r="K225">
        <v>-37</v>
      </c>
      <c r="L225">
        <v>14</v>
      </c>
      <c r="M225" t="str">
        <f>VLOOKUP(D225,StateLookup!A:A,1,FALSE)</f>
        <v>Arkansas</v>
      </c>
    </row>
    <row r="226" spans="1:13" x14ac:dyDescent="0.25">
      <c r="A226" t="str">
        <f t="shared" si="3"/>
        <v>43929Arkansas</v>
      </c>
      <c r="B226" t="s">
        <v>147</v>
      </c>
      <c r="C226" t="s">
        <v>148</v>
      </c>
      <c r="D226" t="s">
        <v>67</v>
      </c>
      <c r="F226" s="6">
        <v>43929</v>
      </c>
      <c r="G226">
        <v>-25</v>
      </c>
      <c r="H226">
        <v>-2</v>
      </c>
      <c r="I226">
        <v>81</v>
      </c>
      <c r="J226">
        <v>-24</v>
      </c>
      <c r="K226">
        <v>-37</v>
      </c>
      <c r="L226">
        <v>12</v>
      </c>
      <c r="M226" t="str">
        <f>VLOOKUP(D226,StateLookup!A:A,1,FALSE)</f>
        <v>Arkansas</v>
      </c>
    </row>
    <row r="227" spans="1:13" x14ac:dyDescent="0.25">
      <c r="A227" t="str">
        <f t="shared" si="3"/>
        <v>43930Arkansas</v>
      </c>
      <c r="B227" t="s">
        <v>147</v>
      </c>
      <c r="C227" t="s">
        <v>148</v>
      </c>
      <c r="D227" t="s">
        <v>67</v>
      </c>
      <c r="F227" s="6">
        <v>43930</v>
      </c>
      <c r="G227">
        <v>-25</v>
      </c>
      <c r="H227">
        <v>0</v>
      </c>
      <c r="I227">
        <v>58</v>
      </c>
      <c r="J227">
        <v>-25</v>
      </c>
      <c r="K227">
        <v>-38</v>
      </c>
      <c r="L227">
        <v>13</v>
      </c>
      <c r="M227" t="str">
        <f>VLOOKUP(D227,StateLookup!A:A,1,FALSE)</f>
        <v>Arkansas</v>
      </c>
    </row>
    <row r="228" spans="1:13" x14ac:dyDescent="0.25">
      <c r="A228" t="str">
        <f t="shared" si="3"/>
        <v>43931Arkansas</v>
      </c>
      <c r="B228" t="s">
        <v>147</v>
      </c>
      <c r="C228" t="s">
        <v>148</v>
      </c>
      <c r="D228" t="s">
        <v>67</v>
      </c>
      <c r="F228" s="6">
        <v>43931</v>
      </c>
      <c r="G228">
        <v>-25</v>
      </c>
      <c r="H228">
        <v>2</v>
      </c>
      <c r="I228">
        <v>62</v>
      </c>
      <c r="J228">
        <v>-30</v>
      </c>
      <c r="K228">
        <v>-43</v>
      </c>
      <c r="L228">
        <v>15</v>
      </c>
      <c r="M228" t="str">
        <f>VLOOKUP(D228,StateLookup!A:A,1,FALSE)</f>
        <v>Arkansas</v>
      </c>
    </row>
    <row r="229" spans="1:13" x14ac:dyDescent="0.25">
      <c r="A229" t="str">
        <f t="shared" si="3"/>
        <v>43932Arkansas</v>
      </c>
      <c r="B229" t="s">
        <v>147</v>
      </c>
      <c r="C229" t="s">
        <v>148</v>
      </c>
      <c r="D229" t="s">
        <v>67</v>
      </c>
      <c r="F229" s="6">
        <v>43932</v>
      </c>
      <c r="G229">
        <v>-35</v>
      </c>
      <c r="H229">
        <v>1</v>
      </c>
      <c r="I229">
        <v>1</v>
      </c>
      <c r="J229">
        <v>-34</v>
      </c>
      <c r="K229">
        <v>-26</v>
      </c>
      <c r="L229">
        <v>10</v>
      </c>
      <c r="M229" t="str">
        <f>VLOOKUP(D229,StateLookup!A:A,1,FALSE)</f>
        <v>Arkansas</v>
      </c>
    </row>
    <row r="230" spans="1:13" x14ac:dyDescent="0.25">
      <c r="A230" t="str">
        <f t="shared" si="3"/>
        <v>43876California</v>
      </c>
      <c r="B230" t="s">
        <v>147</v>
      </c>
      <c r="C230" t="s">
        <v>148</v>
      </c>
      <c r="D230" t="s">
        <v>68</v>
      </c>
      <c r="F230" s="6">
        <v>43876</v>
      </c>
      <c r="G230">
        <v>1</v>
      </c>
      <c r="H230">
        <v>1</v>
      </c>
      <c r="I230">
        <v>19</v>
      </c>
      <c r="J230">
        <v>1</v>
      </c>
      <c r="K230">
        <v>-1</v>
      </c>
      <c r="L230">
        <v>0</v>
      </c>
      <c r="M230" t="str">
        <f>VLOOKUP(D230,StateLookup!A:A,1,FALSE)</f>
        <v>California</v>
      </c>
    </row>
    <row r="231" spans="1:13" x14ac:dyDescent="0.25">
      <c r="A231" t="str">
        <f t="shared" si="3"/>
        <v>43877California</v>
      </c>
      <c r="B231" t="s">
        <v>147</v>
      </c>
      <c r="C231" t="s">
        <v>148</v>
      </c>
      <c r="D231" t="s">
        <v>68</v>
      </c>
      <c r="F231" s="6">
        <v>43877</v>
      </c>
      <c r="G231">
        <v>5</v>
      </c>
      <c r="H231">
        <v>0</v>
      </c>
      <c r="I231">
        <v>31</v>
      </c>
      <c r="J231">
        <v>1</v>
      </c>
      <c r="K231">
        <v>-1</v>
      </c>
      <c r="L231">
        <v>-1</v>
      </c>
      <c r="M231" t="str">
        <f>VLOOKUP(D231,StateLookup!A:A,1,FALSE)</f>
        <v>California</v>
      </c>
    </row>
    <row r="232" spans="1:13" x14ac:dyDescent="0.25">
      <c r="A232" t="str">
        <f t="shared" si="3"/>
        <v>43878California</v>
      </c>
      <c r="B232" t="s">
        <v>147</v>
      </c>
      <c r="C232" t="s">
        <v>148</v>
      </c>
      <c r="D232" t="s">
        <v>68</v>
      </c>
      <c r="F232" s="6">
        <v>43878</v>
      </c>
      <c r="G232">
        <v>9</v>
      </c>
      <c r="H232">
        <v>1</v>
      </c>
      <c r="I232">
        <v>44</v>
      </c>
      <c r="J232">
        <v>-12</v>
      </c>
      <c r="K232">
        <v>-38</v>
      </c>
      <c r="L232">
        <v>8</v>
      </c>
      <c r="M232" t="str">
        <f>VLOOKUP(D232,StateLookup!A:A,1,FALSE)</f>
        <v>California</v>
      </c>
    </row>
    <row r="233" spans="1:13" x14ac:dyDescent="0.25">
      <c r="A233" t="str">
        <f t="shared" si="3"/>
        <v>43879California</v>
      </c>
      <c r="B233" t="s">
        <v>147</v>
      </c>
      <c r="C233" t="s">
        <v>148</v>
      </c>
      <c r="D233" t="s">
        <v>68</v>
      </c>
      <c r="F233" s="6">
        <v>43879</v>
      </c>
      <c r="G233">
        <v>0</v>
      </c>
      <c r="H233">
        <v>0</v>
      </c>
      <c r="I233">
        <v>16</v>
      </c>
      <c r="J233">
        <v>3</v>
      </c>
      <c r="K233">
        <v>0</v>
      </c>
      <c r="L233">
        <v>0</v>
      </c>
      <c r="M233" t="str">
        <f>VLOOKUP(D233,StateLookup!A:A,1,FALSE)</f>
        <v>California</v>
      </c>
    </row>
    <row r="234" spans="1:13" x14ac:dyDescent="0.25">
      <c r="A234" t="str">
        <f t="shared" si="3"/>
        <v>43880California</v>
      </c>
      <c r="B234" t="s">
        <v>147</v>
      </c>
      <c r="C234" t="s">
        <v>148</v>
      </c>
      <c r="D234" t="s">
        <v>68</v>
      </c>
      <c r="F234" s="6">
        <v>43880</v>
      </c>
      <c r="G234">
        <v>0</v>
      </c>
      <c r="H234">
        <v>0</v>
      </c>
      <c r="I234">
        <v>13</v>
      </c>
      <c r="J234">
        <v>1</v>
      </c>
      <c r="K234">
        <v>0</v>
      </c>
      <c r="L234">
        <v>0</v>
      </c>
      <c r="M234" t="str">
        <f>VLOOKUP(D234,StateLookup!A:A,1,FALSE)</f>
        <v>California</v>
      </c>
    </row>
    <row r="235" spans="1:13" x14ac:dyDescent="0.25">
      <c r="A235" t="str">
        <f t="shared" si="3"/>
        <v>43881California</v>
      </c>
      <c r="B235" t="s">
        <v>147</v>
      </c>
      <c r="C235" t="s">
        <v>148</v>
      </c>
      <c r="D235" t="s">
        <v>68</v>
      </c>
      <c r="F235" s="6">
        <v>43881</v>
      </c>
      <c r="G235">
        <v>2</v>
      </c>
      <c r="H235">
        <v>1</v>
      </c>
      <c r="I235">
        <v>12</v>
      </c>
      <c r="J235">
        <v>1</v>
      </c>
      <c r="K235">
        <v>0</v>
      </c>
      <c r="L235">
        <v>0</v>
      </c>
      <c r="M235" t="str">
        <f>VLOOKUP(D235,StateLookup!A:A,1,FALSE)</f>
        <v>California</v>
      </c>
    </row>
    <row r="236" spans="1:13" x14ac:dyDescent="0.25">
      <c r="A236" t="str">
        <f t="shared" si="3"/>
        <v>43882California</v>
      </c>
      <c r="B236" t="s">
        <v>147</v>
      </c>
      <c r="C236" t="s">
        <v>148</v>
      </c>
      <c r="D236" t="s">
        <v>68</v>
      </c>
      <c r="F236" s="6">
        <v>43882</v>
      </c>
      <c r="G236">
        <v>1</v>
      </c>
      <c r="H236">
        <v>0</v>
      </c>
      <c r="I236">
        <v>8</v>
      </c>
      <c r="J236">
        <v>0</v>
      </c>
      <c r="K236">
        <v>1</v>
      </c>
      <c r="L236">
        <v>0</v>
      </c>
      <c r="M236" t="str">
        <f>VLOOKUP(D236,StateLookup!A:A,1,FALSE)</f>
        <v>California</v>
      </c>
    </row>
    <row r="237" spans="1:13" x14ac:dyDescent="0.25">
      <c r="A237" t="str">
        <f t="shared" si="3"/>
        <v>43883California</v>
      </c>
      <c r="B237" t="s">
        <v>147</v>
      </c>
      <c r="C237" t="s">
        <v>148</v>
      </c>
      <c r="D237" t="s">
        <v>68</v>
      </c>
      <c r="F237" s="6">
        <v>43883</v>
      </c>
      <c r="G237">
        <v>0</v>
      </c>
      <c r="H237">
        <v>0</v>
      </c>
      <c r="I237">
        <v>-3</v>
      </c>
      <c r="J237">
        <v>-4</v>
      </c>
      <c r="K237">
        <v>1</v>
      </c>
      <c r="L237">
        <v>1</v>
      </c>
      <c r="M237" t="str">
        <f>VLOOKUP(D237,StateLookup!A:A,1,FALSE)</f>
        <v>California</v>
      </c>
    </row>
    <row r="238" spans="1:13" x14ac:dyDescent="0.25">
      <c r="A238" t="str">
        <f t="shared" si="3"/>
        <v>43884California</v>
      </c>
      <c r="B238" t="s">
        <v>147</v>
      </c>
      <c r="C238" t="s">
        <v>148</v>
      </c>
      <c r="D238" t="s">
        <v>68</v>
      </c>
      <c r="F238" s="6">
        <v>43884</v>
      </c>
      <c r="G238">
        <v>4</v>
      </c>
      <c r="H238">
        <v>1</v>
      </c>
      <c r="I238">
        <v>16</v>
      </c>
      <c r="J238">
        <v>3</v>
      </c>
      <c r="K238">
        <v>2</v>
      </c>
      <c r="L238">
        <v>0</v>
      </c>
      <c r="M238" t="str">
        <f>VLOOKUP(D238,StateLookup!A:A,1,FALSE)</f>
        <v>California</v>
      </c>
    </row>
    <row r="239" spans="1:13" x14ac:dyDescent="0.25">
      <c r="A239" t="str">
        <f t="shared" si="3"/>
        <v>43885California</v>
      </c>
      <c r="B239" t="s">
        <v>147</v>
      </c>
      <c r="C239" t="s">
        <v>148</v>
      </c>
      <c r="D239" t="s">
        <v>68</v>
      </c>
      <c r="F239" s="6">
        <v>43885</v>
      </c>
      <c r="G239">
        <v>2</v>
      </c>
      <c r="H239">
        <v>0</v>
      </c>
      <c r="I239">
        <v>12</v>
      </c>
      <c r="J239">
        <v>1</v>
      </c>
      <c r="K239">
        <v>4</v>
      </c>
      <c r="L239">
        <v>0</v>
      </c>
      <c r="M239" t="str">
        <f>VLOOKUP(D239,StateLookup!A:A,1,FALSE)</f>
        <v>California</v>
      </c>
    </row>
    <row r="240" spans="1:13" x14ac:dyDescent="0.25">
      <c r="A240" t="str">
        <f t="shared" si="3"/>
        <v>43886California</v>
      </c>
      <c r="B240" t="s">
        <v>147</v>
      </c>
      <c r="C240" t="s">
        <v>148</v>
      </c>
      <c r="D240" t="s">
        <v>68</v>
      </c>
      <c r="F240" s="6">
        <v>43886</v>
      </c>
      <c r="G240">
        <v>3</v>
      </c>
      <c r="H240">
        <v>1</v>
      </c>
      <c r="I240">
        <v>20</v>
      </c>
      <c r="J240">
        <v>3</v>
      </c>
      <c r="K240">
        <v>3</v>
      </c>
      <c r="L240">
        <v>-1</v>
      </c>
      <c r="M240" t="str">
        <f>VLOOKUP(D240,StateLookup!A:A,1,FALSE)</f>
        <v>California</v>
      </c>
    </row>
    <row r="241" spans="1:13" x14ac:dyDescent="0.25">
      <c r="A241" t="str">
        <f t="shared" si="3"/>
        <v>43887California</v>
      </c>
      <c r="B241" t="s">
        <v>147</v>
      </c>
      <c r="C241" t="s">
        <v>148</v>
      </c>
      <c r="D241" t="s">
        <v>68</v>
      </c>
      <c r="F241" s="6">
        <v>43887</v>
      </c>
      <c r="G241">
        <v>5</v>
      </c>
      <c r="H241">
        <v>3</v>
      </c>
      <c r="I241">
        <v>16</v>
      </c>
      <c r="J241">
        <v>3</v>
      </c>
      <c r="K241">
        <v>2</v>
      </c>
      <c r="L241">
        <v>-1</v>
      </c>
      <c r="M241" t="str">
        <f>VLOOKUP(D241,StateLookup!A:A,1,FALSE)</f>
        <v>California</v>
      </c>
    </row>
    <row r="242" spans="1:13" x14ac:dyDescent="0.25">
      <c r="A242" t="str">
        <f t="shared" si="3"/>
        <v>43888California</v>
      </c>
      <c r="B242" t="s">
        <v>147</v>
      </c>
      <c r="C242" t="s">
        <v>148</v>
      </c>
      <c r="D242" t="s">
        <v>68</v>
      </c>
      <c r="F242" s="6">
        <v>43888</v>
      </c>
      <c r="G242">
        <v>5</v>
      </c>
      <c r="H242">
        <v>3</v>
      </c>
      <c r="I242">
        <v>14</v>
      </c>
      <c r="J242">
        <v>3</v>
      </c>
      <c r="K242">
        <v>2</v>
      </c>
      <c r="L242">
        <v>-1</v>
      </c>
      <c r="M242" t="str">
        <f>VLOOKUP(D242,StateLookup!A:A,1,FALSE)</f>
        <v>California</v>
      </c>
    </row>
    <row r="243" spans="1:13" x14ac:dyDescent="0.25">
      <c r="A243" t="str">
        <f t="shared" si="3"/>
        <v>43889California</v>
      </c>
      <c r="B243" t="s">
        <v>147</v>
      </c>
      <c r="C243" t="s">
        <v>148</v>
      </c>
      <c r="D243" t="s">
        <v>68</v>
      </c>
      <c r="F243" s="6">
        <v>43889</v>
      </c>
      <c r="G243">
        <v>4</v>
      </c>
      <c r="H243">
        <v>4</v>
      </c>
      <c r="I243">
        <v>10</v>
      </c>
      <c r="J243">
        <v>2</v>
      </c>
      <c r="K243">
        <v>3</v>
      </c>
      <c r="L243">
        <v>-1</v>
      </c>
      <c r="M243" t="str">
        <f>VLOOKUP(D243,StateLookup!A:A,1,FALSE)</f>
        <v>California</v>
      </c>
    </row>
    <row r="244" spans="1:13" x14ac:dyDescent="0.25">
      <c r="A244" t="str">
        <f t="shared" si="3"/>
        <v>43890California</v>
      </c>
      <c r="B244" t="s">
        <v>147</v>
      </c>
      <c r="C244" t="s">
        <v>148</v>
      </c>
      <c r="D244" t="s">
        <v>68</v>
      </c>
      <c r="F244" s="6">
        <v>43890</v>
      </c>
      <c r="G244">
        <v>4</v>
      </c>
      <c r="H244">
        <v>4</v>
      </c>
      <c r="I244">
        <v>15</v>
      </c>
      <c r="J244">
        <v>1</v>
      </c>
      <c r="K244">
        <v>2</v>
      </c>
      <c r="L244">
        <v>-1</v>
      </c>
      <c r="M244" t="str">
        <f>VLOOKUP(D244,StateLookup!A:A,1,FALSE)</f>
        <v>California</v>
      </c>
    </row>
    <row r="245" spans="1:13" x14ac:dyDescent="0.25">
      <c r="A245" t="str">
        <f t="shared" si="3"/>
        <v>43891California</v>
      </c>
      <c r="B245" t="s">
        <v>147</v>
      </c>
      <c r="C245" t="s">
        <v>148</v>
      </c>
      <c r="D245" t="s">
        <v>68</v>
      </c>
      <c r="F245" s="6">
        <v>43891</v>
      </c>
      <c r="G245">
        <v>5</v>
      </c>
      <c r="H245">
        <v>3</v>
      </c>
      <c r="I245">
        <v>-4</v>
      </c>
      <c r="J245">
        <v>-1</v>
      </c>
      <c r="K245">
        <v>1</v>
      </c>
      <c r="L245">
        <v>0</v>
      </c>
      <c r="M245" t="str">
        <f>VLOOKUP(D245,StateLookup!A:A,1,FALSE)</f>
        <v>California</v>
      </c>
    </row>
    <row r="246" spans="1:13" x14ac:dyDescent="0.25">
      <c r="A246" t="str">
        <f t="shared" si="3"/>
        <v>43892California</v>
      </c>
      <c r="B246" t="s">
        <v>147</v>
      </c>
      <c r="C246" t="s">
        <v>148</v>
      </c>
      <c r="D246" t="s">
        <v>68</v>
      </c>
      <c r="F246" s="6">
        <v>43892</v>
      </c>
      <c r="G246">
        <v>6</v>
      </c>
      <c r="H246">
        <v>6</v>
      </c>
      <c r="I246">
        <v>8</v>
      </c>
      <c r="J246">
        <v>0</v>
      </c>
      <c r="K246">
        <v>4</v>
      </c>
      <c r="L246">
        <v>-1</v>
      </c>
      <c r="M246" t="str">
        <f>VLOOKUP(D246,StateLookup!A:A,1,FALSE)</f>
        <v>California</v>
      </c>
    </row>
    <row r="247" spans="1:13" x14ac:dyDescent="0.25">
      <c r="A247" t="str">
        <f t="shared" si="3"/>
        <v>43893California</v>
      </c>
      <c r="B247" t="s">
        <v>147</v>
      </c>
      <c r="C247" t="s">
        <v>148</v>
      </c>
      <c r="D247" t="s">
        <v>68</v>
      </c>
      <c r="F247" s="6">
        <v>43893</v>
      </c>
      <c r="G247">
        <v>8</v>
      </c>
      <c r="H247">
        <v>9</v>
      </c>
      <c r="I247">
        <v>30</v>
      </c>
      <c r="J247">
        <v>2</v>
      </c>
      <c r="K247">
        <v>3</v>
      </c>
      <c r="L247">
        <v>-1</v>
      </c>
      <c r="M247" t="str">
        <f>VLOOKUP(D247,StateLookup!A:A,1,FALSE)</f>
        <v>California</v>
      </c>
    </row>
    <row r="248" spans="1:13" x14ac:dyDescent="0.25">
      <c r="A248" t="str">
        <f t="shared" si="3"/>
        <v>43894California</v>
      </c>
      <c r="B248" t="s">
        <v>147</v>
      </c>
      <c r="C248" t="s">
        <v>148</v>
      </c>
      <c r="D248" t="s">
        <v>68</v>
      </c>
      <c r="F248" s="6">
        <v>43894</v>
      </c>
      <c r="G248">
        <v>4</v>
      </c>
      <c r="H248">
        <v>6</v>
      </c>
      <c r="I248">
        <v>15</v>
      </c>
      <c r="J248">
        <v>-1</v>
      </c>
      <c r="K248">
        <v>2</v>
      </c>
      <c r="L248">
        <v>0</v>
      </c>
      <c r="M248" t="str">
        <f>VLOOKUP(D248,StateLookup!A:A,1,FALSE)</f>
        <v>California</v>
      </c>
    </row>
    <row r="249" spans="1:13" x14ac:dyDescent="0.25">
      <c r="A249" t="str">
        <f t="shared" si="3"/>
        <v>43895California</v>
      </c>
      <c r="B249" t="s">
        <v>147</v>
      </c>
      <c r="C249" t="s">
        <v>148</v>
      </c>
      <c r="D249" t="s">
        <v>68</v>
      </c>
      <c r="F249" s="6">
        <v>43895</v>
      </c>
      <c r="G249">
        <v>5</v>
      </c>
      <c r="H249">
        <v>7</v>
      </c>
      <c r="I249">
        <v>11</v>
      </c>
      <c r="J249">
        <v>-1</v>
      </c>
      <c r="K249">
        <v>2</v>
      </c>
      <c r="L249">
        <v>0</v>
      </c>
      <c r="M249" t="str">
        <f>VLOOKUP(D249,StateLookup!A:A,1,FALSE)</f>
        <v>California</v>
      </c>
    </row>
    <row r="250" spans="1:13" x14ac:dyDescent="0.25">
      <c r="A250" t="str">
        <f t="shared" si="3"/>
        <v>43896California</v>
      </c>
      <c r="B250" t="s">
        <v>147</v>
      </c>
      <c r="C250" t="s">
        <v>148</v>
      </c>
      <c r="D250" t="s">
        <v>68</v>
      </c>
      <c r="F250" s="6">
        <v>43896</v>
      </c>
      <c r="G250">
        <v>2</v>
      </c>
      <c r="H250">
        <v>5</v>
      </c>
      <c r="I250">
        <v>7</v>
      </c>
      <c r="J250">
        <v>-4</v>
      </c>
      <c r="K250">
        <v>2</v>
      </c>
      <c r="L250">
        <v>0</v>
      </c>
      <c r="M250" t="str">
        <f>VLOOKUP(D250,StateLookup!A:A,1,FALSE)</f>
        <v>California</v>
      </c>
    </row>
    <row r="251" spans="1:13" x14ac:dyDescent="0.25">
      <c r="A251" t="str">
        <f t="shared" si="3"/>
        <v>43897California</v>
      </c>
      <c r="B251" t="s">
        <v>147</v>
      </c>
      <c r="C251" t="s">
        <v>148</v>
      </c>
      <c r="D251" t="s">
        <v>68</v>
      </c>
      <c r="F251" s="6">
        <v>43897</v>
      </c>
      <c r="G251">
        <v>0</v>
      </c>
      <c r="H251">
        <v>4</v>
      </c>
      <c r="I251">
        <v>0</v>
      </c>
      <c r="J251">
        <v>-6</v>
      </c>
      <c r="K251">
        <v>2</v>
      </c>
      <c r="L251">
        <v>1</v>
      </c>
      <c r="M251" t="str">
        <f>VLOOKUP(D251,StateLookup!A:A,1,FALSE)</f>
        <v>California</v>
      </c>
    </row>
    <row r="252" spans="1:13" x14ac:dyDescent="0.25">
      <c r="A252" t="str">
        <f t="shared" si="3"/>
        <v>43898California</v>
      </c>
      <c r="B252" t="s">
        <v>147</v>
      </c>
      <c r="C252" t="s">
        <v>148</v>
      </c>
      <c r="D252" t="s">
        <v>68</v>
      </c>
      <c r="F252" s="6">
        <v>43898</v>
      </c>
      <c r="G252">
        <v>2</v>
      </c>
      <c r="H252">
        <v>3</v>
      </c>
      <c r="I252">
        <v>11</v>
      </c>
      <c r="J252">
        <v>-4</v>
      </c>
      <c r="K252">
        <v>1</v>
      </c>
      <c r="L252">
        <v>0</v>
      </c>
      <c r="M252" t="str">
        <f>VLOOKUP(D252,StateLookup!A:A,1,FALSE)</f>
        <v>California</v>
      </c>
    </row>
    <row r="253" spans="1:13" x14ac:dyDescent="0.25">
      <c r="A253" t="str">
        <f t="shared" si="3"/>
        <v>43899California</v>
      </c>
      <c r="B253" t="s">
        <v>147</v>
      </c>
      <c r="C253" t="s">
        <v>148</v>
      </c>
      <c r="D253" t="s">
        <v>68</v>
      </c>
      <c r="F253" s="6">
        <v>43899</v>
      </c>
      <c r="G253">
        <v>3</v>
      </c>
      <c r="H253">
        <v>6</v>
      </c>
      <c r="I253">
        <v>12</v>
      </c>
      <c r="J253">
        <v>-7</v>
      </c>
      <c r="K253">
        <v>1</v>
      </c>
      <c r="L253">
        <v>1</v>
      </c>
      <c r="M253" t="str">
        <f>VLOOKUP(D253,StateLookup!A:A,1,FALSE)</f>
        <v>California</v>
      </c>
    </row>
    <row r="254" spans="1:13" x14ac:dyDescent="0.25">
      <c r="A254" t="str">
        <f t="shared" si="3"/>
        <v>43900California</v>
      </c>
      <c r="B254" t="s">
        <v>147</v>
      </c>
      <c r="C254" t="s">
        <v>148</v>
      </c>
      <c r="D254" t="s">
        <v>68</v>
      </c>
      <c r="F254" s="6">
        <v>43900</v>
      </c>
      <c r="G254">
        <v>-1</v>
      </c>
      <c r="H254">
        <v>4</v>
      </c>
      <c r="I254">
        <v>-10</v>
      </c>
      <c r="J254">
        <v>-13</v>
      </c>
      <c r="K254">
        <v>-3</v>
      </c>
      <c r="L254">
        <v>3</v>
      </c>
      <c r="M254" t="str">
        <f>VLOOKUP(D254,StateLookup!A:A,1,FALSE)</f>
        <v>California</v>
      </c>
    </row>
    <row r="255" spans="1:13" x14ac:dyDescent="0.25">
      <c r="A255" t="str">
        <f t="shared" si="3"/>
        <v>43901California</v>
      </c>
      <c r="B255" t="s">
        <v>147</v>
      </c>
      <c r="C255" t="s">
        <v>148</v>
      </c>
      <c r="D255" t="s">
        <v>68</v>
      </c>
      <c r="F255" s="6">
        <v>43901</v>
      </c>
      <c r="G255">
        <v>3</v>
      </c>
      <c r="H255">
        <v>9</v>
      </c>
      <c r="I255">
        <v>12</v>
      </c>
      <c r="J255">
        <v>-10</v>
      </c>
      <c r="K255">
        <v>-3</v>
      </c>
      <c r="L255">
        <v>2</v>
      </c>
      <c r="M255" t="str">
        <f>VLOOKUP(D255,StateLookup!A:A,1,FALSE)</f>
        <v>California</v>
      </c>
    </row>
    <row r="256" spans="1:13" x14ac:dyDescent="0.25">
      <c r="A256" t="str">
        <f t="shared" si="3"/>
        <v>43902California</v>
      </c>
      <c r="B256" t="s">
        <v>147</v>
      </c>
      <c r="C256" t="s">
        <v>148</v>
      </c>
      <c r="D256" t="s">
        <v>68</v>
      </c>
      <c r="F256" s="6">
        <v>43902</v>
      </c>
      <c r="G256">
        <v>-3</v>
      </c>
      <c r="H256">
        <v>13</v>
      </c>
      <c r="I256">
        <v>-15</v>
      </c>
      <c r="J256">
        <v>-18</v>
      </c>
      <c r="K256">
        <v>-6</v>
      </c>
      <c r="L256">
        <v>4</v>
      </c>
      <c r="M256" t="str">
        <f>VLOOKUP(D256,StateLookup!A:A,1,FALSE)</f>
        <v>California</v>
      </c>
    </row>
    <row r="257" spans="1:13" x14ac:dyDescent="0.25">
      <c r="A257" t="str">
        <f t="shared" si="3"/>
        <v>43903California</v>
      </c>
      <c r="B257" t="s">
        <v>147</v>
      </c>
      <c r="C257" t="s">
        <v>148</v>
      </c>
      <c r="D257" t="s">
        <v>68</v>
      </c>
      <c r="F257" s="6">
        <v>43903</v>
      </c>
      <c r="G257">
        <v>-3</v>
      </c>
      <c r="H257">
        <v>31</v>
      </c>
      <c r="I257">
        <v>-20</v>
      </c>
      <c r="J257">
        <v>-21</v>
      </c>
      <c r="K257">
        <v>-8</v>
      </c>
      <c r="L257">
        <v>5</v>
      </c>
      <c r="M257" t="str">
        <f>VLOOKUP(D257,StateLookup!A:A,1,FALSE)</f>
        <v>California</v>
      </c>
    </row>
    <row r="258" spans="1:13" x14ac:dyDescent="0.25">
      <c r="A258" t="str">
        <f t="shared" si="3"/>
        <v>43904California</v>
      </c>
      <c r="B258" t="s">
        <v>147</v>
      </c>
      <c r="C258" t="s">
        <v>148</v>
      </c>
      <c r="D258" t="s">
        <v>68</v>
      </c>
      <c r="F258" s="6">
        <v>43904</v>
      </c>
      <c r="G258">
        <v>-13</v>
      </c>
      <c r="H258">
        <v>23</v>
      </c>
      <c r="I258">
        <v>-37</v>
      </c>
      <c r="J258">
        <v>-24</v>
      </c>
      <c r="K258">
        <v>-6</v>
      </c>
      <c r="L258">
        <v>6</v>
      </c>
      <c r="M258" t="str">
        <f>VLOOKUP(D258,StateLookup!A:A,1,FALSE)</f>
        <v>California</v>
      </c>
    </row>
    <row r="259" spans="1:13" x14ac:dyDescent="0.25">
      <c r="A259" t="str">
        <f t="shared" ref="A259:A322" si="4">F259&amp;D259</f>
        <v>43905California</v>
      </c>
      <c r="B259" t="s">
        <v>147</v>
      </c>
      <c r="C259" t="s">
        <v>148</v>
      </c>
      <c r="D259" t="s">
        <v>68</v>
      </c>
      <c r="F259" s="6">
        <v>43905</v>
      </c>
      <c r="G259">
        <v>-16</v>
      </c>
      <c r="H259">
        <v>11</v>
      </c>
      <c r="I259">
        <v>-25</v>
      </c>
      <c r="J259">
        <v>-23</v>
      </c>
      <c r="K259">
        <v>-8</v>
      </c>
      <c r="L259">
        <v>6</v>
      </c>
      <c r="M259" t="str">
        <f>VLOOKUP(D259,StateLookup!A:A,1,FALSE)</f>
        <v>California</v>
      </c>
    </row>
    <row r="260" spans="1:13" x14ac:dyDescent="0.25">
      <c r="A260" t="str">
        <f t="shared" si="4"/>
        <v>43906California</v>
      </c>
      <c r="B260" t="s">
        <v>147</v>
      </c>
      <c r="C260" t="s">
        <v>148</v>
      </c>
      <c r="D260" t="s">
        <v>68</v>
      </c>
      <c r="F260" s="6">
        <v>43906</v>
      </c>
      <c r="G260">
        <v>-12</v>
      </c>
      <c r="H260">
        <v>21</v>
      </c>
      <c r="I260">
        <v>-27</v>
      </c>
      <c r="J260">
        <v>-31</v>
      </c>
      <c r="K260">
        <v>-24</v>
      </c>
      <c r="L260">
        <v>11</v>
      </c>
      <c r="M260" t="str">
        <f>VLOOKUP(D260,StateLookup!A:A,1,FALSE)</f>
        <v>California</v>
      </c>
    </row>
    <row r="261" spans="1:13" x14ac:dyDescent="0.25">
      <c r="A261" t="str">
        <f t="shared" si="4"/>
        <v>43907California</v>
      </c>
      <c r="B261" t="s">
        <v>147</v>
      </c>
      <c r="C261" t="s">
        <v>148</v>
      </c>
      <c r="D261" t="s">
        <v>68</v>
      </c>
      <c r="F261" s="6">
        <v>43907</v>
      </c>
      <c r="G261">
        <v>-23</v>
      </c>
      <c r="H261">
        <v>11</v>
      </c>
      <c r="I261">
        <v>-12</v>
      </c>
      <c r="J261">
        <v>-34</v>
      </c>
      <c r="K261">
        <v>-33</v>
      </c>
      <c r="L261">
        <v>14</v>
      </c>
      <c r="M261" t="str">
        <f>VLOOKUP(D261,StateLookup!A:A,1,FALSE)</f>
        <v>California</v>
      </c>
    </row>
    <row r="262" spans="1:13" x14ac:dyDescent="0.25">
      <c r="A262" t="str">
        <f t="shared" si="4"/>
        <v>43908California</v>
      </c>
      <c r="B262" t="s">
        <v>147</v>
      </c>
      <c r="C262" t="s">
        <v>148</v>
      </c>
      <c r="D262" t="s">
        <v>68</v>
      </c>
      <c r="F262" s="6">
        <v>43908</v>
      </c>
      <c r="G262">
        <v>-29</v>
      </c>
      <c r="H262">
        <v>4</v>
      </c>
      <c r="I262">
        <v>-20</v>
      </c>
      <c r="J262">
        <v>-39</v>
      </c>
      <c r="K262">
        <v>-38</v>
      </c>
      <c r="L262">
        <v>17</v>
      </c>
      <c r="M262" t="str">
        <f>VLOOKUP(D262,StateLookup!A:A,1,FALSE)</f>
        <v>California</v>
      </c>
    </row>
    <row r="263" spans="1:13" x14ac:dyDescent="0.25">
      <c r="A263" t="str">
        <f t="shared" si="4"/>
        <v>43909California</v>
      </c>
      <c r="B263" t="s">
        <v>147</v>
      </c>
      <c r="C263" t="s">
        <v>148</v>
      </c>
      <c r="D263" t="s">
        <v>68</v>
      </c>
      <c r="F263" s="6">
        <v>43909</v>
      </c>
      <c r="G263">
        <v>-32</v>
      </c>
      <c r="H263">
        <v>3</v>
      </c>
      <c r="I263">
        <v>-20</v>
      </c>
      <c r="J263">
        <v>-43</v>
      </c>
      <c r="K263">
        <v>-40</v>
      </c>
      <c r="L263">
        <v>18</v>
      </c>
      <c r="M263" t="str">
        <f>VLOOKUP(D263,StateLookup!A:A,1,FALSE)</f>
        <v>California</v>
      </c>
    </row>
    <row r="264" spans="1:13" x14ac:dyDescent="0.25">
      <c r="A264" t="str">
        <f t="shared" si="4"/>
        <v>43910California</v>
      </c>
      <c r="B264" t="s">
        <v>147</v>
      </c>
      <c r="C264" t="s">
        <v>148</v>
      </c>
      <c r="D264" t="s">
        <v>68</v>
      </c>
      <c r="F264" s="6">
        <v>43910</v>
      </c>
      <c r="G264">
        <v>-40</v>
      </c>
      <c r="H264">
        <v>-3</v>
      </c>
      <c r="I264">
        <v>-22</v>
      </c>
      <c r="J264">
        <v>-46</v>
      </c>
      <c r="K264">
        <v>-44</v>
      </c>
      <c r="L264">
        <v>21</v>
      </c>
      <c r="M264" t="str">
        <f>VLOOKUP(D264,StateLookup!A:A,1,FALSE)</f>
        <v>California</v>
      </c>
    </row>
    <row r="265" spans="1:13" x14ac:dyDescent="0.25">
      <c r="A265" t="str">
        <f t="shared" si="4"/>
        <v>43911California</v>
      </c>
      <c r="B265" t="s">
        <v>147</v>
      </c>
      <c r="C265" t="s">
        <v>148</v>
      </c>
      <c r="D265" t="s">
        <v>68</v>
      </c>
      <c r="F265" s="6">
        <v>43911</v>
      </c>
      <c r="G265">
        <v>-48</v>
      </c>
      <c r="H265">
        <v>-13</v>
      </c>
      <c r="I265">
        <v>-22</v>
      </c>
      <c r="J265">
        <v>-47</v>
      </c>
      <c r="K265">
        <v>-33</v>
      </c>
      <c r="L265">
        <v>16</v>
      </c>
      <c r="M265" t="str">
        <f>VLOOKUP(D265,StateLookup!A:A,1,FALSE)</f>
        <v>California</v>
      </c>
    </row>
    <row r="266" spans="1:13" x14ac:dyDescent="0.25">
      <c r="A266" t="str">
        <f t="shared" si="4"/>
        <v>43912California</v>
      </c>
      <c r="B266" t="s">
        <v>147</v>
      </c>
      <c r="C266" t="s">
        <v>148</v>
      </c>
      <c r="D266" t="s">
        <v>68</v>
      </c>
      <c r="F266" s="6">
        <v>43912</v>
      </c>
      <c r="G266">
        <v>-50</v>
      </c>
      <c r="H266">
        <v>-22</v>
      </c>
      <c r="I266">
        <v>-24</v>
      </c>
      <c r="J266">
        <v>-52</v>
      </c>
      <c r="K266">
        <v>-36</v>
      </c>
      <c r="L266">
        <v>14</v>
      </c>
      <c r="M266" t="str">
        <f>VLOOKUP(D266,StateLookup!A:A,1,FALSE)</f>
        <v>California</v>
      </c>
    </row>
    <row r="267" spans="1:13" x14ac:dyDescent="0.25">
      <c r="A267" t="str">
        <f t="shared" si="4"/>
        <v>43913California</v>
      </c>
      <c r="B267" t="s">
        <v>147</v>
      </c>
      <c r="C267" t="s">
        <v>148</v>
      </c>
      <c r="D267" t="s">
        <v>68</v>
      </c>
      <c r="F267" s="6">
        <v>43913</v>
      </c>
      <c r="G267">
        <v>-41</v>
      </c>
      <c r="H267">
        <v>-18</v>
      </c>
      <c r="I267">
        <v>-28</v>
      </c>
      <c r="J267">
        <v>-52</v>
      </c>
      <c r="K267">
        <v>-49</v>
      </c>
      <c r="L267">
        <v>21</v>
      </c>
      <c r="M267" t="str">
        <f>VLOOKUP(D267,StateLookup!A:A,1,FALSE)</f>
        <v>California</v>
      </c>
    </row>
    <row r="268" spans="1:13" x14ac:dyDescent="0.25">
      <c r="A268" t="str">
        <f t="shared" si="4"/>
        <v>43914California</v>
      </c>
      <c r="B268" t="s">
        <v>147</v>
      </c>
      <c r="C268" t="s">
        <v>148</v>
      </c>
      <c r="D268" t="s">
        <v>68</v>
      </c>
      <c r="F268" s="6">
        <v>43914</v>
      </c>
      <c r="G268">
        <v>-42</v>
      </c>
      <c r="H268">
        <v>-18</v>
      </c>
      <c r="I268">
        <v>-31</v>
      </c>
      <c r="J268">
        <v>-52</v>
      </c>
      <c r="K268">
        <v>-50</v>
      </c>
      <c r="L268">
        <v>22</v>
      </c>
      <c r="M268" t="str">
        <f>VLOOKUP(D268,StateLookup!A:A,1,FALSE)</f>
        <v>California</v>
      </c>
    </row>
    <row r="269" spans="1:13" x14ac:dyDescent="0.25">
      <c r="A269" t="str">
        <f t="shared" si="4"/>
        <v>43915California</v>
      </c>
      <c r="B269" t="s">
        <v>147</v>
      </c>
      <c r="C269" t="s">
        <v>148</v>
      </c>
      <c r="D269" t="s">
        <v>68</v>
      </c>
      <c r="F269" s="6">
        <v>43915</v>
      </c>
      <c r="G269">
        <v>-42</v>
      </c>
      <c r="H269">
        <v>-19</v>
      </c>
      <c r="I269">
        <v>-30</v>
      </c>
      <c r="J269">
        <v>-52</v>
      </c>
      <c r="K269">
        <v>-51</v>
      </c>
      <c r="L269">
        <v>22</v>
      </c>
      <c r="M269" t="str">
        <f>VLOOKUP(D269,StateLookup!A:A,1,FALSE)</f>
        <v>California</v>
      </c>
    </row>
    <row r="270" spans="1:13" x14ac:dyDescent="0.25">
      <c r="A270" t="str">
        <f t="shared" si="4"/>
        <v>43916California</v>
      </c>
      <c r="B270" t="s">
        <v>147</v>
      </c>
      <c r="C270" t="s">
        <v>148</v>
      </c>
      <c r="D270" t="s">
        <v>68</v>
      </c>
      <c r="F270" s="6">
        <v>43916</v>
      </c>
      <c r="G270">
        <v>-42</v>
      </c>
      <c r="H270">
        <v>-18</v>
      </c>
      <c r="I270">
        <v>-28</v>
      </c>
      <c r="J270">
        <v>-53</v>
      </c>
      <c r="K270">
        <v>-51</v>
      </c>
      <c r="L270">
        <v>23</v>
      </c>
      <c r="M270" t="str">
        <f>VLOOKUP(D270,StateLookup!A:A,1,FALSE)</f>
        <v>California</v>
      </c>
    </row>
    <row r="271" spans="1:13" x14ac:dyDescent="0.25">
      <c r="A271" t="str">
        <f t="shared" si="4"/>
        <v>43917California</v>
      </c>
      <c r="B271" t="s">
        <v>147</v>
      </c>
      <c r="C271" t="s">
        <v>148</v>
      </c>
      <c r="D271" t="s">
        <v>68</v>
      </c>
      <c r="F271" s="6">
        <v>43917</v>
      </c>
      <c r="G271">
        <v>-44</v>
      </c>
      <c r="H271">
        <v>-17</v>
      </c>
      <c r="I271">
        <v>-29</v>
      </c>
      <c r="J271">
        <v>-54</v>
      </c>
      <c r="K271">
        <v>-50</v>
      </c>
      <c r="L271">
        <v>24</v>
      </c>
      <c r="M271" t="str">
        <f>VLOOKUP(D271,StateLookup!A:A,1,FALSE)</f>
        <v>California</v>
      </c>
    </row>
    <row r="272" spans="1:13" x14ac:dyDescent="0.25">
      <c r="A272" t="str">
        <f t="shared" si="4"/>
        <v>43918California</v>
      </c>
      <c r="B272" t="s">
        <v>147</v>
      </c>
      <c r="C272" t="s">
        <v>148</v>
      </c>
      <c r="D272" t="s">
        <v>68</v>
      </c>
      <c r="F272" s="6">
        <v>43918</v>
      </c>
      <c r="G272">
        <v>-50</v>
      </c>
      <c r="H272">
        <v>-20</v>
      </c>
      <c r="I272">
        <v>-48</v>
      </c>
      <c r="J272">
        <v>-53</v>
      </c>
      <c r="K272">
        <v>-37</v>
      </c>
      <c r="L272">
        <v>18</v>
      </c>
      <c r="M272" t="str">
        <f>VLOOKUP(D272,StateLookup!A:A,1,FALSE)</f>
        <v>California</v>
      </c>
    </row>
    <row r="273" spans="1:13" x14ac:dyDescent="0.25">
      <c r="A273" t="str">
        <f t="shared" si="4"/>
        <v>43919California</v>
      </c>
      <c r="B273" t="s">
        <v>147</v>
      </c>
      <c r="C273" t="s">
        <v>148</v>
      </c>
      <c r="D273" t="s">
        <v>68</v>
      </c>
      <c r="F273" s="6">
        <v>43919</v>
      </c>
      <c r="G273">
        <v>-50</v>
      </c>
      <c r="H273">
        <v>-24</v>
      </c>
      <c r="I273">
        <v>-38</v>
      </c>
      <c r="J273">
        <v>-54</v>
      </c>
      <c r="K273">
        <v>-39</v>
      </c>
      <c r="L273">
        <v>15</v>
      </c>
      <c r="M273" t="str">
        <f>VLOOKUP(D273,StateLookup!A:A,1,FALSE)</f>
        <v>California</v>
      </c>
    </row>
    <row r="274" spans="1:13" x14ac:dyDescent="0.25">
      <c r="A274" t="str">
        <f t="shared" si="4"/>
        <v>43920California</v>
      </c>
      <c r="B274" t="s">
        <v>147</v>
      </c>
      <c r="C274" t="s">
        <v>148</v>
      </c>
      <c r="D274" t="s">
        <v>68</v>
      </c>
      <c r="F274" s="6">
        <v>43920</v>
      </c>
      <c r="G274">
        <v>-40</v>
      </c>
      <c r="H274">
        <v>-20</v>
      </c>
      <c r="I274">
        <v>-24</v>
      </c>
      <c r="J274">
        <v>-53</v>
      </c>
      <c r="K274">
        <v>-51</v>
      </c>
      <c r="L274">
        <v>21</v>
      </c>
      <c r="M274" t="str">
        <f>VLOOKUP(D274,StateLookup!A:A,1,FALSE)</f>
        <v>California</v>
      </c>
    </row>
    <row r="275" spans="1:13" x14ac:dyDescent="0.25">
      <c r="A275" t="str">
        <f t="shared" si="4"/>
        <v>43921California</v>
      </c>
      <c r="B275" t="s">
        <v>147</v>
      </c>
      <c r="C275" t="s">
        <v>148</v>
      </c>
      <c r="D275" t="s">
        <v>68</v>
      </c>
      <c r="F275" s="6">
        <v>43921</v>
      </c>
      <c r="G275">
        <v>-40</v>
      </c>
      <c r="H275">
        <v>-18</v>
      </c>
      <c r="I275">
        <v>-23</v>
      </c>
      <c r="J275">
        <v>-52</v>
      </c>
      <c r="K275">
        <v>-53</v>
      </c>
      <c r="L275">
        <v>22</v>
      </c>
      <c r="M275" t="str">
        <f>VLOOKUP(D275,StateLookup!A:A,1,FALSE)</f>
        <v>California</v>
      </c>
    </row>
    <row r="276" spans="1:13" x14ac:dyDescent="0.25">
      <c r="A276" t="str">
        <f t="shared" si="4"/>
        <v>43922California</v>
      </c>
      <c r="B276" t="s">
        <v>147</v>
      </c>
      <c r="C276" t="s">
        <v>148</v>
      </c>
      <c r="D276" t="s">
        <v>68</v>
      </c>
      <c r="F276" s="6">
        <v>43922</v>
      </c>
      <c r="G276">
        <v>-39</v>
      </c>
      <c r="H276">
        <v>-14</v>
      </c>
      <c r="I276">
        <v>-25</v>
      </c>
      <c r="J276">
        <v>-51</v>
      </c>
      <c r="K276">
        <v>-52</v>
      </c>
      <c r="L276">
        <v>22</v>
      </c>
      <c r="M276" t="str">
        <f>VLOOKUP(D276,StateLookup!A:A,1,FALSE)</f>
        <v>California</v>
      </c>
    </row>
    <row r="277" spans="1:13" x14ac:dyDescent="0.25">
      <c r="A277" t="str">
        <f t="shared" si="4"/>
        <v>43923California</v>
      </c>
      <c r="B277" t="s">
        <v>147</v>
      </c>
      <c r="C277" t="s">
        <v>148</v>
      </c>
      <c r="D277" t="s">
        <v>68</v>
      </c>
      <c r="F277" s="6">
        <v>43923</v>
      </c>
      <c r="G277">
        <v>-41</v>
      </c>
      <c r="H277">
        <v>-15</v>
      </c>
      <c r="I277">
        <v>-30</v>
      </c>
      <c r="J277">
        <v>-54</v>
      </c>
      <c r="K277">
        <v>-53</v>
      </c>
      <c r="L277">
        <v>23</v>
      </c>
      <c r="M277" t="str">
        <f>VLOOKUP(D277,StateLookup!A:A,1,FALSE)</f>
        <v>California</v>
      </c>
    </row>
    <row r="278" spans="1:13" x14ac:dyDescent="0.25">
      <c r="A278" t="str">
        <f t="shared" si="4"/>
        <v>43924California</v>
      </c>
      <c r="B278" t="s">
        <v>147</v>
      </c>
      <c r="C278" t="s">
        <v>148</v>
      </c>
      <c r="D278" t="s">
        <v>68</v>
      </c>
      <c r="F278" s="6">
        <v>43924</v>
      </c>
      <c r="G278">
        <v>-42</v>
      </c>
      <c r="H278">
        <v>-12</v>
      </c>
      <c r="I278">
        <v>-31</v>
      </c>
      <c r="J278">
        <v>-53</v>
      </c>
      <c r="K278">
        <v>-51</v>
      </c>
      <c r="L278">
        <v>23</v>
      </c>
      <c r="M278" t="str">
        <f>VLOOKUP(D278,StateLookup!A:A,1,FALSE)</f>
        <v>California</v>
      </c>
    </row>
    <row r="279" spans="1:13" x14ac:dyDescent="0.25">
      <c r="A279" t="str">
        <f t="shared" si="4"/>
        <v>43925California</v>
      </c>
      <c r="B279" t="s">
        <v>147</v>
      </c>
      <c r="C279" t="s">
        <v>148</v>
      </c>
      <c r="D279" t="s">
        <v>68</v>
      </c>
      <c r="F279" s="6">
        <v>43925</v>
      </c>
      <c r="G279">
        <v>-50</v>
      </c>
      <c r="H279">
        <v>-18</v>
      </c>
      <c r="I279">
        <v>-54</v>
      </c>
      <c r="J279">
        <v>-54</v>
      </c>
      <c r="K279">
        <v>-39</v>
      </c>
      <c r="L279">
        <v>18</v>
      </c>
      <c r="M279" t="str">
        <f>VLOOKUP(D279,StateLookup!A:A,1,FALSE)</f>
        <v>California</v>
      </c>
    </row>
    <row r="280" spans="1:13" x14ac:dyDescent="0.25">
      <c r="A280" t="str">
        <f t="shared" si="4"/>
        <v>43926California</v>
      </c>
      <c r="B280" t="s">
        <v>147</v>
      </c>
      <c r="C280" t="s">
        <v>148</v>
      </c>
      <c r="D280" t="s">
        <v>68</v>
      </c>
      <c r="F280" s="6">
        <v>43926</v>
      </c>
      <c r="G280">
        <v>-53</v>
      </c>
      <c r="H280">
        <v>-27</v>
      </c>
      <c r="I280">
        <v>-61</v>
      </c>
      <c r="J280">
        <v>-59</v>
      </c>
      <c r="K280">
        <v>-42</v>
      </c>
      <c r="L280">
        <v>16</v>
      </c>
      <c r="M280" t="str">
        <f>VLOOKUP(D280,StateLookup!A:A,1,FALSE)</f>
        <v>California</v>
      </c>
    </row>
    <row r="281" spans="1:13" x14ac:dyDescent="0.25">
      <c r="A281" t="str">
        <f t="shared" si="4"/>
        <v>43927California</v>
      </c>
      <c r="B281" t="s">
        <v>147</v>
      </c>
      <c r="C281" t="s">
        <v>148</v>
      </c>
      <c r="D281" t="s">
        <v>68</v>
      </c>
      <c r="F281" s="6">
        <v>43927</v>
      </c>
      <c r="G281">
        <v>-46</v>
      </c>
      <c r="H281">
        <v>-23</v>
      </c>
      <c r="I281">
        <v>-54</v>
      </c>
      <c r="J281">
        <v>-60</v>
      </c>
      <c r="K281">
        <v>-54</v>
      </c>
      <c r="L281">
        <v>24</v>
      </c>
      <c r="M281" t="str">
        <f>VLOOKUP(D281,StateLookup!A:A,1,FALSE)</f>
        <v>California</v>
      </c>
    </row>
    <row r="282" spans="1:13" x14ac:dyDescent="0.25">
      <c r="A282" t="str">
        <f t="shared" si="4"/>
        <v>43928California</v>
      </c>
      <c r="B282" t="s">
        <v>147</v>
      </c>
      <c r="C282" t="s">
        <v>148</v>
      </c>
      <c r="D282" t="s">
        <v>68</v>
      </c>
      <c r="F282" s="6">
        <v>43928</v>
      </c>
      <c r="G282">
        <v>-47</v>
      </c>
      <c r="H282">
        <v>-23</v>
      </c>
      <c r="I282">
        <v>-41</v>
      </c>
      <c r="J282">
        <v>-57</v>
      </c>
      <c r="K282">
        <v>-55</v>
      </c>
      <c r="L282">
        <v>24</v>
      </c>
      <c r="M282" t="str">
        <f>VLOOKUP(D282,StateLookup!A:A,1,FALSE)</f>
        <v>California</v>
      </c>
    </row>
    <row r="283" spans="1:13" x14ac:dyDescent="0.25">
      <c r="A283" t="str">
        <f t="shared" si="4"/>
        <v>43929California</v>
      </c>
      <c r="B283" t="s">
        <v>147</v>
      </c>
      <c r="C283" t="s">
        <v>148</v>
      </c>
      <c r="D283" t="s">
        <v>68</v>
      </c>
      <c r="F283" s="6">
        <v>43929</v>
      </c>
      <c r="G283">
        <v>-47</v>
      </c>
      <c r="H283">
        <v>-22</v>
      </c>
      <c r="I283">
        <v>-43</v>
      </c>
      <c r="J283">
        <v>-58</v>
      </c>
      <c r="K283">
        <v>-55</v>
      </c>
      <c r="L283">
        <v>24</v>
      </c>
      <c r="M283" t="str">
        <f>VLOOKUP(D283,StateLookup!A:A,1,FALSE)</f>
        <v>California</v>
      </c>
    </row>
    <row r="284" spans="1:13" x14ac:dyDescent="0.25">
      <c r="A284" t="str">
        <f t="shared" si="4"/>
        <v>43930California</v>
      </c>
      <c r="B284" t="s">
        <v>147</v>
      </c>
      <c r="C284" t="s">
        <v>148</v>
      </c>
      <c r="D284" t="s">
        <v>68</v>
      </c>
      <c r="F284" s="6">
        <v>43930</v>
      </c>
      <c r="G284">
        <v>-49</v>
      </c>
      <c r="H284">
        <v>-24</v>
      </c>
      <c r="I284">
        <v>-54</v>
      </c>
      <c r="J284">
        <v>-62</v>
      </c>
      <c r="K284">
        <v>-56</v>
      </c>
      <c r="L284">
        <v>26</v>
      </c>
      <c r="M284" t="str">
        <f>VLOOKUP(D284,StateLookup!A:A,1,FALSE)</f>
        <v>California</v>
      </c>
    </row>
    <row r="285" spans="1:13" x14ac:dyDescent="0.25">
      <c r="A285" t="str">
        <f t="shared" si="4"/>
        <v>43931California</v>
      </c>
      <c r="B285" t="s">
        <v>147</v>
      </c>
      <c r="C285" t="s">
        <v>148</v>
      </c>
      <c r="D285" t="s">
        <v>68</v>
      </c>
      <c r="F285" s="6">
        <v>43931</v>
      </c>
      <c r="G285">
        <v>-47</v>
      </c>
      <c r="H285">
        <v>-19</v>
      </c>
      <c r="I285">
        <v>-44</v>
      </c>
      <c r="J285">
        <v>-59</v>
      </c>
      <c r="K285">
        <v>-56</v>
      </c>
      <c r="L285">
        <v>26</v>
      </c>
      <c r="M285" t="str">
        <f>VLOOKUP(D285,StateLookup!A:A,1,FALSE)</f>
        <v>California</v>
      </c>
    </row>
    <row r="286" spans="1:13" x14ac:dyDescent="0.25">
      <c r="A286" t="str">
        <f t="shared" si="4"/>
        <v>43932California</v>
      </c>
      <c r="B286" t="s">
        <v>147</v>
      </c>
      <c r="C286" t="s">
        <v>148</v>
      </c>
      <c r="D286" t="s">
        <v>68</v>
      </c>
      <c r="F286" s="6">
        <v>43932</v>
      </c>
      <c r="G286">
        <v>-48</v>
      </c>
      <c r="H286">
        <v>-14</v>
      </c>
      <c r="I286">
        <v>-46</v>
      </c>
      <c r="J286">
        <v>-53</v>
      </c>
      <c r="K286">
        <v>-40</v>
      </c>
      <c r="L286">
        <v>18</v>
      </c>
      <c r="M286" t="str">
        <f>VLOOKUP(D286,StateLookup!A:A,1,FALSE)</f>
        <v>California</v>
      </c>
    </row>
    <row r="287" spans="1:13" x14ac:dyDescent="0.25">
      <c r="A287" t="str">
        <f t="shared" si="4"/>
        <v>43876Colorado</v>
      </c>
      <c r="B287" t="s">
        <v>147</v>
      </c>
      <c r="C287" t="s">
        <v>148</v>
      </c>
      <c r="D287" t="s">
        <v>69</v>
      </c>
      <c r="F287" s="6">
        <v>43876</v>
      </c>
      <c r="G287">
        <v>2</v>
      </c>
      <c r="H287">
        <v>3</v>
      </c>
      <c r="I287">
        <v>-16</v>
      </c>
      <c r="J287">
        <v>-1</v>
      </c>
      <c r="K287">
        <v>1</v>
      </c>
      <c r="L287">
        <v>0</v>
      </c>
      <c r="M287" t="str">
        <f>VLOOKUP(D287,StateLookup!A:A,1,FALSE)</f>
        <v>Colorado</v>
      </c>
    </row>
    <row r="288" spans="1:13" x14ac:dyDescent="0.25">
      <c r="A288" t="str">
        <f t="shared" si="4"/>
        <v>43877Colorado</v>
      </c>
      <c r="B288" t="s">
        <v>147</v>
      </c>
      <c r="C288" t="s">
        <v>148</v>
      </c>
      <c r="D288" t="s">
        <v>69</v>
      </c>
      <c r="F288" s="6">
        <v>43877</v>
      </c>
      <c r="G288">
        <v>7</v>
      </c>
      <c r="H288">
        <v>5</v>
      </c>
      <c r="I288">
        <v>-7</v>
      </c>
      <c r="J288">
        <v>3</v>
      </c>
      <c r="K288">
        <v>1</v>
      </c>
      <c r="L288">
        <v>0</v>
      </c>
      <c r="M288" t="str">
        <f>VLOOKUP(D288,StateLookup!A:A,1,FALSE)</f>
        <v>Colorado</v>
      </c>
    </row>
    <row r="289" spans="1:13" x14ac:dyDescent="0.25">
      <c r="A289" t="str">
        <f t="shared" si="4"/>
        <v>43878Colorado</v>
      </c>
      <c r="B289" t="s">
        <v>147</v>
      </c>
      <c r="C289" t="s">
        <v>148</v>
      </c>
      <c r="D289" t="s">
        <v>69</v>
      </c>
      <c r="F289" s="6">
        <v>43878</v>
      </c>
      <c r="G289">
        <v>5</v>
      </c>
      <c r="H289">
        <v>2</v>
      </c>
      <c r="I289">
        <v>4</v>
      </c>
      <c r="J289">
        <v>-4</v>
      </c>
      <c r="K289">
        <v>-20</v>
      </c>
      <c r="L289">
        <v>5</v>
      </c>
      <c r="M289" t="str">
        <f>VLOOKUP(D289,StateLookup!A:A,1,FALSE)</f>
        <v>Colorado</v>
      </c>
    </row>
    <row r="290" spans="1:13" x14ac:dyDescent="0.25">
      <c r="A290" t="str">
        <f t="shared" si="4"/>
        <v>43879Colorado</v>
      </c>
      <c r="B290" t="s">
        <v>147</v>
      </c>
      <c r="C290" t="s">
        <v>148</v>
      </c>
      <c r="D290" t="s">
        <v>69</v>
      </c>
      <c r="F290" s="6">
        <v>43879</v>
      </c>
      <c r="G290">
        <v>-5</v>
      </c>
      <c r="H290">
        <v>-4</v>
      </c>
      <c r="I290">
        <v>-18</v>
      </c>
      <c r="J290">
        <v>1</v>
      </c>
      <c r="K290">
        <v>-4</v>
      </c>
      <c r="L290">
        <v>3</v>
      </c>
      <c r="M290" t="str">
        <f>VLOOKUP(D290,StateLookup!A:A,1,FALSE)</f>
        <v>Colorado</v>
      </c>
    </row>
    <row r="291" spans="1:13" x14ac:dyDescent="0.25">
      <c r="A291" t="str">
        <f t="shared" si="4"/>
        <v>43880Colorado</v>
      </c>
      <c r="B291" t="s">
        <v>147</v>
      </c>
      <c r="C291" t="s">
        <v>148</v>
      </c>
      <c r="D291" t="s">
        <v>69</v>
      </c>
      <c r="F291" s="6">
        <v>43880</v>
      </c>
      <c r="G291">
        <v>-6</v>
      </c>
      <c r="H291">
        <v>-4</v>
      </c>
      <c r="I291">
        <v>-21</v>
      </c>
      <c r="J291">
        <v>-2</v>
      </c>
      <c r="K291">
        <v>0</v>
      </c>
      <c r="L291">
        <v>2</v>
      </c>
      <c r="M291" t="str">
        <f>VLOOKUP(D291,StateLookup!A:A,1,FALSE)</f>
        <v>Colorado</v>
      </c>
    </row>
    <row r="292" spans="1:13" x14ac:dyDescent="0.25">
      <c r="A292" t="str">
        <f t="shared" si="4"/>
        <v>43881Colorado</v>
      </c>
      <c r="B292" t="s">
        <v>147</v>
      </c>
      <c r="C292" t="s">
        <v>148</v>
      </c>
      <c r="D292" t="s">
        <v>69</v>
      </c>
      <c r="F292" s="6">
        <v>43881</v>
      </c>
      <c r="G292">
        <v>2</v>
      </c>
      <c r="H292">
        <v>2</v>
      </c>
      <c r="I292">
        <v>-5</v>
      </c>
      <c r="J292">
        <v>0</v>
      </c>
      <c r="K292">
        <v>0</v>
      </c>
      <c r="L292">
        <v>0</v>
      </c>
      <c r="M292" t="str">
        <f>VLOOKUP(D292,StateLookup!A:A,1,FALSE)</f>
        <v>Colorado</v>
      </c>
    </row>
    <row r="293" spans="1:13" x14ac:dyDescent="0.25">
      <c r="A293" t="str">
        <f t="shared" si="4"/>
        <v>43882Colorado</v>
      </c>
      <c r="B293" t="s">
        <v>147</v>
      </c>
      <c r="C293" t="s">
        <v>148</v>
      </c>
      <c r="D293" t="s">
        <v>69</v>
      </c>
      <c r="F293" s="6">
        <v>43882</v>
      </c>
      <c r="G293">
        <v>3</v>
      </c>
      <c r="H293">
        <v>3</v>
      </c>
      <c r="I293">
        <v>4</v>
      </c>
      <c r="J293">
        <v>3</v>
      </c>
      <c r="K293">
        <v>3</v>
      </c>
      <c r="L293">
        <v>-1</v>
      </c>
      <c r="M293" t="str">
        <f>VLOOKUP(D293,StateLookup!A:A,1,FALSE)</f>
        <v>Colorado</v>
      </c>
    </row>
    <row r="294" spans="1:13" x14ac:dyDescent="0.25">
      <c r="A294" t="str">
        <f t="shared" si="4"/>
        <v>43883Colorado</v>
      </c>
      <c r="B294" t="s">
        <v>147</v>
      </c>
      <c r="C294" t="s">
        <v>148</v>
      </c>
      <c r="D294" t="s">
        <v>69</v>
      </c>
      <c r="F294" s="6">
        <v>43883</v>
      </c>
      <c r="G294">
        <v>3</v>
      </c>
      <c r="H294">
        <v>7</v>
      </c>
      <c r="I294">
        <v>4</v>
      </c>
      <c r="J294">
        <v>5</v>
      </c>
      <c r="K294">
        <v>4</v>
      </c>
      <c r="L294">
        <v>-1</v>
      </c>
      <c r="M294" t="str">
        <f>VLOOKUP(D294,StateLookup!A:A,1,FALSE)</f>
        <v>Colorado</v>
      </c>
    </row>
    <row r="295" spans="1:13" x14ac:dyDescent="0.25">
      <c r="A295" t="str">
        <f t="shared" si="4"/>
        <v>43884Colorado</v>
      </c>
      <c r="B295" t="s">
        <v>147</v>
      </c>
      <c r="C295" t="s">
        <v>148</v>
      </c>
      <c r="D295" t="s">
        <v>69</v>
      </c>
      <c r="F295" s="6">
        <v>43884</v>
      </c>
      <c r="G295">
        <v>-4</v>
      </c>
      <c r="H295">
        <v>-2</v>
      </c>
      <c r="I295">
        <v>-37</v>
      </c>
      <c r="J295">
        <v>-3</v>
      </c>
      <c r="K295">
        <v>-1</v>
      </c>
      <c r="L295">
        <v>2</v>
      </c>
      <c r="M295" t="str">
        <f>VLOOKUP(D295,StateLookup!A:A,1,FALSE)</f>
        <v>Colorado</v>
      </c>
    </row>
    <row r="296" spans="1:13" x14ac:dyDescent="0.25">
      <c r="A296" t="str">
        <f t="shared" si="4"/>
        <v>43885Colorado</v>
      </c>
      <c r="B296" t="s">
        <v>147</v>
      </c>
      <c r="C296" t="s">
        <v>148</v>
      </c>
      <c r="D296" t="s">
        <v>69</v>
      </c>
      <c r="F296" s="6">
        <v>43885</v>
      </c>
      <c r="G296">
        <v>0</v>
      </c>
      <c r="H296">
        <v>0</v>
      </c>
      <c r="I296">
        <v>-7</v>
      </c>
      <c r="J296">
        <v>3</v>
      </c>
      <c r="K296">
        <v>8</v>
      </c>
      <c r="L296">
        <v>0</v>
      </c>
      <c r="M296" t="str">
        <f>VLOOKUP(D296,StateLookup!A:A,1,FALSE)</f>
        <v>Colorado</v>
      </c>
    </row>
    <row r="297" spans="1:13" x14ac:dyDescent="0.25">
      <c r="A297" t="str">
        <f t="shared" si="4"/>
        <v>43886Colorado</v>
      </c>
      <c r="B297" t="s">
        <v>147</v>
      </c>
      <c r="C297" t="s">
        <v>148</v>
      </c>
      <c r="D297" t="s">
        <v>69</v>
      </c>
      <c r="F297" s="6">
        <v>43886</v>
      </c>
      <c r="G297">
        <v>-3</v>
      </c>
      <c r="H297">
        <v>-4</v>
      </c>
      <c r="I297">
        <v>-25</v>
      </c>
      <c r="J297">
        <v>-2</v>
      </c>
      <c r="K297">
        <v>2</v>
      </c>
      <c r="L297">
        <v>1</v>
      </c>
      <c r="M297" t="str">
        <f>VLOOKUP(D297,StateLookup!A:A,1,FALSE)</f>
        <v>Colorado</v>
      </c>
    </row>
    <row r="298" spans="1:13" x14ac:dyDescent="0.25">
      <c r="A298" t="str">
        <f t="shared" si="4"/>
        <v>43887Colorado</v>
      </c>
      <c r="B298" t="s">
        <v>147</v>
      </c>
      <c r="C298" t="s">
        <v>148</v>
      </c>
      <c r="D298" t="s">
        <v>69</v>
      </c>
      <c r="F298" s="6">
        <v>43887</v>
      </c>
      <c r="G298">
        <v>7</v>
      </c>
      <c r="H298">
        <v>5</v>
      </c>
      <c r="I298">
        <v>2</v>
      </c>
      <c r="J298">
        <v>3</v>
      </c>
      <c r="K298">
        <v>2</v>
      </c>
      <c r="L298">
        <v>-1</v>
      </c>
      <c r="M298" t="str">
        <f>VLOOKUP(D298,StateLookup!A:A,1,FALSE)</f>
        <v>Colorado</v>
      </c>
    </row>
    <row r="299" spans="1:13" x14ac:dyDescent="0.25">
      <c r="A299" t="str">
        <f t="shared" si="4"/>
        <v>43888Colorado</v>
      </c>
      <c r="B299" t="s">
        <v>147</v>
      </c>
      <c r="C299" t="s">
        <v>148</v>
      </c>
      <c r="D299" t="s">
        <v>69</v>
      </c>
      <c r="F299" s="6">
        <v>43888</v>
      </c>
      <c r="G299">
        <v>7</v>
      </c>
      <c r="H299">
        <v>6</v>
      </c>
      <c r="I299">
        <v>14</v>
      </c>
      <c r="J299">
        <v>2</v>
      </c>
      <c r="K299">
        <v>2</v>
      </c>
      <c r="L299">
        <v>-1</v>
      </c>
      <c r="M299" t="str">
        <f>VLOOKUP(D299,StateLookup!A:A,1,FALSE)</f>
        <v>Colorado</v>
      </c>
    </row>
    <row r="300" spans="1:13" x14ac:dyDescent="0.25">
      <c r="A300" t="str">
        <f t="shared" si="4"/>
        <v>43889Colorado</v>
      </c>
      <c r="B300" t="s">
        <v>147</v>
      </c>
      <c r="C300" t="s">
        <v>148</v>
      </c>
      <c r="D300" t="s">
        <v>69</v>
      </c>
      <c r="F300" s="6">
        <v>43889</v>
      </c>
      <c r="G300">
        <v>7</v>
      </c>
      <c r="H300">
        <v>7</v>
      </c>
      <c r="I300">
        <v>24</v>
      </c>
      <c r="J300">
        <v>4</v>
      </c>
      <c r="K300">
        <v>3</v>
      </c>
      <c r="L300">
        <v>-2</v>
      </c>
      <c r="M300" t="str">
        <f>VLOOKUP(D300,StateLookup!A:A,1,FALSE)</f>
        <v>Colorado</v>
      </c>
    </row>
    <row r="301" spans="1:13" x14ac:dyDescent="0.25">
      <c r="A301" t="str">
        <f t="shared" si="4"/>
        <v>43890Colorado</v>
      </c>
      <c r="B301" t="s">
        <v>147</v>
      </c>
      <c r="C301" t="s">
        <v>148</v>
      </c>
      <c r="D301" t="s">
        <v>69</v>
      </c>
      <c r="F301" s="6">
        <v>43890</v>
      </c>
      <c r="G301">
        <v>5</v>
      </c>
      <c r="H301">
        <v>8</v>
      </c>
      <c r="I301">
        <v>5</v>
      </c>
      <c r="J301">
        <v>4</v>
      </c>
      <c r="K301">
        <v>4</v>
      </c>
      <c r="L301">
        <v>-1</v>
      </c>
      <c r="M301" t="str">
        <f>VLOOKUP(D301,StateLookup!A:A,1,FALSE)</f>
        <v>Colorado</v>
      </c>
    </row>
    <row r="302" spans="1:13" x14ac:dyDescent="0.25">
      <c r="A302" t="str">
        <f t="shared" si="4"/>
        <v>43891Colorado</v>
      </c>
      <c r="B302" t="s">
        <v>147</v>
      </c>
      <c r="C302" t="s">
        <v>148</v>
      </c>
      <c r="D302" t="s">
        <v>69</v>
      </c>
      <c r="F302" s="6">
        <v>43891</v>
      </c>
      <c r="G302">
        <v>8</v>
      </c>
      <c r="H302">
        <v>9</v>
      </c>
      <c r="I302">
        <v>-14</v>
      </c>
      <c r="J302">
        <v>2</v>
      </c>
      <c r="K302">
        <v>3</v>
      </c>
      <c r="L302">
        <v>0</v>
      </c>
      <c r="M302" t="str">
        <f>VLOOKUP(D302,StateLookup!A:A,1,FALSE)</f>
        <v>Colorado</v>
      </c>
    </row>
    <row r="303" spans="1:13" x14ac:dyDescent="0.25">
      <c r="A303" t="str">
        <f t="shared" si="4"/>
        <v>43892Colorado</v>
      </c>
      <c r="B303" t="s">
        <v>147</v>
      </c>
      <c r="C303" t="s">
        <v>148</v>
      </c>
      <c r="D303" t="s">
        <v>69</v>
      </c>
      <c r="F303" s="6">
        <v>43892</v>
      </c>
      <c r="G303">
        <v>3</v>
      </c>
      <c r="H303">
        <v>5</v>
      </c>
      <c r="I303">
        <v>0</v>
      </c>
      <c r="J303">
        <v>0</v>
      </c>
      <c r="K303">
        <v>7</v>
      </c>
      <c r="L303">
        <v>0</v>
      </c>
      <c r="M303" t="str">
        <f>VLOOKUP(D303,StateLookup!A:A,1,FALSE)</f>
        <v>Colorado</v>
      </c>
    </row>
    <row r="304" spans="1:13" x14ac:dyDescent="0.25">
      <c r="A304" t="str">
        <f t="shared" si="4"/>
        <v>43893Colorado</v>
      </c>
      <c r="B304" t="s">
        <v>147</v>
      </c>
      <c r="C304" t="s">
        <v>148</v>
      </c>
      <c r="D304" t="s">
        <v>69</v>
      </c>
      <c r="F304" s="6">
        <v>43893</v>
      </c>
      <c r="G304">
        <v>9</v>
      </c>
      <c r="H304">
        <v>11</v>
      </c>
      <c r="I304">
        <v>17</v>
      </c>
      <c r="J304">
        <v>3</v>
      </c>
      <c r="K304">
        <v>4</v>
      </c>
      <c r="L304">
        <v>-1</v>
      </c>
      <c r="M304" t="str">
        <f>VLOOKUP(D304,StateLookup!A:A,1,FALSE)</f>
        <v>Colorado</v>
      </c>
    </row>
    <row r="305" spans="1:13" x14ac:dyDescent="0.25">
      <c r="A305" t="str">
        <f t="shared" si="4"/>
        <v>43894Colorado</v>
      </c>
      <c r="B305" t="s">
        <v>147</v>
      </c>
      <c r="C305" t="s">
        <v>148</v>
      </c>
      <c r="D305" t="s">
        <v>69</v>
      </c>
      <c r="F305" s="6">
        <v>43894</v>
      </c>
      <c r="G305">
        <v>8</v>
      </c>
      <c r="H305">
        <v>8</v>
      </c>
      <c r="I305">
        <v>25</v>
      </c>
      <c r="J305">
        <v>2</v>
      </c>
      <c r="K305">
        <v>2</v>
      </c>
      <c r="L305">
        <v>-1</v>
      </c>
      <c r="M305" t="str">
        <f>VLOOKUP(D305,StateLookup!A:A,1,FALSE)</f>
        <v>Colorado</v>
      </c>
    </row>
    <row r="306" spans="1:13" x14ac:dyDescent="0.25">
      <c r="A306" t="str">
        <f t="shared" si="4"/>
        <v>43895Colorado</v>
      </c>
      <c r="B306" t="s">
        <v>147</v>
      </c>
      <c r="C306" t="s">
        <v>148</v>
      </c>
      <c r="D306" t="s">
        <v>69</v>
      </c>
      <c r="F306" s="6">
        <v>43895</v>
      </c>
      <c r="G306">
        <v>8</v>
      </c>
      <c r="H306">
        <v>10</v>
      </c>
      <c r="I306">
        <v>33</v>
      </c>
      <c r="J306">
        <v>0</v>
      </c>
      <c r="K306">
        <v>2</v>
      </c>
      <c r="L306">
        <v>-1</v>
      </c>
      <c r="M306" t="str">
        <f>VLOOKUP(D306,StateLookup!A:A,1,FALSE)</f>
        <v>Colorado</v>
      </c>
    </row>
    <row r="307" spans="1:13" x14ac:dyDescent="0.25">
      <c r="A307" t="str">
        <f t="shared" si="4"/>
        <v>43896Colorado</v>
      </c>
      <c r="B307" t="s">
        <v>147</v>
      </c>
      <c r="C307" t="s">
        <v>148</v>
      </c>
      <c r="D307" t="s">
        <v>69</v>
      </c>
      <c r="F307" s="6">
        <v>43896</v>
      </c>
      <c r="G307">
        <v>6</v>
      </c>
      <c r="H307">
        <v>10</v>
      </c>
      <c r="I307">
        <v>39</v>
      </c>
      <c r="J307">
        <v>1</v>
      </c>
      <c r="K307">
        <v>2</v>
      </c>
      <c r="L307">
        <v>-1</v>
      </c>
      <c r="M307" t="str">
        <f>VLOOKUP(D307,StateLookup!A:A,1,FALSE)</f>
        <v>Colorado</v>
      </c>
    </row>
    <row r="308" spans="1:13" x14ac:dyDescent="0.25">
      <c r="A308" t="str">
        <f t="shared" si="4"/>
        <v>43897Colorado</v>
      </c>
      <c r="B308" t="s">
        <v>147</v>
      </c>
      <c r="C308" t="s">
        <v>148</v>
      </c>
      <c r="D308" t="s">
        <v>69</v>
      </c>
      <c r="F308" s="6">
        <v>43897</v>
      </c>
      <c r="G308">
        <v>6</v>
      </c>
      <c r="H308">
        <v>13</v>
      </c>
      <c r="I308">
        <v>49</v>
      </c>
      <c r="J308">
        <v>4</v>
      </c>
      <c r="K308">
        <v>3</v>
      </c>
      <c r="L308">
        <v>-2</v>
      </c>
      <c r="M308" t="str">
        <f>VLOOKUP(D308,StateLookup!A:A,1,FALSE)</f>
        <v>Colorado</v>
      </c>
    </row>
    <row r="309" spans="1:13" x14ac:dyDescent="0.25">
      <c r="A309" t="str">
        <f t="shared" si="4"/>
        <v>43898Colorado</v>
      </c>
      <c r="B309" t="s">
        <v>147</v>
      </c>
      <c r="C309" t="s">
        <v>148</v>
      </c>
      <c r="D309" t="s">
        <v>69</v>
      </c>
      <c r="F309" s="6">
        <v>43898</v>
      </c>
      <c r="G309">
        <v>8</v>
      </c>
      <c r="H309">
        <v>12</v>
      </c>
      <c r="I309">
        <v>37</v>
      </c>
      <c r="J309">
        <v>1</v>
      </c>
      <c r="K309">
        <v>2</v>
      </c>
      <c r="L309">
        <v>0</v>
      </c>
      <c r="M309" t="str">
        <f>VLOOKUP(D309,StateLookup!A:A,1,FALSE)</f>
        <v>Colorado</v>
      </c>
    </row>
    <row r="310" spans="1:13" x14ac:dyDescent="0.25">
      <c r="A310" t="str">
        <f t="shared" si="4"/>
        <v>43899Colorado</v>
      </c>
      <c r="B310" t="s">
        <v>147</v>
      </c>
      <c r="C310" t="s">
        <v>148</v>
      </c>
      <c r="D310" t="s">
        <v>69</v>
      </c>
      <c r="F310" s="6">
        <v>43899</v>
      </c>
      <c r="G310">
        <v>6</v>
      </c>
      <c r="H310">
        <v>11</v>
      </c>
      <c r="I310">
        <v>46</v>
      </c>
      <c r="J310">
        <v>1</v>
      </c>
      <c r="K310">
        <v>8</v>
      </c>
      <c r="L310">
        <v>-1</v>
      </c>
      <c r="M310" t="str">
        <f>VLOOKUP(D310,StateLookup!A:A,1,FALSE)</f>
        <v>Colorado</v>
      </c>
    </row>
    <row r="311" spans="1:13" x14ac:dyDescent="0.25">
      <c r="A311" t="str">
        <f t="shared" si="4"/>
        <v>43900Colorado</v>
      </c>
      <c r="B311" t="s">
        <v>147</v>
      </c>
      <c r="C311" t="s">
        <v>148</v>
      </c>
      <c r="D311" t="s">
        <v>69</v>
      </c>
      <c r="F311" s="6">
        <v>43900</v>
      </c>
      <c r="G311">
        <v>6</v>
      </c>
      <c r="H311">
        <v>11</v>
      </c>
      <c r="I311">
        <v>32</v>
      </c>
      <c r="J311">
        <v>-2</v>
      </c>
      <c r="K311">
        <v>2</v>
      </c>
      <c r="L311">
        <v>0</v>
      </c>
      <c r="M311" t="str">
        <f>VLOOKUP(D311,StateLookup!A:A,1,FALSE)</f>
        <v>Colorado</v>
      </c>
    </row>
    <row r="312" spans="1:13" x14ac:dyDescent="0.25">
      <c r="A312" t="str">
        <f t="shared" si="4"/>
        <v>43901Colorado</v>
      </c>
      <c r="B312" t="s">
        <v>147</v>
      </c>
      <c r="C312" t="s">
        <v>148</v>
      </c>
      <c r="D312" t="s">
        <v>69</v>
      </c>
      <c r="F312" s="6">
        <v>43901</v>
      </c>
      <c r="G312">
        <v>7</v>
      </c>
      <c r="H312">
        <v>14</v>
      </c>
      <c r="I312">
        <v>48</v>
      </c>
      <c r="J312">
        <v>-1</v>
      </c>
      <c r="K312">
        <v>1</v>
      </c>
      <c r="L312">
        <v>-1</v>
      </c>
      <c r="M312" t="str">
        <f>VLOOKUP(D312,StateLookup!A:A,1,FALSE)</f>
        <v>Colorado</v>
      </c>
    </row>
    <row r="313" spans="1:13" x14ac:dyDescent="0.25">
      <c r="A313" t="str">
        <f t="shared" si="4"/>
        <v>43902Colorado</v>
      </c>
      <c r="B313" t="s">
        <v>147</v>
      </c>
      <c r="C313" t="s">
        <v>148</v>
      </c>
      <c r="D313" t="s">
        <v>69</v>
      </c>
      <c r="F313" s="6">
        <v>43902</v>
      </c>
      <c r="G313">
        <v>6</v>
      </c>
      <c r="H313">
        <v>27</v>
      </c>
      <c r="I313">
        <v>22</v>
      </c>
      <c r="J313">
        <v>-8</v>
      </c>
      <c r="K313">
        <v>-2</v>
      </c>
      <c r="L313">
        <v>1</v>
      </c>
      <c r="M313" t="str">
        <f>VLOOKUP(D313,StateLookup!A:A,1,FALSE)</f>
        <v>Colorado</v>
      </c>
    </row>
    <row r="314" spans="1:13" x14ac:dyDescent="0.25">
      <c r="A314" t="str">
        <f t="shared" si="4"/>
        <v>43903Colorado</v>
      </c>
      <c r="B314" t="s">
        <v>147</v>
      </c>
      <c r="C314" t="s">
        <v>148</v>
      </c>
      <c r="D314" t="s">
        <v>69</v>
      </c>
      <c r="F314" s="6">
        <v>43903</v>
      </c>
      <c r="G314">
        <v>-6</v>
      </c>
      <c r="H314">
        <v>27</v>
      </c>
      <c r="I314">
        <v>-22</v>
      </c>
      <c r="J314">
        <v>-17</v>
      </c>
      <c r="K314">
        <v>-8</v>
      </c>
      <c r="L314">
        <v>5</v>
      </c>
      <c r="M314" t="str">
        <f>VLOOKUP(D314,StateLookup!A:A,1,FALSE)</f>
        <v>Colorado</v>
      </c>
    </row>
    <row r="315" spans="1:13" x14ac:dyDescent="0.25">
      <c r="A315" t="str">
        <f t="shared" si="4"/>
        <v>43904Colorado</v>
      </c>
      <c r="B315" t="s">
        <v>147</v>
      </c>
      <c r="C315" t="s">
        <v>148</v>
      </c>
      <c r="D315" t="s">
        <v>69</v>
      </c>
      <c r="F315" s="6">
        <v>43904</v>
      </c>
      <c r="G315">
        <v>-14</v>
      </c>
      <c r="H315">
        <v>18</v>
      </c>
      <c r="I315">
        <v>-17</v>
      </c>
      <c r="J315">
        <v>-15</v>
      </c>
      <c r="K315">
        <v>-4</v>
      </c>
      <c r="L315">
        <v>5</v>
      </c>
      <c r="M315" t="str">
        <f>VLOOKUP(D315,StateLookup!A:A,1,FALSE)</f>
        <v>Colorado</v>
      </c>
    </row>
    <row r="316" spans="1:13" x14ac:dyDescent="0.25">
      <c r="A316" t="str">
        <f t="shared" si="4"/>
        <v>43905Colorado</v>
      </c>
      <c r="B316" t="s">
        <v>147</v>
      </c>
      <c r="C316" t="s">
        <v>148</v>
      </c>
      <c r="D316" t="s">
        <v>69</v>
      </c>
      <c r="F316" s="6">
        <v>43905</v>
      </c>
      <c r="G316">
        <v>-14</v>
      </c>
      <c r="H316">
        <v>12</v>
      </c>
      <c r="I316">
        <v>16</v>
      </c>
      <c r="J316">
        <v>-18</v>
      </c>
      <c r="K316">
        <v>-10</v>
      </c>
      <c r="L316">
        <v>4</v>
      </c>
      <c r="M316" t="str">
        <f>VLOOKUP(D316,StateLookup!A:A,1,FALSE)</f>
        <v>Colorado</v>
      </c>
    </row>
    <row r="317" spans="1:13" x14ac:dyDescent="0.25">
      <c r="A317" t="str">
        <f t="shared" si="4"/>
        <v>43906Colorado</v>
      </c>
      <c r="B317" t="s">
        <v>147</v>
      </c>
      <c r="C317" t="s">
        <v>148</v>
      </c>
      <c r="D317" t="s">
        <v>69</v>
      </c>
      <c r="F317" s="6">
        <v>43906</v>
      </c>
      <c r="G317">
        <v>-7</v>
      </c>
      <c r="H317">
        <v>22</v>
      </c>
      <c r="I317">
        <v>44</v>
      </c>
      <c r="J317">
        <v>-23</v>
      </c>
      <c r="K317">
        <v>-21</v>
      </c>
      <c r="L317">
        <v>7</v>
      </c>
      <c r="M317" t="str">
        <f>VLOOKUP(D317,StateLookup!A:A,1,FALSE)</f>
        <v>Colorado</v>
      </c>
    </row>
    <row r="318" spans="1:13" x14ac:dyDescent="0.25">
      <c r="A318" t="str">
        <f t="shared" si="4"/>
        <v>43907Colorado</v>
      </c>
      <c r="B318" t="s">
        <v>147</v>
      </c>
      <c r="C318" t="s">
        <v>148</v>
      </c>
      <c r="D318" t="s">
        <v>69</v>
      </c>
      <c r="F318" s="6">
        <v>43907</v>
      </c>
      <c r="G318">
        <v>-24</v>
      </c>
      <c r="H318">
        <v>14</v>
      </c>
      <c r="I318">
        <v>14</v>
      </c>
      <c r="J318">
        <v>-29</v>
      </c>
      <c r="K318">
        <v>-34</v>
      </c>
      <c r="L318">
        <v>13</v>
      </c>
      <c r="M318" t="str">
        <f>VLOOKUP(D318,StateLookup!A:A,1,FALSE)</f>
        <v>Colorado</v>
      </c>
    </row>
    <row r="319" spans="1:13" x14ac:dyDescent="0.25">
      <c r="A319" t="str">
        <f t="shared" si="4"/>
        <v>43908Colorado</v>
      </c>
      <c r="B319" t="s">
        <v>147</v>
      </c>
      <c r="C319" t="s">
        <v>148</v>
      </c>
      <c r="D319" t="s">
        <v>69</v>
      </c>
      <c r="F319" s="6">
        <v>43908</v>
      </c>
      <c r="G319">
        <v>-26</v>
      </c>
      <c r="H319">
        <v>10</v>
      </c>
      <c r="I319">
        <v>50</v>
      </c>
      <c r="J319">
        <v>-32</v>
      </c>
      <c r="K319">
        <v>-38</v>
      </c>
      <c r="L319">
        <v>14</v>
      </c>
      <c r="M319" t="str">
        <f>VLOOKUP(D319,StateLookup!A:A,1,FALSE)</f>
        <v>Colorado</v>
      </c>
    </row>
    <row r="320" spans="1:13" x14ac:dyDescent="0.25">
      <c r="A320" t="str">
        <f t="shared" si="4"/>
        <v>43909Colorado</v>
      </c>
      <c r="B320" t="s">
        <v>147</v>
      </c>
      <c r="C320" t="s">
        <v>148</v>
      </c>
      <c r="D320" t="s">
        <v>69</v>
      </c>
      <c r="F320" s="6">
        <v>43909</v>
      </c>
      <c r="G320">
        <v>-46</v>
      </c>
      <c r="H320">
        <v>-12</v>
      </c>
      <c r="I320">
        <v>-52</v>
      </c>
      <c r="J320">
        <v>-57</v>
      </c>
      <c r="K320">
        <v>-47</v>
      </c>
      <c r="L320">
        <v>22</v>
      </c>
      <c r="M320" t="str">
        <f>VLOOKUP(D320,StateLookup!A:A,1,FALSE)</f>
        <v>Colorado</v>
      </c>
    </row>
    <row r="321" spans="1:13" x14ac:dyDescent="0.25">
      <c r="A321" t="str">
        <f t="shared" si="4"/>
        <v>43910Colorado</v>
      </c>
      <c r="B321" t="s">
        <v>147</v>
      </c>
      <c r="C321" t="s">
        <v>148</v>
      </c>
      <c r="D321" t="s">
        <v>69</v>
      </c>
      <c r="F321" s="6">
        <v>43910</v>
      </c>
      <c r="G321">
        <v>-42</v>
      </c>
      <c r="H321">
        <v>-4</v>
      </c>
      <c r="I321">
        <v>-43</v>
      </c>
      <c r="J321">
        <v>-48</v>
      </c>
      <c r="K321">
        <v>-46</v>
      </c>
      <c r="L321">
        <v>21</v>
      </c>
      <c r="M321" t="str">
        <f>VLOOKUP(D321,StateLookup!A:A,1,FALSE)</f>
        <v>Colorado</v>
      </c>
    </row>
    <row r="322" spans="1:13" x14ac:dyDescent="0.25">
      <c r="A322" t="str">
        <f t="shared" si="4"/>
        <v>43911Colorado</v>
      </c>
      <c r="B322" t="s">
        <v>147</v>
      </c>
      <c r="C322" t="s">
        <v>148</v>
      </c>
      <c r="D322" t="s">
        <v>69</v>
      </c>
      <c r="F322" s="6">
        <v>43911</v>
      </c>
      <c r="G322">
        <v>-43</v>
      </c>
      <c r="H322">
        <v>-5</v>
      </c>
      <c r="I322">
        <v>-26</v>
      </c>
      <c r="J322">
        <v>-44</v>
      </c>
      <c r="K322">
        <v>-29</v>
      </c>
      <c r="L322">
        <v>13</v>
      </c>
      <c r="M322" t="str">
        <f>VLOOKUP(D322,StateLookup!A:A,1,FALSE)</f>
        <v>Colorado</v>
      </c>
    </row>
    <row r="323" spans="1:13" x14ac:dyDescent="0.25">
      <c r="A323" t="str">
        <f t="shared" ref="A323:A386" si="5">F323&amp;D323</f>
        <v>43912Colorado</v>
      </c>
      <c r="B323" t="s">
        <v>147</v>
      </c>
      <c r="C323" t="s">
        <v>148</v>
      </c>
      <c r="D323" t="s">
        <v>69</v>
      </c>
      <c r="F323" s="6">
        <v>43912</v>
      </c>
      <c r="G323">
        <v>-41</v>
      </c>
      <c r="H323">
        <v>-10</v>
      </c>
      <c r="I323">
        <v>10</v>
      </c>
      <c r="J323">
        <v>-47</v>
      </c>
      <c r="K323">
        <v>-33</v>
      </c>
      <c r="L323">
        <v>10</v>
      </c>
      <c r="M323" t="str">
        <f>VLOOKUP(D323,StateLookup!A:A,1,FALSE)</f>
        <v>Colorado</v>
      </c>
    </row>
    <row r="324" spans="1:13" x14ac:dyDescent="0.25">
      <c r="A324" t="str">
        <f t="shared" si="5"/>
        <v>43913Colorado</v>
      </c>
      <c r="B324" t="s">
        <v>147</v>
      </c>
      <c r="C324" t="s">
        <v>148</v>
      </c>
      <c r="D324" t="s">
        <v>69</v>
      </c>
      <c r="F324" s="6">
        <v>43913</v>
      </c>
      <c r="G324">
        <v>-31</v>
      </c>
      <c r="H324">
        <v>-4</v>
      </c>
      <c r="I324">
        <v>18</v>
      </c>
      <c r="J324">
        <v>-47</v>
      </c>
      <c r="K324">
        <v>-41</v>
      </c>
      <c r="L324">
        <v>16</v>
      </c>
      <c r="M324" t="str">
        <f>VLOOKUP(D324,StateLookup!A:A,1,FALSE)</f>
        <v>Colorado</v>
      </c>
    </row>
    <row r="325" spans="1:13" x14ac:dyDescent="0.25">
      <c r="A325" t="str">
        <f t="shared" si="5"/>
        <v>43914Colorado</v>
      </c>
      <c r="B325" t="s">
        <v>147</v>
      </c>
      <c r="C325" t="s">
        <v>148</v>
      </c>
      <c r="D325" t="s">
        <v>69</v>
      </c>
      <c r="F325" s="6">
        <v>43914</v>
      </c>
      <c r="G325">
        <v>-35</v>
      </c>
      <c r="H325">
        <v>-8</v>
      </c>
      <c r="I325">
        <v>36</v>
      </c>
      <c r="J325">
        <v>-47</v>
      </c>
      <c r="K325">
        <v>-47</v>
      </c>
      <c r="L325">
        <v>18</v>
      </c>
      <c r="M325" t="str">
        <f>VLOOKUP(D325,StateLookup!A:A,1,FALSE)</f>
        <v>Colorado</v>
      </c>
    </row>
    <row r="326" spans="1:13" x14ac:dyDescent="0.25">
      <c r="A326" t="str">
        <f t="shared" si="5"/>
        <v>43915Colorado</v>
      </c>
      <c r="B326" t="s">
        <v>147</v>
      </c>
      <c r="C326" t="s">
        <v>148</v>
      </c>
      <c r="D326" t="s">
        <v>69</v>
      </c>
      <c r="F326" s="6">
        <v>43915</v>
      </c>
      <c r="G326">
        <v>-35</v>
      </c>
      <c r="H326">
        <v>-8</v>
      </c>
      <c r="I326">
        <v>32</v>
      </c>
      <c r="J326">
        <v>-50</v>
      </c>
      <c r="K326">
        <v>-49</v>
      </c>
      <c r="L326">
        <v>19</v>
      </c>
      <c r="M326" t="str">
        <f>VLOOKUP(D326,StateLookup!A:A,1,FALSE)</f>
        <v>Colorado</v>
      </c>
    </row>
    <row r="327" spans="1:13" x14ac:dyDescent="0.25">
      <c r="A327" t="str">
        <f t="shared" si="5"/>
        <v>43916Colorado</v>
      </c>
      <c r="B327" t="s">
        <v>147</v>
      </c>
      <c r="C327" t="s">
        <v>148</v>
      </c>
      <c r="D327" t="s">
        <v>69</v>
      </c>
      <c r="F327" s="6">
        <v>43916</v>
      </c>
      <c r="G327">
        <v>-50</v>
      </c>
      <c r="H327">
        <v>-24</v>
      </c>
      <c r="I327">
        <v>4</v>
      </c>
      <c r="J327">
        <v>-57</v>
      </c>
      <c r="K327">
        <v>-53</v>
      </c>
      <c r="L327">
        <v>22</v>
      </c>
      <c r="M327" t="str">
        <f>VLOOKUP(D327,StateLookup!A:A,1,FALSE)</f>
        <v>Colorado</v>
      </c>
    </row>
    <row r="328" spans="1:13" x14ac:dyDescent="0.25">
      <c r="A328" t="str">
        <f t="shared" si="5"/>
        <v>43917Colorado</v>
      </c>
      <c r="B328" t="s">
        <v>147</v>
      </c>
      <c r="C328" t="s">
        <v>148</v>
      </c>
      <c r="D328" t="s">
        <v>69</v>
      </c>
      <c r="F328" s="6">
        <v>43917</v>
      </c>
      <c r="G328">
        <v>-53</v>
      </c>
      <c r="H328">
        <v>-26</v>
      </c>
      <c r="I328">
        <v>-42</v>
      </c>
      <c r="J328">
        <v>-60</v>
      </c>
      <c r="K328">
        <v>-53</v>
      </c>
      <c r="L328">
        <v>25</v>
      </c>
      <c r="M328" t="str">
        <f>VLOOKUP(D328,StateLookup!A:A,1,FALSE)</f>
        <v>Colorado</v>
      </c>
    </row>
    <row r="329" spans="1:13" x14ac:dyDescent="0.25">
      <c r="A329" t="str">
        <f t="shared" si="5"/>
        <v>43918Colorado</v>
      </c>
      <c r="B329" t="s">
        <v>147</v>
      </c>
      <c r="C329" t="s">
        <v>148</v>
      </c>
      <c r="D329" t="s">
        <v>69</v>
      </c>
      <c r="F329" s="6">
        <v>43918</v>
      </c>
      <c r="G329">
        <v>-56</v>
      </c>
      <c r="H329">
        <v>-28</v>
      </c>
      <c r="I329">
        <v>-39</v>
      </c>
      <c r="J329">
        <v>-59</v>
      </c>
      <c r="K329">
        <v>-40</v>
      </c>
      <c r="L329">
        <v>17</v>
      </c>
      <c r="M329" t="str">
        <f>VLOOKUP(D329,StateLookup!A:A,1,FALSE)</f>
        <v>Colorado</v>
      </c>
    </row>
    <row r="330" spans="1:13" x14ac:dyDescent="0.25">
      <c r="A330" t="str">
        <f t="shared" si="5"/>
        <v>43919Colorado</v>
      </c>
      <c r="B330" t="s">
        <v>147</v>
      </c>
      <c r="C330" t="s">
        <v>148</v>
      </c>
      <c r="D330" t="s">
        <v>69</v>
      </c>
      <c r="F330" s="6">
        <v>43919</v>
      </c>
      <c r="G330">
        <v>-51</v>
      </c>
      <c r="H330">
        <v>-27</v>
      </c>
      <c r="I330">
        <v>-12</v>
      </c>
      <c r="J330">
        <v>-60</v>
      </c>
      <c r="K330">
        <v>-40</v>
      </c>
      <c r="L330">
        <v>13</v>
      </c>
      <c r="M330" t="str">
        <f>VLOOKUP(D330,StateLookup!A:A,1,FALSE)</f>
        <v>Colorado</v>
      </c>
    </row>
    <row r="331" spans="1:13" x14ac:dyDescent="0.25">
      <c r="A331" t="str">
        <f t="shared" si="5"/>
        <v>43920Colorado</v>
      </c>
      <c r="B331" t="s">
        <v>147</v>
      </c>
      <c r="C331" t="s">
        <v>148</v>
      </c>
      <c r="D331" t="s">
        <v>69</v>
      </c>
      <c r="F331" s="6">
        <v>43920</v>
      </c>
      <c r="G331">
        <v>-44</v>
      </c>
      <c r="H331">
        <v>-23</v>
      </c>
      <c r="I331">
        <v>0</v>
      </c>
      <c r="J331">
        <v>-56</v>
      </c>
      <c r="K331">
        <v>-50</v>
      </c>
      <c r="L331">
        <v>19</v>
      </c>
      <c r="M331" t="str">
        <f>VLOOKUP(D331,StateLookup!A:A,1,FALSE)</f>
        <v>Colorado</v>
      </c>
    </row>
    <row r="332" spans="1:13" x14ac:dyDescent="0.25">
      <c r="A332" t="str">
        <f t="shared" si="5"/>
        <v>43921Colorado</v>
      </c>
      <c r="B332" t="s">
        <v>147</v>
      </c>
      <c r="C332" t="s">
        <v>148</v>
      </c>
      <c r="D332" t="s">
        <v>69</v>
      </c>
      <c r="F332" s="6">
        <v>43921</v>
      </c>
      <c r="G332">
        <v>-40</v>
      </c>
      <c r="H332">
        <v>-17</v>
      </c>
      <c r="I332">
        <v>23</v>
      </c>
      <c r="J332">
        <v>-52</v>
      </c>
      <c r="K332">
        <v>-53</v>
      </c>
      <c r="L332">
        <v>20</v>
      </c>
      <c r="M332" t="str">
        <f>VLOOKUP(D332,StateLookup!A:A,1,FALSE)</f>
        <v>Colorado</v>
      </c>
    </row>
    <row r="333" spans="1:13" x14ac:dyDescent="0.25">
      <c r="A333" t="str">
        <f t="shared" si="5"/>
        <v>43922Colorado</v>
      </c>
      <c r="B333" t="s">
        <v>147</v>
      </c>
      <c r="C333" t="s">
        <v>148</v>
      </c>
      <c r="D333" t="s">
        <v>69</v>
      </c>
      <c r="F333" s="6">
        <v>43922</v>
      </c>
      <c r="G333">
        <v>-41</v>
      </c>
      <c r="H333">
        <v>-17</v>
      </c>
      <c r="I333">
        <v>16</v>
      </c>
      <c r="J333">
        <v>-54</v>
      </c>
      <c r="K333">
        <v>-54</v>
      </c>
      <c r="L333">
        <v>21</v>
      </c>
      <c r="M333" t="str">
        <f>VLOOKUP(D333,StateLookup!A:A,1,FALSE)</f>
        <v>Colorado</v>
      </c>
    </row>
    <row r="334" spans="1:13" x14ac:dyDescent="0.25">
      <c r="A334" t="str">
        <f t="shared" si="5"/>
        <v>43923Colorado</v>
      </c>
      <c r="B334" t="s">
        <v>147</v>
      </c>
      <c r="C334" t="s">
        <v>148</v>
      </c>
      <c r="D334" t="s">
        <v>69</v>
      </c>
      <c r="F334" s="6">
        <v>43923</v>
      </c>
      <c r="G334">
        <v>-48</v>
      </c>
      <c r="H334">
        <v>-23</v>
      </c>
      <c r="I334">
        <v>-46</v>
      </c>
      <c r="J334">
        <v>-63</v>
      </c>
      <c r="K334">
        <v>-56</v>
      </c>
      <c r="L334">
        <v>24</v>
      </c>
      <c r="M334" t="str">
        <f>VLOOKUP(D334,StateLookup!A:A,1,FALSE)</f>
        <v>Colorado</v>
      </c>
    </row>
    <row r="335" spans="1:13" x14ac:dyDescent="0.25">
      <c r="A335" t="str">
        <f t="shared" si="5"/>
        <v>43924Colorado</v>
      </c>
      <c r="B335" t="s">
        <v>147</v>
      </c>
      <c r="C335" t="s">
        <v>148</v>
      </c>
      <c r="D335" t="s">
        <v>69</v>
      </c>
      <c r="F335" s="6">
        <v>43924</v>
      </c>
      <c r="G335">
        <v>-47</v>
      </c>
      <c r="H335">
        <v>-20</v>
      </c>
      <c r="I335">
        <v>-37</v>
      </c>
      <c r="J335">
        <v>-60</v>
      </c>
      <c r="K335">
        <v>-54</v>
      </c>
      <c r="L335">
        <v>25</v>
      </c>
      <c r="M335" t="str">
        <f>VLOOKUP(D335,StateLookup!A:A,1,FALSE)</f>
        <v>Colorado</v>
      </c>
    </row>
    <row r="336" spans="1:13" x14ac:dyDescent="0.25">
      <c r="A336" t="str">
        <f t="shared" si="5"/>
        <v>43925Colorado</v>
      </c>
      <c r="B336" t="s">
        <v>147</v>
      </c>
      <c r="C336" t="s">
        <v>148</v>
      </c>
      <c r="D336" t="s">
        <v>69</v>
      </c>
      <c r="F336" s="6">
        <v>43925</v>
      </c>
      <c r="G336">
        <v>-50</v>
      </c>
      <c r="H336">
        <v>-21</v>
      </c>
      <c r="I336">
        <v>-21</v>
      </c>
      <c r="J336">
        <v>-57</v>
      </c>
      <c r="K336">
        <v>-40</v>
      </c>
      <c r="L336">
        <v>16</v>
      </c>
      <c r="M336" t="str">
        <f>VLOOKUP(D336,StateLookup!A:A,1,FALSE)</f>
        <v>Colorado</v>
      </c>
    </row>
    <row r="337" spans="1:13" x14ac:dyDescent="0.25">
      <c r="A337" t="str">
        <f t="shared" si="5"/>
        <v>43926Colorado</v>
      </c>
      <c r="B337" t="s">
        <v>147</v>
      </c>
      <c r="C337" t="s">
        <v>148</v>
      </c>
      <c r="D337" t="s">
        <v>69</v>
      </c>
      <c r="F337" s="6">
        <v>43926</v>
      </c>
      <c r="G337">
        <v>-47</v>
      </c>
      <c r="H337">
        <v>-21</v>
      </c>
      <c r="I337">
        <v>10</v>
      </c>
      <c r="J337">
        <v>-58</v>
      </c>
      <c r="K337">
        <v>-41</v>
      </c>
      <c r="L337">
        <v>12</v>
      </c>
      <c r="M337" t="str">
        <f>VLOOKUP(D337,StateLookup!A:A,1,FALSE)</f>
        <v>Colorado</v>
      </c>
    </row>
    <row r="338" spans="1:13" x14ac:dyDescent="0.25">
      <c r="A338" t="str">
        <f t="shared" si="5"/>
        <v>43927Colorado</v>
      </c>
      <c r="B338" t="s">
        <v>147</v>
      </c>
      <c r="C338" t="s">
        <v>148</v>
      </c>
      <c r="D338" t="s">
        <v>69</v>
      </c>
      <c r="F338" s="6">
        <v>43927</v>
      </c>
      <c r="G338">
        <v>-41</v>
      </c>
      <c r="H338">
        <v>-18</v>
      </c>
      <c r="I338">
        <v>31</v>
      </c>
      <c r="J338">
        <v>-55</v>
      </c>
      <c r="K338">
        <v>-51</v>
      </c>
      <c r="L338">
        <v>19</v>
      </c>
      <c r="M338" t="str">
        <f>VLOOKUP(D338,StateLookup!A:A,1,FALSE)</f>
        <v>Colorado</v>
      </c>
    </row>
    <row r="339" spans="1:13" x14ac:dyDescent="0.25">
      <c r="A339" t="str">
        <f t="shared" si="5"/>
        <v>43928Colorado</v>
      </c>
      <c r="B339" t="s">
        <v>147</v>
      </c>
      <c r="C339" t="s">
        <v>148</v>
      </c>
      <c r="D339" t="s">
        <v>69</v>
      </c>
      <c r="F339" s="6">
        <v>43928</v>
      </c>
      <c r="G339">
        <v>-41</v>
      </c>
      <c r="H339">
        <v>-17</v>
      </c>
      <c r="I339">
        <v>22</v>
      </c>
      <c r="J339">
        <v>-53</v>
      </c>
      <c r="K339">
        <v>-55</v>
      </c>
      <c r="L339">
        <v>21</v>
      </c>
      <c r="M339" t="str">
        <f>VLOOKUP(D339,StateLookup!A:A,1,FALSE)</f>
        <v>Colorado</v>
      </c>
    </row>
    <row r="340" spans="1:13" x14ac:dyDescent="0.25">
      <c r="A340" t="str">
        <f t="shared" si="5"/>
        <v>43929Colorado</v>
      </c>
      <c r="B340" t="s">
        <v>147</v>
      </c>
      <c r="C340" t="s">
        <v>148</v>
      </c>
      <c r="D340" t="s">
        <v>69</v>
      </c>
      <c r="F340" s="6">
        <v>43929</v>
      </c>
      <c r="G340">
        <v>-41</v>
      </c>
      <c r="H340">
        <v>-17</v>
      </c>
      <c r="I340">
        <v>22</v>
      </c>
      <c r="J340">
        <v>-54</v>
      </c>
      <c r="K340">
        <v>-55</v>
      </c>
      <c r="L340">
        <v>21</v>
      </c>
      <c r="M340" t="str">
        <f>VLOOKUP(D340,StateLookup!A:A,1,FALSE)</f>
        <v>Colorado</v>
      </c>
    </row>
    <row r="341" spans="1:13" x14ac:dyDescent="0.25">
      <c r="A341" t="str">
        <f t="shared" si="5"/>
        <v>43930Colorado</v>
      </c>
      <c r="B341" t="s">
        <v>147</v>
      </c>
      <c r="C341" t="s">
        <v>148</v>
      </c>
      <c r="D341" t="s">
        <v>69</v>
      </c>
      <c r="F341" s="6">
        <v>43930</v>
      </c>
      <c r="G341">
        <v>-42</v>
      </c>
      <c r="H341">
        <v>-16</v>
      </c>
      <c r="I341">
        <v>12</v>
      </c>
      <c r="J341">
        <v>-56</v>
      </c>
      <c r="K341">
        <v>-55</v>
      </c>
      <c r="L341">
        <v>22</v>
      </c>
      <c r="M341" t="str">
        <f>VLOOKUP(D341,StateLookup!A:A,1,FALSE)</f>
        <v>Colorado</v>
      </c>
    </row>
    <row r="342" spans="1:13" x14ac:dyDescent="0.25">
      <c r="A342" t="str">
        <f t="shared" si="5"/>
        <v>43931Colorado</v>
      </c>
      <c r="B342" t="s">
        <v>147</v>
      </c>
      <c r="C342" t="s">
        <v>148</v>
      </c>
      <c r="D342" t="s">
        <v>69</v>
      </c>
      <c r="F342" s="6">
        <v>43931</v>
      </c>
      <c r="G342">
        <v>-43</v>
      </c>
      <c r="H342">
        <v>-15</v>
      </c>
      <c r="I342">
        <v>9</v>
      </c>
      <c r="J342">
        <v>-56</v>
      </c>
      <c r="K342">
        <v>-55</v>
      </c>
      <c r="L342">
        <v>23</v>
      </c>
      <c r="M342" t="str">
        <f>VLOOKUP(D342,StateLookup!A:A,1,FALSE)</f>
        <v>Colorado</v>
      </c>
    </row>
    <row r="343" spans="1:13" x14ac:dyDescent="0.25">
      <c r="A343" t="str">
        <f t="shared" si="5"/>
        <v>43932Colorado</v>
      </c>
      <c r="B343" t="s">
        <v>147</v>
      </c>
      <c r="C343" t="s">
        <v>148</v>
      </c>
      <c r="D343" t="s">
        <v>69</v>
      </c>
      <c r="F343" s="6">
        <v>43932</v>
      </c>
      <c r="G343">
        <v>-46</v>
      </c>
      <c r="H343">
        <v>-11</v>
      </c>
      <c r="I343">
        <v>-2</v>
      </c>
      <c r="J343">
        <v>-53</v>
      </c>
      <c r="K343">
        <v>-40</v>
      </c>
      <c r="L343">
        <v>14</v>
      </c>
      <c r="M343" t="str">
        <f>VLOOKUP(D343,StateLookup!A:A,1,FALSE)</f>
        <v>Colorado</v>
      </c>
    </row>
    <row r="344" spans="1:13" x14ac:dyDescent="0.25">
      <c r="A344" t="str">
        <f t="shared" si="5"/>
        <v>43876Connecticut</v>
      </c>
      <c r="B344" t="s">
        <v>147</v>
      </c>
      <c r="C344" t="s">
        <v>148</v>
      </c>
      <c r="D344" t="s">
        <v>70</v>
      </c>
      <c r="F344" s="6">
        <v>43876</v>
      </c>
      <c r="G344">
        <v>4</v>
      </c>
      <c r="H344">
        <v>-4</v>
      </c>
      <c r="I344">
        <v>16</v>
      </c>
      <c r="J344">
        <v>8</v>
      </c>
      <c r="K344">
        <v>-2</v>
      </c>
      <c r="L344">
        <v>0</v>
      </c>
      <c r="M344" t="str">
        <f>VLOOKUP(D344,StateLookup!A:A,1,FALSE)</f>
        <v>Connecticut</v>
      </c>
    </row>
    <row r="345" spans="1:13" x14ac:dyDescent="0.25">
      <c r="A345" t="str">
        <f t="shared" si="5"/>
        <v>43877Connecticut</v>
      </c>
      <c r="B345" t="s">
        <v>147</v>
      </c>
      <c r="C345" t="s">
        <v>148</v>
      </c>
      <c r="D345" t="s">
        <v>70</v>
      </c>
      <c r="F345" s="6">
        <v>43877</v>
      </c>
      <c r="G345">
        <v>5</v>
      </c>
      <c r="H345">
        <v>-5</v>
      </c>
      <c r="I345">
        <v>-4</v>
      </c>
      <c r="J345">
        <v>3</v>
      </c>
      <c r="K345">
        <v>0</v>
      </c>
      <c r="L345">
        <v>0</v>
      </c>
      <c r="M345" t="str">
        <f>VLOOKUP(D345,StateLookup!A:A,1,FALSE)</f>
        <v>Connecticut</v>
      </c>
    </row>
    <row r="346" spans="1:13" x14ac:dyDescent="0.25">
      <c r="A346" t="str">
        <f t="shared" si="5"/>
        <v>43878Connecticut</v>
      </c>
      <c r="B346" t="s">
        <v>147</v>
      </c>
      <c r="C346" t="s">
        <v>148</v>
      </c>
      <c r="D346" t="s">
        <v>70</v>
      </c>
      <c r="F346" s="6">
        <v>43878</v>
      </c>
      <c r="G346">
        <v>11</v>
      </c>
      <c r="H346">
        <v>1</v>
      </c>
      <c r="I346">
        <v>33</v>
      </c>
      <c r="J346">
        <v>-1</v>
      </c>
      <c r="K346">
        <v>-29</v>
      </c>
      <c r="L346">
        <v>6</v>
      </c>
      <c r="M346" t="str">
        <f>VLOOKUP(D346,StateLookup!A:A,1,FALSE)</f>
        <v>Connecticut</v>
      </c>
    </row>
    <row r="347" spans="1:13" x14ac:dyDescent="0.25">
      <c r="A347" t="str">
        <f t="shared" si="5"/>
        <v>43879Connecticut</v>
      </c>
      <c r="B347" t="s">
        <v>147</v>
      </c>
      <c r="C347" t="s">
        <v>148</v>
      </c>
      <c r="D347" t="s">
        <v>70</v>
      </c>
      <c r="F347" s="6">
        <v>43879</v>
      </c>
      <c r="G347">
        <v>-1</v>
      </c>
      <c r="H347">
        <v>-5</v>
      </c>
      <c r="I347">
        <v>-14</v>
      </c>
      <c r="J347">
        <v>0</v>
      </c>
      <c r="K347">
        <v>-8</v>
      </c>
      <c r="L347">
        <v>3</v>
      </c>
      <c r="M347" t="str">
        <f>VLOOKUP(D347,StateLookup!A:A,1,FALSE)</f>
        <v>Connecticut</v>
      </c>
    </row>
    <row r="348" spans="1:13" x14ac:dyDescent="0.25">
      <c r="A348" t="str">
        <f t="shared" si="5"/>
        <v>43880Connecticut</v>
      </c>
      <c r="B348" t="s">
        <v>147</v>
      </c>
      <c r="C348" t="s">
        <v>148</v>
      </c>
      <c r="D348" t="s">
        <v>70</v>
      </c>
      <c r="F348" s="6">
        <v>43880</v>
      </c>
      <c r="G348">
        <v>2</v>
      </c>
      <c r="H348">
        <v>-1</v>
      </c>
      <c r="I348">
        <v>12</v>
      </c>
      <c r="J348">
        <v>4</v>
      </c>
      <c r="K348">
        <v>0</v>
      </c>
      <c r="L348">
        <v>0</v>
      </c>
      <c r="M348" t="str">
        <f>VLOOKUP(D348,StateLookup!A:A,1,FALSE)</f>
        <v>Connecticut</v>
      </c>
    </row>
    <row r="349" spans="1:13" x14ac:dyDescent="0.25">
      <c r="A349" t="str">
        <f t="shared" si="5"/>
        <v>43881Connecticut</v>
      </c>
      <c r="B349" t="s">
        <v>147</v>
      </c>
      <c r="C349" t="s">
        <v>148</v>
      </c>
      <c r="D349" t="s">
        <v>70</v>
      </c>
      <c r="F349" s="6">
        <v>43881</v>
      </c>
      <c r="G349">
        <v>2</v>
      </c>
      <c r="H349">
        <v>-1</v>
      </c>
      <c r="I349">
        <v>2</v>
      </c>
      <c r="J349">
        <v>3</v>
      </c>
      <c r="K349">
        <v>2</v>
      </c>
      <c r="L349">
        <v>0</v>
      </c>
      <c r="M349" t="str">
        <f>VLOOKUP(D349,StateLookup!A:A,1,FALSE)</f>
        <v>Connecticut</v>
      </c>
    </row>
    <row r="350" spans="1:13" x14ac:dyDescent="0.25">
      <c r="A350" t="str">
        <f t="shared" si="5"/>
        <v>43882Connecticut</v>
      </c>
      <c r="B350" t="s">
        <v>147</v>
      </c>
      <c r="C350" t="s">
        <v>148</v>
      </c>
      <c r="D350" t="s">
        <v>70</v>
      </c>
      <c r="F350" s="6">
        <v>43882</v>
      </c>
      <c r="G350">
        <v>1</v>
      </c>
      <c r="H350">
        <v>-5</v>
      </c>
      <c r="I350">
        <v>-3</v>
      </c>
      <c r="J350">
        <v>1</v>
      </c>
      <c r="K350">
        <v>1</v>
      </c>
      <c r="L350">
        <v>1</v>
      </c>
      <c r="M350" t="str">
        <f>VLOOKUP(D350,StateLookup!A:A,1,FALSE)</f>
        <v>Connecticut</v>
      </c>
    </row>
    <row r="351" spans="1:13" x14ac:dyDescent="0.25">
      <c r="A351" t="str">
        <f t="shared" si="5"/>
        <v>43883Connecticut</v>
      </c>
      <c r="B351" t="s">
        <v>147</v>
      </c>
      <c r="C351" t="s">
        <v>148</v>
      </c>
      <c r="D351" t="s">
        <v>70</v>
      </c>
      <c r="F351" s="6">
        <v>43883</v>
      </c>
      <c r="G351">
        <v>10</v>
      </c>
      <c r="H351">
        <v>-1</v>
      </c>
      <c r="I351">
        <v>74</v>
      </c>
      <c r="J351">
        <v>10</v>
      </c>
      <c r="K351">
        <v>3</v>
      </c>
      <c r="L351">
        <v>-2</v>
      </c>
      <c r="M351" t="str">
        <f>VLOOKUP(D351,StateLookup!A:A,1,FALSE)</f>
        <v>Connecticut</v>
      </c>
    </row>
    <row r="352" spans="1:13" x14ac:dyDescent="0.25">
      <c r="A352" t="str">
        <f t="shared" si="5"/>
        <v>43884Connecticut</v>
      </c>
      <c r="B352" t="s">
        <v>147</v>
      </c>
      <c r="C352" t="s">
        <v>148</v>
      </c>
      <c r="D352" t="s">
        <v>70</v>
      </c>
      <c r="F352" s="6">
        <v>43884</v>
      </c>
      <c r="G352">
        <v>9</v>
      </c>
      <c r="H352">
        <v>0</v>
      </c>
      <c r="I352">
        <v>64</v>
      </c>
      <c r="J352">
        <v>14</v>
      </c>
      <c r="K352">
        <v>2</v>
      </c>
      <c r="L352">
        <v>-1</v>
      </c>
      <c r="M352" t="str">
        <f>VLOOKUP(D352,StateLookup!A:A,1,FALSE)</f>
        <v>Connecticut</v>
      </c>
    </row>
    <row r="353" spans="1:13" x14ac:dyDescent="0.25">
      <c r="A353" t="str">
        <f t="shared" si="5"/>
        <v>43885Connecticut</v>
      </c>
      <c r="B353" t="s">
        <v>147</v>
      </c>
      <c r="C353" t="s">
        <v>148</v>
      </c>
      <c r="D353" t="s">
        <v>70</v>
      </c>
      <c r="F353" s="6">
        <v>43885</v>
      </c>
      <c r="G353">
        <v>4</v>
      </c>
      <c r="H353">
        <v>2</v>
      </c>
      <c r="I353">
        <v>45</v>
      </c>
      <c r="J353">
        <v>3</v>
      </c>
      <c r="K353">
        <v>4</v>
      </c>
      <c r="L353">
        <v>0</v>
      </c>
      <c r="M353" t="str">
        <f>VLOOKUP(D353,StateLookup!A:A,1,FALSE)</f>
        <v>Connecticut</v>
      </c>
    </row>
    <row r="354" spans="1:13" x14ac:dyDescent="0.25">
      <c r="A354" t="str">
        <f t="shared" si="5"/>
        <v>43886Connecticut</v>
      </c>
      <c r="B354" t="s">
        <v>147</v>
      </c>
      <c r="C354" t="s">
        <v>148</v>
      </c>
      <c r="D354" t="s">
        <v>70</v>
      </c>
      <c r="F354" s="6">
        <v>43886</v>
      </c>
      <c r="G354">
        <v>1</v>
      </c>
      <c r="H354">
        <v>-1</v>
      </c>
      <c r="I354">
        <v>4</v>
      </c>
      <c r="J354">
        <v>1</v>
      </c>
      <c r="K354">
        <v>2</v>
      </c>
      <c r="L354">
        <v>0</v>
      </c>
      <c r="M354" t="str">
        <f>VLOOKUP(D354,StateLookup!A:A,1,FALSE)</f>
        <v>Connecticut</v>
      </c>
    </row>
    <row r="355" spans="1:13" x14ac:dyDescent="0.25">
      <c r="A355" t="str">
        <f t="shared" si="5"/>
        <v>43887Connecticut</v>
      </c>
      <c r="B355" t="s">
        <v>147</v>
      </c>
      <c r="C355" t="s">
        <v>148</v>
      </c>
      <c r="D355" t="s">
        <v>70</v>
      </c>
      <c r="F355" s="6">
        <v>43887</v>
      </c>
      <c r="G355">
        <v>5</v>
      </c>
      <c r="H355">
        <v>1</v>
      </c>
      <c r="I355">
        <v>3</v>
      </c>
      <c r="J355">
        <v>2</v>
      </c>
      <c r="K355">
        <v>2</v>
      </c>
      <c r="L355">
        <v>0</v>
      </c>
      <c r="M355" t="str">
        <f>VLOOKUP(D355,StateLookup!A:A,1,FALSE)</f>
        <v>Connecticut</v>
      </c>
    </row>
    <row r="356" spans="1:13" x14ac:dyDescent="0.25">
      <c r="A356" t="str">
        <f t="shared" si="5"/>
        <v>43888Connecticut</v>
      </c>
      <c r="B356" t="s">
        <v>147</v>
      </c>
      <c r="C356" t="s">
        <v>148</v>
      </c>
      <c r="D356" t="s">
        <v>70</v>
      </c>
      <c r="F356" s="6">
        <v>43888</v>
      </c>
      <c r="G356">
        <v>3</v>
      </c>
      <c r="H356">
        <v>1</v>
      </c>
      <c r="I356">
        <v>4</v>
      </c>
      <c r="J356">
        <v>3</v>
      </c>
      <c r="K356">
        <v>3</v>
      </c>
      <c r="L356">
        <v>0</v>
      </c>
      <c r="M356" t="str">
        <f>VLOOKUP(D356,StateLookup!A:A,1,FALSE)</f>
        <v>Connecticut</v>
      </c>
    </row>
    <row r="357" spans="1:13" x14ac:dyDescent="0.25">
      <c r="A357" t="str">
        <f t="shared" si="5"/>
        <v>43889Connecticut</v>
      </c>
      <c r="B357" t="s">
        <v>147</v>
      </c>
      <c r="C357" t="s">
        <v>148</v>
      </c>
      <c r="D357" t="s">
        <v>70</v>
      </c>
      <c r="F357" s="6">
        <v>43889</v>
      </c>
      <c r="G357">
        <v>4</v>
      </c>
      <c r="H357">
        <v>0</v>
      </c>
      <c r="I357">
        <v>1</v>
      </c>
      <c r="J357">
        <v>3</v>
      </c>
      <c r="K357">
        <v>3</v>
      </c>
      <c r="L357">
        <v>0</v>
      </c>
      <c r="M357" t="str">
        <f>VLOOKUP(D357,StateLookup!A:A,1,FALSE)</f>
        <v>Connecticut</v>
      </c>
    </row>
    <row r="358" spans="1:13" x14ac:dyDescent="0.25">
      <c r="A358" t="str">
        <f t="shared" si="5"/>
        <v>43890Connecticut</v>
      </c>
      <c r="B358" t="s">
        <v>147</v>
      </c>
      <c r="C358" t="s">
        <v>148</v>
      </c>
      <c r="D358" t="s">
        <v>70</v>
      </c>
      <c r="F358" s="6">
        <v>43890</v>
      </c>
      <c r="G358">
        <v>9</v>
      </c>
      <c r="H358">
        <v>0</v>
      </c>
      <c r="I358">
        <v>27</v>
      </c>
      <c r="J358">
        <v>6</v>
      </c>
      <c r="K358">
        <v>2</v>
      </c>
      <c r="L358">
        <v>-2</v>
      </c>
      <c r="M358" t="str">
        <f>VLOOKUP(D358,StateLookup!A:A,1,FALSE)</f>
        <v>Connecticut</v>
      </c>
    </row>
    <row r="359" spans="1:13" x14ac:dyDescent="0.25">
      <c r="A359" t="str">
        <f t="shared" si="5"/>
        <v>43891Connecticut</v>
      </c>
      <c r="B359" t="s">
        <v>147</v>
      </c>
      <c r="C359" t="s">
        <v>148</v>
      </c>
      <c r="D359" t="s">
        <v>70</v>
      </c>
      <c r="F359" s="6">
        <v>43891</v>
      </c>
      <c r="G359">
        <v>10</v>
      </c>
      <c r="H359">
        <v>5</v>
      </c>
      <c r="I359">
        <v>-1</v>
      </c>
      <c r="J359">
        <v>10</v>
      </c>
      <c r="K359">
        <v>3</v>
      </c>
      <c r="L359">
        <v>-1</v>
      </c>
      <c r="M359" t="str">
        <f>VLOOKUP(D359,StateLookup!A:A,1,FALSE)</f>
        <v>Connecticut</v>
      </c>
    </row>
    <row r="360" spans="1:13" x14ac:dyDescent="0.25">
      <c r="A360" t="str">
        <f t="shared" si="5"/>
        <v>43892Connecticut</v>
      </c>
      <c r="B360" t="s">
        <v>147</v>
      </c>
      <c r="C360" t="s">
        <v>148</v>
      </c>
      <c r="D360" t="s">
        <v>70</v>
      </c>
      <c r="F360" s="6">
        <v>43892</v>
      </c>
      <c r="G360">
        <v>7</v>
      </c>
      <c r="H360">
        <v>8</v>
      </c>
      <c r="I360">
        <v>31</v>
      </c>
      <c r="J360">
        <v>2</v>
      </c>
      <c r="K360">
        <v>4</v>
      </c>
      <c r="L360">
        <v>-1</v>
      </c>
      <c r="M360" t="str">
        <f>VLOOKUP(D360,StateLookup!A:A,1,FALSE)</f>
        <v>Connecticut</v>
      </c>
    </row>
    <row r="361" spans="1:13" x14ac:dyDescent="0.25">
      <c r="A361" t="str">
        <f t="shared" si="5"/>
        <v>43893Connecticut</v>
      </c>
      <c r="B361" t="s">
        <v>147</v>
      </c>
      <c r="C361" t="s">
        <v>148</v>
      </c>
      <c r="D361" t="s">
        <v>70</v>
      </c>
      <c r="F361" s="6">
        <v>43893</v>
      </c>
      <c r="G361">
        <v>6</v>
      </c>
      <c r="H361">
        <v>10</v>
      </c>
      <c r="I361">
        <v>19</v>
      </c>
      <c r="J361">
        <v>5</v>
      </c>
      <c r="K361">
        <v>3</v>
      </c>
      <c r="L361">
        <v>-1</v>
      </c>
      <c r="M361" t="str">
        <f>VLOOKUP(D361,StateLookup!A:A,1,FALSE)</f>
        <v>Connecticut</v>
      </c>
    </row>
    <row r="362" spans="1:13" x14ac:dyDescent="0.25">
      <c r="A362" t="str">
        <f t="shared" si="5"/>
        <v>43894Connecticut</v>
      </c>
      <c r="B362" t="s">
        <v>147</v>
      </c>
      <c r="C362" t="s">
        <v>148</v>
      </c>
      <c r="D362" t="s">
        <v>70</v>
      </c>
      <c r="F362" s="6">
        <v>43894</v>
      </c>
      <c r="G362">
        <v>6</v>
      </c>
      <c r="H362">
        <v>8</v>
      </c>
      <c r="I362">
        <v>22</v>
      </c>
      <c r="J362">
        <v>4</v>
      </c>
      <c r="K362">
        <v>2</v>
      </c>
      <c r="L362">
        <v>-1</v>
      </c>
      <c r="M362" t="str">
        <f>VLOOKUP(D362,StateLookup!A:A,1,FALSE)</f>
        <v>Connecticut</v>
      </c>
    </row>
    <row r="363" spans="1:13" x14ac:dyDescent="0.25">
      <c r="A363" t="str">
        <f t="shared" si="5"/>
        <v>43895Connecticut</v>
      </c>
      <c r="B363" t="s">
        <v>147</v>
      </c>
      <c r="C363" t="s">
        <v>148</v>
      </c>
      <c r="D363" t="s">
        <v>70</v>
      </c>
      <c r="F363" s="6">
        <v>43895</v>
      </c>
      <c r="G363">
        <v>7</v>
      </c>
      <c r="H363">
        <v>8</v>
      </c>
      <c r="I363">
        <v>29</v>
      </c>
      <c r="J363">
        <v>5</v>
      </c>
      <c r="K363">
        <v>3</v>
      </c>
      <c r="L363">
        <v>-1</v>
      </c>
      <c r="M363" t="str">
        <f>VLOOKUP(D363,StateLookup!A:A,1,FALSE)</f>
        <v>Connecticut</v>
      </c>
    </row>
    <row r="364" spans="1:13" x14ac:dyDescent="0.25">
      <c r="A364" t="str">
        <f t="shared" si="5"/>
        <v>43896Connecticut</v>
      </c>
      <c r="B364" t="s">
        <v>147</v>
      </c>
      <c r="C364" t="s">
        <v>148</v>
      </c>
      <c r="D364" t="s">
        <v>70</v>
      </c>
      <c r="F364" s="6">
        <v>43896</v>
      </c>
      <c r="G364">
        <v>2</v>
      </c>
      <c r="H364">
        <v>1</v>
      </c>
      <c r="I364">
        <v>1</v>
      </c>
      <c r="J364">
        <v>2</v>
      </c>
      <c r="K364">
        <v>2</v>
      </c>
      <c r="L364">
        <v>1</v>
      </c>
      <c r="M364" t="str">
        <f>VLOOKUP(D364,StateLookup!A:A,1,FALSE)</f>
        <v>Connecticut</v>
      </c>
    </row>
    <row r="365" spans="1:13" x14ac:dyDescent="0.25">
      <c r="A365" t="str">
        <f t="shared" si="5"/>
        <v>43897Connecticut</v>
      </c>
      <c r="B365" t="s">
        <v>147</v>
      </c>
      <c r="C365" t="s">
        <v>148</v>
      </c>
      <c r="D365" t="s">
        <v>70</v>
      </c>
      <c r="F365" s="6">
        <v>43897</v>
      </c>
      <c r="G365">
        <v>10</v>
      </c>
      <c r="H365">
        <v>6</v>
      </c>
      <c r="I365">
        <v>50</v>
      </c>
      <c r="J365">
        <v>7</v>
      </c>
      <c r="K365">
        <v>3</v>
      </c>
      <c r="L365">
        <v>-1</v>
      </c>
      <c r="M365" t="str">
        <f>VLOOKUP(D365,StateLookup!A:A,1,FALSE)</f>
        <v>Connecticut</v>
      </c>
    </row>
    <row r="366" spans="1:13" x14ac:dyDescent="0.25">
      <c r="A366" t="str">
        <f t="shared" si="5"/>
        <v>43898Connecticut</v>
      </c>
      <c r="B366" t="s">
        <v>147</v>
      </c>
      <c r="C366" t="s">
        <v>148</v>
      </c>
      <c r="D366" t="s">
        <v>70</v>
      </c>
      <c r="F366" s="6">
        <v>43898</v>
      </c>
      <c r="G366">
        <v>8</v>
      </c>
      <c r="H366">
        <v>3</v>
      </c>
      <c r="I366">
        <v>55</v>
      </c>
      <c r="J366">
        <v>10</v>
      </c>
      <c r="K366">
        <v>2</v>
      </c>
      <c r="L366">
        <v>0</v>
      </c>
      <c r="M366" t="str">
        <f>VLOOKUP(D366,StateLookup!A:A,1,FALSE)</f>
        <v>Connecticut</v>
      </c>
    </row>
    <row r="367" spans="1:13" x14ac:dyDescent="0.25">
      <c r="A367" t="str">
        <f t="shared" si="5"/>
        <v>43899Connecticut</v>
      </c>
      <c r="B367" t="s">
        <v>147</v>
      </c>
      <c r="C367" t="s">
        <v>148</v>
      </c>
      <c r="D367" t="s">
        <v>70</v>
      </c>
      <c r="F367" s="6">
        <v>43899</v>
      </c>
      <c r="G367">
        <v>9</v>
      </c>
      <c r="H367">
        <v>8</v>
      </c>
      <c r="I367">
        <v>95</v>
      </c>
      <c r="J367">
        <v>2</v>
      </c>
      <c r="K367">
        <v>2</v>
      </c>
      <c r="L367">
        <v>-1</v>
      </c>
      <c r="M367" t="str">
        <f>VLOOKUP(D367,StateLookup!A:A,1,FALSE)</f>
        <v>Connecticut</v>
      </c>
    </row>
    <row r="368" spans="1:13" x14ac:dyDescent="0.25">
      <c r="A368" t="str">
        <f t="shared" si="5"/>
        <v>43900Connecticut</v>
      </c>
      <c r="B368" t="s">
        <v>147</v>
      </c>
      <c r="C368" t="s">
        <v>148</v>
      </c>
      <c r="D368" t="s">
        <v>70</v>
      </c>
      <c r="F368" s="6">
        <v>43900</v>
      </c>
      <c r="G368">
        <v>4</v>
      </c>
      <c r="H368">
        <v>9</v>
      </c>
      <c r="I368">
        <v>24</v>
      </c>
      <c r="J368">
        <v>0</v>
      </c>
      <c r="K368">
        <v>1</v>
      </c>
      <c r="L368">
        <v>0</v>
      </c>
      <c r="M368" t="str">
        <f>VLOOKUP(D368,StateLookup!A:A,1,FALSE)</f>
        <v>Connecticut</v>
      </c>
    </row>
    <row r="369" spans="1:13" x14ac:dyDescent="0.25">
      <c r="A369" t="str">
        <f t="shared" si="5"/>
        <v>43901Connecticut</v>
      </c>
      <c r="B369" t="s">
        <v>147</v>
      </c>
      <c r="C369" t="s">
        <v>148</v>
      </c>
      <c r="D369" t="s">
        <v>70</v>
      </c>
      <c r="F369" s="6">
        <v>43901</v>
      </c>
      <c r="G369">
        <v>5</v>
      </c>
      <c r="H369">
        <v>12</v>
      </c>
      <c r="I369">
        <v>30</v>
      </c>
      <c r="J369">
        <v>-3</v>
      </c>
      <c r="K369">
        <v>-1</v>
      </c>
      <c r="L369">
        <v>0</v>
      </c>
      <c r="M369" t="str">
        <f>VLOOKUP(D369,StateLookup!A:A,1,FALSE)</f>
        <v>Connecticut</v>
      </c>
    </row>
    <row r="370" spans="1:13" x14ac:dyDescent="0.25">
      <c r="A370" t="str">
        <f t="shared" si="5"/>
        <v>43902Connecticut</v>
      </c>
      <c r="B370" t="s">
        <v>147</v>
      </c>
      <c r="C370" t="s">
        <v>148</v>
      </c>
      <c r="D370" t="s">
        <v>70</v>
      </c>
      <c r="F370" s="6">
        <v>43902</v>
      </c>
      <c r="G370">
        <v>5</v>
      </c>
      <c r="H370">
        <v>34</v>
      </c>
      <c r="I370">
        <v>10</v>
      </c>
      <c r="J370">
        <v>-9</v>
      </c>
      <c r="K370">
        <v>-2</v>
      </c>
      <c r="L370">
        <v>2</v>
      </c>
      <c r="M370" t="str">
        <f>VLOOKUP(D370,StateLookup!A:A,1,FALSE)</f>
        <v>Connecticut</v>
      </c>
    </row>
    <row r="371" spans="1:13" x14ac:dyDescent="0.25">
      <c r="A371" t="str">
        <f t="shared" si="5"/>
        <v>43903Connecticut</v>
      </c>
      <c r="B371" t="s">
        <v>147</v>
      </c>
      <c r="C371" t="s">
        <v>148</v>
      </c>
      <c r="D371" t="s">
        <v>70</v>
      </c>
      <c r="F371" s="6">
        <v>43903</v>
      </c>
      <c r="G371">
        <v>-4</v>
      </c>
      <c r="H371">
        <v>30</v>
      </c>
      <c r="I371">
        <v>6</v>
      </c>
      <c r="J371">
        <v>-18</v>
      </c>
      <c r="K371">
        <v>-12</v>
      </c>
      <c r="L371">
        <v>6</v>
      </c>
      <c r="M371" t="str">
        <f>VLOOKUP(D371,StateLookup!A:A,1,FALSE)</f>
        <v>Connecticut</v>
      </c>
    </row>
    <row r="372" spans="1:13" x14ac:dyDescent="0.25">
      <c r="A372" t="str">
        <f t="shared" si="5"/>
        <v>43904Connecticut</v>
      </c>
      <c r="B372" t="s">
        <v>147</v>
      </c>
      <c r="C372" t="s">
        <v>148</v>
      </c>
      <c r="D372" t="s">
        <v>70</v>
      </c>
      <c r="F372" s="6">
        <v>43904</v>
      </c>
      <c r="G372">
        <v>-7</v>
      </c>
      <c r="H372">
        <v>16</v>
      </c>
      <c r="I372">
        <v>95</v>
      </c>
      <c r="J372">
        <v>-12</v>
      </c>
      <c r="K372">
        <v>-3</v>
      </c>
      <c r="L372">
        <v>3</v>
      </c>
      <c r="M372" t="str">
        <f>VLOOKUP(D372,StateLookup!A:A,1,FALSE)</f>
        <v>Connecticut</v>
      </c>
    </row>
    <row r="373" spans="1:13" x14ac:dyDescent="0.25">
      <c r="A373" t="str">
        <f t="shared" si="5"/>
        <v>43905Connecticut</v>
      </c>
      <c r="B373" t="s">
        <v>147</v>
      </c>
      <c r="C373" t="s">
        <v>148</v>
      </c>
      <c r="D373" t="s">
        <v>70</v>
      </c>
      <c r="F373" s="6">
        <v>43905</v>
      </c>
      <c r="G373">
        <v>-13</v>
      </c>
      <c r="H373">
        <v>4</v>
      </c>
      <c r="I373">
        <v>56</v>
      </c>
      <c r="J373">
        <v>-19</v>
      </c>
      <c r="K373">
        <v>-8</v>
      </c>
      <c r="L373">
        <v>5</v>
      </c>
      <c r="M373" t="str">
        <f>VLOOKUP(D373,StateLookup!A:A,1,FALSE)</f>
        <v>Connecticut</v>
      </c>
    </row>
    <row r="374" spans="1:13" x14ac:dyDescent="0.25">
      <c r="A374" t="str">
        <f t="shared" si="5"/>
        <v>43906Connecticut</v>
      </c>
      <c r="B374" t="s">
        <v>147</v>
      </c>
      <c r="C374" t="s">
        <v>148</v>
      </c>
      <c r="D374" t="s">
        <v>70</v>
      </c>
      <c r="F374" s="6">
        <v>43906</v>
      </c>
      <c r="G374">
        <v>-7</v>
      </c>
      <c r="H374">
        <v>26</v>
      </c>
      <c r="I374">
        <v>16</v>
      </c>
      <c r="J374">
        <v>-25</v>
      </c>
      <c r="K374">
        <v>-23</v>
      </c>
      <c r="L374">
        <v>9</v>
      </c>
      <c r="M374" t="str">
        <f>VLOOKUP(D374,StateLookup!A:A,1,FALSE)</f>
        <v>Connecticut</v>
      </c>
    </row>
    <row r="375" spans="1:13" x14ac:dyDescent="0.25">
      <c r="A375" t="str">
        <f t="shared" si="5"/>
        <v>43907Connecticut</v>
      </c>
      <c r="B375" t="s">
        <v>147</v>
      </c>
      <c r="C375" t="s">
        <v>148</v>
      </c>
      <c r="D375" t="s">
        <v>70</v>
      </c>
      <c r="F375" s="6">
        <v>43907</v>
      </c>
      <c r="G375">
        <v>-27</v>
      </c>
      <c r="H375">
        <v>8</v>
      </c>
      <c r="I375">
        <v>-10</v>
      </c>
      <c r="J375">
        <v>-30</v>
      </c>
      <c r="K375">
        <v>-31</v>
      </c>
      <c r="L375">
        <v>14</v>
      </c>
      <c r="M375" t="str">
        <f>VLOOKUP(D375,StateLookup!A:A,1,FALSE)</f>
        <v>Connecticut</v>
      </c>
    </row>
    <row r="376" spans="1:13" x14ac:dyDescent="0.25">
      <c r="A376" t="str">
        <f t="shared" si="5"/>
        <v>43908Connecticut</v>
      </c>
      <c r="B376" t="s">
        <v>147</v>
      </c>
      <c r="C376" t="s">
        <v>148</v>
      </c>
      <c r="D376" t="s">
        <v>70</v>
      </c>
      <c r="F376" s="6">
        <v>43908</v>
      </c>
      <c r="G376">
        <v>-27</v>
      </c>
      <c r="H376">
        <v>6</v>
      </c>
      <c r="I376">
        <v>46</v>
      </c>
      <c r="J376">
        <v>-30</v>
      </c>
      <c r="K376">
        <v>-34</v>
      </c>
      <c r="L376">
        <v>14</v>
      </c>
      <c r="M376" t="str">
        <f>VLOOKUP(D376,StateLookup!A:A,1,FALSE)</f>
        <v>Connecticut</v>
      </c>
    </row>
    <row r="377" spans="1:13" x14ac:dyDescent="0.25">
      <c r="A377" t="str">
        <f t="shared" si="5"/>
        <v>43909Connecticut</v>
      </c>
      <c r="B377" t="s">
        <v>147</v>
      </c>
      <c r="C377" t="s">
        <v>148</v>
      </c>
      <c r="D377" t="s">
        <v>70</v>
      </c>
      <c r="F377" s="6">
        <v>43909</v>
      </c>
      <c r="G377">
        <v>-33</v>
      </c>
      <c r="H377">
        <v>2</v>
      </c>
      <c r="I377">
        <v>-12</v>
      </c>
      <c r="J377">
        <v>-40</v>
      </c>
      <c r="K377">
        <v>-36</v>
      </c>
      <c r="L377">
        <v>17</v>
      </c>
      <c r="M377" t="str">
        <f>VLOOKUP(D377,StateLookup!A:A,1,FALSE)</f>
        <v>Connecticut</v>
      </c>
    </row>
    <row r="378" spans="1:13" x14ac:dyDescent="0.25">
      <c r="A378" t="str">
        <f t="shared" si="5"/>
        <v>43910Connecticut</v>
      </c>
      <c r="B378" t="s">
        <v>147</v>
      </c>
      <c r="C378" t="s">
        <v>148</v>
      </c>
      <c r="D378" t="s">
        <v>70</v>
      </c>
      <c r="F378" s="6">
        <v>43910</v>
      </c>
      <c r="G378">
        <v>-32</v>
      </c>
      <c r="H378">
        <v>12</v>
      </c>
      <c r="I378">
        <v>12</v>
      </c>
      <c r="J378">
        <v>-41</v>
      </c>
      <c r="K378">
        <v>-37</v>
      </c>
      <c r="L378">
        <v>18</v>
      </c>
      <c r="M378" t="str">
        <f>VLOOKUP(D378,StateLookup!A:A,1,FALSE)</f>
        <v>Connecticut</v>
      </c>
    </row>
    <row r="379" spans="1:13" x14ac:dyDescent="0.25">
      <c r="A379" t="str">
        <f t="shared" si="5"/>
        <v>43911Connecticut</v>
      </c>
      <c r="B379" t="s">
        <v>147</v>
      </c>
      <c r="C379" t="s">
        <v>148</v>
      </c>
      <c r="D379" t="s">
        <v>70</v>
      </c>
      <c r="F379" s="6">
        <v>43911</v>
      </c>
      <c r="G379">
        <v>-38</v>
      </c>
      <c r="H379">
        <v>1</v>
      </c>
      <c r="I379">
        <v>100</v>
      </c>
      <c r="J379">
        <v>-38</v>
      </c>
      <c r="K379">
        <v>-26</v>
      </c>
      <c r="L379">
        <v>11</v>
      </c>
      <c r="M379" t="str">
        <f>VLOOKUP(D379,StateLookup!A:A,1,FALSE)</f>
        <v>Connecticut</v>
      </c>
    </row>
    <row r="380" spans="1:13" x14ac:dyDescent="0.25">
      <c r="A380" t="str">
        <f t="shared" si="5"/>
        <v>43912Connecticut</v>
      </c>
      <c r="B380" t="s">
        <v>147</v>
      </c>
      <c r="C380" t="s">
        <v>148</v>
      </c>
      <c r="D380" t="s">
        <v>70</v>
      </c>
      <c r="F380" s="6">
        <v>43912</v>
      </c>
      <c r="G380">
        <v>-43</v>
      </c>
      <c r="H380">
        <v>-15</v>
      </c>
      <c r="I380">
        <v>27</v>
      </c>
      <c r="J380">
        <v>-48</v>
      </c>
      <c r="K380">
        <v>-29</v>
      </c>
      <c r="L380">
        <v>11</v>
      </c>
      <c r="M380" t="str">
        <f>VLOOKUP(D380,StateLookup!A:A,1,FALSE)</f>
        <v>Connecticut</v>
      </c>
    </row>
    <row r="381" spans="1:13" x14ac:dyDescent="0.25">
      <c r="A381" t="str">
        <f t="shared" si="5"/>
        <v>43913Connecticut</v>
      </c>
      <c r="B381" t="s">
        <v>147</v>
      </c>
      <c r="C381" t="s">
        <v>148</v>
      </c>
      <c r="D381" t="s">
        <v>70</v>
      </c>
      <c r="F381" s="6">
        <v>43913</v>
      </c>
      <c r="G381">
        <v>-47</v>
      </c>
      <c r="H381">
        <v>-24</v>
      </c>
      <c r="I381">
        <v>-46</v>
      </c>
      <c r="J381">
        <v>-53</v>
      </c>
      <c r="K381">
        <v>-45</v>
      </c>
      <c r="L381">
        <v>21</v>
      </c>
      <c r="M381" t="str">
        <f>VLOOKUP(D381,StateLookup!A:A,1,FALSE)</f>
        <v>Connecticut</v>
      </c>
    </row>
    <row r="382" spans="1:13" x14ac:dyDescent="0.25">
      <c r="A382" t="str">
        <f t="shared" si="5"/>
        <v>43914Connecticut</v>
      </c>
      <c r="B382" t="s">
        <v>147</v>
      </c>
      <c r="C382" t="s">
        <v>148</v>
      </c>
      <c r="D382" t="s">
        <v>70</v>
      </c>
      <c r="F382" s="6">
        <v>43914</v>
      </c>
      <c r="G382">
        <v>-43</v>
      </c>
      <c r="H382">
        <v>-16</v>
      </c>
      <c r="I382">
        <v>17</v>
      </c>
      <c r="J382">
        <v>-46</v>
      </c>
      <c r="K382">
        <v>-47</v>
      </c>
      <c r="L382">
        <v>21</v>
      </c>
      <c r="M382" t="str">
        <f>VLOOKUP(D382,StateLookup!A:A,1,FALSE)</f>
        <v>Connecticut</v>
      </c>
    </row>
    <row r="383" spans="1:13" x14ac:dyDescent="0.25">
      <c r="A383" t="str">
        <f t="shared" si="5"/>
        <v>43915Connecticut</v>
      </c>
      <c r="B383" t="s">
        <v>147</v>
      </c>
      <c r="C383" t="s">
        <v>148</v>
      </c>
      <c r="D383" t="s">
        <v>70</v>
      </c>
      <c r="F383" s="6">
        <v>43915</v>
      </c>
      <c r="G383">
        <v>-46</v>
      </c>
      <c r="H383">
        <v>-19</v>
      </c>
      <c r="I383">
        <v>-21</v>
      </c>
      <c r="J383">
        <v>-51</v>
      </c>
      <c r="K383">
        <v>-49</v>
      </c>
      <c r="L383">
        <v>22</v>
      </c>
      <c r="M383" t="str">
        <f>VLOOKUP(D383,StateLookup!A:A,1,FALSE)</f>
        <v>Connecticut</v>
      </c>
    </row>
    <row r="384" spans="1:13" x14ac:dyDescent="0.25">
      <c r="A384" t="str">
        <f t="shared" si="5"/>
        <v>43916Connecticut</v>
      </c>
      <c r="B384" t="s">
        <v>147</v>
      </c>
      <c r="C384" t="s">
        <v>148</v>
      </c>
      <c r="D384" t="s">
        <v>70</v>
      </c>
      <c r="F384" s="6">
        <v>43916</v>
      </c>
      <c r="G384">
        <v>-41</v>
      </c>
      <c r="H384">
        <v>-14</v>
      </c>
      <c r="I384">
        <v>55</v>
      </c>
      <c r="J384">
        <v>-48</v>
      </c>
      <c r="K384">
        <v>-48</v>
      </c>
      <c r="L384">
        <v>21</v>
      </c>
      <c r="M384" t="str">
        <f>VLOOKUP(D384,StateLookup!A:A,1,FALSE)</f>
        <v>Connecticut</v>
      </c>
    </row>
    <row r="385" spans="1:13" x14ac:dyDescent="0.25">
      <c r="A385" t="str">
        <f t="shared" si="5"/>
        <v>43917Connecticut</v>
      </c>
      <c r="B385" t="s">
        <v>147</v>
      </c>
      <c r="C385" t="s">
        <v>148</v>
      </c>
      <c r="D385" t="s">
        <v>70</v>
      </c>
      <c r="F385" s="6">
        <v>43917</v>
      </c>
      <c r="G385">
        <v>-42</v>
      </c>
      <c r="H385">
        <v>-16</v>
      </c>
      <c r="I385">
        <v>55</v>
      </c>
      <c r="J385">
        <v>-51</v>
      </c>
      <c r="K385">
        <v>-47</v>
      </c>
      <c r="L385">
        <v>22</v>
      </c>
      <c r="M385" t="str">
        <f>VLOOKUP(D385,StateLookup!A:A,1,FALSE)</f>
        <v>Connecticut</v>
      </c>
    </row>
    <row r="386" spans="1:13" x14ac:dyDescent="0.25">
      <c r="A386" t="str">
        <f t="shared" si="5"/>
        <v>43918Connecticut</v>
      </c>
      <c r="B386" t="s">
        <v>147</v>
      </c>
      <c r="C386" t="s">
        <v>148</v>
      </c>
      <c r="D386" t="s">
        <v>70</v>
      </c>
      <c r="F386" s="6">
        <v>43918</v>
      </c>
      <c r="G386">
        <v>-48</v>
      </c>
      <c r="H386">
        <v>-20</v>
      </c>
      <c r="I386">
        <v>29</v>
      </c>
      <c r="J386">
        <v>-55</v>
      </c>
      <c r="K386">
        <v>-35</v>
      </c>
      <c r="L386">
        <v>15</v>
      </c>
      <c r="M386" t="str">
        <f>VLOOKUP(D386,StateLookup!A:A,1,FALSE)</f>
        <v>Connecticut</v>
      </c>
    </row>
    <row r="387" spans="1:13" x14ac:dyDescent="0.25">
      <c r="A387" t="str">
        <f t="shared" ref="A387:A450" si="6">F387&amp;D387</f>
        <v>43919Connecticut</v>
      </c>
      <c r="B387" t="s">
        <v>147</v>
      </c>
      <c r="C387" t="s">
        <v>148</v>
      </c>
      <c r="D387" t="s">
        <v>70</v>
      </c>
      <c r="F387" s="6">
        <v>43919</v>
      </c>
      <c r="G387">
        <v>-56</v>
      </c>
      <c r="H387">
        <v>-32</v>
      </c>
      <c r="I387">
        <v>-52</v>
      </c>
      <c r="J387">
        <v>-64</v>
      </c>
      <c r="K387">
        <v>-38</v>
      </c>
      <c r="L387">
        <v>15</v>
      </c>
      <c r="M387" t="str">
        <f>VLOOKUP(D387,StateLookup!A:A,1,FALSE)</f>
        <v>Connecticut</v>
      </c>
    </row>
    <row r="388" spans="1:13" x14ac:dyDescent="0.25">
      <c r="A388" t="str">
        <f t="shared" si="6"/>
        <v>43920Connecticut</v>
      </c>
      <c r="B388" t="s">
        <v>147</v>
      </c>
      <c r="C388" t="s">
        <v>148</v>
      </c>
      <c r="D388" t="s">
        <v>70</v>
      </c>
      <c r="F388" s="6">
        <v>43920</v>
      </c>
      <c r="G388">
        <v>-43</v>
      </c>
      <c r="H388">
        <v>-19</v>
      </c>
      <c r="I388">
        <v>-6</v>
      </c>
      <c r="J388">
        <v>-53</v>
      </c>
      <c r="K388">
        <v>-49</v>
      </c>
      <c r="L388">
        <v>21</v>
      </c>
      <c r="M388" t="str">
        <f>VLOOKUP(D388,StateLookup!A:A,1,FALSE)</f>
        <v>Connecticut</v>
      </c>
    </row>
    <row r="389" spans="1:13" x14ac:dyDescent="0.25">
      <c r="A389" t="str">
        <f t="shared" si="6"/>
        <v>43921Connecticut</v>
      </c>
      <c r="B389" t="s">
        <v>147</v>
      </c>
      <c r="C389" t="s">
        <v>148</v>
      </c>
      <c r="D389" t="s">
        <v>70</v>
      </c>
      <c r="F389" s="6">
        <v>43921</v>
      </c>
      <c r="G389">
        <v>-42</v>
      </c>
      <c r="H389">
        <v>-18</v>
      </c>
      <c r="I389">
        <v>8</v>
      </c>
      <c r="J389">
        <v>-51</v>
      </c>
      <c r="K389">
        <v>-51</v>
      </c>
      <c r="L389">
        <v>22</v>
      </c>
      <c r="M389" t="str">
        <f>VLOOKUP(D389,StateLookup!A:A,1,FALSE)</f>
        <v>Connecticut</v>
      </c>
    </row>
    <row r="390" spans="1:13" x14ac:dyDescent="0.25">
      <c r="A390" t="str">
        <f t="shared" si="6"/>
        <v>43922Connecticut</v>
      </c>
      <c r="B390" t="s">
        <v>147</v>
      </c>
      <c r="C390" t="s">
        <v>148</v>
      </c>
      <c r="D390" t="s">
        <v>70</v>
      </c>
      <c r="F390" s="6">
        <v>43922</v>
      </c>
      <c r="G390">
        <v>-40</v>
      </c>
      <c r="H390">
        <v>-11</v>
      </c>
      <c r="I390">
        <v>28</v>
      </c>
      <c r="J390">
        <v>-49</v>
      </c>
      <c r="K390">
        <v>-51</v>
      </c>
      <c r="L390">
        <v>21</v>
      </c>
      <c r="M390" t="str">
        <f>VLOOKUP(D390,StateLookup!A:A,1,FALSE)</f>
        <v>Connecticut</v>
      </c>
    </row>
    <row r="391" spans="1:13" x14ac:dyDescent="0.25">
      <c r="A391" t="str">
        <f t="shared" si="6"/>
        <v>43923Connecticut</v>
      </c>
      <c r="B391" t="s">
        <v>147</v>
      </c>
      <c r="C391" t="s">
        <v>148</v>
      </c>
      <c r="D391" t="s">
        <v>70</v>
      </c>
      <c r="F391" s="6">
        <v>43923</v>
      </c>
      <c r="G391">
        <v>-44</v>
      </c>
      <c r="H391">
        <v>-12</v>
      </c>
      <c r="I391">
        <v>-3</v>
      </c>
      <c r="J391">
        <v>-54</v>
      </c>
      <c r="K391">
        <v>-51</v>
      </c>
      <c r="L391">
        <v>23</v>
      </c>
      <c r="M391" t="str">
        <f>VLOOKUP(D391,StateLookup!A:A,1,FALSE)</f>
        <v>Connecticut</v>
      </c>
    </row>
    <row r="392" spans="1:13" x14ac:dyDescent="0.25">
      <c r="A392" t="str">
        <f t="shared" si="6"/>
        <v>43924Connecticut</v>
      </c>
      <c r="B392" t="s">
        <v>147</v>
      </c>
      <c r="C392" t="s">
        <v>148</v>
      </c>
      <c r="D392" t="s">
        <v>70</v>
      </c>
      <c r="F392" s="6">
        <v>43924</v>
      </c>
      <c r="G392">
        <v>-46</v>
      </c>
      <c r="H392">
        <v>-12</v>
      </c>
      <c r="I392">
        <v>-35</v>
      </c>
      <c r="J392">
        <v>-59</v>
      </c>
      <c r="K392">
        <v>-52</v>
      </c>
      <c r="L392">
        <v>26</v>
      </c>
      <c r="M392" t="str">
        <f>VLOOKUP(D392,StateLookup!A:A,1,FALSE)</f>
        <v>Connecticut</v>
      </c>
    </row>
    <row r="393" spans="1:13" x14ac:dyDescent="0.25">
      <c r="A393" t="str">
        <f t="shared" si="6"/>
        <v>43925Connecticut</v>
      </c>
      <c r="B393" t="s">
        <v>147</v>
      </c>
      <c r="C393" t="s">
        <v>148</v>
      </c>
      <c r="D393" t="s">
        <v>70</v>
      </c>
      <c r="F393" s="6">
        <v>43925</v>
      </c>
      <c r="G393">
        <v>-47</v>
      </c>
      <c r="H393">
        <v>-15</v>
      </c>
      <c r="I393">
        <v>88</v>
      </c>
      <c r="J393">
        <v>-53</v>
      </c>
      <c r="K393">
        <v>-38</v>
      </c>
      <c r="L393">
        <v>15</v>
      </c>
      <c r="M393" t="str">
        <f>VLOOKUP(D393,StateLookup!A:A,1,FALSE)</f>
        <v>Connecticut</v>
      </c>
    </row>
    <row r="394" spans="1:13" x14ac:dyDescent="0.25">
      <c r="A394" t="str">
        <f t="shared" si="6"/>
        <v>43926Connecticut</v>
      </c>
      <c r="B394" t="s">
        <v>147</v>
      </c>
      <c r="C394" t="s">
        <v>148</v>
      </c>
      <c r="D394" t="s">
        <v>70</v>
      </c>
      <c r="F394" s="6">
        <v>43926</v>
      </c>
      <c r="G394">
        <v>-50</v>
      </c>
      <c r="H394">
        <v>-26</v>
      </c>
      <c r="I394">
        <v>23</v>
      </c>
      <c r="J394">
        <v>-61</v>
      </c>
      <c r="K394">
        <v>-38</v>
      </c>
      <c r="L394">
        <v>13</v>
      </c>
      <c r="M394" t="str">
        <f>VLOOKUP(D394,StateLookup!A:A,1,FALSE)</f>
        <v>Connecticut</v>
      </c>
    </row>
    <row r="395" spans="1:13" x14ac:dyDescent="0.25">
      <c r="A395" t="str">
        <f t="shared" si="6"/>
        <v>43927Connecticut</v>
      </c>
      <c r="B395" t="s">
        <v>147</v>
      </c>
      <c r="C395" t="s">
        <v>148</v>
      </c>
      <c r="D395" t="s">
        <v>70</v>
      </c>
      <c r="F395" s="6">
        <v>43927</v>
      </c>
      <c r="G395">
        <v>-39</v>
      </c>
      <c r="H395">
        <v>-16</v>
      </c>
      <c r="I395">
        <v>60</v>
      </c>
      <c r="J395">
        <v>-52</v>
      </c>
      <c r="K395">
        <v>-52</v>
      </c>
      <c r="L395">
        <v>21</v>
      </c>
      <c r="M395" t="str">
        <f>VLOOKUP(D395,StateLookup!A:A,1,FALSE)</f>
        <v>Connecticut</v>
      </c>
    </row>
    <row r="396" spans="1:13" x14ac:dyDescent="0.25">
      <c r="A396" t="str">
        <f t="shared" si="6"/>
        <v>43928Connecticut</v>
      </c>
      <c r="B396" t="s">
        <v>147</v>
      </c>
      <c r="C396" t="s">
        <v>148</v>
      </c>
      <c r="D396" t="s">
        <v>70</v>
      </c>
      <c r="F396" s="6">
        <v>43928</v>
      </c>
      <c r="G396">
        <v>-41</v>
      </c>
      <c r="H396">
        <v>-16</v>
      </c>
      <c r="I396">
        <v>42</v>
      </c>
      <c r="J396">
        <v>-50</v>
      </c>
      <c r="K396">
        <v>-53</v>
      </c>
      <c r="L396">
        <v>22</v>
      </c>
      <c r="M396" t="str">
        <f>VLOOKUP(D396,StateLookup!A:A,1,FALSE)</f>
        <v>Connecticut</v>
      </c>
    </row>
    <row r="397" spans="1:13" x14ac:dyDescent="0.25">
      <c r="A397" t="str">
        <f t="shared" si="6"/>
        <v>43929Connecticut</v>
      </c>
      <c r="B397" t="s">
        <v>147</v>
      </c>
      <c r="C397" t="s">
        <v>148</v>
      </c>
      <c r="D397" t="s">
        <v>70</v>
      </c>
      <c r="F397" s="6">
        <v>43929</v>
      </c>
      <c r="G397">
        <v>-46</v>
      </c>
      <c r="H397">
        <v>-17</v>
      </c>
      <c r="I397">
        <v>-3</v>
      </c>
      <c r="J397">
        <v>-54</v>
      </c>
      <c r="K397">
        <v>-54</v>
      </c>
      <c r="L397">
        <v>23</v>
      </c>
      <c r="M397" t="str">
        <f>VLOOKUP(D397,StateLookup!A:A,1,FALSE)</f>
        <v>Connecticut</v>
      </c>
    </row>
    <row r="398" spans="1:13" x14ac:dyDescent="0.25">
      <c r="A398" t="str">
        <f t="shared" si="6"/>
        <v>43930Connecticut</v>
      </c>
      <c r="B398" t="s">
        <v>147</v>
      </c>
      <c r="C398" t="s">
        <v>148</v>
      </c>
      <c r="D398" t="s">
        <v>70</v>
      </c>
      <c r="F398" s="6">
        <v>43930</v>
      </c>
      <c r="G398">
        <v>-48</v>
      </c>
      <c r="H398">
        <v>-17</v>
      </c>
      <c r="I398">
        <v>-32</v>
      </c>
      <c r="J398">
        <v>-59</v>
      </c>
      <c r="K398">
        <v>-55</v>
      </c>
      <c r="L398">
        <v>25</v>
      </c>
      <c r="M398" t="str">
        <f>VLOOKUP(D398,StateLookup!A:A,1,FALSE)</f>
        <v>Connecticut</v>
      </c>
    </row>
    <row r="399" spans="1:13" x14ac:dyDescent="0.25">
      <c r="A399" t="str">
        <f t="shared" si="6"/>
        <v>43931Connecticut</v>
      </c>
      <c r="B399" t="s">
        <v>147</v>
      </c>
      <c r="C399" t="s">
        <v>148</v>
      </c>
      <c r="D399" t="s">
        <v>70</v>
      </c>
      <c r="F399" s="6">
        <v>43931</v>
      </c>
      <c r="G399">
        <v>-45</v>
      </c>
      <c r="H399">
        <v>-10</v>
      </c>
      <c r="I399">
        <v>-10</v>
      </c>
      <c r="J399">
        <v>-59</v>
      </c>
      <c r="K399">
        <v>-62</v>
      </c>
      <c r="L399">
        <v>28</v>
      </c>
      <c r="M399" t="str">
        <f>VLOOKUP(D399,StateLookup!A:A,1,FALSE)</f>
        <v>Connecticut</v>
      </c>
    </row>
    <row r="400" spans="1:13" x14ac:dyDescent="0.25">
      <c r="A400" t="str">
        <f t="shared" si="6"/>
        <v>43932Connecticut</v>
      </c>
      <c r="B400" t="s">
        <v>147</v>
      </c>
      <c r="C400" t="s">
        <v>148</v>
      </c>
      <c r="D400" t="s">
        <v>70</v>
      </c>
      <c r="F400" s="6">
        <v>43932</v>
      </c>
      <c r="G400">
        <v>-44</v>
      </c>
      <c r="H400">
        <v>-9</v>
      </c>
      <c r="I400">
        <v>76</v>
      </c>
      <c r="J400">
        <v>-54</v>
      </c>
      <c r="K400">
        <v>-40</v>
      </c>
      <c r="L400">
        <v>15</v>
      </c>
      <c r="M400" t="str">
        <f>VLOOKUP(D400,StateLookup!A:A,1,FALSE)</f>
        <v>Connecticut</v>
      </c>
    </row>
    <row r="401" spans="1:13" x14ac:dyDescent="0.25">
      <c r="A401" t="str">
        <f t="shared" si="6"/>
        <v>43876Delaware</v>
      </c>
      <c r="B401" t="s">
        <v>147</v>
      </c>
      <c r="C401" t="s">
        <v>148</v>
      </c>
      <c r="D401" t="s">
        <v>71</v>
      </c>
      <c r="F401" s="6">
        <v>43876</v>
      </c>
      <c r="G401">
        <v>7</v>
      </c>
      <c r="H401">
        <v>2</v>
      </c>
      <c r="I401">
        <v>19</v>
      </c>
      <c r="J401">
        <v>20</v>
      </c>
      <c r="K401">
        <v>2</v>
      </c>
      <c r="L401">
        <v>0</v>
      </c>
      <c r="M401" t="str">
        <f>VLOOKUP(D401,StateLookup!A:A,1,FALSE)</f>
        <v>Delaware</v>
      </c>
    </row>
    <row r="402" spans="1:13" x14ac:dyDescent="0.25">
      <c r="A402" t="str">
        <f t="shared" si="6"/>
        <v>43877Delaware</v>
      </c>
      <c r="B402" t="s">
        <v>147</v>
      </c>
      <c r="C402" t="s">
        <v>148</v>
      </c>
      <c r="D402" t="s">
        <v>71</v>
      </c>
      <c r="F402" s="6">
        <v>43877</v>
      </c>
      <c r="G402">
        <v>6</v>
      </c>
      <c r="H402">
        <v>2</v>
      </c>
      <c r="I402">
        <v>21</v>
      </c>
      <c r="J402">
        <v>4</v>
      </c>
      <c r="K402">
        <v>2</v>
      </c>
      <c r="L402">
        <v>-1</v>
      </c>
      <c r="M402" t="str">
        <f>VLOOKUP(D402,StateLookup!A:A,1,FALSE)</f>
        <v>Delaware</v>
      </c>
    </row>
    <row r="403" spans="1:13" x14ac:dyDescent="0.25">
      <c r="A403" t="str">
        <f t="shared" si="6"/>
        <v>43878Delaware</v>
      </c>
      <c r="B403" t="s">
        <v>147</v>
      </c>
      <c r="C403" t="s">
        <v>148</v>
      </c>
      <c r="D403" t="s">
        <v>71</v>
      </c>
      <c r="F403" s="6">
        <v>43878</v>
      </c>
      <c r="G403">
        <v>12</v>
      </c>
      <c r="H403">
        <v>2</v>
      </c>
      <c r="I403">
        <v>35</v>
      </c>
      <c r="J403">
        <v>6</v>
      </c>
      <c r="K403">
        <v>-23</v>
      </c>
      <c r="L403">
        <v>4</v>
      </c>
      <c r="M403" t="str">
        <f>VLOOKUP(D403,StateLookup!A:A,1,FALSE)</f>
        <v>Delaware</v>
      </c>
    </row>
    <row r="404" spans="1:13" x14ac:dyDescent="0.25">
      <c r="A404" t="str">
        <f t="shared" si="6"/>
        <v>43879Delaware</v>
      </c>
      <c r="B404" t="s">
        <v>147</v>
      </c>
      <c r="C404" t="s">
        <v>148</v>
      </c>
      <c r="D404" t="s">
        <v>71</v>
      </c>
      <c r="F404" s="6">
        <v>43879</v>
      </c>
      <c r="G404">
        <v>4</v>
      </c>
      <c r="H404">
        <v>0</v>
      </c>
      <c r="I404">
        <v>32</v>
      </c>
      <c r="J404">
        <v>7</v>
      </c>
      <c r="K404">
        <v>3</v>
      </c>
      <c r="L404">
        <v>-1</v>
      </c>
      <c r="M404" t="str">
        <f>VLOOKUP(D404,StateLookup!A:A,1,FALSE)</f>
        <v>Delaware</v>
      </c>
    </row>
    <row r="405" spans="1:13" x14ac:dyDescent="0.25">
      <c r="A405" t="str">
        <f t="shared" si="6"/>
        <v>43880Delaware</v>
      </c>
      <c r="B405" t="s">
        <v>147</v>
      </c>
      <c r="C405" t="s">
        <v>148</v>
      </c>
      <c r="D405" t="s">
        <v>71</v>
      </c>
      <c r="F405" s="6">
        <v>43880</v>
      </c>
      <c r="G405">
        <v>2</v>
      </c>
      <c r="H405">
        <v>0</v>
      </c>
      <c r="I405">
        <v>7</v>
      </c>
      <c r="J405">
        <v>5</v>
      </c>
      <c r="K405">
        <v>2</v>
      </c>
      <c r="L405">
        <v>0</v>
      </c>
      <c r="M405" t="str">
        <f>VLOOKUP(D405,StateLookup!A:A,1,FALSE)</f>
        <v>Delaware</v>
      </c>
    </row>
    <row r="406" spans="1:13" x14ac:dyDescent="0.25">
      <c r="A406" t="str">
        <f t="shared" si="6"/>
        <v>43881Delaware</v>
      </c>
      <c r="B406" t="s">
        <v>147</v>
      </c>
      <c r="C406" t="s">
        <v>148</v>
      </c>
      <c r="D406" t="s">
        <v>71</v>
      </c>
      <c r="F406" s="6">
        <v>43881</v>
      </c>
      <c r="G406">
        <v>3</v>
      </c>
      <c r="H406">
        <v>1</v>
      </c>
      <c r="I406">
        <v>-3</v>
      </c>
      <c r="J406">
        <v>6</v>
      </c>
      <c r="K406">
        <v>2</v>
      </c>
      <c r="L406">
        <v>0</v>
      </c>
      <c r="M406" t="str">
        <f>VLOOKUP(D406,StateLookup!A:A,1,FALSE)</f>
        <v>Delaware</v>
      </c>
    </row>
    <row r="407" spans="1:13" x14ac:dyDescent="0.25">
      <c r="A407" t="str">
        <f t="shared" si="6"/>
        <v>43882Delaware</v>
      </c>
      <c r="B407" t="s">
        <v>147</v>
      </c>
      <c r="C407" t="s">
        <v>148</v>
      </c>
      <c r="D407" t="s">
        <v>71</v>
      </c>
      <c r="F407" s="6">
        <v>43882</v>
      </c>
      <c r="G407">
        <v>1</v>
      </c>
      <c r="H407">
        <v>-2</v>
      </c>
      <c r="I407">
        <v>-11</v>
      </c>
      <c r="J407">
        <v>1</v>
      </c>
      <c r="K407">
        <v>2</v>
      </c>
      <c r="L407">
        <v>0</v>
      </c>
      <c r="M407" t="str">
        <f>VLOOKUP(D407,StateLookup!A:A,1,FALSE)</f>
        <v>Delaware</v>
      </c>
    </row>
    <row r="408" spans="1:13" x14ac:dyDescent="0.25">
      <c r="A408" t="str">
        <f t="shared" si="6"/>
        <v>43883Delaware</v>
      </c>
      <c r="B408" t="s">
        <v>147</v>
      </c>
      <c r="C408" t="s">
        <v>148</v>
      </c>
      <c r="D408" t="s">
        <v>71</v>
      </c>
      <c r="F408" s="6">
        <v>43883</v>
      </c>
      <c r="G408">
        <v>8</v>
      </c>
      <c r="H408">
        <v>4</v>
      </c>
      <c r="I408">
        <v>60</v>
      </c>
      <c r="J408">
        <v>16</v>
      </c>
      <c r="K408">
        <v>5</v>
      </c>
      <c r="L408">
        <v>-1</v>
      </c>
      <c r="M408" t="str">
        <f>VLOOKUP(D408,StateLookup!A:A,1,FALSE)</f>
        <v>Delaware</v>
      </c>
    </row>
    <row r="409" spans="1:13" x14ac:dyDescent="0.25">
      <c r="A409" t="str">
        <f t="shared" si="6"/>
        <v>43884Delaware</v>
      </c>
      <c r="B409" t="s">
        <v>147</v>
      </c>
      <c r="C409" t="s">
        <v>148</v>
      </c>
      <c r="D409" t="s">
        <v>71</v>
      </c>
      <c r="F409" s="6">
        <v>43884</v>
      </c>
      <c r="G409">
        <v>6</v>
      </c>
      <c r="H409">
        <v>5</v>
      </c>
      <c r="I409">
        <v>60</v>
      </c>
      <c r="J409">
        <v>11</v>
      </c>
      <c r="K409">
        <v>2</v>
      </c>
      <c r="L409">
        <v>-1</v>
      </c>
      <c r="M409" t="str">
        <f>VLOOKUP(D409,StateLookup!A:A,1,FALSE)</f>
        <v>Delaware</v>
      </c>
    </row>
    <row r="410" spans="1:13" x14ac:dyDescent="0.25">
      <c r="A410" t="str">
        <f t="shared" si="6"/>
        <v>43885Delaware</v>
      </c>
      <c r="B410" t="s">
        <v>147</v>
      </c>
      <c r="C410" t="s">
        <v>148</v>
      </c>
      <c r="D410" t="s">
        <v>71</v>
      </c>
      <c r="F410" s="6">
        <v>43885</v>
      </c>
      <c r="G410">
        <v>2</v>
      </c>
      <c r="H410">
        <v>1</v>
      </c>
      <c r="I410">
        <v>19</v>
      </c>
      <c r="J410">
        <v>3</v>
      </c>
      <c r="K410">
        <v>4</v>
      </c>
      <c r="L410">
        <v>-1</v>
      </c>
      <c r="M410" t="str">
        <f>VLOOKUP(D410,StateLookup!A:A,1,FALSE)</f>
        <v>Delaware</v>
      </c>
    </row>
    <row r="411" spans="1:13" x14ac:dyDescent="0.25">
      <c r="A411" t="str">
        <f t="shared" si="6"/>
        <v>43886Delaware</v>
      </c>
      <c r="B411" t="s">
        <v>147</v>
      </c>
      <c r="C411" t="s">
        <v>148</v>
      </c>
      <c r="D411" t="s">
        <v>71</v>
      </c>
      <c r="F411" s="6">
        <v>43886</v>
      </c>
      <c r="G411">
        <v>1</v>
      </c>
      <c r="H411">
        <v>-3</v>
      </c>
      <c r="I411">
        <v>-10</v>
      </c>
      <c r="J411">
        <v>-4</v>
      </c>
      <c r="K411">
        <v>2</v>
      </c>
      <c r="L411">
        <v>1</v>
      </c>
      <c r="M411" t="str">
        <f>VLOOKUP(D411,StateLookup!A:A,1,FALSE)</f>
        <v>Delaware</v>
      </c>
    </row>
    <row r="412" spans="1:13" x14ac:dyDescent="0.25">
      <c r="A412" t="str">
        <f t="shared" si="6"/>
        <v>43887Delaware</v>
      </c>
      <c r="B412" t="s">
        <v>147</v>
      </c>
      <c r="C412" t="s">
        <v>148</v>
      </c>
      <c r="D412" t="s">
        <v>71</v>
      </c>
      <c r="F412" s="6">
        <v>43887</v>
      </c>
      <c r="G412">
        <v>7</v>
      </c>
      <c r="H412">
        <v>2</v>
      </c>
      <c r="I412">
        <v>0</v>
      </c>
      <c r="J412">
        <v>3</v>
      </c>
      <c r="K412">
        <v>2</v>
      </c>
      <c r="L412">
        <v>-1</v>
      </c>
      <c r="M412" t="str">
        <f>VLOOKUP(D412,StateLookup!A:A,1,FALSE)</f>
        <v>Delaware</v>
      </c>
    </row>
    <row r="413" spans="1:13" x14ac:dyDescent="0.25">
      <c r="A413" t="str">
        <f t="shared" si="6"/>
        <v>43888Delaware</v>
      </c>
      <c r="B413" t="s">
        <v>147</v>
      </c>
      <c r="C413" t="s">
        <v>148</v>
      </c>
      <c r="D413" t="s">
        <v>71</v>
      </c>
      <c r="F413" s="6">
        <v>43888</v>
      </c>
      <c r="G413">
        <v>6</v>
      </c>
      <c r="H413">
        <v>3</v>
      </c>
      <c r="I413">
        <v>-2</v>
      </c>
      <c r="J413">
        <v>2</v>
      </c>
      <c r="K413">
        <v>2</v>
      </c>
      <c r="L413">
        <v>0</v>
      </c>
      <c r="M413" t="str">
        <f>VLOOKUP(D413,StateLookup!A:A,1,FALSE)</f>
        <v>Delaware</v>
      </c>
    </row>
    <row r="414" spans="1:13" x14ac:dyDescent="0.25">
      <c r="A414" t="str">
        <f t="shared" si="6"/>
        <v>43889Delaware</v>
      </c>
      <c r="B414" t="s">
        <v>147</v>
      </c>
      <c r="C414" t="s">
        <v>148</v>
      </c>
      <c r="D414" t="s">
        <v>71</v>
      </c>
      <c r="F414" s="6">
        <v>43889</v>
      </c>
      <c r="G414">
        <v>7</v>
      </c>
      <c r="H414">
        <v>3</v>
      </c>
      <c r="I414">
        <v>-3</v>
      </c>
      <c r="J414">
        <v>1</v>
      </c>
      <c r="K414">
        <v>3</v>
      </c>
      <c r="L414">
        <v>-1</v>
      </c>
      <c r="M414" t="str">
        <f>VLOOKUP(D414,StateLookup!A:A,1,FALSE)</f>
        <v>Delaware</v>
      </c>
    </row>
    <row r="415" spans="1:13" x14ac:dyDescent="0.25">
      <c r="A415" t="str">
        <f t="shared" si="6"/>
        <v>43890Delaware</v>
      </c>
      <c r="B415" t="s">
        <v>147</v>
      </c>
      <c r="C415" t="s">
        <v>148</v>
      </c>
      <c r="D415" t="s">
        <v>71</v>
      </c>
      <c r="F415" s="6">
        <v>43890</v>
      </c>
      <c r="G415">
        <v>12</v>
      </c>
      <c r="H415">
        <v>4</v>
      </c>
      <c r="I415">
        <v>9</v>
      </c>
      <c r="J415">
        <v>10</v>
      </c>
      <c r="K415">
        <v>6</v>
      </c>
      <c r="L415">
        <v>-1</v>
      </c>
      <c r="M415" t="str">
        <f>VLOOKUP(D415,StateLookup!A:A,1,FALSE)</f>
        <v>Delaware</v>
      </c>
    </row>
    <row r="416" spans="1:13" x14ac:dyDescent="0.25">
      <c r="A416" t="str">
        <f t="shared" si="6"/>
        <v>43891Delaware</v>
      </c>
      <c r="B416" t="s">
        <v>147</v>
      </c>
      <c r="C416" t="s">
        <v>148</v>
      </c>
      <c r="D416" t="s">
        <v>71</v>
      </c>
      <c r="F416" s="6">
        <v>43891</v>
      </c>
      <c r="G416">
        <v>12</v>
      </c>
      <c r="H416">
        <v>7</v>
      </c>
      <c r="I416">
        <v>7</v>
      </c>
      <c r="J416">
        <v>1</v>
      </c>
      <c r="K416">
        <v>3</v>
      </c>
      <c r="L416">
        <v>-1</v>
      </c>
      <c r="M416" t="str">
        <f>VLOOKUP(D416,StateLookup!A:A,1,FALSE)</f>
        <v>Delaware</v>
      </c>
    </row>
    <row r="417" spans="1:13" x14ac:dyDescent="0.25">
      <c r="A417" t="str">
        <f t="shared" si="6"/>
        <v>43892Delaware</v>
      </c>
      <c r="B417" t="s">
        <v>147</v>
      </c>
      <c r="C417" t="s">
        <v>148</v>
      </c>
      <c r="D417" t="s">
        <v>71</v>
      </c>
      <c r="F417" s="6">
        <v>43892</v>
      </c>
      <c r="G417">
        <v>10</v>
      </c>
      <c r="H417">
        <v>4</v>
      </c>
      <c r="I417">
        <v>33</v>
      </c>
      <c r="J417">
        <v>4</v>
      </c>
      <c r="K417">
        <v>4</v>
      </c>
      <c r="L417">
        <v>-1</v>
      </c>
      <c r="M417" t="str">
        <f>VLOOKUP(D417,StateLookup!A:A,1,FALSE)</f>
        <v>Delaware</v>
      </c>
    </row>
    <row r="418" spans="1:13" x14ac:dyDescent="0.25">
      <c r="A418" t="str">
        <f t="shared" si="6"/>
        <v>43893Delaware</v>
      </c>
      <c r="B418" t="s">
        <v>147</v>
      </c>
      <c r="C418" t="s">
        <v>148</v>
      </c>
      <c r="D418" t="s">
        <v>71</v>
      </c>
      <c r="F418" s="6">
        <v>43893</v>
      </c>
      <c r="G418">
        <v>11</v>
      </c>
      <c r="H418">
        <v>6</v>
      </c>
      <c r="I418">
        <v>18</v>
      </c>
      <c r="J418">
        <v>5</v>
      </c>
      <c r="K418">
        <v>3</v>
      </c>
      <c r="L418">
        <v>-1</v>
      </c>
      <c r="M418" t="str">
        <f>VLOOKUP(D418,StateLookup!A:A,1,FALSE)</f>
        <v>Delaware</v>
      </c>
    </row>
    <row r="419" spans="1:13" x14ac:dyDescent="0.25">
      <c r="A419" t="str">
        <f t="shared" si="6"/>
        <v>43894Delaware</v>
      </c>
      <c r="B419" t="s">
        <v>147</v>
      </c>
      <c r="C419" t="s">
        <v>148</v>
      </c>
      <c r="D419" t="s">
        <v>71</v>
      </c>
      <c r="F419" s="6">
        <v>43894</v>
      </c>
      <c r="G419">
        <v>10</v>
      </c>
      <c r="H419">
        <v>4</v>
      </c>
      <c r="I419">
        <v>37</v>
      </c>
      <c r="J419">
        <v>7</v>
      </c>
      <c r="K419">
        <v>1</v>
      </c>
      <c r="L419">
        <v>-1</v>
      </c>
      <c r="M419" t="str">
        <f>VLOOKUP(D419,StateLookup!A:A,1,FALSE)</f>
        <v>Delaware</v>
      </c>
    </row>
    <row r="420" spans="1:13" x14ac:dyDescent="0.25">
      <c r="A420" t="str">
        <f t="shared" si="6"/>
        <v>43895Delaware</v>
      </c>
      <c r="B420" t="s">
        <v>147</v>
      </c>
      <c r="C420" t="s">
        <v>148</v>
      </c>
      <c r="D420" t="s">
        <v>71</v>
      </c>
      <c r="F420" s="6">
        <v>43895</v>
      </c>
      <c r="G420">
        <v>9</v>
      </c>
      <c r="H420">
        <v>5</v>
      </c>
      <c r="I420">
        <v>27</v>
      </c>
      <c r="J420">
        <v>8</v>
      </c>
      <c r="K420">
        <v>2</v>
      </c>
      <c r="L420">
        <v>-1</v>
      </c>
      <c r="M420" t="str">
        <f>VLOOKUP(D420,StateLookup!A:A,1,FALSE)</f>
        <v>Delaware</v>
      </c>
    </row>
    <row r="421" spans="1:13" x14ac:dyDescent="0.25">
      <c r="A421" t="str">
        <f t="shared" si="6"/>
        <v>43896Delaware</v>
      </c>
      <c r="B421" t="s">
        <v>147</v>
      </c>
      <c r="C421" t="s">
        <v>148</v>
      </c>
      <c r="D421" t="s">
        <v>71</v>
      </c>
      <c r="F421" s="6">
        <v>43896</v>
      </c>
      <c r="G421">
        <v>1</v>
      </c>
      <c r="H421">
        <v>-3</v>
      </c>
      <c r="I421">
        <v>-18</v>
      </c>
      <c r="J421">
        <v>-1</v>
      </c>
      <c r="K421">
        <v>1</v>
      </c>
      <c r="L421">
        <v>1</v>
      </c>
      <c r="M421" t="str">
        <f>VLOOKUP(D421,StateLookup!A:A,1,FALSE)</f>
        <v>Delaware</v>
      </c>
    </row>
    <row r="422" spans="1:13" x14ac:dyDescent="0.25">
      <c r="A422" t="str">
        <f t="shared" si="6"/>
        <v>43897Delaware</v>
      </c>
      <c r="B422" t="s">
        <v>147</v>
      </c>
      <c r="C422" t="s">
        <v>148</v>
      </c>
      <c r="D422" t="s">
        <v>71</v>
      </c>
      <c r="F422" s="6">
        <v>43897</v>
      </c>
      <c r="G422">
        <v>12</v>
      </c>
      <c r="H422">
        <v>7</v>
      </c>
      <c r="I422">
        <v>39</v>
      </c>
      <c r="J422">
        <v>15</v>
      </c>
      <c r="K422">
        <v>6</v>
      </c>
      <c r="L422">
        <v>-1</v>
      </c>
      <c r="M422" t="str">
        <f>VLOOKUP(D422,StateLookup!A:A,1,FALSE)</f>
        <v>Delaware</v>
      </c>
    </row>
    <row r="423" spans="1:13" x14ac:dyDescent="0.25">
      <c r="A423" t="str">
        <f t="shared" si="6"/>
        <v>43898Delaware</v>
      </c>
      <c r="B423" t="s">
        <v>147</v>
      </c>
      <c r="C423" t="s">
        <v>148</v>
      </c>
      <c r="D423" t="s">
        <v>71</v>
      </c>
      <c r="F423" s="6">
        <v>43898</v>
      </c>
      <c r="G423">
        <v>10</v>
      </c>
      <c r="H423">
        <v>8</v>
      </c>
      <c r="I423">
        <v>71</v>
      </c>
      <c r="J423">
        <v>14</v>
      </c>
      <c r="K423">
        <v>2</v>
      </c>
      <c r="L423">
        <v>-1</v>
      </c>
      <c r="M423" t="str">
        <f>VLOOKUP(D423,StateLookup!A:A,1,FALSE)</f>
        <v>Delaware</v>
      </c>
    </row>
    <row r="424" spans="1:13" x14ac:dyDescent="0.25">
      <c r="A424" t="str">
        <f t="shared" si="6"/>
        <v>43899Delaware</v>
      </c>
      <c r="B424" t="s">
        <v>147</v>
      </c>
      <c r="C424" t="s">
        <v>148</v>
      </c>
      <c r="D424" t="s">
        <v>71</v>
      </c>
      <c r="F424" s="6">
        <v>43899</v>
      </c>
      <c r="G424">
        <v>10</v>
      </c>
      <c r="H424">
        <v>5</v>
      </c>
      <c r="I424">
        <v>83</v>
      </c>
      <c r="J424">
        <v>4</v>
      </c>
      <c r="K424">
        <v>2</v>
      </c>
      <c r="L424">
        <v>-1</v>
      </c>
      <c r="M424" t="str">
        <f>VLOOKUP(D424,StateLookup!A:A,1,FALSE)</f>
        <v>Delaware</v>
      </c>
    </row>
    <row r="425" spans="1:13" x14ac:dyDescent="0.25">
      <c r="A425" t="str">
        <f t="shared" si="6"/>
        <v>43900Delaware</v>
      </c>
      <c r="B425" t="s">
        <v>147</v>
      </c>
      <c r="C425" t="s">
        <v>148</v>
      </c>
      <c r="D425" t="s">
        <v>71</v>
      </c>
      <c r="F425" s="6">
        <v>43900</v>
      </c>
      <c r="G425">
        <v>8</v>
      </c>
      <c r="H425">
        <v>6</v>
      </c>
      <c r="I425">
        <v>28</v>
      </c>
      <c r="J425">
        <v>2</v>
      </c>
      <c r="K425">
        <v>1</v>
      </c>
      <c r="L425">
        <v>0</v>
      </c>
      <c r="M425" t="str">
        <f>VLOOKUP(D425,StateLookup!A:A,1,FALSE)</f>
        <v>Delaware</v>
      </c>
    </row>
    <row r="426" spans="1:13" x14ac:dyDescent="0.25">
      <c r="A426" t="str">
        <f t="shared" si="6"/>
        <v>43901Delaware</v>
      </c>
      <c r="B426" t="s">
        <v>147</v>
      </c>
      <c r="C426" t="s">
        <v>148</v>
      </c>
      <c r="D426" t="s">
        <v>71</v>
      </c>
      <c r="F426" s="6">
        <v>43901</v>
      </c>
      <c r="G426">
        <v>7</v>
      </c>
      <c r="H426">
        <v>7</v>
      </c>
      <c r="I426">
        <v>24</v>
      </c>
      <c r="J426">
        <v>1</v>
      </c>
      <c r="K426">
        <v>1</v>
      </c>
      <c r="L426">
        <v>0</v>
      </c>
      <c r="M426" t="str">
        <f>VLOOKUP(D426,StateLookup!A:A,1,FALSE)</f>
        <v>Delaware</v>
      </c>
    </row>
    <row r="427" spans="1:13" x14ac:dyDescent="0.25">
      <c r="A427" t="str">
        <f t="shared" si="6"/>
        <v>43902Delaware</v>
      </c>
      <c r="B427" t="s">
        <v>147</v>
      </c>
      <c r="C427" t="s">
        <v>148</v>
      </c>
      <c r="D427" t="s">
        <v>71</v>
      </c>
      <c r="F427" s="6">
        <v>43902</v>
      </c>
      <c r="G427">
        <v>9</v>
      </c>
      <c r="H427">
        <v>18</v>
      </c>
      <c r="I427">
        <v>17</v>
      </c>
      <c r="J427">
        <v>0</v>
      </c>
      <c r="K427">
        <v>-2</v>
      </c>
      <c r="L427">
        <v>0</v>
      </c>
      <c r="M427" t="str">
        <f>VLOOKUP(D427,StateLookup!A:A,1,FALSE)</f>
        <v>Delaware</v>
      </c>
    </row>
    <row r="428" spans="1:13" x14ac:dyDescent="0.25">
      <c r="A428" t="str">
        <f t="shared" si="6"/>
        <v>43903Delaware</v>
      </c>
      <c r="B428" t="s">
        <v>147</v>
      </c>
      <c r="C428" t="s">
        <v>148</v>
      </c>
      <c r="D428" t="s">
        <v>71</v>
      </c>
      <c r="F428" s="6">
        <v>43903</v>
      </c>
      <c r="G428">
        <v>6</v>
      </c>
      <c r="H428">
        <v>18</v>
      </c>
      <c r="I428">
        <v>34</v>
      </c>
      <c r="J428">
        <v>-9</v>
      </c>
      <c r="K428">
        <v>-5</v>
      </c>
      <c r="L428">
        <v>3</v>
      </c>
      <c r="M428" t="str">
        <f>VLOOKUP(D428,StateLookup!A:A,1,FALSE)</f>
        <v>Delaware</v>
      </c>
    </row>
    <row r="429" spans="1:13" x14ac:dyDescent="0.25">
      <c r="A429" t="str">
        <f t="shared" si="6"/>
        <v>43904Delaware</v>
      </c>
      <c r="B429" t="s">
        <v>147</v>
      </c>
      <c r="C429" t="s">
        <v>148</v>
      </c>
      <c r="D429" t="s">
        <v>71</v>
      </c>
      <c r="F429" s="6">
        <v>43904</v>
      </c>
      <c r="G429">
        <v>-1</v>
      </c>
      <c r="H429">
        <v>11</v>
      </c>
      <c r="I429">
        <v>84</v>
      </c>
      <c r="J429">
        <v>-3</v>
      </c>
      <c r="K429">
        <v>0</v>
      </c>
      <c r="L429">
        <v>2</v>
      </c>
      <c r="M429" t="str">
        <f>VLOOKUP(D429,StateLookup!A:A,1,FALSE)</f>
        <v>Delaware</v>
      </c>
    </row>
    <row r="430" spans="1:13" x14ac:dyDescent="0.25">
      <c r="A430" t="str">
        <f t="shared" si="6"/>
        <v>43905Delaware</v>
      </c>
      <c r="B430" t="s">
        <v>147</v>
      </c>
      <c r="C430" t="s">
        <v>148</v>
      </c>
      <c r="D430" t="s">
        <v>71</v>
      </c>
      <c r="F430" s="6">
        <v>43905</v>
      </c>
      <c r="G430">
        <v>-7</v>
      </c>
      <c r="H430">
        <v>6</v>
      </c>
      <c r="I430">
        <v>38</v>
      </c>
      <c r="J430">
        <v>-16</v>
      </c>
      <c r="K430">
        <v>-8</v>
      </c>
      <c r="L430">
        <v>3</v>
      </c>
      <c r="M430" t="str">
        <f>VLOOKUP(D430,StateLookup!A:A,1,FALSE)</f>
        <v>Delaware</v>
      </c>
    </row>
    <row r="431" spans="1:13" x14ac:dyDescent="0.25">
      <c r="A431" t="str">
        <f t="shared" si="6"/>
        <v>43906Delaware</v>
      </c>
      <c r="B431" t="s">
        <v>147</v>
      </c>
      <c r="C431" t="s">
        <v>148</v>
      </c>
      <c r="D431" t="s">
        <v>71</v>
      </c>
      <c r="F431" s="6">
        <v>43906</v>
      </c>
      <c r="G431">
        <v>0</v>
      </c>
      <c r="H431">
        <v>15</v>
      </c>
      <c r="I431">
        <v>9</v>
      </c>
      <c r="J431">
        <v>-15</v>
      </c>
      <c r="K431">
        <v>-19</v>
      </c>
      <c r="L431">
        <v>7</v>
      </c>
      <c r="M431" t="str">
        <f>VLOOKUP(D431,StateLookup!A:A,1,FALSE)</f>
        <v>Delaware</v>
      </c>
    </row>
    <row r="432" spans="1:13" x14ac:dyDescent="0.25">
      <c r="A432" t="str">
        <f t="shared" si="6"/>
        <v>43907Delaware</v>
      </c>
      <c r="B432" t="s">
        <v>147</v>
      </c>
      <c r="C432" t="s">
        <v>148</v>
      </c>
      <c r="D432" t="s">
        <v>71</v>
      </c>
      <c r="F432" s="6">
        <v>43907</v>
      </c>
      <c r="G432">
        <v>-17</v>
      </c>
      <c r="H432">
        <v>4</v>
      </c>
      <c r="I432">
        <v>36</v>
      </c>
      <c r="J432">
        <v>-21</v>
      </c>
      <c r="K432">
        <v>-27</v>
      </c>
      <c r="L432">
        <v>11</v>
      </c>
      <c r="M432" t="str">
        <f>VLOOKUP(D432,StateLookup!A:A,1,FALSE)</f>
        <v>Delaware</v>
      </c>
    </row>
    <row r="433" spans="1:13" x14ac:dyDescent="0.25">
      <c r="A433" t="str">
        <f t="shared" si="6"/>
        <v>43908Delaware</v>
      </c>
      <c r="B433" t="s">
        <v>147</v>
      </c>
      <c r="C433" t="s">
        <v>148</v>
      </c>
      <c r="D433" t="s">
        <v>71</v>
      </c>
      <c r="F433" s="6">
        <v>43908</v>
      </c>
      <c r="G433">
        <v>-23</v>
      </c>
      <c r="H433">
        <v>1</v>
      </c>
      <c r="I433">
        <v>39</v>
      </c>
      <c r="J433">
        <v>-24</v>
      </c>
      <c r="K433">
        <v>-30</v>
      </c>
      <c r="L433">
        <v>12</v>
      </c>
      <c r="M433" t="str">
        <f>VLOOKUP(D433,StateLookup!A:A,1,FALSE)</f>
        <v>Delaware</v>
      </c>
    </row>
    <row r="434" spans="1:13" x14ac:dyDescent="0.25">
      <c r="A434" t="str">
        <f t="shared" si="6"/>
        <v>43909Delaware</v>
      </c>
      <c r="B434" t="s">
        <v>147</v>
      </c>
      <c r="C434" t="s">
        <v>148</v>
      </c>
      <c r="D434" t="s">
        <v>71</v>
      </c>
      <c r="F434" s="6">
        <v>43909</v>
      </c>
      <c r="G434">
        <v>-26</v>
      </c>
      <c r="H434">
        <v>0</v>
      </c>
      <c r="I434">
        <v>13</v>
      </c>
      <c r="J434">
        <v>-39</v>
      </c>
      <c r="K434">
        <v>-33</v>
      </c>
      <c r="L434">
        <v>14</v>
      </c>
      <c r="M434" t="str">
        <f>VLOOKUP(D434,StateLookup!A:A,1,FALSE)</f>
        <v>Delaware</v>
      </c>
    </row>
    <row r="435" spans="1:13" x14ac:dyDescent="0.25">
      <c r="A435" t="str">
        <f t="shared" si="6"/>
        <v>43910Delaware</v>
      </c>
      <c r="B435" t="s">
        <v>147</v>
      </c>
      <c r="C435" t="s">
        <v>148</v>
      </c>
      <c r="D435" t="s">
        <v>71</v>
      </c>
      <c r="F435" s="6">
        <v>43910</v>
      </c>
      <c r="G435">
        <v>-25</v>
      </c>
      <c r="H435">
        <v>1</v>
      </c>
      <c r="I435">
        <v>75</v>
      </c>
      <c r="J435">
        <v>-37</v>
      </c>
      <c r="K435">
        <v>-34</v>
      </c>
      <c r="L435">
        <v>15</v>
      </c>
      <c r="M435" t="str">
        <f>VLOOKUP(D435,StateLookup!A:A,1,FALSE)</f>
        <v>Delaware</v>
      </c>
    </row>
    <row r="436" spans="1:13" x14ac:dyDescent="0.25">
      <c r="A436" t="str">
        <f t="shared" si="6"/>
        <v>43911Delaware</v>
      </c>
      <c r="B436" t="s">
        <v>147</v>
      </c>
      <c r="C436" t="s">
        <v>148</v>
      </c>
      <c r="D436" t="s">
        <v>71</v>
      </c>
      <c r="F436" s="6">
        <v>43911</v>
      </c>
      <c r="G436">
        <v>-34</v>
      </c>
      <c r="H436">
        <v>-7</v>
      </c>
      <c r="I436">
        <v>56</v>
      </c>
      <c r="J436">
        <v>-38</v>
      </c>
      <c r="K436">
        <v>-21</v>
      </c>
      <c r="L436">
        <v>11</v>
      </c>
      <c r="M436" t="str">
        <f>VLOOKUP(D436,StateLookup!A:A,1,FALSE)</f>
        <v>Delaware</v>
      </c>
    </row>
    <row r="437" spans="1:13" x14ac:dyDescent="0.25">
      <c r="A437" t="str">
        <f t="shared" si="6"/>
        <v>43912Delaware</v>
      </c>
      <c r="B437" t="s">
        <v>147</v>
      </c>
      <c r="C437" t="s">
        <v>148</v>
      </c>
      <c r="D437" t="s">
        <v>71</v>
      </c>
      <c r="F437" s="6">
        <v>43912</v>
      </c>
      <c r="G437">
        <v>-38</v>
      </c>
      <c r="H437">
        <v>-13</v>
      </c>
      <c r="I437">
        <v>-5</v>
      </c>
      <c r="J437">
        <v>-53</v>
      </c>
      <c r="K437">
        <v>-29</v>
      </c>
      <c r="L437">
        <v>10</v>
      </c>
      <c r="M437" t="str">
        <f>VLOOKUP(D437,StateLookup!A:A,1,FALSE)</f>
        <v>Delaware</v>
      </c>
    </row>
    <row r="438" spans="1:13" x14ac:dyDescent="0.25">
      <c r="A438" t="str">
        <f t="shared" si="6"/>
        <v>43913Delaware</v>
      </c>
      <c r="B438" t="s">
        <v>147</v>
      </c>
      <c r="C438" t="s">
        <v>148</v>
      </c>
      <c r="D438" t="s">
        <v>71</v>
      </c>
      <c r="F438" s="6">
        <v>43913</v>
      </c>
      <c r="G438">
        <v>-31</v>
      </c>
      <c r="H438">
        <v>-9</v>
      </c>
      <c r="I438">
        <v>-46</v>
      </c>
      <c r="J438">
        <v>-50</v>
      </c>
      <c r="K438">
        <v>-39</v>
      </c>
      <c r="L438">
        <v>17</v>
      </c>
      <c r="M438" t="str">
        <f>VLOOKUP(D438,StateLookup!A:A,1,FALSE)</f>
        <v>Delaware</v>
      </c>
    </row>
    <row r="439" spans="1:13" x14ac:dyDescent="0.25">
      <c r="A439" t="str">
        <f t="shared" si="6"/>
        <v>43914Delaware</v>
      </c>
      <c r="B439" t="s">
        <v>147</v>
      </c>
      <c r="C439" t="s">
        <v>148</v>
      </c>
      <c r="D439" t="s">
        <v>71</v>
      </c>
      <c r="F439" s="6">
        <v>43914</v>
      </c>
      <c r="G439">
        <v>-42</v>
      </c>
      <c r="H439">
        <v>-22</v>
      </c>
      <c r="I439">
        <v>24</v>
      </c>
      <c r="J439">
        <v>-46</v>
      </c>
      <c r="K439">
        <v>-44</v>
      </c>
      <c r="L439">
        <v>18</v>
      </c>
      <c r="M439" t="str">
        <f>VLOOKUP(D439,StateLookup!A:A,1,FALSE)</f>
        <v>Delaware</v>
      </c>
    </row>
    <row r="440" spans="1:13" x14ac:dyDescent="0.25">
      <c r="A440" t="str">
        <f t="shared" si="6"/>
        <v>43915Delaware</v>
      </c>
      <c r="B440" t="s">
        <v>147</v>
      </c>
      <c r="C440" t="s">
        <v>148</v>
      </c>
      <c r="D440" t="s">
        <v>71</v>
      </c>
      <c r="F440" s="6">
        <v>43915</v>
      </c>
      <c r="G440">
        <v>-47</v>
      </c>
      <c r="H440">
        <v>-29</v>
      </c>
      <c r="I440">
        <v>-44</v>
      </c>
      <c r="J440">
        <v>-50</v>
      </c>
      <c r="K440">
        <v>-46</v>
      </c>
      <c r="L440">
        <v>21</v>
      </c>
      <c r="M440" t="str">
        <f>VLOOKUP(D440,StateLookup!A:A,1,FALSE)</f>
        <v>Delaware</v>
      </c>
    </row>
    <row r="441" spans="1:13" x14ac:dyDescent="0.25">
      <c r="A441" t="str">
        <f t="shared" si="6"/>
        <v>43916Delaware</v>
      </c>
      <c r="B441" t="s">
        <v>147</v>
      </c>
      <c r="C441" t="s">
        <v>148</v>
      </c>
      <c r="D441" t="s">
        <v>71</v>
      </c>
      <c r="F441" s="6">
        <v>43916</v>
      </c>
      <c r="G441">
        <v>-38</v>
      </c>
      <c r="H441">
        <v>-18</v>
      </c>
      <c r="I441">
        <v>51</v>
      </c>
      <c r="J441">
        <v>-41</v>
      </c>
      <c r="K441">
        <v>-45</v>
      </c>
      <c r="L441">
        <v>18</v>
      </c>
      <c r="M441" t="str">
        <f>VLOOKUP(D441,StateLookup!A:A,1,FALSE)</f>
        <v>Delaware</v>
      </c>
    </row>
    <row r="442" spans="1:13" x14ac:dyDescent="0.25">
      <c r="A442" t="str">
        <f t="shared" si="6"/>
        <v>43917Delaware</v>
      </c>
      <c r="B442" t="s">
        <v>147</v>
      </c>
      <c r="C442" t="s">
        <v>148</v>
      </c>
      <c r="D442" t="s">
        <v>71</v>
      </c>
      <c r="F442" s="6">
        <v>43917</v>
      </c>
      <c r="G442">
        <v>-40</v>
      </c>
      <c r="H442">
        <v>-22</v>
      </c>
      <c r="I442">
        <v>29</v>
      </c>
      <c r="J442">
        <v>-48</v>
      </c>
      <c r="K442">
        <v>-44</v>
      </c>
      <c r="L442">
        <v>20</v>
      </c>
      <c r="M442" t="str">
        <f>VLOOKUP(D442,StateLookup!A:A,1,FALSE)</f>
        <v>Delaware</v>
      </c>
    </row>
    <row r="443" spans="1:13" x14ac:dyDescent="0.25">
      <c r="A443" t="str">
        <f t="shared" si="6"/>
        <v>43918Delaware</v>
      </c>
      <c r="B443" t="s">
        <v>147</v>
      </c>
      <c r="C443" t="s">
        <v>148</v>
      </c>
      <c r="D443" t="s">
        <v>71</v>
      </c>
      <c r="F443" s="6">
        <v>43918</v>
      </c>
      <c r="G443">
        <v>-51</v>
      </c>
      <c r="H443">
        <v>-32</v>
      </c>
      <c r="I443">
        <v>-45</v>
      </c>
      <c r="J443">
        <v>-55</v>
      </c>
      <c r="K443">
        <v>-34</v>
      </c>
      <c r="L443">
        <v>16</v>
      </c>
      <c r="M443" t="str">
        <f>VLOOKUP(D443,StateLookup!A:A,1,FALSE)</f>
        <v>Delaware</v>
      </c>
    </row>
    <row r="444" spans="1:13" x14ac:dyDescent="0.25">
      <c r="A444" t="str">
        <f t="shared" si="6"/>
        <v>43919Delaware</v>
      </c>
      <c r="B444" t="s">
        <v>147</v>
      </c>
      <c r="C444" t="s">
        <v>148</v>
      </c>
      <c r="D444" t="s">
        <v>71</v>
      </c>
      <c r="F444" s="6">
        <v>43919</v>
      </c>
      <c r="G444">
        <v>-47</v>
      </c>
      <c r="H444">
        <v>-28</v>
      </c>
      <c r="I444">
        <v>-6</v>
      </c>
      <c r="J444">
        <v>-57</v>
      </c>
      <c r="K444">
        <v>-37</v>
      </c>
      <c r="L444">
        <v>12</v>
      </c>
      <c r="M444" t="str">
        <f>VLOOKUP(D444,StateLookup!A:A,1,FALSE)</f>
        <v>Delaware</v>
      </c>
    </row>
    <row r="445" spans="1:13" x14ac:dyDescent="0.25">
      <c r="A445" t="str">
        <f t="shared" si="6"/>
        <v>43920Delaware</v>
      </c>
      <c r="B445" t="s">
        <v>147</v>
      </c>
      <c r="C445" t="s">
        <v>148</v>
      </c>
      <c r="D445" t="s">
        <v>71</v>
      </c>
      <c r="F445" s="6">
        <v>43920</v>
      </c>
      <c r="G445">
        <v>-37</v>
      </c>
      <c r="H445">
        <v>-23</v>
      </c>
      <c r="I445">
        <v>12</v>
      </c>
      <c r="J445">
        <v>-47</v>
      </c>
      <c r="K445">
        <v>-45</v>
      </c>
      <c r="L445">
        <v>17</v>
      </c>
      <c r="M445" t="str">
        <f>VLOOKUP(D445,StateLookup!A:A,1,FALSE)</f>
        <v>Delaware</v>
      </c>
    </row>
    <row r="446" spans="1:13" x14ac:dyDescent="0.25">
      <c r="A446" t="str">
        <f t="shared" si="6"/>
        <v>43921Delaware</v>
      </c>
      <c r="B446" t="s">
        <v>147</v>
      </c>
      <c r="C446" t="s">
        <v>148</v>
      </c>
      <c r="D446" t="s">
        <v>71</v>
      </c>
      <c r="F446" s="6">
        <v>43921</v>
      </c>
      <c r="G446">
        <v>-39</v>
      </c>
      <c r="H446">
        <v>-23</v>
      </c>
      <c r="I446">
        <v>-18</v>
      </c>
      <c r="J446">
        <v>-49</v>
      </c>
      <c r="K446">
        <v>-47</v>
      </c>
      <c r="L446">
        <v>20</v>
      </c>
      <c r="M446" t="str">
        <f>VLOOKUP(D446,StateLookup!A:A,1,FALSE)</f>
        <v>Delaware</v>
      </c>
    </row>
    <row r="447" spans="1:13" x14ac:dyDescent="0.25">
      <c r="A447" t="str">
        <f t="shared" si="6"/>
        <v>43922Delaware</v>
      </c>
      <c r="B447" t="s">
        <v>147</v>
      </c>
      <c r="C447" t="s">
        <v>148</v>
      </c>
      <c r="D447" t="s">
        <v>71</v>
      </c>
      <c r="F447" s="6">
        <v>43922</v>
      </c>
      <c r="G447">
        <v>-36</v>
      </c>
      <c r="H447">
        <v>-17</v>
      </c>
      <c r="I447">
        <v>13</v>
      </c>
      <c r="J447">
        <v>-44</v>
      </c>
      <c r="K447">
        <v>-47</v>
      </c>
      <c r="L447">
        <v>19</v>
      </c>
      <c r="M447" t="str">
        <f>VLOOKUP(D447,StateLookup!A:A,1,FALSE)</f>
        <v>Delaware</v>
      </c>
    </row>
    <row r="448" spans="1:13" x14ac:dyDescent="0.25">
      <c r="A448" t="str">
        <f t="shared" si="6"/>
        <v>43923Delaware</v>
      </c>
      <c r="B448" t="s">
        <v>147</v>
      </c>
      <c r="C448" t="s">
        <v>148</v>
      </c>
      <c r="D448" t="s">
        <v>71</v>
      </c>
      <c r="F448" s="6">
        <v>43923</v>
      </c>
      <c r="G448">
        <v>-37</v>
      </c>
      <c r="H448">
        <v>-17</v>
      </c>
      <c r="I448">
        <v>9</v>
      </c>
      <c r="J448">
        <v>-46</v>
      </c>
      <c r="K448">
        <v>-48</v>
      </c>
      <c r="L448">
        <v>20</v>
      </c>
      <c r="M448" t="str">
        <f>VLOOKUP(D448,StateLookup!A:A,1,FALSE)</f>
        <v>Delaware</v>
      </c>
    </row>
    <row r="449" spans="1:13" x14ac:dyDescent="0.25">
      <c r="A449" t="str">
        <f t="shared" si="6"/>
        <v>43924Delaware</v>
      </c>
      <c r="B449" t="s">
        <v>147</v>
      </c>
      <c r="C449" t="s">
        <v>148</v>
      </c>
      <c r="D449" t="s">
        <v>71</v>
      </c>
      <c r="F449" s="6">
        <v>43924</v>
      </c>
      <c r="G449">
        <v>-40</v>
      </c>
      <c r="H449">
        <v>-19</v>
      </c>
      <c r="I449">
        <v>-15</v>
      </c>
      <c r="J449">
        <v>-52</v>
      </c>
      <c r="K449">
        <v>-47</v>
      </c>
      <c r="L449">
        <v>22</v>
      </c>
      <c r="M449" t="str">
        <f>VLOOKUP(D449,StateLookup!A:A,1,FALSE)</f>
        <v>Delaware</v>
      </c>
    </row>
    <row r="450" spans="1:13" x14ac:dyDescent="0.25">
      <c r="A450" t="str">
        <f t="shared" si="6"/>
        <v>43925Delaware</v>
      </c>
      <c r="B450" t="s">
        <v>147</v>
      </c>
      <c r="C450" t="s">
        <v>148</v>
      </c>
      <c r="D450" t="s">
        <v>71</v>
      </c>
      <c r="F450" s="6">
        <v>43925</v>
      </c>
      <c r="G450">
        <v>-47</v>
      </c>
      <c r="H450">
        <v>-25</v>
      </c>
      <c r="I450">
        <v>7</v>
      </c>
      <c r="J450">
        <v>-50</v>
      </c>
      <c r="K450">
        <v>-36</v>
      </c>
      <c r="L450">
        <v>15</v>
      </c>
      <c r="M450" t="str">
        <f>VLOOKUP(D450,StateLookup!A:A,1,FALSE)</f>
        <v>Delaware</v>
      </c>
    </row>
    <row r="451" spans="1:13" x14ac:dyDescent="0.25">
      <c r="A451" t="str">
        <f t="shared" ref="A451:A514" si="7">F451&amp;D451</f>
        <v>43926Delaware</v>
      </c>
      <c r="B451" t="s">
        <v>147</v>
      </c>
      <c r="C451" t="s">
        <v>148</v>
      </c>
      <c r="D451" t="s">
        <v>71</v>
      </c>
      <c r="F451" s="6">
        <v>43926</v>
      </c>
      <c r="G451">
        <v>-47</v>
      </c>
      <c r="H451">
        <v>-27</v>
      </c>
      <c r="I451">
        <v>37</v>
      </c>
      <c r="J451">
        <v>-56</v>
      </c>
      <c r="K451">
        <v>-39</v>
      </c>
      <c r="L451">
        <v>12</v>
      </c>
      <c r="M451" t="str">
        <f>VLOOKUP(D451,StateLookup!A:A,1,FALSE)</f>
        <v>Delaware</v>
      </c>
    </row>
    <row r="452" spans="1:13" x14ac:dyDescent="0.25">
      <c r="A452" t="str">
        <f t="shared" si="7"/>
        <v>43927Delaware</v>
      </c>
      <c r="B452" t="s">
        <v>147</v>
      </c>
      <c r="C452" t="s">
        <v>148</v>
      </c>
      <c r="D452" t="s">
        <v>71</v>
      </c>
      <c r="F452" s="6">
        <v>43927</v>
      </c>
      <c r="G452">
        <v>-37</v>
      </c>
      <c r="H452">
        <v>-22</v>
      </c>
      <c r="I452">
        <v>36</v>
      </c>
      <c r="J452">
        <v>-45</v>
      </c>
      <c r="K452">
        <v>-47</v>
      </c>
      <c r="L452">
        <v>18</v>
      </c>
      <c r="M452" t="str">
        <f>VLOOKUP(D452,StateLookup!A:A,1,FALSE)</f>
        <v>Delaware</v>
      </c>
    </row>
    <row r="453" spans="1:13" x14ac:dyDescent="0.25">
      <c r="A453" t="str">
        <f t="shared" si="7"/>
        <v>43928Delaware</v>
      </c>
      <c r="B453" t="s">
        <v>147</v>
      </c>
      <c r="C453" t="s">
        <v>148</v>
      </c>
      <c r="D453" t="s">
        <v>71</v>
      </c>
      <c r="F453" s="6">
        <v>43928</v>
      </c>
      <c r="G453">
        <v>-39</v>
      </c>
      <c r="H453">
        <v>-21</v>
      </c>
      <c r="I453">
        <v>15</v>
      </c>
      <c r="J453">
        <v>-49</v>
      </c>
      <c r="K453">
        <v>-49</v>
      </c>
      <c r="L453">
        <v>20</v>
      </c>
      <c r="M453" t="str">
        <f>VLOOKUP(D453,StateLookup!A:A,1,FALSE)</f>
        <v>Delaware</v>
      </c>
    </row>
    <row r="454" spans="1:13" x14ac:dyDescent="0.25">
      <c r="A454" t="str">
        <f t="shared" si="7"/>
        <v>43929Delaware</v>
      </c>
      <c r="B454" t="s">
        <v>147</v>
      </c>
      <c r="C454" t="s">
        <v>148</v>
      </c>
      <c r="D454" t="s">
        <v>71</v>
      </c>
      <c r="F454" s="6">
        <v>43929</v>
      </c>
      <c r="G454">
        <v>-38</v>
      </c>
      <c r="H454">
        <v>-19</v>
      </c>
      <c r="I454">
        <v>36</v>
      </c>
      <c r="J454">
        <v>-44</v>
      </c>
      <c r="K454">
        <v>-50</v>
      </c>
      <c r="L454">
        <v>20</v>
      </c>
      <c r="M454" t="str">
        <f>VLOOKUP(D454,StateLookup!A:A,1,FALSE)</f>
        <v>Delaware</v>
      </c>
    </row>
    <row r="455" spans="1:13" x14ac:dyDescent="0.25">
      <c r="A455" t="str">
        <f t="shared" si="7"/>
        <v>43930Delaware</v>
      </c>
      <c r="B455" t="s">
        <v>147</v>
      </c>
      <c r="C455" t="s">
        <v>148</v>
      </c>
      <c r="D455" t="s">
        <v>71</v>
      </c>
      <c r="F455" s="6">
        <v>43930</v>
      </c>
      <c r="G455">
        <v>-39</v>
      </c>
      <c r="H455">
        <v>-19</v>
      </c>
      <c r="I455">
        <v>-13</v>
      </c>
      <c r="J455">
        <v>-52</v>
      </c>
      <c r="K455">
        <v>-51</v>
      </c>
      <c r="L455">
        <v>21</v>
      </c>
      <c r="M455" t="str">
        <f>VLOOKUP(D455,StateLookup!A:A,1,FALSE)</f>
        <v>Delaware</v>
      </c>
    </row>
    <row r="456" spans="1:13" x14ac:dyDescent="0.25">
      <c r="A456" t="str">
        <f t="shared" si="7"/>
        <v>43931Delaware</v>
      </c>
      <c r="B456" t="s">
        <v>147</v>
      </c>
      <c r="C456" t="s">
        <v>148</v>
      </c>
      <c r="D456" t="s">
        <v>71</v>
      </c>
      <c r="F456" s="6">
        <v>43931</v>
      </c>
      <c r="G456">
        <v>-42</v>
      </c>
      <c r="H456">
        <v>-21</v>
      </c>
      <c r="I456">
        <v>-33</v>
      </c>
      <c r="J456">
        <v>-58</v>
      </c>
      <c r="K456">
        <v>-57</v>
      </c>
      <c r="L456">
        <v>25</v>
      </c>
      <c r="M456" t="str">
        <f>VLOOKUP(D456,StateLookup!A:A,1,FALSE)</f>
        <v>Delaware</v>
      </c>
    </row>
    <row r="457" spans="1:13" x14ac:dyDescent="0.25">
      <c r="A457" t="str">
        <f t="shared" si="7"/>
        <v>43932Delaware</v>
      </c>
      <c r="B457" t="s">
        <v>147</v>
      </c>
      <c r="C457" t="s">
        <v>148</v>
      </c>
      <c r="D457" t="s">
        <v>71</v>
      </c>
      <c r="F457" s="6">
        <v>43932</v>
      </c>
      <c r="G457">
        <v>-41</v>
      </c>
      <c r="H457">
        <v>-16</v>
      </c>
      <c r="I457">
        <v>26</v>
      </c>
      <c r="J457">
        <v>-48</v>
      </c>
      <c r="K457">
        <v>-37</v>
      </c>
      <c r="L457">
        <v>14</v>
      </c>
      <c r="M457" t="str">
        <f>VLOOKUP(D457,StateLookup!A:A,1,FALSE)</f>
        <v>Delaware</v>
      </c>
    </row>
    <row r="458" spans="1:13" x14ac:dyDescent="0.25">
      <c r="A458" t="str">
        <f t="shared" si="7"/>
        <v>43876District of Columbia</v>
      </c>
      <c r="B458" t="s">
        <v>147</v>
      </c>
      <c r="C458" t="s">
        <v>148</v>
      </c>
      <c r="D458" t="s">
        <v>115</v>
      </c>
      <c r="F458" s="6">
        <v>43876</v>
      </c>
      <c r="G458">
        <v>-2</v>
      </c>
      <c r="H458">
        <v>-2</v>
      </c>
      <c r="I458">
        <v>13</v>
      </c>
      <c r="J458">
        <v>-2</v>
      </c>
      <c r="K458">
        <v>-2</v>
      </c>
      <c r="L458">
        <v>-1</v>
      </c>
      <c r="M458" t="str">
        <f>VLOOKUP(D458,StateLookup!A:A,1,FALSE)</f>
        <v>District of Columbia</v>
      </c>
    </row>
    <row r="459" spans="1:13" x14ac:dyDescent="0.25">
      <c r="A459" t="str">
        <f t="shared" si="7"/>
        <v>43877District of Columbia</v>
      </c>
      <c r="B459" t="s">
        <v>147</v>
      </c>
      <c r="C459" t="s">
        <v>148</v>
      </c>
      <c r="D459" t="s">
        <v>115</v>
      </c>
      <c r="F459" s="6">
        <v>43877</v>
      </c>
      <c r="G459">
        <v>6</v>
      </c>
      <c r="H459">
        <v>-1</v>
      </c>
      <c r="I459">
        <v>37</v>
      </c>
      <c r="J459">
        <v>3</v>
      </c>
      <c r="K459">
        <v>0</v>
      </c>
      <c r="L459">
        <v>-1</v>
      </c>
      <c r="M459" t="str">
        <f>VLOOKUP(D459,StateLookup!A:A,1,FALSE)</f>
        <v>District of Columbia</v>
      </c>
    </row>
    <row r="460" spans="1:13" x14ac:dyDescent="0.25">
      <c r="A460" t="str">
        <f t="shared" si="7"/>
        <v>43878District of Columbia</v>
      </c>
      <c r="B460" t="s">
        <v>147</v>
      </c>
      <c r="C460" t="s">
        <v>148</v>
      </c>
      <c r="D460" t="s">
        <v>115</v>
      </c>
      <c r="F460" s="6">
        <v>43878</v>
      </c>
      <c r="G460">
        <v>-10</v>
      </c>
      <c r="H460">
        <v>-12</v>
      </c>
      <c r="I460">
        <v>21</v>
      </c>
      <c r="J460">
        <v>-39</v>
      </c>
      <c r="K460">
        <v>-52</v>
      </c>
      <c r="L460">
        <v>11</v>
      </c>
      <c r="M460" t="str">
        <f>VLOOKUP(D460,StateLookup!A:A,1,FALSE)</f>
        <v>District of Columbia</v>
      </c>
    </row>
    <row r="461" spans="1:13" x14ac:dyDescent="0.25">
      <c r="A461" t="str">
        <f t="shared" si="7"/>
        <v>43879District of Columbia</v>
      </c>
      <c r="B461" t="s">
        <v>147</v>
      </c>
      <c r="C461" t="s">
        <v>148</v>
      </c>
      <c r="D461" t="s">
        <v>115</v>
      </c>
      <c r="F461" s="6">
        <v>43879</v>
      </c>
      <c r="G461">
        <v>-5</v>
      </c>
      <c r="H461">
        <v>-2</v>
      </c>
      <c r="I461">
        <v>13</v>
      </c>
      <c r="J461">
        <v>-3</v>
      </c>
      <c r="K461">
        <v>-5</v>
      </c>
      <c r="L461">
        <v>1</v>
      </c>
      <c r="M461" t="str">
        <f>VLOOKUP(D461,StateLookup!A:A,1,FALSE)</f>
        <v>District of Columbia</v>
      </c>
    </row>
    <row r="462" spans="1:13" x14ac:dyDescent="0.25">
      <c r="A462" t="str">
        <f t="shared" si="7"/>
        <v>43880District of Columbia</v>
      </c>
      <c r="B462" t="s">
        <v>147</v>
      </c>
      <c r="C462" t="s">
        <v>148</v>
      </c>
      <c r="D462" t="s">
        <v>115</v>
      </c>
      <c r="F462" s="6">
        <v>43880</v>
      </c>
      <c r="G462">
        <v>-2</v>
      </c>
      <c r="H462">
        <v>-3</v>
      </c>
      <c r="I462">
        <v>7</v>
      </c>
      <c r="J462">
        <v>-3</v>
      </c>
      <c r="K462">
        <v>-5</v>
      </c>
      <c r="L462">
        <v>1</v>
      </c>
      <c r="M462" t="str">
        <f>VLOOKUP(D462,StateLookup!A:A,1,FALSE)</f>
        <v>District of Columbia</v>
      </c>
    </row>
    <row r="463" spans="1:13" x14ac:dyDescent="0.25">
      <c r="A463" t="str">
        <f t="shared" si="7"/>
        <v>43881District of Columbia</v>
      </c>
      <c r="B463" t="s">
        <v>147</v>
      </c>
      <c r="C463" t="s">
        <v>148</v>
      </c>
      <c r="D463" t="s">
        <v>115</v>
      </c>
      <c r="F463" s="6">
        <v>43881</v>
      </c>
      <c r="G463">
        <v>1</v>
      </c>
      <c r="H463">
        <v>-6</v>
      </c>
      <c r="I463">
        <v>10</v>
      </c>
      <c r="J463">
        <v>-1</v>
      </c>
      <c r="K463">
        <v>-5</v>
      </c>
      <c r="L463">
        <v>2</v>
      </c>
      <c r="M463" t="str">
        <f>VLOOKUP(D463,StateLookup!A:A,1,FALSE)</f>
        <v>District of Columbia</v>
      </c>
    </row>
    <row r="464" spans="1:13" x14ac:dyDescent="0.25">
      <c r="A464" t="str">
        <f t="shared" si="7"/>
        <v>43882District of Columbia</v>
      </c>
      <c r="B464" t="s">
        <v>147</v>
      </c>
      <c r="C464" t="s">
        <v>148</v>
      </c>
      <c r="D464" t="s">
        <v>115</v>
      </c>
      <c r="F464" s="6">
        <v>43882</v>
      </c>
      <c r="G464">
        <v>-3</v>
      </c>
      <c r="H464">
        <v>-11</v>
      </c>
      <c r="I464">
        <v>7</v>
      </c>
      <c r="J464">
        <v>-3</v>
      </c>
      <c r="K464">
        <v>-5</v>
      </c>
      <c r="L464">
        <v>2</v>
      </c>
      <c r="M464" t="str">
        <f>VLOOKUP(D464,StateLookup!A:A,1,FALSE)</f>
        <v>District of Columbia</v>
      </c>
    </row>
    <row r="465" spans="1:13" x14ac:dyDescent="0.25">
      <c r="A465" t="str">
        <f t="shared" si="7"/>
        <v>43883District of Columbia</v>
      </c>
      <c r="B465" t="s">
        <v>147</v>
      </c>
      <c r="C465" t="s">
        <v>148</v>
      </c>
      <c r="D465" t="s">
        <v>115</v>
      </c>
      <c r="F465" s="6">
        <v>43883</v>
      </c>
      <c r="G465">
        <v>0</v>
      </c>
      <c r="H465">
        <v>4</v>
      </c>
      <c r="I465">
        <v>25</v>
      </c>
      <c r="J465">
        <v>5</v>
      </c>
      <c r="K465">
        <v>2</v>
      </c>
      <c r="L465">
        <v>-1</v>
      </c>
      <c r="M465" t="str">
        <f>VLOOKUP(D465,StateLookup!A:A,1,FALSE)</f>
        <v>District of Columbia</v>
      </c>
    </row>
    <row r="466" spans="1:13" x14ac:dyDescent="0.25">
      <c r="A466" t="str">
        <f t="shared" si="7"/>
        <v>43884District of Columbia</v>
      </c>
      <c r="B466" t="s">
        <v>147</v>
      </c>
      <c r="C466" t="s">
        <v>148</v>
      </c>
      <c r="D466" t="s">
        <v>115</v>
      </c>
      <c r="F466" s="6">
        <v>43884</v>
      </c>
      <c r="G466">
        <v>3</v>
      </c>
      <c r="H466">
        <v>2</v>
      </c>
      <c r="I466">
        <v>25</v>
      </c>
      <c r="J466">
        <v>7</v>
      </c>
      <c r="K466">
        <v>3</v>
      </c>
      <c r="L466">
        <v>-1</v>
      </c>
      <c r="M466" t="str">
        <f>VLOOKUP(D466,StateLookup!A:A,1,FALSE)</f>
        <v>District of Columbia</v>
      </c>
    </row>
    <row r="467" spans="1:13" x14ac:dyDescent="0.25">
      <c r="A467" t="str">
        <f t="shared" si="7"/>
        <v>43885District of Columbia</v>
      </c>
      <c r="B467" t="s">
        <v>147</v>
      </c>
      <c r="C467" t="s">
        <v>148</v>
      </c>
      <c r="D467" t="s">
        <v>115</v>
      </c>
      <c r="F467" s="6">
        <v>43885</v>
      </c>
      <c r="G467">
        <v>-2</v>
      </c>
      <c r="H467">
        <v>-7</v>
      </c>
      <c r="I467">
        <v>11</v>
      </c>
      <c r="J467">
        <v>2</v>
      </c>
      <c r="K467">
        <v>5</v>
      </c>
      <c r="L467">
        <v>1</v>
      </c>
      <c r="M467" t="str">
        <f>VLOOKUP(D467,StateLookup!A:A,1,FALSE)</f>
        <v>District of Columbia</v>
      </c>
    </row>
    <row r="468" spans="1:13" x14ac:dyDescent="0.25">
      <c r="A468" t="str">
        <f t="shared" si="7"/>
        <v>43886District of Columbia</v>
      </c>
      <c r="B468" t="s">
        <v>147</v>
      </c>
      <c r="C468" t="s">
        <v>148</v>
      </c>
      <c r="D468" t="s">
        <v>115</v>
      </c>
      <c r="F468" s="6">
        <v>43886</v>
      </c>
      <c r="G468">
        <v>3</v>
      </c>
      <c r="H468">
        <v>-6</v>
      </c>
      <c r="I468">
        <v>9</v>
      </c>
      <c r="J468">
        <v>5</v>
      </c>
      <c r="K468">
        <v>2</v>
      </c>
      <c r="L468">
        <v>0</v>
      </c>
      <c r="M468" t="str">
        <f>VLOOKUP(D468,StateLookup!A:A,1,FALSE)</f>
        <v>District of Columbia</v>
      </c>
    </row>
    <row r="469" spans="1:13" x14ac:dyDescent="0.25">
      <c r="A469" t="str">
        <f t="shared" si="7"/>
        <v>43887District of Columbia</v>
      </c>
      <c r="B469" t="s">
        <v>147</v>
      </c>
      <c r="C469" t="s">
        <v>148</v>
      </c>
      <c r="D469" t="s">
        <v>115</v>
      </c>
      <c r="F469" s="6">
        <v>43887</v>
      </c>
      <c r="G469">
        <v>3</v>
      </c>
      <c r="H469">
        <v>-3</v>
      </c>
      <c r="I469">
        <v>-7</v>
      </c>
      <c r="J469">
        <v>6</v>
      </c>
      <c r="K469">
        <v>1</v>
      </c>
      <c r="L469">
        <v>0</v>
      </c>
      <c r="M469" t="str">
        <f>VLOOKUP(D469,StateLookup!A:A,1,FALSE)</f>
        <v>District of Columbia</v>
      </c>
    </row>
    <row r="470" spans="1:13" x14ac:dyDescent="0.25">
      <c r="A470" t="str">
        <f t="shared" si="7"/>
        <v>43888District of Columbia</v>
      </c>
      <c r="B470" t="s">
        <v>147</v>
      </c>
      <c r="C470" t="s">
        <v>148</v>
      </c>
      <c r="D470" t="s">
        <v>115</v>
      </c>
      <c r="F470" s="6">
        <v>43888</v>
      </c>
      <c r="G470">
        <v>5</v>
      </c>
      <c r="H470">
        <v>-6</v>
      </c>
      <c r="I470">
        <v>-5</v>
      </c>
      <c r="J470">
        <v>6</v>
      </c>
      <c r="K470">
        <v>0</v>
      </c>
      <c r="L470">
        <v>0</v>
      </c>
      <c r="M470" t="str">
        <f>VLOOKUP(D470,StateLookup!A:A,1,FALSE)</f>
        <v>District of Columbia</v>
      </c>
    </row>
    <row r="471" spans="1:13" x14ac:dyDescent="0.25">
      <c r="A471" t="str">
        <f t="shared" si="7"/>
        <v>43889District of Columbia</v>
      </c>
      <c r="B471" t="s">
        <v>147</v>
      </c>
      <c r="C471" t="s">
        <v>148</v>
      </c>
      <c r="D471" t="s">
        <v>115</v>
      </c>
      <c r="F471" s="6">
        <v>43889</v>
      </c>
      <c r="G471">
        <v>3</v>
      </c>
      <c r="H471">
        <v>-3</v>
      </c>
      <c r="I471">
        <v>-5</v>
      </c>
      <c r="J471">
        <v>3</v>
      </c>
      <c r="K471">
        <v>1</v>
      </c>
      <c r="L471">
        <v>-1</v>
      </c>
      <c r="M471" t="str">
        <f>VLOOKUP(D471,StateLookup!A:A,1,FALSE)</f>
        <v>District of Columbia</v>
      </c>
    </row>
    <row r="472" spans="1:13" x14ac:dyDescent="0.25">
      <c r="A472" t="str">
        <f t="shared" si="7"/>
        <v>43890District of Columbia</v>
      </c>
      <c r="B472" t="s">
        <v>147</v>
      </c>
      <c r="C472" t="s">
        <v>148</v>
      </c>
      <c r="D472" t="s">
        <v>115</v>
      </c>
      <c r="F472" s="6">
        <v>43890</v>
      </c>
      <c r="G472">
        <v>-6</v>
      </c>
      <c r="H472">
        <v>-2</v>
      </c>
      <c r="I472">
        <v>-9</v>
      </c>
      <c r="J472">
        <v>-5</v>
      </c>
      <c r="K472">
        <v>1</v>
      </c>
      <c r="L472">
        <v>-1</v>
      </c>
      <c r="M472" t="str">
        <f>VLOOKUP(D472,StateLookup!A:A,1,FALSE)</f>
        <v>District of Columbia</v>
      </c>
    </row>
    <row r="473" spans="1:13" x14ac:dyDescent="0.25">
      <c r="A473" t="str">
        <f t="shared" si="7"/>
        <v>43891District of Columbia</v>
      </c>
      <c r="B473" t="s">
        <v>147</v>
      </c>
      <c r="C473" t="s">
        <v>148</v>
      </c>
      <c r="D473" t="s">
        <v>115</v>
      </c>
      <c r="F473" s="6">
        <v>43891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-2</v>
      </c>
      <c r="M473" t="str">
        <f>VLOOKUP(D473,StateLookup!A:A,1,FALSE)</f>
        <v>District of Columbia</v>
      </c>
    </row>
    <row r="474" spans="1:13" x14ac:dyDescent="0.25">
      <c r="A474" t="str">
        <f t="shared" si="7"/>
        <v>43892District of Columbia</v>
      </c>
      <c r="B474" t="s">
        <v>147</v>
      </c>
      <c r="C474" t="s">
        <v>148</v>
      </c>
      <c r="D474" t="s">
        <v>115</v>
      </c>
      <c r="F474" s="6">
        <v>43892</v>
      </c>
      <c r="G474">
        <v>0</v>
      </c>
      <c r="H474">
        <v>-2</v>
      </c>
      <c r="I474">
        <v>-1</v>
      </c>
      <c r="J474">
        <v>4</v>
      </c>
      <c r="K474">
        <v>5</v>
      </c>
      <c r="L474">
        <v>0</v>
      </c>
      <c r="M474" t="str">
        <f>VLOOKUP(D474,StateLookup!A:A,1,FALSE)</f>
        <v>District of Columbia</v>
      </c>
    </row>
    <row r="475" spans="1:13" x14ac:dyDescent="0.25">
      <c r="A475" t="str">
        <f t="shared" si="7"/>
        <v>43893District of Columbia</v>
      </c>
      <c r="B475" t="s">
        <v>147</v>
      </c>
      <c r="C475" t="s">
        <v>148</v>
      </c>
      <c r="D475" t="s">
        <v>115</v>
      </c>
      <c r="F475" s="6">
        <v>43893</v>
      </c>
      <c r="G475">
        <v>8</v>
      </c>
      <c r="H475">
        <v>3</v>
      </c>
      <c r="I475">
        <v>2</v>
      </c>
      <c r="J475">
        <v>3</v>
      </c>
      <c r="K475">
        <v>3</v>
      </c>
      <c r="L475">
        <v>-1</v>
      </c>
      <c r="M475" t="str">
        <f>VLOOKUP(D475,StateLookup!A:A,1,FALSE)</f>
        <v>District of Columbia</v>
      </c>
    </row>
    <row r="476" spans="1:13" x14ac:dyDescent="0.25">
      <c r="A476" t="str">
        <f t="shared" si="7"/>
        <v>43894District of Columbia</v>
      </c>
      <c r="B476" t="s">
        <v>147</v>
      </c>
      <c r="C476" t="s">
        <v>148</v>
      </c>
      <c r="D476" t="s">
        <v>115</v>
      </c>
      <c r="F476" s="6">
        <v>43894</v>
      </c>
      <c r="G476">
        <v>14</v>
      </c>
      <c r="H476">
        <v>5</v>
      </c>
      <c r="I476">
        <v>8</v>
      </c>
      <c r="J476">
        <v>5</v>
      </c>
      <c r="K476">
        <v>1</v>
      </c>
      <c r="L476">
        <v>-1</v>
      </c>
      <c r="M476" t="str">
        <f>VLOOKUP(D476,StateLookup!A:A,1,FALSE)</f>
        <v>District of Columbia</v>
      </c>
    </row>
    <row r="477" spans="1:13" x14ac:dyDescent="0.25">
      <c r="A477" t="str">
        <f t="shared" si="7"/>
        <v>43895District of Columbia</v>
      </c>
      <c r="B477" t="s">
        <v>147</v>
      </c>
      <c r="C477" t="s">
        <v>148</v>
      </c>
      <c r="D477" t="s">
        <v>115</v>
      </c>
      <c r="F477" s="6">
        <v>43895</v>
      </c>
      <c r="G477">
        <v>8</v>
      </c>
      <c r="H477">
        <v>1</v>
      </c>
      <c r="I477">
        <v>6</v>
      </c>
      <c r="J477">
        <v>3</v>
      </c>
      <c r="K477">
        <v>1</v>
      </c>
      <c r="L477">
        <v>0</v>
      </c>
      <c r="M477" t="str">
        <f>VLOOKUP(D477,StateLookup!A:A,1,FALSE)</f>
        <v>District of Columbia</v>
      </c>
    </row>
    <row r="478" spans="1:13" x14ac:dyDescent="0.25">
      <c r="A478" t="str">
        <f t="shared" si="7"/>
        <v>43896District of Columbia</v>
      </c>
      <c r="B478" t="s">
        <v>147</v>
      </c>
      <c r="C478" t="s">
        <v>148</v>
      </c>
      <c r="D478" t="s">
        <v>115</v>
      </c>
      <c r="F478" s="6">
        <v>43896</v>
      </c>
      <c r="G478">
        <v>2</v>
      </c>
      <c r="H478">
        <v>-2</v>
      </c>
      <c r="I478">
        <v>-6</v>
      </c>
      <c r="J478">
        <v>1</v>
      </c>
      <c r="K478">
        <v>0</v>
      </c>
      <c r="L478">
        <v>1</v>
      </c>
      <c r="M478" t="str">
        <f>VLOOKUP(D478,StateLookup!A:A,1,FALSE)</f>
        <v>District of Columbia</v>
      </c>
    </row>
    <row r="479" spans="1:13" x14ac:dyDescent="0.25">
      <c r="A479" t="str">
        <f t="shared" si="7"/>
        <v>43897District of Columbia</v>
      </c>
      <c r="B479" t="s">
        <v>147</v>
      </c>
      <c r="C479" t="s">
        <v>148</v>
      </c>
      <c r="D479" t="s">
        <v>115</v>
      </c>
      <c r="F479" s="6">
        <v>43897</v>
      </c>
      <c r="G479">
        <v>1</v>
      </c>
      <c r="H479">
        <v>3</v>
      </c>
      <c r="I479">
        <v>8</v>
      </c>
      <c r="J479">
        <v>3</v>
      </c>
      <c r="K479">
        <v>0</v>
      </c>
      <c r="L479">
        <v>-1</v>
      </c>
      <c r="M479" t="str">
        <f>VLOOKUP(D479,StateLookup!A:A,1,FALSE)</f>
        <v>District of Columbia</v>
      </c>
    </row>
    <row r="480" spans="1:13" x14ac:dyDescent="0.25">
      <c r="A480" t="str">
        <f t="shared" si="7"/>
        <v>43898District of Columbia</v>
      </c>
      <c r="B480" t="s">
        <v>147</v>
      </c>
      <c r="C480" t="s">
        <v>148</v>
      </c>
      <c r="D480" t="s">
        <v>115</v>
      </c>
      <c r="F480" s="6">
        <v>43898</v>
      </c>
      <c r="G480">
        <v>11</v>
      </c>
      <c r="H480">
        <v>5</v>
      </c>
      <c r="I480">
        <v>33</v>
      </c>
      <c r="J480">
        <v>9</v>
      </c>
      <c r="K480">
        <v>1</v>
      </c>
      <c r="L480">
        <v>-1</v>
      </c>
      <c r="M480" t="str">
        <f>VLOOKUP(D480,StateLookup!A:A,1,FALSE)</f>
        <v>District of Columbia</v>
      </c>
    </row>
    <row r="481" spans="1:13" x14ac:dyDescent="0.25">
      <c r="A481" t="str">
        <f t="shared" si="7"/>
        <v>43899District of Columbia</v>
      </c>
      <c r="B481" t="s">
        <v>147</v>
      </c>
      <c r="C481" t="s">
        <v>148</v>
      </c>
      <c r="D481" t="s">
        <v>115</v>
      </c>
      <c r="F481" s="6">
        <v>43899</v>
      </c>
      <c r="G481">
        <v>6</v>
      </c>
      <c r="H481">
        <v>5</v>
      </c>
      <c r="I481">
        <v>31</v>
      </c>
      <c r="J481">
        <v>0</v>
      </c>
      <c r="K481">
        <v>1</v>
      </c>
      <c r="L481">
        <v>1</v>
      </c>
      <c r="M481" t="str">
        <f>VLOOKUP(D481,StateLookup!A:A,1,FALSE)</f>
        <v>District of Columbia</v>
      </c>
    </row>
    <row r="482" spans="1:13" x14ac:dyDescent="0.25">
      <c r="A482" t="str">
        <f t="shared" si="7"/>
        <v>43900District of Columbia</v>
      </c>
      <c r="B482" t="s">
        <v>147</v>
      </c>
      <c r="C482" t="s">
        <v>148</v>
      </c>
      <c r="D482" t="s">
        <v>115</v>
      </c>
      <c r="F482" s="6">
        <v>43900</v>
      </c>
      <c r="G482">
        <v>5</v>
      </c>
      <c r="H482">
        <v>3</v>
      </c>
      <c r="I482">
        <v>13</v>
      </c>
      <c r="J482">
        <v>-3</v>
      </c>
      <c r="K482">
        <v>-1</v>
      </c>
      <c r="L482">
        <v>0</v>
      </c>
      <c r="M482" t="str">
        <f>VLOOKUP(D482,StateLookup!A:A,1,FALSE)</f>
        <v>District of Columbia</v>
      </c>
    </row>
    <row r="483" spans="1:13" x14ac:dyDescent="0.25">
      <c r="A483" t="str">
        <f t="shared" si="7"/>
        <v>43901District of Columbia</v>
      </c>
      <c r="B483" t="s">
        <v>147</v>
      </c>
      <c r="C483" t="s">
        <v>148</v>
      </c>
      <c r="D483" t="s">
        <v>115</v>
      </c>
      <c r="F483" s="6">
        <v>43901</v>
      </c>
      <c r="G483">
        <v>0</v>
      </c>
      <c r="H483">
        <v>3</v>
      </c>
      <c r="I483">
        <v>5</v>
      </c>
      <c r="J483">
        <v>0</v>
      </c>
      <c r="K483">
        <v>-5</v>
      </c>
      <c r="L483">
        <v>2</v>
      </c>
      <c r="M483" t="str">
        <f>VLOOKUP(D483,StateLookup!A:A,1,FALSE)</f>
        <v>District of Columbia</v>
      </c>
    </row>
    <row r="484" spans="1:13" x14ac:dyDescent="0.25">
      <c r="A484" t="str">
        <f t="shared" si="7"/>
        <v>43902District of Columbia</v>
      </c>
      <c r="B484" t="s">
        <v>147</v>
      </c>
      <c r="C484" t="s">
        <v>148</v>
      </c>
      <c r="D484" t="s">
        <v>115</v>
      </c>
      <c r="F484" s="6">
        <v>43902</v>
      </c>
      <c r="G484">
        <v>-4</v>
      </c>
      <c r="H484">
        <v>11</v>
      </c>
      <c r="I484">
        <v>0</v>
      </c>
      <c r="J484">
        <v>-13</v>
      </c>
      <c r="K484">
        <v>-9</v>
      </c>
      <c r="L484">
        <v>3</v>
      </c>
      <c r="M484" t="str">
        <f>VLOOKUP(D484,StateLookup!A:A,1,FALSE)</f>
        <v>District of Columbia</v>
      </c>
    </row>
    <row r="485" spans="1:13" x14ac:dyDescent="0.25">
      <c r="A485" t="str">
        <f t="shared" si="7"/>
        <v>43903District of Columbia</v>
      </c>
      <c r="B485" t="s">
        <v>147</v>
      </c>
      <c r="C485" t="s">
        <v>148</v>
      </c>
      <c r="D485" t="s">
        <v>115</v>
      </c>
      <c r="F485" s="6">
        <v>43903</v>
      </c>
      <c r="G485">
        <v>-12</v>
      </c>
      <c r="H485">
        <v>14</v>
      </c>
      <c r="I485">
        <v>-5</v>
      </c>
      <c r="J485">
        <v>-21</v>
      </c>
      <c r="K485">
        <v>-15</v>
      </c>
      <c r="L485">
        <v>5</v>
      </c>
      <c r="M485" t="str">
        <f>VLOOKUP(D485,StateLookup!A:A,1,FALSE)</f>
        <v>District of Columbia</v>
      </c>
    </row>
    <row r="486" spans="1:13" x14ac:dyDescent="0.25">
      <c r="A486" t="str">
        <f t="shared" si="7"/>
        <v>43904District of Columbia</v>
      </c>
      <c r="B486" t="s">
        <v>147</v>
      </c>
      <c r="C486" t="s">
        <v>148</v>
      </c>
      <c r="D486" t="s">
        <v>115</v>
      </c>
      <c r="F486" s="6">
        <v>43904</v>
      </c>
      <c r="G486">
        <v>-28</v>
      </c>
      <c r="H486">
        <v>5</v>
      </c>
      <c r="I486">
        <v>-26</v>
      </c>
      <c r="J486">
        <v>-30</v>
      </c>
      <c r="K486">
        <v>-9</v>
      </c>
      <c r="L486">
        <v>4</v>
      </c>
      <c r="M486" t="str">
        <f>VLOOKUP(D486,StateLookup!A:A,1,FALSE)</f>
        <v>District of Columbia</v>
      </c>
    </row>
    <row r="487" spans="1:13" x14ac:dyDescent="0.25">
      <c r="A487" t="str">
        <f t="shared" si="7"/>
        <v>43905District of Columbia</v>
      </c>
      <c r="B487" t="s">
        <v>147</v>
      </c>
      <c r="C487" t="s">
        <v>148</v>
      </c>
      <c r="D487" t="s">
        <v>115</v>
      </c>
      <c r="F487" s="6">
        <v>43905</v>
      </c>
      <c r="G487">
        <v>-35</v>
      </c>
      <c r="H487">
        <v>-7</v>
      </c>
      <c r="I487">
        <v>-43</v>
      </c>
      <c r="J487">
        <v>-39</v>
      </c>
      <c r="K487">
        <v>-17</v>
      </c>
      <c r="L487">
        <v>6</v>
      </c>
      <c r="M487" t="str">
        <f>VLOOKUP(D487,StateLookup!A:A,1,FALSE)</f>
        <v>District of Columbia</v>
      </c>
    </row>
    <row r="488" spans="1:13" x14ac:dyDescent="0.25">
      <c r="A488" t="str">
        <f t="shared" si="7"/>
        <v>43906District of Columbia</v>
      </c>
      <c r="B488" t="s">
        <v>147</v>
      </c>
      <c r="C488" t="s">
        <v>148</v>
      </c>
      <c r="D488" t="s">
        <v>115</v>
      </c>
      <c r="F488" s="6">
        <v>43906</v>
      </c>
      <c r="G488">
        <v>-31</v>
      </c>
      <c r="H488">
        <v>-1</v>
      </c>
      <c r="I488">
        <v>-35</v>
      </c>
      <c r="J488">
        <v>-43</v>
      </c>
      <c r="K488">
        <v>-40</v>
      </c>
      <c r="L488">
        <v>16</v>
      </c>
      <c r="M488" t="str">
        <f>VLOOKUP(D488,StateLookup!A:A,1,FALSE)</f>
        <v>District of Columbia</v>
      </c>
    </row>
    <row r="489" spans="1:13" x14ac:dyDescent="0.25">
      <c r="A489" t="str">
        <f t="shared" si="7"/>
        <v>43907District of Columbia</v>
      </c>
      <c r="B489" t="s">
        <v>147</v>
      </c>
      <c r="C489" t="s">
        <v>148</v>
      </c>
      <c r="D489" t="s">
        <v>115</v>
      </c>
      <c r="F489" s="6">
        <v>43907</v>
      </c>
      <c r="G489">
        <v>-40</v>
      </c>
      <c r="H489">
        <v>-6</v>
      </c>
      <c r="I489">
        <v>-22</v>
      </c>
      <c r="J489">
        <v>-55</v>
      </c>
      <c r="K489">
        <v>-52</v>
      </c>
      <c r="L489">
        <v>19</v>
      </c>
      <c r="M489" t="str">
        <f>VLOOKUP(D489,StateLookup!A:A,1,FALSE)</f>
        <v>District of Columbia</v>
      </c>
    </row>
    <row r="490" spans="1:13" x14ac:dyDescent="0.25">
      <c r="A490" t="str">
        <f t="shared" si="7"/>
        <v>43908District of Columbia</v>
      </c>
      <c r="B490" t="s">
        <v>147</v>
      </c>
      <c r="C490" t="s">
        <v>148</v>
      </c>
      <c r="D490" t="s">
        <v>115</v>
      </c>
      <c r="F490" s="6">
        <v>43908</v>
      </c>
      <c r="G490">
        <v>-45</v>
      </c>
      <c r="H490">
        <v>-13</v>
      </c>
      <c r="I490">
        <v>-32</v>
      </c>
      <c r="J490">
        <v>-59</v>
      </c>
      <c r="K490">
        <v>-56</v>
      </c>
      <c r="L490">
        <v>21</v>
      </c>
      <c r="M490" t="str">
        <f>VLOOKUP(D490,StateLookup!A:A,1,FALSE)</f>
        <v>District of Columbia</v>
      </c>
    </row>
    <row r="491" spans="1:13" x14ac:dyDescent="0.25">
      <c r="A491" t="str">
        <f t="shared" si="7"/>
        <v>43909District of Columbia</v>
      </c>
      <c r="B491" t="s">
        <v>147</v>
      </c>
      <c r="C491" t="s">
        <v>148</v>
      </c>
      <c r="D491" t="s">
        <v>115</v>
      </c>
      <c r="F491" s="6">
        <v>43909</v>
      </c>
      <c r="G491">
        <v>-46</v>
      </c>
      <c r="H491">
        <v>-11</v>
      </c>
      <c r="I491">
        <v>-18</v>
      </c>
      <c r="J491">
        <v>-63</v>
      </c>
      <c r="K491">
        <v>-58</v>
      </c>
      <c r="L491">
        <v>22</v>
      </c>
      <c r="M491" t="str">
        <f>VLOOKUP(D491,StateLookup!A:A,1,FALSE)</f>
        <v>District of Columbia</v>
      </c>
    </row>
    <row r="492" spans="1:13" x14ac:dyDescent="0.25">
      <c r="A492" t="str">
        <f t="shared" si="7"/>
        <v>43910District of Columbia</v>
      </c>
      <c r="B492" t="s">
        <v>147</v>
      </c>
      <c r="C492" t="s">
        <v>148</v>
      </c>
      <c r="D492" t="s">
        <v>115</v>
      </c>
      <c r="F492" s="6">
        <v>43910</v>
      </c>
      <c r="G492">
        <v>-50</v>
      </c>
      <c r="H492">
        <v>-10</v>
      </c>
      <c r="I492">
        <v>-16</v>
      </c>
      <c r="J492">
        <v>-62</v>
      </c>
      <c r="K492">
        <v>-56</v>
      </c>
      <c r="L492">
        <v>22</v>
      </c>
      <c r="M492" t="str">
        <f>VLOOKUP(D492,StateLookup!A:A,1,FALSE)</f>
        <v>District of Columbia</v>
      </c>
    </row>
    <row r="493" spans="1:13" x14ac:dyDescent="0.25">
      <c r="A493" t="str">
        <f t="shared" si="7"/>
        <v>43911District of Columbia</v>
      </c>
      <c r="B493" t="s">
        <v>147</v>
      </c>
      <c r="C493" t="s">
        <v>148</v>
      </c>
      <c r="D493" t="s">
        <v>115</v>
      </c>
      <c r="F493" s="6">
        <v>43911</v>
      </c>
      <c r="G493">
        <v>-60</v>
      </c>
      <c r="H493">
        <v>-14</v>
      </c>
      <c r="I493">
        <v>-19</v>
      </c>
      <c r="J493">
        <v>-59</v>
      </c>
      <c r="K493">
        <v>-38</v>
      </c>
      <c r="L493">
        <v>13</v>
      </c>
      <c r="M493" t="str">
        <f>VLOOKUP(D493,StateLookup!A:A,1,FALSE)</f>
        <v>District of Columbia</v>
      </c>
    </row>
    <row r="494" spans="1:13" x14ac:dyDescent="0.25">
      <c r="A494" t="str">
        <f t="shared" si="7"/>
        <v>43912District of Columbia</v>
      </c>
      <c r="B494" t="s">
        <v>147</v>
      </c>
      <c r="C494" t="s">
        <v>148</v>
      </c>
      <c r="D494" t="s">
        <v>115</v>
      </c>
      <c r="F494" s="6">
        <v>43912</v>
      </c>
      <c r="G494">
        <v>-60</v>
      </c>
      <c r="H494">
        <v>-24</v>
      </c>
      <c r="I494">
        <v>-25</v>
      </c>
      <c r="J494">
        <v>-64</v>
      </c>
      <c r="K494">
        <v>-42</v>
      </c>
      <c r="L494">
        <v>12</v>
      </c>
      <c r="M494" t="str">
        <f>VLOOKUP(D494,StateLookup!A:A,1,FALSE)</f>
        <v>District of Columbia</v>
      </c>
    </row>
    <row r="495" spans="1:13" x14ac:dyDescent="0.25">
      <c r="A495" t="str">
        <f t="shared" si="7"/>
        <v>43913District of Columbia</v>
      </c>
      <c r="B495" t="s">
        <v>147</v>
      </c>
      <c r="C495" t="s">
        <v>148</v>
      </c>
      <c r="D495" t="s">
        <v>115</v>
      </c>
      <c r="F495" s="6">
        <v>43913</v>
      </c>
      <c r="G495">
        <v>-59</v>
      </c>
      <c r="H495">
        <v>-32</v>
      </c>
      <c r="I495">
        <v>-66</v>
      </c>
      <c r="J495">
        <v>-72</v>
      </c>
      <c r="K495">
        <v>-63</v>
      </c>
      <c r="L495">
        <v>27</v>
      </c>
      <c r="M495" t="str">
        <f>VLOOKUP(D495,StateLookup!A:A,1,FALSE)</f>
        <v>District of Columbia</v>
      </c>
    </row>
    <row r="496" spans="1:13" x14ac:dyDescent="0.25">
      <c r="A496" t="str">
        <f t="shared" si="7"/>
        <v>43914District of Columbia</v>
      </c>
      <c r="B496" t="s">
        <v>147</v>
      </c>
      <c r="C496" t="s">
        <v>148</v>
      </c>
      <c r="D496" t="s">
        <v>115</v>
      </c>
      <c r="F496" s="6">
        <v>43914</v>
      </c>
      <c r="G496">
        <v>-55</v>
      </c>
      <c r="H496">
        <v>-24</v>
      </c>
      <c r="I496">
        <v>-46</v>
      </c>
      <c r="J496">
        <v>-71</v>
      </c>
      <c r="K496">
        <v>-64</v>
      </c>
      <c r="L496">
        <v>25</v>
      </c>
      <c r="M496" t="str">
        <f>VLOOKUP(D496,StateLookup!A:A,1,FALSE)</f>
        <v>District of Columbia</v>
      </c>
    </row>
    <row r="497" spans="1:13" x14ac:dyDescent="0.25">
      <c r="A497" t="str">
        <f t="shared" si="7"/>
        <v>43915District of Columbia</v>
      </c>
      <c r="B497" t="s">
        <v>147</v>
      </c>
      <c r="C497" t="s">
        <v>148</v>
      </c>
      <c r="D497" t="s">
        <v>115</v>
      </c>
      <c r="F497" s="6">
        <v>43915</v>
      </c>
      <c r="G497">
        <v>-61</v>
      </c>
      <c r="H497">
        <v>-31</v>
      </c>
      <c r="I497">
        <v>-68</v>
      </c>
      <c r="J497">
        <v>-75</v>
      </c>
      <c r="K497">
        <v>-67</v>
      </c>
      <c r="L497">
        <v>28</v>
      </c>
      <c r="M497" t="str">
        <f>VLOOKUP(D497,StateLookup!A:A,1,FALSE)</f>
        <v>District of Columbia</v>
      </c>
    </row>
    <row r="498" spans="1:13" x14ac:dyDescent="0.25">
      <c r="A498" t="str">
        <f t="shared" si="7"/>
        <v>43916District of Columbia</v>
      </c>
      <c r="B498" t="s">
        <v>147</v>
      </c>
      <c r="C498" t="s">
        <v>148</v>
      </c>
      <c r="D498" t="s">
        <v>115</v>
      </c>
      <c r="F498" s="6">
        <v>43916</v>
      </c>
      <c r="G498">
        <v>-58</v>
      </c>
      <c r="H498">
        <v>-25</v>
      </c>
      <c r="I498">
        <v>-42</v>
      </c>
      <c r="J498">
        <v>-73</v>
      </c>
      <c r="K498">
        <v>-66</v>
      </c>
      <c r="L498">
        <v>27</v>
      </c>
      <c r="M498" t="str">
        <f>VLOOKUP(D498,StateLookup!A:A,1,FALSE)</f>
        <v>District of Columbia</v>
      </c>
    </row>
    <row r="499" spans="1:13" x14ac:dyDescent="0.25">
      <c r="A499" t="str">
        <f t="shared" si="7"/>
        <v>43917District of Columbia</v>
      </c>
      <c r="B499" t="s">
        <v>147</v>
      </c>
      <c r="C499" t="s">
        <v>148</v>
      </c>
      <c r="D499" t="s">
        <v>115</v>
      </c>
      <c r="F499" s="6">
        <v>43917</v>
      </c>
      <c r="G499">
        <v>-59</v>
      </c>
      <c r="H499">
        <v>-27</v>
      </c>
      <c r="I499">
        <v>-45</v>
      </c>
      <c r="J499">
        <v>-70</v>
      </c>
      <c r="K499">
        <v>-64</v>
      </c>
      <c r="L499">
        <v>27</v>
      </c>
      <c r="M499" t="str">
        <f>VLOOKUP(D499,StateLookup!A:A,1,FALSE)</f>
        <v>District of Columbia</v>
      </c>
    </row>
    <row r="500" spans="1:13" x14ac:dyDescent="0.25">
      <c r="A500" t="str">
        <f t="shared" si="7"/>
        <v>43918District of Columbia</v>
      </c>
      <c r="B500" t="s">
        <v>147</v>
      </c>
      <c r="C500" t="s">
        <v>148</v>
      </c>
      <c r="D500" t="s">
        <v>115</v>
      </c>
      <c r="F500" s="6">
        <v>43918</v>
      </c>
      <c r="G500">
        <v>-68</v>
      </c>
      <c r="H500">
        <v>-30</v>
      </c>
      <c r="I500">
        <v>-69</v>
      </c>
      <c r="J500">
        <v>-70</v>
      </c>
      <c r="K500">
        <v>-47</v>
      </c>
      <c r="L500">
        <v>17</v>
      </c>
      <c r="M500" t="str">
        <f>VLOOKUP(D500,StateLookup!A:A,1,FALSE)</f>
        <v>District of Columbia</v>
      </c>
    </row>
    <row r="501" spans="1:13" x14ac:dyDescent="0.25">
      <c r="A501" t="str">
        <f t="shared" si="7"/>
        <v>43919District of Columbia</v>
      </c>
      <c r="B501" t="s">
        <v>147</v>
      </c>
      <c r="C501" t="s">
        <v>148</v>
      </c>
      <c r="D501" t="s">
        <v>115</v>
      </c>
      <c r="F501" s="6">
        <v>43919</v>
      </c>
      <c r="G501">
        <v>-64</v>
      </c>
      <c r="H501">
        <v>-30</v>
      </c>
      <c r="I501">
        <v>-41</v>
      </c>
      <c r="J501">
        <v>-68</v>
      </c>
      <c r="K501">
        <v>-47</v>
      </c>
      <c r="L501">
        <v>14</v>
      </c>
      <c r="M501" t="str">
        <f>VLOOKUP(D501,StateLookup!A:A,1,FALSE)</f>
        <v>District of Columbia</v>
      </c>
    </row>
    <row r="502" spans="1:13" x14ac:dyDescent="0.25">
      <c r="A502" t="str">
        <f t="shared" si="7"/>
        <v>43920District of Columbia</v>
      </c>
      <c r="B502" t="s">
        <v>147</v>
      </c>
      <c r="C502" t="s">
        <v>148</v>
      </c>
      <c r="D502" t="s">
        <v>115</v>
      </c>
      <c r="F502" s="6">
        <v>43920</v>
      </c>
      <c r="G502">
        <v>-57</v>
      </c>
      <c r="H502">
        <v>-26</v>
      </c>
      <c r="I502">
        <v>-47</v>
      </c>
      <c r="J502">
        <v>-72</v>
      </c>
      <c r="K502">
        <v>-65</v>
      </c>
      <c r="L502">
        <v>26</v>
      </c>
      <c r="M502" t="str">
        <f>VLOOKUP(D502,StateLookup!A:A,1,FALSE)</f>
        <v>District of Columbia</v>
      </c>
    </row>
    <row r="503" spans="1:13" x14ac:dyDescent="0.25">
      <c r="A503" t="str">
        <f t="shared" si="7"/>
        <v>43921District of Columbia</v>
      </c>
      <c r="B503" t="s">
        <v>147</v>
      </c>
      <c r="C503" t="s">
        <v>148</v>
      </c>
      <c r="D503" t="s">
        <v>115</v>
      </c>
      <c r="F503" s="6">
        <v>43921</v>
      </c>
      <c r="G503">
        <v>-61</v>
      </c>
      <c r="H503">
        <v>-32</v>
      </c>
      <c r="I503">
        <v>-65</v>
      </c>
      <c r="J503">
        <v>-77</v>
      </c>
      <c r="K503">
        <v>-69</v>
      </c>
      <c r="L503">
        <v>28</v>
      </c>
      <c r="M503" t="str">
        <f>VLOOKUP(D503,StateLookup!A:A,1,FALSE)</f>
        <v>District of Columbia</v>
      </c>
    </row>
    <row r="504" spans="1:13" x14ac:dyDescent="0.25">
      <c r="A504" t="str">
        <f t="shared" si="7"/>
        <v>43922District of Columbia</v>
      </c>
      <c r="B504" t="s">
        <v>147</v>
      </c>
      <c r="C504" t="s">
        <v>148</v>
      </c>
      <c r="D504" t="s">
        <v>115</v>
      </c>
      <c r="F504" s="6">
        <v>43922</v>
      </c>
      <c r="G504">
        <v>-58</v>
      </c>
      <c r="H504">
        <v>-26</v>
      </c>
      <c r="I504">
        <v>-62</v>
      </c>
      <c r="J504">
        <v>-76</v>
      </c>
      <c r="K504">
        <v>-70</v>
      </c>
      <c r="L504">
        <v>28</v>
      </c>
      <c r="M504" t="str">
        <f>VLOOKUP(D504,StateLookup!A:A,1,FALSE)</f>
        <v>District of Columbia</v>
      </c>
    </row>
    <row r="505" spans="1:13" x14ac:dyDescent="0.25">
      <c r="A505" t="str">
        <f t="shared" si="7"/>
        <v>43923District of Columbia</v>
      </c>
      <c r="B505" t="s">
        <v>147</v>
      </c>
      <c r="C505" t="s">
        <v>148</v>
      </c>
      <c r="D505" t="s">
        <v>115</v>
      </c>
      <c r="F505" s="6">
        <v>43923</v>
      </c>
      <c r="G505">
        <v>-61</v>
      </c>
      <c r="H505">
        <v>-30</v>
      </c>
      <c r="I505">
        <v>-58</v>
      </c>
      <c r="J505">
        <v>-77</v>
      </c>
      <c r="K505">
        <v>-70</v>
      </c>
      <c r="L505">
        <v>29</v>
      </c>
      <c r="M505" t="str">
        <f>VLOOKUP(D505,StateLookup!A:A,1,FALSE)</f>
        <v>District of Columbia</v>
      </c>
    </row>
    <row r="506" spans="1:13" x14ac:dyDescent="0.25">
      <c r="A506" t="str">
        <f t="shared" si="7"/>
        <v>43924District of Columbia</v>
      </c>
      <c r="B506" t="s">
        <v>147</v>
      </c>
      <c r="C506" t="s">
        <v>148</v>
      </c>
      <c r="D506" t="s">
        <v>115</v>
      </c>
      <c r="F506" s="6">
        <v>43924</v>
      </c>
      <c r="G506">
        <v>-60</v>
      </c>
      <c r="H506">
        <v>-26</v>
      </c>
      <c r="I506">
        <v>-57</v>
      </c>
      <c r="J506">
        <v>-74</v>
      </c>
      <c r="K506">
        <v>-67</v>
      </c>
      <c r="L506">
        <v>29</v>
      </c>
      <c r="M506" t="str">
        <f>VLOOKUP(D506,StateLookup!A:A,1,FALSE)</f>
        <v>District of Columbia</v>
      </c>
    </row>
    <row r="507" spans="1:13" x14ac:dyDescent="0.25">
      <c r="A507" t="str">
        <f t="shared" si="7"/>
        <v>43925District of Columbia</v>
      </c>
      <c r="B507" t="s">
        <v>147</v>
      </c>
      <c r="C507" t="s">
        <v>148</v>
      </c>
      <c r="D507" t="s">
        <v>115</v>
      </c>
      <c r="F507" s="6">
        <v>43925</v>
      </c>
      <c r="G507">
        <v>-67</v>
      </c>
      <c r="H507">
        <v>-27</v>
      </c>
      <c r="I507">
        <v>-65</v>
      </c>
      <c r="J507">
        <v>-71</v>
      </c>
      <c r="K507">
        <v>-48</v>
      </c>
      <c r="L507">
        <v>17</v>
      </c>
      <c r="M507" t="str">
        <f>VLOOKUP(D507,StateLookup!A:A,1,FALSE)</f>
        <v>District of Columbia</v>
      </c>
    </row>
    <row r="508" spans="1:13" x14ac:dyDescent="0.25">
      <c r="A508" t="str">
        <f t="shared" si="7"/>
        <v>43926District of Columbia</v>
      </c>
      <c r="B508" t="s">
        <v>147</v>
      </c>
      <c r="C508" t="s">
        <v>148</v>
      </c>
      <c r="D508" t="s">
        <v>115</v>
      </c>
      <c r="F508" s="6">
        <v>43926</v>
      </c>
      <c r="G508">
        <v>-66</v>
      </c>
      <c r="H508">
        <v>-33</v>
      </c>
      <c r="I508">
        <v>-50</v>
      </c>
      <c r="J508">
        <v>-71</v>
      </c>
      <c r="K508">
        <v>-49</v>
      </c>
      <c r="L508">
        <v>15</v>
      </c>
      <c r="M508" t="str">
        <f>VLOOKUP(D508,StateLookup!A:A,1,FALSE)</f>
        <v>District of Columbia</v>
      </c>
    </row>
    <row r="509" spans="1:13" x14ac:dyDescent="0.25">
      <c r="A509" t="str">
        <f t="shared" si="7"/>
        <v>43927District of Columbia</v>
      </c>
      <c r="B509" t="s">
        <v>147</v>
      </c>
      <c r="C509" t="s">
        <v>148</v>
      </c>
      <c r="D509" t="s">
        <v>115</v>
      </c>
      <c r="F509" s="6">
        <v>43927</v>
      </c>
      <c r="G509">
        <v>-60</v>
      </c>
      <c r="H509">
        <v>-33</v>
      </c>
      <c r="I509">
        <v>-51</v>
      </c>
      <c r="J509">
        <v>-75</v>
      </c>
      <c r="K509">
        <v>-68</v>
      </c>
      <c r="L509">
        <v>28</v>
      </c>
      <c r="M509" t="str">
        <f>VLOOKUP(D509,StateLookup!A:A,1,FALSE)</f>
        <v>District of Columbia</v>
      </c>
    </row>
    <row r="510" spans="1:13" x14ac:dyDescent="0.25">
      <c r="A510" t="str">
        <f t="shared" si="7"/>
        <v>43928District of Columbia</v>
      </c>
      <c r="B510" t="s">
        <v>147</v>
      </c>
      <c r="C510" t="s">
        <v>148</v>
      </c>
      <c r="D510" t="s">
        <v>115</v>
      </c>
      <c r="F510" s="6">
        <v>43928</v>
      </c>
      <c r="G510">
        <v>-63</v>
      </c>
      <c r="H510">
        <v>-34</v>
      </c>
      <c r="I510">
        <v>-61</v>
      </c>
      <c r="J510">
        <v>-78</v>
      </c>
      <c r="K510">
        <v>-71</v>
      </c>
      <c r="L510">
        <v>28</v>
      </c>
      <c r="M510" t="str">
        <f>VLOOKUP(D510,StateLookup!A:A,1,FALSE)</f>
        <v>District of Columbia</v>
      </c>
    </row>
    <row r="511" spans="1:13" x14ac:dyDescent="0.25">
      <c r="A511" t="str">
        <f t="shared" si="7"/>
        <v>43929District of Columbia</v>
      </c>
      <c r="B511" t="s">
        <v>147</v>
      </c>
      <c r="C511" t="s">
        <v>148</v>
      </c>
      <c r="D511" t="s">
        <v>115</v>
      </c>
      <c r="F511" s="6">
        <v>43929</v>
      </c>
      <c r="G511">
        <v>-62</v>
      </c>
      <c r="H511">
        <v>-31</v>
      </c>
      <c r="I511">
        <v>-57</v>
      </c>
      <c r="J511">
        <v>-77</v>
      </c>
      <c r="K511">
        <v>-71</v>
      </c>
      <c r="L511">
        <v>28</v>
      </c>
      <c r="M511" t="str">
        <f>VLOOKUP(D511,StateLookup!A:A,1,FALSE)</f>
        <v>District of Columbia</v>
      </c>
    </row>
    <row r="512" spans="1:13" x14ac:dyDescent="0.25">
      <c r="A512" t="str">
        <f t="shared" si="7"/>
        <v>43930District of Columbia</v>
      </c>
      <c r="B512" t="s">
        <v>147</v>
      </c>
      <c r="C512" t="s">
        <v>148</v>
      </c>
      <c r="D512" t="s">
        <v>115</v>
      </c>
      <c r="F512" s="6">
        <v>43930</v>
      </c>
      <c r="G512">
        <v>-64</v>
      </c>
      <c r="H512">
        <v>-36</v>
      </c>
      <c r="I512">
        <v>-67</v>
      </c>
      <c r="J512">
        <v>-78</v>
      </c>
      <c r="K512">
        <v>-71</v>
      </c>
      <c r="L512">
        <v>30</v>
      </c>
      <c r="M512" t="str">
        <f>VLOOKUP(D512,StateLookup!A:A,1,FALSE)</f>
        <v>District of Columbia</v>
      </c>
    </row>
    <row r="513" spans="1:13" x14ac:dyDescent="0.25">
      <c r="A513" t="str">
        <f t="shared" si="7"/>
        <v>43931District of Columbia</v>
      </c>
      <c r="B513" t="s">
        <v>147</v>
      </c>
      <c r="C513" t="s">
        <v>148</v>
      </c>
      <c r="D513" t="s">
        <v>115</v>
      </c>
      <c r="F513" s="6">
        <v>43931</v>
      </c>
      <c r="G513">
        <v>-65</v>
      </c>
      <c r="H513">
        <v>-34</v>
      </c>
      <c r="I513">
        <v>-74</v>
      </c>
      <c r="J513">
        <v>-77</v>
      </c>
      <c r="K513">
        <v>-70</v>
      </c>
      <c r="L513">
        <v>31</v>
      </c>
      <c r="M513" t="str">
        <f>VLOOKUP(D513,StateLookup!A:A,1,FALSE)</f>
        <v>District of Columbia</v>
      </c>
    </row>
    <row r="514" spans="1:13" x14ac:dyDescent="0.25">
      <c r="A514" t="str">
        <f t="shared" si="7"/>
        <v>43932District of Columbia</v>
      </c>
      <c r="B514" t="s">
        <v>147</v>
      </c>
      <c r="C514" t="s">
        <v>148</v>
      </c>
      <c r="D514" t="s">
        <v>115</v>
      </c>
      <c r="F514" s="6">
        <v>43932</v>
      </c>
      <c r="G514">
        <v>-69</v>
      </c>
      <c r="H514">
        <v>-28</v>
      </c>
      <c r="I514">
        <v>-65</v>
      </c>
      <c r="J514">
        <v>-69</v>
      </c>
      <c r="K514">
        <v>-48</v>
      </c>
      <c r="L514">
        <v>17</v>
      </c>
      <c r="M514" t="str">
        <f>VLOOKUP(D514,StateLookup!A:A,1,FALSE)</f>
        <v>District of Columbia</v>
      </c>
    </row>
    <row r="515" spans="1:13" x14ac:dyDescent="0.25">
      <c r="A515" t="str">
        <f t="shared" ref="A515:A578" si="8">F515&amp;D515</f>
        <v>43876Florida</v>
      </c>
      <c r="B515" t="s">
        <v>147</v>
      </c>
      <c r="C515" t="s">
        <v>148</v>
      </c>
      <c r="D515" t="s">
        <v>72</v>
      </c>
      <c r="F515" s="6">
        <v>43876</v>
      </c>
      <c r="G515">
        <v>2</v>
      </c>
      <c r="H515">
        <v>0</v>
      </c>
      <c r="I515">
        <v>9</v>
      </c>
      <c r="J515">
        <v>2</v>
      </c>
      <c r="K515">
        <v>-1</v>
      </c>
      <c r="L515">
        <v>-1</v>
      </c>
      <c r="M515" t="str">
        <f>VLOOKUP(D515,StateLookup!A:A,1,FALSE)</f>
        <v>Florida</v>
      </c>
    </row>
    <row r="516" spans="1:13" x14ac:dyDescent="0.25">
      <c r="A516" t="str">
        <f t="shared" si="8"/>
        <v>43877Florida</v>
      </c>
      <c r="B516" t="s">
        <v>147</v>
      </c>
      <c r="C516" t="s">
        <v>148</v>
      </c>
      <c r="D516" t="s">
        <v>72</v>
      </c>
      <c r="F516" s="6">
        <v>43877</v>
      </c>
      <c r="G516">
        <v>4</v>
      </c>
      <c r="H516">
        <v>1</v>
      </c>
      <c r="I516">
        <v>8</v>
      </c>
      <c r="J516">
        <v>2</v>
      </c>
      <c r="K516">
        <v>-2</v>
      </c>
      <c r="L516">
        <v>0</v>
      </c>
      <c r="M516" t="str">
        <f>VLOOKUP(D516,StateLookup!A:A,1,FALSE)</f>
        <v>Florida</v>
      </c>
    </row>
    <row r="517" spans="1:13" x14ac:dyDescent="0.25">
      <c r="A517" t="str">
        <f t="shared" si="8"/>
        <v>43878Florida</v>
      </c>
      <c r="B517" t="s">
        <v>147</v>
      </c>
      <c r="C517" t="s">
        <v>148</v>
      </c>
      <c r="D517" t="s">
        <v>72</v>
      </c>
      <c r="F517" s="6">
        <v>43878</v>
      </c>
      <c r="G517">
        <v>5</v>
      </c>
      <c r="H517">
        <v>1</v>
      </c>
      <c r="I517">
        <v>24</v>
      </c>
      <c r="J517">
        <v>0</v>
      </c>
      <c r="K517">
        <v>-19</v>
      </c>
      <c r="L517">
        <v>4</v>
      </c>
      <c r="M517" t="str">
        <f>VLOOKUP(D517,StateLookup!A:A,1,FALSE)</f>
        <v>Florida</v>
      </c>
    </row>
    <row r="518" spans="1:13" x14ac:dyDescent="0.25">
      <c r="A518" t="str">
        <f t="shared" si="8"/>
        <v>43879Florida</v>
      </c>
      <c r="B518" t="s">
        <v>147</v>
      </c>
      <c r="C518" t="s">
        <v>148</v>
      </c>
      <c r="D518" t="s">
        <v>72</v>
      </c>
      <c r="F518" s="6">
        <v>43879</v>
      </c>
      <c r="G518">
        <v>3</v>
      </c>
      <c r="H518">
        <v>2</v>
      </c>
      <c r="I518">
        <v>13</v>
      </c>
      <c r="J518">
        <v>6</v>
      </c>
      <c r="K518">
        <v>1</v>
      </c>
      <c r="L518">
        <v>0</v>
      </c>
      <c r="M518" t="str">
        <f>VLOOKUP(D518,StateLookup!A:A,1,FALSE)</f>
        <v>Florida</v>
      </c>
    </row>
    <row r="519" spans="1:13" x14ac:dyDescent="0.25">
      <c r="A519" t="str">
        <f t="shared" si="8"/>
        <v>43880Florida</v>
      </c>
      <c r="B519" t="s">
        <v>147</v>
      </c>
      <c r="C519" t="s">
        <v>148</v>
      </c>
      <c r="D519" t="s">
        <v>72</v>
      </c>
      <c r="F519" s="6">
        <v>43880</v>
      </c>
      <c r="G519">
        <v>3</v>
      </c>
      <c r="H519">
        <v>0</v>
      </c>
      <c r="I519">
        <v>15</v>
      </c>
      <c r="J519">
        <v>5</v>
      </c>
      <c r="K519">
        <v>2</v>
      </c>
      <c r="L519">
        <v>0</v>
      </c>
      <c r="M519" t="str">
        <f>VLOOKUP(D519,StateLookup!A:A,1,FALSE)</f>
        <v>Florida</v>
      </c>
    </row>
    <row r="520" spans="1:13" x14ac:dyDescent="0.25">
      <c r="A520" t="str">
        <f t="shared" si="8"/>
        <v>43881Florida</v>
      </c>
      <c r="B520" t="s">
        <v>147</v>
      </c>
      <c r="C520" t="s">
        <v>148</v>
      </c>
      <c r="D520" t="s">
        <v>72</v>
      </c>
      <c r="F520" s="6">
        <v>43881</v>
      </c>
      <c r="G520">
        <v>2</v>
      </c>
      <c r="H520">
        <v>1</v>
      </c>
      <c r="I520">
        <v>10</v>
      </c>
      <c r="J520">
        <v>4</v>
      </c>
      <c r="K520">
        <v>1</v>
      </c>
      <c r="L520">
        <v>0</v>
      </c>
      <c r="M520" t="str">
        <f>VLOOKUP(D520,StateLookup!A:A,1,FALSE)</f>
        <v>Florida</v>
      </c>
    </row>
    <row r="521" spans="1:13" x14ac:dyDescent="0.25">
      <c r="A521" t="str">
        <f t="shared" si="8"/>
        <v>43882Florida</v>
      </c>
      <c r="B521" t="s">
        <v>147</v>
      </c>
      <c r="C521" t="s">
        <v>148</v>
      </c>
      <c r="D521" t="s">
        <v>72</v>
      </c>
      <c r="F521" s="6">
        <v>43882</v>
      </c>
      <c r="G521">
        <v>0</v>
      </c>
      <c r="H521">
        <v>-1</v>
      </c>
      <c r="I521">
        <v>-12</v>
      </c>
      <c r="J521">
        <v>0</v>
      </c>
      <c r="K521">
        <v>0</v>
      </c>
      <c r="L521">
        <v>1</v>
      </c>
      <c r="M521" t="str">
        <f>VLOOKUP(D521,StateLookup!A:A,1,FALSE)</f>
        <v>Florida</v>
      </c>
    </row>
    <row r="522" spans="1:13" x14ac:dyDescent="0.25">
      <c r="A522" t="str">
        <f t="shared" si="8"/>
        <v>43883Florida</v>
      </c>
      <c r="B522" t="s">
        <v>147</v>
      </c>
      <c r="C522" t="s">
        <v>148</v>
      </c>
      <c r="D522" t="s">
        <v>72</v>
      </c>
      <c r="F522" s="6">
        <v>43883</v>
      </c>
      <c r="G522">
        <v>3</v>
      </c>
      <c r="H522">
        <v>0</v>
      </c>
      <c r="I522">
        <v>8</v>
      </c>
      <c r="J522">
        <v>2</v>
      </c>
      <c r="K522">
        <v>1</v>
      </c>
      <c r="L522">
        <v>0</v>
      </c>
      <c r="M522" t="str">
        <f>VLOOKUP(D522,StateLookup!A:A,1,FALSE)</f>
        <v>Florida</v>
      </c>
    </row>
    <row r="523" spans="1:13" x14ac:dyDescent="0.25">
      <c r="A523" t="str">
        <f t="shared" si="8"/>
        <v>43884Florida</v>
      </c>
      <c r="B523" t="s">
        <v>147</v>
      </c>
      <c r="C523" t="s">
        <v>148</v>
      </c>
      <c r="D523" t="s">
        <v>72</v>
      </c>
      <c r="F523" s="6">
        <v>43884</v>
      </c>
      <c r="G523">
        <v>5</v>
      </c>
      <c r="H523">
        <v>2</v>
      </c>
      <c r="I523">
        <v>20</v>
      </c>
      <c r="J523">
        <v>4</v>
      </c>
      <c r="K523">
        <v>0</v>
      </c>
      <c r="L523">
        <v>0</v>
      </c>
      <c r="M523" t="str">
        <f>VLOOKUP(D523,StateLookup!A:A,1,FALSE)</f>
        <v>Florida</v>
      </c>
    </row>
    <row r="524" spans="1:13" x14ac:dyDescent="0.25">
      <c r="A524" t="str">
        <f t="shared" si="8"/>
        <v>43885Florida</v>
      </c>
      <c r="B524" t="s">
        <v>147</v>
      </c>
      <c r="C524" t="s">
        <v>148</v>
      </c>
      <c r="D524" t="s">
        <v>72</v>
      </c>
      <c r="F524" s="6">
        <v>43885</v>
      </c>
      <c r="G524">
        <v>3</v>
      </c>
      <c r="H524">
        <v>1</v>
      </c>
      <c r="I524">
        <v>12</v>
      </c>
      <c r="J524">
        <v>3</v>
      </c>
      <c r="K524">
        <v>2</v>
      </c>
      <c r="L524">
        <v>0</v>
      </c>
      <c r="M524" t="str">
        <f>VLOOKUP(D524,StateLookup!A:A,1,FALSE)</f>
        <v>Florida</v>
      </c>
    </row>
    <row r="525" spans="1:13" x14ac:dyDescent="0.25">
      <c r="A525" t="str">
        <f t="shared" si="8"/>
        <v>43886Florida</v>
      </c>
      <c r="B525" t="s">
        <v>147</v>
      </c>
      <c r="C525" t="s">
        <v>148</v>
      </c>
      <c r="D525" t="s">
        <v>72</v>
      </c>
      <c r="F525" s="6">
        <v>43886</v>
      </c>
      <c r="G525">
        <v>3</v>
      </c>
      <c r="H525">
        <v>1</v>
      </c>
      <c r="I525">
        <v>6</v>
      </c>
      <c r="J525">
        <v>5</v>
      </c>
      <c r="K525">
        <v>2</v>
      </c>
      <c r="L525">
        <v>0</v>
      </c>
      <c r="M525" t="str">
        <f>VLOOKUP(D525,StateLookup!A:A,1,FALSE)</f>
        <v>Florida</v>
      </c>
    </row>
    <row r="526" spans="1:13" x14ac:dyDescent="0.25">
      <c r="A526" t="str">
        <f t="shared" si="8"/>
        <v>43887Florida</v>
      </c>
      <c r="B526" t="s">
        <v>147</v>
      </c>
      <c r="C526" t="s">
        <v>148</v>
      </c>
      <c r="D526" t="s">
        <v>72</v>
      </c>
      <c r="F526" s="6">
        <v>43887</v>
      </c>
      <c r="G526">
        <v>5</v>
      </c>
      <c r="H526">
        <v>1</v>
      </c>
      <c r="I526">
        <v>-9</v>
      </c>
      <c r="J526">
        <v>4</v>
      </c>
      <c r="K526">
        <v>1</v>
      </c>
      <c r="L526">
        <v>0</v>
      </c>
      <c r="M526" t="str">
        <f>VLOOKUP(D526,StateLookup!A:A,1,FALSE)</f>
        <v>Florida</v>
      </c>
    </row>
    <row r="527" spans="1:13" x14ac:dyDescent="0.25">
      <c r="A527" t="str">
        <f t="shared" si="8"/>
        <v>43888Florida</v>
      </c>
      <c r="B527" t="s">
        <v>147</v>
      </c>
      <c r="C527" t="s">
        <v>148</v>
      </c>
      <c r="D527" t="s">
        <v>72</v>
      </c>
      <c r="F527" s="6">
        <v>43888</v>
      </c>
      <c r="G527">
        <v>8</v>
      </c>
      <c r="H527">
        <v>6</v>
      </c>
      <c r="I527">
        <v>2</v>
      </c>
      <c r="J527">
        <v>7</v>
      </c>
      <c r="K527">
        <v>2</v>
      </c>
      <c r="L527">
        <v>-1</v>
      </c>
      <c r="M527" t="str">
        <f>VLOOKUP(D527,StateLookup!A:A,1,FALSE)</f>
        <v>Florida</v>
      </c>
    </row>
    <row r="528" spans="1:13" x14ac:dyDescent="0.25">
      <c r="A528" t="str">
        <f t="shared" si="8"/>
        <v>43889Florida</v>
      </c>
      <c r="B528" t="s">
        <v>147</v>
      </c>
      <c r="C528" t="s">
        <v>148</v>
      </c>
      <c r="D528" t="s">
        <v>72</v>
      </c>
      <c r="F528" s="6">
        <v>43889</v>
      </c>
      <c r="G528">
        <v>5</v>
      </c>
      <c r="H528">
        <v>4</v>
      </c>
      <c r="I528">
        <v>4</v>
      </c>
      <c r="J528">
        <v>5</v>
      </c>
      <c r="K528">
        <v>1</v>
      </c>
      <c r="L528">
        <v>-1</v>
      </c>
      <c r="M528" t="str">
        <f>VLOOKUP(D528,StateLookup!A:A,1,FALSE)</f>
        <v>Florida</v>
      </c>
    </row>
    <row r="529" spans="1:13" x14ac:dyDescent="0.25">
      <c r="A529" t="str">
        <f t="shared" si="8"/>
        <v>43890Florida</v>
      </c>
      <c r="B529" t="s">
        <v>147</v>
      </c>
      <c r="C529" t="s">
        <v>148</v>
      </c>
      <c r="D529" t="s">
        <v>72</v>
      </c>
      <c r="F529" s="6">
        <v>43890</v>
      </c>
      <c r="G529">
        <v>6</v>
      </c>
      <c r="H529">
        <v>4</v>
      </c>
      <c r="I529">
        <v>8</v>
      </c>
      <c r="J529">
        <v>6</v>
      </c>
      <c r="K529">
        <v>2</v>
      </c>
      <c r="L529">
        <v>-2</v>
      </c>
      <c r="M529" t="str">
        <f>VLOOKUP(D529,StateLookup!A:A,1,FALSE)</f>
        <v>Florida</v>
      </c>
    </row>
    <row r="530" spans="1:13" x14ac:dyDescent="0.25">
      <c r="A530" t="str">
        <f t="shared" si="8"/>
        <v>43891Florida</v>
      </c>
      <c r="B530" t="s">
        <v>147</v>
      </c>
      <c r="C530" t="s">
        <v>148</v>
      </c>
      <c r="D530" t="s">
        <v>72</v>
      </c>
      <c r="F530" s="6">
        <v>43891</v>
      </c>
      <c r="G530">
        <v>8</v>
      </c>
      <c r="H530">
        <v>7</v>
      </c>
      <c r="I530">
        <v>10</v>
      </c>
      <c r="J530">
        <v>7</v>
      </c>
      <c r="K530">
        <v>1</v>
      </c>
      <c r="L530">
        <v>-1</v>
      </c>
      <c r="M530" t="str">
        <f>VLOOKUP(D530,StateLookup!A:A,1,FALSE)</f>
        <v>Florida</v>
      </c>
    </row>
    <row r="531" spans="1:13" x14ac:dyDescent="0.25">
      <c r="A531" t="str">
        <f t="shared" si="8"/>
        <v>43892Florida</v>
      </c>
      <c r="B531" t="s">
        <v>147</v>
      </c>
      <c r="C531" t="s">
        <v>148</v>
      </c>
      <c r="D531" t="s">
        <v>72</v>
      </c>
      <c r="F531" s="6">
        <v>43892</v>
      </c>
      <c r="G531">
        <v>7</v>
      </c>
      <c r="H531">
        <v>7</v>
      </c>
      <c r="I531">
        <v>8</v>
      </c>
      <c r="J531">
        <v>3</v>
      </c>
      <c r="K531">
        <v>1</v>
      </c>
      <c r="L531">
        <v>0</v>
      </c>
      <c r="M531" t="str">
        <f>VLOOKUP(D531,StateLookup!A:A,1,FALSE)</f>
        <v>Florida</v>
      </c>
    </row>
    <row r="532" spans="1:13" x14ac:dyDescent="0.25">
      <c r="A532" t="str">
        <f t="shared" si="8"/>
        <v>43893Florida</v>
      </c>
      <c r="B532" t="s">
        <v>147</v>
      </c>
      <c r="C532" t="s">
        <v>148</v>
      </c>
      <c r="D532" t="s">
        <v>72</v>
      </c>
      <c r="F532" s="6">
        <v>43893</v>
      </c>
      <c r="G532">
        <v>8</v>
      </c>
      <c r="H532">
        <v>10</v>
      </c>
      <c r="I532">
        <v>10</v>
      </c>
      <c r="J532">
        <v>3</v>
      </c>
      <c r="K532">
        <v>2</v>
      </c>
      <c r="L532">
        <v>0</v>
      </c>
      <c r="M532" t="str">
        <f>VLOOKUP(D532,StateLookup!A:A,1,FALSE)</f>
        <v>Florida</v>
      </c>
    </row>
    <row r="533" spans="1:13" x14ac:dyDescent="0.25">
      <c r="A533" t="str">
        <f t="shared" si="8"/>
        <v>43894Florida</v>
      </c>
      <c r="B533" t="s">
        <v>147</v>
      </c>
      <c r="C533" t="s">
        <v>148</v>
      </c>
      <c r="D533" t="s">
        <v>72</v>
      </c>
      <c r="F533" s="6">
        <v>43894</v>
      </c>
      <c r="G533">
        <v>6</v>
      </c>
      <c r="H533">
        <v>6</v>
      </c>
      <c r="I533">
        <v>14</v>
      </c>
      <c r="J533">
        <v>1</v>
      </c>
      <c r="K533">
        <v>1</v>
      </c>
      <c r="L533">
        <v>0</v>
      </c>
      <c r="M533" t="str">
        <f>VLOOKUP(D533,StateLookup!A:A,1,FALSE)</f>
        <v>Florida</v>
      </c>
    </row>
    <row r="534" spans="1:13" x14ac:dyDescent="0.25">
      <c r="A534" t="str">
        <f t="shared" si="8"/>
        <v>43895Florida</v>
      </c>
      <c r="B534" t="s">
        <v>147</v>
      </c>
      <c r="C534" t="s">
        <v>148</v>
      </c>
      <c r="D534" t="s">
        <v>72</v>
      </c>
      <c r="F534" s="6">
        <v>43895</v>
      </c>
      <c r="G534">
        <v>5</v>
      </c>
      <c r="H534">
        <v>5</v>
      </c>
      <c r="I534">
        <v>8</v>
      </c>
      <c r="J534">
        <v>2</v>
      </c>
      <c r="K534">
        <v>1</v>
      </c>
      <c r="L534">
        <v>0</v>
      </c>
      <c r="M534" t="str">
        <f>VLOOKUP(D534,StateLookup!A:A,1,FALSE)</f>
        <v>Florida</v>
      </c>
    </row>
    <row r="535" spans="1:13" x14ac:dyDescent="0.25">
      <c r="A535" t="str">
        <f t="shared" si="8"/>
        <v>43896Florida</v>
      </c>
      <c r="B535" t="s">
        <v>147</v>
      </c>
      <c r="C535" t="s">
        <v>148</v>
      </c>
      <c r="D535" t="s">
        <v>72</v>
      </c>
      <c r="F535" s="6">
        <v>43896</v>
      </c>
      <c r="G535">
        <v>3</v>
      </c>
      <c r="H535">
        <v>3</v>
      </c>
      <c r="I535">
        <v>9</v>
      </c>
      <c r="J535">
        <v>-1</v>
      </c>
      <c r="K535">
        <v>1</v>
      </c>
      <c r="L535">
        <v>0</v>
      </c>
      <c r="M535" t="str">
        <f>VLOOKUP(D535,StateLookup!A:A,1,FALSE)</f>
        <v>Florida</v>
      </c>
    </row>
    <row r="536" spans="1:13" x14ac:dyDescent="0.25">
      <c r="A536" t="str">
        <f t="shared" si="8"/>
        <v>43897Florida</v>
      </c>
      <c r="B536" t="s">
        <v>147</v>
      </c>
      <c r="C536" t="s">
        <v>148</v>
      </c>
      <c r="D536" t="s">
        <v>72</v>
      </c>
      <c r="F536" s="6">
        <v>43897</v>
      </c>
      <c r="G536">
        <v>4</v>
      </c>
      <c r="H536">
        <v>3</v>
      </c>
      <c r="I536">
        <v>13</v>
      </c>
      <c r="J536">
        <v>2</v>
      </c>
      <c r="K536">
        <v>2</v>
      </c>
      <c r="L536">
        <v>-1</v>
      </c>
      <c r="M536" t="str">
        <f>VLOOKUP(D536,StateLookup!A:A,1,FALSE)</f>
        <v>Florida</v>
      </c>
    </row>
    <row r="537" spans="1:13" x14ac:dyDescent="0.25">
      <c r="A537" t="str">
        <f t="shared" si="8"/>
        <v>43898Florida</v>
      </c>
      <c r="B537" t="s">
        <v>147</v>
      </c>
      <c r="C537" t="s">
        <v>148</v>
      </c>
      <c r="D537" t="s">
        <v>72</v>
      </c>
      <c r="F537" s="6">
        <v>43898</v>
      </c>
      <c r="G537">
        <v>4</v>
      </c>
      <c r="H537">
        <v>3</v>
      </c>
      <c r="I537">
        <v>-1</v>
      </c>
      <c r="J537">
        <v>1</v>
      </c>
      <c r="K537">
        <v>0</v>
      </c>
      <c r="L537">
        <v>1</v>
      </c>
      <c r="M537" t="str">
        <f>VLOOKUP(D537,StateLookup!A:A,1,FALSE)</f>
        <v>Florida</v>
      </c>
    </row>
    <row r="538" spans="1:13" x14ac:dyDescent="0.25">
      <c r="A538" t="str">
        <f t="shared" si="8"/>
        <v>43899Florida</v>
      </c>
      <c r="B538" t="s">
        <v>147</v>
      </c>
      <c r="C538" t="s">
        <v>148</v>
      </c>
      <c r="D538" t="s">
        <v>72</v>
      </c>
      <c r="F538" s="6">
        <v>43899</v>
      </c>
      <c r="G538">
        <v>5</v>
      </c>
      <c r="H538">
        <v>5</v>
      </c>
      <c r="I538">
        <v>6</v>
      </c>
      <c r="J538">
        <v>-1</v>
      </c>
      <c r="K538">
        <v>0</v>
      </c>
      <c r="L538">
        <v>0</v>
      </c>
      <c r="M538" t="str">
        <f>VLOOKUP(D538,StateLookup!A:A,1,FALSE)</f>
        <v>Florida</v>
      </c>
    </row>
    <row r="539" spans="1:13" x14ac:dyDescent="0.25">
      <c r="A539" t="str">
        <f t="shared" si="8"/>
        <v>43900Florida</v>
      </c>
      <c r="B539" t="s">
        <v>147</v>
      </c>
      <c r="C539" t="s">
        <v>148</v>
      </c>
      <c r="D539" t="s">
        <v>72</v>
      </c>
      <c r="F539" s="6">
        <v>43900</v>
      </c>
      <c r="G539">
        <v>5</v>
      </c>
      <c r="H539">
        <v>6</v>
      </c>
      <c r="I539">
        <v>11</v>
      </c>
      <c r="J539">
        <v>1</v>
      </c>
      <c r="K539">
        <v>0</v>
      </c>
      <c r="L539">
        <v>0</v>
      </c>
      <c r="M539" t="str">
        <f>VLOOKUP(D539,StateLookup!A:A,1,FALSE)</f>
        <v>Florida</v>
      </c>
    </row>
    <row r="540" spans="1:13" x14ac:dyDescent="0.25">
      <c r="A540" t="str">
        <f t="shared" si="8"/>
        <v>43901Florida</v>
      </c>
      <c r="B540" t="s">
        <v>147</v>
      </c>
      <c r="C540" t="s">
        <v>148</v>
      </c>
      <c r="D540" t="s">
        <v>72</v>
      </c>
      <c r="F540" s="6">
        <v>43901</v>
      </c>
      <c r="G540">
        <v>6</v>
      </c>
      <c r="H540">
        <v>7</v>
      </c>
      <c r="I540">
        <v>20</v>
      </c>
      <c r="J540">
        <v>-1</v>
      </c>
      <c r="K540">
        <v>0</v>
      </c>
      <c r="L540">
        <v>0</v>
      </c>
      <c r="M540" t="str">
        <f>VLOOKUP(D540,StateLookup!A:A,1,FALSE)</f>
        <v>Florida</v>
      </c>
    </row>
    <row r="541" spans="1:13" x14ac:dyDescent="0.25">
      <c r="A541" t="str">
        <f t="shared" si="8"/>
        <v>43902Florida</v>
      </c>
      <c r="B541" t="s">
        <v>147</v>
      </c>
      <c r="C541" t="s">
        <v>148</v>
      </c>
      <c r="D541" t="s">
        <v>72</v>
      </c>
      <c r="F541" s="6">
        <v>43902</v>
      </c>
      <c r="G541">
        <v>5</v>
      </c>
      <c r="H541">
        <v>17</v>
      </c>
      <c r="I541">
        <v>17</v>
      </c>
      <c r="J541">
        <v>-2</v>
      </c>
      <c r="K541">
        <v>-1</v>
      </c>
      <c r="L541">
        <v>0</v>
      </c>
      <c r="M541" t="str">
        <f>VLOOKUP(D541,StateLookup!A:A,1,FALSE)</f>
        <v>Florida</v>
      </c>
    </row>
    <row r="542" spans="1:13" x14ac:dyDescent="0.25">
      <c r="A542" t="str">
        <f t="shared" si="8"/>
        <v>43903Florida</v>
      </c>
      <c r="B542" t="s">
        <v>147</v>
      </c>
      <c r="C542" t="s">
        <v>148</v>
      </c>
      <c r="D542" t="s">
        <v>72</v>
      </c>
      <c r="F542" s="6">
        <v>43903</v>
      </c>
      <c r="G542">
        <v>1</v>
      </c>
      <c r="H542">
        <v>22</v>
      </c>
      <c r="I542">
        <v>14</v>
      </c>
      <c r="J542">
        <v>-8</v>
      </c>
      <c r="K542">
        <v>-5</v>
      </c>
      <c r="L542">
        <v>2</v>
      </c>
      <c r="M542" t="str">
        <f>VLOOKUP(D542,StateLookup!A:A,1,FALSE)</f>
        <v>Florida</v>
      </c>
    </row>
    <row r="543" spans="1:13" x14ac:dyDescent="0.25">
      <c r="A543" t="str">
        <f t="shared" si="8"/>
        <v>43904Florida</v>
      </c>
      <c r="B543" t="s">
        <v>147</v>
      </c>
      <c r="C543" t="s">
        <v>148</v>
      </c>
      <c r="D543" t="s">
        <v>72</v>
      </c>
      <c r="F543" s="6">
        <v>43904</v>
      </c>
      <c r="G543">
        <v>-6</v>
      </c>
      <c r="H543">
        <v>16</v>
      </c>
      <c r="I543">
        <v>8</v>
      </c>
      <c r="J543">
        <v>-10</v>
      </c>
      <c r="K543">
        <v>-1</v>
      </c>
      <c r="L543">
        <v>2</v>
      </c>
      <c r="M543" t="str">
        <f>VLOOKUP(D543,StateLookup!A:A,1,FALSE)</f>
        <v>Florida</v>
      </c>
    </row>
    <row r="544" spans="1:13" x14ac:dyDescent="0.25">
      <c r="A544" t="str">
        <f t="shared" si="8"/>
        <v>43905Florida</v>
      </c>
      <c r="B544" t="s">
        <v>147</v>
      </c>
      <c r="C544" t="s">
        <v>148</v>
      </c>
      <c r="D544" t="s">
        <v>72</v>
      </c>
      <c r="F544" s="6">
        <v>43905</v>
      </c>
      <c r="G544">
        <v>-9</v>
      </c>
      <c r="H544">
        <v>9</v>
      </c>
      <c r="I544">
        <v>12</v>
      </c>
      <c r="J544">
        <v>-13</v>
      </c>
      <c r="K544">
        <v>-6</v>
      </c>
      <c r="L544">
        <v>3</v>
      </c>
      <c r="M544" t="str">
        <f>VLOOKUP(D544,StateLookup!A:A,1,FALSE)</f>
        <v>Florida</v>
      </c>
    </row>
    <row r="545" spans="1:13" x14ac:dyDescent="0.25">
      <c r="A545" t="str">
        <f t="shared" si="8"/>
        <v>43906Florida</v>
      </c>
      <c r="B545" t="s">
        <v>147</v>
      </c>
      <c r="C545" t="s">
        <v>148</v>
      </c>
      <c r="D545" t="s">
        <v>72</v>
      </c>
      <c r="F545" s="6">
        <v>43906</v>
      </c>
      <c r="G545">
        <v>-6</v>
      </c>
      <c r="H545">
        <v>14</v>
      </c>
      <c r="I545">
        <v>0</v>
      </c>
      <c r="J545">
        <v>-16</v>
      </c>
      <c r="K545">
        <v>-18</v>
      </c>
      <c r="L545">
        <v>6</v>
      </c>
      <c r="M545" t="str">
        <f>VLOOKUP(D545,StateLookup!A:A,1,FALSE)</f>
        <v>Florida</v>
      </c>
    </row>
    <row r="546" spans="1:13" x14ac:dyDescent="0.25">
      <c r="A546" t="str">
        <f t="shared" si="8"/>
        <v>43907Florida</v>
      </c>
      <c r="B546" t="s">
        <v>147</v>
      </c>
      <c r="C546" t="s">
        <v>148</v>
      </c>
      <c r="D546" t="s">
        <v>72</v>
      </c>
      <c r="F546" s="6">
        <v>43907</v>
      </c>
      <c r="G546">
        <v>-11</v>
      </c>
      <c r="H546">
        <v>14</v>
      </c>
      <c r="I546">
        <v>1</v>
      </c>
      <c r="J546">
        <v>-18</v>
      </c>
      <c r="K546">
        <v>-22</v>
      </c>
      <c r="L546">
        <v>8</v>
      </c>
      <c r="M546" t="str">
        <f>VLOOKUP(D546,StateLookup!A:A,1,FALSE)</f>
        <v>Florida</v>
      </c>
    </row>
    <row r="547" spans="1:13" x14ac:dyDescent="0.25">
      <c r="A547" t="str">
        <f t="shared" si="8"/>
        <v>43908Florida</v>
      </c>
      <c r="B547" t="s">
        <v>147</v>
      </c>
      <c r="C547" t="s">
        <v>148</v>
      </c>
      <c r="D547" t="s">
        <v>72</v>
      </c>
      <c r="F547" s="6">
        <v>43908</v>
      </c>
      <c r="G547">
        <v>-19</v>
      </c>
      <c r="H547">
        <v>7</v>
      </c>
      <c r="I547">
        <v>0</v>
      </c>
      <c r="J547">
        <v>-26</v>
      </c>
      <c r="K547">
        <v>-26</v>
      </c>
      <c r="L547">
        <v>10</v>
      </c>
      <c r="M547" t="str">
        <f>VLOOKUP(D547,StateLookup!A:A,1,FALSE)</f>
        <v>Florida</v>
      </c>
    </row>
    <row r="548" spans="1:13" x14ac:dyDescent="0.25">
      <c r="A548" t="str">
        <f t="shared" si="8"/>
        <v>43909Florida</v>
      </c>
      <c r="B548" t="s">
        <v>147</v>
      </c>
      <c r="C548" t="s">
        <v>148</v>
      </c>
      <c r="D548" t="s">
        <v>72</v>
      </c>
      <c r="F548" s="6">
        <v>43909</v>
      </c>
      <c r="G548">
        <v>-23</v>
      </c>
      <c r="H548">
        <v>6</v>
      </c>
      <c r="I548">
        <v>-7</v>
      </c>
      <c r="J548">
        <v>-33</v>
      </c>
      <c r="K548">
        <v>-29</v>
      </c>
      <c r="L548">
        <v>12</v>
      </c>
      <c r="M548" t="str">
        <f>VLOOKUP(D548,StateLookup!A:A,1,FALSE)</f>
        <v>Florida</v>
      </c>
    </row>
    <row r="549" spans="1:13" x14ac:dyDescent="0.25">
      <c r="A549" t="str">
        <f t="shared" si="8"/>
        <v>43910Florida</v>
      </c>
      <c r="B549" t="s">
        <v>147</v>
      </c>
      <c r="C549" t="s">
        <v>148</v>
      </c>
      <c r="D549" t="s">
        <v>72</v>
      </c>
      <c r="F549" s="6">
        <v>43910</v>
      </c>
      <c r="G549">
        <v>-29</v>
      </c>
      <c r="H549">
        <v>6</v>
      </c>
      <c r="I549">
        <v>-15</v>
      </c>
      <c r="J549">
        <v>-38</v>
      </c>
      <c r="K549">
        <v>-31</v>
      </c>
      <c r="L549">
        <v>14</v>
      </c>
      <c r="M549" t="str">
        <f>VLOOKUP(D549,StateLookup!A:A,1,FALSE)</f>
        <v>Florida</v>
      </c>
    </row>
    <row r="550" spans="1:13" x14ac:dyDescent="0.25">
      <c r="A550" t="str">
        <f t="shared" si="8"/>
        <v>43911Florida</v>
      </c>
      <c r="B550" t="s">
        <v>147</v>
      </c>
      <c r="C550" t="s">
        <v>148</v>
      </c>
      <c r="D550" t="s">
        <v>72</v>
      </c>
      <c r="F550" s="6">
        <v>43911</v>
      </c>
      <c r="G550">
        <v>-39</v>
      </c>
      <c r="H550">
        <v>-3</v>
      </c>
      <c r="I550">
        <v>-33</v>
      </c>
      <c r="J550">
        <v>-42</v>
      </c>
      <c r="K550">
        <v>-26</v>
      </c>
      <c r="L550">
        <v>11</v>
      </c>
      <c r="M550" t="str">
        <f>VLOOKUP(D550,StateLookup!A:A,1,FALSE)</f>
        <v>Florida</v>
      </c>
    </row>
    <row r="551" spans="1:13" x14ac:dyDescent="0.25">
      <c r="A551" t="str">
        <f t="shared" si="8"/>
        <v>43912Florida</v>
      </c>
      <c r="B551" t="s">
        <v>147</v>
      </c>
      <c r="C551" t="s">
        <v>148</v>
      </c>
      <c r="D551" t="s">
        <v>72</v>
      </c>
      <c r="F551" s="6">
        <v>43912</v>
      </c>
      <c r="G551">
        <v>-43</v>
      </c>
      <c r="H551">
        <v>-12</v>
      </c>
      <c r="I551">
        <v>-33</v>
      </c>
      <c r="J551">
        <v>-49</v>
      </c>
      <c r="K551">
        <v>-33</v>
      </c>
      <c r="L551">
        <v>11</v>
      </c>
      <c r="M551" t="str">
        <f>VLOOKUP(D551,StateLookup!A:A,1,FALSE)</f>
        <v>Florida</v>
      </c>
    </row>
    <row r="552" spans="1:13" x14ac:dyDescent="0.25">
      <c r="A552" t="str">
        <f t="shared" si="8"/>
        <v>43913Florida</v>
      </c>
      <c r="B552" t="s">
        <v>147</v>
      </c>
      <c r="C552" t="s">
        <v>148</v>
      </c>
      <c r="D552" t="s">
        <v>72</v>
      </c>
      <c r="F552" s="6">
        <v>43913</v>
      </c>
      <c r="G552">
        <v>-37</v>
      </c>
      <c r="H552">
        <v>-12</v>
      </c>
      <c r="I552">
        <v>-33</v>
      </c>
      <c r="J552">
        <v>-46</v>
      </c>
      <c r="K552">
        <v>-36</v>
      </c>
      <c r="L552">
        <v>15</v>
      </c>
      <c r="M552" t="str">
        <f>VLOOKUP(D552,StateLookup!A:A,1,FALSE)</f>
        <v>Florida</v>
      </c>
    </row>
    <row r="553" spans="1:13" x14ac:dyDescent="0.25">
      <c r="A553" t="str">
        <f t="shared" si="8"/>
        <v>43914Florida</v>
      </c>
      <c r="B553" t="s">
        <v>147</v>
      </c>
      <c r="C553" t="s">
        <v>148</v>
      </c>
      <c r="D553" t="s">
        <v>72</v>
      </c>
      <c r="F553" s="6">
        <v>43914</v>
      </c>
      <c r="G553">
        <v>-38</v>
      </c>
      <c r="H553">
        <v>-12</v>
      </c>
      <c r="I553">
        <v>-33</v>
      </c>
      <c r="J553">
        <v>-46</v>
      </c>
      <c r="K553">
        <v>-39</v>
      </c>
      <c r="L553">
        <v>16</v>
      </c>
      <c r="M553" t="str">
        <f>VLOOKUP(D553,StateLookup!A:A,1,FALSE)</f>
        <v>Florida</v>
      </c>
    </row>
    <row r="554" spans="1:13" x14ac:dyDescent="0.25">
      <c r="A554" t="str">
        <f t="shared" si="8"/>
        <v>43915Florida</v>
      </c>
      <c r="B554" t="s">
        <v>147</v>
      </c>
      <c r="C554" t="s">
        <v>148</v>
      </c>
      <c r="D554" t="s">
        <v>72</v>
      </c>
      <c r="F554" s="6">
        <v>43915</v>
      </c>
      <c r="G554">
        <v>-38</v>
      </c>
      <c r="H554">
        <v>-13</v>
      </c>
      <c r="I554">
        <v>-33</v>
      </c>
      <c r="J554">
        <v>-48</v>
      </c>
      <c r="K554">
        <v>-40</v>
      </c>
      <c r="L554">
        <v>17</v>
      </c>
      <c r="M554" t="str">
        <f>VLOOKUP(D554,StateLookup!A:A,1,FALSE)</f>
        <v>Florida</v>
      </c>
    </row>
    <row r="555" spans="1:13" x14ac:dyDescent="0.25">
      <c r="A555" t="str">
        <f t="shared" si="8"/>
        <v>43916Florida</v>
      </c>
      <c r="B555" t="s">
        <v>147</v>
      </c>
      <c r="C555" t="s">
        <v>148</v>
      </c>
      <c r="D555" t="s">
        <v>72</v>
      </c>
      <c r="F555" s="6">
        <v>43916</v>
      </c>
      <c r="G555">
        <v>-40</v>
      </c>
      <c r="H555">
        <v>-14</v>
      </c>
      <c r="I555">
        <v>-34</v>
      </c>
      <c r="J555">
        <v>-51</v>
      </c>
      <c r="K555">
        <v>-42</v>
      </c>
      <c r="L555">
        <v>18</v>
      </c>
      <c r="M555" t="str">
        <f>VLOOKUP(D555,StateLookup!A:A,1,FALSE)</f>
        <v>Florida</v>
      </c>
    </row>
    <row r="556" spans="1:13" x14ac:dyDescent="0.25">
      <c r="A556" t="str">
        <f t="shared" si="8"/>
        <v>43917Florida</v>
      </c>
      <c r="B556" t="s">
        <v>147</v>
      </c>
      <c r="C556" t="s">
        <v>148</v>
      </c>
      <c r="D556" t="s">
        <v>72</v>
      </c>
      <c r="F556" s="6">
        <v>43917</v>
      </c>
      <c r="G556">
        <v>-44</v>
      </c>
      <c r="H556">
        <v>-17</v>
      </c>
      <c r="I556">
        <v>-38</v>
      </c>
      <c r="J556">
        <v>-55</v>
      </c>
      <c r="K556">
        <v>-43</v>
      </c>
      <c r="L556">
        <v>20</v>
      </c>
      <c r="M556" t="str">
        <f>VLOOKUP(D556,StateLookup!A:A,1,FALSE)</f>
        <v>Florida</v>
      </c>
    </row>
    <row r="557" spans="1:13" x14ac:dyDescent="0.25">
      <c r="A557" t="str">
        <f t="shared" si="8"/>
        <v>43918Florida</v>
      </c>
      <c r="B557" t="s">
        <v>147</v>
      </c>
      <c r="C557" t="s">
        <v>148</v>
      </c>
      <c r="D557" t="s">
        <v>72</v>
      </c>
      <c r="F557" s="6">
        <v>43918</v>
      </c>
      <c r="G557">
        <v>-49</v>
      </c>
      <c r="H557">
        <v>-23</v>
      </c>
      <c r="I557">
        <v>-48</v>
      </c>
      <c r="J557">
        <v>-59</v>
      </c>
      <c r="K557">
        <v>-36</v>
      </c>
      <c r="L557">
        <v>14</v>
      </c>
      <c r="M557" t="str">
        <f>VLOOKUP(D557,StateLookup!A:A,1,FALSE)</f>
        <v>Florida</v>
      </c>
    </row>
    <row r="558" spans="1:13" x14ac:dyDescent="0.25">
      <c r="A558" t="str">
        <f t="shared" si="8"/>
        <v>43919Florida</v>
      </c>
      <c r="B558" t="s">
        <v>147</v>
      </c>
      <c r="C558" t="s">
        <v>148</v>
      </c>
      <c r="D558" t="s">
        <v>72</v>
      </c>
      <c r="F558" s="6">
        <v>43919</v>
      </c>
      <c r="G558">
        <v>-50</v>
      </c>
      <c r="H558">
        <v>-26</v>
      </c>
      <c r="I558">
        <v>-48</v>
      </c>
      <c r="J558">
        <v>-63</v>
      </c>
      <c r="K558">
        <v>-41</v>
      </c>
      <c r="L558">
        <v>13</v>
      </c>
      <c r="M558" t="str">
        <f>VLOOKUP(D558,StateLookup!A:A,1,FALSE)</f>
        <v>Florida</v>
      </c>
    </row>
    <row r="559" spans="1:13" x14ac:dyDescent="0.25">
      <c r="A559" t="str">
        <f t="shared" si="8"/>
        <v>43920Florida</v>
      </c>
      <c r="B559" t="s">
        <v>147</v>
      </c>
      <c r="C559" t="s">
        <v>148</v>
      </c>
      <c r="D559" t="s">
        <v>72</v>
      </c>
      <c r="F559" s="6">
        <v>43920</v>
      </c>
      <c r="G559">
        <v>-42</v>
      </c>
      <c r="H559">
        <v>-22</v>
      </c>
      <c r="I559">
        <v>-42</v>
      </c>
      <c r="J559">
        <v>-55</v>
      </c>
      <c r="K559">
        <v>-43</v>
      </c>
      <c r="L559">
        <v>17</v>
      </c>
      <c r="M559" t="str">
        <f>VLOOKUP(D559,StateLookup!A:A,1,FALSE)</f>
        <v>Florida</v>
      </c>
    </row>
    <row r="560" spans="1:13" x14ac:dyDescent="0.25">
      <c r="A560" t="str">
        <f t="shared" si="8"/>
        <v>43921Florida</v>
      </c>
      <c r="B560" t="s">
        <v>147</v>
      </c>
      <c r="C560" t="s">
        <v>148</v>
      </c>
      <c r="D560" t="s">
        <v>72</v>
      </c>
      <c r="F560" s="6">
        <v>43921</v>
      </c>
      <c r="G560">
        <v>-42</v>
      </c>
      <c r="H560">
        <v>-20</v>
      </c>
      <c r="I560">
        <v>-46</v>
      </c>
      <c r="J560">
        <v>-52</v>
      </c>
      <c r="K560">
        <v>-45</v>
      </c>
      <c r="L560">
        <v>19</v>
      </c>
      <c r="M560" t="str">
        <f>VLOOKUP(D560,StateLookup!A:A,1,FALSE)</f>
        <v>Florida</v>
      </c>
    </row>
    <row r="561" spans="1:13" x14ac:dyDescent="0.25">
      <c r="A561" t="str">
        <f t="shared" si="8"/>
        <v>43922Florida</v>
      </c>
      <c r="B561" t="s">
        <v>147</v>
      </c>
      <c r="C561" t="s">
        <v>148</v>
      </c>
      <c r="D561" t="s">
        <v>72</v>
      </c>
      <c r="F561" s="6">
        <v>43922</v>
      </c>
      <c r="G561">
        <v>-37</v>
      </c>
      <c r="H561">
        <v>-11</v>
      </c>
      <c r="I561">
        <v>-41</v>
      </c>
      <c r="J561">
        <v>-53</v>
      </c>
      <c r="K561">
        <v>-45</v>
      </c>
      <c r="L561">
        <v>18</v>
      </c>
      <c r="M561" t="str">
        <f>VLOOKUP(D561,StateLookup!A:A,1,FALSE)</f>
        <v>Florida</v>
      </c>
    </row>
    <row r="562" spans="1:13" x14ac:dyDescent="0.25">
      <c r="A562" t="str">
        <f t="shared" si="8"/>
        <v>43923Florida</v>
      </c>
      <c r="B562" t="s">
        <v>147</v>
      </c>
      <c r="C562" t="s">
        <v>148</v>
      </c>
      <c r="D562" t="s">
        <v>72</v>
      </c>
      <c r="F562" s="6">
        <v>43923</v>
      </c>
      <c r="G562">
        <v>-39</v>
      </c>
      <c r="H562">
        <v>-11</v>
      </c>
      <c r="I562">
        <v>-42</v>
      </c>
      <c r="J562">
        <v>-55</v>
      </c>
      <c r="K562">
        <v>-46</v>
      </c>
      <c r="L562">
        <v>19</v>
      </c>
      <c r="M562" t="str">
        <f>VLOOKUP(D562,StateLookup!A:A,1,FALSE)</f>
        <v>Florida</v>
      </c>
    </row>
    <row r="563" spans="1:13" x14ac:dyDescent="0.25">
      <c r="A563" t="str">
        <f t="shared" si="8"/>
        <v>43924Florida</v>
      </c>
      <c r="B563" t="s">
        <v>147</v>
      </c>
      <c r="C563" t="s">
        <v>148</v>
      </c>
      <c r="D563" t="s">
        <v>72</v>
      </c>
      <c r="F563" s="6">
        <v>43924</v>
      </c>
      <c r="G563">
        <v>-47</v>
      </c>
      <c r="H563">
        <v>-19</v>
      </c>
      <c r="I563">
        <v>-49</v>
      </c>
      <c r="J563">
        <v>-59</v>
      </c>
      <c r="K563">
        <v>-48</v>
      </c>
      <c r="L563">
        <v>22</v>
      </c>
      <c r="M563" t="str">
        <f>VLOOKUP(D563,StateLookup!A:A,1,FALSE)</f>
        <v>Florida</v>
      </c>
    </row>
    <row r="564" spans="1:13" x14ac:dyDescent="0.25">
      <c r="A564" t="str">
        <f t="shared" si="8"/>
        <v>43925Florida</v>
      </c>
      <c r="B564" t="s">
        <v>147</v>
      </c>
      <c r="C564" t="s">
        <v>148</v>
      </c>
      <c r="D564" t="s">
        <v>72</v>
      </c>
      <c r="F564" s="6">
        <v>43925</v>
      </c>
      <c r="G564">
        <v>-53</v>
      </c>
      <c r="H564">
        <v>-25</v>
      </c>
      <c r="I564">
        <v>-57</v>
      </c>
      <c r="J564">
        <v>-64</v>
      </c>
      <c r="K564">
        <v>-40</v>
      </c>
      <c r="L564">
        <v>16</v>
      </c>
      <c r="M564" t="str">
        <f>VLOOKUP(D564,StateLookup!A:A,1,FALSE)</f>
        <v>Florida</v>
      </c>
    </row>
    <row r="565" spans="1:13" x14ac:dyDescent="0.25">
      <c r="A565" t="str">
        <f t="shared" si="8"/>
        <v>43926Florida</v>
      </c>
      <c r="B565" t="s">
        <v>147</v>
      </c>
      <c r="C565" t="s">
        <v>148</v>
      </c>
      <c r="D565" t="s">
        <v>72</v>
      </c>
      <c r="F565" s="6">
        <v>43926</v>
      </c>
      <c r="G565">
        <v>-57</v>
      </c>
      <c r="H565">
        <v>-33</v>
      </c>
      <c r="I565">
        <v>-70</v>
      </c>
      <c r="J565">
        <v>-70</v>
      </c>
      <c r="K565">
        <v>-45</v>
      </c>
      <c r="L565">
        <v>15</v>
      </c>
      <c r="M565" t="str">
        <f>VLOOKUP(D565,StateLookup!A:A,1,FALSE)</f>
        <v>Florida</v>
      </c>
    </row>
    <row r="566" spans="1:13" x14ac:dyDescent="0.25">
      <c r="A566" t="str">
        <f t="shared" si="8"/>
        <v>43927Florida</v>
      </c>
      <c r="B566" t="s">
        <v>147</v>
      </c>
      <c r="C566" t="s">
        <v>148</v>
      </c>
      <c r="D566" t="s">
        <v>72</v>
      </c>
      <c r="F566" s="6">
        <v>43927</v>
      </c>
      <c r="G566">
        <v>-47</v>
      </c>
      <c r="H566">
        <v>-25</v>
      </c>
      <c r="I566">
        <v>-50</v>
      </c>
      <c r="J566">
        <v>-59</v>
      </c>
      <c r="K566">
        <v>-48</v>
      </c>
      <c r="L566">
        <v>19</v>
      </c>
      <c r="M566" t="str">
        <f>VLOOKUP(D566,StateLookup!A:A,1,FALSE)</f>
        <v>Florida</v>
      </c>
    </row>
    <row r="567" spans="1:13" x14ac:dyDescent="0.25">
      <c r="A567" t="str">
        <f t="shared" si="8"/>
        <v>43928Florida</v>
      </c>
      <c r="B567" t="s">
        <v>147</v>
      </c>
      <c r="C567" t="s">
        <v>148</v>
      </c>
      <c r="D567" t="s">
        <v>72</v>
      </c>
      <c r="F567" s="6">
        <v>43928</v>
      </c>
      <c r="G567">
        <v>-46</v>
      </c>
      <c r="H567">
        <v>-23</v>
      </c>
      <c r="I567">
        <v>-46</v>
      </c>
      <c r="J567">
        <v>-56</v>
      </c>
      <c r="K567">
        <v>-49</v>
      </c>
      <c r="L567">
        <v>20</v>
      </c>
      <c r="M567" t="str">
        <f>VLOOKUP(D567,StateLookup!A:A,1,FALSE)</f>
        <v>Florida</v>
      </c>
    </row>
    <row r="568" spans="1:13" x14ac:dyDescent="0.25">
      <c r="A568" t="str">
        <f t="shared" si="8"/>
        <v>43929Florida</v>
      </c>
      <c r="B568" t="s">
        <v>147</v>
      </c>
      <c r="C568" t="s">
        <v>148</v>
      </c>
      <c r="D568" t="s">
        <v>72</v>
      </c>
      <c r="F568" s="6">
        <v>43929</v>
      </c>
      <c r="G568">
        <v>-46</v>
      </c>
      <c r="H568">
        <v>-23</v>
      </c>
      <c r="I568">
        <v>-45</v>
      </c>
      <c r="J568">
        <v>-57</v>
      </c>
      <c r="K568">
        <v>-49</v>
      </c>
      <c r="L568">
        <v>20</v>
      </c>
      <c r="M568" t="str">
        <f>VLOOKUP(D568,StateLookup!A:A,1,FALSE)</f>
        <v>Florida</v>
      </c>
    </row>
    <row r="569" spans="1:13" x14ac:dyDescent="0.25">
      <c r="A569" t="str">
        <f t="shared" si="8"/>
        <v>43930Florida</v>
      </c>
      <c r="B569" t="s">
        <v>147</v>
      </c>
      <c r="C569" t="s">
        <v>148</v>
      </c>
      <c r="D569" t="s">
        <v>72</v>
      </c>
      <c r="F569" s="6">
        <v>43930</v>
      </c>
      <c r="G569">
        <v>-46</v>
      </c>
      <c r="H569">
        <v>-21</v>
      </c>
      <c r="I569">
        <v>-46</v>
      </c>
      <c r="J569">
        <v>-58</v>
      </c>
      <c r="K569">
        <v>-50</v>
      </c>
      <c r="L569">
        <v>21</v>
      </c>
      <c r="M569" t="str">
        <f>VLOOKUP(D569,StateLookup!A:A,1,FALSE)</f>
        <v>Florida</v>
      </c>
    </row>
    <row r="570" spans="1:13" x14ac:dyDescent="0.25">
      <c r="A570" t="str">
        <f t="shared" si="8"/>
        <v>43931Florida</v>
      </c>
      <c r="B570" t="s">
        <v>147</v>
      </c>
      <c r="C570" t="s">
        <v>148</v>
      </c>
      <c r="D570" t="s">
        <v>72</v>
      </c>
      <c r="F570" s="6">
        <v>43931</v>
      </c>
      <c r="G570">
        <v>-47</v>
      </c>
      <c r="H570">
        <v>-20</v>
      </c>
      <c r="I570">
        <v>-48</v>
      </c>
      <c r="J570">
        <v>-61</v>
      </c>
      <c r="K570">
        <v>-53</v>
      </c>
      <c r="L570">
        <v>23</v>
      </c>
      <c r="M570" t="str">
        <f>VLOOKUP(D570,StateLookup!A:A,1,FALSE)</f>
        <v>Florida</v>
      </c>
    </row>
    <row r="571" spans="1:13" x14ac:dyDescent="0.25">
      <c r="A571" t="str">
        <f t="shared" si="8"/>
        <v>43932Florida</v>
      </c>
      <c r="B571" t="s">
        <v>147</v>
      </c>
      <c r="C571" t="s">
        <v>148</v>
      </c>
      <c r="D571" t="s">
        <v>72</v>
      </c>
      <c r="F571" s="6">
        <v>43932</v>
      </c>
      <c r="G571">
        <v>-49</v>
      </c>
      <c r="H571">
        <v>-20</v>
      </c>
      <c r="I571">
        <v>-54</v>
      </c>
      <c r="J571">
        <v>-65</v>
      </c>
      <c r="K571">
        <v>-40</v>
      </c>
      <c r="L571">
        <v>15</v>
      </c>
      <c r="M571" t="str">
        <f>VLOOKUP(D571,StateLookup!A:A,1,FALSE)</f>
        <v>Florida</v>
      </c>
    </row>
    <row r="572" spans="1:13" x14ac:dyDescent="0.25">
      <c r="A572" t="str">
        <f t="shared" si="8"/>
        <v>43876Georgia</v>
      </c>
      <c r="B572" t="s">
        <v>147</v>
      </c>
      <c r="C572" t="s">
        <v>148</v>
      </c>
      <c r="D572" t="s">
        <v>73</v>
      </c>
      <c r="F572" s="6">
        <v>43876</v>
      </c>
      <c r="G572">
        <v>5</v>
      </c>
      <c r="H572">
        <v>1</v>
      </c>
      <c r="I572">
        <v>42</v>
      </c>
      <c r="J572">
        <v>4</v>
      </c>
      <c r="K572">
        <v>1</v>
      </c>
      <c r="L572">
        <v>-1</v>
      </c>
      <c r="M572" t="str">
        <f>VLOOKUP(D572,StateLookup!A:A,1,FALSE)</f>
        <v>Georgia</v>
      </c>
    </row>
    <row r="573" spans="1:13" x14ac:dyDescent="0.25">
      <c r="A573" t="str">
        <f t="shared" si="8"/>
        <v>43877Georgia</v>
      </c>
      <c r="B573" t="s">
        <v>147</v>
      </c>
      <c r="C573" t="s">
        <v>148</v>
      </c>
      <c r="D573" t="s">
        <v>73</v>
      </c>
      <c r="F573" s="6">
        <v>43877</v>
      </c>
      <c r="G573">
        <v>-2</v>
      </c>
      <c r="H573">
        <v>-5</v>
      </c>
      <c r="I573">
        <v>-19</v>
      </c>
      <c r="J573">
        <v>-5</v>
      </c>
      <c r="K573">
        <v>-3</v>
      </c>
      <c r="L573">
        <v>1</v>
      </c>
      <c r="M573" t="str">
        <f>VLOOKUP(D573,StateLookup!A:A,1,FALSE)</f>
        <v>Georgia</v>
      </c>
    </row>
    <row r="574" spans="1:13" x14ac:dyDescent="0.25">
      <c r="A574" t="str">
        <f t="shared" si="8"/>
        <v>43878Georgia</v>
      </c>
      <c r="B574" t="s">
        <v>147</v>
      </c>
      <c r="C574" t="s">
        <v>148</v>
      </c>
      <c r="D574" t="s">
        <v>73</v>
      </c>
      <c r="F574" s="6">
        <v>43878</v>
      </c>
      <c r="G574">
        <v>4</v>
      </c>
      <c r="H574">
        <v>1</v>
      </c>
      <c r="I574">
        <v>24</v>
      </c>
      <c r="J574">
        <v>0</v>
      </c>
      <c r="K574">
        <v>-19</v>
      </c>
      <c r="L574">
        <v>4</v>
      </c>
      <c r="M574" t="str">
        <f>VLOOKUP(D574,StateLookup!A:A,1,FALSE)</f>
        <v>Georgia</v>
      </c>
    </row>
    <row r="575" spans="1:13" x14ac:dyDescent="0.25">
      <c r="A575" t="str">
        <f t="shared" si="8"/>
        <v>43879Georgia</v>
      </c>
      <c r="B575" t="s">
        <v>147</v>
      </c>
      <c r="C575" t="s">
        <v>148</v>
      </c>
      <c r="D575" t="s">
        <v>73</v>
      </c>
      <c r="F575" s="6">
        <v>43879</v>
      </c>
      <c r="G575">
        <v>-4</v>
      </c>
      <c r="H575">
        <v>-5</v>
      </c>
      <c r="I575">
        <v>-23</v>
      </c>
      <c r="J575">
        <v>1</v>
      </c>
      <c r="K575">
        <v>-5</v>
      </c>
      <c r="L575">
        <v>3</v>
      </c>
      <c r="M575" t="str">
        <f>VLOOKUP(D575,StateLookup!A:A,1,FALSE)</f>
        <v>Georgia</v>
      </c>
    </row>
    <row r="576" spans="1:13" x14ac:dyDescent="0.25">
      <c r="A576" t="str">
        <f t="shared" si="8"/>
        <v>43880Georgia</v>
      </c>
      <c r="B576" t="s">
        <v>147</v>
      </c>
      <c r="C576" t="s">
        <v>148</v>
      </c>
      <c r="D576" t="s">
        <v>73</v>
      </c>
      <c r="F576" s="6">
        <v>43880</v>
      </c>
      <c r="G576">
        <v>2</v>
      </c>
      <c r="H576">
        <v>0</v>
      </c>
      <c r="I576">
        <v>2</v>
      </c>
      <c r="J576">
        <v>3</v>
      </c>
      <c r="K576">
        <v>-2</v>
      </c>
      <c r="L576">
        <v>1</v>
      </c>
      <c r="M576" t="str">
        <f>VLOOKUP(D576,StateLookup!A:A,1,FALSE)</f>
        <v>Georgia</v>
      </c>
    </row>
    <row r="577" spans="1:13" x14ac:dyDescent="0.25">
      <c r="A577" t="str">
        <f t="shared" si="8"/>
        <v>43881Georgia</v>
      </c>
      <c r="B577" t="s">
        <v>147</v>
      </c>
      <c r="C577" t="s">
        <v>148</v>
      </c>
      <c r="D577" t="s">
        <v>73</v>
      </c>
      <c r="F577" s="6">
        <v>43881</v>
      </c>
      <c r="G577">
        <v>-6</v>
      </c>
      <c r="H577">
        <v>-7</v>
      </c>
      <c r="I577">
        <v>-36</v>
      </c>
      <c r="J577">
        <v>-1</v>
      </c>
      <c r="K577">
        <v>-4</v>
      </c>
      <c r="L577">
        <v>4</v>
      </c>
      <c r="M577" t="str">
        <f>VLOOKUP(D577,StateLookup!A:A,1,FALSE)</f>
        <v>Georgia</v>
      </c>
    </row>
    <row r="578" spans="1:13" x14ac:dyDescent="0.25">
      <c r="A578" t="str">
        <f t="shared" si="8"/>
        <v>43882Georgia</v>
      </c>
      <c r="B578" t="s">
        <v>147</v>
      </c>
      <c r="C578" t="s">
        <v>148</v>
      </c>
      <c r="D578" t="s">
        <v>73</v>
      </c>
      <c r="F578" s="6">
        <v>43882</v>
      </c>
      <c r="G578">
        <v>2</v>
      </c>
      <c r="H578">
        <v>-1</v>
      </c>
      <c r="I578">
        <v>23</v>
      </c>
      <c r="J578">
        <v>4</v>
      </c>
      <c r="K578">
        <v>-3</v>
      </c>
      <c r="L578">
        <v>0</v>
      </c>
      <c r="M578" t="str">
        <f>VLOOKUP(D578,StateLookup!A:A,1,FALSE)</f>
        <v>Georgia</v>
      </c>
    </row>
    <row r="579" spans="1:13" x14ac:dyDescent="0.25">
      <c r="A579" t="str">
        <f t="shared" ref="A579:A642" si="9">F579&amp;D579</f>
        <v>43883Georgia</v>
      </c>
      <c r="B579" t="s">
        <v>147</v>
      </c>
      <c r="C579" t="s">
        <v>148</v>
      </c>
      <c r="D579" t="s">
        <v>73</v>
      </c>
      <c r="F579" s="6">
        <v>43883</v>
      </c>
      <c r="G579">
        <v>5</v>
      </c>
      <c r="H579">
        <v>0</v>
      </c>
      <c r="I579">
        <v>48</v>
      </c>
      <c r="J579">
        <v>4</v>
      </c>
      <c r="K579">
        <v>4</v>
      </c>
      <c r="L579">
        <v>-1</v>
      </c>
      <c r="M579" t="str">
        <f>VLOOKUP(D579,StateLookup!A:A,1,FALSE)</f>
        <v>Georgia</v>
      </c>
    </row>
    <row r="580" spans="1:13" x14ac:dyDescent="0.25">
      <c r="A580" t="str">
        <f t="shared" si="9"/>
        <v>43884Georgia</v>
      </c>
      <c r="B580" t="s">
        <v>147</v>
      </c>
      <c r="C580" t="s">
        <v>148</v>
      </c>
      <c r="D580" t="s">
        <v>73</v>
      </c>
      <c r="F580" s="6">
        <v>43884</v>
      </c>
      <c r="G580">
        <v>2</v>
      </c>
      <c r="H580">
        <v>1</v>
      </c>
      <c r="I580">
        <v>20</v>
      </c>
      <c r="J580">
        <v>3</v>
      </c>
      <c r="K580">
        <v>1</v>
      </c>
      <c r="L580">
        <v>-1</v>
      </c>
      <c r="M580" t="str">
        <f>VLOOKUP(D580,StateLookup!A:A,1,FALSE)</f>
        <v>Georgia</v>
      </c>
    </row>
    <row r="581" spans="1:13" x14ac:dyDescent="0.25">
      <c r="A581" t="str">
        <f t="shared" si="9"/>
        <v>43885Georgia</v>
      </c>
      <c r="B581" t="s">
        <v>147</v>
      </c>
      <c r="C581" t="s">
        <v>148</v>
      </c>
      <c r="D581" t="s">
        <v>73</v>
      </c>
      <c r="F581" s="6">
        <v>43885</v>
      </c>
      <c r="G581">
        <v>-5</v>
      </c>
      <c r="H581">
        <v>-4</v>
      </c>
      <c r="I581">
        <v>-21</v>
      </c>
      <c r="J581">
        <v>-2</v>
      </c>
      <c r="K581">
        <v>1</v>
      </c>
      <c r="L581">
        <v>1</v>
      </c>
      <c r="M581" t="str">
        <f>VLOOKUP(D581,StateLookup!A:A,1,FALSE)</f>
        <v>Georgia</v>
      </c>
    </row>
    <row r="582" spans="1:13" x14ac:dyDescent="0.25">
      <c r="A582" t="str">
        <f t="shared" si="9"/>
        <v>43886Georgia</v>
      </c>
      <c r="B582" t="s">
        <v>147</v>
      </c>
      <c r="C582" t="s">
        <v>148</v>
      </c>
      <c r="D582" t="s">
        <v>73</v>
      </c>
      <c r="F582" s="6">
        <v>43886</v>
      </c>
      <c r="G582">
        <v>5</v>
      </c>
      <c r="H582">
        <v>2</v>
      </c>
      <c r="I582">
        <v>9</v>
      </c>
      <c r="J582">
        <v>1</v>
      </c>
      <c r="K582">
        <v>2</v>
      </c>
      <c r="L582">
        <v>0</v>
      </c>
      <c r="M582" t="str">
        <f>VLOOKUP(D582,StateLookup!A:A,1,FALSE)</f>
        <v>Georgia</v>
      </c>
    </row>
    <row r="583" spans="1:13" x14ac:dyDescent="0.25">
      <c r="A583" t="str">
        <f t="shared" si="9"/>
        <v>43887Georgia</v>
      </c>
      <c r="B583" t="s">
        <v>147</v>
      </c>
      <c r="C583" t="s">
        <v>148</v>
      </c>
      <c r="D583" t="s">
        <v>73</v>
      </c>
      <c r="F583" s="6">
        <v>43887</v>
      </c>
      <c r="G583">
        <v>9</v>
      </c>
      <c r="H583">
        <v>3</v>
      </c>
      <c r="I583">
        <v>5</v>
      </c>
      <c r="J583">
        <v>4</v>
      </c>
      <c r="K583">
        <v>1</v>
      </c>
      <c r="L583">
        <v>-1</v>
      </c>
      <c r="M583" t="str">
        <f>VLOOKUP(D583,StateLookup!A:A,1,FALSE)</f>
        <v>Georgia</v>
      </c>
    </row>
    <row r="584" spans="1:13" x14ac:dyDescent="0.25">
      <c r="A584" t="str">
        <f t="shared" si="9"/>
        <v>43888Georgia</v>
      </c>
      <c r="B584" t="s">
        <v>147</v>
      </c>
      <c r="C584" t="s">
        <v>148</v>
      </c>
      <c r="D584" t="s">
        <v>73</v>
      </c>
      <c r="F584" s="6">
        <v>43888</v>
      </c>
      <c r="G584">
        <v>10</v>
      </c>
      <c r="H584">
        <v>5</v>
      </c>
      <c r="I584">
        <v>6</v>
      </c>
      <c r="J584">
        <v>6</v>
      </c>
      <c r="K584">
        <v>2</v>
      </c>
      <c r="L584">
        <v>-1</v>
      </c>
      <c r="M584" t="str">
        <f>VLOOKUP(D584,StateLookup!A:A,1,FALSE)</f>
        <v>Georgia</v>
      </c>
    </row>
    <row r="585" spans="1:13" x14ac:dyDescent="0.25">
      <c r="A585" t="str">
        <f t="shared" si="9"/>
        <v>43889Georgia</v>
      </c>
      <c r="B585" t="s">
        <v>147</v>
      </c>
      <c r="C585" t="s">
        <v>148</v>
      </c>
      <c r="D585" t="s">
        <v>73</v>
      </c>
      <c r="F585" s="6">
        <v>43889</v>
      </c>
      <c r="G585">
        <v>9</v>
      </c>
      <c r="H585">
        <v>4</v>
      </c>
      <c r="I585">
        <v>30</v>
      </c>
      <c r="J585">
        <v>7</v>
      </c>
      <c r="K585">
        <v>2</v>
      </c>
      <c r="L585">
        <v>-2</v>
      </c>
      <c r="M585" t="str">
        <f>VLOOKUP(D585,StateLookup!A:A,1,FALSE)</f>
        <v>Georgia</v>
      </c>
    </row>
    <row r="586" spans="1:13" x14ac:dyDescent="0.25">
      <c r="A586" t="str">
        <f t="shared" si="9"/>
        <v>43890Georgia</v>
      </c>
      <c r="B586" t="s">
        <v>147</v>
      </c>
      <c r="C586" t="s">
        <v>148</v>
      </c>
      <c r="D586" t="s">
        <v>73</v>
      </c>
      <c r="F586" s="6">
        <v>43890</v>
      </c>
      <c r="G586">
        <v>13</v>
      </c>
      <c r="H586">
        <v>6</v>
      </c>
      <c r="I586">
        <v>40</v>
      </c>
      <c r="J586">
        <v>12</v>
      </c>
      <c r="K586">
        <v>4</v>
      </c>
      <c r="L586">
        <v>-3</v>
      </c>
      <c r="M586" t="str">
        <f>VLOOKUP(D586,StateLookup!A:A,1,FALSE)</f>
        <v>Georgia</v>
      </c>
    </row>
    <row r="587" spans="1:13" x14ac:dyDescent="0.25">
      <c r="A587" t="str">
        <f t="shared" si="9"/>
        <v>43891Georgia</v>
      </c>
      <c r="B587" t="s">
        <v>147</v>
      </c>
      <c r="C587" t="s">
        <v>148</v>
      </c>
      <c r="D587" t="s">
        <v>73</v>
      </c>
      <c r="F587" s="6">
        <v>43891</v>
      </c>
      <c r="G587">
        <v>13</v>
      </c>
      <c r="H587">
        <v>7</v>
      </c>
      <c r="I587">
        <v>49</v>
      </c>
      <c r="J587">
        <v>8</v>
      </c>
      <c r="K587">
        <v>2</v>
      </c>
      <c r="L587">
        <v>-2</v>
      </c>
      <c r="M587" t="str">
        <f>VLOOKUP(D587,StateLookup!A:A,1,FALSE)</f>
        <v>Georgia</v>
      </c>
    </row>
    <row r="588" spans="1:13" x14ac:dyDescent="0.25">
      <c r="A588" t="str">
        <f t="shared" si="9"/>
        <v>43892Georgia</v>
      </c>
      <c r="B588" t="s">
        <v>147</v>
      </c>
      <c r="C588" t="s">
        <v>148</v>
      </c>
      <c r="D588" t="s">
        <v>73</v>
      </c>
      <c r="F588" s="6">
        <v>43892</v>
      </c>
      <c r="G588">
        <v>4</v>
      </c>
      <c r="H588">
        <v>3</v>
      </c>
      <c r="I588">
        <v>-9</v>
      </c>
      <c r="J588">
        <v>0</v>
      </c>
      <c r="K588">
        <v>2</v>
      </c>
      <c r="L588">
        <v>0</v>
      </c>
      <c r="M588" t="str">
        <f>VLOOKUP(D588,StateLookup!A:A,1,FALSE)</f>
        <v>Georgia</v>
      </c>
    </row>
    <row r="589" spans="1:13" x14ac:dyDescent="0.25">
      <c r="A589" t="str">
        <f t="shared" si="9"/>
        <v>43893Georgia</v>
      </c>
      <c r="B589" t="s">
        <v>147</v>
      </c>
      <c r="C589" t="s">
        <v>148</v>
      </c>
      <c r="D589" t="s">
        <v>73</v>
      </c>
      <c r="F589" s="6">
        <v>43893</v>
      </c>
      <c r="G589">
        <v>10</v>
      </c>
      <c r="H589">
        <v>11</v>
      </c>
      <c r="I589">
        <v>0</v>
      </c>
      <c r="J589">
        <v>0</v>
      </c>
      <c r="K589">
        <v>1</v>
      </c>
      <c r="L589">
        <v>0</v>
      </c>
      <c r="M589" t="str">
        <f>VLOOKUP(D589,StateLookup!A:A,1,FALSE)</f>
        <v>Georgia</v>
      </c>
    </row>
    <row r="590" spans="1:13" x14ac:dyDescent="0.25">
      <c r="A590" t="str">
        <f t="shared" si="9"/>
        <v>43894Georgia</v>
      </c>
      <c r="B590" t="s">
        <v>147</v>
      </c>
      <c r="C590" t="s">
        <v>148</v>
      </c>
      <c r="D590" t="s">
        <v>73</v>
      </c>
      <c r="F590" s="6">
        <v>43894</v>
      </c>
      <c r="G590">
        <v>3</v>
      </c>
      <c r="H590">
        <v>0</v>
      </c>
      <c r="I590">
        <v>-19</v>
      </c>
      <c r="J590">
        <v>-2</v>
      </c>
      <c r="K590">
        <v>0</v>
      </c>
      <c r="L590">
        <v>1</v>
      </c>
      <c r="M590" t="str">
        <f>VLOOKUP(D590,StateLookup!A:A,1,FALSE)</f>
        <v>Georgia</v>
      </c>
    </row>
    <row r="591" spans="1:13" x14ac:dyDescent="0.25">
      <c r="A591" t="str">
        <f t="shared" si="9"/>
        <v>43895Georgia</v>
      </c>
      <c r="B591" t="s">
        <v>147</v>
      </c>
      <c r="C591" t="s">
        <v>148</v>
      </c>
      <c r="D591" t="s">
        <v>73</v>
      </c>
      <c r="F591" s="6">
        <v>43895</v>
      </c>
      <c r="G591">
        <v>1</v>
      </c>
      <c r="H591">
        <v>0</v>
      </c>
      <c r="I591">
        <v>-30</v>
      </c>
      <c r="J591">
        <v>-1</v>
      </c>
      <c r="K591">
        <v>-1</v>
      </c>
      <c r="L591">
        <v>2</v>
      </c>
      <c r="M591" t="str">
        <f>VLOOKUP(D591,StateLookup!A:A,1,FALSE)</f>
        <v>Georgia</v>
      </c>
    </row>
    <row r="592" spans="1:13" x14ac:dyDescent="0.25">
      <c r="A592" t="str">
        <f t="shared" si="9"/>
        <v>43896Georgia</v>
      </c>
      <c r="B592" t="s">
        <v>147</v>
      </c>
      <c r="C592" t="s">
        <v>148</v>
      </c>
      <c r="D592" t="s">
        <v>73</v>
      </c>
      <c r="F592" s="6">
        <v>43896</v>
      </c>
      <c r="G592">
        <v>7</v>
      </c>
      <c r="H592">
        <v>3</v>
      </c>
      <c r="I592">
        <v>44</v>
      </c>
      <c r="J592">
        <v>5</v>
      </c>
      <c r="K592">
        <v>1</v>
      </c>
      <c r="L592">
        <v>-2</v>
      </c>
      <c r="M592" t="str">
        <f>VLOOKUP(D592,StateLookup!A:A,1,FALSE)</f>
        <v>Georgia</v>
      </c>
    </row>
    <row r="593" spans="1:13" x14ac:dyDescent="0.25">
      <c r="A593" t="str">
        <f t="shared" si="9"/>
        <v>43897Georgia</v>
      </c>
      <c r="B593" t="s">
        <v>147</v>
      </c>
      <c r="C593" t="s">
        <v>148</v>
      </c>
      <c r="D593" t="s">
        <v>73</v>
      </c>
      <c r="F593" s="6">
        <v>43897</v>
      </c>
      <c r="G593">
        <v>10</v>
      </c>
      <c r="H593">
        <v>5</v>
      </c>
      <c r="I593">
        <v>79</v>
      </c>
      <c r="J593">
        <v>9</v>
      </c>
      <c r="K593">
        <v>5</v>
      </c>
      <c r="L593">
        <v>-2</v>
      </c>
      <c r="M593" t="str">
        <f>VLOOKUP(D593,StateLookup!A:A,1,FALSE)</f>
        <v>Georgia</v>
      </c>
    </row>
    <row r="594" spans="1:13" x14ac:dyDescent="0.25">
      <c r="A594" t="str">
        <f t="shared" si="9"/>
        <v>43898Georgia</v>
      </c>
      <c r="B594" t="s">
        <v>147</v>
      </c>
      <c r="C594" t="s">
        <v>148</v>
      </c>
      <c r="D594" t="s">
        <v>73</v>
      </c>
      <c r="F594" s="6">
        <v>43898</v>
      </c>
      <c r="G594">
        <v>8</v>
      </c>
      <c r="H594">
        <v>4</v>
      </c>
      <c r="I594">
        <v>57</v>
      </c>
      <c r="J594">
        <v>4</v>
      </c>
      <c r="K594">
        <v>1</v>
      </c>
      <c r="L594">
        <v>-1</v>
      </c>
      <c r="M594" t="str">
        <f>VLOOKUP(D594,StateLookup!A:A,1,FALSE)</f>
        <v>Georgia</v>
      </c>
    </row>
    <row r="595" spans="1:13" x14ac:dyDescent="0.25">
      <c r="A595" t="str">
        <f t="shared" si="9"/>
        <v>43899Georgia</v>
      </c>
      <c r="B595" t="s">
        <v>147</v>
      </c>
      <c r="C595" t="s">
        <v>148</v>
      </c>
      <c r="D595" t="s">
        <v>73</v>
      </c>
      <c r="F595" s="6">
        <v>43899</v>
      </c>
      <c r="G595">
        <v>7</v>
      </c>
      <c r="H595">
        <v>8</v>
      </c>
      <c r="I595">
        <v>53</v>
      </c>
      <c r="J595">
        <v>0</v>
      </c>
      <c r="K595">
        <v>2</v>
      </c>
      <c r="L595">
        <v>-1</v>
      </c>
      <c r="M595" t="str">
        <f>VLOOKUP(D595,StateLookup!A:A,1,FALSE)</f>
        <v>Georgia</v>
      </c>
    </row>
    <row r="596" spans="1:13" x14ac:dyDescent="0.25">
      <c r="A596" t="str">
        <f t="shared" si="9"/>
        <v>43900Georgia</v>
      </c>
      <c r="B596" t="s">
        <v>147</v>
      </c>
      <c r="C596" t="s">
        <v>148</v>
      </c>
      <c r="D596" t="s">
        <v>73</v>
      </c>
      <c r="F596" s="6">
        <v>43900</v>
      </c>
      <c r="G596">
        <v>5</v>
      </c>
      <c r="H596">
        <v>8</v>
      </c>
      <c r="I596">
        <v>18</v>
      </c>
      <c r="J596">
        <v>-3</v>
      </c>
      <c r="K596">
        <v>-1</v>
      </c>
      <c r="L596">
        <v>1</v>
      </c>
      <c r="M596" t="str">
        <f>VLOOKUP(D596,StateLookup!A:A,1,FALSE)</f>
        <v>Georgia</v>
      </c>
    </row>
    <row r="597" spans="1:13" x14ac:dyDescent="0.25">
      <c r="A597" t="str">
        <f t="shared" si="9"/>
        <v>43901Georgia</v>
      </c>
      <c r="B597" t="s">
        <v>147</v>
      </c>
      <c r="C597" t="s">
        <v>148</v>
      </c>
      <c r="D597" t="s">
        <v>73</v>
      </c>
      <c r="F597" s="6">
        <v>43901</v>
      </c>
      <c r="G597">
        <v>6</v>
      </c>
      <c r="H597">
        <v>7</v>
      </c>
      <c r="I597">
        <v>38</v>
      </c>
      <c r="J597">
        <v>0</v>
      </c>
      <c r="K597">
        <v>-1</v>
      </c>
      <c r="L597">
        <v>0</v>
      </c>
      <c r="M597" t="str">
        <f>VLOOKUP(D597,StateLookup!A:A,1,FALSE)</f>
        <v>Georgia</v>
      </c>
    </row>
    <row r="598" spans="1:13" x14ac:dyDescent="0.25">
      <c r="A598" t="str">
        <f t="shared" si="9"/>
        <v>43902Georgia</v>
      </c>
      <c r="B598" t="s">
        <v>147</v>
      </c>
      <c r="C598" t="s">
        <v>148</v>
      </c>
      <c r="D598" t="s">
        <v>73</v>
      </c>
      <c r="F598" s="6">
        <v>43902</v>
      </c>
      <c r="G598">
        <v>8</v>
      </c>
      <c r="H598">
        <v>24</v>
      </c>
      <c r="I598">
        <v>23</v>
      </c>
      <c r="J598">
        <v>-2</v>
      </c>
      <c r="K598">
        <v>-1</v>
      </c>
      <c r="L598">
        <v>0</v>
      </c>
      <c r="M598" t="str">
        <f>VLOOKUP(D598,StateLookup!A:A,1,FALSE)</f>
        <v>Georgia</v>
      </c>
    </row>
    <row r="599" spans="1:13" x14ac:dyDescent="0.25">
      <c r="A599" t="str">
        <f t="shared" si="9"/>
        <v>43903Georgia</v>
      </c>
      <c r="B599" t="s">
        <v>147</v>
      </c>
      <c r="C599" t="s">
        <v>148</v>
      </c>
      <c r="D599" t="s">
        <v>73</v>
      </c>
      <c r="F599" s="6">
        <v>43903</v>
      </c>
      <c r="G599">
        <v>3</v>
      </c>
      <c r="H599">
        <v>33</v>
      </c>
      <c r="I599">
        <v>39</v>
      </c>
      <c r="J599">
        <v>-5</v>
      </c>
      <c r="K599">
        <v>-8</v>
      </c>
      <c r="L599">
        <v>1</v>
      </c>
      <c r="M599" t="str">
        <f>VLOOKUP(D599,StateLookup!A:A,1,FALSE)</f>
        <v>Georgia</v>
      </c>
    </row>
    <row r="600" spans="1:13" x14ac:dyDescent="0.25">
      <c r="A600" t="str">
        <f t="shared" si="9"/>
        <v>43904Georgia</v>
      </c>
      <c r="B600" t="s">
        <v>147</v>
      </c>
      <c r="C600" t="s">
        <v>148</v>
      </c>
      <c r="D600" t="s">
        <v>73</v>
      </c>
      <c r="F600" s="6">
        <v>43904</v>
      </c>
      <c r="G600">
        <v>-4</v>
      </c>
      <c r="H600">
        <v>17</v>
      </c>
      <c r="I600">
        <v>50</v>
      </c>
      <c r="J600">
        <v>-4</v>
      </c>
      <c r="K600">
        <v>0</v>
      </c>
      <c r="L600">
        <v>2</v>
      </c>
      <c r="M600" t="str">
        <f>VLOOKUP(D600,StateLookup!A:A,1,FALSE)</f>
        <v>Georgia</v>
      </c>
    </row>
    <row r="601" spans="1:13" x14ac:dyDescent="0.25">
      <c r="A601" t="str">
        <f t="shared" si="9"/>
        <v>43905Georgia</v>
      </c>
      <c r="B601" t="s">
        <v>147</v>
      </c>
      <c r="C601" t="s">
        <v>148</v>
      </c>
      <c r="D601" t="s">
        <v>73</v>
      </c>
      <c r="F601" s="6">
        <v>43905</v>
      </c>
      <c r="G601">
        <v>-12</v>
      </c>
      <c r="H601">
        <v>8</v>
      </c>
      <c r="I601">
        <v>2</v>
      </c>
      <c r="J601">
        <v>-13</v>
      </c>
      <c r="K601">
        <v>-9</v>
      </c>
      <c r="L601">
        <v>3</v>
      </c>
      <c r="M601" t="str">
        <f>VLOOKUP(D601,StateLookup!A:A,1,FALSE)</f>
        <v>Georgia</v>
      </c>
    </row>
    <row r="602" spans="1:13" x14ac:dyDescent="0.25">
      <c r="A602" t="str">
        <f t="shared" si="9"/>
        <v>43906Georgia</v>
      </c>
      <c r="B602" t="s">
        <v>147</v>
      </c>
      <c r="C602" t="s">
        <v>148</v>
      </c>
      <c r="D602" t="s">
        <v>73</v>
      </c>
      <c r="F602" s="6">
        <v>43906</v>
      </c>
      <c r="G602">
        <v>-8</v>
      </c>
      <c r="H602">
        <v>18</v>
      </c>
      <c r="I602">
        <v>-4</v>
      </c>
      <c r="J602">
        <v>-20</v>
      </c>
      <c r="K602">
        <v>-20</v>
      </c>
      <c r="L602">
        <v>7</v>
      </c>
      <c r="M602" t="str">
        <f>VLOOKUP(D602,StateLookup!A:A,1,FALSE)</f>
        <v>Georgia</v>
      </c>
    </row>
    <row r="603" spans="1:13" x14ac:dyDescent="0.25">
      <c r="A603" t="str">
        <f t="shared" si="9"/>
        <v>43907Georgia</v>
      </c>
      <c r="B603" t="s">
        <v>147</v>
      </c>
      <c r="C603" t="s">
        <v>148</v>
      </c>
      <c r="D603" t="s">
        <v>73</v>
      </c>
      <c r="F603" s="6">
        <v>43907</v>
      </c>
      <c r="G603">
        <v>-14</v>
      </c>
      <c r="H603">
        <v>13</v>
      </c>
      <c r="I603">
        <v>12</v>
      </c>
      <c r="J603">
        <v>-21</v>
      </c>
      <c r="K603">
        <v>-25</v>
      </c>
      <c r="L603">
        <v>11</v>
      </c>
      <c r="M603" t="str">
        <f>VLOOKUP(D603,StateLookup!A:A,1,FALSE)</f>
        <v>Georgia</v>
      </c>
    </row>
    <row r="604" spans="1:13" x14ac:dyDescent="0.25">
      <c r="A604" t="str">
        <f t="shared" si="9"/>
        <v>43908Georgia</v>
      </c>
      <c r="B604" t="s">
        <v>147</v>
      </c>
      <c r="C604" t="s">
        <v>148</v>
      </c>
      <c r="D604" t="s">
        <v>73</v>
      </c>
      <c r="F604" s="6">
        <v>43908</v>
      </c>
      <c r="G604">
        <v>-18</v>
      </c>
      <c r="H604">
        <v>7</v>
      </c>
      <c r="I604">
        <v>24</v>
      </c>
      <c r="J604">
        <v>-24</v>
      </c>
      <c r="K604">
        <v>-29</v>
      </c>
      <c r="L604">
        <v>12</v>
      </c>
      <c r="M604" t="str">
        <f>VLOOKUP(D604,StateLookup!A:A,1,FALSE)</f>
        <v>Georgia</v>
      </c>
    </row>
    <row r="605" spans="1:13" x14ac:dyDescent="0.25">
      <c r="A605" t="str">
        <f t="shared" si="9"/>
        <v>43909Georgia</v>
      </c>
      <c r="B605" t="s">
        <v>147</v>
      </c>
      <c r="C605" t="s">
        <v>148</v>
      </c>
      <c r="D605" t="s">
        <v>73</v>
      </c>
      <c r="F605" s="6">
        <v>43909</v>
      </c>
      <c r="G605">
        <v>-21</v>
      </c>
      <c r="H605">
        <v>10</v>
      </c>
      <c r="I605">
        <v>27</v>
      </c>
      <c r="J605">
        <v>-29</v>
      </c>
      <c r="K605">
        <v>-31</v>
      </c>
      <c r="L605">
        <v>13</v>
      </c>
      <c r="M605" t="str">
        <f>VLOOKUP(D605,StateLookup!A:A,1,FALSE)</f>
        <v>Georgia</v>
      </c>
    </row>
    <row r="606" spans="1:13" x14ac:dyDescent="0.25">
      <c r="A606" t="str">
        <f t="shared" si="9"/>
        <v>43910Georgia</v>
      </c>
      <c r="B606" t="s">
        <v>147</v>
      </c>
      <c r="C606" t="s">
        <v>148</v>
      </c>
      <c r="D606" t="s">
        <v>73</v>
      </c>
      <c r="F606" s="6">
        <v>43910</v>
      </c>
      <c r="G606">
        <v>-24</v>
      </c>
      <c r="H606">
        <v>8</v>
      </c>
      <c r="I606">
        <v>46</v>
      </c>
      <c r="J606">
        <v>-30</v>
      </c>
      <c r="K606">
        <v>-32</v>
      </c>
      <c r="L606">
        <v>13</v>
      </c>
      <c r="M606" t="str">
        <f>VLOOKUP(D606,StateLookup!A:A,1,FALSE)</f>
        <v>Georgia</v>
      </c>
    </row>
    <row r="607" spans="1:13" x14ac:dyDescent="0.25">
      <c r="A607" t="str">
        <f t="shared" si="9"/>
        <v>43911Georgia</v>
      </c>
      <c r="B607" t="s">
        <v>147</v>
      </c>
      <c r="C607" t="s">
        <v>148</v>
      </c>
      <c r="D607" t="s">
        <v>73</v>
      </c>
      <c r="F607" s="6">
        <v>43911</v>
      </c>
      <c r="G607">
        <v>-31</v>
      </c>
      <c r="H607">
        <v>4</v>
      </c>
      <c r="I607">
        <v>33</v>
      </c>
      <c r="J607">
        <v>-27</v>
      </c>
      <c r="K607">
        <v>-18</v>
      </c>
      <c r="L607">
        <v>9</v>
      </c>
      <c r="M607" t="str">
        <f>VLOOKUP(D607,StateLookup!A:A,1,FALSE)</f>
        <v>Georgia</v>
      </c>
    </row>
    <row r="608" spans="1:13" x14ac:dyDescent="0.25">
      <c r="A608" t="str">
        <f t="shared" si="9"/>
        <v>43912Georgia</v>
      </c>
      <c r="B608" t="s">
        <v>147</v>
      </c>
      <c r="C608" t="s">
        <v>148</v>
      </c>
      <c r="D608" t="s">
        <v>73</v>
      </c>
      <c r="F608" s="6">
        <v>43912</v>
      </c>
      <c r="G608">
        <v>-39</v>
      </c>
      <c r="H608">
        <v>-10</v>
      </c>
      <c r="I608">
        <v>-18</v>
      </c>
      <c r="J608">
        <v>-42</v>
      </c>
      <c r="K608">
        <v>-29</v>
      </c>
      <c r="L608">
        <v>10</v>
      </c>
      <c r="M608" t="str">
        <f>VLOOKUP(D608,StateLookup!A:A,1,FALSE)</f>
        <v>Georgia</v>
      </c>
    </row>
    <row r="609" spans="1:13" x14ac:dyDescent="0.25">
      <c r="A609" t="str">
        <f t="shared" si="9"/>
        <v>43913Georgia</v>
      </c>
      <c r="B609" t="s">
        <v>147</v>
      </c>
      <c r="C609" t="s">
        <v>148</v>
      </c>
      <c r="D609" t="s">
        <v>73</v>
      </c>
      <c r="F609" s="6">
        <v>43913</v>
      </c>
      <c r="G609">
        <v>-35</v>
      </c>
      <c r="H609">
        <v>-6</v>
      </c>
      <c r="I609">
        <v>-40</v>
      </c>
      <c r="J609">
        <v>-43</v>
      </c>
      <c r="K609">
        <v>-38</v>
      </c>
      <c r="L609">
        <v>16</v>
      </c>
      <c r="M609" t="str">
        <f>VLOOKUP(D609,StateLookup!A:A,1,FALSE)</f>
        <v>Georgia</v>
      </c>
    </row>
    <row r="610" spans="1:13" x14ac:dyDescent="0.25">
      <c r="A610" t="str">
        <f t="shared" si="9"/>
        <v>43914Georgia</v>
      </c>
      <c r="B610" t="s">
        <v>147</v>
      </c>
      <c r="C610" t="s">
        <v>148</v>
      </c>
      <c r="D610" t="s">
        <v>73</v>
      </c>
      <c r="F610" s="6">
        <v>43914</v>
      </c>
      <c r="G610">
        <v>-35</v>
      </c>
      <c r="H610">
        <v>-6</v>
      </c>
      <c r="I610">
        <v>-23</v>
      </c>
      <c r="J610">
        <v>-40</v>
      </c>
      <c r="K610">
        <v>-41</v>
      </c>
      <c r="L610">
        <v>18</v>
      </c>
      <c r="M610" t="str">
        <f>VLOOKUP(D610,StateLookup!A:A,1,FALSE)</f>
        <v>Georgia</v>
      </c>
    </row>
    <row r="611" spans="1:13" x14ac:dyDescent="0.25">
      <c r="A611" t="str">
        <f t="shared" si="9"/>
        <v>43915Georgia</v>
      </c>
      <c r="B611" t="s">
        <v>147</v>
      </c>
      <c r="C611" t="s">
        <v>148</v>
      </c>
      <c r="D611" t="s">
        <v>73</v>
      </c>
      <c r="F611" s="6">
        <v>43915</v>
      </c>
      <c r="G611">
        <v>-33</v>
      </c>
      <c r="H611">
        <v>-8</v>
      </c>
      <c r="I611">
        <v>19</v>
      </c>
      <c r="J611">
        <v>-39</v>
      </c>
      <c r="K611">
        <v>-42</v>
      </c>
      <c r="L611">
        <v>17</v>
      </c>
      <c r="M611" t="str">
        <f>VLOOKUP(D611,StateLookup!A:A,1,FALSE)</f>
        <v>Georgia</v>
      </c>
    </row>
    <row r="612" spans="1:13" x14ac:dyDescent="0.25">
      <c r="A612" t="str">
        <f t="shared" si="9"/>
        <v>43916Georgia</v>
      </c>
      <c r="B612" t="s">
        <v>147</v>
      </c>
      <c r="C612" t="s">
        <v>148</v>
      </c>
      <c r="D612" t="s">
        <v>73</v>
      </c>
      <c r="F612" s="6">
        <v>43916</v>
      </c>
      <c r="G612">
        <v>-34</v>
      </c>
      <c r="H612">
        <v>-8</v>
      </c>
      <c r="I612">
        <v>3</v>
      </c>
      <c r="J612">
        <v>-43</v>
      </c>
      <c r="K612">
        <v>-43</v>
      </c>
      <c r="L612">
        <v>18</v>
      </c>
      <c r="M612" t="str">
        <f>VLOOKUP(D612,StateLookup!A:A,1,FALSE)</f>
        <v>Georgia</v>
      </c>
    </row>
    <row r="613" spans="1:13" x14ac:dyDescent="0.25">
      <c r="A613" t="str">
        <f t="shared" si="9"/>
        <v>43917Georgia</v>
      </c>
      <c r="B613" t="s">
        <v>147</v>
      </c>
      <c r="C613" t="s">
        <v>148</v>
      </c>
      <c r="D613" t="s">
        <v>73</v>
      </c>
      <c r="F613" s="6">
        <v>43917</v>
      </c>
      <c r="G613">
        <v>-35</v>
      </c>
      <c r="H613">
        <v>-9</v>
      </c>
      <c r="I613">
        <v>33</v>
      </c>
      <c r="J613">
        <v>-45</v>
      </c>
      <c r="K613">
        <v>-42</v>
      </c>
      <c r="L613">
        <v>18</v>
      </c>
      <c r="M613" t="str">
        <f>VLOOKUP(D613,StateLookup!A:A,1,FALSE)</f>
        <v>Georgia</v>
      </c>
    </row>
    <row r="614" spans="1:13" x14ac:dyDescent="0.25">
      <c r="A614" t="str">
        <f t="shared" si="9"/>
        <v>43918Georgia</v>
      </c>
      <c r="B614" t="s">
        <v>147</v>
      </c>
      <c r="C614" t="s">
        <v>148</v>
      </c>
      <c r="D614" t="s">
        <v>73</v>
      </c>
      <c r="F614" s="6">
        <v>43918</v>
      </c>
      <c r="G614">
        <v>-39</v>
      </c>
      <c r="H614">
        <v>-10</v>
      </c>
      <c r="I614">
        <v>14</v>
      </c>
      <c r="J614">
        <v>-43</v>
      </c>
      <c r="K614">
        <v>-28</v>
      </c>
      <c r="L614">
        <v>12</v>
      </c>
      <c r="M614" t="str">
        <f>VLOOKUP(D614,StateLookup!A:A,1,FALSE)</f>
        <v>Georgia</v>
      </c>
    </row>
    <row r="615" spans="1:13" x14ac:dyDescent="0.25">
      <c r="A615" t="str">
        <f t="shared" si="9"/>
        <v>43919Georgia</v>
      </c>
      <c r="B615" t="s">
        <v>147</v>
      </c>
      <c r="C615" t="s">
        <v>148</v>
      </c>
      <c r="D615" t="s">
        <v>73</v>
      </c>
      <c r="F615" s="6">
        <v>43919</v>
      </c>
      <c r="G615">
        <v>-42</v>
      </c>
      <c r="H615">
        <v>-17</v>
      </c>
      <c r="I615">
        <v>-2</v>
      </c>
      <c r="J615">
        <v>-52</v>
      </c>
      <c r="K615">
        <v>-37</v>
      </c>
      <c r="L615">
        <v>11</v>
      </c>
      <c r="M615" t="str">
        <f>VLOOKUP(D615,StateLookup!A:A,1,FALSE)</f>
        <v>Georgia</v>
      </c>
    </row>
    <row r="616" spans="1:13" x14ac:dyDescent="0.25">
      <c r="A616" t="str">
        <f t="shared" si="9"/>
        <v>43920Georgia</v>
      </c>
      <c r="B616" t="s">
        <v>147</v>
      </c>
      <c r="C616" t="s">
        <v>148</v>
      </c>
      <c r="D616" t="s">
        <v>73</v>
      </c>
      <c r="F616" s="6">
        <v>43920</v>
      </c>
      <c r="G616">
        <v>-34</v>
      </c>
      <c r="H616">
        <v>-10</v>
      </c>
      <c r="I616">
        <v>2</v>
      </c>
      <c r="J616">
        <v>-47</v>
      </c>
      <c r="K616">
        <v>-44</v>
      </c>
      <c r="L616">
        <v>16</v>
      </c>
      <c r="M616" t="str">
        <f>VLOOKUP(D616,StateLookup!A:A,1,FALSE)</f>
        <v>Georgia</v>
      </c>
    </row>
    <row r="617" spans="1:13" x14ac:dyDescent="0.25">
      <c r="A617" t="str">
        <f t="shared" si="9"/>
        <v>43921Georgia</v>
      </c>
      <c r="B617" t="s">
        <v>147</v>
      </c>
      <c r="C617" t="s">
        <v>148</v>
      </c>
      <c r="D617" t="s">
        <v>73</v>
      </c>
      <c r="F617" s="6">
        <v>43921</v>
      </c>
      <c r="G617">
        <v>-37</v>
      </c>
      <c r="H617">
        <v>-11</v>
      </c>
      <c r="I617">
        <v>-36</v>
      </c>
      <c r="J617">
        <v>-46</v>
      </c>
      <c r="K617">
        <v>-47</v>
      </c>
      <c r="L617">
        <v>20</v>
      </c>
      <c r="M617" t="str">
        <f>VLOOKUP(D617,StateLookup!A:A,1,FALSE)</f>
        <v>Georgia</v>
      </c>
    </row>
    <row r="618" spans="1:13" x14ac:dyDescent="0.25">
      <c r="A618" t="str">
        <f t="shared" si="9"/>
        <v>43922Georgia</v>
      </c>
      <c r="B618" t="s">
        <v>147</v>
      </c>
      <c r="C618" t="s">
        <v>148</v>
      </c>
      <c r="D618" t="s">
        <v>73</v>
      </c>
      <c r="F618" s="6">
        <v>43922</v>
      </c>
      <c r="G618">
        <v>-30</v>
      </c>
      <c r="H618">
        <v>1</v>
      </c>
      <c r="I618">
        <v>-5</v>
      </c>
      <c r="J618">
        <v>-44</v>
      </c>
      <c r="K618">
        <v>-47</v>
      </c>
      <c r="L618">
        <v>18</v>
      </c>
      <c r="M618" t="str">
        <f>VLOOKUP(D618,StateLookup!A:A,1,FALSE)</f>
        <v>Georgia</v>
      </c>
    </row>
    <row r="619" spans="1:13" x14ac:dyDescent="0.25">
      <c r="A619" t="str">
        <f t="shared" si="9"/>
        <v>43923Georgia</v>
      </c>
      <c r="B619" t="s">
        <v>147</v>
      </c>
      <c r="C619" t="s">
        <v>148</v>
      </c>
      <c r="D619" t="s">
        <v>73</v>
      </c>
      <c r="F619" s="6">
        <v>43923</v>
      </c>
      <c r="G619">
        <v>-29</v>
      </c>
      <c r="H619">
        <v>11</v>
      </c>
      <c r="I619">
        <v>-15</v>
      </c>
      <c r="J619">
        <v>-46</v>
      </c>
      <c r="K619">
        <v>-47</v>
      </c>
      <c r="L619">
        <v>19</v>
      </c>
      <c r="M619" t="str">
        <f>VLOOKUP(D619,StateLookup!A:A,1,FALSE)</f>
        <v>Georgia</v>
      </c>
    </row>
    <row r="620" spans="1:13" x14ac:dyDescent="0.25">
      <c r="A620" t="str">
        <f t="shared" si="9"/>
        <v>43924Georgia</v>
      </c>
      <c r="B620" t="s">
        <v>147</v>
      </c>
      <c r="C620" t="s">
        <v>148</v>
      </c>
      <c r="D620" t="s">
        <v>73</v>
      </c>
      <c r="F620" s="6">
        <v>43924</v>
      </c>
      <c r="G620">
        <v>-37</v>
      </c>
      <c r="H620">
        <v>0</v>
      </c>
      <c r="I620">
        <v>4</v>
      </c>
      <c r="J620">
        <v>-50</v>
      </c>
      <c r="K620">
        <v>-48</v>
      </c>
      <c r="L620">
        <v>20</v>
      </c>
      <c r="M620" t="str">
        <f>VLOOKUP(D620,StateLookup!A:A,1,FALSE)</f>
        <v>Georgia</v>
      </c>
    </row>
    <row r="621" spans="1:13" x14ac:dyDescent="0.25">
      <c r="A621" t="str">
        <f t="shared" si="9"/>
        <v>43925Georgia</v>
      </c>
      <c r="B621" t="s">
        <v>147</v>
      </c>
      <c r="C621" t="s">
        <v>148</v>
      </c>
      <c r="D621" t="s">
        <v>73</v>
      </c>
      <c r="F621" s="6">
        <v>43925</v>
      </c>
      <c r="G621">
        <v>-50</v>
      </c>
      <c r="H621">
        <v>-18</v>
      </c>
      <c r="I621">
        <v>-18</v>
      </c>
      <c r="J621">
        <v>-53</v>
      </c>
      <c r="K621">
        <v>-36</v>
      </c>
      <c r="L621">
        <v>16</v>
      </c>
      <c r="M621" t="str">
        <f>VLOOKUP(D621,StateLookup!A:A,1,FALSE)</f>
        <v>Georgia</v>
      </c>
    </row>
    <row r="622" spans="1:13" x14ac:dyDescent="0.25">
      <c r="A622" t="str">
        <f t="shared" si="9"/>
        <v>43926Georgia</v>
      </c>
      <c r="B622" t="s">
        <v>147</v>
      </c>
      <c r="C622" t="s">
        <v>148</v>
      </c>
      <c r="D622" t="s">
        <v>73</v>
      </c>
      <c r="F622" s="6">
        <v>43926</v>
      </c>
      <c r="G622">
        <v>-50</v>
      </c>
      <c r="H622">
        <v>-22</v>
      </c>
      <c r="I622">
        <v>-13</v>
      </c>
      <c r="J622">
        <v>-59</v>
      </c>
      <c r="K622">
        <v>-42</v>
      </c>
      <c r="L622">
        <v>13</v>
      </c>
      <c r="M622" t="str">
        <f>VLOOKUP(D622,StateLookup!A:A,1,FALSE)</f>
        <v>Georgia</v>
      </c>
    </row>
    <row r="623" spans="1:13" x14ac:dyDescent="0.25">
      <c r="A623" t="str">
        <f t="shared" si="9"/>
        <v>43927Georgia</v>
      </c>
      <c r="B623" t="s">
        <v>147</v>
      </c>
      <c r="C623" t="s">
        <v>148</v>
      </c>
      <c r="D623" t="s">
        <v>73</v>
      </c>
      <c r="F623" s="6">
        <v>43927</v>
      </c>
      <c r="G623">
        <v>-40</v>
      </c>
      <c r="H623">
        <v>-15</v>
      </c>
      <c r="I623">
        <v>-3</v>
      </c>
      <c r="J623">
        <v>-52</v>
      </c>
      <c r="K623">
        <v>-50</v>
      </c>
      <c r="L623">
        <v>19</v>
      </c>
      <c r="M623" t="str">
        <f>VLOOKUP(D623,StateLookup!A:A,1,FALSE)</f>
        <v>Georgia</v>
      </c>
    </row>
    <row r="624" spans="1:13" x14ac:dyDescent="0.25">
      <c r="A624" t="str">
        <f t="shared" si="9"/>
        <v>43928Georgia</v>
      </c>
      <c r="B624" t="s">
        <v>147</v>
      </c>
      <c r="C624" t="s">
        <v>148</v>
      </c>
      <c r="D624" t="s">
        <v>73</v>
      </c>
      <c r="F624" s="6">
        <v>43928</v>
      </c>
      <c r="G624">
        <v>-40</v>
      </c>
      <c r="H624">
        <v>-14</v>
      </c>
      <c r="I624">
        <v>-18</v>
      </c>
      <c r="J624">
        <v>-50</v>
      </c>
      <c r="K624">
        <v>-51</v>
      </c>
      <c r="L624">
        <v>21</v>
      </c>
      <c r="M624" t="str">
        <f>VLOOKUP(D624,StateLookup!A:A,1,FALSE)</f>
        <v>Georgia</v>
      </c>
    </row>
    <row r="625" spans="1:13" x14ac:dyDescent="0.25">
      <c r="A625" t="str">
        <f t="shared" si="9"/>
        <v>43929Georgia</v>
      </c>
      <c r="B625" t="s">
        <v>147</v>
      </c>
      <c r="C625" t="s">
        <v>148</v>
      </c>
      <c r="D625" t="s">
        <v>73</v>
      </c>
      <c r="F625" s="6">
        <v>43929</v>
      </c>
      <c r="G625">
        <v>-39</v>
      </c>
      <c r="H625">
        <v>-14</v>
      </c>
      <c r="I625">
        <v>-6</v>
      </c>
      <c r="J625">
        <v>-49</v>
      </c>
      <c r="K625">
        <v>-52</v>
      </c>
      <c r="L625">
        <v>20</v>
      </c>
      <c r="M625" t="str">
        <f>VLOOKUP(D625,StateLookup!A:A,1,FALSE)</f>
        <v>Georgia</v>
      </c>
    </row>
    <row r="626" spans="1:13" x14ac:dyDescent="0.25">
      <c r="A626" t="str">
        <f t="shared" si="9"/>
        <v>43930Georgia</v>
      </c>
      <c r="B626" t="s">
        <v>147</v>
      </c>
      <c r="C626" t="s">
        <v>148</v>
      </c>
      <c r="D626" t="s">
        <v>73</v>
      </c>
      <c r="F626" s="6">
        <v>43930</v>
      </c>
      <c r="G626">
        <v>-37</v>
      </c>
      <c r="H626">
        <v>-10</v>
      </c>
      <c r="I626">
        <v>-10</v>
      </c>
      <c r="J626">
        <v>-51</v>
      </c>
      <c r="K626">
        <v>-51</v>
      </c>
      <c r="L626">
        <v>21</v>
      </c>
      <c r="M626" t="str">
        <f>VLOOKUP(D626,StateLookup!A:A,1,FALSE)</f>
        <v>Georgia</v>
      </c>
    </row>
    <row r="627" spans="1:13" x14ac:dyDescent="0.25">
      <c r="A627" t="str">
        <f t="shared" si="9"/>
        <v>43931Georgia</v>
      </c>
      <c r="B627" t="s">
        <v>147</v>
      </c>
      <c r="C627" t="s">
        <v>148</v>
      </c>
      <c r="D627" t="s">
        <v>73</v>
      </c>
      <c r="F627" s="6">
        <v>43931</v>
      </c>
      <c r="G627">
        <v>-37</v>
      </c>
      <c r="H627">
        <v>-9</v>
      </c>
      <c r="I627">
        <v>13</v>
      </c>
      <c r="J627">
        <v>-53</v>
      </c>
      <c r="K627">
        <v>-54</v>
      </c>
      <c r="L627">
        <v>22</v>
      </c>
      <c r="M627" t="str">
        <f>VLOOKUP(D627,StateLookup!A:A,1,FALSE)</f>
        <v>Georgia</v>
      </c>
    </row>
    <row r="628" spans="1:13" x14ac:dyDescent="0.25">
      <c r="A628" t="str">
        <f t="shared" si="9"/>
        <v>43932Georgia</v>
      </c>
      <c r="B628" t="s">
        <v>147</v>
      </c>
      <c r="C628" t="s">
        <v>148</v>
      </c>
      <c r="D628" t="s">
        <v>73</v>
      </c>
      <c r="F628" s="6">
        <v>43932</v>
      </c>
      <c r="G628">
        <v>-40</v>
      </c>
      <c r="H628">
        <v>-5</v>
      </c>
      <c r="I628">
        <v>3</v>
      </c>
      <c r="J628">
        <v>-53</v>
      </c>
      <c r="K628">
        <v>-36</v>
      </c>
      <c r="L628">
        <v>13</v>
      </c>
      <c r="M628" t="str">
        <f>VLOOKUP(D628,StateLookup!A:A,1,FALSE)</f>
        <v>Georgia</v>
      </c>
    </row>
    <row r="629" spans="1:13" x14ac:dyDescent="0.25">
      <c r="A629" t="str">
        <f t="shared" si="9"/>
        <v>43876Hawaii</v>
      </c>
      <c r="B629" t="s">
        <v>147</v>
      </c>
      <c r="C629" t="s">
        <v>148</v>
      </c>
      <c r="D629" t="s">
        <v>74</v>
      </c>
      <c r="F629" s="6">
        <v>43876</v>
      </c>
      <c r="G629">
        <v>2</v>
      </c>
      <c r="H629">
        <v>2</v>
      </c>
      <c r="I629">
        <v>19</v>
      </c>
      <c r="J629">
        <v>4</v>
      </c>
      <c r="K629">
        <v>-1</v>
      </c>
      <c r="L629">
        <v>0</v>
      </c>
      <c r="M629" t="str">
        <f>VLOOKUP(D629,StateLookup!A:A,1,FALSE)</f>
        <v>Hawaii</v>
      </c>
    </row>
    <row r="630" spans="1:13" x14ac:dyDescent="0.25">
      <c r="A630" t="str">
        <f t="shared" si="9"/>
        <v>43877Hawaii</v>
      </c>
      <c r="B630" t="s">
        <v>147</v>
      </c>
      <c r="C630" t="s">
        <v>148</v>
      </c>
      <c r="D630" t="s">
        <v>74</v>
      </c>
      <c r="F630" s="6">
        <v>43877</v>
      </c>
      <c r="G630">
        <v>4</v>
      </c>
      <c r="H630">
        <v>3</v>
      </c>
      <c r="I630">
        <v>15</v>
      </c>
      <c r="J630">
        <v>4</v>
      </c>
      <c r="K630">
        <v>-1</v>
      </c>
      <c r="L630">
        <v>-1</v>
      </c>
      <c r="M630" t="str">
        <f>VLOOKUP(D630,StateLookup!A:A,1,FALSE)</f>
        <v>Hawaii</v>
      </c>
    </row>
    <row r="631" spans="1:13" x14ac:dyDescent="0.25">
      <c r="A631" t="str">
        <f t="shared" si="9"/>
        <v>43878Hawaii</v>
      </c>
      <c r="B631" t="s">
        <v>147</v>
      </c>
      <c r="C631" t="s">
        <v>148</v>
      </c>
      <c r="D631" t="s">
        <v>74</v>
      </c>
      <c r="F631" s="6">
        <v>43878</v>
      </c>
      <c r="G631">
        <v>5</v>
      </c>
      <c r="H631">
        <v>-4</v>
      </c>
      <c r="I631">
        <v>14</v>
      </c>
      <c r="J631">
        <v>-2</v>
      </c>
      <c r="K631">
        <v>-47</v>
      </c>
      <c r="L631">
        <v>11</v>
      </c>
      <c r="M631" t="str">
        <f>VLOOKUP(D631,StateLookup!A:A,1,FALSE)</f>
        <v>Hawaii</v>
      </c>
    </row>
    <row r="632" spans="1:13" x14ac:dyDescent="0.25">
      <c r="A632" t="str">
        <f t="shared" si="9"/>
        <v>43879Hawaii</v>
      </c>
      <c r="B632" t="s">
        <v>147</v>
      </c>
      <c r="C632" t="s">
        <v>148</v>
      </c>
      <c r="D632" t="s">
        <v>74</v>
      </c>
      <c r="F632" s="6">
        <v>43879</v>
      </c>
      <c r="G632">
        <v>0</v>
      </c>
      <c r="H632">
        <v>-2</v>
      </c>
      <c r="I632">
        <v>1</v>
      </c>
      <c r="J632">
        <v>6</v>
      </c>
      <c r="K632">
        <v>-1</v>
      </c>
      <c r="L632">
        <v>1</v>
      </c>
      <c r="M632" t="str">
        <f>VLOOKUP(D632,StateLookup!A:A,1,FALSE)</f>
        <v>Hawaii</v>
      </c>
    </row>
    <row r="633" spans="1:13" x14ac:dyDescent="0.25">
      <c r="A633" t="str">
        <f t="shared" si="9"/>
        <v>43880Hawaii</v>
      </c>
      <c r="B633" t="s">
        <v>147</v>
      </c>
      <c r="C633" t="s">
        <v>148</v>
      </c>
      <c r="D633" t="s">
        <v>74</v>
      </c>
      <c r="F633" s="6">
        <v>43880</v>
      </c>
      <c r="G633">
        <v>-1</v>
      </c>
      <c r="H633">
        <v>-2</v>
      </c>
      <c r="I633">
        <v>1</v>
      </c>
      <c r="J633">
        <v>2</v>
      </c>
      <c r="K633">
        <v>0</v>
      </c>
      <c r="L633">
        <v>1</v>
      </c>
      <c r="M633" t="str">
        <f>VLOOKUP(D633,StateLookup!A:A,1,FALSE)</f>
        <v>Hawaii</v>
      </c>
    </row>
    <row r="634" spans="1:13" x14ac:dyDescent="0.25">
      <c r="A634" t="str">
        <f t="shared" si="9"/>
        <v>43881Hawaii</v>
      </c>
      <c r="B634" t="s">
        <v>147</v>
      </c>
      <c r="C634" t="s">
        <v>148</v>
      </c>
      <c r="D634" t="s">
        <v>74</v>
      </c>
      <c r="F634" s="6">
        <v>43881</v>
      </c>
      <c r="G634">
        <v>2</v>
      </c>
      <c r="H634">
        <v>1</v>
      </c>
      <c r="I634">
        <v>6</v>
      </c>
      <c r="J634">
        <v>2</v>
      </c>
      <c r="K634">
        <v>0</v>
      </c>
      <c r="L634">
        <v>0</v>
      </c>
      <c r="M634" t="str">
        <f>VLOOKUP(D634,StateLookup!A:A,1,FALSE)</f>
        <v>Hawaii</v>
      </c>
    </row>
    <row r="635" spans="1:13" x14ac:dyDescent="0.25">
      <c r="A635" t="str">
        <f t="shared" si="9"/>
        <v>43882Hawaii</v>
      </c>
      <c r="B635" t="s">
        <v>147</v>
      </c>
      <c r="C635" t="s">
        <v>148</v>
      </c>
      <c r="D635" t="s">
        <v>74</v>
      </c>
      <c r="F635" s="6">
        <v>43882</v>
      </c>
      <c r="G635">
        <v>1</v>
      </c>
      <c r="H635">
        <v>-1</v>
      </c>
      <c r="I635">
        <v>7</v>
      </c>
      <c r="J635">
        <v>2</v>
      </c>
      <c r="K635">
        <v>2</v>
      </c>
      <c r="L635">
        <v>0</v>
      </c>
      <c r="M635" t="str">
        <f>VLOOKUP(D635,StateLookup!A:A,1,FALSE)</f>
        <v>Hawaii</v>
      </c>
    </row>
    <row r="636" spans="1:13" x14ac:dyDescent="0.25">
      <c r="A636" t="str">
        <f t="shared" si="9"/>
        <v>43883Hawaii</v>
      </c>
      <c r="B636" t="s">
        <v>147</v>
      </c>
      <c r="C636" t="s">
        <v>148</v>
      </c>
      <c r="D636" t="s">
        <v>74</v>
      </c>
      <c r="F636" s="6">
        <v>43883</v>
      </c>
      <c r="G636">
        <v>3</v>
      </c>
      <c r="H636">
        <v>1</v>
      </c>
      <c r="I636">
        <v>20</v>
      </c>
      <c r="J636">
        <v>0</v>
      </c>
      <c r="K636">
        <v>1</v>
      </c>
      <c r="L636">
        <v>-1</v>
      </c>
      <c r="M636" t="str">
        <f>VLOOKUP(D636,StateLookup!A:A,1,FALSE)</f>
        <v>Hawaii</v>
      </c>
    </row>
    <row r="637" spans="1:13" x14ac:dyDescent="0.25">
      <c r="A637" t="str">
        <f t="shared" si="9"/>
        <v>43884Hawaii</v>
      </c>
      <c r="B637" t="s">
        <v>147</v>
      </c>
      <c r="C637" t="s">
        <v>148</v>
      </c>
      <c r="D637" t="s">
        <v>74</v>
      </c>
      <c r="F637" s="6">
        <v>43884</v>
      </c>
      <c r="G637">
        <v>2</v>
      </c>
      <c r="H637">
        <v>0</v>
      </c>
      <c r="I637">
        <v>16</v>
      </c>
      <c r="J637">
        <v>2</v>
      </c>
      <c r="K637">
        <v>1</v>
      </c>
      <c r="L637">
        <v>0</v>
      </c>
      <c r="M637" t="str">
        <f>VLOOKUP(D637,StateLookup!A:A,1,FALSE)</f>
        <v>Hawaii</v>
      </c>
    </row>
    <row r="638" spans="1:13" x14ac:dyDescent="0.25">
      <c r="A638" t="str">
        <f t="shared" si="9"/>
        <v>43885Hawaii</v>
      </c>
      <c r="B638" t="s">
        <v>147</v>
      </c>
      <c r="C638" t="s">
        <v>148</v>
      </c>
      <c r="D638" t="s">
        <v>74</v>
      </c>
      <c r="F638" s="6">
        <v>43885</v>
      </c>
      <c r="G638">
        <v>1</v>
      </c>
      <c r="H638">
        <v>-1</v>
      </c>
      <c r="I638">
        <v>6</v>
      </c>
      <c r="J638">
        <v>4</v>
      </c>
      <c r="K638">
        <v>2</v>
      </c>
      <c r="L638">
        <v>0</v>
      </c>
      <c r="M638" t="str">
        <f>VLOOKUP(D638,StateLookup!A:A,1,FALSE)</f>
        <v>Hawaii</v>
      </c>
    </row>
    <row r="639" spans="1:13" x14ac:dyDescent="0.25">
      <c r="A639" t="str">
        <f t="shared" si="9"/>
        <v>43886Hawaii</v>
      </c>
      <c r="B639" t="s">
        <v>147</v>
      </c>
      <c r="C639" t="s">
        <v>148</v>
      </c>
      <c r="D639" t="s">
        <v>74</v>
      </c>
      <c r="F639" s="6">
        <v>43886</v>
      </c>
      <c r="G639">
        <v>1</v>
      </c>
      <c r="H639">
        <v>0</v>
      </c>
      <c r="I639">
        <v>5</v>
      </c>
      <c r="J639">
        <v>1</v>
      </c>
      <c r="K639">
        <v>0</v>
      </c>
      <c r="L639">
        <v>1</v>
      </c>
      <c r="M639" t="str">
        <f>VLOOKUP(D639,StateLookup!A:A,1,FALSE)</f>
        <v>Hawaii</v>
      </c>
    </row>
    <row r="640" spans="1:13" x14ac:dyDescent="0.25">
      <c r="A640" t="str">
        <f t="shared" si="9"/>
        <v>43887Hawaii</v>
      </c>
      <c r="B640" t="s">
        <v>147</v>
      </c>
      <c r="C640" t="s">
        <v>148</v>
      </c>
      <c r="D640" t="s">
        <v>74</v>
      </c>
      <c r="F640" s="6">
        <v>43887</v>
      </c>
      <c r="G640">
        <v>2</v>
      </c>
      <c r="H640">
        <v>2</v>
      </c>
      <c r="I640">
        <v>9</v>
      </c>
      <c r="J640">
        <v>-1</v>
      </c>
      <c r="K640">
        <v>1</v>
      </c>
      <c r="L640">
        <v>0</v>
      </c>
      <c r="M640" t="str">
        <f>VLOOKUP(D640,StateLookup!A:A,1,FALSE)</f>
        <v>Hawaii</v>
      </c>
    </row>
    <row r="641" spans="1:13" x14ac:dyDescent="0.25">
      <c r="A641" t="str">
        <f t="shared" si="9"/>
        <v>43888Hawaii</v>
      </c>
      <c r="B641" t="s">
        <v>147</v>
      </c>
      <c r="C641" t="s">
        <v>148</v>
      </c>
      <c r="D641" t="s">
        <v>74</v>
      </c>
      <c r="F641" s="6">
        <v>43888</v>
      </c>
      <c r="G641">
        <v>3</v>
      </c>
      <c r="H641">
        <v>4</v>
      </c>
      <c r="I641">
        <v>3</v>
      </c>
      <c r="J641">
        <v>-1</v>
      </c>
      <c r="K641">
        <v>0</v>
      </c>
      <c r="L641">
        <v>0</v>
      </c>
      <c r="M641" t="str">
        <f>VLOOKUP(D641,StateLookup!A:A,1,FALSE)</f>
        <v>Hawaii</v>
      </c>
    </row>
    <row r="642" spans="1:13" x14ac:dyDescent="0.25">
      <c r="A642" t="str">
        <f t="shared" si="9"/>
        <v>43889Hawaii</v>
      </c>
      <c r="B642" t="s">
        <v>147</v>
      </c>
      <c r="C642" t="s">
        <v>148</v>
      </c>
      <c r="D642" t="s">
        <v>74</v>
      </c>
      <c r="F642" s="6">
        <v>43889</v>
      </c>
      <c r="G642">
        <v>2</v>
      </c>
      <c r="H642">
        <v>2</v>
      </c>
      <c r="I642">
        <v>-1</v>
      </c>
      <c r="J642">
        <v>-1</v>
      </c>
      <c r="K642">
        <v>2</v>
      </c>
      <c r="L642">
        <v>-1</v>
      </c>
      <c r="M642" t="str">
        <f>VLOOKUP(D642,StateLookup!A:A,1,FALSE)</f>
        <v>Hawaii</v>
      </c>
    </row>
    <row r="643" spans="1:13" x14ac:dyDescent="0.25">
      <c r="A643" t="str">
        <f t="shared" ref="A643:A706" si="10">F643&amp;D643</f>
        <v>43890Hawaii</v>
      </c>
      <c r="B643" t="s">
        <v>147</v>
      </c>
      <c r="C643" t="s">
        <v>148</v>
      </c>
      <c r="D643" t="s">
        <v>74</v>
      </c>
      <c r="F643" s="6">
        <v>43890</v>
      </c>
      <c r="G643">
        <v>1</v>
      </c>
      <c r="H643">
        <v>1</v>
      </c>
      <c r="I643">
        <v>0</v>
      </c>
      <c r="J643">
        <v>-1</v>
      </c>
      <c r="K643">
        <v>1</v>
      </c>
      <c r="L643">
        <v>0</v>
      </c>
      <c r="M643" t="str">
        <f>VLOOKUP(D643,StateLookup!A:A,1,FALSE)</f>
        <v>Hawaii</v>
      </c>
    </row>
    <row r="644" spans="1:13" x14ac:dyDescent="0.25">
      <c r="A644" t="str">
        <f t="shared" si="10"/>
        <v>43891Hawaii</v>
      </c>
      <c r="B644" t="s">
        <v>147</v>
      </c>
      <c r="C644" t="s">
        <v>148</v>
      </c>
      <c r="D644" t="s">
        <v>74</v>
      </c>
      <c r="F644" s="6">
        <v>43891</v>
      </c>
      <c r="G644">
        <v>2</v>
      </c>
      <c r="H644">
        <v>2</v>
      </c>
      <c r="I644">
        <v>-7</v>
      </c>
      <c r="J644">
        <v>0</v>
      </c>
      <c r="K644">
        <v>1</v>
      </c>
      <c r="L644">
        <v>1</v>
      </c>
      <c r="M644" t="str">
        <f>VLOOKUP(D644,StateLookup!A:A,1,FALSE)</f>
        <v>Hawaii</v>
      </c>
    </row>
    <row r="645" spans="1:13" x14ac:dyDescent="0.25">
      <c r="A645" t="str">
        <f t="shared" si="10"/>
        <v>43892Hawaii</v>
      </c>
      <c r="B645" t="s">
        <v>147</v>
      </c>
      <c r="C645" t="s">
        <v>148</v>
      </c>
      <c r="D645" t="s">
        <v>74</v>
      </c>
      <c r="F645" s="6">
        <v>43892</v>
      </c>
      <c r="G645">
        <v>0</v>
      </c>
      <c r="H645">
        <v>1</v>
      </c>
      <c r="I645">
        <v>-7</v>
      </c>
      <c r="J645">
        <v>-2</v>
      </c>
      <c r="K645">
        <v>2</v>
      </c>
      <c r="L645">
        <v>0</v>
      </c>
      <c r="M645" t="str">
        <f>VLOOKUP(D645,StateLookup!A:A,1,FALSE)</f>
        <v>Hawaii</v>
      </c>
    </row>
    <row r="646" spans="1:13" x14ac:dyDescent="0.25">
      <c r="A646" t="str">
        <f t="shared" si="10"/>
        <v>43893Hawaii</v>
      </c>
      <c r="B646" t="s">
        <v>147</v>
      </c>
      <c r="C646" t="s">
        <v>148</v>
      </c>
      <c r="D646" t="s">
        <v>74</v>
      </c>
      <c r="F646" s="6">
        <v>43893</v>
      </c>
      <c r="G646">
        <v>1</v>
      </c>
      <c r="H646">
        <v>5</v>
      </c>
      <c r="I646">
        <v>0</v>
      </c>
      <c r="J646">
        <v>-3</v>
      </c>
      <c r="K646">
        <v>1</v>
      </c>
      <c r="L646">
        <v>0</v>
      </c>
      <c r="M646" t="str">
        <f>VLOOKUP(D646,StateLookup!A:A,1,FALSE)</f>
        <v>Hawaii</v>
      </c>
    </row>
    <row r="647" spans="1:13" x14ac:dyDescent="0.25">
      <c r="A647" t="str">
        <f t="shared" si="10"/>
        <v>43894Hawaii</v>
      </c>
      <c r="B647" t="s">
        <v>147</v>
      </c>
      <c r="C647" t="s">
        <v>148</v>
      </c>
      <c r="D647" t="s">
        <v>74</v>
      </c>
      <c r="F647" s="6">
        <v>43894</v>
      </c>
      <c r="G647">
        <v>-1</v>
      </c>
      <c r="H647">
        <v>1</v>
      </c>
      <c r="I647">
        <v>7</v>
      </c>
      <c r="J647">
        <v>-6</v>
      </c>
      <c r="K647">
        <v>1</v>
      </c>
      <c r="L647">
        <v>0</v>
      </c>
      <c r="M647" t="str">
        <f>VLOOKUP(D647,StateLookup!A:A,1,FALSE)</f>
        <v>Hawaii</v>
      </c>
    </row>
    <row r="648" spans="1:13" x14ac:dyDescent="0.25">
      <c r="A648" t="str">
        <f t="shared" si="10"/>
        <v>43895Hawaii</v>
      </c>
      <c r="B648" t="s">
        <v>147</v>
      </c>
      <c r="C648" t="s">
        <v>148</v>
      </c>
      <c r="D648" t="s">
        <v>74</v>
      </c>
      <c r="F648" s="6">
        <v>43895</v>
      </c>
      <c r="G648">
        <v>1</v>
      </c>
      <c r="H648">
        <v>6</v>
      </c>
      <c r="I648">
        <v>-1</v>
      </c>
      <c r="J648">
        <v>-4</v>
      </c>
      <c r="K648">
        <v>1</v>
      </c>
      <c r="L648">
        <v>0</v>
      </c>
      <c r="M648" t="str">
        <f>VLOOKUP(D648,StateLookup!A:A,1,FALSE)</f>
        <v>Hawaii</v>
      </c>
    </row>
    <row r="649" spans="1:13" x14ac:dyDescent="0.25">
      <c r="A649" t="str">
        <f t="shared" si="10"/>
        <v>43896Hawaii</v>
      </c>
      <c r="B649" t="s">
        <v>147</v>
      </c>
      <c r="C649" t="s">
        <v>148</v>
      </c>
      <c r="D649" t="s">
        <v>74</v>
      </c>
      <c r="F649" s="6">
        <v>43896</v>
      </c>
      <c r="G649">
        <v>-1</v>
      </c>
      <c r="H649">
        <v>1</v>
      </c>
      <c r="I649">
        <v>-8</v>
      </c>
      <c r="J649">
        <v>-3</v>
      </c>
      <c r="K649">
        <v>2</v>
      </c>
      <c r="L649">
        <v>0</v>
      </c>
      <c r="M649" t="str">
        <f>VLOOKUP(D649,StateLookup!A:A,1,FALSE)</f>
        <v>Hawaii</v>
      </c>
    </row>
    <row r="650" spans="1:13" x14ac:dyDescent="0.25">
      <c r="A650" t="str">
        <f t="shared" si="10"/>
        <v>43897Hawaii</v>
      </c>
      <c r="B650" t="s">
        <v>147</v>
      </c>
      <c r="C650" t="s">
        <v>148</v>
      </c>
      <c r="D650" t="s">
        <v>74</v>
      </c>
      <c r="F650" s="6">
        <v>43897</v>
      </c>
      <c r="G650">
        <v>0</v>
      </c>
      <c r="H650">
        <v>4</v>
      </c>
      <c r="I650">
        <v>4</v>
      </c>
      <c r="J650">
        <v>-4</v>
      </c>
      <c r="K650">
        <v>1</v>
      </c>
      <c r="L650">
        <v>0</v>
      </c>
      <c r="M650" t="str">
        <f>VLOOKUP(D650,StateLookup!A:A,1,FALSE)</f>
        <v>Hawaii</v>
      </c>
    </row>
    <row r="651" spans="1:13" x14ac:dyDescent="0.25">
      <c r="A651" t="str">
        <f t="shared" si="10"/>
        <v>43898Hawaii</v>
      </c>
      <c r="B651" t="s">
        <v>147</v>
      </c>
      <c r="C651" t="s">
        <v>148</v>
      </c>
      <c r="D651" t="s">
        <v>74</v>
      </c>
      <c r="F651" s="6">
        <v>43898</v>
      </c>
      <c r="G651">
        <v>0</v>
      </c>
      <c r="H651">
        <v>2</v>
      </c>
      <c r="I651">
        <v>3</v>
      </c>
      <c r="J651">
        <v>-2</v>
      </c>
      <c r="K651">
        <v>1</v>
      </c>
      <c r="L651">
        <v>1</v>
      </c>
      <c r="M651" t="str">
        <f>VLOOKUP(D651,StateLookup!A:A,1,FALSE)</f>
        <v>Hawaii</v>
      </c>
    </row>
    <row r="652" spans="1:13" x14ac:dyDescent="0.25">
      <c r="A652" t="str">
        <f t="shared" si="10"/>
        <v>43899Hawaii</v>
      </c>
      <c r="B652" t="s">
        <v>147</v>
      </c>
      <c r="C652" t="s">
        <v>148</v>
      </c>
      <c r="D652" t="s">
        <v>74</v>
      </c>
      <c r="F652" s="6">
        <v>43899</v>
      </c>
      <c r="G652">
        <v>-2</v>
      </c>
      <c r="H652">
        <v>1</v>
      </c>
      <c r="I652">
        <v>-6</v>
      </c>
      <c r="J652">
        <v>-3</v>
      </c>
      <c r="K652">
        <v>1</v>
      </c>
      <c r="L652">
        <v>1</v>
      </c>
      <c r="M652" t="str">
        <f>VLOOKUP(D652,StateLookup!A:A,1,FALSE)</f>
        <v>Hawaii</v>
      </c>
    </row>
    <row r="653" spans="1:13" x14ac:dyDescent="0.25">
      <c r="A653" t="str">
        <f t="shared" si="10"/>
        <v>43900Hawaii</v>
      </c>
      <c r="B653" t="s">
        <v>147</v>
      </c>
      <c r="C653" t="s">
        <v>148</v>
      </c>
      <c r="D653" t="s">
        <v>74</v>
      </c>
      <c r="F653" s="6">
        <v>43900</v>
      </c>
      <c r="G653">
        <v>-2</v>
      </c>
      <c r="H653">
        <v>0</v>
      </c>
      <c r="I653">
        <v>1</v>
      </c>
      <c r="J653">
        <v>-4</v>
      </c>
      <c r="K653">
        <v>0</v>
      </c>
      <c r="L653">
        <v>1</v>
      </c>
      <c r="M653" t="str">
        <f>VLOOKUP(D653,StateLookup!A:A,1,FALSE)</f>
        <v>Hawaii</v>
      </c>
    </row>
    <row r="654" spans="1:13" x14ac:dyDescent="0.25">
      <c r="A654" t="str">
        <f t="shared" si="10"/>
        <v>43901Hawaii</v>
      </c>
      <c r="B654" t="s">
        <v>147</v>
      </c>
      <c r="C654" t="s">
        <v>148</v>
      </c>
      <c r="D654" t="s">
        <v>74</v>
      </c>
      <c r="F654" s="6">
        <v>43901</v>
      </c>
      <c r="G654">
        <v>-2</v>
      </c>
      <c r="H654">
        <v>1</v>
      </c>
      <c r="I654">
        <v>4</v>
      </c>
      <c r="J654">
        <v>-6</v>
      </c>
      <c r="K654">
        <v>0</v>
      </c>
      <c r="L654">
        <v>1</v>
      </c>
      <c r="M654" t="str">
        <f>VLOOKUP(D654,StateLookup!A:A,1,FALSE)</f>
        <v>Hawaii</v>
      </c>
    </row>
    <row r="655" spans="1:13" x14ac:dyDescent="0.25">
      <c r="A655" t="str">
        <f t="shared" si="10"/>
        <v>43902Hawaii</v>
      </c>
      <c r="B655" t="s">
        <v>147</v>
      </c>
      <c r="C655" t="s">
        <v>148</v>
      </c>
      <c r="D655" t="s">
        <v>74</v>
      </c>
      <c r="F655" s="6">
        <v>43902</v>
      </c>
      <c r="G655">
        <v>-2</v>
      </c>
      <c r="H655">
        <v>5</v>
      </c>
      <c r="I655">
        <v>-12</v>
      </c>
      <c r="J655">
        <v>-9</v>
      </c>
      <c r="K655">
        <v>-1</v>
      </c>
      <c r="L655">
        <v>2</v>
      </c>
      <c r="M655" t="str">
        <f>VLOOKUP(D655,StateLookup!A:A,1,FALSE)</f>
        <v>Hawaii</v>
      </c>
    </row>
    <row r="656" spans="1:13" x14ac:dyDescent="0.25">
      <c r="A656" t="str">
        <f t="shared" si="10"/>
        <v>43903Hawaii</v>
      </c>
      <c r="B656" t="s">
        <v>147</v>
      </c>
      <c r="C656" t="s">
        <v>148</v>
      </c>
      <c r="D656" t="s">
        <v>74</v>
      </c>
      <c r="F656" s="6">
        <v>43903</v>
      </c>
      <c r="G656">
        <v>-4</v>
      </c>
      <c r="H656">
        <v>9</v>
      </c>
      <c r="I656">
        <v>-8</v>
      </c>
      <c r="J656">
        <v>-8</v>
      </c>
      <c r="K656">
        <v>-1</v>
      </c>
      <c r="L656">
        <v>2</v>
      </c>
      <c r="M656" t="str">
        <f>VLOOKUP(D656,StateLookup!A:A,1,FALSE)</f>
        <v>Hawaii</v>
      </c>
    </row>
    <row r="657" spans="1:13" x14ac:dyDescent="0.25">
      <c r="A657" t="str">
        <f t="shared" si="10"/>
        <v>43904Hawaii</v>
      </c>
      <c r="B657" t="s">
        <v>147</v>
      </c>
      <c r="C657" t="s">
        <v>148</v>
      </c>
      <c r="D657" t="s">
        <v>74</v>
      </c>
      <c r="F657" s="6">
        <v>43904</v>
      </c>
      <c r="G657">
        <v>-6</v>
      </c>
      <c r="H657">
        <v>6</v>
      </c>
      <c r="I657">
        <v>2</v>
      </c>
      <c r="J657">
        <v>-9</v>
      </c>
      <c r="K657">
        <v>-4</v>
      </c>
      <c r="L657">
        <v>2</v>
      </c>
      <c r="M657" t="str">
        <f>VLOOKUP(D657,StateLookup!A:A,1,FALSE)</f>
        <v>Hawaii</v>
      </c>
    </row>
    <row r="658" spans="1:13" x14ac:dyDescent="0.25">
      <c r="A658" t="str">
        <f t="shared" si="10"/>
        <v>43905Hawaii</v>
      </c>
      <c r="B658" t="s">
        <v>147</v>
      </c>
      <c r="C658" t="s">
        <v>148</v>
      </c>
      <c r="D658" t="s">
        <v>74</v>
      </c>
      <c r="F658" s="6">
        <v>43905</v>
      </c>
      <c r="G658">
        <v>-8</v>
      </c>
      <c r="H658">
        <v>5</v>
      </c>
      <c r="I658">
        <v>-7</v>
      </c>
      <c r="J658">
        <v>-11</v>
      </c>
      <c r="K658">
        <v>-5</v>
      </c>
      <c r="L658">
        <v>3</v>
      </c>
      <c r="M658" t="str">
        <f>VLOOKUP(D658,StateLookup!A:A,1,FALSE)</f>
        <v>Hawaii</v>
      </c>
    </row>
    <row r="659" spans="1:13" x14ac:dyDescent="0.25">
      <c r="A659" t="str">
        <f t="shared" si="10"/>
        <v>43906Hawaii</v>
      </c>
      <c r="B659" t="s">
        <v>147</v>
      </c>
      <c r="C659" t="s">
        <v>148</v>
      </c>
      <c r="D659" t="s">
        <v>74</v>
      </c>
      <c r="F659" s="6">
        <v>43906</v>
      </c>
      <c r="G659">
        <v>-10</v>
      </c>
      <c r="H659">
        <v>7</v>
      </c>
      <c r="I659">
        <v>-34</v>
      </c>
      <c r="J659">
        <v>-15</v>
      </c>
      <c r="K659">
        <v>-17</v>
      </c>
      <c r="L659">
        <v>7</v>
      </c>
      <c r="M659" t="str">
        <f>VLOOKUP(D659,StateLookup!A:A,1,FALSE)</f>
        <v>Hawaii</v>
      </c>
    </row>
    <row r="660" spans="1:13" x14ac:dyDescent="0.25">
      <c r="A660" t="str">
        <f t="shared" si="10"/>
        <v>43907Hawaii</v>
      </c>
      <c r="B660" t="s">
        <v>147</v>
      </c>
      <c r="C660" t="s">
        <v>148</v>
      </c>
      <c r="D660" t="s">
        <v>74</v>
      </c>
      <c r="F660" s="6">
        <v>43907</v>
      </c>
      <c r="G660">
        <v>-18</v>
      </c>
      <c r="H660">
        <v>1</v>
      </c>
      <c r="I660">
        <v>-43</v>
      </c>
      <c r="J660">
        <v>-22</v>
      </c>
      <c r="K660">
        <v>-23</v>
      </c>
      <c r="L660">
        <v>12</v>
      </c>
      <c r="M660" t="str">
        <f>VLOOKUP(D660,StateLookup!A:A,1,FALSE)</f>
        <v>Hawaii</v>
      </c>
    </row>
    <row r="661" spans="1:13" x14ac:dyDescent="0.25">
      <c r="A661" t="str">
        <f t="shared" si="10"/>
        <v>43908Hawaii</v>
      </c>
      <c r="B661" t="s">
        <v>147</v>
      </c>
      <c r="C661" t="s">
        <v>148</v>
      </c>
      <c r="D661" t="s">
        <v>74</v>
      </c>
      <c r="F661" s="6">
        <v>43908</v>
      </c>
      <c r="G661">
        <v>-20</v>
      </c>
      <c r="H661">
        <v>0</v>
      </c>
      <c r="I661">
        <v>-23</v>
      </c>
      <c r="J661">
        <v>-27</v>
      </c>
      <c r="K661">
        <v>-25</v>
      </c>
      <c r="L661">
        <v>12</v>
      </c>
      <c r="M661" t="str">
        <f>VLOOKUP(D661,StateLookup!A:A,1,FALSE)</f>
        <v>Hawaii</v>
      </c>
    </row>
    <row r="662" spans="1:13" x14ac:dyDescent="0.25">
      <c r="A662" t="str">
        <f t="shared" si="10"/>
        <v>43909Hawaii</v>
      </c>
      <c r="B662" t="s">
        <v>147</v>
      </c>
      <c r="C662" t="s">
        <v>148</v>
      </c>
      <c r="D662" t="s">
        <v>74</v>
      </c>
      <c r="F662" s="6">
        <v>43909</v>
      </c>
      <c r="G662">
        <v>-23</v>
      </c>
      <c r="H662">
        <v>-2</v>
      </c>
      <c r="I662">
        <v>-31</v>
      </c>
      <c r="J662">
        <v>-31</v>
      </c>
      <c r="K662">
        <v>-28</v>
      </c>
      <c r="L662">
        <v>14</v>
      </c>
      <c r="M662" t="str">
        <f>VLOOKUP(D662,StateLookup!A:A,1,FALSE)</f>
        <v>Hawaii</v>
      </c>
    </row>
    <row r="663" spans="1:13" x14ac:dyDescent="0.25">
      <c r="A663" t="str">
        <f t="shared" si="10"/>
        <v>43910Hawaii</v>
      </c>
      <c r="B663" t="s">
        <v>147</v>
      </c>
      <c r="C663" t="s">
        <v>148</v>
      </c>
      <c r="D663" t="s">
        <v>74</v>
      </c>
      <c r="F663" s="6">
        <v>43910</v>
      </c>
      <c r="G663">
        <v>-31</v>
      </c>
      <c r="H663">
        <v>-5</v>
      </c>
      <c r="I663">
        <v>-29</v>
      </c>
      <c r="J663">
        <v>-34</v>
      </c>
      <c r="K663">
        <v>-31</v>
      </c>
      <c r="L663">
        <v>16</v>
      </c>
      <c r="M663" t="str">
        <f>VLOOKUP(D663,StateLookup!A:A,1,FALSE)</f>
        <v>Hawaii</v>
      </c>
    </row>
    <row r="664" spans="1:13" x14ac:dyDescent="0.25">
      <c r="A664" t="str">
        <f t="shared" si="10"/>
        <v>43911Hawaii</v>
      </c>
      <c r="B664" t="s">
        <v>147</v>
      </c>
      <c r="C664" t="s">
        <v>148</v>
      </c>
      <c r="D664" t="s">
        <v>74</v>
      </c>
      <c r="F664" s="6">
        <v>43911</v>
      </c>
      <c r="G664">
        <v>-40</v>
      </c>
      <c r="H664">
        <v>-14</v>
      </c>
      <c r="I664">
        <v>-38</v>
      </c>
      <c r="J664">
        <v>-40</v>
      </c>
      <c r="K664">
        <v>-27</v>
      </c>
      <c r="L664">
        <v>12</v>
      </c>
      <c r="M664" t="str">
        <f>VLOOKUP(D664,StateLookup!A:A,1,FALSE)</f>
        <v>Hawaii</v>
      </c>
    </row>
    <row r="665" spans="1:13" x14ac:dyDescent="0.25">
      <c r="A665" t="str">
        <f t="shared" si="10"/>
        <v>43912Hawaii</v>
      </c>
      <c r="B665" t="s">
        <v>147</v>
      </c>
      <c r="C665" t="s">
        <v>148</v>
      </c>
      <c r="D665" t="s">
        <v>74</v>
      </c>
      <c r="F665" s="6">
        <v>43912</v>
      </c>
      <c r="G665">
        <v>-42</v>
      </c>
      <c r="H665">
        <v>-16</v>
      </c>
      <c r="I665">
        <v>-43</v>
      </c>
      <c r="J665">
        <v>-43</v>
      </c>
      <c r="K665">
        <v>-30</v>
      </c>
      <c r="L665">
        <v>11</v>
      </c>
      <c r="M665" t="str">
        <f>VLOOKUP(D665,StateLookup!A:A,1,FALSE)</f>
        <v>Hawaii</v>
      </c>
    </row>
    <row r="666" spans="1:13" x14ac:dyDescent="0.25">
      <c r="A666" t="str">
        <f t="shared" si="10"/>
        <v>43913Hawaii</v>
      </c>
      <c r="B666" t="s">
        <v>147</v>
      </c>
      <c r="C666" t="s">
        <v>148</v>
      </c>
      <c r="D666" t="s">
        <v>74</v>
      </c>
      <c r="F666" s="6">
        <v>43913</v>
      </c>
      <c r="G666">
        <v>-38</v>
      </c>
      <c r="H666">
        <v>-15</v>
      </c>
      <c r="I666">
        <v>-59</v>
      </c>
      <c r="J666">
        <v>-44</v>
      </c>
      <c r="K666">
        <v>-35</v>
      </c>
      <c r="L666">
        <v>16</v>
      </c>
      <c r="M666" t="str">
        <f>VLOOKUP(D666,StateLookup!A:A,1,FALSE)</f>
        <v>Hawaii</v>
      </c>
    </row>
    <row r="667" spans="1:13" x14ac:dyDescent="0.25">
      <c r="A667" t="str">
        <f t="shared" si="10"/>
        <v>43914Hawaii</v>
      </c>
      <c r="B667" t="s">
        <v>147</v>
      </c>
      <c r="C667" t="s">
        <v>148</v>
      </c>
      <c r="D667" t="s">
        <v>74</v>
      </c>
      <c r="F667" s="6">
        <v>43914</v>
      </c>
      <c r="G667">
        <v>-45</v>
      </c>
      <c r="H667">
        <v>-22</v>
      </c>
      <c r="I667">
        <v>-62</v>
      </c>
      <c r="J667">
        <v>-50</v>
      </c>
      <c r="K667">
        <v>-42</v>
      </c>
      <c r="L667">
        <v>20</v>
      </c>
      <c r="M667" t="str">
        <f>VLOOKUP(D667,StateLookup!A:A,1,FALSE)</f>
        <v>Hawaii</v>
      </c>
    </row>
    <row r="668" spans="1:13" x14ac:dyDescent="0.25">
      <c r="A668" t="str">
        <f t="shared" si="10"/>
        <v>43915Hawaii</v>
      </c>
      <c r="B668" t="s">
        <v>147</v>
      </c>
      <c r="C668" t="s">
        <v>148</v>
      </c>
      <c r="D668" t="s">
        <v>74</v>
      </c>
      <c r="F668" s="6">
        <v>43915</v>
      </c>
      <c r="G668">
        <v>-50</v>
      </c>
      <c r="H668">
        <v>-30</v>
      </c>
      <c r="I668">
        <v>-65</v>
      </c>
      <c r="J668">
        <v>-56</v>
      </c>
      <c r="K668">
        <v>-46</v>
      </c>
      <c r="L668">
        <v>22</v>
      </c>
      <c r="M668" t="str">
        <f>VLOOKUP(D668,StateLookup!A:A,1,FALSE)</f>
        <v>Hawaii</v>
      </c>
    </row>
    <row r="669" spans="1:13" x14ac:dyDescent="0.25">
      <c r="A669" t="str">
        <f t="shared" si="10"/>
        <v>43916Hawaii</v>
      </c>
      <c r="B669" t="s">
        <v>147</v>
      </c>
      <c r="C669" t="s">
        <v>148</v>
      </c>
      <c r="D669" t="s">
        <v>74</v>
      </c>
      <c r="F669" s="6">
        <v>43916</v>
      </c>
      <c r="G669">
        <v>-51</v>
      </c>
      <c r="H669">
        <v>-32</v>
      </c>
      <c r="I669">
        <v>-69</v>
      </c>
      <c r="J669">
        <v>-66</v>
      </c>
      <c r="K669">
        <v>-53</v>
      </c>
      <c r="L669">
        <v>25</v>
      </c>
      <c r="M669" t="str">
        <f>VLOOKUP(D669,StateLookup!A:A,1,FALSE)</f>
        <v>Hawaii</v>
      </c>
    </row>
    <row r="670" spans="1:13" x14ac:dyDescent="0.25">
      <c r="A670" t="str">
        <f t="shared" si="10"/>
        <v>43917Hawaii</v>
      </c>
      <c r="B670" t="s">
        <v>147</v>
      </c>
      <c r="C670" t="s">
        <v>148</v>
      </c>
      <c r="D670" t="s">
        <v>74</v>
      </c>
      <c r="F670" s="6">
        <v>43917</v>
      </c>
      <c r="G670">
        <v>-52</v>
      </c>
      <c r="H670">
        <v>-32</v>
      </c>
      <c r="I670">
        <v>-69</v>
      </c>
      <c r="J670">
        <v>-66</v>
      </c>
      <c r="K670">
        <v>-46</v>
      </c>
      <c r="L670">
        <v>25</v>
      </c>
      <c r="M670" t="str">
        <f>VLOOKUP(D670,StateLookup!A:A,1,FALSE)</f>
        <v>Hawaii</v>
      </c>
    </row>
    <row r="671" spans="1:13" x14ac:dyDescent="0.25">
      <c r="A671" t="str">
        <f t="shared" si="10"/>
        <v>43918Hawaii</v>
      </c>
      <c r="B671" t="s">
        <v>147</v>
      </c>
      <c r="C671" t="s">
        <v>148</v>
      </c>
      <c r="D671" t="s">
        <v>74</v>
      </c>
      <c r="F671" s="6">
        <v>43918</v>
      </c>
      <c r="G671">
        <v>-56</v>
      </c>
      <c r="H671">
        <v>-36</v>
      </c>
      <c r="I671">
        <v>-65</v>
      </c>
      <c r="J671">
        <v>-70</v>
      </c>
      <c r="K671">
        <v>-43</v>
      </c>
      <c r="L671">
        <v>18</v>
      </c>
      <c r="M671" t="str">
        <f>VLOOKUP(D671,StateLookup!A:A,1,FALSE)</f>
        <v>Hawaii</v>
      </c>
    </row>
    <row r="672" spans="1:13" x14ac:dyDescent="0.25">
      <c r="A672" t="str">
        <f t="shared" si="10"/>
        <v>43919Hawaii</v>
      </c>
      <c r="B672" t="s">
        <v>147</v>
      </c>
      <c r="C672" t="s">
        <v>148</v>
      </c>
      <c r="D672" t="s">
        <v>74</v>
      </c>
      <c r="F672" s="6">
        <v>43919</v>
      </c>
      <c r="G672">
        <v>-56</v>
      </c>
      <c r="H672">
        <v>-36</v>
      </c>
      <c r="I672">
        <v>-65</v>
      </c>
      <c r="J672">
        <v>-72</v>
      </c>
      <c r="K672">
        <v>-45</v>
      </c>
      <c r="L672">
        <v>16</v>
      </c>
      <c r="M672" t="str">
        <f>VLOOKUP(D672,StateLookup!A:A,1,FALSE)</f>
        <v>Hawaii</v>
      </c>
    </row>
    <row r="673" spans="1:13" x14ac:dyDescent="0.25">
      <c r="A673" t="str">
        <f t="shared" si="10"/>
        <v>43920Hawaii</v>
      </c>
      <c r="B673" t="s">
        <v>147</v>
      </c>
      <c r="C673" t="s">
        <v>148</v>
      </c>
      <c r="D673" t="s">
        <v>74</v>
      </c>
      <c r="F673" s="6">
        <v>43920</v>
      </c>
      <c r="G673">
        <v>-49</v>
      </c>
      <c r="H673">
        <v>-31</v>
      </c>
      <c r="I673">
        <v>-67</v>
      </c>
      <c r="J673">
        <v>-64</v>
      </c>
      <c r="K673">
        <v>-47</v>
      </c>
      <c r="L673">
        <v>21</v>
      </c>
      <c r="M673" t="str">
        <f>VLOOKUP(D673,StateLookup!A:A,1,FALSE)</f>
        <v>Hawaii</v>
      </c>
    </row>
    <row r="674" spans="1:13" x14ac:dyDescent="0.25">
      <c r="A674" t="str">
        <f t="shared" si="10"/>
        <v>43921Hawaii</v>
      </c>
      <c r="B674" t="s">
        <v>147</v>
      </c>
      <c r="C674" t="s">
        <v>148</v>
      </c>
      <c r="D674" t="s">
        <v>74</v>
      </c>
      <c r="F674" s="6">
        <v>43921</v>
      </c>
      <c r="G674">
        <v>-48</v>
      </c>
      <c r="H674">
        <v>-31</v>
      </c>
      <c r="I674">
        <v>-68</v>
      </c>
      <c r="J674">
        <v>-64</v>
      </c>
      <c r="K674">
        <v>-49</v>
      </c>
      <c r="L674">
        <v>23</v>
      </c>
      <c r="M674" t="str">
        <f>VLOOKUP(D674,StateLookup!A:A,1,FALSE)</f>
        <v>Hawaii</v>
      </c>
    </row>
    <row r="675" spans="1:13" x14ac:dyDescent="0.25">
      <c r="A675" t="str">
        <f t="shared" si="10"/>
        <v>43922Hawaii</v>
      </c>
      <c r="B675" t="s">
        <v>147</v>
      </c>
      <c r="C675" t="s">
        <v>148</v>
      </c>
      <c r="D675" t="s">
        <v>74</v>
      </c>
      <c r="F675" s="6">
        <v>43922</v>
      </c>
      <c r="G675">
        <v>-48</v>
      </c>
      <c r="H675">
        <v>-30</v>
      </c>
      <c r="I675">
        <v>-60</v>
      </c>
      <c r="J675">
        <v>-66</v>
      </c>
      <c r="K675">
        <v>-49</v>
      </c>
      <c r="L675">
        <v>23</v>
      </c>
      <c r="M675" t="str">
        <f>VLOOKUP(D675,StateLookup!A:A,1,FALSE)</f>
        <v>Hawaii</v>
      </c>
    </row>
    <row r="676" spans="1:13" x14ac:dyDescent="0.25">
      <c r="A676" t="str">
        <f t="shared" si="10"/>
        <v>43923Hawaii</v>
      </c>
      <c r="B676" t="s">
        <v>147</v>
      </c>
      <c r="C676" t="s">
        <v>148</v>
      </c>
      <c r="D676" t="s">
        <v>74</v>
      </c>
      <c r="F676" s="6">
        <v>43923</v>
      </c>
      <c r="G676">
        <v>-50</v>
      </c>
      <c r="H676">
        <v>-27</v>
      </c>
      <c r="I676">
        <v>-63</v>
      </c>
      <c r="J676">
        <v>-69</v>
      </c>
      <c r="K676">
        <v>-49</v>
      </c>
      <c r="L676">
        <v>23</v>
      </c>
      <c r="M676" t="str">
        <f>VLOOKUP(D676,StateLookup!A:A,1,FALSE)</f>
        <v>Hawaii</v>
      </c>
    </row>
    <row r="677" spans="1:13" x14ac:dyDescent="0.25">
      <c r="A677" t="str">
        <f t="shared" si="10"/>
        <v>43924Hawaii</v>
      </c>
      <c r="B677" t="s">
        <v>147</v>
      </c>
      <c r="C677" t="s">
        <v>148</v>
      </c>
      <c r="D677" t="s">
        <v>74</v>
      </c>
      <c r="F677" s="6">
        <v>43924</v>
      </c>
      <c r="G677">
        <v>-49</v>
      </c>
      <c r="H677">
        <v>-23</v>
      </c>
      <c r="I677">
        <v>-65</v>
      </c>
      <c r="J677">
        <v>-68</v>
      </c>
      <c r="K677">
        <v>-47</v>
      </c>
      <c r="L677">
        <v>24</v>
      </c>
      <c r="M677" t="str">
        <f>VLOOKUP(D677,StateLookup!A:A,1,FALSE)</f>
        <v>Hawaii</v>
      </c>
    </row>
    <row r="678" spans="1:13" x14ac:dyDescent="0.25">
      <c r="A678" t="str">
        <f t="shared" si="10"/>
        <v>43925Hawaii</v>
      </c>
      <c r="B678" t="s">
        <v>147</v>
      </c>
      <c r="C678" t="s">
        <v>148</v>
      </c>
      <c r="D678" t="s">
        <v>74</v>
      </c>
      <c r="F678" s="6">
        <v>43925</v>
      </c>
      <c r="G678">
        <v>-55</v>
      </c>
      <c r="H678">
        <v>-29</v>
      </c>
      <c r="I678">
        <v>-63</v>
      </c>
      <c r="J678">
        <v>-73</v>
      </c>
      <c r="K678">
        <v>-45</v>
      </c>
      <c r="L678">
        <v>18</v>
      </c>
      <c r="M678" t="str">
        <f>VLOOKUP(D678,StateLookup!A:A,1,FALSE)</f>
        <v>Hawaii</v>
      </c>
    </row>
    <row r="679" spans="1:13" x14ac:dyDescent="0.25">
      <c r="A679" t="str">
        <f t="shared" si="10"/>
        <v>43926Hawaii</v>
      </c>
      <c r="B679" t="s">
        <v>147</v>
      </c>
      <c r="C679" t="s">
        <v>148</v>
      </c>
      <c r="D679" t="s">
        <v>74</v>
      </c>
      <c r="F679" s="6">
        <v>43926</v>
      </c>
      <c r="G679">
        <v>-55</v>
      </c>
      <c r="H679">
        <v>-26</v>
      </c>
      <c r="I679">
        <v>-67</v>
      </c>
      <c r="J679">
        <v>-76</v>
      </c>
      <c r="K679">
        <v>-46</v>
      </c>
      <c r="L679">
        <v>16</v>
      </c>
      <c r="M679" t="str">
        <f>VLOOKUP(D679,StateLookup!A:A,1,FALSE)</f>
        <v>Hawaii</v>
      </c>
    </row>
    <row r="680" spans="1:13" x14ac:dyDescent="0.25">
      <c r="A680" t="str">
        <f t="shared" si="10"/>
        <v>43927Hawaii</v>
      </c>
      <c r="B680" t="s">
        <v>147</v>
      </c>
      <c r="C680" t="s">
        <v>148</v>
      </c>
      <c r="D680" t="s">
        <v>74</v>
      </c>
      <c r="F680" s="6">
        <v>43927</v>
      </c>
      <c r="G680">
        <v>-51</v>
      </c>
      <c r="H680">
        <v>-26</v>
      </c>
      <c r="I680">
        <v>-70</v>
      </c>
      <c r="J680">
        <v>-68</v>
      </c>
      <c r="K680">
        <v>-49</v>
      </c>
      <c r="L680">
        <v>22</v>
      </c>
      <c r="M680" t="str">
        <f>VLOOKUP(D680,StateLookup!A:A,1,FALSE)</f>
        <v>Hawaii</v>
      </c>
    </row>
    <row r="681" spans="1:13" x14ac:dyDescent="0.25">
      <c r="A681" t="str">
        <f t="shared" si="10"/>
        <v>43928Hawaii</v>
      </c>
      <c r="B681" t="s">
        <v>147</v>
      </c>
      <c r="C681" t="s">
        <v>148</v>
      </c>
      <c r="D681" t="s">
        <v>74</v>
      </c>
      <c r="F681" s="6">
        <v>43928</v>
      </c>
      <c r="G681">
        <v>-50</v>
      </c>
      <c r="H681">
        <v>-27</v>
      </c>
      <c r="I681">
        <v>-66</v>
      </c>
      <c r="J681">
        <v>-67</v>
      </c>
      <c r="K681">
        <v>-51</v>
      </c>
      <c r="L681">
        <v>23</v>
      </c>
      <c r="M681" t="str">
        <f>VLOOKUP(D681,StateLookup!A:A,1,FALSE)</f>
        <v>Hawaii</v>
      </c>
    </row>
    <row r="682" spans="1:13" x14ac:dyDescent="0.25">
      <c r="A682" t="str">
        <f t="shared" si="10"/>
        <v>43929Hawaii</v>
      </c>
      <c r="B682" t="s">
        <v>147</v>
      </c>
      <c r="C682" t="s">
        <v>148</v>
      </c>
      <c r="D682" t="s">
        <v>74</v>
      </c>
      <c r="F682" s="6">
        <v>43929</v>
      </c>
      <c r="G682">
        <v>-52</v>
      </c>
      <c r="H682">
        <v>-30</v>
      </c>
      <c r="I682">
        <v>-66</v>
      </c>
      <c r="J682">
        <v>-68</v>
      </c>
      <c r="K682">
        <v>-51</v>
      </c>
      <c r="L682">
        <v>23</v>
      </c>
      <c r="M682" t="str">
        <f>VLOOKUP(D682,StateLookup!A:A,1,FALSE)</f>
        <v>Hawaii</v>
      </c>
    </row>
    <row r="683" spans="1:13" x14ac:dyDescent="0.25">
      <c r="A683" t="str">
        <f t="shared" si="10"/>
        <v>43930Hawaii</v>
      </c>
      <c r="B683" t="s">
        <v>147</v>
      </c>
      <c r="C683" t="s">
        <v>148</v>
      </c>
      <c r="D683" t="s">
        <v>74</v>
      </c>
      <c r="F683" s="6">
        <v>43930</v>
      </c>
      <c r="G683">
        <v>-50</v>
      </c>
      <c r="H683">
        <v>-27</v>
      </c>
      <c r="I683">
        <v>-67</v>
      </c>
      <c r="J683">
        <v>-69</v>
      </c>
      <c r="K683">
        <v>-51</v>
      </c>
      <c r="L683">
        <v>24</v>
      </c>
      <c r="M683" t="str">
        <f>VLOOKUP(D683,StateLookup!A:A,1,FALSE)</f>
        <v>Hawaii</v>
      </c>
    </row>
    <row r="684" spans="1:13" x14ac:dyDescent="0.25">
      <c r="A684" t="str">
        <f t="shared" si="10"/>
        <v>43931Hawaii</v>
      </c>
      <c r="B684" t="s">
        <v>147</v>
      </c>
      <c r="C684" t="s">
        <v>148</v>
      </c>
      <c r="D684" t="s">
        <v>74</v>
      </c>
      <c r="F684" s="6">
        <v>43931</v>
      </c>
      <c r="G684">
        <v>-52</v>
      </c>
      <c r="H684">
        <v>-29</v>
      </c>
      <c r="I684">
        <v>-67</v>
      </c>
      <c r="J684">
        <v>-72</v>
      </c>
      <c r="K684">
        <v>-57</v>
      </c>
      <c r="L684">
        <v>27</v>
      </c>
      <c r="M684" t="str">
        <f>VLOOKUP(D684,StateLookup!A:A,1,FALSE)</f>
        <v>Hawaii</v>
      </c>
    </row>
    <row r="685" spans="1:13" x14ac:dyDescent="0.25">
      <c r="A685" t="str">
        <f t="shared" si="10"/>
        <v>43932Hawaii</v>
      </c>
      <c r="B685" t="s">
        <v>147</v>
      </c>
      <c r="C685" t="s">
        <v>148</v>
      </c>
      <c r="D685" t="s">
        <v>74</v>
      </c>
      <c r="F685" s="6">
        <v>43932</v>
      </c>
      <c r="G685">
        <v>-55</v>
      </c>
      <c r="H685">
        <v>-29</v>
      </c>
      <c r="I685">
        <v>-66</v>
      </c>
      <c r="J685">
        <v>-74</v>
      </c>
      <c r="K685">
        <v>-47</v>
      </c>
      <c r="L685">
        <v>18</v>
      </c>
      <c r="M685" t="str">
        <f>VLOOKUP(D685,StateLookup!A:A,1,FALSE)</f>
        <v>Hawaii</v>
      </c>
    </row>
    <row r="686" spans="1:13" x14ac:dyDescent="0.25">
      <c r="A686" t="str">
        <f t="shared" si="10"/>
        <v>43876Idaho</v>
      </c>
      <c r="B686" t="s">
        <v>147</v>
      </c>
      <c r="C686" t="s">
        <v>148</v>
      </c>
      <c r="D686" t="s">
        <v>75</v>
      </c>
      <c r="F686" s="6">
        <v>43876</v>
      </c>
      <c r="G686">
        <v>3</v>
      </c>
      <c r="H686">
        <v>3</v>
      </c>
      <c r="I686">
        <v>7</v>
      </c>
      <c r="J686">
        <v>0</v>
      </c>
      <c r="K686">
        <v>-1</v>
      </c>
      <c r="L686">
        <v>0</v>
      </c>
      <c r="M686" t="str">
        <f>VLOOKUP(D686,StateLookup!A:A,1,FALSE)</f>
        <v>Idaho</v>
      </c>
    </row>
    <row r="687" spans="1:13" x14ac:dyDescent="0.25">
      <c r="A687" t="str">
        <f t="shared" si="10"/>
        <v>43877Idaho</v>
      </c>
      <c r="B687" t="s">
        <v>147</v>
      </c>
      <c r="C687" t="s">
        <v>148</v>
      </c>
      <c r="D687" t="s">
        <v>75</v>
      </c>
      <c r="F687" s="6">
        <v>43877</v>
      </c>
      <c r="G687">
        <v>11</v>
      </c>
      <c r="H687">
        <v>3</v>
      </c>
      <c r="I687">
        <v>14</v>
      </c>
      <c r="J687">
        <v>0</v>
      </c>
      <c r="K687">
        <v>-1</v>
      </c>
      <c r="L687">
        <v>0</v>
      </c>
      <c r="M687" t="str">
        <f>VLOOKUP(D687,StateLookup!A:A,1,FALSE)</f>
        <v>Idaho</v>
      </c>
    </row>
    <row r="688" spans="1:13" x14ac:dyDescent="0.25">
      <c r="A688" t="str">
        <f t="shared" si="10"/>
        <v>43878Idaho</v>
      </c>
      <c r="B688" t="s">
        <v>147</v>
      </c>
      <c r="C688" t="s">
        <v>148</v>
      </c>
      <c r="D688" t="s">
        <v>75</v>
      </c>
      <c r="F688" s="6">
        <v>43878</v>
      </c>
      <c r="G688">
        <v>10</v>
      </c>
      <c r="H688">
        <v>4</v>
      </c>
      <c r="I688">
        <v>44</v>
      </c>
      <c r="J688">
        <v>0</v>
      </c>
      <c r="K688">
        <v>-25</v>
      </c>
      <c r="L688">
        <v>3</v>
      </c>
      <c r="M688" t="str">
        <f>VLOOKUP(D688,StateLookup!A:A,1,FALSE)</f>
        <v>Idaho</v>
      </c>
    </row>
    <row r="689" spans="1:13" x14ac:dyDescent="0.25">
      <c r="A689" t="str">
        <f t="shared" si="10"/>
        <v>43879Idaho</v>
      </c>
      <c r="B689" t="s">
        <v>147</v>
      </c>
      <c r="C689" t="s">
        <v>148</v>
      </c>
      <c r="D689" t="s">
        <v>75</v>
      </c>
      <c r="F689" s="6">
        <v>43879</v>
      </c>
      <c r="G689">
        <v>1</v>
      </c>
      <c r="H689">
        <v>3</v>
      </c>
      <c r="I689">
        <v>20</v>
      </c>
      <c r="J689">
        <v>9</v>
      </c>
      <c r="K689">
        <v>1</v>
      </c>
      <c r="L689">
        <v>0</v>
      </c>
      <c r="M689" t="str">
        <f>VLOOKUP(D689,StateLookup!A:A,1,FALSE)</f>
        <v>Idaho</v>
      </c>
    </row>
    <row r="690" spans="1:13" x14ac:dyDescent="0.25">
      <c r="A690" t="str">
        <f t="shared" si="10"/>
        <v>43880Idaho</v>
      </c>
      <c r="B690" t="s">
        <v>147</v>
      </c>
      <c r="C690" t="s">
        <v>148</v>
      </c>
      <c r="D690" t="s">
        <v>75</v>
      </c>
      <c r="F690" s="6">
        <v>43880</v>
      </c>
      <c r="G690">
        <v>2</v>
      </c>
      <c r="H690">
        <v>3</v>
      </c>
      <c r="I690">
        <v>12</v>
      </c>
      <c r="J690">
        <v>7</v>
      </c>
      <c r="K690">
        <v>2</v>
      </c>
      <c r="L690">
        <v>0</v>
      </c>
      <c r="M690" t="str">
        <f>VLOOKUP(D690,StateLookup!A:A,1,FALSE)</f>
        <v>Idaho</v>
      </c>
    </row>
    <row r="691" spans="1:13" x14ac:dyDescent="0.25">
      <c r="A691" t="str">
        <f t="shared" si="10"/>
        <v>43881Idaho</v>
      </c>
      <c r="B691" t="s">
        <v>147</v>
      </c>
      <c r="C691" t="s">
        <v>148</v>
      </c>
      <c r="D691" t="s">
        <v>75</v>
      </c>
      <c r="F691" s="6">
        <v>43881</v>
      </c>
      <c r="G691">
        <v>5</v>
      </c>
      <c r="H691">
        <v>3</v>
      </c>
      <c r="I691">
        <v>16</v>
      </c>
      <c r="J691">
        <v>7</v>
      </c>
      <c r="K691">
        <v>2</v>
      </c>
      <c r="L691">
        <v>0</v>
      </c>
      <c r="M691" t="str">
        <f>VLOOKUP(D691,StateLookup!A:A,1,FALSE)</f>
        <v>Idaho</v>
      </c>
    </row>
    <row r="692" spans="1:13" x14ac:dyDescent="0.25">
      <c r="A692" t="str">
        <f t="shared" si="10"/>
        <v>43882Idaho</v>
      </c>
      <c r="B692" t="s">
        <v>147</v>
      </c>
      <c r="C692" t="s">
        <v>148</v>
      </c>
      <c r="D692" t="s">
        <v>75</v>
      </c>
      <c r="F692" s="6">
        <v>43882</v>
      </c>
      <c r="G692">
        <v>4</v>
      </c>
      <c r="H692">
        <v>2</v>
      </c>
      <c r="I692">
        <v>22</v>
      </c>
      <c r="J692">
        <v>7</v>
      </c>
      <c r="K692">
        <v>3</v>
      </c>
      <c r="L692">
        <v>-1</v>
      </c>
      <c r="M692" t="str">
        <f>VLOOKUP(D692,StateLookup!A:A,1,FALSE)</f>
        <v>Idaho</v>
      </c>
    </row>
    <row r="693" spans="1:13" x14ac:dyDescent="0.25">
      <c r="A693" t="str">
        <f t="shared" si="10"/>
        <v>43883Idaho</v>
      </c>
      <c r="B693" t="s">
        <v>147</v>
      </c>
      <c r="C693" t="s">
        <v>148</v>
      </c>
      <c r="D693" t="s">
        <v>75</v>
      </c>
      <c r="F693" s="6">
        <v>43883</v>
      </c>
      <c r="G693">
        <v>6</v>
      </c>
      <c r="H693">
        <v>6</v>
      </c>
      <c r="I693">
        <v>40</v>
      </c>
      <c r="J693">
        <v>9</v>
      </c>
      <c r="K693">
        <v>2</v>
      </c>
      <c r="L693">
        <v>-1</v>
      </c>
      <c r="M693" t="str">
        <f>VLOOKUP(D693,StateLookup!A:A,1,FALSE)</f>
        <v>Idaho</v>
      </c>
    </row>
    <row r="694" spans="1:13" x14ac:dyDescent="0.25">
      <c r="A694" t="str">
        <f t="shared" si="10"/>
        <v>43884Idaho</v>
      </c>
      <c r="B694" t="s">
        <v>147</v>
      </c>
      <c r="C694" t="s">
        <v>148</v>
      </c>
      <c r="D694" t="s">
        <v>75</v>
      </c>
      <c r="F694" s="6">
        <v>43884</v>
      </c>
      <c r="G694">
        <v>12</v>
      </c>
      <c r="H694">
        <v>7</v>
      </c>
      <c r="I694">
        <v>44</v>
      </c>
      <c r="J694">
        <v>9</v>
      </c>
      <c r="K694">
        <v>2</v>
      </c>
      <c r="L694">
        <v>-1</v>
      </c>
      <c r="M694" t="str">
        <f>VLOOKUP(D694,StateLookup!A:A,1,FALSE)</f>
        <v>Idaho</v>
      </c>
    </row>
    <row r="695" spans="1:13" x14ac:dyDescent="0.25">
      <c r="A695" t="str">
        <f t="shared" si="10"/>
        <v>43885Idaho</v>
      </c>
      <c r="B695" t="s">
        <v>147</v>
      </c>
      <c r="C695" t="s">
        <v>148</v>
      </c>
      <c r="D695" t="s">
        <v>75</v>
      </c>
      <c r="F695" s="6">
        <v>43885</v>
      </c>
      <c r="G695">
        <v>5</v>
      </c>
      <c r="H695">
        <v>5</v>
      </c>
      <c r="I695">
        <v>18</v>
      </c>
      <c r="J695">
        <v>4</v>
      </c>
      <c r="K695">
        <v>9</v>
      </c>
      <c r="L695">
        <v>-2</v>
      </c>
      <c r="M695" t="str">
        <f>VLOOKUP(D695,StateLookup!A:A,1,FALSE)</f>
        <v>Idaho</v>
      </c>
    </row>
    <row r="696" spans="1:13" x14ac:dyDescent="0.25">
      <c r="A696" t="str">
        <f t="shared" si="10"/>
        <v>43886Idaho</v>
      </c>
      <c r="B696" t="s">
        <v>147</v>
      </c>
      <c r="C696" t="s">
        <v>148</v>
      </c>
      <c r="D696" t="s">
        <v>75</v>
      </c>
      <c r="F696" s="6">
        <v>43886</v>
      </c>
      <c r="G696">
        <v>6</v>
      </c>
      <c r="H696">
        <v>5</v>
      </c>
      <c r="I696">
        <v>30</v>
      </c>
      <c r="J696">
        <v>9</v>
      </c>
      <c r="K696">
        <v>2</v>
      </c>
      <c r="L696">
        <v>-1</v>
      </c>
      <c r="M696" t="str">
        <f>VLOOKUP(D696,StateLookup!A:A,1,FALSE)</f>
        <v>Idaho</v>
      </c>
    </row>
    <row r="697" spans="1:13" x14ac:dyDescent="0.25">
      <c r="A697" t="str">
        <f t="shared" si="10"/>
        <v>43887Idaho</v>
      </c>
      <c r="B697" t="s">
        <v>147</v>
      </c>
      <c r="C697" t="s">
        <v>148</v>
      </c>
      <c r="D697" t="s">
        <v>75</v>
      </c>
      <c r="F697" s="6">
        <v>43887</v>
      </c>
      <c r="G697">
        <v>9</v>
      </c>
      <c r="H697">
        <v>8</v>
      </c>
      <c r="I697">
        <v>24</v>
      </c>
      <c r="J697">
        <v>7</v>
      </c>
      <c r="K697">
        <v>3</v>
      </c>
      <c r="L697">
        <v>-1</v>
      </c>
      <c r="M697" t="str">
        <f>VLOOKUP(D697,StateLookup!A:A,1,FALSE)</f>
        <v>Idaho</v>
      </c>
    </row>
    <row r="698" spans="1:13" x14ac:dyDescent="0.25">
      <c r="A698" t="str">
        <f t="shared" si="10"/>
        <v>43888Idaho</v>
      </c>
      <c r="B698" t="s">
        <v>147</v>
      </c>
      <c r="C698" t="s">
        <v>148</v>
      </c>
      <c r="D698" t="s">
        <v>75</v>
      </c>
      <c r="F698" s="6">
        <v>43888</v>
      </c>
      <c r="G698">
        <v>10</v>
      </c>
      <c r="H698">
        <v>8</v>
      </c>
      <c r="I698">
        <v>47</v>
      </c>
      <c r="J698">
        <v>10</v>
      </c>
      <c r="K698">
        <v>3</v>
      </c>
      <c r="L698">
        <v>-1</v>
      </c>
      <c r="M698" t="str">
        <f>VLOOKUP(D698,StateLookup!A:A,1,FALSE)</f>
        <v>Idaho</v>
      </c>
    </row>
    <row r="699" spans="1:13" x14ac:dyDescent="0.25">
      <c r="A699" t="str">
        <f t="shared" si="10"/>
        <v>43889Idaho</v>
      </c>
      <c r="B699" t="s">
        <v>147</v>
      </c>
      <c r="C699" t="s">
        <v>148</v>
      </c>
      <c r="D699" t="s">
        <v>75</v>
      </c>
      <c r="F699" s="6">
        <v>43889</v>
      </c>
      <c r="G699">
        <v>10</v>
      </c>
      <c r="H699">
        <v>7</v>
      </c>
      <c r="I699">
        <v>46</v>
      </c>
      <c r="J699">
        <v>9</v>
      </c>
      <c r="K699">
        <v>1</v>
      </c>
      <c r="L699">
        <v>-2</v>
      </c>
      <c r="M699" t="str">
        <f>VLOOKUP(D699,StateLookup!A:A,1,FALSE)</f>
        <v>Idaho</v>
      </c>
    </row>
    <row r="700" spans="1:13" x14ac:dyDescent="0.25">
      <c r="A700" t="str">
        <f t="shared" si="10"/>
        <v>43890Idaho</v>
      </c>
      <c r="B700" t="s">
        <v>147</v>
      </c>
      <c r="C700" t="s">
        <v>148</v>
      </c>
      <c r="D700" t="s">
        <v>75</v>
      </c>
      <c r="F700" s="6">
        <v>43890</v>
      </c>
      <c r="G700">
        <v>10</v>
      </c>
      <c r="H700">
        <v>9</v>
      </c>
      <c r="I700">
        <v>14</v>
      </c>
      <c r="J700">
        <v>11</v>
      </c>
      <c r="K700">
        <v>3</v>
      </c>
      <c r="L700">
        <v>-2</v>
      </c>
      <c r="M700" t="str">
        <f>VLOOKUP(D700,StateLookup!A:A,1,FALSE)</f>
        <v>Idaho</v>
      </c>
    </row>
    <row r="701" spans="1:13" x14ac:dyDescent="0.25">
      <c r="A701" t="str">
        <f t="shared" si="10"/>
        <v>43891Idaho</v>
      </c>
      <c r="B701" t="s">
        <v>147</v>
      </c>
      <c r="C701" t="s">
        <v>148</v>
      </c>
      <c r="D701" t="s">
        <v>75</v>
      </c>
      <c r="F701" s="6">
        <v>43891</v>
      </c>
      <c r="G701">
        <v>21</v>
      </c>
      <c r="H701">
        <v>15</v>
      </c>
      <c r="I701">
        <v>53</v>
      </c>
      <c r="J701">
        <v>16</v>
      </c>
      <c r="K701">
        <v>4</v>
      </c>
      <c r="L701">
        <v>-2</v>
      </c>
      <c r="M701" t="str">
        <f>VLOOKUP(D701,StateLookup!A:A,1,FALSE)</f>
        <v>Idaho</v>
      </c>
    </row>
    <row r="702" spans="1:13" x14ac:dyDescent="0.25">
      <c r="A702" t="str">
        <f t="shared" si="10"/>
        <v>43892Idaho</v>
      </c>
      <c r="B702" t="s">
        <v>147</v>
      </c>
      <c r="C702" t="s">
        <v>148</v>
      </c>
      <c r="D702" t="s">
        <v>75</v>
      </c>
      <c r="F702" s="6">
        <v>43892</v>
      </c>
      <c r="G702">
        <v>9</v>
      </c>
      <c r="H702">
        <v>11</v>
      </c>
      <c r="I702">
        <v>22</v>
      </c>
      <c r="J702">
        <v>3</v>
      </c>
      <c r="K702">
        <v>9</v>
      </c>
      <c r="L702">
        <v>-3</v>
      </c>
      <c r="M702" t="str">
        <f>VLOOKUP(D702,StateLookup!A:A,1,FALSE)</f>
        <v>Idaho</v>
      </c>
    </row>
    <row r="703" spans="1:13" x14ac:dyDescent="0.25">
      <c r="A703" t="str">
        <f t="shared" si="10"/>
        <v>43893Idaho</v>
      </c>
      <c r="B703" t="s">
        <v>147</v>
      </c>
      <c r="C703" t="s">
        <v>148</v>
      </c>
      <c r="D703" t="s">
        <v>75</v>
      </c>
      <c r="F703" s="6">
        <v>43893</v>
      </c>
      <c r="G703">
        <v>11</v>
      </c>
      <c r="H703">
        <v>15</v>
      </c>
      <c r="I703">
        <v>43</v>
      </c>
      <c r="J703">
        <v>7</v>
      </c>
      <c r="K703">
        <v>3</v>
      </c>
      <c r="L703">
        <v>-1</v>
      </c>
      <c r="M703" t="str">
        <f>VLOOKUP(D703,StateLookup!A:A,1,FALSE)</f>
        <v>Idaho</v>
      </c>
    </row>
    <row r="704" spans="1:13" x14ac:dyDescent="0.25">
      <c r="A704" t="str">
        <f t="shared" si="10"/>
        <v>43894Idaho</v>
      </c>
      <c r="B704" t="s">
        <v>147</v>
      </c>
      <c r="C704" t="s">
        <v>148</v>
      </c>
      <c r="D704" t="s">
        <v>75</v>
      </c>
      <c r="F704" s="6">
        <v>43894</v>
      </c>
      <c r="G704">
        <v>9</v>
      </c>
      <c r="H704">
        <v>13</v>
      </c>
      <c r="I704">
        <v>34</v>
      </c>
      <c r="J704">
        <v>7</v>
      </c>
      <c r="K704">
        <v>4</v>
      </c>
      <c r="L704">
        <v>-1</v>
      </c>
      <c r="M704" t="str">
        <f>VLOOKUP(D704,StateLookup!A:A,1,FALSE)</f>
        <v>Idaho</v>
      </c>
    </row>
    <row r="705" spans="1:13" x14ac:dyDescent="0.25">
      <c r="A705" t="str">
        <f t="shared" si="10"/>
        <v>43895Idaho</v>
      </c>
      <c r="B705" t="s">
        <v>147</v>
      </c>
      <c r="C705" t="s">
        <v>148</v>
      </c>
      <c r="D705" t="s">
        <v>75</v>
      </c>
      <c r="F705" s="6">
        <v>43895</v>
      </c>
      <c r="G705">
        <v>10</v>
      </c>
      <c r="H705">
        <v>14</v>
      </c>
      <c r="I705">
        <v>55</v>
      </c>
      <c r="J705">
        <v>13</v>
      </c>
      <c r="K705">
        <v>2</v>
      </c>
      <c r="L705">
        <v>-1</v>
      </c>
      <c r="M705" t="str">
        <f>VLOOKUP(D705,StateLookup!A:A,1,FALSE)</f>
        <v>Idaho</v>
      </c>
    </row>
    <row r="706" spans="1:13" x14ac:dyDescent="0.25">
      <c r="A706" t="str">
        <f t="shared" si="10"/>
        <v>43896Idaho</v>
      </c>
      <c r="B706" t="s">
        <v>147</v>
      </c>
      <c r="C706" t="s">
        <v>148</v>
      </c>
      <c r="D706" t="s">
        <v>75</v>
      </c>
      <c r="F706" s="6">
        <v>43896</v>
      </c>
      <c r="G706">
        <v>7</v>
      </c>
      <c r="H706">
        <v>8</v>
      </c>
      <c r="I706">
        <v>41</v>
      </c>
      <c r="J706">
        <v>8</v>
      </c>
      <c r="K706">
        <v>2</v>
      </c>
      <c r="L706">
        <v>-1</v>
      </c>
      <c r="M706" t="str">
        <f>VLOOKUP(D706,StateLookup!A:A,1,FALSE)</f>
        <v>Idaho</v>
      </c>
    </row>
    <row r="707" spans="1:13" x14ac:dyDescent="0.25">
      <c r="A707" t="str">
        <f t="shared" ref="A707:A770" si="11">F707&amp;D707</f>
        <v>43897Idaho</v>
      </c>
      <c r="B707" t="s">
        <v>147</v>
      </c>
      <c r="C707" t="s">
        <v>148</v>
      </c>
      <c r="D707" t="s">
        <v>75</v>
      </c>
      <c r="F707" s="6">
        <v>43897</v>
      </c>
      <c r="G707">
        <v>8</v>
      </c>
      <c r="H707">
        <v>9</v>
      </c>
      <c r="I707">
        <v>2</v>
      </c>
      <c r="J707">
        <v>11</v>
      </c>
      <c r="K707">
        <v>2</v>
      </c>
      <c r="L707">
        <v>-1</v>
      </c>
      <c r="M707" t="str">
        <f>VLOOKUP(D707,StateLookup!A:A,1,FALSE)</f>
        <v>Idaho</v>
      </c>
    </row>
    <row r="708" spans="1:13" x14ac:dyDescent="0.25">
      <c r="A708" t="str">
        <f t="shared" si="11"/>
        <v>43898Idaho</v>
      </c>
      <c r="B708" t="s">
        <v>147</v>
      </c>
      <c r="C708" t="s">
        <v>148</v>
      </c>
      <c r="D708" t="s">
        <v>75</v>
      </c>
      <c r="F708" s="6">
        <v>43898</v>
      </c>
      <c r="G708">
        <v>17</v>
      </c>
      <c r="H708">
        <v>14</v>
      </c>
      <c r="I708">
        <v>66</v>
      </c>
      <c r="J708">
        <v>14</v>
      </c>
      <c r="K708">
        <v>3</v>
      </c>
      <c r="L708">
        <v>-1</v>
      </c>
      <c r="M708" t="str">
        <f>VLOOKUP(D708,StateLookup!A:A,1,FALSE)</f>
        <v>Idaho</v>
      </c>
    </row>
    <row r="709" spans="1:13" x14ac:dyDescent="0.25">
      <c r="A709" t="str">
        <f t="shared" si="11"/>
        <v>43899Idaho</v>
      </c>
      <c r="B709" t="s">
        <v>147</v>
      </c>
      <c r="C709" t="s">
        <v>148</v>
      </c>
      <c r="D709" t="s">
        <v>75</v>
      </c>
      <c r="F709" s="6">
        <v>43899</v>
      </c>
      <c r="G709">
        <v>6</v>
      </c>
      <c r="H709">
        <v>11</v>
      </c>
      <c r="I709">
        <v>38</v>
      </c>
      <c r="J709">
        <v>5</v>
      </c>
      <c r="K709">
        <v>9</v>
      </c>
      <c r="L709">
        <v>-3</v>
      </c>
      <c r="M709" t="str">
        <f>VLOOKUP(D709,StateLookup!A:A,1,FALSE)</f>
        <v>Idaho</v>
      </c>
    </row>
    <row r="710" spans="1:13" x14ac:dyDescent="0.25">
      <c r="A710" t="str">
        <f t="shared" si="11"/>
        <v>43900Idaho</v>
      </c>
      <c r="B710" t="s">
        <v>147</v>
      </c>
      <c r="C710" t="s">
        <v>148</v>
      </c>
      <c r="D710" t="s">
        <v>75</v>
      </c>
      <c r="F710" s="6">
        <v>43900</v>
      </c>
      <c r="G710">
        <v>9</v>
      </c>
      <c r="H710">
        <v>14</v>
      </c>
      <c r="I710">
        <v>65</v>
      </c>
      <c r="J710">
        <v>11</v>
      </c>
      <c r="K710">
        <v>2</v>
      </c>
      <c r="L710">
        <v>-1</v>
      </c>
      <c r="M710" t="str">
        <f>VLOOKUP(D710,StateLookup!A:A,1,FALSE)</f>
        <v>Idaho</v>
      </c>
    </row>
    <row r="711" spans="1:13" x14ac:dyDescent="0.25">
      <c r="A711" t="str">
        <f t="shared" si="11"/>
        <v>43901Idaho</v>
      </c>
      <c r="B711" t="s">
        <v>147</v>
      </c>
      <c r="C711" t="s">
        <v>148</v>
      </c>
      <c r="D711" t="s">
        <v>75</v>
      </c>
      <c r="F711" s="6">
        <v>43901</v>
      </c>
      <c r="G711">
        <v>8</v>
      </c>
      <c r="H711">
        <v>13</v>
      </c>
      <c r="I711">
        <v>60</v>
      </c>
      <c r="J711">
        <v>6</v>
      </c>
      <c r="K711">
        <v>3</v>
      </c>
      <c r="L711">
        <v>-1</v>
      </c>
      <c r="M711" t="str">
        <f>VLOOKUP(D711,StateLookup!A:A,1,FALSE)</f>
        <v>Idaho</v>
      </c>
    </row>
    <row r="712" spans="1:13" x14ac:dyDescent="0.25">
      <c r="A712" t="str">
        <f t="shared" si="11"/>
        <v>43902Idaho</v>
      </c>
      <c r="B712" t="s">
        <v>147</v>
      </c>
      <c r="C712" t="s">
        <v>148</v>
      </c>
      <c r="D712" t="s">
        <v>75</v>
      </c>
      <c r="F712" s="6">
        <v>43902</v>
      </c>
      <c r="G712">
        <v>9</v>
      </c>
      <c r="H712">
        <v>23</v>
      </c>
      <c r="I712">
        <v>54</v>
      </c>
      <c r="J712">
        <v>7</v>
      </c>
      <c r="K712">
        <v>1</v>
      </c>
      <c r="L712">
        <v>-1</v>
      </c>
      <c r="M712" t="str">
        <f>VLOOKUP(D712,StateLookup!A:A,1,FALSE)</f>
        <v>Idaho</v>
      </c>
    </row>
    <row r="713" spans="1:13" x14ac:dyDescent="0.25">
      <c r="A713" t="str">
        <f t="shared" si="11"/>
        <v>43903Idaho</v>
      </c>
      <c r="B713" t="s">
        <v>147</v>
      </c>
      <c r="C713" t="s">
        <v>148</v>
      </c>
      <c r="D713" t="s">
        <v>75</v>
      </c>
      <c r="F713" s="6">
        <v>43903</v>
      </c>
      <c r="G713">
        <v>6</v>
      </c>
      <c r="H713">
        <v>33</v>
      </c>
      <c r="I713">
        <v>33</v>
      </c>
      <c r="J713">
        <v>2</v>
      </c>
      <c r="K713">
        <v>0</v>
      </c>
      <c r="L713">
        <v>0</v>
      </c>
      <c r="M713" t="str">
        <f>VLOOKUP(D713,StateLookup!A:A,1,FALSE)</f>
        <v>Idaho</v>
      </c>
    </row>
    <row r="714" spans="1:13" x14ac:dyDescent="0.25">
      <c r="A714" t="str">
        <f t="shared" si="11"/>
        <v>43904Idaho</v>
      </c>
      <c r="B714" t="s">
        <v>147</v>
      </c>
      <c r="C714" t="s">
        <v>148</v>
      </c>
      <c r="D714" t="s">
        <v>75</v>
      </c>
      <c r="F714" s="6">
        <v>43904</v>
      </c>
      <c r="G714">
        <v>-6</v>
      </c>
      <c r="H714">
        <v>26</v>
      </c>
      <c r="I714">
        <v>-11</v>
      </c>
      <c r="J714">
        <v>-2</v>
      </c>
      <c r="K714">
        <v>-1</v>
      </c>
      <c r="L714">
        <v>3</v>
      </c>
      <c r="M714" t="str">
        <f>VLOOKUP(D714,StateLookup!A:A,1,FALSE)</f>
        <v>Idaho</v>
      </c>
    </row>
    <row r="715" spans="1:13" x14ac:dyDescent="0.25">
      <c r="A715" t="str">
        <f t="shared" si="11"/>
        <v>43905Idaho</v>
      </c>
      <c r="B715" t="s">
        <v>147</v>
      </c>
      <c r="C715" t="s">
        <v>148</v>
      </c>
      <c r="D715" t="s">
        <v>75</v>
      </c>
      <c r="F715" s="6">
        <v>43905</v>
      </c>
      <c r="G715">
        <v>2</v>
      </c>
      <c r="H715">
        <v>26</v>
      </c>
      <c r="I715">
        <v>28</v>
      </c>
      <c r="J715">
        <v>2</v>
      </c>
      <c r="K715">
        <v>-8</v>
      </c>
      <c r="L715">
        <v>3</v>
      </c>
      <c r="M715" t="str">
        <f>VLOOKUP(D715,StateLookup!A:A,1,FALSE)</f>
        <v>Idaho</v>
      </c>
    </row>
    <row r="716" spans="1:13" x14ac:dyDescent="0.25">
      <c r="A716" t="str">
        <f t="shared" si="11"/>
        <v>43906Idaho</v>
      </c>
      <c r="B716" t="s">
        <v>147</v>
      </c>
      <c r="C716" t="s">
        <v>148</v>
      </c>
      <c r="D716" t="s">
        <v>75</v>
      </c>
      <c r="F716" s="6">
        <v>43906</v>
      </c>
      <c r="G716">
        <v>2</v>
      </c>
      <c r="H716">
        <v>31</v>
      </c>
      <c r="I716">
        <v>65</v>
      </c>
      <c r="J716">
        <v>-2</v>
      </c>
      <c r="K716">
        <v>-4</v>
      </c>
      <c r="L716">
        <v>1</v>
      </c>
      <c r="M716" t="str">
        <f>VLOOKUP(D716,StateLookup!A:A,1,FALSE)</f>
        <v>Idaho</v>
      </c>
    </row>
    <row r="717" spans="1:13" x14ac:dyDescent="0.25">
      <c r="A717" t="str">
        <f t="shared" si="11"/>
        <v>43907Idaho</v>
      </c>
      <c r="B717" t="s">
        <v>147</v>
      </c>
      <c r="C717" t="s">
        <v>148</v>
      </c>
      <c r="D717" t="s">
        <v>75</v>
      </c>
      <c r="F717" s="6">
        <v>43907</v>
      </c>
      <c r="G717">
        <v>-7</v>
      </c>
      <c r="H717">
        <v>22</v>
      </c>
      <c r="I717">
        <v>56</v>
      </c>
      <c r="J717">
        <v>-2</v>
      </c>
      <c r="K717">
        <v>-19</v>
      </c>
      <c r="L717">
        <v>7</v>
      </c>
      <c r="M717" t="str">
        <f>VLOOKUP(D717,StateLookup!A:A,1,FALSE)</f>
        <v>Idaho</v>
      </c>
    </row>
    <row r="718" spans="1:13" x14ac:dyDescent="0.25">
      <c r="A718" t="str">
        <f t="shared" si="11"/>
        <v>43908Idaho</v>
      </c>
      <c r="B718" t="s">
        <v>147</v>
      </c>
      <c r="C718" t="s">
        <v>148</v>
      </c>
      <c r="D718" t="s">
        <v>75</v>
      </c>
      <c r="F718" s="6">
        <v>43908</v>
      </c>
      <c r="G718">
        <v>-12</v>
      </c>
      <c r="H718">
        <v>17</v>
      </c>
      <c r="I718">
        <v>48</v>
      </c>
      <c r="J718">
        <v>-6</v>
      </c>
      <c r="K718">
        <v>-23</v>
      </c>
      <c r="L718">
        <v>9</v>
      </c>
      <c r="M718" t="str">
        <f>VLOOKUP(D718,StateLookup!A:A,1,FALSE)</f>
        <v>Idaho</v>
      </c>
    </row>
    <row r="719" spans="1:13" x14ac:dyDescent="0.25">
      <c r="A719" t="str">
        <f t="shared" si="11"/>
        <v>43909Idaho</v>
      </c>
      <c r="B719" t="s">
        <v>147</v>
      </c>
      <c r="C719" t="s">
        <v>148</v>
      </c>
      <c r="D719" t="s">
        <v>75</v>
      </c>
      <c r="F719" s="6">
        <v>43909</v>
      </c>
      <c r="G719">
        <v>-15</v>
      </c>
      <c r="H719">
        <v>13</v>
      </c>
      <c r="I719">
        <v>93</v>
      </c>
      <c r="J719">
        <v>-9</v>
      </c>
      <c r="K719">
        <v>-27</v>
      </c>
      <c r="L719">
        <v>10</v>
      </c>
      <c r="M719" t="str">
        <f>VLOOKUP(D719,StateLookup!A:A,1,FALSE)</f>
        <v>Idaho</v>
      </c>
    </row>
    <row r="720" spans="1:13" x14ac:dyDescent="0.25">
      <c r="A720" t="str">
        <f t="shared" si="11"/>
        <v>43910Idaho</v>
      </c>
      <c r="B720" t="s">
        <v>147</v>
      </c>
      <c r="C720" t="s">
        <v>148</v>
      </c>
      <c r="D720" t="s">
        <v>75</v>
      </c>
      <c r="F720" s="6">
        <v>43910</v>
      </c>
      <c r="G720">
        <v>-21</v>
      </c>
      <c r="H720">
        <v>12</v>
      </c>
      <c r="I720">
        <v>69</v>
      </c>
      <c r="J720">
        <v>-16</v>
      </c>
      <c r="K720">
        <v>-28</v>
      </c>
      <c r="L720">
        <v>10</v>
      </c>
      <c r="M720" t="str">
        <f>VLOOKUP(D720,StateLookup!A:A,1,FALSE)</f>
        <v>Idaho</v>
      </c>
    </row>
    <row r="721" spans="1:13" x14ac:dyDescent="0.25">
      <c r="A721" t="str">
        <f t="shared" si="11"/>
        <v>43911Idaho</v>
      </c>
      <c r="B721" t="s">
        <v>147</v>
      </c>
      <c r="C721" t="s">
        <v>148</v>
      </c>
      <c r="D721" t="s">
        <v>75</v>
      </c>
      <c r="F721" s="6">
        <v>43911</v>
      </c>
      <c r="G721">
        <v>-29</v>
      </c>
      <c r="H721">
        <v>5</v>
      </c>
      <c r="I721">
        <v>76</v>
      </c>
      <c r="J721">
        <v>-10</v>
      </c>
      <c r="K721">
        <v>-18</v>
      </c>
      <c r="L721">
        <v>7</v>
      </c>
      <c r="M721" t="str">
        <f>VLOOKUP(D721,StateLookup!A:A,1,FALSE)</f>
        <v>Idaho</v>
      </c>
    </row>
    <row r="722" spans="1:13" x14ac:dyDescent="0.25">
      <c r="A722" t="str">
        <f t="shared" si="11"/>
        <v>43912Idaho</v>
      </c>
      <c r="B722" t="s">
        <v>147</v>
      </c>
      <c r="C722" t="s">
        <v>148</v>
      </c>
      <c r="D722" t="s">
        <v>75</v>
      </c>
      <c r="F722" s="6">
        <v>43912</v>
      </c>
      <c r="G722">
        <v>-22</v>
      </c>
      <c r="H722">
        <v>1</v>
      </c>
      <c r="I722">
        <v>140</v>
      </c>
      <c r="J722">
        <v>-11</v>
      </c>
      <c r="K722">
        <v>-27</v>
      </c>
      <c r="L722">
        <v>5</v>
      </c>
      <c r="M722" t="str">
        <f>VLOOKUP(D722,StateLookup!A:A,1,FALSE)</f>
        <v>Idaho</v>
      </c>
    </row>
    <row r="723" spans="1:13" x14ac:dyDescent="0.25">
      <c r="A723" t="str">
        <f t="shared" si="11"/>
        <v>43913Idaho</v>
      </c>
      <c r="B723" t="s">
        <v>147</v>
      </c>
      <c r="C723" t="s">
        <v>148</v>
      </c>
      <c r="D723" t="s">
        <v>75</v>
      </c>
      <c r="F723" s="6">
        <v>43913</v>
      </c>
      <c r="G723">
        <v>-24</v>
      </c>
      <c r="H723">
        <v>1</v>
      </c>
      <c r="I723">
        <v>46</v>
      </c>
      <c r="J723">
        <v>-20</v>
      </c>
      <c r="K723">
        <v>-30</v>
      </c>
      <c r="L723">
        <v>9</v>
      </c>
      <c r="M723" t="str">
        <f>VLOOKUP(D723,StateLookup!A:A,1,FALSE)</f>
        <v>Idaho</v>
      </c>
    </row>
    <row r="724" spans="1:13" x14ac:dyDescent="0.25">
      <c r="A724" t="str">
        <f t="shared" si="11"/>
        <v>43914Idaho</v>
      </c>
      <c r="B724" t="s">
        <v>147</v>
      </c>
      <c r="C724" t="s">
        <v>148</v>
      </c>
      <c r="D724" t="s">
        <v>75</v>
      </c>
      <c r="F724" s="6">
        <v>43914</v>
      </c>
      <c r="G724">
        <v>-26</v>
      </c>
      <c r="H724">
        <v>0</v>
      </c>
      <c r="I724">
        <v>40</v>
      </c>
      <c r="J724">
        <v>-14</v>
      </c>
      <c r="K724">
        <v>-36</v>
      </c>
      <c r="L724">
        <v>13</v>
      </c>
      <c r="M724" t="str">
        <f>VLOOKUP(D724,StateLookup!A:A,1,FALSE)</f>
        <v>Idaho</v>
      </c>
    </row>
    <row r="725" spans="1:13" x14ac:dyDescent="0.25">
      <c r="A725" t="str">
        <f t="shared" si="11"/>
        <v>43915Idaho</v>
      </c>
      <c r="B725" t="s">
        <v>147</v>
      </c>
      <c r="C725" t="s">
        <v>148</v>
      </c>
      <c r="D725" t="s">
        <v>75</v>
      </c>
      <c r="F725" s="6">
        <v>43915</v>
      </c>
      <c r="G725">
        <v>-27</v>
      </c>
      <c r="H725">
        <v>7</v>
      </c>
      <c r="I725">
        <v>10</v>
      </c>
      <c r="J725">
        <v>-19</v>
      </c>
      <c r="K725">
        <v>-38</v>
      </c>
      <c r="L725">
        <v>14</v>
      </c>
      <c r="M725" t="str">
        <f>VLOOKUP(D725,StateLookup!A:A,1,FALSE)</f>
        <v>Idaho</v>
      </c>
    </row>
    <row r="726" spans="1:13" x14ac:dyDescent="0.25">
      <c r="A726" t="str">
        <f t="shared" si="11"/>
        <v>43916Idaho</v>
      </c>
      <c r="B726" t="s">
        <v>147</v>
      </c>
      <c r="C726" t="s">
        <v>148</v>
      </c>
      <c r="D726" t="s">
        <v>75</v>
      </c>
      <c r="F726" s="6">
        <v>43916</v>
      </c>
      <c r="G726">
        <v>-40</v>
      </c>
      <c r="H726">
        <v>-10</v>
      </c>
      <c r="I726">
        <v>24</v>
      </c>
      <c r="J726">
        <v>-26</v>
      </c>
      <c r="K726">
        <v>-44</v>
      </c>
      <c r="L726">
        <v>17</v>
      </c>
      <c r="M726" t="str">
        <f>VLOOKUP(D726,StateLookup!A:A,1,FALSE)</f>
        <v>Idaho</v>
      </c>
    </row>
    <row r="727" spans="1:13" x14ac:dyDescent="0.25">
      <c r="A727" t="str">
        <f t="shared" si="11"/>
        <v>43917Idaho</v>
      </c>
      <c r="B727" t="s">
        <v>147</v>
      </c>
      <c r="C727" t="s">
        <v>148</v>
      </c>
      <c r="D727" t="s">
        <v>75</v>
      </c>
      <c r="F727" s="6">
        <v>43917</v>
      </c>
      <c r="G727">
        <v>-43</v>
      </c>
      <c r="H727">
        <v>-14</v>
      </c>
      <c r="I727">
        <v>11</v>
      </c>
      <c r="J727">
        <v>-33</v>
      </c>
      <c r="K727">
        <v>-43</v>
      </c>
      <c r="L727">
        <v>18</v>
      </c>
      <c r="M727" t="str">
        <f>VLOOKUP(D727,StateLookup!A:A,1,FALSE)</f>
        <v>Idaho</v>
      </c>
    </row>
    <row r="728" spans="1:13" x14ac:dyDescent="0.25">
      <c r="A728" t="str">
        <f t="shared" si="11"/>
        <v>43918Idaho</v>
      </c>
      <c r="B728" t="s">
        <v>147</v>
      </c>
      <c r="C728" t="s">
        <v>148</v>
      </c>
      <c r="D728" t="s">
        <v>75</v>
      </c>
      <c r="F728" s="6">
        <v>43918</v>
      </c>
      <c r="G728">
        <v>-47</v>
      </c>
      <c r="H728">
        <v>-17</v>
      </c>
      <c r="I728">
        <v>13</v>
      </c>
      <c r="J728">
        <v>-29</v>
      </c>
      <c r="K728">
        <v>-31</v>
      </c>
      <c r="L728">
        <v>12</v>
      </c>
      <c r="M728" t="str">
        <f>VLOOKUP(D728,StateLookup!A:A,1,FALSE)</f>
        <v>Idaho</v>
      </c>
    </row>
    <row r="729" spans="1:13" x14ac:dyDescent="0.25">
      <c r="A729" t="str">
        <f t="shared" si="11"/>
        <v>43919Idaho</v>
      </c>
      <c r="B729" t="s">
        <v>147</v>
      </c>
      <c r="C729" t="s">
        <v>148</v>
      </c>
      <c r="D729" t="s">
        <v>75</v>
      </c>
      <c r="F729" s="6">
        <v>43919</v>
      </c>
      <c r="G729">
        <v>-42</v>
      </c>
      <c r="H729">
        <v>-18</v>
      </c>
      <c r="I729">
        <v>25</v>
      </c>
      <c r="J729">
        <v>-34</v>
      </c>
      <c r="K729">
        <v>-38</v>
      </c>
      <c r="L729">
        <v>10</v>
      </c>
      <c r="M729" t="str">
        <f>VLOOKUP(D729,StateLookup!A:A,1,FALSE)</f>
        <v>Idaho</v>
      </c>
    </row>
    <row r="730" spans="1:13" x14ac:dyDescent="0.25">
      <c r="A730" t="str">
        <f t="shared" si="11"/>
        <v>43920Idaho</v>
      </c>
      <c r="B730" t="s">
        <v>147</v>
      </c>
      <c r="C730" t="s">
        <v>148</v>
      </c>
      <c r="D730" t="s">
        <v>75</v>
      </c>
      <c r="F730" s="6">
        <v>43920</v>
      </c>
      <c r="G730">
        <v>-38</v>
      </c>
      <c r="H730">
        <v>-14</v>
      </c>
      <c r="I730">
        <v>11</v>
      </c>
      <c r="J730">
        <v>-31</v>
      </c>
      <c r="K730">
        <v>-40</v>
      </c>
      <c r="L730">
        <v>14</v>
      </c>
      <c r="M730" t="str">
        <f>VLOOKUP(D730,StateLookup!A:A,1,FALSE)</f>
        <v>Idaho</v>
      </c>
    </row>
    <row r="731" spans="1:13" x14ac:dyDescent="0.25">
      <c r="A731" t="str">
        <f t="shared" si="11"/>
        <v>43921Idaho</v>
      </c>
      <c r="B731" t="s">
        <v>147</v>
      </c>
      <c r="C731" t="s">
        <v>148</v>
      </c>
      <c r="D731" t="s">
        <v>75</v>
      </c>
      <c r="F731" s="6">
        <v>43921</v>
      </c>
      <c r="G731">
        <v>-38</v>
      </c>
      <c r="H731">
        <v>-12</v>
      </c>
      <c r="I731">
        <v>-2</v>
      </c>
      <c r="J731">
        <v>-28</v>
      </c>
      <c r="K731">
        <v>-45</v>
      </c>
      <c r="L731">
        <v>18</v>
      </c>
      <c r="M731" t="str">
        <f>VLOOKUP(D731,StateLookup!A:A,1,FALSE)</f>
        <v>Idaho</v>
      </c>
    </row>
    <row r="732" spans="1:13" x14ac:dyDescent="0.25">
      <c r="A732" t="str">
        <f t="shared" si="11"/>
        <v>43922Idaho</v>
      </c>
      <c r="B732" t="s">
        <v>147</v>
      </c>
      <c r="C732" t="s">
        <v>148</v>
      </c>
      <c r="D732" t="s">
        <v>75</v>
      </c>
      <c r="F732" s="6">
        <v>43922</v>
      </c>
      <c r="G732">
        <v>-35</v>
      </c>
      <c r="H732">
        <v>-8</v>
      </c>
      <c r="I732">
        <v>13</v>
      </c>
      <c r="J732">
        <v>-28</v>
      </c>
      <c r="K732">
        <v>-45</v>
      </c>
      <c r="L732">
        <v>17</v>
      </c>
      <c r="M732" t="str">
        <f>VLOOKUP(D732,StateLookup!A:A,1,FALSE)</f>
        <v>Idaho</v>
      </c>
    </row>
    <row r="733" spans="1:13" x14ac:dyDescent="0.25">
      <c r="A733" t="str">
        <f t="shared" si="11"/>
        <v>43923Idaho</v>
      </c>
      <c r="B733" t="s">
        <v>147</v>
      </c>
      <c r="C733" t="s">
        <v>148</v>
      </c>
      <c r="D733" t="s">
        <v>75</v>
      </c>
      <c r="F733" s="6">
        <v>43923</v>
      </c>
      <c r="G733">
        <v>-38</v>
      </c>
      <c r="H733">
        <v>-10</v>
      </c>
      <c r="I733">
        <v>29</v>
      </c>
      <c r="J733">
        <v>-31</v>
      </c>
      <c r="K733">
        <v>-46</v>
      </c>
      <c r="L733">
        <v>18</v>
      </c>
      <c r="M733" t="str">
        <f>VLOOKUP(D733,StateLookup!A:A,1,FALSE)</f>
        <v>Idaho</v>
      </c>
    </row>
    <row r="734" spans="1:13" x14ac:dyDescent="0.25">
      <c r="A734" t="str">
        <f t="shared" si="11"/>
        <v>43924Idaho</v>
      </c>
      <c r="B734" t="s">
        <v>147</v>
      </c>
      <c r="C734" t="s">
        <v>148</v>
      </c>
      <c r="D734" t="s">
        <v>75</v>
      </c>
      <c r="F734" s="6">
        <v>43924</v>
      </c>
      <c r="G734">
        <v>-39</v>
      </c>
      <c r="H734">
        <v>-9</v>
      </c>
      <c r="I734">
        <v>20</v>
      </c>
      <c r="J734">
        <v>-33</v>
      </c>
      <c r="K734">
        <v>-45</v>
      </c>
      <c r="L734">
        <v>18</v>
      </c>
      <c r="M734" t="str">
        <f>VLOOKUP(D734,StateLookup!A:A,1,FALSE)</f>
        <v>Idaho</v>
      </c>
    </row>
    <row r="735" spans="1:13" x14ac:dyDescent="0.25">
      <c r="A735" t="str">
        <f t="shared" si="11"/>
        <v>43925Idaho</v>
      </c>
      <c r="B735" t="s">
        <v>147</v>
      </c>
      <c r="C735" t="s">
        <v>148</v>
      </c>
      <c r="D735" t="s">
        <v>75</v>
      </c>
      <c r="F735" s="6">
        <v>43925</v>
      </c>
      <c r="G735">
        <v>-46</v>
      </c>
      <c r="H735">
        <v>-13</v>
      </c>
      <c r="I735">
        <v>24</v>
      </c>
      <c r="J735">
        <v>-30</v>
      </c>
      <c r="K735">
        <v>-34</v>
      </c>
      <c r="L735">
        <v>12</v>
      </c>
      <c r="M735" t="str">
        <f>VLOOKUP(D735,StateLookup!A:A,1,FALSE)</f>
        <v>Idaho</v>
      </c>
    </row>
    <row r="736" spans="1:13" x14ac:dyDescent="0.25">
      <c r="A736" t="str">
        <f t="shared" si="11"/>
        <v>43926Idaho</v>
      </c>
      <c r="B736" t="s">
        <v>147</v>
      </c>
      <c r="C736" t="s">
        <v>148</v>
      </c>
      <c r="D736" t="s">
        <v>75</v>
      </c>
      <c r="F736" s="6">
        <v>43926</v>
      </c>
      <c r="G736">
        <v>-40</v>
      </c>
      <c r="H736">
        <v>-14</v>
      </c>
      <c r="I736">
        <v>30</v>
      </c>
      <c r="J736">
        <v>-36</v>
      </c>
      <c r="K736">
        <v>-39</v>
      </c>
      <c r="L736">
        <v>10</v>
      </c>
      <c r="M736" t="str">
        <f>VLOOKUP(D736,StateLookup!A:A,1,FALSE)</f>
        <v>Idaho</v>
      </c>
    </row>
    <row r="737" spans="1:13" x14ac:dyDescent="0.25">
      <c r="A737" t="str">
        <f t="shared" si="11"/>
        <v>43927Idaho</v>
      </c>
      <c r="B737" t="s">
        <v>147</v>
      </c>
      <c r="C737" t="s">
        <v>148</v>
      </c>
      <c r="D737" t="s">
        <v>75</v>
      </c>
      <c r="F737" s="6">
        <v>43927</v>
      </c>
      <c r="G737">
        <v>-34</v>
      </c>
      <c r="H737">
        <v>-9</v>
      </c>
      <c r="I737">
        <v>48</v>
      </c>
      <c r="J737">
        <v>-31</v>
      </c>
      <c r="K737">
        <v>-41</v>
      </c>
      <c r="L737">
        <v>13</v>
      </c>
      <c r="M737" t="str">
        <f>VLOOKUP(D737,StateLookup!A:A,1,FALSE)</f>
        <v>Idaho</v>
      </c>
    </row>
    <row r="738" spans="1:13" x14ac:dyDescent="0.25">
      <c r="A738" t="str">
        <f t="shared" si="11"/>
        <v>43928Idaho</v>
      </c>
      <c r="B738" t="s">
        <v>147</v>
      </c>
      <c r="C738" t="s">
        <v>148</v>
      </c>
      <c r="D738" t="s">
        <v>75</v>
      </c>
      <c r="F738" s="6">
        <v>43928</v>
      </c>
      <c r="G738">
        <v>-33</v>
      </c>
      <c r="H738">
        <v>-6</v>
      </c>
      <c r="I738">
        <v>89</v>
      </c>
      <c r="J738">
        <v>-25</v>
      </c>
      <c r="K738">
        <v>-46</v>
      </c>
      <c r="L738">
        <v>16</v>
      </c>
      <c r="M738" t="str">
        <f>VLOOKUP(D738,StateLookup!A:A,1,FALSE)</f>
        <v>Idaho</v>
      </c>
    </row>
    <row r="739" spans="1:13" x14ac:dyDescent="0.25">
      <c r="A739" t="str">
        <f t="shared" si="11"/>
        <v>43929Idaho</v>
      </c>
      <c r="B739" t="s">
        <v>147</v>
      </c>
      <c r="C739" t="s">
        <v>148</v>
      </c>
      <c r="D739" t="s">
        <v>75</v>
      </c>
      <c r="F739" s="6">
        <v>43929</v>
      </c>
      <c r="G739">
        <v>-32</v>
      </c>
      <c r="H739">
        <v>-6</v>
      </c>
      <c r="I739">
        <v>92</v>
      </c>
      <c r="J739">
        <v>-25</v>
      </c>
      <c r="K739">
        <v>-46</v>
      </c>
      <c r="L739">
        <v>15</v>
      </c>
      <c r="M739" t="str">
        <f>VLOOKUP(D739,StateLookup!A:A,1,FALSE)</f>
        <v>Idaho</v>
      </c>
    </row>
    <row r="740" spans="1:13" x14ac:dyDescent="0.25">
      <c r="A740" t="str">
        <f t="shared" si="11"/>
        <v>43930Idaho</v>
      </c>
      <c r="B740" t="s">
        <v>147</v>
      </c>
      <c r="C740" t="s">
        <v>148</v>
      </c>
      <c r="D740" t="s">
        <v>75</v>
      </c>
      <c r="F740" s="6">
        <v>43930</v>
      </c>
      <c r="G740">
        <v>-32</v>
      </c>
      <c r="H740">
        <v>-4</v>
      </c>
      <c r="I740">
        <v>110</v>
      </c>
      <c r="J740">
        <v>-29</v>
      </c>
      <c r="K740">
        <v>-46</v>
      </c>
      <c r="L740">
        <v>16</v>
      </c>
      <c r="M740" t="str">
        <f>VLOOKUP(D740,StateLookup!A:A,1,FALSE)</f>
        <v>Idaho</v>
      </c>
    </row>
    <row r="741" spans="1:13" x14ac:dyDescent="0.25">
      <c r="A741" t="str">
        <f t="shared" si="11"/>
        <v>43931Idaho</v>
      </c>
      <c r="B741" t="s">
        <v>147</v>
      </c>
      <c r="C741" t="s">
        <v>148</v>
      </c>
      <c r="D741" t="s">
        <v>75</v>
      </c>
      <c r="F741" s="6">
        <v>43931</v>
      </c>
      <c r="G741">
        <v>-35</v>
      </c>
      <c r="H741">
        <v>-3</v>
      </c>
      <c r="I741">
        <v>86</v>
      </c>
      <c r="J741">
        <v>-30</v>
      </c>
      <c r="K741">
        <v>-46</v>
      </c>
      <c r="L741">
        <v>16</v>
      </c>
      <c r="M741" t="str">
        <f>VLOOKUP(D741,StateLookup!A:A,1,FALSE)</f>
        <v>Idaho</v>
      </c>
    </row>
    <row r="742" spans="1:13" x14ac:dyDescent="0.25">
      <c r="A742" t="str">
        <f t="shared" si="11"/>
        <v>43932Idaho</v>
      </c>
      <c r="B742" t="s">
        <v>147</v>
      </c>
      <c r="C742" t="s">
        <v>148</v>
      </c>
      <c r="D742" t="s">
        <v>75</v>
      </c>
      <c r="F742" s="6">
        <v>43932</v>
      </c>
      <c r="G742">
        <v>-40</v>
      </c>
      <c r="H742">
        <v>0</v>
      </c>
      <c r="I742">
        <v>12</v>
      </c>
      <c r="J742">
        <v>-35</v>
      </c>
      <c r="K742">
        <v>-34</v>
      </c>
      <c r="L742">
        <v>11</v>
      </c>
      <c r="M742" t="str">
        <f>VLOOKUP(D742,StateLookup!A:A,1,FALSE)</f>
        <v>Idaho</v>
      </c>
    </row>
    <row r="743" spans="1:13" x14ac:dyDescent="0.25">
      <c r="A743" t="str">
        <f t="shared" si="11"/>
        <v>43876Illinois</v>
      </c>
      <c r="B743" t="s">
        <v>147</v>
      </c>
      <c r="C743" t="s">
        <v>148</v>
      </c>
      <c r="D743" t="s">
        <v>76</v>
      </c>
      <c r="F743" s="6">
        <v>43876</v>
      </c>
      <c r="G743">
        <v>4</v>
      </c>
      <c r="H743">
        <v>3</v>
      </c>
      <c r="I743">
        <v>10</v>
      </c>
      <c r="J743">
        <v>3</v>
      </c>
      <c r="K743">
        <v>3</v>
      </c>
      <c r="L743">
        <v>-1</v>
      </c>
      <c r="M743" t="str">
        <f>VLOOKUP(D743,StateLookup!A:A,1,FALSE)</f>
        <v>Illinois</v>
      </c>
    </row>
    <row r="744" spans="1:13" x14ac:dyDescent="0.25">
      <c r="A744" t="str">
        <f t="shared" si="11"/>
        <v>43877Illinois</v>
      </c>
      <c r="B744" t="s">
        <v>147</v>
      </c>
      <c r="C744" t="s">
        <v>148</v>
      </c>
      <c r="D744" t="s">
        <v>76</v>
      </c>
      <c r="F744" s="6">
        <v>43877</v>
      </c>
      <c r="G744">
        <v>8</v>
      </c>
      <c r="H744">
        <v>2</v>
      </c>
      <c r="I744">
        <v>29</v>
      </c>
      <c r="J744">
        <v>3</v>
      </c>
      <c r="K744">
        <v>2</v>
      </c>
      <c r="L744">
        <v>-1</v>
      </c>
      <c r="M744" t="str">
        <f>VLOOKUP(D744,StateLookup!A:A,1,FALSE)</f>
        <v>Illinois</v>
      </c>
    </row>
    <row r="745" spans="1:13" x14ac:dyDescent="0.25">
      <c r="A745" t="str">
        <f t="shared" si="11"/>
        <v>43878Illinois</v>
      </c>
      <c r="B745" t="s">
        <v>147</v>
      </c>
      <c r="C745" t="s">
        <v>148</v>
      </c>
      <c r="D745" t="s">
        <v>76</v>
      </c>
      <c r="F745" s="6">
        <v>43878</v>
      </c>
      <c r="G745">
        <v>2</v>
      </c>
      <c r="H745">
        <v>-3</v>
      </c>
      <c r="I745">
        <v>-14</v>
      </c>
      <c r="J745">
        <v>-13</v>
      </c>
      <c r="K745">
        <v>-23</v>
      </c>
      <c r="L745">
        <v>6</v>
      </c>
      <c r="M745" t="str">
        <f>VLOOKUP(D745,StateLookup!A:A,1,FALSE)</f>
        <v>Illinois</v>
      </c>
    </row>
    <row r="746" spans="1:13" x14ac:dyDescent="0.25">
      <c r="A746" t="str">
        <f t="shared" si="11"/>
        <v>43879Illinois</v>
      </c>
      <c r="B746" t="s">
        <v>147</v>
      </c>
      <c r="C746" t="s">
        <v>148</v>
      </c>
      <c r="D746" t="s">
        <v>76</v>
      </c>
      <c r="F746" s="6">
        <v>43879</v>
      </c>
      <c r="G746">
        <v>1</v>
      </c>
      <c r="H746">
        <v>-1</v>
      </c>
      <c r="I746">
        <v>5</v>
      </c>
      <c r="J746">
        <v>2</v>
      </c>
      <c r="K746">
        <v>1</v>
      </c>
      <c r="L746">
        <v>0</v>
      </c>
      <c r="M746" t="str">
        <f>VLOOKUP(D746,StateLookup!A:A,1,FALSE)</f>
        <v>Illinois</v>
      </c>
    </row>
    <row r="747" spans="1:13" x14ac:dyDescent="0.25">
      <c r="A747" t="str">
        <f t="shared" si="11"/>
        <v>43880Illinois</v>
      </c>
      <c r="B747" t="s">
        <v>147</v>
      </c>
      <c r="C747" t="s">
        <v>148</v>
      </c>
      <c r="D747" t="s">
        <v>76</v>
      </c>
      <c r="F747" s="6">
        <v>43880</v>
      </c>
      <c r="G747">
        <v>1</v>
      </c>
      <c r="H747">
        <v>-1</v>
      </c>
      <c r="I747">
        <v>3</v>
      </c>
      <c r="J747">
        <v>2</v>
      </c>
      <c r="K747">
        <v>1</v>
      </c>
      <c r="L747">
        <v>0</v>
      </c>
      <c r="M747" t="str">
        <f>VLOOKUP(D747,StateLookup!A:A,1,FALSE)</f>
        <v>Illinois</v>
      </c>
    </row>
    <row r="748" spans="1:13" x14ac:dyDescent="0.25">
      <c r="A748" t="str">
        <f t="shared" si="11"/>
        <v>43881Illinois</v>
      </c>
      <c r="B748" t="s">
        <v>147</v>
      </c>
      <c r="C748" t="s">
        <v>148</v>
      </c>
      <c r="D748" t="s">
        <v>76</v>
      </c>
      <c r="F748" s="6">
        <v>43881</v>
      </c>
      <c r="G748">
        <v>0</v>
      </c>
      <c r="H748">
        <v>0</v>
      </c>
      <c r="I748">
        <v>0</v>
      </c>
      <c r="J748">
        <v>0</v>
      </c>
      <c r="K748">
        <v>2</v>
      </c>
      <c r="L748">
        <v>0</v>
      </c>
      <c r="M748" t="str">
        <f>VLOOKUP(D748,StateLookup!A:A,1,FALSE)</f>
        <v>Illinois</v>
      </c>
    </row>
    <row r="749" spans="1:13" x14ac:dyDescent="0.25">
      <c r="A749" t="str">
        <f t="shared" si="11"/>
        <v>43882Illinois</v>
      </c>
      <c r="B749" t="s">
        <v>147</v>
      </c>
      <c r="C749" t="s">
        <v>148</v>
      </c>
      <c r="D749" t="s">
        <v>76</v>
      </c>
      <c r="F749" s="6">
        <v>43882</v>
      </c>
      <c r="G749">
        <v>2</v>
      </c>
      <c r="H749">
        <v>0</v>
      </c>
      <c r="I749">
        <v>5</v>
      </c>
      <c r="J749">
        <v>5</v>
      </c>
      <c r="K749">
        <v>2</v>
      </c>
      <c r="L749">
        <v>-1</v>
      </c>
      <c r="M749" t="str">
        <f>VLOOKUP(D749,StateLookup!A:A,1,FALSE)</f>
        <v>Illinois</v>
      </c>
    </row>
    <row r="750" spans="1:13" x14ac:dyDescent="0.25">
      <c r="A750" t="str">
        <f t="shared" si="11"/>
        <v>43883Illinois</v>
      </c>
      <c r="B750" t="s">
        <v>147</v>
      </c>
      <c r="C750" t="s">
        <v>148</v>
      </c>
      <c r="D750" t="s">
        <v>76</v>
      </c>
      <c r="F750" s="6">
        <v>43883</v>
      </c>
      <c r="G750">
        <v>11</v>
      </c>
      <c r="H750">
        <v>9</v>
      </c>
      <c r="I750">
        <v>57</v>
      </c>
      <c r="J750">
        <v>10</v>
      </c>
      <c r="K750">
        <v>7</v>
      </c>
      <c r="L750">
        <v>-2</v>
      </c>
      <c r="M750" t="str">
        <f>VLOOKUP(D750,StateLookup!A:A,1,FALSE)</f>
        <v>Illinois</v>
      </c>
    </row>
    <row r="751" spans="1:13" x14ac:dyDescent="0.25">
      <c r="A751" t="str">
        <f t="shared" si="11"/>
        <v>43884Illinois</v>
      </c>
      <c r="B751" t="s">
        <v>147</v>
      </c>
      <c r="C751" t="s">
        <v>148</v>
      </c>
      <c r="D751" t="s">
        <v>76</v>
      </c>
      <c r="F751" s="6">
        <v>43884</v>
      </c>
      <c r="G751">
        <v>11</v>
      </c>
      <c r="H751">
        <v>9</v>
      </c>
      <c r="I751">
        <v>104</v>
      </c>
      <c r="J751">
        <v>7</v>
      </c>
      <c r="K751">
        <v>4</v>
      </c>
      <c r="L751">
        <v>-2</v>
      </c>
      <c r="M751" t="str">
        <f>VLOOKUP(D751,StateLookup!A:A,1,FALSE)</f>
        <v>Illinois</v>
      </c>
    </row>
    <row r="752" spans="1:13" x14ac:dyDescent="0.25">
      <c r="A752" t="str">
        <f t="shared" si="11"/>
        <v>43885Illinois</v>
      </c>
      <c r="B752" t="s">
        <v>147</v>
      </c>
      <c r="C752" t="s">
        <v>148</v>
      </c>
      <c r="D752" t="s">
        <v>76</v>
      </c>
      <c r="F752" s="6">
        <v>43885</v>
      </c>
      <c r="G752">
        <v>1</v>
      </c>
      <c r="H752">
        <v>6</v>
      </c>
      <c r="I752">
        <v>-2</v>
      </c>
      <c r="J752">
        <v>0</v>
      </c>
      <c r="K752">
        <v>2</v>
      </c>
      <c r="L752">
        <v>0</v>
      </c>
      <c r="M752" t="str">
        <f>VLOOKUP(D752,StateLookup!A:A,1,FALSE)</f>
        <v>Illinois</v>
      </c>
    </row>
    <row r="753" spans="1:13" x14ac:dyDescent="0.25">
      <c r="A753" t="str">
        <f t="shared" si="11"/>
        <v>43886Illinois</v>
      </c>
      <c r="B753" t="s">
        <v>147</v>
      </c>
      <c r="C753" t="s">
        <v>148</v>
      </c>
      <c r="D753" t="s">
        <v>76</v>
      </c>
      <c r="F753" s="6">
        <v>43886</v>
      </c>
      <c r="G753">
        <v>-1</v>
      </c>
      <c r="H753">
        <v>-1</v>
      </c>
      <c r="I753">
        <v>-3</v>
      </c>
      <c r="J753">
        <v>-3</v>
      </c>
      <c r="K753">
        <v>1</v>
      </c>
      <c r="L753">
        <v>1</v>
      </c>
      <c r="M753" t="str">
        <f>VLOOKUP(D753,StateLookup!A:A,1,FALSE)</f>
        <v>Illinois</v>
      </c>
    </row>
    <row r="754" spans="1:13" x14ac:dyDescent="0.25">
      <c r="A754" t="str">
        <f t="shared" si="11"/>
        <v>43887Illinois</v>
      </c>
      <c r="B754" t="s">
        <v>147</v>
      </c>
      <c r="C754" t="s">
        <v>148</v>
      </c>
      <c r="D754" t="s">
        <v>76</v>
      </c>
      <c r="F754" s="6">
        <v>43887</v>
      </c>
      <c r="G754">
        <v>0</v>
      </c>
      <c r="H754">
        <v>-1</v>
      </c>
      <c r="I754">
        <v>-3</v>
      </c>
      <c r="J754">
        <v>-1</v>
      </c>
      <c r="K754">
        <v>-1</v>
      </c>
      <c r="L754">
        <v>1</v>
      </c>
      <c r="M754" t="str">
        <f>VLOOKUP(D754,StateLookup!A:A,1,FALSE)</f>
        <v>Illinois</v>
      </c>
    </row>
    <row r="755" spans="1:13" x14ac:dyDescent="0.25">
      <c r="A755" t="str">
        <f t="shared" si="11"/>
        <v>43888Illinois</v>
      </c>
      <c r="B755" t="s">
        <v>147</v>
      </c>
      <c r="C755" t="s">
        <v>148</v>
      </c>
      <c r="D755" t="s">
        <v>76</v>
      </c>
      <c r="F755" s="6">
        <v>43888</v>
      </c>
      <c r="G755">
        <v>6</v>
      </c>
      <c r="H755">
        <v>4</v>
      </c>
      <c r="I755">
        <v>4</v>
      </c>
      <c r="J755">
        <v>2</v>
      </c>
      <c r="K755">
        <v>2</v>
      </c>
      <c r="L755">
        <v>0</v>
      </c>
      <c r="M755" t="str">
        <f>VLOOKUP(D755,StateLookup!A:A,1,FALSE)</f>
        <v>Illinois</v>
      </c>
    </row>
    <row r="756" spans="1:13" x14ac:dyDescent="0.25">
      <c r="A756" t="str">
        <f t="shared" si="11"/>
        <v>43889Illinois</v>
      </c>
      <c r="B756" t="s">
        <v>147</v>
      </c>
      <c r="C756" t="s">
        <v>148</v>
      </c>
      <c r="D756" t="s">
        <v>76</v>
      </c>
      <c r="F756" s="6">
        <v>43889</v>
      </c>
      <c r="G756">
        <v>6</v>
      </c>
      <c r="H756">
        <v>4</v>
      </c>
      <c r="I756">
        <v>5</v>
      </c>
      <c r="J756">
        <v>7</v>
      </c>
      <c r="K756">
        <v>0</v>
      </c>
      <c r="L756">
        <v>-1</v>
      </c>
      <c r="M756" t="str">
        <f>VLOOKUP(D756,StateLookup!A:A,1,FALSE)</f>
        <v>Illinois</v>
      </c>
    </row>
    <row r="757" spans="1:13" x14ac:dyDescent="0.25">
      <c r="A757" t="str">
        <f t="shared" si="11"/>
        <v>43890Illinois</v>
      </c>
      <c r="B757" t="s">
        <v>147</v>
      </c>
      <c r="C757" t="s">
        <v>148</v>
      </c>
      <c r="D757" t="s">
        <v>76</v>
      </c>
      <c r="F757" s="6">
        <v>43890</v>
      </c>
      <c r="G757">
        <v>14</v>
      </c>
      <c r="H757">
        <v>11</v>
      </c>
      <c r="I757">
        <v>26</v>
      </c>
      <c r="J757">
        <v>10</v>
      </c>
      <c r="K757">
        <v>6</v>
      </c>
      <c r="L757">
        <v>-3</v>
      </c>
      <c r="M757" t="str">
        <f>VLOOKUP(D757,StateLookup!A:A,1,FALSE)</f>
        <v>Illinois</v>
      </c>
    </row>
    <row r="758" spans="1:13" x14ac:dyDescent="0.25">
      <c r="A758" t="str">
        <f t="shared" si="11"/>
        <v>43891Illinois</v>
      </c>
      <c r="B758" t="s">
        <v>147</v>
      </c>
      <c r="C758" t="s">
        <v>148</v>
      </c>
      <c r="D758" t="s">
        <v>76</v>
      </c>
      <c r="F758" s="6">
        <v>43891</v>
      </c>
      <c r="G758">
        <v>17</v>
      </c>
      <c r="H758">
        <v>15</v>
      </c>
      <c r="I758">
        <v>118</v>
      </c>
      <c r="J758">
        <v>12</v>
      </c>
      <c r="K758">
        <v>4</v>
      </c>
      <c r="L758">
        <v>-3</v>
      </c>
      <c r="M758" t="str">
        <f>VLOOKUP(D758,StateLookup!A:A,1,FALSE)</f>
        <v>Illinois</v>
      </c>
    </row>
    <row r="759" spans="1:13" x14ac:dyDescent="0.25">
      <c r="A759" t="str">
        <f t="shared" si="11"/>
        <v>43892Illinois</v>
      </c>
      <c r="B759" t="s">
        <v>147</v>
      </c>
      <c r="C759" t="s">
        <v>148</v>
      </c>
      <c r="D759" t="s">
        <v>76</v>
      </c>
      <c r="F759" s="6">
        <v>43892</v>
      </c>
      <c r="G759">
        <v>8</v>
      </c>
      <c r="H759">
        <v>8</v>
      </c>
      <c r="I759">
        <v>20</v>
      </c>
      <c r="J759">
        <v>0</v>
      </c>
      <c r="K759">
        <v>-1</v>
      </c>
      <c r="L759">
        <v>0</v>
      </c>
      <c r="M759" t="str">
        <f>VLOOKUP(D759,StateLookup!A:A,1,FALSE)</f>
        <v>Illinois</v>
      </c>
    </row>
    <row r="760" spans="1:13" x14ac:dyDescent="0.25">
      <c r="A760" t="str">
        <f t="shared" si="11"/>
        <v>43893Illinois</v>
      </c>
      <c r="B760" t="s">
        <v>147</v>
      </c>
      <c r="C760" t="s">
        <v>148</v>
      </c>
      <c r="D760" t="s">
        <v>76</v>
      </c>
      <c r="F760" s="6">
        <v>43893</v>
      </c>
      <c r="G760">
        <v>10</v>
      </c>
      <c r="H760">
        <v>10</v>
      </c>
      <c r="I760">
        <v>21</v>
      </c>
      <c r="J760">
        <v>2</v>
      </c>
      <c r="K760">
        <v>2</v>
      </c>
      <c r="L760">
        <v>-1</v>
      </c>
      <c r="M760" t="str">
        <f>VLOOKUP(D760,StateLookup!A:A,1,FALSE)</f>
        <v>Illinois</v>
      </c>
    </row>
    <row r="761" spans="1:13" x14ac:dyDescent="0.25">
      <c r="A761" t="str">
        <f t="shared" si="11"/>
        <v>43894Illinois</v>
      </c>
      <c r="B761" t="s">
        <v>147</v>
      </c>
      <c r="C761" t="s">
        <v>148</v>
      </c>
      <c r="D761" t="s">
        <v>76</v>
      </c>
      <c r="F761" s="6">
        <v>43894</v>
      </c>
      <c r="G761">
        <v>9</v>
      </c>
      <c r="H761">
        <v>10</v>
      </c>
      <c r="I761">
        <v>28</v>
      </c>
      <c r="J761">
        <v>4</v>
      </c>
      <c r="K761">
        <v>2</v>
      </c>
      <c r="L761">
        <v>-1</v>
      </c>
      <c r="M761" t="str">
        <f>VLOOKUP(D761,StateLookup!A:A,1,FALSE)</f>
        <v>Illinois</v>
      </c>
    </row>
    <row r="762" spans="1:13" x14ac:dyDescent="0.25">
      <c r="A762" t="str">
        <f t="shared" si="11"/>
        <v>43895Illinois</v>
      </c>
      <c r="B762" t="s">
        <v>147</v>
      </c>
      <c r="C762" t="s">
        <v>148</v>
      </c>
      <c r="D762" t="s">
        <v>76</v>
      </c>
      <c r="F762" s="6">
        <v>43895</v>
      </c>
      <c r="G762">
        <v>7</v>
      </c>
      <c r="H762">
        <v>8</v>
      </c>
      <c r="I762">
        <v>21</v>
      </c>
      <c r="J762">
        <v>2</v>
      </c>
      <c r="K762">
        <v>3</v>
      </c>
      <c r="L762">
        <v>-1</v>
      </c>
      <c r="M762" t="str">
        <f>VLOOKUP(D762,StateLookup!A:A,1,FALSE)</f>
        <v>Illinois</v>
      </c>
    </row>
    <row r="763" spans="1:13" x14ac:dyDescent="0.25">
      <c r="A763" t="str">
        <f t="shared" si="11"/>
        <v>43896Illinois</v>
      </c>
      <c r="B763" t="s">
        <v>147</v>
      </c>
      <c r="C763" t="s">
        <v>148</v>
      </c>
      <c r="D763" t="s">
        <v>76</v>
      </c>
      <c r="F763" s="6">
        <v>43896</v>
      </c>
      <c r="G763">
        <v>6</v>
      </c>
      <c r="H763">
        <v>5</v>
      </c>
      <c r="I763">
        <v>17</v>
      </c>
      <c r="J763">
        <v>4</v>
      </c>
      <c r="K763">
        <v>2</v>
      </c>
      <c r="L763">
        <v>-1</v>
      </c>
      <c r="M763" t="str">
        <f>VLOOKUP(D763,StateLookup!A:A,1,FALSE)</f>
        <v>Illinois</v>
      </c>
    </row>
    <row r="764" spans="1:13" x14ac:dyDescent="0.25">
      <c r="A764" t="str">
        <f t="shared" si="11"/>
        <v>43897Illinois</v>
      </c>
      <c r="B764" t="s">
        <v>147</v>
      </c>
      <c r="C764" t="s">
        <v>148</v>
      </c>
      <c r="D764" t="s">
        <v>76</v>
      </c>
      <c r="F764" s="6">
        <v>43897</v>
      </c>
      <c r="G764">
        <v>14</v>
      </c>
      <c r="H764">
        <v>14</v>
      </c>
      <c r="I764">
        <v>75</v>
      </c>
      <c r="J764">
        <v>13</v>
      </c>
      <c r="K764">
        <v>7</v>
      </c>
      <c r="L764">
        <v>-3</v>
      </c>
      <c r="M764" t="str">
        <f>VLOOKUP(D764,StateLookup!A:A,1,FALSE)</f>
        <v>Illinois</v>
      </c>
    </row>
    <row r="765" spans="1:13" x14ac:dyDescent="0.25">
      <c r="A765" t="str">
        <f t="shared" si="11"/>
        <v>43898Illinois</v>
      </c>
      <c r="B765" t="s">
        <v>147</v>
      </c>
      <c r="C765" t="s">
        <v>148</v>
      </c>
      <c r="D765" t="s">
        <v>76</v>
      </c>
      <c r="F765" s="6">
        <v>43898</v>
      </c>
      <c r="G765">
        <v>15</v>
      </c>
      <c r="H765">
        <v>14</v>
      </c>
      <c r="I765">
        <v>165</v>
      </c>
      <c r="J765">
        <v>10</v>
      </c>
      <c r="K765">
        <v>3</v>
      </c>
      <c r="L765">
        <v>-2</v>
      </c>
      <c r="M765" t="str">
        <f>VLOOKUP(D765,StateLookup!A:A,1,FALSE)</f>
        <v>Illinois</v>
      </c>
    </row>
    <row r="766" spans="1:13" x14ac:dyDescent="0.25">
      <c r="A766" t="str">
        <f t="shared" si="11"/>
        <v>43899Illinois</v>
      </c>
      <c r="B766" t="s">
        <v>147</v>
      </c>
      <c r="C766" t="s">
        <v>148</v>
      </c>
      <c r="D766" t="s">
        <v>76</v>
      </c>
      <c r="F766" s="6">
        <v>43899</v>
      </c>
      <c r="G766">
        <v>-1</v>
      </c>
      <c r="H766">
        <v>3</v>
      </c>
      <c r="I766">
        <v>-5</v>
      </c>
      <c r="J766">
        <v>-5</v>
      </c>
      <c r="K766">
        <v>0</v>
      </c>
      <c r="L766">
        <v>1</v>
      </c>
      <c r="M766" t="str">
        <f>VLOOKUP(D766,StateLookup!A:A,1,FALSE)</f>
        <v>Illinois</v>
      </c>
    </row>
    <row r="767" spans="1:13" x14ac:dyDescent="0.25">
      <c r="A767" t="str">
        <f t="shared" si="11"/>
        <v>43900Illinois</v>
      </c>
      <c r="B767" t="s">
        <v>147</v>
      </c>
      <c r="C767" t="s">
        <v>148</v>
      </c>
      <c r="D767" t="s">
        <v>76</v>
      </c>
      <c r="F767" s="6">
        <v>43900</v>
      </c>
      <c r="G767">
        <v>7</v>
      </c>
      <c r="H767">
        <v>10</v>
      </c>
      <c r="I767">
        <v>20</v>
      </c>
      <c r="J767">
        <v>-2</v>
      </c>
      <c r="K767">
        <v>0</v>
      </c>
      <c r="L767">
        <v>0</v>
      </c>
      <c r="M767" t="str">
        <f>VLOOKUP(D767,StateLookup!A:A,1,FALSE)</f>
        <v>Illinois</v>
      </c>
    </row>
    <row r="768" spans="1:13" x14ac:dyDescent="0.25">
      <c r="A768" t="str">
        <f t="shared" si="11"/>
        <v>43901Illinois</v>
      </c>
      <c r="B768" t="s">
        <v>147</v>
      </c>
      <c r="C768" t="s">
        <v>148</v>
      </c>
      <c r="D768" t="s">
        <v>76</v>
      </c>
      <c r="F768" s="6">
        <v>43901</v>
      </c>
      <c r="G768">
        <v>6</v>
      </c>
      <c r="H768">
        <v>13</v>
      </c>
      <c r="I768">
        <v>15</v>
      </c>
      <c r="J768">
        <v>-2</v>
      </c>
      <c r="K768">
        <v>-1</v>
      </c>
      <c r="L768">
        <v>0</v>
      </c>
      <c r="M768" t="str">
        <f>VLOOKUP(D768,StateLookup!A:A,1,FALSE)</f>
        <v>Illinois</v>
      </c>
    </row>
    <row r="769" spans="1:13" x14ac:dyDescent="0.25">
      <c r="A769" t="str">
        <f t="shared" si="11"/>
        <v>43902Illinois</v>
      </c>
      <c r="B769" t="s">
        <v>147</v>
      </c>
      <c r="C769" t="s">
        <v>148</v>
      </c>
      <c r="D769" t="s">
        <v>76</v>
      </c>
      <c r="F769" s="6">
        <v>43902</v>
      </c>
      <c r="G769">
        <v>7</v>
      </c>
      <c r="H769">
        <v>32</v>
      </c>
      <c r="I769">
        <v>19</v>
      </c>
      <c r="J769">
        <v>-5</v>
      </c>
      <c r="K769">
        <v>-1</v>
      </c>
      <c r="L769">
        <v>1</v>
      </c>
      <c r="M769" t="str">
        <f>VLOOKUP(D769,StateLookup!A:A,1,FALSE)</f>
        <v>Illinois</v>
      </c>
    </row>
    <row r="770" spans="1:13" x14ac:dyDescent="0.25">
      <c r="A770" t="str">
        <f t="shared" si="11"/>
        <v>43903Illinois</v>
      </c>
      <c r="B770" t="s">
        <v>147</v>
      </c>
      <c r="C770" t="s">
        <v>148</v>
      </c>
      <c r="D770" t="s">
        <v>76</v>
      </c>
      <c r="F770" s="6">
        <v>43903</v>
      </c>
      <c r="G770">
        <v>5</v>
      </c>
      <c r="H770">
        <v>43</v>
      </c>
      <c r="I770">
        <v>19</v>
      </c>
      <c r="J770">
        <v>-6</v>
      </c>
      <c r="K770">
        <v>-4</v>
      </c>
      <c r="L770">
        <v>1</v>
      </c>
      <c r="M770" t="str">
        <f>VLOOKUP(D770,StateLookup!A:A,1,FALSE)</f>
        <v>Illinois</v>
      </c>
    </row>
    <row r="771" spans="1:13" x14ac:dyDescent="0.25">
      <c r="A771" t="str">
        <f t="shared" ref="A771:A834" si="12">F771&amp;D771</f>
        <v>43904Illinois</v>
      </c>
      <c r="B771" t="s">
        <v>147</v>
      </c>
      <c r="C771" t="s">
        <v>148</v>
      </c>
      <c r="D771" t="s">
        <v>76</v>
      </c>
      <c r="F771" s="6">
        <v>43904</v>
      </c>
      <c r="G771">
        <v>-7</v>
      </c>
      <c r="H771">
        <v>31</v>
      </c>
      <c r="I771">
        <v>-13</v>
      </c>
      <c r="J771">
        <v>-8</v>
      </c>
      <c r="K771">
        <v>0</v>
      </c>
      <c r="L771">
        <v>3</v>
      </c>
      <c r="M771" t="str">
        <f>VLOOKUP(D771,StateLookup!A:A,1,FALSE)</f>
        <v>Illinois</v>
      </c>
    </row>
    <row r="772" spans="1:13" x14ac:dyDescent="0.25">
      <c r="A772" t="str">
        <f t="shared" si="12"/>
        <v>43905Illinois</v>
      </c>
      <c r="B772" t="s">
        <v>147</v>
      </c>
      <c r="C772" t="s">
        <v>148</v>
      </c>
      <c r="D772" t="s">
        <v>76</v>
      </c>
      <c r="F772" s="6">
        <v>43905</v>
      </c>
      <c r="G772">
        <v>-8</v>
      </c>
      <c r="H772">
        <v>25</v>
      </c>
      <c r="I772">
        <v>25</v>
      </c>
      <c r="J772">
        <v>-13</v>
      </c>
      <c r="K772">
        <v>-5</v>
      </c>
      <c r="L772">
        <v>3</v>
      </c>
      <c r="M772" t="str">
        <f>VLOOKUP(D772,StateLookup!A:A,1,FALSE)</f>
        <v>Illinois</v>
      </c>
    </row>
    <row r="773" spans="1:13" x14ac:dyDescent="0.25">
      <c r="A773" t="str">
        <f t="shared" si="12"/>
        <v>43906Illinois</v>
      </c>
      <c r="B773" t="s">
        <v>147</v>
      </c>
      <c r="C773" t="s">
        <v>148</v>
      </c>
      <c r="D773" t="s">
        <v>76</v>
      </c>
      <c r="F773" s="6">
        <v>43906</v>
      </c>
      <c r="G773">
        <v>-10</v>
      </c>
      <c r="H773">
        <v>30</v>
      </c>
      <c r="I773">
        <v>-19</v>
      </c>
      <c r="J773">
        <v>-27</v>
      </c>
      <c r="K773">
        <v>-19</v>
      </c>
      <c r="L773">
        <v>8</v>
      </c>
      <c r="M773" t="str">
        <f>VLOOKUP(D773,StateLookup!A:A,1,FALSE)</f>
        <v>Illinois</v>
      </c>
    </row>
    <row r="774" spans="1:13" x14ac:dyDescent="0.25">
      <c r="A774" t="str">
        <f t="shared" si="12"/>
        <v>43907Illinois</v>
      </c>
      <c r="B774" t="s">
        <v>147</v>
      </c>
      <c r="C774" t="s">
        <v>148</v>
      </c>
      <c r="D774" t="s">
        <v>76</v>
      </c>
      <c r="F774" s="6">
        <v>43907</v>
      </c>
      <c r="G774">
        <v>-23</v>
      </c>
      <c r="H774">
        <v>17</v>
      </c>
      <c r="I774">
        <v>44</v>
      </c>
      <c r="J774">
        <v>-30</v>
      </c>
      <c r="K774">
        <v>-31</v>
      </c>
      <c r="L774">
        <v>12</v>
      </c>
      <c r="M774" t="str">
        <f>VLOOKUP(D774,StateLookup!A:A,1,FALSE)</f>
        <v>Illinois</v>
      </c>
    </row>
    <row r="775" spans="1:13" x14ac:dyDescent="0.25">
      <c r="A775" t="str">
        <f t="shared" si="12"/>
        <v>43908Illinois</v>
      </c>
      <c r="B775" t="s">
        <v>147</v>
      </c>
      <c r="C775" t="s">
        <v>148</v>
      </c>
      <c r="D775" t="s">
        <v>76</v>
      </c>
      <c r="F775" s="6">
        <v>43908</v>
      </c>
      <c r="G775">
        <v>-34</v>
      </c>
      <c r="H775">
        <v>8</v>
      </c>
      <c r="I775">
        <v>-34</v>
      </c>
      <c r="J775">
        <v>-39</v>
      </c>
      <c r="K775">
        <v>-35</v>
      </c>
      <c r="L775">
        <v>16</v>
      </c>
      <c r="M775" t="str">
        <f>VLOOKUP(D775,StateLookup!A:A,1,FALSE)</f>
        <v>Illinois</v>
      </c>
    </row>
    <row r="776" spans="1:13" x14ac:dyDescent="0.25">
      <c r="A776" t="str">
        <f t="shared" si="12"/>
        <v>43909Illinois</v>
      </c>
      <c r="B776" t="s">
        <v>147</v>
      </c>
      <c r="C776" t="s">
        <v>148</v>
      </c>
      <c r="D776" t="s">
        <v>76</v>
      </c>
      <c r="F776" s="6">
        <v>43909</v>
      </c>
      <c r="G776">
        <v>-34</v>
      </c>
      <c r="H776">
        <v>16</v>
      </c>
      <c r="I776">
        <v>-31</v>
      </c>
      <c r="J776">
        <v>-43</v>
      </c>
      <c r="K776">
        <v>-37</v>
      </c>
      <c r="L776">
        <v>17</v>
      </c>
      <c r="M776" t="str">
        <f>VLOOKUP(D776,StateLookup!A:A,1,FALSE)</f>
        <v>Illinois</v>
      </c>
    </row>
    <row r="777" spans="1:13" x14ac:dyDescent="0.25">
      <c r="A777" t="str">
        <f t="shared" si="12"/>
        <v>43910Illinois</v>
      </c>
      <c r="B777" t="s">
        <v>147</v>
      </c>
      <c r="C777" t="s">
        <v>148</v>
      </c>
      <c r="D777" t="s">
        <v>76</v>
      </c>
      <c r="F777" s="6">
        <v>43910</v>
      </c>
      <c r="G777">
        <v>-33</v>
      </c>
      <c r="H777">
        <v>26</v>
      </c>
      <c r="I777">
        <v>-28</v>
      </c>
      <c r="J777">
        <v>-41</v>
      </c>
      <c r="K777">
        <v>-38</v>
      </c>
      <c r="L777">
        <v>17</v>
      </c>
      <c r="M777" t="str">
        <f>VLOOKUP(D777,StateLookup!A:A,1,FALSE)</f>
        <v>Illinois</v>
      </c>
    </row>
    <row r="778" spans="1:13" x14ac:dyDescent="0.25">
      <c r="A778" t="str">
        <f t="shared" si="12"/>
        <v>43911Illinois</v>
      </c>
      <c r="B778" t="s">
        <v>147</v>
      </c>
      <c r="C778" t="s">
        <v>148</v>
      </c>
      <c r="D778" t="s">
        <v>76</v>
      </c>
      <c r="F778" s="6">
        <v>43911</v>
      </c>
      <c r="G778">
        <v>-46</v>
      </c>
      <c r="H778">
        <v>3</v>
      </c>
      <c r="I778">
        <v>-22</v>
      </c>
      <c r="J778">
        <v>-39</v>
      </c>
      <c r="K778">
        <v>-25</v>
      </c>
      <c r="L778">
        <v>13</v>
      </c>
      <c r="M778" t="str">
        <f>VLOOKUP(D778,StateLookup!A:A,1,FALSE)</f>
        <v>Illinois</v>
      </c>
    </row>
    <row r="779" spans="1:13" x14ac:dyDescent="0.25">
      <c r="A779" t="str">
        <f t="shared" si="12"/>
        <v>43912Illinois</v>
      </c>
      <c r="B779" t="s">
        <v>147</v>
      </c>
      <c r="C779" t="s">
        <v>148</v>
      </c>
      <c r="D779" t="s">
        <v>76</v>
      </c>
      <c r="F779" s="6">
        <v>43912</v>
      </c>
      <c r="G779">
        <v>-63</v>
      </c>
      <c r="H779">
        <v>-34</v>
      </c>
      <c r="I779">
        <v>-39</v>
      </c>
      <c r="J779">
        <v>-54</v>
      </c>
      <c r="K779">
        <v>-38</v>
      </c>
      <c r="L779">
        <v>14</v>
      </c>
      <c r="M779" t="str">
        <f>VLOOKUP(D779,StateLookup!A:A,1,FALSE)</f>
        <v>Illinois</v>
      </c>
    </row>
    <row r="780" spans="1:13" x14ac:dyDescent="0.25">
      <c r="A780" t="str">
        <f t="shared" si="12"/>
        <v>43913Illinois</v>
      </c>
      <c r="B780" t="s">
        <v>147</v>
      </c>
      <c r="C780" t="s">
        <v>148</v>
      </c>
      <c r="D780" t="s">
        <v>76</v>
      </c>
      <c r="F780" s="6">
        <v>43913</v>
      </c>
      <c r="G780">
        <v>-50</v>
      </c>
      <c r="H780">
        <v>-21</v>
      </c>
      <c r="I780">
        <v>-29</v>
      </c>
      <c r="J780">
        <v>-55</v>
      </c>
      <c r="K780">
        <v>-50</v>
      </c>
      <c r="L780">
        <v>21</v>
      </c>
      <c r="M780" t="str">
        <f>VLOOKUP(D780,StateLookup!A:A,1,FALSE)</f>
        <v>Illinois</v>
      </c>
    </row>
    <row r="781" spans="1:13" x14ac:dyDescent="0.25">
      <c r="A781" t="str">
        <f t="shared" si="12"/>
        <v>43914Illinois</v>
      </c>
      <c r="B781" t="s">
        <v>147</v>
      </c>
      <c r="C781" t="s">
        <v>148</v>
      </c>
      <c r="D781" t="s">
        <v>76</v>
      </c>
      <c r="F781" s="6">
        <v>43914</v>
      </c>
      <c r="G781">
        <v>-47</v>
      </c>
      <c r="H781">
        <v>-17</v>
      </c>
      <c r="I781">
        <v>-11</v>
      </c>
      <c r="J781">
        <v>-53</v>
      </c>
      <c r="K781">
        <v>-50</v>
      </c>
      <c r="L781">
        <v>22</v>
      </c>
      <c r="M781" t="str">
        <f>VLOOKUP(D781,StateLookup!A:A,1,FALSE)</f>
        <v>Illinois</v>
      </c>
    </row>
    <row r="782" spans="1:13" x14ac:dyDescent="0.25">
      <c r="A782" t="str">
        <f t="shared" si="12"/>
        <v>43915Illinois</v>
      </c>
      <c r="B782" t="s">
        <v>147</v>
      </c>
      <c r="C782" t="s">
        <v>148</v>
      </c>
      <c r="D782" t="s">
        <v>76</v>
      </c>
      <c r="F782" s="6">
        <v>43915</v>
      </c>
      <c r="G782">
        <v>-43</v>
      </c>
      <c r="H782">
        <v>-13</v>
      </c>
      <c r="I782">
        <v>29</v>
      </c>
      <c r="J782">
        <v>-50</v>
      </c>
      <c r="K782">
        <v>-50</v>
      </c>
      <c r="L782">
        <v>21</v>
      </c>
      <c r="M782" t="str">
        <f>VLOOKUP(D782,StateLookup!A:A,1,FALSE)</f>
        <v>Illinois</v>
      </c>
    </row>
    <row r="783" spans="1:13" x14ac:dyDescent="0.25">
      <c r="A783" t="str">
        <f t="shared" si="12"/>
        <v>43916Illinois</v>
      </c>
      <c r="B783" t="s">
        <v>147</v>
      </c>
      <c r="C783" t="s">
        <v>148</v>
      </c>
      <c r="D783" t="s">
        <v>76</v>
      </c>
      <c r="F783" s="6">
        <v>43916</v>
      </c>
      <c r="G783">
        <v>-47</v>
      </c>
      <c r="H783">
        <v>-15</v>
      </c>
      <c r="I783">
        <v>-28</v>
      </c>
      <c r="J783">
        <v>-55</v>
      </c>
      <c r="K783">
        <v>-50</v>
      </c>
      <c r="L783">
        <v>22</v>
      </c>
      <c r="M783" t="str">
        <f>VLOOKUP(D783,StateLookup!A:A,1,FALSE)</f>
        <v>Illinois</v>
      </c>
    </row>
    <row r="784" spans="1:13" x14ac:dyDescent="0.25">
      <c r="A784" t="str">
        <f t="shared" si="12"/>
        <v>43917Illinois</v>
      </c>
      <c r="B784" t="s">
        <v>147</v>
      </c>
      <c r="C784" t="s">
        <v>148</v>
      </c>
      <c r="D784" t="s">
        <v>76</v>
      </c>
      <c r="F784" s="6">
        <v>43917</v>
      </c>
      <c r="G784">
        <v>-48</v>
      </c>
      <c r="H784">
        <v>-14</v>
      </c>
      <c r="I784">
        <v>-27</v>
      </c>
      <c r="J784">
        <v>-53</v>
      </c>
      <c r="K784">
        <v>-50</v>
      </c>
      <c r="L784">
        <v>23</v>
      </c>
      <c r="M784" t="str">
        <f>VLOOKUP(D784,StateLookup!A:A,1,FALSE)</f>
        <v>Illinois</v>
      </c>
    </row>
    <row r="785" spans="1:13" x14ac:dyDescent="0.25">
      <c r="A785" t="str">
        <f t="shared" si="12"/>
        <v>43918Illinois</v>
      </c>
      <c r="B785" t="s">
        <v>147</v>
      </c>
      <c r="C785" t="s">
        <v>148</v>
      </c>
      <c r="D785" t="s">
        <v>76</v>
      </c>
      <c r="F785" s="6">
        <v>43918</v>
      </c>
      <c r="G785">
        <v>-53</v>
      </c>
      <c r="H785">
        <v>-17</v>
      </c>
      <c r="I785">
        <v>-35</v>
      </c>
      <c r="J785">
        <v>-50</v>
      </c>
      <c r="K785">
        <v>-35</v>
      </c>
      <c r="L785">
        <v>15</v>
      </c>
      <c r="M785" t="str">
        <f>VLOOKUP(D785,StateLookup!A:A,1,FALSE)</f>
        <v>Illinois</v>
      </c>
    </row>
    <row r="786" spans="1:13" x14ac:dyDescent="0.25">
      <c r="A786" t="str">
        <f t="shared" si="12"/>
        <v>43919Illinois</v>
      </c>
      <c r="B786" t="s">
        <v>147</v>
      </c>
      <c r="C786" t="s">
        <v>148</v>
      </c>
      <c r="D786" t="s">
        <v>76</v>
      </c>
      <c r="F786" s="6">
        <v>43919</v>
      </c>
      <c r="G786">
        <v>-53</v>
      </c>
      <c r="H786">
        <v>-24</v>
      </c>
      <c r="I786">
        <v>-29</v>
      </c>
      <c r="J786">
        <v>-55</v>
      </c>
      <c r="K786">
        <v>-39</v>
      </c>
      <c r="L786">
        <v>13</v>
      </c>
      <c r="M786" t="str">
        <f>VLOOKUP(D786,StateLookup!A:A,1,FALSE)</f>
        <v>Illinois</v>
      </c>
    </row>
    <row r="787" spans="1:13" x14ac:dyDescent="0.25">
      <c r="A787" t="str">
        <f t="shared" si="12"/>
        <v>43920Illinois</v>
      </c>
      <c r="B787" t="s">
        <v>147</v>
      </c>
      <c r="C787" t="s">
        <v>148</v>
      </c>
      <c r="D787" t="s">
        <v>76</v>
      </c>
      <c r="F787" s="6">
        <v>43920</v>
      </c>
      <c r="G787">
        <v>-43</v>
      </c>
      <c r="H787">
        <v>-15</v>
      </c>
      <c r="I787">
        <v>-5</v>
      </c>
      <c r="J787">
        <v>-54</v>
      </c>
      <c r="K787">
        <v>-50</v>
      </c>
      <c r="L787">
        <v>20</v>
      </c>
      <c r="M787" t="str">
        <f>VLOOKUP(D787,StateLookup!A:A,1,FALSE)</f>
        <v>Illinois</v>
      </c>
    </row>
    <row r="788" spans="1:13" x14ac:dyDescent="0.25">
      <c r="A788" t="str">
        <f t="shared" si="12"/>
        <v>43921Illinois</v>
      </c>
      <c r="B788" t="s">
        <v>147</v>
      </c>
      <c r="C788" t="s">
        <v>148</v>
      </c>
      <c r="D788" t="s">
        <v>76</v>
      </c>
      <c r="F788" s="6">
        <v>43921</v>
      </c>
      <c r="G788">
        <v>-44</v>
      </c>
      <c r="H788">
        <v>-15</v>
      </c>
      <c r="I788">
        <v>-30</v>
      </c>
      <c r="J788">
        <v>-54</v>
      </c>
      <c r="K788">
        <v>-52</v>
      </c>
      <c r="L788">
        <v>22</v>
      </c>
      <c r="M788" t="str">
        <f>VLOOKUP(D788,StateLookup!A:A,1,FALSE)</f>
        <v>Illinois</v>
      </c>
    </row>
    <row r="789" spans="1:13" x14ac:dyDescent="0.25">
      <c r="A789" t="str">
        <f t="shared" si="12"/>
        <v>43922Illinois</v>
      </c>
      <c r="B789" t="s">
        <v>147</v>
      </c>
      <c r="C789" t="s">
        <v>148</v>
      </c>
      <c r="D789" t="s">
        <v>76</v>
      </c>
      <c r="F789" s="6">
        <v>43922</v>
      </c>
      <c r="G789">
        <v>-41</v>
      </c>
      <c r="H789">
        <v>-7</v>
      </c>
      <c r="I789">
        <v>4</v>
      </c>
      <c r="J789">
        <v>-50</v>
      </c>
      <c r="K789">
        <v>-52</v>
      </c>
      <c r="L789">
        <v>21</v>
      </c>
      <c r="M789" t="str">
        <f>VLOOKUP(D789,StateLookup!A:A,1,FALSE)</f>
        <v>Illinois</v>
      </c>
    </row>
    <row r="790" spans="1:13" x14ac:dyDescent="0.25">
      <c r="A790" t="str">
        <f t="shared" si="12"/>
        <v>43923Illinois</v>
      </c>
      <c r="B790" t="s">
        <v>147</v>
      </c>
      <c r="C790" t="s">
        <v>148</v>
      </c>
      <c r="D790" t="s">
        <v>76</v>
      </c>
      <c r="F790" s="6">
        <v>43923</v>
      </c>
      <c r="G790">
        <v>-42</v>
      </c>
      <c r="H790">
        <v>-8</v>
      </c>
      <c r="I790">
        <v>15</v>
      </c>
      <c r="J790">
        <v>-52</v>
      </c>
      <c r="K790">
        <v>-52</v>
      </c>
      <c r="L790">
        <v>22</v>
      </c>
      <c r="M790" t="str">
        <f>VLOOKUP(D790,StateLookup!A:A,1,FALSE)</f>
        <v>Illinois</v>
      </c>
    </row>
    <row r="791" spans="1:13" x14ac:dyDescent="0.25">
      <c r="A791" t="str">
        <f t="shared" si="12"/>
        <v>43924Illinois</v>
      </c>
      <c r="B791" t="s">
        <v>147</v>
      </c>
      <c r="C791" t="s">
        <v>148</v>
      </c>
      <c r="D791" t="s">
        <v>76</v>
      </c>
      <c r="F791" s="6">
        <v>43924</v>
      </c>
      <c r="G791">
        <v>-43</v>
      </c>
      <c r="H791">
        <v>-7</v>
      </c>
      <c r="I791">
        <v>13</v>
      </c>
      <c r="J791">
        <v>-49</v>
      </c>
      <c r="K791">
        <v>-51</v>
      </c>
      <c r="L791">
        <v>22</v>
      </c>
      <c r="M791" t="str">
        <f>VLOOKUP(D791,StateLookup!A:A,1,FALSE)</f>
        <v>Illinois</v>
      </c>
    </row>
    <row r="792" spans="1:13" x14ac:dyDescent="0.25">
      <c r="A792" t="str">
        <f t="shared" si="12"/>
        <v>43925Illinois</v>
      </c>
      <c r="B792" t="s">
        <v>147</v>
      </c>
      <c r="C792" t="s">
        <v>148</v>
      </c>
      <c r="D792" t="s">
        <v>76</v>
      </c>
      <c r="F792" s="6">
        <v>43925</v>
      </c>
      <c r="G792">
        <v>-51</v>
      </c>
      <c r="H792">
        <v>-10</v>
      </c>
      <c r="I792">
        <v>-23</v>
      </c>
      <c r="J792">
        <v>-49</v>
      </c>
      <c r="K792">
        <v>-36</v>
      </c>
      <c r="L792">
        <v>15</v>
      </c>
      <c r="M792" t="str">
        <f>VLOOKUP(D792,StateLookup!A:A,1,FALSE)</f>
        <v>Illinois</v>
      </c>
    </row>
    <row r="793" spans="1:13" x14ac:dyDescent="0.25">
      <c r="A793" t="str">
        <f t="shared" si="12"/>
        <v>43926Illinois</v>
      </c>
      <c r="B793" t="s">
        <v>147</v>
      </c>
      <c r="C793" t="s">
        <v>148</v>
      </c>
      <c r="D793" t="s">
        <v>76</v>
      </c>
      <c r="F793" s="6">
        <v>43926</v>
      </c>
      <c r="G793">
        <v>-50</v>
      </c>
      <c r="H793">
        <v>-16</v>
      </c>
      <c r="I793">
        <v>24</v>
      </c>
      <c r="J793">
        <v>-52</v>
      </c>
      <c r="K793">
        <v>-39</v>
      </c>
      <c r="L793">
        <v>12</v>
      </c>
      <c r="M793" t="str">
        <f>VLOOKUP(D793,StateLookup!A:A,1,FALSE)</f>
        <v>Illinois</v>
      </c>
    </row>
    <row r="794" spans="1:13" x14ac:dyDescent="0.25">
      <c r="A794" t="str">
        <f t="shared" si="12"/>
        <v>43927Illinois</v>
      </c>
      <c r="B794" t="s">
        <v>147</v>
      </c>
      <c r="C794" t="s">
        <v>148</v>
      </c>
      <c r="D794" t="s">
        <v>76</v>
      </c>
      <c r="F794" s="6">
        <v>43927</v>
      </c>
      <c r="G794">
        <v>-44</v>
      </c>
      <c r="H794">
        <v>-14</v>
      </c>
      <c r="I794">
        <v>-4</v>
      </c>
      <c r="J794">
        <v>-54</v>
      </c>
      <c r="K794">
        <v>-52</v>
      </c>
      <c r="L794">
        <v>20</v>
      </c>
      <c r="M794" t="str">
        <f>VLOOKUP(D794,StateLookup!A:A,1,FALSE)</f>
        <v>Illinois</v>
      </c>
    </row>
    <row r="795" spans="1:13" x14ac:dyDescent="0.25">
      <c r="A795" t="str">
        <f t="shared" si="12"/>
        <v>43928Illinois</v>
      </c>
      <c r="B795" t="s">
        <v>147</v>
      </c>
      <c r="C795" t="s">
        <v>148</v>
      </c>
      <c r="D795" t="s">
        <v>76</v>
      </c>
      <c r="F795" s="6">
        <v>43928</v>
      </c>
      <c r="G795">
        <v>-41</v>
      </c>
      <c r="H795">
        <v>-10</v>
      </c>
      <c r="I795">
        <v>35</v>
      </c>
      <c r="J795">
        <v>-50</v>
      </c>
      <c r="K795">
        <v>-53</v>
      </c>
      <c r="L795">
        <v>21</v>
      </c>
      <c r="M795" t="str">
        <f>VLOOKUP(D795,StateLookup!A:A,1,FALSE)</f>
        <v>Illinois</v>
      </c>
    </row>
    <row r="796" spans="1:13" x14ac:dyDescent="0.25">
      <c r="A796" t="str">
        <f t="shared" si="12"/>
        <v>43929Illinois</v>
      </c>
      <c r="B796" t="s">
        <v>147</v>
      </c>
      <c r="C796" t="s">
        <v>148</v>
      </c>
      <c r="D796" t="s">
        <v>76</v>
      </c>
      <c r="F796" s="6">
        <v>43929</v>
      </c>
      <c r="G796">
        <v>-44</v>
      </c>
      <c r="H796">
        <v>-13</v>
      </c>
      <c r="I796">
        <v>-5</v>
      </c>
      <c r="J796">
        <v>-53</v>
      </c>
      <c r="K796">
        <v>-53</v>
      </c>
      <c r="L796">
        <v>22</v>
      </c>
      <c r="M796" t="str">
        <f>VLOOKUP(D796,StateLookup!A:A,1,FALSE)</f>
        <v>Illinois</v>
      </c>
    </row>
    <row r="797" spans="1:13" x14ac:dyDescent="0.25">
      <c r="A797" t="str">
        <f t="shared" si="12"/>
        <v>43930Illinois</v>
      </c>
      <c r="B797" t="s">
        <v>147</v>
      </c>
      <c r="C797" t="s">
        <v>148</v>
      </c>
      <c r="D797" t="s">
        <v>76</v>
      </c>
      <c r="F797" s="6">
        <v>43930</v>
      </c>
      <c r="G797">
        <v>-44</v>
      </c>
      <c r="H797">
        <v>-8</v>
      </c>
      <c r="I797">
        <v>-26</v>
      </c>
      <c r="J797">
        <v>-55</v>
      </c>
      <c r="K797">
        <v>-53</v>
      </c>
      <c r="L797">
        <v>23</v>
      </c>
      <c r="M797" t="str">
        <f>VLOOKUP(D797,StateLookup!A:A,1,FALSE)</f>
        <v>Illinois</v>
      </c>
    </row>
    <row r="798" spans="1:13" x14ac:dyDescent="0.25">
      <c r="A798" t="str">
        <f t="shared" si="12"/>
        <v>43931Illinois</v>
      </c>
      <c r="B798" t="s">
        <v>147</v>
      </c>
      <c r="C798" t="s">
        <v>148</v>
      </c>
      <c r="D798" t="s">
        <v>76</v>
      </c>
      <c r="F798" s="6">
        <v>43931</v>
      </c>
      <c r="G798">
        <v>-44</v>
      </c>
      <c r="H798">
        <v>-3</v>
      </c>
      <c r="I798">
        <v>-5</v>
      </c>
      <c r="J798">
        <v>-53</v>
      </c>
      <c r="K798">
        <v>-58</v>
      </c>
      <c r="L798">
        <v>24</v>
      </c>
      <c r="M798" t="str">
        <f>VLOOKUP(D798,StateLookup!A:A,1,FALSE)</f>
        <v>Illinois</v>
      </c>
    </row>
    <row r="799" spans="1:13" x14ac:dyDescent="0.25">
      <c r="A799" t="str">
        <f t="shared" si="12"/>
        <v>43932Illinois</v>
      </c>
      <c r="B799" t="s">
        <v>147</v>
      </c>
      <c r="C799" t="s">
        <v>148</v>
      </c>
      <c r="D799" t="s">
        <v>76</v>
      </c>
      <c r="F799" s="6">
        <v>43932</v>
      </c>
      <c r="G799">
        <v>-46</v>
      </c>
      <c r="H799">
        <v>-1</v>
      </c>
      <c r="I799">
        <v>10</v>
      </c>
      <c r="J799">
        <v>-46</v>
      </c>
      <c r="K799">
        <v>-38</v>
      </c>
      <c r="L799">
        <v>14</v>
      </c>
      <c r="M799" t="str">
        <f>VLOOKUP(D799,StateLookup!A:A,1,FALSE)</f>
        <v>Illinois</v>
      </c>
    </row>
    <row r="800" spans="1:13" x14ac:dyDescent="0.25">
      <c r="A800" t="str">
        <f t="shared" si="12"/>
        <v>43876Indiana</v>
      </c>
      <c r="B800" t="s">
        <v>147</v>
      </c>
      <c r="C800" t="s">
        <v>148</v>
      </c>
      <c r="D800" t="s">
        <v>77</v>
      </c>
      <c r="F800" s="6">
        <v>43876</v>
      </c>
      <c r="G800">
        <v>9</v>
      </c>
      <c r="H800">
        <v>4</v>
      </c>
      <c r="I800">
        <v>16</v>
      </c>
      <c r="J800">
        <v>7</v>
      </c>
      <c r="K800">
        <v>0</v>
      </c>
      <c r="L800">
        <v>-1</v>
      </c>
      <c r="M800" t="str">
        <f>VLOOKUP(D800,StateLookup!A:A,1,FALSE)</f>
        <v>Indiana</v>
      </c>
    </row>
    <row r="801" spans="1:13" x14ac:dyDescent="0.25">
      <c r="A801" t="str">
        <f t="shared" si="12"/>
        <v>43877Indiana</v>
      </c>
      <c r="B801" t="s">
        <v>147</v>
      </c>
      <c r="C801" t="s">
        <v>148</v>
      </c>
      <c r="D801" t="s">
        <v>77</v>
      </c>
      <c r="F801" s="6">
        <v>43877</v>
      </c>
      <c r="G801">
        <v>8</v>
      </c>
      <c r="H801">
        <v>3</v>
      </c>
      <c r="I801">
        <v>34</v>
      </c>
      <c r="J801">
        <v>5</v>
      </c>
      <c r="K801">
        <v>1</v>
      </c>
      <c r="L801">
        <v>-1</v>
      </c>
      <c r="M801" t="str">
        <f>VLOOKUP(D801,StateLookup!A:A,1,FALSE)</f>
        <v>Indiana</v>
      </c>
    </row>
    <row r="802" spans="1:13" x14ac:dyDescent="0.25">
      <c r="A802" t="str">
        <f t="shared" si="12"/>
        <v>43878Indiana</v>
      </c>
      <c r="B802" t="s">
        <v>147</v>
      </c>
      <c r="C802" t="s">
        <v>148</v>
      </c>
      <c r="D802" t="s">
        <v>77</v>
      </c>
      <c r="F802" s="6">
        <v>43878</v>
      </c>
      <c r="G802">
        <v>5</v>
      </c>
      <c r="H802">
        <v>-3</v>
      </c>
      <c r="I802">
        <v>-4</v>
      </c>
      <c r="J802">
        <v>2</v>
      </c>
      <c r="K802">
        <v>-13</v>
      </c>
      <c r="L802">
        <v>4</v>
      </c>
      <c r="M802" t="str">
        <f>VLOOKUP(D802,StateLookup!A:A,1,FALSE)</f>
        <v>Indiana</v>
      </c>
    </row>
    <row r="803" spans="1:13" x14ac:dyDescent="0.25">
      <c r="A803" t="str">
        <f t="shared" si="12"/>
        <v>43879Indiana</v>
      </c>
      <c r="B803" t="s">
        <v>147</v>
      </c>
      <c r="C803" t="s">
        <v>148</v>
      </c>
      <c r="D803" t="s">
        <v>77</v>
      </c>
      <c r="F803" s="6">
        <v>43879</v>
      </c>
      <c r="G803">
        <v>1</v>
      </c>
      <c r="H803">
        <v>-1</v>
      </c>
      <c r="I803">
        <v>3</v>
      </c>
      <c r="J803">
        <v>4</v>
      </c>
      <c r="K803">
        <v>2</v>
      </c>
      <c r="L803">
        <v>0</v>
      </c>
      <c r="M803" t="str">
        <f>VLOOKUP(D803,StateLookup!A:A,1,FALSE)</f>
        <v>Indiana</v>
      </c>
    </row>
    <row r="804" spans="1:13" x14ac:dyDescent="0.25">
      <c r="A804" t="str">
        <f t="shared" si="12"/>
        <v>43880Indiana</v>
      </c>
      <c r="B804" t="s">
        <v>147</v>
      </c>
      <c r="C804" t="s">
        <v>148</v>
      </c>
      <c r="D804" t="s">
        <v>77</v>
      </c>
      <c r="F804" s="6">
        <v>43880</v>
      </c>
      <c r="G804">
        <v>4</v>
      </c>
      <c r="H804">
        <v>0</v>
      </c>
      <c r="I804">
        <v>9</v>
      </c>
      <c r="J804">
        <v>5</v>
      </c>
      <c r="K804">
        <v>2</v>
      </c>
      <c r="L804">
        <v>0</v>
      </c>
      <c r="M804" t="str">
        <f>VLOOKUP(D804,StateLookup!A:A,1,FALSE)</f>
        <v>Indiana</v>
      </c>
    </row>
    <row r="805" spans="1:13" x14ac:dyDescent="0.25">
      <c r="A805" t="str">
        <f t="shared" si="12"/>
        <v>43881Indiana</v>
      </c>
      <c r="B805" t="s">
        <v>147</v>
      </c>
      <c r="C805" t="s">
        <v>148</v>
      </c>
      <c r="D805" t="s">
        <v>77</v>
      </c>
      <c r="F805" s="6">
        <v>43881</v>
      </c>
      <c r="G805">
        <v>3</v>
      </c>
      <c r="H805">
        <v>-1</v>
      </c>
      <c r="I805">
        <v>1</v>
      </c>
      <c r="J805">
        <v>5</v>
      </c>
      <c r="K805">
        <v>1</v>
      </c>
      <c r="L805">
        <v>0</v>
      </c>
      <c r="M805" t="str">
        <f>VLOOKUP(D805,StateLookup!A:A,1,FALSE)</f>
        <v>Indiana</v>
      </c>
    </row>
    <row r="806" spans="1:13" x14ac:dyDescent="0.25">
      <c r="A806" t="str">
        <f t="shared" si="12"/>
        <v>43882Indiana</v>
      </c>
      <c r="B806" t="s">
        <v>147</v>
      </c>
      <c r="C806" t="s">
        <v>148</v>
      </c>
      <c r="D806" t="s">
        <v>77</v>
      </c>
      <c r="F806" s="6">
        <v>43882</v>
      </c>
      <c r="G806">
        <v>4</v>
      </c>
      <c r="H806">
        <v>-2</v>
      </c>
      <c r="I806">
        <v>12</v>
      </c>
      <c r="J806">
        <v>6</v>
      </c>
      <c r="K806">
        <v>2</v>
      </c>
      <c r="L806">
        <v>-1</v>
      </c>
      <c r="M806" t="str">
        <f>VLOOKUP(D806,StateLookup!A:A,1,FALSE)</f>
        <v>Indiana</v>
      </c>
    </row>
    <row r="807" spans="1:13" x14ac:dyDescent="0.25">
      <c r="A807" t="str">
        <f t="shared" si="12"/>
        <v>43883Indiana</v>
      </c>
      <c r="B807" t="s">
        <v>147</v>
      </c>
      <c r="C807" t="s">
        <v>148</v>
      </c>
      <c r="D807" t="s">
        <v>77</v>
      </c>
      <c r="F807" s="6">
        <v>43883</v>
      </c>
      <c r="G807">
        <v>13</v>
      </c>
      <c r="H807">
        <v>7</v>
      </c>
      <c r="I807">
        <v>69</v>
      </c>
      <c r="J807">
        <v>12</v>
      </c>
      <c r="K807">
        <v>4</v>
      </c>
      <c r="L807">
        <v>-2</v>
      </c>
      <c r="M807" t="str">
        <f>VLOOKUP(D807,StateLookup!A:A,1,FALSE)</f>
        <v>Indiana</v>
      </c>
    </row>
    <row r="808" spans="1:13" x14ac:dyDescent="0.25">
      <c r="A808" t="str">
        <f t="shared" si="12"/>
        <v>43884Indiana</v>
      </c>
      <c r="B808" t="s">
        <v>147</v>
      </c>
      <c r="C808" t="s">
        <v>148</v>
      </c>
      <c r="D808" t="s">
        <v>77</v>
      </c>
      <c r="F808" s="6">
        <v>43884</v>
      </c>
      <c r="G808">
        <v>9</v>
      </c>
      <c r="H808">
        <v>6</v>
      </c>
      <c r="I808">
        <v>83</v>
      </c>
      <c r="J808">
        <v>8</v>
      </c>
      <c r="K808">
        <v>3</v>
      </c>
      <c r="L808">
        <v>-1</v>
      </c>
      <c r="M808" t="str">
        <f>VLOOKUP(D808,StateLookup!A:A,1,FALSE)</f>
        <v>Indiana</v>
      </c>
    </row>
    <row r="809" spans="1:13" x14ac:dyDescent="0.25">
      <c r="A809" t="str">
        <f t="shared" si="12"/>
        <v>43885Indiana</v>
      </c>
      <c r="B809" t="s">
        <v>147</v>
      </c>
      <c r="C809" t="s">
        <v>148</v>
      </c>
      <c r="D809" t="s">
        <v>77</v>
      </c>
      <c r="F809" s="6">
        <v>43885</v>
      </c>
      <c r="G809">
        <v>1</v>
      </c>
      <c r="H809">
        <v>-2</v>
      </c>
      <c r="I809">
        <v>-8</v>
      </c>
      <c r="J809">
        <v>1</v>
      </c>
      <c r="K809">
        <v>2</v>
      </c>
      <c r="L809">
        <v>1</v>
      </c>
      <c r="M809" t="str">
        <f>VLOOKUP(D809,StateLookup!A:A,1,FALSE)</f>
        <v>Indiana</v>
      </c>
    </row>
    <row r="810" spans="1:13" x14ac:dyDescent="0.25">
      <c r="A810" t="str">
        <f t="shared" si="12"/>
        <v>43886Indiana</v>
      </c>
      <c r="B810" t="s">
        <v>147</v>
      </c>
      <c r="C810" t="s">
        <v>148</v>
      </c>
      <c r="D810" t="s">
        <v>77</v>
      </c>
      <c r="F810" s="6">
        <v>43886</v>
      </c>
      <c r="G810">
        <v>2</v>
      </c>
      <c r="H810">
        <v>2</v>
      </c>
      <c r="I810">
        <v>-4</v>
      </c>
      <c r="J810">
        <v>3</v>
      </c>
      <c r="K810">
        <v>2</v>
      </c>
      <c r="L810">
        <v>0</v>
      </c>
      <c r="M810" t="str">
        <f>VLOOKUP(D810,StateLookup!A:A,1,FALSE)</f>
        <v>Indiana</v>
      </c>
    </row>
    <row r="811" spans="1:13" x14ac:dyDescent="0.25">
      <c r="A811" t="str">
        <f t="shared" si="12"/>
        <v>43887Indiana</v>
      </c>
      <c r="B811" t="s">
        <v>147</v>
      </c>
      <c r="C811" t="s">
        <v>148</v>
      </c>
      <c r="D811" t="s">
        <v>77</v>
      </c>
      <c r="F811" s="6">
        <v>43887</v>
      </c>
      <c r="G811">
        <v>1</v>
      </c>
      <c r="H811">
        <v>-3</v>
      </c>
      <c r="I811">
        <v>-7</v>
      </c>
      <c r="J811">
        <v>2</v>
      </c>
      <c r="K811">
        <v>-1</v>
      </c>
      <c r="L811">
        <v>2</v>
      </c>
      <c r="M811" t="str">
        <f>VLOOKUP(D811,StateLookup!A:A,1,FALSE)</f>
        <v>Indiana</v>
      </c>
    </row>
    <row r="812" spans="1:13" x14ac:dyDescent="0.25">
      <c r="A812" t="str">
        <f t="shared" si="12"/>
        <v>43888Indiana</v>
      </c>
      <c r="B812" t="s">
        <v>147</v>
      </c>
      <c r="C812" t="s">
        <v>148</v>
      </c>
      <c r="D812" t="s">
        <v>77</v>
      </c>
      <c r="F812" s="6">
        <v>43888</v>
      </c>
      <c r="G812">
        <v>7</v>
      </c>
      <c r="H812">
        <v>3</v>
      </c>
      <c r="I812">
        <v>0</v>
      </c>
      <c r="J812">
        <v>6</v>
      </c>
      <c r="K812">
        <v>-1</v>
      </c>
      <c r="L812">
        <v>1</v>
      </c>
      <c r="M812" t="str">
        <f>VLOOKUP(D812,StateLookup!A:A,1,FALSE)</f>
        <v>Indiana</v>
      </c>
    </row>
    <row r="813" spans="1:13" x14ac:dyDescent="0.25">
      <c r="A813" t="str">
        <f t="shared" si="12"/>
        <v>43889Indiana</v>
      </c>
      <c r="B813" t="s">
        <v>147</v>
      </c>
      <c r="C813" t="s">
        <v>148</v>
      </c>
      <c r="D813" t="s">
        <v>77</v>
      </c>
      <c r="F813" s="6">
        <v>43889</v>
      </c>
      <c r="G813">
        <v>8</v>
      </c>
      <c r="H813">
        <v>2</v>
      </c>
      <c r="I813">
        <v>8</v>
      </c>
      <c r="J813">
        <v>9</v>
      </c>
      <c r="K813">
        <v>1</v>
      </c>
      <c r="L813">
        <v>-1</v>
      </c>
      <c r="M813" t="str">
        <f>VLOOKUP(D813,StateLookup!A:A,1,FALSE)</f>
        <v>Indiana</v>
      </c>
    </row>
    <row r="814" spans="1:13" x14ac:dyDescent="0.25">
      <c r="A814" t="str">
        <f t="shared" si="12"/>
        <v>43890Indiana</v>
      </c>
      <c r="B814" t="s">
        <v>147</v>
      </c>
      <c r="C814" t="s">
        <v>148</v>
      </c>
      <c r="D814" t="s">
        <v>77</v>
      </c>
      <c r="F814" s="6">
        <v>43890</v>
      </c>
      <c r="G814">
        <v>18</v>
      </c>
      <c r="H814">
        <v>11</v>
      </c>
      <c r="I814">
        <v>27</v>
      </c>
      <c r="J814">
        <v>16</v>
      </c>
      <c r="K814">
        <v>2</v>
      </c>
      <c r="L814">
        <v>-3</v>
      </c>
      <c r="M814" t="str">
        <f>VLOOKUP(D814,StateLookup!A:A,1,FALSE)</f>
        <v>Indiana</v>
      </c>
    </row>
    <row r="815" spans="1:13" x14ac:dyDescent="0.25">
      <c r="A815" t="str">
        <f t="shared" si="12"/>
        <v>43891Indiana</v>
      </c>
      <c r="B815" t="s">
        <v>147</v>
      </c>
      <c r="C815" t="s">
        <v>148</v>
      </c>
      <c r="D815" t="s">
        <v>77</v>
      </c>
      <c r="F815" s="6">
        <v>43891</v>
      </c>
      <c r="G815">
        <v>18</v>
      </c>
      <c r="H815">
        <v>12</v>
      </c>
      <c r="I815">
        <v>88</v>
      </c>
      <c r="J815">
        <v>14</v>
      </c>
      <c r="K815">
        <v>4</v>
      </c>
      <c r="L815">
        <v>-2</v>
      </c>
      <c r="M815" t="str">
        <f>VLOOKUP(D815,StateLookup!A:A,1,FALSE)</f>
        <v>Indiana</v>
      </c>
    </row>
    <row r="816" spans="1:13" x14ac:dyDescent="0.25">
      <c r="A816" t="str">
        <f t="shared" si="12"/>
        <v>43892Indiana</v>
      </c>
      <c r="B816" t="s">
        <v>147</v>
      </c>
      <c r="C816" t="s">
        <v>148</v>
      </c>
      <c r="D816" t="s">
        <v>77</v>
      </c>
      <c r="F816" s="6">
        <v>43892</v>
      </c>
      <c r="G816">
        <v>9</v>
      </c>
      <c r="H816">
        <v>4</v>
      </c>
      <c r="I816">
        <v>7</v>
      </c>
      <c r="J816">
        <v>5</v>
      </c>
      <c r="K816">
        <v>2</v>
      </c>
      <c r="L816">
        <v>0</v>
      </c>
      <c r="M816" t="str">
        <f>VLOOKUP(D816,StateLookup!A:A,1,FALSE)</f>
        <v>Indiana</v>
      </c>
    </row>
    <row r="817" spans="1:13" x14ac:dyDescent="0.25">
      <c r="A817" t="str">
        <f t="shared" si="12"/>
        <v>43893Indiana</v>
      </c>
      <c r="B817" t="s">
        <v>147</v>
      </c>
      <c r="C817" t="s">
        <v>148</v>
      </c>
      <c r="D817" t="s">
        <v>77</v>
      </c>
      <c r="F817" s="6">
        <v>43893</v>
      </c>
      <c r="G817">
        <v>14</v>
      </c>
      <c r="H817">
        <v>11</v>
      </c>
      <c r="I817">
        <v>35</v>
      </c>
      <c r="J817">
        <v>9</v>
      </c>
      <c r="K817">
        <v>2</v>
      </c>
      <c r="L817">
        <v>-1</v>
      </c>
      <c r="M817" t="str">
        <f>VLOOKUP(D817,StateLookup!A:A,1,FALSE)</f>
        <v>Indiana</v>
      </c>
    </row>
    <row r="818" spans="1:13" x14ac:dyDescent="0.25">
      <c r="A818" t="str">
        <f t="shared" si="12"/>
        <v>43894Indiana</v>
      </c>
      <c r="B818" t="s">
        <v>147</v>
      </c>
      <c r="C818" t="s">
        <v>148</v>
      </c>
      <c r="D818" t="s">
        <v>77</v>
      </c>
      <c r="F818" s="6">
        <v>43894</v>
      </c>
      <c r="G818">
        <v>14</v>
      </c>
      <c r="H818">
        <v>7</v>
      </c>
      <c r="I818">
        <v>42</v>
      </c>
      <c r="J818">
        <v>8</v>
      </c>
      <c r="K818">
        <v>2</v>
      </c>
      <c r="L818">
        <v>-1</v>
      </c>
      <c r="M818" t="str">
        <f>VLOOKUP(D818,StateLookup!A:A,1,FALSE)</f>
        <v>Indiana</v>
      </c>
    </row>
    <row r="819" spans="1:13" x14ac:dyDescent="0.25">
      <c r="A819" t="str">
        <f t="shared" si="12"/>
        <v>43895Indiana</v>
      </c>
      <c r="B819" t="s">
        <v>147</v>
      </c>
      <c r="C819" t="s">
        <v>148</v>
      </c>
      <c r="D819" t="s">
        <v>77</v>
      </c>
      <c r="F819" s="6">
        <v>43895</v>
      </c>
      <c r="G819">
        <v>12</v>
      </c>
      <c r="H819">
        <v>9</v>
      </c>
      <c r="I819">
        <v>43</v>
      </c>
      <c r="J819">
        <v>8</v>
      </c>
      <c r="K819">
        <v>2</v>
      </c>
      <c r="L819">
        <v>-1</v>
      </c>
      <c r="M819" t="str">
        <f>VLOOKUP(D819,StateLookup!A:A,1,FALSE)</f>
        <v>Indiana</v>
      </c>
    </row>
    <row r="820" spans="1:13" x14ac:dyDescent="0.25">
      <c r="A820" t="str">
        <f t="shared" si="12"/>
        <v>43896Indiana</v>
      </c>
      <c r="B820" t="s">
        <v>147</v>
      </c>
      <c r="C820" t="s">
        <v>148</v>
      </c>
      <c r="D820" t="s">
        <v>77</v>
      </c>
      <c r="F820" s="6">
        <v>43896</v>
      </c>
      <c r="G820">
        <v>5</v>
      </c>
      <c r="H820">
        <v>0</v>
      </c>
      <c r="I820">
        <v>10</v>
      </c>
      <c r="J820">
        <v>8</v>
      </c>
      <c r="K820">
        <v>1</v>
      </c>
      <c r="L820">
        <v>0</v>
      </c>
      <c r="M820" t="str">
        <f>VLOOKUP(D820,StateLookup!A:A,1,FALSE)</f>
        <v>Indiana</v>
      </c>
    </row>
    <row r="821" spans="1:13" x14ac:dyDescent="0.25">
      <c r="A821" t="str">
        <f t="shared" si="12"/>
        <v>43897Indiana</v>
      </c>
      <c r="B821" t="s">
        <v>147</v>
      </c>
      <c r="C821" t="s">
        <v>148</v>
      </c>
      <c r="D821" t="s">
        <v>77</v>
      </c>
      <c r="F821" s="6">
        <v>43897</v>
      </c>
      <c r="G821">
        <v>18</v>
      </c>
      <c r="H821">
        <v>13</v>
      </c>
      <c r="I821">
        <v>85</v>
      </c>
      <c r="J821">
        <v>19</v>
      </c>
      <c r="K821">
        <v>5</v>
      </c>
      <c r="L821">
        <v>-3</v>
      </c>
      <c r="M821" t="str">
        <f>VLOOKUP(D821,StateLookup!A:A,1,FALSE)</f>
        <v>Indiana</v>
      </c>
    </row>
    <row r="822" spans="1:13" x14ac:dyDescent="0.25">
      <c r="A822" t="str">
        <f t="shared" si="12"/>
        <v>43898Indiana</v>
      </c>
      <c r="B822" t="s">
        <v>147</v>
      </c>
      <c r="C822" t="s">
        <v>148</v>
      </c>
      <c r="D822" t="s">
        <v>77</v>
      </c>
      <c r="F822" s="6">
        <v>43898</v>
      </c>
      <c r="G822">
        <v>15</v>
      </c>
      <c r="H822">
        <v>12</v>
      </c>
      <c r="I822">
        <v>161</v>
      </c>
      <c r="J822">
        <v>17</v>
      </c>
      <c r="K822">
        <v>3</v>
      </c>
      <c r="L822">
        <v>-2</v>
      </c>
      <c r="M822" t="str">
        <f>VLOOKUP(D822,StateLookup!A:A,1,FALSE)</f>
        <v>Indiana</v>
      </c>
    </row>
    <row r="823" spans="1:13" x14ac:dyDescent="0.25">
      <c r="A823" t="str">
        <f t="shared" si="12"/>
        <v>43899Indiana</v>
      </c>
      <c r="B823" t="s">
        <v>147</v>
      </c>
      <c r="C823" t="s">
        <v>148</v>
      </c>
      <c r="D823" t="s">
        <v>77</v>
      </c>
      <c r="F823" s="6">
        <v>43899</v>
      </c>
      <c r="G823">
        <v>7</v>
      </c>
      <c r="H823">
        <v>6</v>
      </c>
      <c r="I823">
        <v>24</v>
      </c>
      <c r="J823">
        <v>5</v>
      </c>
      <c r="K823">
        <v>1</v>
      </c>
      <c r="L823">
        <v>0</v>
      </c>
      <c r="M823" t="str">
        <f>VLOOKUP(D823,StateLookup!A:A,1,FALSE)</f>
        <v>Indiana</v>
      </c>
    </row>
    <row r="824" spans="1:13" x14ac:dyDescent="0.25">
      <c r="A824" t="str">
        <f t="shared" si="12"/>
        <v>43900Indiana</v>
      </c>
      <c r="B824" t="s">
        <v>147</v>
      </c>
      <c r="C824" t="s">
        <v>148</v>
      </c>
      <c r="D824" t="s">
        <v>77</v>
      </c>
      <c r="F824" s="6">
        <v>43900</v>
      </c>
      <c r="G824">
        <v>6</v>
      </c>
      <c r="H824">
        <v>6</v>
      </c>
      <c r="I824">
        <v>15</v>
      </c>
      <c r="J824">
        <v>5</v>
      </c>
      <c r="K824">
        <v>0</v>
      </c>
      <c r="L824">
        <v>0</v>
      </c>
      <c r="M824" t="str">
        <f>VLOOKUP(D824,StateLookup!A:A,1,FALSE)</f>
        <v>Indiana</v>
      </c>
    </row>
    <row r="825" spans="1:13" x14ac:dyDescent="0.25">
      <c r="A825" t="str">
        <f t="shared" si="12"/>
        <v>43901Indiana</v>
      </c>
      <c r="B825" t="s">
        <v>147</v>
      </c>
      <c r="C825" t="s">
        <v>148</v>
      </c>
      <c r="D825" t="s">
        <v>77</v>
      </c>
      <c r="F825" s="6">
        <v>43901</v>
      </c>
      <c r="G825">
        <v>8</v>
      </c>
      <c r="H825">
        <v>9</v>
      </c>
      <c r="I825">
        <v>22</v>
      </c>
      <c r="J825">
        <v>6</v>
      </c>
      <c r="K825">
        <v>0</v>
      </c>
      <c r="L825">
        <v>0</v>
      </c>
      <c r="M825" t="str">
        <f>VLOOKUP(D825,StateLookup!A:A,1,FALSE)</f>
        <v>Indiana</v>
      </c>
    </row>
    <row r="826" spans="1:13" x14ac:dyDescent="0.25">
      <c r="A826" t="str">
        <f t="shared" si="12"/>
        <v>43902Indiana</v>
      </c>
      <c r="B826" t="s">
        <v>147</v>
      </c>
      <c r="C826" t="s">
        <v>148</v>
      </c>
      <c r="D826" t="s">
        <v>77</v>
      </c>
      <c r="F826" s="6">
        <v>43902</v>
      </c>
      <c r="G826">
        <v>7</v>
      </c>
      <c r="H826">
        <v>23</v>
      </c>
      <c r="I826">
        <v>32</v>
      </c>
      <c r="J826">
        <v>5</v>
      </c>
      <c r="K826">
        <v>-1</v>
      </c>
      <c r="L826">
        <v>1</v>
      </c>
      <c r="M826" t="str">
        <f>VLOOKUP(D826,StateLookup!A:A,1,FALSE)</f>
        <v>Indiana</v>
      </c>
    </row>
    <row r="827" spans="1:13" x14ac:dyDescent="0.25">
      <c r="A827" t="str">
        <f t="shared" si="12"/>
        <v>43903Indiana</v>
      </c>
      <c r="B827" t="s">
        <v>147</v>
      </c>
      <c r="C827" t="s">
        <v>148</v>
      </c>
      <c r="D827" t="s">
        <v>77</v>
      </c>
      <c r="F827" s="6">
        <v>43903</v>
      </c>
      <c r="G827">
        <v>5</v>
      </c>
      <c r="H827">
        <v>27</v>
      </c>
      <c r="I827">
        <v>37</v>
      </c>
      <c r="J827">
        <v>5</v>
      </c>
      <c r="K827">
        <v>-4</v>
      </c>
      <c r="L827">
        <v>1</v>
      </c>
      <c r="M827" t="str">
        <f>VLOOKUP(D827,StateLookup!A:A,1,FALSE)</f>
        <v>Indiana</v>
      </c>
    </row>
    <row r="828" spans="1:13" x14ac:dyDescent="0.25">
      <c r="A828" t="str">
        <f t="shared" si="12"/>
        <v>43904Indiana</v>
      </c>
      <c r="B828" t="s">
        <v>147</v>
      </c>
      <c r="C828" t="s">
        <v>148</v>
      </c>
      <c r="D828" t="s">
        <v>77</v>
      </c>
      <c r="F828" s="6">
        <v>43904</v>
      </c>
      <c r="G828">
        <v>-7</v>
      </c>
      <c r="H828">
        <v>15</v>
      </c>
      <c r="I828">
        <v>1</v>
      </c>
      <c r="J828">
        <v>1</v>
      </c>
      <c r="K828">
        <v>-1</v>
      </c>
      <c r="L828">
        <v>3</v>
      </c>
      <c r="M828" t="str">
        <f>VLOOKUP(D828,StateLookup!A:A,1,FALSE)</f>
        <v>Indiana</v>
      </c>
    </row>
    <row r="829" spans="1:13" x14ac:dyDescent="0.25">
      <c r="A829" t="str">
        <f t="shared" si="12"/>
        <v>43905Indiana</v>
      </c>
      <c r="B829" t="s">
        <v>147</v>
      </c>
      <c r="C829" t="s">
        <v>148</v>
      </c>
      <c r="D829" t="s">
        <v>77</v>
      </c>
      <c r="F829" s="6">
        <v>43905</v>
      </c>
      <c r="G829">
        <v>-7</v>
      </c>
      <c r="H829">
        <v>12</v>
      </c>
      <c r="I829">
        <v>37</v>
      </c>
      <c r="J829">
        <v>0</v>
      </c>
      <c r="K829">
        <v>-5</v>
      </c>
      <c r="L829">
        <v>2</v>
      </c>
      <c r="M829" t="str">
        <f>VLOOKUP(D829,StateLookup!A:A,1,FALSE)</f>
        <v>Indiana</v>
      </c>
    </row>
    <row r="830" spans="1:13" x14ac:dyDescent="0.25">
      <c r="A830" t="str">
        <f t="shared" si="12"/>
        <v>43906Indiana</v>
      </c>
      <c r="B830" t="s">
        <v>147</v>
      </c>
      <c r="C830" t="s">
        <v>148</v>
      </c>
      <c r="D830" t="s">
        <v>77</v>
      </c>
      <c r="F830" s="6">
        <v>43906</v>
      </c>
      <c r="G830">
        <v>-5</v>
      </c>
      <c r="H830">
        <v>26</v>
      </c>
      <c r="I830">
        <v>4</v>
      </c>
      <c r="J830">
        <v>-3</v>
      </c>
      <c r="K830">
        <v>-14</v>
      </c>
      <c r="L830">
        <v>6</v>
      </c>
      <c r="M830" t="str">
        <f>VLOOKUP(D830,StateLookup!A:A,1,FALSE)</f>
        <v>Indiana</v>
      </c>
    </row>
    <row r="831" spans="1:13" x14ac:dyDescent="0.25">
      <c r="A831" t="str">
        <f t="shared" si="12"/>
        <v>43907Indiana</v>
      </c>
      <c r="B831" t="s">
        <v>147</v>
      </c>
      <c r="C831" t="s">
        <v>148</v>
      </c>
      <c r="D831" t="s">
        <v>77</v>
      </c>
      <c r="F831" s="6">
        <v>43907</v>
      </c>
      <c r="G831">
        <v>-21</v>
      </c>
      <c r="H831">
        <v>16</v>
      </c>
      <c r="I831">
        <v>52</v>
      </c>
      <c r="J831">
        <v>-3</v>
      </c>
      <c r="K831">
        <v>-21</v>
      </c>
      <c r="L831">
        <v>8</v>
      </c>
      <c r="M831" t="str">
        <f>VLOOKUP(D831,StateLookup!A:A,1,FALSE)</f>
        <v>Indiana</v>
      </c>
    </row>
    <row r="832" spans="1:13" x14ac:dyDescent="0.25">
      <c r="A832" t="str">
        <f t="shared" si="12"/>
        <v>43908Indiana</v>
      </c>
      <c r="B832" t="s">
        <v>147</v>
      </c>
      <c r="C832" t="s">
        <v>148</v>
      </c>
      <c r="D832" t="s">
        <v>77</v>
      </c>
      <c r="F832" s="6">
        <v>43908</v>
      </c>
      <c r="G832">
        <v>-27</v>
      </c>
      <c r="H832">
        <v>7</v>
      </c>
      <c r="I832">
        <v>-10</v>
      </c>
      <c r="J832">
        <v>-9</v>
      </c>
      <c r="K832">
        <v>-25</v>
      </c>
      <c r="L832">
        <v>12</v>
      </c>
      <c r="M832" t="str">
        <f>VLOOKUP(D832,StateLookup!A:A,1,FALSE)</f>
        <v>Indiana</v>
      </c>
    </row>
    <row r="833" spans="1:13" x14ac:dyDescent="0.25">
      <c r="A833" t="str">
        <f t="shared" si="12"/>
        <v>43909Indiana</v>
      </c>
      <c r="B833" t="s">
        <v>147</v>
      </c>
      <c r="C833" t="s">
        <v>148</v>
      </c>
      <c r="D833" t="s">
        <v>77</v>
      </c>
      <c r="F833" s="6">
        <v>43909</v>
      </c>
      <c r="G833">
        <v>-28</v>
      </c>
      <c r="H833">
        <v>15</v>
      </c>
      <c r="I833">
        <v>-4</v>
      </c>
      <c r="J833">
        <v>-13</v>
      </c>
      <c r="K833">
        <v>-27</v>
      </c>
      <c r="L833">
        <v>13</v>
      </c>
      <c r="M833" t="str">
        <f>VLOOKUP(D833,StateLookup!A:A,1,FALSE)</f>
        <v>Indiana</v>
      </c>
    </row>
    <row r="834" spans="1:13" x14ac:dyDescent="0.25">
      <c r="A834" t="str">
        <f t="shared" si="12"/>
        <v>43910Indiana</v>
      </c>
      <c r="B834" t="s">
        <v>147</v>
      </c>
      <c r="C834" t="s">
        <v>148</v>
      </c>
      <c r="D834" t="s">
        <v>77</v>
      </c>
      <c r="F834" s="6">
        <v>43910</v>
      </c>
      <c r="G834">
        <v>-30</v>
      </c>
      <c r="H834">
        <v>9</v>
      </c>
      <c r="I834">
        <v>19</v>
      </c>
      <c r="J834">
        <v>-15</v>
      </c>
      <c r="K834">
        <v>-30</v>
      </c>
      <c r="L834">
        <v>14</v>
      </c>
      <c r="M834" t="str">
        <f>VLOOKUP(D834,StateLookup!A:A,1,FALSE)</f>
        <v>Indiana</v>
      </c>
    </row>
    <row r="835" spans="1:13" x14ac:dyDescent="0.25">
      <c r="A835" t="str">
        <f t="shared" ref="A835:A898" si="13">F835&amp;D835</f>
        <v>43911Indiana</v>
      </c>
      <c r="B835" t="s">
        <v>147</v>
      </c>
      <c r="C835" t="s">
        <v>148</v>
      </c>
      <c r="D835" t="s">
        <v>77</v>
      </c>
      <c r="F835" s="6">
        <v>43911</v>
      </c>
      <c r="G835">
        <v>-39</v>
      </c>
      <c r="H835">
        <v>3</v>
      </c>
      <c r="I835">
        <v>10</v>
      </c>
      <c r="J835">
        <v>-13</v>
      </c>
      <c r="K835">
        <v>-22</v>
      </c>
      <c r="L835">
        <v>10</v>
      </c>
      <c r="M835" t="str">
        <f>VLOOKUP(D835,StateLookup!A:A,1,FALSE)</f>
        <v>Indiana</v>
      </c>
    </row>
    <row r="836" spans="1:13" x14ac:dyDescent="0.25">
      <c r="A836" t="str">
        <f t="shared" si="13"/>
        <v>43912Indiana</v>
      </c>
      <c r="B836" t="s">
        <v>147</v>
      </c>
      <c r="C836" t="s">
        <v>148</v>
      </c>
      <c r="D836" t="s">
        <v>77</v>
      </c>
      <c r="F836" s="6">
        <v>43912</v>
      </c>
      <c r="G836">
        <v>-46</v>
      </c>
      <c r="H836">
        <v>-15</v>
      </c>
      <c r="I836">
        <v>-5</v>
      </c>
      <c r="J836">
        <v>-26</v>
      </c>
      <c r="K836">
        <v>-29</v>
      </c>
      <c r="L836">
        <v>9</v>
      </c>
      <c r="M836" t="str">
        <f>VLOOKUP(D836,StateLookup!A:A,1,FALSE)</f>
        <v>Indiana</v>
      </c>
    </row>
    <row r="837" spans="1:13" x14ac:dyDescent="0.25">
      <c r="A837" t="str">
        <f t="shared" si="13"/>
        <v>43913Indiana</v>
      </c>
      <c r="B837" t="s">
        <v>147</v>
      </c>
      <c r="C837" t="s">
        <v>148</v>
      </c>
      <c r="D837" t="s">
        <v>77</v>
      </c>
      <c r="F837" s="6">
        <v>43913</v>
      </c>
      <c r="G837">
        <v>-30</v>
      </c>
      <c r="H837">
        <v>3</v>
      </c>
      <c r="I837">
        <v>6</v>
      </c>
      <c r="J837">
        <v>-21</v>
      </c>
      <c r="K837">
        <v>-35</v>
      </c>
      <c r="L837">
        <v>14</v>
      </c>
      <c r="M837" t="str">
        <f>VLOOKUP(D837,StateLookup!A:A,1,FALSE)</f>
        <v>Indiana</v>
      </c>
    </row>
    <row r="838" spans="1:13" x14ac:dyDescent="0.25">
      <c r="A838" t="str">
        <f t="shared" si="13"/>
        <v>43914Indiana</v>
      </c>
      <c r="B838" t="s">
        <v>147</v>
      </c>
      <c r="C838" t="s">
        <v>148</v>
      </c>
      <c r="D838" t="s">
        <v>77</v>
      </c>
      <c r="F838" s="6">
        <v>43914</v>
      </c>
      <c r="G838">
        <v>-34</v>
      </c>
      <c r="H838">
        <v>-2</v>
      </c>
      <c r="I838">
        <v>11</v>
      </c>
      <c r="J838">
        <v>-19</v>
      </c>
      <c r="K838">
        <v>-39</v>
      </c>
      <c r="L838">
        <v>16</v>
      </c>
      <c r="M838" t="str">
        <f>VLOOKUP(D838,StateLookup!A:A,1,FALSE)</f>
        <v>Indiana</v>
      </c>
    </row>
    <row r="839" spans="1:13" x14ac:dyDescent="0.25">
      <c r="A839" t="str">
        <f t="shared" si="13"/>
        <v>43915Indiana</v>
      </c>
      <c r="B839" t="s">
        <v>147</v>
      </c>
      <c r="C839" t="s">
        <v>148</v>
      </c>
      <c r="D839" t="s">
        <v>77</v>
      </c>
      <c r="F839" s="6">
        <v>43915</v>
      </c>
      <c r="G839">
        <v>-45</v>
      </c>
      <c r="H839">
        <v>-20</v>
      </c>
      <c r="I839">
        <v>61</v>
      </c>
      <c r="J839">
        <v>-23</v>
      </c>
      <c r="K839">
        <v>-45</v>
      </c>
      <c r="L839">
        <v>19</v>
      </c>
      <c r="M839" t="str">
        <f>VLOOKUP(D839,StateLookup!A:A,1,FALSE)</f>
        <v>Indiana</v>
      </c>
    </row>
    <row r="840" spans="1:13" x14ac:dyDescent="0.25">
      <c r="A840" t="str">
        <f t="shared" si="13"/>
        <v>43916Indiana</v>
      </c>
      <c r="B840" t="s">
        <v>147</v>
      </c>
      <c r="C840" t="s">
        <v>148</v>
      </c>
      <c r="D840" t="s">
        <v>77</v>
      </c>
      <c r="F840" s="6">
        <v>43916</v>
      </c>
      <c r="G840">
        <v>-43</v>
      </c>
      <c r="H840">
        <v>-18</v>
      </c>
      <c r="I840">
        <v>38</v>
      </c>
      <c r="J840">
        <v>-27</v>
      </c>
      <c r="K840">
        <v>-46</v>
      </c>
      <c r="L840">
        <v>20</v>
      </c>
      <c r="M840" t="str">
        <f>VLOOKUP(D840,StateLookup!A:A,1,FALSE)</f>
        <v>Indiana</v>
      </c>
    </row>
    <row r="841" spans="1:13" x14ac:dyDescent="0.25">
      <c r="A841" t="str">
        <f t="shared" si="13"/>
        <v>43917Indiana</v>
      </c>
      <c r="B841" t="s">
        <v>147</v>
      </c>
      <c r="C841" t="s">
        <v>148</v>
      </c>
      <c r="D841" t="s">
        <v>77</v>
      </c>
      <c r="F841" s="6">
        <v>43917</v>
      </c>
      <c r="G841">
        <v>-45</v>
      </c>
      <c r="H841">
        <v>-20</v>
      </c>
      <c r="I841">
        <v>14</v>
      </c>
      <c r="J841">
        <v>-32</v>
      </c>
      <c r="K841">
        <v>-46</v>
      </c>
      <c r="L841">
        <v>22</v>
      </c>
      <c r="M841" t="str">
        <f>VLOOKUP(D841,StateLookup!A:A,1,FALSE)</f>
        <v>Indiana</v>
      </c>
    </row>
    <row r="842" spans="1:13" x14ac:dyDescent="0.25">
      <c r="A842" t="str">
        <f t="shared" si="13"/>
        <v>43918Indiana</v>
      </c>
      <c r="B842" t="s">
        <v>147</v>
      </c>
      <c r="C842" t="s">
        <v>148</v>
      </c>
      <c r="D842" t="s">
        <v>77</v>
      </c>
      <c r="F842" s="6">
        <v>43918</v>
      </c>
      <c r="G842">
        <v>-49</v>
      </c>
      <c r="H842">
        <v>-21</v>
      </c>
      <c r="I842">
        <v>29</v>
      </c>
      <c r="J842">
        <v>-31</v>
      </c>
      <c r="K842">
        <v>-35</v>
      </c>
      <c r="L842">
        <v>13</v>
      </c>
      <c r="M842" t="str">
        <f>VLOOKUP(D842,StateLookup!A:A,1,FALSE)</f>
        <v>Indiana</v>
      </c>
    </row>
    <row r="843" spans="1:13" x14ac:dyDescent="0.25">
      <c r="A843" t="str">
        <f t="shared" si="13"/>
        <v>43919Indiana</v>
      </c>
      <c r="B843" t="s">
        <v>147</v>
      </c>
      <c r="C843" t="s">
        <v>148</v>
      </c>
      <c r="D843" t="s">
        <v>77</v>
      </c>
      <c r="F843" s="6">
        <v>43919</v>
      </c>
      <c r="G843">
        <v>-48</v>
      </c>
      <c r="H843">
        <v>-25</v>
      </c>
      <c r="I843">
        <v>24</v>
      </c>
      <c r="J843">
        <v>-34</v>
      </c>
      <c r="K843">
        <v>-36</v>
      </c>
      <c r="L843">
        <v>11</v>
      </c>
      <c r="M843" t="str">
        <f>VLOOKUP(D843,StateLookup!A:A,1,FALSE)</f>
        <v>Indiana</v>
      </c>
    </row>
    <row r="844" spans="1:13" x14ac:dyDescent="0.25">
      <c r="A844" t="str">
        <f t="shared" si="13"/>
        <v>43920Indiana</v>
      </c>
      <c r="B844" t="s">
        <v>147</v>
      </c>
      <c r="C844" t="s">
        <v>148</v>
      </c>
      <c r="D844" t="s">
        <v>77</v>
      </c>
      <c r="F844" s="6">
        <v>43920</v>
      </c>
      <c r="G844">
        <v>-38</v>
      </c>
      <c r="H844">
        <v>-17</v>
      </c>
      <c r="I844">
        <v>25</v>
      </c>
      <c r="J844">
        <v>-27</v>
      </c>
      <c r="K844">
        <v>-45</v>
      </c>
      <c r="L844">
        <v>18</v>
      </c>
      <c r="M844" t="str">
        <f>VLOOKUP(D844,StateLookup!A:A,1,FALSE)</f>
        <v>Indiana</v>
      </c>
    </row>
    <row r="845" spans="1:13" x14ac:dyDescent="0.25">
      <c r="A845" t="str">
        <f t="shared" si="13"/>
        <v>43921Indiana</v>
      </c>
      <c r="B845" t="s">
        <v>147</v>
      </c>
      <c r="C845" t="s">
        <v>148</v>
      </c>
      <c r="D845" t="s">
        <v>77</v>
      </c>
      <c r="F845" s="6">
        <v>43921</v>
      </c>
      <c r="G845">
        <v>-41</v>
      </c>
      <c r="H845">
        <v>-17</v>
      </c>
      <c r="I845">
        <v>0</v>
      </c>
      <c r="J845">
        <v>-25</v>
      </c>
      <c r="K845">
        <v>-47</v>
      </c>
      <c r="L845">
        <v>19</v>
      </c>
      <c r="M845" t="str">
        <f>VLOOKUP(D845,StateLookup!A:A,1,FALSE)</f>
        <v>Indiana</v>
      </c>
    </row>
    <row r="846" spans="1:13" x14ac:dyDescent="0.25">
      <c r="A846" t="str">
        <f t="shared" si="13"/>
        <v>43922Indiana</v>
      </c>
      <c r="B846" t="s">
        <v>147</v>
      </c>
      <c r="C846" t="s">
        <v>148</v>
      </c>
      <c r="D846" t="s">
        <v>77</v>
      </c>
      <c r="F846" s="6">
        <v>43922</v>
      </c>
      <c r="G846">
        <v>-37</v>
      </c>
      <c r="H846">
        <v>-12</v>
      </c>
      <c r="I846">
        <v>24</v>
      </c>
      <c r="J846">
        <v>-24</v>
      </c>
      <c r="K846">
        <v>-48</v>
      </c>
      <c r="L846">
        <v>19</v>
      </c>
      <c r="M846" t="str">
        <f>VLOOKUP(D846,StateLookup!A:A,1,FALSE)</f>
        <v>Indiana</v>
      </c>
    </row>
    <row r="847" spans="1:13" x14ac:dyDescent="0.25">
      <c r="A847" t="str">
        <f t="shared" si="13"/>
        <v>43923Indiana</v>
      </c>
      <c r="B847" t="s">
        <v>147</v>
      </c>
      <c r="C847" t="s">
        <v>148</v>
      </c>
      <c r="D847" t="s">
        <v>77</v>
      </c>
      <c r="F847" s="6">
        <v>43923</v>
      </c>
      <c r="G847">
        <v>-36</v>
      </c>
      <c r="H847">
        <v>-9</v>
      </c>
      <c r="I847">
        <v>80</v>
      </c>
      <c r="J847">
        <v>-26</v>
      </c>
      <c r="K847">
        <v>-48</v>
      </c>
      <c r="L847">
        <v>19</v>
      </c>
      <c r="M847" t="str">
        <f>VLOOKUP(D847,StateLookup!A:A,1,FALSE)</f>
        <v>Indiana</v>
      </c>
    </row>
    <row r="848" spans="1:13" x14ac:dyDescent="0.25">
      <c r="A848" t="str">
        <f t="shared" si="13"/>
        <v>43924Indiana</v>
      </c>
      <c r="B848" t="s">
        <v>147</v>
      </c>
      <c r="C848" t="s">
        <v>148</v>
      </c>
      <c r="D848" t="s">
        <v>77</v>
      </c>
      <c r="F848" s="6">
        <v>43924</v>
      </c>
      <c r="G848">
        <v>-36</v>
      </c>
      <c r="H848">
        <v>-9</v>
      </c>
      <c r="I848">
        <v>89</v>
      </c>
      <c r="J848">
        <v>-27</v>
      </c>
      <c r="K848">
        <v>-48</v>
      </c>
      <c r="L848">
        <v>20</v>
      </c>
      <c r="M848" t="str">
        <f>VLOOKUP(D848,StateLookup!A:A,1,FALSE)</f>
        <v>Indiana</v>
      </c>
    </row>
    <row r="849" spans="1:13" x14ac:dyDescent="0.25">
      <c r="A849" t="str">
        <f t="shared" si="13"/>
        <v>43925Indiana</v>
      </c>
      <c r="B849" t="s">
        <v>147</v>
      </c>
      <c r="C849" t="s">
        <v>148</v>
      </c>
      <c r="D849" t="s">
        <v>77</v>
      </c>
      <c r="F849" s="6">
        <v>43925</v>
      </c>
      <c r="G849">
        <v>-45</v>
      </c>
      <c r="H849">
        <v>-13</v>
      </c>
      <c r="I849">
        <v>41</v>
      </c>
      <c r="J849">
        <v>-31</v>
      </c>
      <c r="K849">
        <v>-36</v>
      </c>
      <c r="L849">
        <v>13</v>
      </c>
      <c r="M849" t="str">
        <f>VLOOKUP(D849,StateLookup!A:A,1,FALSE)</f>
        <v>Indiana</v>
      </c>
    </row>
    <row r="850" spans="1:13" x14ac:dyDescent="0.25">
      <c r="A850" t="str">
        <f t="shared" si="13"/>
        <v>43926Indiana</v>
      </c>
      <c r="B850" t="s">
        <v>147</v>
      </c>
      <c r="C850" t="s">
        <v>148</v>
      </c>
      <c r="D850" t="s">
        <v>77</v>
      </c>
      <c r="F850" s="6">
        <v>43926</v>
      </c>
      <c r="G850">
        <v>-45</v>
      </c>
      <c r="H850">
        <v>-17</v>
      </c>
      <c r="I850">
        <v>54</v>
      </c>
      <c r="J850">
        <v>-35</v>
      </c>
      <c r="K850">
        <v>-37</v>
      </c>
      <c r="L850">
        <v>10</v>
      </c>
      <c r="M850" t="str">
        <f>VLOOKUP(D850,StateLookup!A:A,1,FALSE)</f>
        <v>Indiana</v>
      </c>
    </row>
    <row r="851" spans="1:13" x14ac:dyDescent="0.25">
      <c r="A851" t="str">
        <f t="shared" si="13"/>
        <v>43927Indiana</v>
      </c>
      <c r="B851" t="s">
        <v>147</v>
      </c>
      <c r="C851" t="s">
        <v>148</v>
      </c>
      <c r="D851" t="s">
        <v>77</v>
      </c>
      <c r="F851" s="6">
        <v>43927</v>
      </c>
      <c r="G851">
        <v>-36</v>
      </c>
      <c r="H851">
        <v>-13</v>
      </c>
      <c r="I851">
        <v>59</v>
      </c>
      <c r="J851">
        <v>-27</v>
      </c>
      <c r="K851">
        <v>-47</v>
      </c>
      <c r="L851">
        <v>18</v>
      </c>
      <c r="M851" t="str">
        <f>VLOOKUP(D851,StateLookup!A:A,1,FALSE)</f>
        <v>Indiana</v>
      </c>
    </row>
    <row r="852" spans="1:13" x14ac:dyDescent="0.25">
      <c r="A852" t="str">
        <f t="shared" si="13"/>
        <v>43928Indiana</v>
      </c>
      <c r="B852" t="s">
        <v>147</v>
      </c>
      <c r="C852" t="s">
        <v>148</v>
      </c>
      <c r="D852" t="s">
        <v>77</v>
      </c>
      <c r="F852" s="6">
        <v>43928</v>
      </c>
      <c r="G852">
        <v>-35</v>
      </c>
      <c r="H852">
        <v>-9</v>
      </c>
      <c r="I852">
        <v>88</v>
      </c>
      <c r="J852">
        <v>-22</v>
      </c>
      <c r="K852">
        <v>-48</v>
      </c>
      <c r="L852">
        <v>18</v>
      </c>
      <c r="M852" t="str">
        <f>VLOOKUP(D852,StateLookup!A:A,1,FALSE)</f>
        <v>Indiana</v>
      </c>
    </row>
    <row r="853" spans="1:13" x14ac:dyDescent="0.25">
      <c r="A853" t="str">
        <f t="shared" si="13"/>
        <v>43929Indiana</v>
      </c>
      <c r="B853" t="s">
        <v>147</v>
      </c>
      <c r="C853" t="s">
        <v>148</v>
      </c>
      <c r="D853" t="s">
        <v>77</v>
      </c>
      <c r="F853" s="6">
        <v>43929</v>
      </c>
      <c r="G853">
        <v>-35</v>
      </c>
      <c r="H853">
        <v>-11</v>
      </c>
      <c r="I853">
        <v>77</v>
      </c>
      <c r="J853">
        <v>-24</v>
      </c>
      <c r="K853">
        <v>-48</v>
      </c>
      <c r="L853">
        <v>18</v>
      </c>
      <c r="M853" t="str">
        <f>VLOOKUP(D853,StateLookup!A:A,1,FALSE)</f>
        <v>Indiana</v>
      </c>
    </row>
    <row r="854" spans="1:13" x14ac:dyDescent="0.25">
      <c r="A854" t="str">
        <f t="shared" si="13"/>
        <v>43930Indiana</v>
      </c>
      <c r="B854" t="s">
        <v>147</v>
      </c>
      <c r="C854" t="s">
        <v>148</v>
      </c>
      <c r="D854" t="s">
        <v>77</v>
      </c>
      <c r="F854" s="6">
        <v>43930</v>
      </c>
      <c r="G854">
        <v>-37</v>
      </c>
      <c r="H854">
        <v>-9</v>
      </c>
      <c r="I854">
        <v>11</v>
      </c>
      <c r="J854">
        <v>-28</v>
      </c>
      <c r="K854">
        <v>-49</v>
      </c>
      <c r="L854">
        <v>20</v>
      </c>
      <c r="M854" t="str">
        <f>VLOOKUP(D854,StateLookup!A:A,1,FALSE)</f>
        <v>Indiana</v>
      </c>
    </row>
    <row r="855" spans="1:13" x14ac:dyDescent="0.25">
      <c r="A855" t="str">
        <f t="shared" si="13"/>
        <v>43931Indiana</v>
      </c>
      <c r="B855" t="s">
        <v>147</v>
      </c>
      <c r="C855" t="s">
        <v>148</v>
      </c>
      <c r="D855" t="s">
        <v>77</v>
      </c>
      <c r="F855" s="6">
        <v>43931</v>
      </c>
      <c r="G855">
        <v>-39</v>
      </c>
      <c r="H855">
        <v>-10</v>
      </c>
      <c r="I855">
        <v>24</v>
      </c>
      <c r="J855">
        <v>-34</v>
      </c>
      <c r="K855">
        <v>-55</v>
      </c>
      <c r="L855">
        <v>23</v>
      </c>
      <c r="M855" t="str">
        <f>VLOOKUP(D855,StateLookup!A:A,1,FALSE)</f>
        <v>Indiana</v>
      </c>
    </row>
    <row r="856" spans="1:13" x14ac:dyDescent="0.25">
      <c r="A856" t="str">
        <f t="shared" si="13"/>
        <v>43932Indiana</v>
      </c>
      <c r="B856" t="s">
        <v>147</v>
      </c>
      <c r="C856" t="s">
        <v>148</v>
      </c>
      <c r="D856" t="s">
        <v>77</v>
      </c>
      <c r="F856" s="6">
        <v>43932</v>
      </c>
      <c r="G856">
        <v>-40</v>
      </c>
      <c r="H856">
        <v>-2</v>
      </c>
      <c r="I856">
        <v>70</v>
      </c>
      <c r="J856">
        <v>-29</v>
      </c>
      <c r="K856">
        <v>-36</v>
      </c>
      <c r="L856">
        <v>12</v>
      </c>
      <c r="M856" t="str">
        <f>VLOOKUP(D856,StateLookup!A:A,1,FALSE)</f>
        <v>Indiana</v>
      </c>
    </row>
    <row r="857" spans="1:13" x14ac:dyDescent="0.25">
      <c r="A857" t="str">
        <f t="shared" si="13"/>
        <v>43876Iowa</v>
      </c>
      <c r="B857" t="s">
        <v>147</v>
      </c>
      <c r="C857" t="s">
        <v>148</v>
      </c>
      <c r="D857" t="s">
        <v>78</v>
      </c>
      <c r="F857" s="6">
        <v>43876</v>
      </c>
      <c r="G857">
        <v>8</v>
      </c>
      <c r="H857">
        <v>13</v>
      </c>
      <c r="I857">
        <v>24</v>
      </c>
      <c r="J857">
        <v>0</v>
      </c>
      <c r="K857">
        <v>3</v>
      </c>
      <c r="L857">
        <v>-1</v>
      </c>
      <c r="M857" t="str">
        <f>VLOOKUP(D857,StateLookup!A:A,1,FALSE)</f>
        <v>Iowa</v>
      </c>
    </row>
    <row r="858" spans="1:13" x14ac:dyDescent="0.25">
      <c r="A858" t="str">
        <f t="shared" si="13"/>
        <v>43877Iowa</v>
      </c>
      <c r="B858" t="s">
        <v>147</v>
      </c>
      <c r="C858" t="s">
        <v>148</v>
      </c>
      <c r="D858" t="s">
        <v>78</v>
      </c>
      <c r="F858" s="6">
        <v>43877</v>
      </c>
      <c r="G858">
        <v>10</v>
      </c>
      <c r="H858">
        <v>18</v>
      </c>
      <c r="I858">
        <v>16</v>
      </c>
      <c r="J858">
        <v>-4</v>
      </c>
      <c r="K858">
        <v>2</v>
      </c>
      <c r="L858">
        <v>-1</v>
      </c>
      <c r="M858" t="str">
        <f>VLOOKUP(D858,StateLookup!A:A,1,FALSE)</f>
        <v>Iowa</v>
      </c>
    </row>
    <row r="859" spans="1:13" x14ac:dyDescent="0.25">
      <c r="A859" t="str">
        <f t="shared" si="13"/>
        <v>43878Iowa</v>
      </c>
      <c r="B859" t="s">
        <v>147</v>
      </c>
      <c r="C859" t="s">
        <v>148</v>
      </c>
      <c r="D859" t="s">
        <v>78</v>
      </c>
      <c r="F859" s="6">
        <v>43878</v>
      </c>
      <c r="G859">
        <v>-2</v>
      </c>
      <c r="H859">
        <v>5</v>
      </c>
      <c r="I859">
        <v>-8</v>
      </c>
      <c r="J859">
        <v>-7</v>
      </c>
      <c r="K859">
        <v>-8</v>
      </c>
      <c r="L859">
        <v>4</v>
      </c>
      <c r="M859" t="str">
        <f>VLOOKUP(D859,StateLookup!A:A,1,FALSE)</f>
        <v>Iowa</v>
      </c>
    </row>
    <row r="860" spans="1:13" x14ac:dyDescent="0.25">
      <c r="A860" t="str">
        <f t="shared" si="13"/>
        <v>43879Iowa</v>
      </c>
      <c r="B860" t="s">
        <v>147</v>
      </c>
      <c r="C860" t="s">
        <v>148</v>
      </c>
      <c r="D860" t="s">
        <v>78</v>
      </c>
      <c r="F860" s="6">
        <v>43879</v>
      </c>
      <c r="G860">
        <v>-3</v>
      </c>
      <c r="H860">
        <v>6</v>
      </c>
      <c r="I860">
        <v>5</v>
      </c>
      <c r="J860">
        <v>-1</v>
      </c>
      <c r="K860">
        <v>1</v>
      </c>
      <c r="L860">
        <v>0</v>
      </c>
      <c r="M860" t="str">
        <f>VLOOKUP(D860,StateLookup!A:A,1,FALSE)</f>
        <v>Iowa</v>
      </c>
    </row>
    <row r="861" spans="1:13" x14ac:dyDescent="0.25">
      <c r="A861" t="str">
        <f t="shared" si="13"/>
        <v>43880Iowa</v>
      </c>
      <c r="B861" t="s">
        <v>147</v>
      </c>
      <c r="C861" t="s">
        <v>148</v>
      </c>
      <c r="D861" t="s">
        <v>78</v>
      </c>
      <c r="F861" s="6">
        <v>43880</v>
      </c>
      <c r="G861">
        <v>-3</v>
      </c>
      <c r="H861">
        <v>6</v>
      </c>
      <c r="I861">
        <v>-2</v>
      </c>
      <c r="J861">
        <v>0</v>
      </c>
      <c r="K861">
        <v>3</v>
      </c>
      <c r="L861">
        <v>0</v>
      </c>
      <c r="M861" t="str">
        <f>VLOOKUP(D861,StateLookup!A:A,1,FALSE)</f>
        <v>Iowa</v>
      </c>
    </row>
    <row r="862" spans="1:13" x14ac:dyDescent="0.25">
      <c r="A862" t="str">
        <f t="shared" si="13"/>
        <v>43881Iowa</v>
      </c>
      <c r="B862" t="s">
        <v>147</v>
      </c>
      <c r="C862" t="s">
        <v>148</v>
      </c>
      <c r="D862" t="s">
        <v>78</v>
      </c>
      <c r="F862" s="6">
        <v>43881</v>
      </c>
      <c r="G862">
        <v>-1</v>
      </c>
      <c r="H862">
        <v>5</v>
      </c>
      <c r="I862">
        <v>0</v>
      </c>
      <c r="J862">
        <v>-2</v>
      </c>
      <c r="K862">
        <v>1</v>
      </c>
      <c r="L862">
        <v>1</v>
      </c>
      <c r="M862" t="str">
        <f>VLOOKUP(D862,StateLookup!A:A,1,FALSE)</f>
        <v>Iowa</v>
      </c>
    </row>
    <row r="863" spans="1:13" x14ac:dyDescent="0.25">
      <c r="A863" t="str">
        <f t="shared" si="13"/>
        <v>43882Iowa</v>
      </c>
      <c r="B863" t="s">
        <v>147</v>
      </c>
      <c r="C863" t="s">
        <v>148</v>
      </c>
      <c r="D863" t="s">
        <v>78</v>
      </c>
      <c r="F863" s="6">
        <v>43882</v>
      </c>
      <c r="G863">
        <v>9</v>
      </c>
      <c r="H863">
        <v>6</v>
      </c>
      <c r="I863">
        <v>13</v>
      </c>
      <c r="J863">
        <v>4</v>
      </c>
      <c r="K863">
        <v>3</v>
      </c>
      <c r="L863">
        <v>-3</v>
      </c>
      <c r="M863" t="str">
        <f>VLOOKUP(D863,StateLookup!A:A,1,FALSE)</f>
        <v>Iowa</v>
      </c>
    </row>
    <row r="864" spans="1:13" x14ac:dyDescent="0.25">
      <c r="A864" t="str">
        <f t="shared" si="13"/>
        <v>43883Iowa</v>
      </c>
      <c r="B864" t="s">
        <v>147</v>
      </c>
      <c r="C864" t="s">
        <v>148</v>
      </c>
      <c r="D864" t="s">
        <v>78</v>
      </c>
      <c r="F864" s="6">
        <v>43883</v>
      </c>
      <c r="G864">
        <v>10</v>
      </c>
      <c r="H864">
        <v>14</v>
      </c>
      <c r="I864">
        <v>51</v>
      </c>
      <c r="J864">
        <v>3</v>
      </c>
      <c r="K864">
        <v>5</v>
      </c>
      <c r="L864">
        <v>-2</v>
      </c>
      <c r="M864" t="str">
        <f>VLOOKUP(D864,StateLookup!A:A,1,FALSE)</f>
        <v>Iowa</v>
      </c>
    </row>
    <row r="865" spans="1:13" x14ac:dyDescent="0.25">
      <c r="A865" t="str">
        <f t="shared" si="13"/>
        <v>43884Iowa</v>
      </c>
      <c r="B865" t="s">
        <v>147</v>
      </c>
      <c r="C865" t="s">
        <v>148</v>
      </c>
      <c r="D865" t="s">
        <v>78</v>
      </c>
      <c r="F865" s="6">
        <v>43884</v>
      </c>
      <c r="G865">
        <v>14</v>
      </c>
      <c r="H865">
        <v>22</v>
      </c>
      <c r="I865">
        <v>83</v>
      </c>
      <c r="J865">
        <v>3</v>
      </c>
      <c r="K865">
        <v>5</v>
      </c>
      <c r="L865">
        <v>-2</v>
      </c>
      <c r="M865" t="str">
        <f>VLOOKUP(D865,StateLookup!A:A,1,FALSE)</f>
        <v>Iowa</v>
      </c>
    </row>
    <row r="866" spans="1:13" x14ac:dyDescent="0.25">
      <c r="A866" t="str">
        <f t="shared" si="13"/>
        <v>43885Iowa</v>
      </c>
      <c r="B866" t="s">
        <v>147</v>
      </c>
      <c r="C866" t="s">
        <v>148</v>
      </c>
      <c r="D866" t="s">
        <v>78</v>
      </c>
      <c r="F866" s="6">
        <v>43885</v>
      </c>
      <c r="G866">
        <v>1</v>
      </c>
      <c r="H866">
        <v>11</v>
      </c>
      <c r="I866">
        <v>8</v>
      </c>
      <c r="J866">
        <v>-3</v>
      </c>
      <c r="K866">
        <v>4</v>
      </c>
      <c r="L866">
        <v>0</v>
      </c>
      <c r="M866" t="str">
        <f>VLOOKUP(D866,StateLookup!A:A,1,FALSE)</f>
        <v>Iowa</v>
      </c>
    </row>
    <row r="867" spans="1:13" x14ac:dyDescent="0.25">
      <c r="A867" t="str">
        <f t="shared" si="13"/>
        <v>43886Iowa</v>
      </c>
      <c r="B867" t="s">
        <v>147</v>
      </c>
      <c r="C867" t="s">
        <v>148</v>
      </c>
      <c r="D867" t="s">
        <v>78</v>
      </c>
      <c r="F867" s="6">
        <v>43886</v>
      </c>
      <c r="G867">
        <v>-2</v>
      </c>
      <c r="H867">
        <v>3</v>
      </c>
      <c r="I867">
        <v>7</v>
      </c>
      <c r="J867">
        <v>-4</v>
      </c>
      <c r="K867">
        <v>1</v>
      </c>
      <c r="L867">
        <v>1</v>
      </c>
      <c r="M867" t="str">
        <f>VLOOKUP(D867,StateLookup!A:A,1,FALSE)</f>
        <v>Iowa</v>
      </c>
    </row>
    <row r="868" spans="1:13" x14ac:dyDescent="0.25">
      <c r="A868" t="str">
        <f t="shared" si="13"/>
        <v>43887Iowa</v>
      </c>
      <c r="B868" t="s">
        <v>147</v>
      </c>
      <c r="C868" t="s">
        <v>148</v>
      </c>
      <c r="D868" t="s">
        <v>78</v>
      </c>
      <c r="F868" s="6">
        <v>43887</v>
      </c>
      <c r="G868">
        <v>7</v>
      </c>
      <c r="H868">
        <v>10</v>
      </c>
      <c r="I868">
        <v>6</v>
      </c>
      <c r="J868">
        <v>5</v>
      </c>
      <c r="K868">
        <v>4</v>
      </c>
      <c r="L868">
        <v>-1</v>
      </c>
      <c r="M868" t="str">
        <f>VLOOKUP(D868,StateLookup!A:A,1,FALSE)</f>
        <v>Iowa</v>
      </c>
    </row>
    <row r="869" spans="1:13" x14ac:dyDescent="0.25">
      <c r="A869" t="str">
        <f t="shared" si="13"/>
        <v>43888Iowa</v>
      </c>
      <c r="B869" t="s">
        <v>147</v>
      </c>
      <c r="C869" t="s">
        <v>148</v>
      </c>
      <c r="D869" t="s">
        <v>78</v>
      </c>
      <c r="F869" s="6">
        <v>43888</v>
      </c>
      <c r="G869">
        <v>5</v>
      </c>
      <c r="H869">
        <v>3</v>
      </c>
      <c r="I869">
        <v>13</v>
      </c>
      <c r="J869">
        <v>0</v>
      </c>
      <c r="K869">
        <v>2</v>
      </c>
      <c r="L869">
        <v>0</v>
      </c>
      <c r="M869" t="str">
        <f>VLOOKUP(D869,StateLookup!A:A,1,FALSE)</f>
        <v>Iowa</v>
      </c>
    </row>
    <row r="870" spans="1:13" x14ac:dyDescent="0.25">
      <c r="A870" t="str">
        <f t="shared" si="13"/>
        <v>43889Iowa</v>
      </c>
      <c r="B870" t="s">
        <v>147</v>
      </c>
      <c r="C870" t="s">
        <v>148</v>
      </c>
      <c r="D870" t="s">
        <v>78</v>
      </c>
      <c r="F870" s="6">
        <v>43889</v>
      </c>
      <c r="G870">
        <v>11</v>
      </c>
      <c r="H870">
        <v>11</v>
      </c>
      <c r="I870">
        <v>15</v>
      </c>
      <c r="J870">
        <v>6</v>
      </c>
      <c r="K870">
        <v>5</v>
      </c>
      <c r="L870">
        <v>-3</v>
      </c>
      <c r="M870" t="str">
        <f>VLOOKUP(D870,StateLookup!A:A,1,FALSE)</f>
        <v>Iowa</v>
      </c>
    </row>
    <row r="871" spans="1:13" x14ac:dyDescent="0.25">
      <c r="A871" t="str">
        <f t="shared" si="13"/>
        <v>43890Iowa</v>
      </c>
      <c r="B871" t="s">
        <v>147</v>
      </c>
      <c r="C871" t="s">
        <v>148</v>
      </c>
      <c r="D871" t="s">
        <v>78</v>
      </c>
      <c r="F871" s="6">
        <v>43890</v>
      </c>
      <c r="G871">
        <v>14</v>
      </c>
      <c r="H871">
        <v>18</v>
      </c>
      <c r="I871">
        <v>48</v>
      </c>
      <c r="J871">
        <v>9</v>
      </c>
      <c r="K871">
        <v>4</v>
      </c>
      <c r="L871">
        <v>-3</v>
      </c>
      <c r="M871" t="str">
        <f>VLOOKUP(D871,StateLookup!A:A,1,FALSE)</f>
        <v>Iowa</v>
      </c>
    </row>
    <row r="872" spans="1:13" x14ac:dyDescent="0.25">
      <c r="A872" t="str">
        <f t="shared" si="13"/>
        <v>43891Iowa</v>
      </c>
      <c r="B872" t="s">
        <v>147</v>
      </c>
      <c r="C872" t="s">
        <v>148</v>
      </c>
      <c r="D872" t="s">
        <v>78</v>
      </c>
      <c r="F872" s="6">
        <v>43891</v>
      </c>
      <c r="G872">
        <v>20</v>
      </c>
      <c r="H872">
        <v>29</v>
      </c>
      <c r="I872">
        <v>110</v>
      </c>
      <c r="J872">
        <v>7</v>
      </c>
      <c r="K872">
        <v>5</v>
      </c>
      <c r="L872">
        <v>-3</v>
      </c>
      <c r="M872" t="str">
        <f>VLOOKUP(D872,StateLookup!A:A,1,FALSE)</f>
        <v>Iowa</v>
      </c>
    </row>
    <row r="873" spans="1:13" x14ac:dyDescent="0.25">
      <c r="A873" t="str">
        <f t="shared" si="13"/>
        <v>43892Iowa</v>
      </c>
      <c r="B873" t="s">
        <v>147</v>
      </c>
      <c r="C873" t="s">
        <v>148</v>
      </c>
      <c r="D873" t="s">
        <v>78</v>
      </c>
      <c r="F873" s="6">
        <v>43892</v>
      </c>
      <c r="G873">
        <v>6</v>
      </c>
      <c r="H873">
        <v>13</v>
      </c>
      <c r="I873">
        <v>19</v>
      </c>
      <c r="J873">
        <v>-3</v>
      </c>
      <c r="K873">
        <v>4</v>
      </c>
      <c r="L873">
        <v>0</v>
      </c>
      <c r="M873" t="str">
        <f>VLOOKUP(D873,StateLookup!A:A,1,FALSE)</f>
        <v>Iowa</v>
      </c>
    </row>
    <row r="874" spans="1:13" x14ac:dyDescent="0.25">
      <c r="A874" t="str">
        <f t="shared" si="13"/>
        <v>43893Iowa</v>
      </c>
      <c r="B874" t="s">
        <v>147</v>
      </c>
      <c r="C874" t="s">
        <v>148</v>
      </c>
      <c r="D874" t="s">
        <v>78</v>
      </c>
      <c r="F874" s="6">
        <v>43893</v>
      </c>
      <c r="G874">
        <v>8</v>
      </c>
      <c r="H874">
        <v>15</v>
      </c>
      <c r="I874">
        <v>36</v>
      </c>
      <c r="J874">
        <v>-1</v>
      </c>
      <c r="K874">
        <v>2</v>
      </c>
      <c r="L874">
        <v>-1</v>
      </c>
      <c r="M874" t="str">
        <f>VLOOKUP(D874,StateLookup!A:A,1,FALSE)</f>
        <v>Iowa</v>
      </c>
    </row>
    <row r="875" spans="1:13" x14ac:dyDescent="0.25">
      <c r="A875" t="str">
        <f t="shared" si="13"/>
        <v>43894Iowa</v>
      </c>
      <c r="B875" t="s">
        <v>147</v>
      </c>
      <c r="C875" t="s">
        <v>148</v>
      </c>
      <c r="D875" t="s">
        <v>78</v>
      </c>
      <c r="F875" s="6">
        <v>43894</v>
      </c>
      <c r="G875">
        <v>9</v>
      </c>
      <c r="H875">
        <v>17</v>
      </c>
      <c r="I875">
        <v>52</v>
      </c>
      <c r="J875">
        <v>5</v>
      </c>
      <c r="K875">
        <v>4</v>
      </c>
      <c r="L875">
        <v>-1</v>
      </c>
      <c r="M875" t="str">
        <f>VLOOKUP(D875,StateLookup!A:A,1,FALSE)</f>
        <v>Iowa</v>
      </c>
    </row>
    <row r="876" spans="1:13" x14ac:dyDescent="0.25">
      <c r="A876" t="str">
        <f t="shared" si="13"/>
        <v>43895Iowa</v>
      </c>
      <c r="B876" t="s">
        <v>147</v>
      </c>
      <c r="C876" t="s">
        <v>148</v>
      </c>
      <c r="D876" t="s">
        <v>78</v>
      </c>
      <c r="F876" s="6">
        <v>43895</v>
      </c>
      <c r="G876">
        <v>3</v>
      </c>
      <c r="H876">
        <v>6</v>
      </c>
      <c r="I876">
        <v>12</v>
      </c>
      <c r="J876">
        <v>3</v>
      </c>
      <c r="K876">
        <v>3</v>
      </c>
      <c r="L876">
        <v>0</v>
      </c>
      <c r="M876" t="str">
        <f>VLOOKUP(D876,StateLookup!A:A,1,FALSE)</f>
        <v>Iowa</v>
      </c>
    </row>
    <row r="877" spans="1:13" x14ac:dyDescent="0.25">
      <c r="A877" t="str">
        <f t="shared" si="13"/>
        <v>43896Iowa</v>
      </c>
      <c r="B877" t="s">
        <v>147</v>
      </c>
      <c r="C877" t="s">
        <v>148</v>
      </c>
      <c r="D877" t="s">
        <v>78</v>
      </c>
      <c r="F877" s="6">
        <v>43896</v>
      </c>
      <c r="G877">
        <v>13</v>
      </c>
      <c r="H877">
        <v>15</v>
      </c>
      <c r="I877">
        <v>47</v>
      </c>
      <c r="J877">
        <v>14</v>
      </c>
      <c r="K877">
        <v>6</v>
      </c>
      <c r="L877">
        <v>-4</v>
      </c>
      <c r="M877" t="str">
        <f>VLOOKUP(D877,StateLookup!A:A,1,FALSE)</f>
        <v>Iowa</v>
      </c>
    </row>
    <row r="878" spans="1:13" x14ac:dyDescent="0.25">
      <c r="A878" t="str">
        <f t="shared" si="13"/>
        <v>43897Iowa</v>
      </c>
      <c r="B878" t="s">
        <v>147</v>
      </c>
      <c r="C878" t="s">
        <v>148</v>
      </c>
      <c r="D878" t="s">
        <v>78</v>
      </c>
      <c r="F878" s="6">
        <v>43897</v>
      </c>
      <c r="G878">
        <v>13</v>
      </c>
      <c r="H878">
        <v>22</v>
      </c>
      <c r="I878">
        <v>83</v>
      </c>
      <c r="J878">
        <v>18</v>
      </c>
      <c r="K878">
        <v>6</v>
      </c>
      <c r="L878">
        <v>-3</v>
      </c>
      <c r="M878" t="str">
        <f>VLOOKUP(D878,StateLookup!A:A,1,FALSE)</f>
        <v>Iowa</v>
      </c>
    </row>
    <row r="879" spans="1:13" x14ac:dyDescent="0.25">
      <c r="A879" t="str">
        <f t="shared" si="13"/>
        <v>43898Iowa</v>
      </c>
      <c r="B879" t="s">
        <v>147</v>
      </c>
      <c r="C879" t="s">
        <v>148</v>
      </c>
      <c r="D879" t="s">
        <v>78</v>
      </c>
      <c r="F879" s="6">
        <v>43898</v>
      </c>
      <c r="G879">
        <v>18</v>
      </c>
      <c r="H879">
        <v>28</v>
      </c>
      <c r="I879">
        <v>140</v>
      </c>
      <c r="J879">
        <v>17</v>
      </c>
      <c r="K879">
        <v>5</v>
      </c>
      <c r="L879">
        <v>-3</v>
      </c>
      <c r="M879" t="str">
        <f>VLOOKUP(D879,StateLookup!A:A,1,FALSE)</f>
        <v>Iowa</v>
      </c>
    </row>
    <row r="880" spans="1:13" x14ac:dyDescent="0.25">
      <c r="A880" t="str">
        <f t="shared" si="13"/>
        <v>43899Iowa</v>
      </c>
      <c r="B880" t="s">
        <v>147</v>
      </c>
      <c r="C880" t="s">
        <v>148</v>
      </c>
      <c r="D880" t="s">
        <v>78</v>
      </c>
      <c r="F880" s="6">
        <v>43899</v>
      </c>
      <c r="G880">
        <v>-1</v>
      </c>
      <c r="H880">
        <v>10</v>
      </c>
      <c r="I880">
        <v>-5</v>
      </c>
      <c r="J880">
        <v>0</v>
      </c>
      <c r="K880">
        <v>3</v>
      </c>
      <c r="L880">
        <v>1</v>
      </c>
      <c r="M880" t="str">
        <f>VLOOKUP(D880,StateLookup!A:A,1,FALSE)</f>
        <v>Iowa</v>
      </c>
    </row>
    <row r="881" spans="1:13" x14ac:dyDescent="0.25">
      <c r="A881" t="str">
        <f t="shared" si="13"/>
        <v>43900Iowa</v>
      </c>
      <c r="B881" t="s">
        <v>147</v>
      </c>
      <c r="C881" t="s">
        <v>148</v>
      </c>
      <c r="D881" t="s">
        <v>78</v>
      </c>
      <c r="F881" s="6">
        <v>43900</v>
      </c>
      <c r="G881">
        <v>5</v>
      </c>
      <c r="H881">
        <v>16</v>
      </c>
      <c r="I881">
        <v>36</v>
      </c>
      <c r="J881">
        <v>6</v>
      </c>
      <c r="K881">
        <v>1</v>
      </c>
      <c r="L881">
        <v>0</v>
      </c>
      <c r="M881" t="str">
        <f>VLOOKUP(D881,StateLookup!A:A,1,FALSE)</f>
        <v>Iowa</v>
      </c>
    </row>
    <row r="882" spans="1:13" x14ac:dyDescent="0.25">
      <c r="A882" t="str">
        <f t="shared" si="13"/>
        <v>43901Iowa</v>
      </c>
      <c r="B882" t="s">
        <v>147</v>
      </c>
      <c r="C882" t="s">
        <v>148</v>
      </c>
      <c r="D882" t="s">
        <v>78</v>
      </c>
      <c r="F882" s="6">
        <v>43901</v>
      </c>
      <c r="G882">
        <v>8</v>
      </c>
      <c r="H882">
        <v>22</v>
      </c>
      <c r="I882">
        <v>50</v>
      </c>
      <c r="J882">
        <v>9</v>
      </c>
      <c r="K882">
        <v>4</v>
      </c>
      <c r="L882">
        <v>-1</v>
      </c>
      <c r="M882" t="str">
        <f>VLOOKUP(D882,StateLookup!A:A,1,FALSE)</f>
        <v>Iowa</v>
      </c>
    </row>
    <row r="883" spans="1:13" x14ac:dyDescent="0.25">
      <c r="A883" t="str">
        <f t="shared" si="13"/>
        <v>43902Iowa</v>
      </c>
      <c r="B883" t="s">
        <v>147</v>
      </c>
      <c r="C883" t="s">
        <v>148</v>
      </c>
      <c r="D883" t="s">
        <v>78</v>
      </c>
      <c r="F883" s="6">
        <v>43902</v>
      </c>
      <c r="G883">
        <v>5</v>
      </c>
      <c r="H883">
        <v>22</v>
      </c>
      <c r="I883">
        <v>31</v>
      </c>
      <c r="J883">
        <v>5</v>
      </c>
      <c r="K883">
        <v>0</v>
      </c>
      <c r="L883">
        <v>0</v>
      </c>
      <c r="M883" t="str">
        <f>VLOOKUP(D883,StateLookup!A:A,1,FALSE)</f>
        <v>Iowa</v>
      </c>
    </row>
    <row r="884" spans="1:13" x14ac:dyDescent="0.25">
      <c r="A884" t="str">
        <f t="shared" si="13"/>
        <v>43903Iowa</v>
      </c>
      <c r="B884" t="s">
        <v>147</v>
      </c>
      <c r="C884" t="s">
        <v>148</v>
      </c>
      <c r="D884" t="s">
        <v>78</v>
      </c>
      <c r="F884" s="6">
        <v>43903</v>
      </c>
      <c r="G884">
        <v>10</v>
      </c>
      <c r="H884">
        <v>33</v>
      </c>
      <c r="I884">
        <v>39</v>
      </c>
      <c r="J884">
        <v>11</v>
      </c>
      <c r="K884">
        <v>0</v>
      </c>
      <c r="L884">
        <v>-2</v>
      </c>
      <c r="M884" t="str">
        <f>VLOOKUP(D884,StateLookup!A:A,1,FALSE)</f>
        <v>Iowa</v>
      </c>
    </row>
    <row r="885" spans="1:13" x14ac:dyDescent="0.25">
      <c r="A885" t="str">
        <f t="shared" si="13"/>
        <v>43904Iowa</v>
      </c>
      <c r="B885" t="s">
        <v>147</v>
      </c>
      <c r="C885" t="s">
        <v>148</v>
      </c>
      <c r="D885" t="s">
        <v>78</v>
      </c>
      <c r="F885" s="6">
        <v>43904</v>
      </c>
      <c r="G885">
        <v>-7</v>
      </c>
      <c r="H885">
        <v>18</v>
      </c>
      <c r="I885">
        <v>-16</v>
      </c>
      <c r="J885">
        <v>-1</v>
      </c>
      <c r="K885">
        <v>1</v>
      </c>
      <c r="L885">
        <v>3</v>
      </c>
      <c r="M885" t="str">
        <f>VLOOKUP(D885,StateLookup!A:A,1,FALSE)</f>
        <v>Iowa</v>
      </c>
    </row>
    <row r="886" spans="1:13" x14ac:dyDescent="0.25">
      <c r="A886" t="str">
        <f t="shared" si="13"/>
        <v>43905Iowa</v>
      </c>
      <c r="B886" t="s">
        <v>147</v>
      </c>
      <c r="C886" t="s">
        <v>148</v>
      </c>
      <c r="D886" t="s">
        <v>78</v>
      </c>
      <c r="F886" s="6">
        <v>43905</v>
      </c>
      <c r="G886">
        <v>0</v>
      </c>
      <c r="H886">
        <v>30</v>
      </c>
      <c r="I886">
        <v>18</v>
      </c>
      <c r="J886">
        <v>1</v>
      </c>
      <c r="K886">
        <v>-2</v>
      </c>
      <c r="L886">
        <v>1</v>
      </c>
      <c r="M886" t="str">
        <f>VLOOKUP(D886,StateLookup!A:A,1,FALSE)</f>
        <v>Iowa</v>
      </c>
    </row>
    <row r="887" spans="1:13" x14ac:dyDescent="0.25">
      <c r="A887" t="str">
        <f t="shared" si="13"/>
        <v>43906Iowa</v>
      </c>
      <c r="B887" t="s">
        <v>147</v>
      </c>
      <c r="C887" t="s">
        <v>148</v>
      </c>
      <c r="D887" t="s">
        <v>78</v>
      </c>
      <c r="F887" s="6">
        <v>43906</v>
      </c>
      <c r="G887">
        <v>-3</v>
      </c>
      <c r="H887">
        <v>48</v>
      </c>
      <c r="I887">
        <v>15</v>
      </c>
      <c r="J887">
        <v>-5</v>
      </c>
      <c r="K887">
        <v>-15</v>
      </c>
      <c r="L887">
        <v>5</v>
      </c>
      <c r="M887" t="str">
        <f>VLOOKUP(D887,StateLookup!A:A,1,FALSE)</f>
        <v>Iowa</v>
      </c>
    </row>
    <row r="888" spans="1:13" x14ac:dyDescent="0.25">
      <c r="A888" t="str">
        <f t="shared" si="13"/>
        <v>43907Iowa</v>
      </c>
      <c r="B888" t="s">
        <v>147</v>
      </c>
      <c r="C888" t="s">
        <v>148</v>
      </c>
      <c r="D888" t="s">
        <v>78</v>
      </c>
      <c r="F888" s="6">
        <v>43907</v>
      </c>
      <c r="G888">
        <v>-21</v>
      </c>
      <c r="H888">
        <v>34</v>
      </c>
      <c r="I888">
        <v>65</v>
      </c>
      <c r="J888">
        <v>-2</v>
      </c>
      <c r="K888">
        <v>-23</v>
      </c>
      <c r="L888">
        <v>8</v>
      </c>
      <c r="M888" t="str">
        <f>VLOOKUP(D888,StateLookup!A:A,1,FALSE)</f>
        <v>Iowa</v>
      </c>
    </row>
    <row r="889" spans="1:13" x14ac:dyDescent="0.25">
      <c r="A889" t="str">
        <f t="shared" si="13"/>
        <v>43908Iowa</v>
      </c>
      <c r="B889" t="s">
        <v>147</v>
      </c>
      <c r="C889" t="s">
        <v>148</v>
      </c>
      <c r="D889" t="s">
        <v>78</v>
      </c>
      <c r="F889" s="6">
        <v>43908</v>
      </c>
      <c r="G889">
        <v>-32</v>
      </c>
      <c r="H889">
        <v>17</v>
      </c>
      <c r="I889">
        <v>1</v>
      </c>
      <c r="J889">
        <v>-4</v>
      </c>
      <c r="K889">
        <v>-26</v>
      </c>
      <c r="L889">
        <v>12</v>
      </c>
      <c r="M889" t="str">
        <f>VLOOKUP(D889,StateLookup!A:A,1,FALSE)</f>
        <v>Iowa</v>
      </c>
    </row>
    <row r="890" spans="1:13" x14ac:dyDescent="0.25">
      <c r="A890" t="str">
        <f t="shared" si="13"/>
        <v>43909Iowa</v>
      </c>
      <c r="B890" t="s">
        <v>147</v>
      </c>
      <c r="C890" t="s">
        <v>148</v>
      </c>
      <c r="D890" t="s">
        <v>78</v>
      </c>
      <c r="F890" s="6">
        <v>43909</v>
      </c>
      <c r="G890">
        <v>-37</v>
      </c>
      <c r="H890">
        <v>4</v>
      </c>
      <c r="I890">
        <v>-7</v>
      </c>
      <c r="J890">
        <v>-15</v>
      </c>
      <c r="K890">
        <v>-29</v>
      </c>
      <c r="L890">
        <v>15</v>
      </c>
      <c r="M890" t="str">
        <f>VLOOKUP(D890,StateLookup!A:A,1,FALSE)</f>
        <v>Iowa</v>
      </c>
    </row>
    <row r="891" spans="1:13" x14ac:dyDescent="0.25">
      <c r="A891" t="str">
        <f t="shared" si="13"/>
        <v>43910Iowa</v>
      </c>
      <c r="B891" t="s">
        <v>147</v>
      </c>
      <c r="C891" t="s">
        <v>148</v>
      </c>
      <c r="D891" t="s">
        <v>78</v>
      </c>
      <c r="F891" s="6">
        <v>43910</v>
      </c>
      <c r="G891">
        <v>-35</v>
      </c>
      <c r="H891">
        <v>10</v>
      </c>
      <c r="I891">
        <v>-5</v>
      </c>
      <c r="J891">
        <v>-16</v>
      </c>
      <c r="K891">
        <v>-29</v>
      </c>
      <c r="L891">
        <v>13</v>
      </c>
      <c r="M891" t="str">
        <f>VLOOKUP(D891,StateLookup!A:A,1,FALSE)</f>
        <v>Iowa</v>
      </c>
    </row>
    <row r="892" spans="1:13" x14ac:dyDescent="0.25">
      <c r="A892" t="str">
        <f t="shared" si="13"/>
        <v>43911Iowa</v>
      </c>
      <c r="B892" t="s">
        <v>147</v>
      </c>
      <c r="C892" t="s">
        <v>148</v>
      </c>
      <c r="D892" t="s">
        <v>78</v>
      </c>
      <c r="F892" s="6">
        <v>43911</v>
      </c>
      <c r="G892">
        <v>-44</v>
      </c>
      <c r="H892">
        <v>6</v>
      </c>
      <c r="I892">
        <v>22</v>
      </c>
      <c r="J892">
        <v>-14</v>
      </c>
      <c r="K892">
        <v>-17</v>
      </c>
      <c r="L892">
        <v>10</v>
      </c>
      <c r="M892" t="str">
        <f>VLOOKUP(D892,StateLookup!A:A,1,FALSE)</f>
        <v>Iowa</v>
      </c>
    </row>
    <row r="893" spans="1:13" x14ac:dyDescent="0.25">
      <c r="A893" t="str">
        <f t="shared" si="13"/>
        <v>43912Iowa</v>
      </c>
      <c r="B893" t="s">
        <v>147</v>
      </c>
      <c r="C893" t="s">
        <v>148</v>
      </c>
      <c r="D893" t="s">
        <v>78</v>
      </c>
      <c r="F893" s="6">
        <v>43912</v>
      </c>
      <c r="G893">
        <v>-46</v>
      </c>
      <c r="H893">
        <v>-7</v>
      </c>
      <c r="I893">
        <v>-13</v>
      </c>
      <c r="J893">
        <v>-24</v>
      </c>
      <c r="K893">
        <v>-25</v>
      </c>
      <c r="L893">
        <v>9</v>
      </c>
      <c r="M893" t="str">
        <f>VLOOKUP(D893,StateLookup!A:A,1,FALSE)</f>
        <v>Iowa</v>
      </c>
    </row>
    <row r="894" spans="1:13" x14ac:dyDescent="0.25">
      <c r="A894" t="str">
        <f t="shared" si="13"/>
        <v>43913Iowa</v>
      </c>
      <c r="B894" t="s">
        <v>147</v>
      </c>
      <c r="C894" t="s">
        <v>148</v>
      </c>
      <c r="D894" t="s">
        <v>78</v>
      </c>
      <c r="F894" s="6">
        <v>43913</v>
      </c>
      <c r="G894">
        <v>-39</v>
      </c>
      <c r="H894">
        <v>-2</v>
      </c>
      <c r="I894">
        <v>21</v>
      </c>
      <c r="J894">
        <v>-19</v>
      </c>
      <c r="K894">
        <v>-32</v>
      </c>
      <c r="L894">
        <v>15</v>
      </c>
      <c r="M894" t="str">
        <f>VLOOKUP(D894,StateLookup!A:A,1,FALSE)</f>
        <v>Iowa</v>
      </c>
    </row>
    <row r="895" spans="1:13" x14ac:dyDescent="0.25">
      <c r="A895" t="str">
        <f t="shared" si="13"/>
        <v>43914Iowa</v>
      </c>
      <c r="B895" t="s">
        <v>147</v>
      </c>
      <c r="C895" t="s">
        <v>148</v>
      </c>
      <c r="D895" t="s">
        <v>78</v>
      </c>
      <c r="F895" s="6">
        <v>43914</v>
      </c>
      <c r="G895">
        <v>-41</v>
      </c>
      <c r="H895">
        <v>-5</v>
      </c>
      <c r="I895">
        <v>53</v>
      </c>
      <c r="J895">
        <v>-17</v>
      </c>
      <c r="K895">
        <v>-36</v>
      </c>
      <c r="L895">
        <v>16</v>
      </c>
      <c r="M895" t="str">
        <f>VLOOKUP(D895,StateLookup!A:A,1,FALSE)</f>
        <v>Iowa</v>
      </c>
    </row>
    <row r="896" spans="1:13" x14ac:dyDescent="0.25">
      <c r="A896" t="str">
        <f t="shared" si="13"/>
        <v>43915Iowa</v>
      </c>
      <c r="B896" t="s">
        <v>147</v>
      </c>
      <c r="C896" t="s">
        <v>148</v>
      </c>
      <c r="D896" t="s">
        <v>78</v>
      </c>
      <c r="F896" s="6">
        <v>43915</v>
      </c>
      <c r="G896">
        <v>-39</v>
      </c>
      <c r="H896">
        <v>-3</v>
      </c>
      <c r="I896">
        <v>48</v>
      </c>
      <c r="J896">
        <v>-15</v>
      </c>
      <c r="K896">
        <v>-35</v>
      </c>
      <c r="L896">
        <v>16</v>
      </c>
      <c r="M896" t="str">
        <f>VLOOKUP(D896,StateLookup!A:A,1,FALSE)</f>
        <v>Iowa</v>
      </c>
    </row>
    <row r="897" spans="1:13" x14ac:dyDescent="0.25">
      <c r="A897" t="str">
        <f t="shared" si="13"/>
        <v>43916Iowa</v>
      </c>
      <c r="B897" t="s">
        <v>147</v>
      </c>
      <c r="C897" t="s">
        <v>148</v>
      </c>
      <c r="D897" t="s">
        <v>78</v>
      </c>
      <c r="F897" s="6">
        <v>43916</v>
      </c>
      <c r="G897">
        <v>-40</v>
      </c>
      <c r="H897">
        <v>-10</v>
      </c>
      <c r="I897">
        <v>54</v>
      </c>
      <c r="J897">
        <v>-20</v>
      </c>
      <c r="K897">
        <v>-37</v>
      </c>
      <c r="L897">
        <v>17</v>
      </c>
      <c r="M897" t="str">
        <f>VLOOKUP(D897,StateLookup!A:A,1,FALSE)</f>
        <v>Iowa</v>
      </c>
    </row>
    <row r="898" spans="1:13" x14ac:dyDescent="0.25">
      <c r="A898" t="str">
        <f t="shared" si="13"/>
        <v>43917Iowa</v>
      </c>
      <c r="B898" t="s">
        <v>147</v>
      </c>
      <c r="C898" t="s">
        <v>148</v>
      </c>
      <c r="D898" t="s">
        <v>78</v>
      </c>
      <c r="F898" s="6">
        <v>43917</v>
      </c>
      <c r="G898">
        <v>-40</v>
      </c>
      <c r="H898">
        <v>-5</v>
      </c>
      <c r="I898">
        <v>26</v>
      </c>
      <c r="J898">
        <v>-21</v>
      </c>
      <c r="K898">
        <v>-35</v>
      </c>
      <c r="L898">
        <v>16</v>
      </c>
      <c r="M898" t="str">
        <f>VLOOKUP(D898,StateLookup!A:A,1,FALSE)</f>
        <v>Iowa</v>
      </c>
    </row>
    <row r="899" spans="1:13" x14ac:dyDescent="0.25">
      <c r="A899" t="str">
        <f t="shared" ref="A899:A962" si="14">F899&amp;D899</f>
        <v>43918Iowa</v>
      </c>
      <c r="B899" t="s">
        <v>147</v>
      </c>
      <c r="C899" t="s">
        <v>148</v>
      </c>
      <c r="D899" t="s">
        <v>78</v>
      </c>
      <c r="F899" s="6">
        <v>43918</v>
      </c>
      <c r="G899">
        <v>-48</v>
      </c>
      <c r="H899">
        <v>-8</v>
      </c>
      <c r="I899">
        <v>8</v>
      </c>
      <c r="J899">
        <v>-27</v>
      </c>
      <c r="K899">
        <v>-23</v>
      </c>
      <c r="L899">
        <v>13</v>
      </c>
      <c r="M899" t="str">
        <f>VLOOKUP(D899,StateLookup!A:A,1,FALSE)</f>
        <v>Iowa</v>
      </c>
    </row>
    <row r="900" spans="1:13" x14ac:dyDescent="0.25">
      <c r="A900" t="str">
        <f t="shared" si="14"/>
        <v>43919Iowa</v>
      </c>
      <c r="B900" t="s">
        <v>147</v>
      </c>
      <c r="C900" t="s">
        <v>148</v>
      </c>
      <c r="D900" t="s">
        <v>78</v>
      </c>
      <c r="F900" s="6">
        <v>43919</v>
      </c>
      <c r="G900">
        <v>-43</v>
      </c>
      <c r="H900">
        <v>-10</v>
      </c>
      <c r="I900">
        <v>41</v>
      </c>
      <c r="J900">
        <v>-28</v>
      </c>
      <c r="K900">
        <v>-29</v>
      </c>
      <c r="L900">
        <v>10</v>
      </c>
      <c r="M900" t="str">
        <f>VLOOKUP(D900,StateLookup!A:A,1,FALSE)</f>
        <v>Iowa</v>
      </c>
    </row>
    <row r="901" spans="1:13" x14ac:dyDescent="0.25">
      <c r="A901" t="str">
        <f t="shared" si="14"/>
        <v>43920Iowa</v>
      </c>
      <c r="B901" t="s">
        <v>147</v>
      </c>
      <c r="C901" t="s">
        <v>148</v>
      </c>
      <c r="D901" t="s">
        <v>78</v>
      </c>
      <c r="F901" s="6">
        <v>43920</v>
      </c>
      <c r="G901">
        <v>-34</v>
      </c>
      <c r="H901">
        <v>-4</v>
      </c>
      <c r="I901">
        <v>145</v>
      </c>
      <c r="J901">
        <v>-18</v>
      </c>
      <c r="K901">
        <v>-37</v>
      </c>
      <c r="L901">
        <v>14</v>
      </c>
      <c r="M901" t="str">
        <f>VLOOKUP(D901,StateLookup!A:A,1,FALSE)</f>
        <v>Iowa</v>
      </c>
    </row>
    <row r="902" spans="1:13" x14ac:dyDescent="0.25">
      <c r="A902" t="str">
        <f t="shared" si="14"/>
        <v>43921Iowa</v>
      </c>
      <c r="B902" t="s">
        <v>147</v>
      </c>
      <c r="C902" t="s">
        <v>148</v>
      </c>
      <c r="D902" t="s">
        <v>78</v>
      </c>
      <c r="F902" s="6">
        <v>43921</v>
      </c>
      <c r="G902">
        <v>-37</v>
      </c>
      <c r="H902">
        <v>-3</v>
      </c>
      <c r="I902">
        <v>100</v>
      </c>
      <c r="J902">
        <v>-17</v>
      </c>
      <c r="K902">
        <v>-40</v>
      </c>
      <c r="L902">
        <v>16</v>
      </c>
      <c r="M902" t="str">
        <f>VLOOKUP(D902,StateLookup!A:A,1,FALSE)</f>
        <v>Iowa</v>
      </c>
    </row>
    <row r="903" spans="1:13" x14ac:dyDescent="0.25">
      <c r="A903" t="str">
        <f t="shared" si="14"/>
        <v>43922Iowa</v>
      </c>
      <c r="B903" t="s">
        <v>147</v>
      </c>
      <c r="C903" t="s">
        <v>148</v>
      </c>
      <c r="D903" t="s">
        <v>78</v>
      </c>
      <c r="F903" s="6">
        <v>43922</v>
      </c>
      <c r="G903">
        <v>-34</v>
      </c>
      <c r="H903">
        <v>4</v>
      </c>
      <c r="I903">
        <v>93</v>
      </c>
      <c r="J903">
        <v>-13</v>
      </c>
      <c r="K903">
        <v>-39</v>
      </c>
      <c r="L903">
        <v>15</v>
      </c>
      <c r="M903" t="str">
        <f>VLOOKUP(D903,StateLookup!A:A,1,FALSE)</f>
        <v>Iowa</v>
      </c>
    </row>
    <row r="904" spans="1:13" x14ac:dyDescent="0.25">
      <c r="A904" t="str">
        <f t="shared" si="14"/>
        <v>43923Iowa</v>
      </c>
      <c r="B904" t="s">
        <v>147</v>
      </c>
      <c r="C904" t="s">
        <v>148</v>
      </c>
      <c r="D904" t="s">
        <v>78</v>
      </c>
      <c r="F904" s="6">
        <v>43923</v>
      </c>
      <c r="G904">
        <v>-39</v>
      </c>
      <c r="H904">
        <v>-5</v>
      </c>
      <c r="I904">
        <v>62</v>
      </c>
      <c r="J904">
        <v>-22</v>
      </c>
      <c r="K904">
        <v>-40</v>
      </c>
      <c r="L904">
        <v>18</v>
      </c>
      <c r="M904" t="str">
        <f>VLOOKUP(D904,StateLookup!A:A,1,FALSE)</f>
        <v>Iowa</v>
      </c>
    </row>
    <row r="905" spans="1:13" x14ac:dyDescent="0.25">
      <c r="A905" t="str">
        <f t="shared" si="14"/>
        <v>43924Iowa</v>
      </c>
      <c r="B905" t="s">
        <v>147</v>
      </c>
      <c r="C905" t="s">
        <v>148</v>
      </c>
      <c r="D905" t="s">
        <v>78</v>
      </c>
      <c r="F905" s="6">
        <v>43924</v>
      </c>
      <c r="G905">
        <v>-41</v>
      </c>
      <c r="H905">
        <v>-2</v>
      </c>
      <c r="I905">
        <v>-7</v>
      </c>
      <c r="J905">
        <v>-26</v>
      </c>
      <c r="K905">
        <v>-39</v>
      </c>
      <c r="L905">
        <v>18</v>
      </c>
      <c r="M905" t="str">
        <f>VLOOKUP(D905,StateLookup!A:A,1,FALSE)</f>
        <v>Iowa</v>
      </c>
    </row>
    <row r="906" spans="1:13" x14ac:dyDescent="0.25">
      <c r="A906" t="str">
        <f t="shared" si="14"/>
        <v>43925Iowa</v>
      </c>
      <c r="B906" t="s">
        <v>147</v>
      </c>
      <c r="C906" t="s">
        <v>148</v>
      </c>
      <c r="D906" t="s">
        <v>78</v>
      </c>
      <c r="F906" s="6">
        <v>43925</v>
      </c>
      <c r="G906">
        <v>-45</v>
      </c>
      <c r="H906">
        <v>4</v>
      </c>
      <c r="I906">
        <v>45</v>
      </c>
      <c r="J906">
        <v>-23</v>
      </c>
      <c r="K906">
        <v>-25</v>
      </c>
      <c r="L906">
        <v>12</v>
      </c>
      <c r="M906" t="str">
        <f>VLOOKUP(D906,StateLookup!A:A,1,FALSE)</f>
        <v>Iowa</v>
      </c>
    </row>
    <row r="907" spans="1:13" x14ac:dyDescent="0.25">
      <c r="A907" t="str">
        <f t="shared" si="14"/>
        <v>43926Iowa</v>
      </c>
      <c r="B907" t="s">
        <v>147</v>
      </c>
      <c r="C907" t="s">
        <v>148</v>
      </c>
      <c r="D907" t="s">
        <v>78</v>
      </c>
      <c r="F907" s="6">
        <v>43926</v>
      </c>
      <c r="G907">
        <v>-39</v>
      </c>
      <c r="H907">
        <v>1</v>
      </c>
      <c r="I907">
        <v>134</v>
      </c>
      <c r="J907">
        <v>-28</v>
      </c>
      <c r="K907">
        <v>-29</v>
      </c>
      <c r="L907">
        <v>8</v>
      </c>
      <c r="M907" t="str">
        <f>VLOOKUP(D907,StateLookup!A:A,1,FALSE)</f>
        <v>Iowa</v>
      </c>
    </row>
    <row r="908" spans="1:13" x14ac:dyDescent="0.25">
      <c r="A908" t="str">
        <f t="shared" si="14"/>
        <v>43927Iowa</v>
      </c>
      <c r="B908" t="s">
        <v>147</v>
      </c>
      <c r="C908" t="s">
        <v>148</v>
      </c>
      <c r="D908" t="s">
        <v>78</v>
      </c>
      <c r="F908" s="6">
        <v>43927</v>
      </c>
      <c r="G908">
        <v>-39</v>
      </c>
      <c r="H908">
        <v>-2</v>
      </c>
      <c r="I908">
        <v>52</v>
      </c>
      <c r="J908">
        <v>-24</v>
      </c>
      <c r="K908">
        <v>-39</v>
      </c>
      <c r="L908">
        <v>16</v>
      </c>
      <c r="M908" t="str">
        <f>VLOOKUP(D908,StateLookup!A:A,1,FALSE)</f>
        <v>Iowa</v>
      </c>
    </row>
    <row r="909" spans="1:13" x14ac:dyDescent="0.25">
      <c r="A909" t="str">
        <f t="shared" si="14"/>
        <v>43928Iowa</v>
      </c>
      <c r="B909" t="s">
        <v>147</v>
      </c>
      <c r="C909" t="s">
        <v>148</v>
      </c>
      <c r="D909" t="s">
        <v>78</v>
      </c>
      <c r="F909" s="6">
        <v>43928</v>
      </c>
      <c r="G909">
        <v>-38</v>
      </c>
      <c r="H909">
        <v>-1</v>
      </c>
      <c r="I909">
        <v>154</v>
      </c>
      <c r="J909">
        <v>-18</v>
      </c>
      <c r="K909">
        <v>-42</v>
      </c>
      <c r="L909">
        <v>15</v>
      </c>
      <c r="M909" t="str">
        <f>VLOOKUP(D909,StateLookup!A:A,1,FALSE)</f>
        <v>Iowa</v>
      </c>
    </row>
    <row r="910" spans="1:13" x14ac:dyDescent="0.25">
      <c r="A910" t="str">
        <f t="shared" si="14"/>
        <v>43929Iowa</v>
      </c>
      <c r="B910" t="s">
        <v>147</v>
      </c>
      <c r="C910" t="s">
        <v>148</v>
      </c>
      <c r="D910" t="s">
        <v>78</v>
      </c>
      <c r="F910" s="6">
        <v>43929</v>
      </c>
      <c r="G910">
        <v>-39</v>
      </c>
      <c r="H910">
        <v>-1</v>
      </c>
      <c r="I910">
        <v>59</v>
      </c>
      <c r="J910">
        <v>-16</v>
      </c>
      <c r="K910">
        <v>-41</v>
      </c>
      <c r="L910">
        <v>16</v>
      </c>
      <c r="M910" t="str">
        <f>VLOOKUP(D910,StateLookup!A:A,1,FALSE)</f>
        <v>Iowa</v>
      </c>
    </row>
    <row r="911" spans="1:13" x14ac:dyDescent="0.25">
      <c r="A911" t="str">
        <f t="shared" si="14"/>
        <v>43930Iowa</v>
      </c>
      <c r="B911" t="s">
        <v>147</v>
      </c>
      <c r="C911" t="s">
        <v>148</v>
      </c>
      <c r="D911" t="s">
        <v>78</v>
      </c>
      <c r="F911" s="6">
        <v>43930</v>
      </c>
      <c r="G911">
        <v>-42</v>
      </c>
      <c r="H911">
        <v>-6</v>
      </c>
      <c r="I911">
        <v>15</v>
      </c>
      <c r="J911">
        <v>-23</v>
      </c>
      <c r="K911">
        <v>-43</v>
      </c>
      <c r="L911">
        <v>19</v>
      </c>
      <c r="M911" t="str">
        <f>VLOOKUP(D911,StateLookup!A:A,1,FALSE)</f>
        <v>Iowa</v>
      </c>
    </row>
    <row r="912" spans="1:13" x14ac:dyDescent="0.25">
      <c r="A912" t="str">
        <f t="shared" si="14"/>
        <v>43931Iowa</v>
      </c>
      <c r="B912" t="s">
        <v>147</v>
      </c>
      <c r="C912" t="s">
        <v>148</v>
      </c>
      <c r="D912" t="s">
        <v>78</v>
      </c>
      <c r="F912" s="6">
        <v>43931</v>
      </c>
      <c r="G912">
        <v>-36</v>
      </c>
      <c r="H912">
        <v>5</v>
      </c>
      <c r="I912">
        <v>74</v>
      </c>
      <c r="J912">
        <v>-22</v>
      </c>
      <c r="K912">
        <v>-46</v>
      </c>
      <c r="L912">
        <v>17</v>
      </c>
      <c r="M912" t="str">
        <f>VLOOKUP(D912,StateLookup!A:A,1,FALSE)</f>
        <v>Iowa</v>
      </c>
    </row>
    <row r="913" spans="1:13" x14ac:dyDescent="0.25">
      <c r="A913" t="str">
        <f t="shared" si="14"/>
        <v>43932Iowa</v>
      </c>
      <c r="B913" t="s">
        <v>147</v>
      </c>
      <c r="C913" t="s">
        <v>148</v>
      </c>
      <c r="D913" t="s">
        <v>78</v>
      </c>
      <c r="F913" s="6">
        <v>43932</v>
      </c>
      <c r="G913">
        <v>-44</v>
      </c>
      <c r="H913">
        <v>7</v>
      </c>
      <c r="I913">
        <v>40</v>
      </c>
      <c r="J913">
        <v>-28</v>
      </c>
      <c r="K913">
        <v>-28</v>
      </c>
      <c r="L913">
        <v>12</v>
      </c>
      <c r="M913" t="str">
        <f>VLOOKUP(D913,StateLookup!A:A,1,FALSE)</f>
        <v>Iowa</v>
      </c>
    </row>
    <row r="914" spans="1:13" x14ac:dyDescent="0.25">
      <c r="A914" t="str">
        <f t="shared" si="14"/>
        <v>43876Kansas</v>
      </c>
      <c r="B914" t="s">
        <v>147</v>
      </c>
      <c r="C914" t="s">
        <v>148</v>
      </c>
      <c r="D914" t="s">
        <v>79</v>
      </c>
      <c r="F914" s="6">
        <v>43876</v>
      </c>
      <c r="G914">
        <v>4</v>
      </c>
      <c r="H914">
        <v>0</v>
      </c>
      <c r="I914">
        <v>9</v>
      </c>
      <c r="J914">
        <v>2</v>
      </c>
      <c r="K914">
        <v>2</v>
      </c>
      <c r="L914">
        <v>0</v>
      </c>
      <c r="M914" t="str">
        <f>VLOOKUP(D914,StateLookup!A:A,1,FALSE)</f>
        <v>Kansas</v>
      </c>
    </row>
    <row r="915" spans="1:13" x14ac:dyDescent="0.25">
      <c r="A915" t="str">
        <f t="shared" si="14"/>
        <v>43877Kansas</v>
      </c>
      <c r="B915" t="s">
        <v>147</v>
      </c>
      <c r="C915" t="s">
        <v>148</v>
      </c>
      <c r="D915" t="s">
        <v>79</v>
      </c>
      <c r="F915" s="6">
        <v>43877</v>
      </c>
      <c r="G915">
        <v>15</v>
      </c>
      <c r="H915">
        <v>3</v>
      </c>
      <c r="I915">
        <v>23</v>
      </c>
      <c r="J915">
        <v>6</v>
      </c>
      <c r="K915">
        <v>1</v>
      </c>
      <c r="L915">
        <v>-1</v>
      </c>
      <c r="M915" t="str">
        <f>VLOOKUP(D915,StateLookup!A:A,1,FALSE)</f>
        <v>Kansas</v>
      </c>
    </row>
    <row r="916" spans="1:13" x14ac:dyDescent="0.25">
      <c r="A916" t="str">
        <f t="shared" si="14"/>
        <v>43878Kansas</v>
      </c>
      <c r="B916" t="s">
        <v>147</v>
      </c>
      <c r="C916" t="s">
        <v>148</v>
      </c>
      <c r="D916" t="s">
        <v>79</v>
      </c>
      <c r="F916" s="6">
        <v>43878</v>
      </c>
      <c r="G916">
        <v>7</v>
      </c>
      <c r="H916">
        <v>0</v>
      </c>
      <c r="I916">
        <v>55</v>
      </c>
      <c r="J916">
        <v>2</v>
      </c>
      <c r="K916">
        <v>-15</v>
      </c>
      <c r="L916">
        <v>3</v>
      </c>
      <c r="M916" t="str">
        <f>VLOOKUP(D916,StateLookup!A:A,1,FALSE)</f>
        <v>Kansas</v>
      </c>
    </row>
    <row r="917" spans="1:13" x14ac:dyDescent="0.25">
      <c r="A917" t="str">
        <f t="shared" si="14"/>
        <v>43879Kansas</v>
      </c>
      <c r="B917" t="s">
        <v>147</v>
      </c>
      <c r="C917" t="s">
        <v>148</v>
      </c>
      <c r="D917" t="s">
        <v>79</v>
      </c>
      <c r="F917" s="6">
        <v>43879</v>
      </c>
      <c r="G917">
        <v>3</v>
      </c>
      <c r="H917">
        <v>-1</v>
      </c>
      <c r="I917">
        <v>18</v>
      </c>
      <c r="J917">
        <v>0</v>
      </c>
      <c r="K917">
        <v>0</v>
      </c>
      <c r="L917">
        <v>0</v>
      </c>
      <c r="M917" t="str">
        <f>VLOOKUP(D917,StateLookup!A:A,1,FALSE)</f>
        <v>Kansas</v>
      </c>
    </row>
    <row r="918" spans="1:13" x14ac:dyDescent="0.25">
      <c r="A918" t="str">
        <f t="shared" si="14"/>
        <v>43880Kansas</v>
      </c>
      <c r="B918" t="s">
        <v>147</v>
      </c>
      <c r="C918" t="s">
        <v>148</v>
      </c>
      <c r="D918" t="s">
        <v>79</v>
      </c>
      <c r="F918" s="6">
        <v>43880</v>
      </c>
      <c r="G918">
        <v>4</v>
      </c>
      <c r="H918">
        <v>3</v>
      </c>
      <c r="I918">
        <v>8</v>
      </c>
      <c r="J918">
        <v>4</v>
      </c>
      <c r="K918">
        <v>4</v>
      </c>
      <c r="L918">
        <v>-1</v>
      </c>
      <c r="M918" t="str">
        <f>VLOOKUP(D918,StateLookup!A:A,1,FALSE)</f>
        <v>Kansas</v>
      </c>
    </row>
    <row r="919" spans="1:13" x14ac:dyDescent="0.25">
      <c r="A919" t="str">
        <f t="shared" si="14"/>
        <v>43881Kansas</v>
      </c>
      <c r="B919" t="s">
        <v>147</v>
      </c>
      <c r="C919" t="s">
        <v>148</v>
      </c>
      <c r="D919" t="s">
        <v>79</v>
      </c>
      <c r="F919" s="6">
        <v>43881</v>
      </c>
      <c r="G919">
        <v>-2</v>
      </c>
      <c r="H919">
        <v>-7</v>
      </c>
      <c r="I919">
        <v>-3</v>
      </c>
      <c r="J919">
        <v>-2</v>
      </c>
      <c r="K919">
        <v>-1</v>
      </c>
      <c r="L919">
        <v>1</v>
      </c>
      <c r="M919" t="str">
        <f>VLOOKUP(D919,StateLookup!A:A,1,FALSE)</f>
        <v>Kansas</v>
      </c>
    </row>
    <row r="920" spans="1:13" x14ac:dyDescent="0.25">
      <c r="A920" t="str">
        <f t="shared" si="14"/>
        <v>43882Kansas</v>
      </c>
      <c r="B920" t="s">
        <v>147</v>
      </c>
      <c r="C920" t="s">
        <v>148</v>
      </c>
      <c r="D920" t="s">
        <v>79</v>
      </c>
      <c r="F920" s="6">
        <v>43882</v>
      </c>
      <c r="G920">
        <v>9</v>
      </c>
      <c r="H920">
        <v>-4</v>
      </c>
      <c r="I920">
        <v>22</v>
      </c>
      <c r="J920">
        <v>4</v>
      </c>
      <c r="K920">
        <v>7</v>
      </c>
      <c r="L920">
        <v>-3</v>
      </c>
      <c r="M920" t="str">
        <f>VLOOKUP(D920,StateLookup!A:A,1,FALSE)</f>
        <v>Kansas</v>
      </c>
    </row>
    <row r="921" spans="1:13" x14ac:dyDescent="0.25">
      <c r="A921" t="str">
        <f t="shared" si="14"/>
        <v>43883Kansas</v>
      </c>
      <c r="B921" t="s">
        <v>147</v>
      </c>
      <c r="C921" t="s">
        <v>148</v>
      </c>
      <c r="D921" t="s">
        <v>79</v>
      </c>
      <c r="F921" s="6">
        <v>43883</v>
      </c>
      <c r="G921">
        <v>5</v>
      </c>
      <c r="H921">
        <v>1</v>
      </c>
      <c r="I921">
        <v>56</v>
      </c>
      <c r="J921">
        <v>6</v>
      </c>
      <c r="K921">
        <v>4</v>
      </c>
      <c r="L921">
        <v>-1</v>
      </c>
      <c r="M921" t="str">
        <f>VLOOKUP(D921,StateLookup!A:A,1,FALSE)</f>
        <v>Kansas</v>
      </c>
    </row>
    <row r="922" spans="1:13" x14ac:dyDescent="0.25">
      <c r="A922" t="str">
        <f t="shared" si="14"/>
        <v>43884Kansas</v>
      </c>
      <c r="B922" t="s">
        <v>147</v>
      </c>
      <c r="C922" t="s">
        <v>148</v>
      </c>
      <c r="D922" t="s">
        <v>79</v>
      </c>
      <c r="F922" s="6">
        <v>43884</v>
      </c>
      <c r="G922">
        <v>13</v>
      </c>
      <c r="H922">
        <v>2</v>
      </c>
      <c r="I922">
        <v>19</v>
      </c>
      <c r="J922">
        <v>1</v>
      </c>
      <c r="K922">
        <v>2</v>
      </c>
      <c r="L922">
        <v>0</v>
      </c>
      <c r="M922" t="str">
        <f>VLOOKUP(D922,StateLookup!A:A,1,FALSE)</f>
        <v>Kansas</v>
      </c>
    </row>
    <row r="923" spans="1:13" x14ac:dyDescent="0.25">
      <c r="A923" t="str">
        <f t="shared" si="14"/>
        <v>43885Kansas</v>
      </c>
      <c r="B923" t="s">
        <v>147</v>
      </c>
      <c r="C923" t="s">
        <v>148</v>
      </c>
      <c r="D923" t="s">
        <v>79</v>
      </c>
      <c r="F923" s="6">
        <v>43885</v>
      </c>
      <c r="G923">
        <v>0</v>
      </c>
      <c r="H923">
        <v>-2</v>
      </c>
      <c r="I923">
        <v>-8</v>
      </c>
      <c r="J923">
        <v>-4</v>
      </c>
      <c r="K923">
        <v>5</v>
      </c>
      <c r="L923">
        <v>0</v>
      </c>
      <c r="M923" t="str">
        <f>VLOOKUP(D923,StateLookup!A:A,1,FALSE)</f>
        <v>Kansas</v>
      </c>
    </row>
    <row r="924" spans="1:13" x14ac:dyDescent="0.25">
      <c r="A924" t="str">
        <f t="shared" si="14"/>
        <v>43886Kansas</v>
      </c>
      <c r="B924" t="s">
        <v>147</v>
      </c>
      <c r="C924" t="s">
        <v>148</v>
      </c>
      <c r="D924" t="s">
        <v>79</v>
      </c>
      <c r="F924" s="6">
        <v>43886</v>
      </c>
      <c r="G924">
        <v>2</v>
      </c>
      <c r="H924">
        <v>-4</v>
      </c>
      <c r="I924">
        <v>1</v>
      </c>
      <c r="J924">
        <v>-5</v>
      </c>
      <c r="K924">
        <v>1</v>
      </c>
      <c r="L924">
        <v>1</v>
      </c>
      <c r="M924" t="str">
        <f>VLOOKUP(D924,StateLookup!A:A,1,FALSE)</f>
        <v>Kansas</v>
      </c>
    </row>
    <row r="925" spans="1:13" x14ac:dyDescent="0.25">
      <c r="A925" t="str">
        <f t="shared" si="14"/>
        <v>43887Kansas</v>
      </c>
      <c r="B925" t="s">
        <v>147</v>
      </c>
      <c r="C925" t="s">
        <v>148</v>
      </c>
      <c r="D925" t="s">
        <v>79</v>
      </c>
      <c r="F925" s="6">
        <v>43887</v>
      </c>
      <c r="G925">
        <v>12</v>
      </c>
      <c r="H925">
        <v>7</v>
      </c>
      <c r="I925">
        <v>12</v>
      </c>
      <c r="J925">
        <v>5</v>
      </c>
      <c r="K925">
        <v>4</v>
      </c>
      <c r="L925">
        <v>-2</v>
      </c>
      <c r="M925" t="str">
        <f>VLOOKUP(D925,StateLookup!A:A,1,FALSE)</f>
        <v>Kansas</v>
      </c>
    </row>
    <row r="926" spans="1:13" x14ac:dyDescent="0.25">
      <c r="A926" t="str">
        <f t="shared" si="14"/>
        <v>43888Kansas</v>
      </c>
      <c r="B926" t="s">
        <v>147</v>
      </c>
      <c r="C926" t="s">
        <v>148</v>
      </c>
      <c r="D926" t="s">
        <v>79</v>
      </c>
      <c r="F926" s="6">
        <v>43888</v>
      </c>
      <c r="G926">
        <v>8</v>
      </c>
      <c r="H926">
        <v>0</v>
      </c>
      <c r="I926">
        <v>19</v>
      </c>
      <c r="J926">
        <v>4</v>
      </c>
      <c r="K926">
        <v>2</v>
      </c>
      <c r="L926">
        <v>-1</v>
      </c>
      <c r="M926" t="str">
        <f>VLOOKUP(D926,StateLookup!A:A,1,FALSE)</f>
        <v>Kansas</v>
      </c>
    </row>
    <row r="927" spans="1:13" x14ac:dyDescent="0.25">
      <c r="A927" t="str">
        <f t="shared" si="14"/>
        <v>43889Kansas</v>
      </c>
      <c r="B927" t="s">
        <v>147</v>
      </c>
      <c r="C927" t="s">
        <v>148</v>
      </c>
      <c r="D927" t="s">
        <v>79</v>
      </c>
      <c r="F927" s="6">
        <v>43889</v>
      </c>
      <c r="G927">
        <v>17</v>
      </c>
      <c r="H927">
        <v>3</v>
      </c>
      <c r="I927">
        <v>62</v>
      </c>
      <c r="J927">
        <v>15</v>
      </c>
      <c r="K927">
        <v>8</v>
      </c>
      <c r="L927">
        <v>-5</v>
      </c>
      <c r="M927" t="str">
        <f>VLOOKUP(D927,StateLookup!A:A,1,FALSE)</f>
        <v>Kansas</v>
      </c>
    </row>
    <row r="928" spans="1:13" x14ac:dyDescent="0.25">
      <c r="A928" t="str">
        <f t="shared" si="14"/>
        <v>43890Kansas</v>
      </c>
      <c r="B928" t="s">
        <v>147</v>
      </c>
      <c r="C928" t="s">
        <v>148</v>
      </c>
      <c r="D928" t="s">
        <v>79</v>
      </c>
      <c r="F928" s="6">
        <v>43890</v>
      </c>
      <c r="G928">
        <v>11</v>
      </c>
      <c r="H928">
        <v>9</v>
      </c>
      <c r="I928">
        <v>116</v>
      </c>
      <c r="J928">
        <v>12</v>
      </c>
      <c r="K928">
        <v>5</v>
      </c>
      <c r="L928">
        <v>-3</v>
      </c>
      <c r="M928" t="str">
        <f>VLOOKUP(D928,StateLookup!A:A,1,FALSE)</f>
        <v>Kansas</v>
      </c>
    </row>
    <row r="929" spans="1:13" x14ac:dyDescent="0.25">
      <c r="A929" t="str">
        <f t="shared" si="14"/>
        <v>43891Kansas</v>
      </c>
      <c r="B929" t="s">
        <v>147</v>
      </c>
      <c r="C929" t="s">
        <v>148</v>
      </c>
      <c r="D929" t="s">
        <v>79</v>
      </c>
      <c r="F929" s="6">
        <v>43891</v>
      </c>
      <c r="G929">
        <v>24</v>
      </c>
      <c r="H929">
        <v>13</v>
      </c>
      <c r="I929">
        <v>90</v>
      </c>
      <c r="J929">
        <v>17</v>
      </c>
      <c r="K929">
        <v>4</v>
      </c>
      <c r="L929">
        <v>-2</v>
      </c>
      <c r="M929" t="str">
        <f>VLOOKUP(D929,StateLookup!A:A,1,FALSE)</f>
        <v>Kansas</v>
      </c>
    </row>
    <row r="930" spans="1:13" x14ac:dyDescent="0.25">
      <c r="A930" t="str">
        <f t="shared" si="14"/>
        <v>43892Kansas</v>
      </c>
      <c r="B930" t="s">
        <v>147</v>
      </c>
      <c r="C930" t="s">
        <v>148</v>
      </c>
      <c r="D930" t="s">
        <v>79</v>
      </c>
      <c r="F930" s="6">
        <v>43892</v>
      </c>
      <c r="G930">
        <v>8</v>
      </c>
      <c r="H930">
        <v>5</v>
      </c>
      <c r="I930">
        <v>35</v>
      </c>
      <c r="J930">
        <v>2</v>
      </c>
      <c r="K930">
        <v>6</v>
      </c>
      <c r="L930">
        <v>-2</v>
      </c>
      <c r="M930" t="str">
        <f>VLOOKUP(D930,StateLookup!A:A,1,FALSE)</f>
        <v>Kansas</v>
      </c>
    </row>
    <row r="931" spans="1:13" x14ac:dyDescent="0.25">
      <c r="A931" t="str">
        <f t="shared" si="14"/>
        <v>43893Kansas</v>
      </c>
      <c r="B931" t="s">
        <v>147</v>
      </c>
      <c r="C931" t="s">
        <v>148</v>
      </c>
      <c r="D931" t="s">
        <v>79</v>
      </c>
      <c r="F931" s="6">
        <v>43893</v>
      </c>
      <c r="G931">
        <v>14</v>
      </c>
      <c r="H931">
        <v>9</v>
      </c>
      <c r="I931">
        <v>80</v>
      </c>
      <c r="J931">
        <v>9</v>
      </c>
      <c r="K931">
        <v>3</v>
      </c>
      <c r="L931">
        <v>-2</v>
      </c>
      <c r="M931" t="str">
        <f>VLOOKUP(D931,StateLookup!A:A,1,FALSE)</f>
        <v>Kansas</v>
      </c>
    </row>
    <row r="932" spans="1:13" x14ac:dyDescent="0.25">
      <c r="A932" t="str">
        <f t="shared" si="14"/>
        <v>43894Kansas</v>
      </c>
      <c r="B932" t="s">
        <v>147</v>
      </c>
      <c r="C932" t="s">
        <v>148</v>
      </c>
      <c r="D932" t="s">
        <v>79</v>
      </c>
      <c r="F932" s="6">
        <v>43894</v>
      </c>
      <c r="G932">
        <v>13</v>
      </c>
      <c r="H932">
        <v>11</v>
      </c>
      <c r="I932">
        <v>65</v>
      </c>
      <c r="J932">
        <v>12</v>
      </c>
      <c r="K932">
        <v>5</v>
      </c>
      <c r="L932">
        <v>-3</v>
      </c>
      <c r="M932" t="str">
        <f>VLOOKUP(D932,StateLookup!A:A,1,FALSE)</f>
        <v>Kansas</v>
      </c>
    </row>
    <row r="933" spans="1:13" x14ac:dyDescent="0.25">
      <c r="A933" t="str">
        <f t="shared" si="14"/>
        <v>43895Kansas</v>
      </c>
      <c r="B933" t="s">
        <v>147</v>
      </c>
      <c r="C933" t="s">
        <v>148</v>
      </c>
      <c r="D933" t="s">
        <v>79</v>
      </c>
      <c r="F933" s="6">
        <v>43895</v>
      </c>
      <c r="G933">
        <v>9</v>
      </c>
      <c r="H933">
        <v>4</v>
      </c>
      <c r="I933">
        <v>53</v>
      </c>
      <c r="J933">
        <v>9</v>
      </c>
      <c r="K933">
        <v>2</v>
      </c>
      <c r="L933">
        <v>-1</v>
      </c>
      <c r="M933" t="str">
        <f>VLOOKUP(D933,StateLookup!A:A,1,FALSE)</f>
        <v>Kansas</v>
      </c>
    </row>
    <row r="934" spans="1:13" x14ac:dyDescent="0.25">
      <c r="A934" t="str">
        <f t="shared" si="14"/>
        <v>43896Kansas</v>
      </c>
      <c r="B934" t="s">
        <v>147</v>
      </c>
      <c r="C934" t="s">
        <v>148</v>
      </c>
      <c r="D934" t="s">
        <v>79</v>
      </c>
      <c r="F934" s="6">
        <v>43896</v>
      </c>
      <c r="G934">
        <v>15</v>
      </c>
      <c r="H934">
        <v>3</v>
      </c>
      <c r="I934">
        <v>87</v>
      </c>
      <c r="J934">
        <v>16</v>
      </c>
      <c r="K934">
        <v>7</v>
      </c>
      <c r="L934">
        <v>-5</v>
      </c>
      <c r="M934" t="str">
        <f>VLOOKUP(D934,StateLookup!A:A,1,FALSE)</f>
        <v>Kansas</v>
      </c>
    </row>
    <row r="935" spans="1:13" x14ac:dyDescent="0.25">
      <c r="A935" t="str">
        <f t="shared" si="14"/>
        <v>43897Kansas</v>
      </c>
      <c r="B935" t="s">
        <v>147</v>
      </c>
      <c r="C935" t="s">
        <v>148</v>
      </c>
      <c r="D935" t="s">
        <v>79</v>
      </c>
      <c r="F935" s="6">
        <v>43897</v>
      </c>
      <c r="G935">
        <v>10</v>
      </c>
      <c r="H935">
        <v>7</v>
      </c>
      <c r="I935">
        <v>101</v>
      </c>
      <c r="J935">
        <v>18</v>
      </c>
      <c r="K935">
        <v>6</v>
      </c>
      <c r="L935">
        <v>-3</v>
      </c>
      <c r="M935" t="str">
        <f>VLOOKUP(D935,StateLookup!A:A,1,FALSE)</f>
        <v>Kansas</v>
      </c>
    </row>
    <row r="936" spans="1:13" x14ac:dyDescent="0.25">
      <c r="A936" t="str">
        <f t="shared" si="14"/>
        <v>43898Kansas</v>
      </c>
      <c r="B936" t="s">
        <v>147</v>
      </c>
      <c r="C936" t="s">
        <v>148</v>
      </c>
      <c r="D936" t="s">
        <v>79</v>
      </c>
      <c r="F936" s="6">
        <v>43898</v>
      </c>
      <c r="G936">
        <v>19</v>
      </c>
      <c r="H936">
        <v>9</v>
      </c>
      <c r="I936">
        <v>47</v>
      </c>
      <c r="J936">
        <v>18</v>
      </c>
      <c r="K936">
        <v>2</v>
      </c>
      <c r="L936">
        <v>-1</v>
      </c>
      <c r="M936" t="str">
        <f>VLOOKUP(D936,StateLookup!A:A,1,FALSE)</f>
        <v>Kansas</v>
      </c>
    </row>
    <row r="937" spans="1:13" x14ac:dyDescent="0.25">
      <c r="A937" t="str">
        <f t="shared" si="14"/>
        <v>43899Kansas</v>
      </c>
      <c r="B937" t="s">
        <v>147</v>
      </c>
      <c r="C937" t="s">
        <v>148</v>
      </c>
      <c r="D937" t="s">
        <v>79</v>
      </c>
      <c r="F937" s="6">
        <v>43899</v>
      </c>
      <c r="G937">
        <v>2</v>
      </c>
      <c r="H937">
        <v>2</v>
      </c>
      <c r="I937">
        <v>-8</v>
      </c>
      <c r="J937">
        <v>0</v>
      </c>
      <c r="K937">
        <v>0</v>
      </c>
      <c r="L937">
        <v>1</v>
      </c>
      <c r="M937" t="str">
        <f>VLOOKUP(D937,StateLookup!A:A,1,FALSE)</f>
        <v>Kansas</v>
      </c>
    </row>
    <row r="938" spans="1:13" x14ac:dyDescent="0.25">
      <c r="A938" t="str">
        <f t="shared" si="14"/>
        <v>43900Kansas</v>
      </c>
      <c r="B938" t="s">
        <v>147</v>
      </c>
      <c r="C938" t="s">
        <v>148</v>
      </c>
      <c r="D938" t="s">
        <v>79</v>
      </c>
      <c r="F938" s="6">
        <v>43900</v>
      </c>
      <c r="G938">
        <v>9</v>
      </c>
      <c r="H938">
        <v>6</v>
      </c>
      <c r="I938">
        <v>50</v>
      </c>
      <c r="J938">
        <v>5</v>
      </c>
      <c r="K938">
        <v>-2</v>
      </c>
      <c r="L938">
        <v>0</v>
      </c>
      <c r="M938" t="str">
        <f>VLOOKUP(D938,StateLookup!A:A,1,FALSE)</f>
        <v>Kansas</v>
      </c>
    </row>
    <row r="939" spans="1:13" x14ac:dyDescent="0.25">
      <c r="A939" t="str">
        <f t="shared" si="14"/>
        <v>43901Kansas</v>
      </c>
      <c r="B939" t="s">
        <v>147</v>
      </c>
      <c r="C939" t="s">
        <v>148</v>
      </c>
      <c r="D939" t="s">
        <v>79</v>
      </c>
      <c r="F939" s="6">
        <v>43901</v>
      </c>
      <c r="G939">
        <v>15</v>
      </c>
      <c r="H939">
        <v>15</v>
      </c>
      <c r="I939">
        <v>112</v>
      </c>
      <c r="J939">
        <v>16</v>
      </c>
      <c r="K939">
        <v>-1</v>
      </c>
      <c r="L939">
        <v>-2</v>
      </c>
      <c r="M939" t="str">
        <f>VLOOKUP(D939,StateLookup!A:A,1,FALSE)</f>
        <v>Kansas</v>
      </c>
    </row>
    <row r="940" spans="1:13" x14ac:dyDescent="0.25">
      <c r="A940" t="str">
        <f t="shared" si="14"/>
        <v>43902Kansas</v>
      </c>
      <c r="B940" t="s">
        <v>147</v>
      </c>
      <c r="C940" t="s">
        <v>148</v>
      </c>
      <c r="D940" t="s">
        <v>79</v>
      </c>
      <c r="F940" s="6">
        <v>43902</v>
      </c>
      <c r="G940">
        <v>10</v>
      </c>
      <c r="H940">
        <v>22</v>
      </c>
      <c r="I940">
        <v>65</v>
      </c>
      <c r="J940">
        <v>11</v>
      </c>
      <c r="K940">
        <v>-4</v>
      </c>
      <c r="L940">
        <v>0</v>
      </c>
      <c r="M940" t="str">
        <f>VLOOKUP(D940,StateLookup!A:A,1,FALSE)</f>
        <v>Kansas</v>
      </c>
    </row>
    <row r="941" spans="1:13" x14ac:dyDescent="0.25">
      <c r="A941" t="str">
        <f t="shared" si="14"/>
        <v>43903Kansas</v>
      </c>
      <c r="B941" t="s">
        <v>147</v>
      </c>
      <c r="C941" t="s">
        <v>148</v>
      </c>
      <c r="D941" t="s">
        <v>79</v>
      </c>
      <c r="F941" s="6">
        <v>43903</v>
      </c>
      <c r="G941">
        <v>8</v>
      </c>
      <c r="H941">
        <v>26</v>
      </c>
      <c r="I941">
        <v>22</v>
      </c>
      <c r="J941">
        <v>11</v>
      </c>
      <c r="K941">
        <v>-6</v>
      </c>
      <c r="L941">
        <v>0</v>
      </c>
      <c r="M941" t="str">
        <f>VLOOKUP(D941,StateLookup!A:A,1,FALSE)</f>
        <v>Kansas</v>
      </c>
    </row>
    <row r="942" spans="1:13" x14ac:dyDescent="0.25">
      <c r="A942" t="str">
        <f t="shared" si="14"/>
        <v>43904Kansas</v>
      </c>
      <c r="B942" t="s">
        <v>147</v>
      </c>
      <c r="C942" t="s">
        <v>148</v>
      </c>
      <c r="D942" t="s">
        <v>79</v>
      </c>
      <c r="F942" s="6">
        <v>43904</v>
      </c>
      <c r="G942">
        <v>-11</v>
      </c>
      <c r="H942">
        <v>16</v>
      </c>
      <c r="I942">
        <v>-19</v>
      </c>
      <c r="J942">
        <v>3</v>
      </c>
      <c r="K942">
        <v>-1</v>
      </c>
      <c r="L942">
        <v>3</v>
      </c>
      <c r="M942" t="str">
        <f>VLOOKUP(D942,StateLookup!A:A,1,FALSE)</f>
        <v>Kansas</v>
      </c>
    </row>
    <row r="943" spans="1:13" x14ac:dyDescent="0.25">
      <c r="A943" t="str">
        <f t="shared" si="14"/>
        <v>43905Kansas</v>
      </c>
      <c r="B943" t="s">
        <v>147</v>
      </c>
      <c r="C943" t="s">
        <v>148</v>
      </c>
      <c r="D943" t="s">
        <v>79</v>
      </c>
      <c r="F943" s="6">
        <v>43905</v>
      </c>
      <c r="G943">
        <v>-6</v>
      </c>
      <c r="H943">
        <v>10</v>
      </c>
      <c r="I943">
        <v>-28</v>
      </c>
      <c r="J943">
        <v>5</v>
      </c>
      <c r="K943">
        <v>-6</v>
      </c>
      <c r="L943">
        <v>3</v>
      </c>
      <c r="M943" t="str">
        <f>VLOOKUP(D943,StateLookup!A:A,1,FALSE)</f>
        <v>Kansas</v>
      </c>
    </row>
    <row r="944" spans="1:13" x14ac:dyDescent="0.25">
      <c r="A944" t="str">
        <f t="shared" si="14"/>
        <v>43906Kansas</v>
      </c>
      <c r="B944" t="s">
        <v>147</v>
      </c>
      <c r="C944" t="s">
        <v>148</v>
      </c>
      <c r="D944" t="s">
        <v>79</v>
      </c>
      <c r="F944" s="6">
        <v>43906</v>
      </c>
      <c r="G944">
        <v>-7</v>
      </c>
      <c r="H944">
        <v>21</v>
      </c>
      <c r="I944">
        <v>-6</v>
      </c>
      <c r="J944">
        <v>-3</v>
      </c>
      <c r="K944">
        <v>-18</v>
      </c>
      <c r="L944">
        <v>7</v>
      </c>
      <c r="M944" t="str">
        <f>VLOOKUP(D944,StateLookup!A:A,1,FALSE)</f>
        <v>Kansas</v>
      </c>
    </row>
    <row r="945" spans="1:13" x14ac:dyDescent="0.25">
      <c r="A945" t="str">
        <f t="shared" si="14"/>
        <v>43907Kansas</v>
      </c>
      <c r="B945" t="s">
        <v>147</v>
      </c>
      <c r="C945" t="s">
        <v>148</v>
      </c>
      <c r="D945" t="s">
        <v>79</v>
      </c>
      <c r="F945" s="6">
        <v>43907</v>
      </c>
      <c r="G945">
        <v>-13</v>
      </c>
      <c r="H945">
        <v>22</v>
      </c>
      <c r="I945">
        <v>26</v>
      </c>
      <c r="J945">
        <v>-3</v>
      </c>
      <c r="K945">
        <v>-24</v>
      </c>
      <c r="L945">
        <v>9</v>
      </c>
      <c r="M945" t="str">
        <f>VLOOKUP(D945,StateLookup!A:A,1,FALSE)</f>
        <v>Kansas</v>
      </c>
    </row>
    <row r="946" spans="1:13" x14ac:dyDescent="0.25">
      <c r="A946" t="str">
        <f t="shared" si="14"/>
        <v>43908Kansas</v>
      </c>
      <c r="B946" t="s">
        <v>147</v>
      </c>
      <c r="C946" t="s">
        <v>148</v>
      </c>
      <c r="D946" t="s">
        <v>79</v>
      </c>
      <c r="F946" s="6">
        <v>43908</v>
      </c>
      <c r="G946">
        <v>-16</v>
      </c>
      <c r="H946">
        <v>24</v>
      </c>
      <c r="I946">
        <v>62</v>
      </c>
      <c r="J946">
        <v>0</v>
      </c>
      <c r="K946">
        <v>-26</v>
      </c>
      <c r="L946">
        <v>9</v>
      </c>
      <c r="M946" t="str">
        <f>VLOOKUP(D946,StateLookup!A:A,1,FALSE)</f>
        <v>Kansas</v>
      </c>
    </row>
    <row r="947" spans="1:13" x14ac:dyDescent="0.25">
      <c r="A947" t="str">
        <f t="shared" si="14"/>
        <v>43909Kansas</v>
      </c>
      <c r="B947" t="s">
        <v>147</v>
      </c>
      <c r="C947" t="s">
        <v>148</v>
      </c>
      <c r="D947" t="s">
        <v>79</v>
      </c>
      <c r="F947" s="6">
        <v>43909</v>
      </c>
      <c r="G947">
        <v>-23</v>
      </c>
      <c r="H947">
        <v>14</v>
      </c>
      <c r="I947">
        <v>94</v>
      </c>
      <c r="J947">
        <v>-8</v>
      </c>
      <c r="K947">
        <v>-30</v>
      </c>
      <c r="L947">
        <v>12</v>
      </c>
      <c r="M947" t="str">
        <f>VLOOKUP(D947,StateLookup!A:A,1,FALSE)</f>
        <v>Kansas</v>
      </c>
    </row>
    <row r="948" spans="1:13" x14ac:dyDescent="0.25">
      <c r="A948" t="str">
        <f t="shared" si="14"/>
        <v>43910Kansas</v>
      </c>
      <c r="B948" t="s">
        <v>147</v>
      </c>
      <c r="C948" t="s">
        <v>148</v>
      </c>
      <c r="D948" t="s">
        <v>79</v>
      </c>
      <c r="F948" s="6">
        <v>43910</v>
      </c>
      <c r="G948">
        <v>-24</v>
      </c>
      <c r="H948">
        <v>15</v>
      </c>
      <c r="I948">
        <v>20</v>
      </c>
      <c r="J948">
        <v>-9</v>
      </c>
      <c r="K948">
        <v>-27</v>
      </c>
      <c r="L948">
        <v>11</v>
      </c>
      <c r="M948" t="str">
        <f>VLOOKUP(D948,StateLookup!A:A,1,FALSE)</f>
        <v>Kansas</v>
      </c>
    </row>
    <row r="949" spans="1:13" x14ac:dyDescent="0.25">
      <c r="A949" t="str">
        <f t="shared" si="14"/>
        <v>43911Kansas</v>
      </c>
      <c r="B949" t="s">
        <v>147</v>
      </c>
      <c r="C949" t="s">
        <v>148</v>
      </c>
      <c r="D949" t="s">
        <v>79</v>
      </c>
      <c r="F949" s="6">
        <v>43911</v>
      </c>
      <c r="G949">
        <v>-38</v>
      </c>
      <c r="H949">
        <v>6</v>
      </c>
      <c r="I949">
        <v>35</v>
      </c>
      <c r="J949">
        <v>-9</v>
      </c>
      <c r="K949">
        <v>-15</v>
      </c>
      <c r="L949">
        <v>9</v>
      </c>
      <c r="M949" t="str">
        <f>VLOOKUP(D949,StateLookup!A:A,1,FALSE)</f>
        <v>Kansas</v>
      </c>
    </row>
    <row r="950" spans="1:13" x14ac:dyDescent="0.25">
      <c r="A950" t="str">
        <f t="shared" si="14"/>
        <v>43912Kansas</v>
      </c>
      <c r="B950" t="s">
        <v>147</v>
      </c>
      <c r="C950" t="s">
        <v>148</v>
      </c>
      <c r="D950" t="s">
        <v>79</v>
      </c>
      <c r="F950" s="6">
        <v>43912</v>
      </c>
      <c r="G950">
        <v>-35</v>
      </c>
      <c r="H950">
        <v>0</v>
      </c>
      <c r="I950">
        <v>-33</v>
      </c>
      <c r="J950">
        <v>-17</v>
      </c>
      <c r="K950">
        <v>-24</v>
      </c>
      <c r="L950">
        <v>9</v>
      </c>
      <c r="M950" t="str">
        <f>VLOOKUP(D950,StateLookup!A:A,1,FALSE)</f>
        <v>Kansas</v>
      </c>
    </row>
    <row r="951" spans="1:13" x14ac:dyDescent="0.25">
      <c r="A951" t="str">
        <f t="shared" si="14"/>
        <v>43913Kansas</v>
      </c>
      <c r="B951" t="s">
        <v>147</v>
      </c>
      <c r="C951" t="s">
        <v>148</v>
      </c>
      <c r="D951" t="s">
        <v>79</v>
      </c>
      <c r="F951" s="6">
        <v>43913</v>
      </c>
      <c r="G951">
        <v>-28</v>
      </c>
      <c r="H951">
        <v>4</v>
      </c>
      <c r="I951">
        <v>30</v>
      </c>
      <c r="J951">
        <v>-16</v>
      </c>
      <c r="K951">
        <v>-31</v>
      </c>
      <c r="L951">
        <v>13</v>
      </c>
      <c r="M951" t="str">
        <f>VLOOKUP(D951,StateLookup!A:A,1,FALSE)</f>
        <v>Kansas</v>
      </c>
    </row>
    <row r="952" spans="1:13" x14ac:dyDescent="0.25">
      <c r="A952" t="str">
        <f t="shared" si="14"/>
        <v>43914Kansas</v>
      </c>
      <c r="B952" t="s">
        <v>147</v>
      </c>
      <c r="C952" t="s">
        <v>148</v>
      </c>
      <c r="D952" t="s">
        <v>79</v>
      </c>
      <c r="F952" s="6">
        <v>43914</v>
      </c>
      <c r="G952">
        <v>-36</v>
      </c>
      <c r="H952">
        <v>-7</v>
      </c>
      <c r="I952">
        <v>46</v>
      </c>
      <c r="J952">
        <v>-16</v>
      </c>
      <c r="K952">
        <v>-38</v>
      </c>
      <c r="L952">
        <v>17</v>
      </c>
      <c r="M952" t="str">
        <f>VLOOKUP(D952,StateLookup!A:A,1,FALSE)</f>
        <v>Kansas</v>
      </c>
    </row>
    <row r="953" spans="1:13" x14ac:dyDescent="0.25">
      <c r="A953" t="str">
        <f t="shared" si="14"/>
        <v>43915Kansas</v>
      </c>
      <c r="B953" t="s">
        <v>147</v>
      </c>
      <c r="C953" t="s">
        <v>148</v>
      </c>
      <c r="D953" t="s">
        <v>79</v>
      </c>
      <c r="F953" s="6">
        <v>43915</v>
      </c>
      <c r="G953">
        <v>-34</v>
      </c>
      <c r="H953">
        <v>-4</v>
      </c>
      <c r="I953">
        <v>117</v>
      </c>
      <c r="J953">
        <v>-12</v>
      </c>
      <c r="K953">
        <v>-39</v>
      </c>
      <c r="L953">
        <v>15</v>
      </c>
      <c r="M953" t="str">
        <f>VLOOKUP(D953,StateLookup!A:A,1,FALSE)</f>
        <v>Kansas</v>
      </c>
    </row>
    <row r="954" spans="1:13" x14ac:dyDescent="0.25">
      <c r="A954" t="str">
        <f t="shared" si="14"/>
        <v>43916Kansas</v>
      </c>
      <c r="B954" t="s">
        <v>147</v>
      </c>
      <c r="C954" t="s">
        <v>148</v>
      </c>
      <c r="D954" t="s">
        <v>79</v>
      </c>
      <c r="F954" s="6">
        <v>43916</v>
      </c>
      <c r="G954">
        <v>-40</v>
      </c>
      <c r="H954">
        <v>-14</v>
      </c>
      <c r="I954">
        <v>81</v>
      </c>
      <c r="J954">
        <v>-19</v>
      </c>
      <c r="K954">
        <v>-42</v>
      </c>
      <c r="L954">
        <v>18</v>
      </c>
      <c r="M954" t="str">
        <f>VLOOKUP(D954,StateLookup!A:A,1,FALSE)</f>
        <v>Kansas</v>
      </c>
    </row>
    <row r="955" spans="1:13" x14ac:dyDescent="0.25">
      <c r="A955" t="str">
        <f t="shared" si="14"/>
        <v>43917Kansas</v>
      </c>
      <c r="B955" t="s">
        <v>147</v>
      </c>
      <c r="C955" t="s">
        <v>148</v>
      </c>
      <c r="D955" t="s">
        <v>79</v>
      </c>
      <c r="F955" s="6">
        <v>43917</v>
      </c>
      <c r="G955">
        <v>-37</v>
      </c>
      <c r="H955">
        <v>-13</v>
      </c>
      <c r="I955">
        <v>62</v>
      </c>
      <c r="J955">
        <v>-21</v>
      </c>
      <c r="K955">
        <v>-38</v>
      </c>
      <c r="L955">
        <v>15</v>
      </c>
      <c r="M955" t="str">
        <f>VLOOKUP(D955,StateLookup!A:A,1,FALSE)</f>
        <v>Kansas</v>
      </c>
    </row>
    <row r="956" spans="1:13" x14ac:dyDescent="0.25">
      <c r="A956" t="str">
        <f t="shared" si="14"/>
        <v>43918Kansas</v>
      </c>
      <c r="B956" t="s">
        <v>147</v>
      </c>
      <c r="C956" t="s">
        <v>148</v>
      </c>
      <c r="D956" t="s">
        <v>79</v>
      </c>
      <c r="F956" s="6">
        <v>43918</v>
      </c>
      <c r="G956">
        <v>-45</v>
      </c>
      <c r="H956">
        <v>-12</v>
      </c>
      <c r="I956">
        <v>50</v>
      </c>
      <c r="J956">
        <v>-26</v>
      </c>
      <c r="K956">
        <v>-25</v>
      </c>
      <c r="L956">
        <v>12</v>
      </c>
      <c r="M956" t="str">
        <f>VLOOKUP(D956,StateLookup!A:A,1,FALSE)</f>
        <v>Kansas</v>
      </c>
    </row>
    <row r="957" spans="1:13" x14ac:dyDescent="0.25">
      <c r="A957" t="str">
        <f t="shared" si="14"/>
        <v>43919Kansas</v>
      </c>
      <c r="B957" t="s">
        <v>147</v>
      </c>
      <c r="C957" t="s">
        <v>148</v>
      </c>
      <c r="D957" t="s">
        <v>79</v>
      </c>
      <c r="F957" s="6">
        <v>43919</v>
      </c>
      <c r="G957">
        <v>-36</v>
      </c>
      <c r="H957">
        <v>-14</v>
      </c>
      <c r="I957">
        <v>72</v>
      </c>
      <c r="J957">
        <v>-20</v>
      </c>
      <c r="K957">
        <v>-30</v>
      </c>
      <c r="L957">
        <v>9</v>
      </c>
      <c r="M957" t="str">
        <f>VLOOKUP(D957,StateLookup!A:A,1,FALSE)</f>
        <v>Kansas</v>
      </c>
    </row>
    <row r="958" spans="1:13" x14ac:dyDescent="0.25">
      <c r="A958" t="str">
        <f t="shared" si="14"/>
        <v>43920Kansas</v>
      </c>
      <c r="B958" t="s">
        <v>147</v>
      </c>
      <c r="C958" t="s">
        <v>148</v>
      </c>
      <c r="D958" t="s">
        <v>79</v>
      </c>
      <c r="F958" s="6">
        <v>43920</v>
      </c>
      <c r="G958">
        <v>-41</v>
      </c>
      <c r="H958">
        <v>-19</v>
      </c>
      <c r="I958">
        <v>42</v>
      </c>
      <c r="J958">
        <v>-26</v>
      </c>
      <c r="K958">
        <v>-42</v>
      </c>
      <c r="L958">
        <v>17</v>
      </c>
      <c r="M958" t="str">
        <f>VLOOKUP(D958,StateLookup!A:A,1,FALSE)</f>
        <v>Kansas</v>
      </c>
    </row>
    <row r="959" spans="1:13" x14ac:dyDescent="0.25">
      <c r="A959" t="str">
        <f t="shared" si="14"/>
        <v>43921Kansas</v>
      </c>
      <c r="B959" t="s">
        <v>147</v>
      </c>
      <c r="C959" t="s">
        <v>148</v>
      </c>
      <c r="D959" t="s">
        <v>79</v>
      </c>
      <c r="F959" s="6">
        <v>43921</v>
      </c>
      <c r="G959">
        <v>-35</v>
      </c>
      <c r="H959">
        <v>-12</v>
      </c>
      <c r="I959">
        <v>84</v>
      </c>
      <c r="J959">
        <v>-20</v>
      </c>
      <c r="K959">
        <v>-45</v>
      </c>
      <c r="L959">
        <v>17</v>
      </c>
      <c r="M959" t="str">
        <f>VLOOKUP(D959,StateLookup!A:A,1,FALSE)</f>
        <v>Kansas</v>
      </c>
    </row>
    <row r="960" spans="1:13" x14ac:dyDescent="0.25">
      <c r="A960" t="str">
        <f t="shared" si="14"/>
        <v>43922Kansas</v>
      </c>
      <c r="B960" t="s">
        <v>147</v>
      </c>
      <c r="C960" t="s">
        <v>148</v>
      </c>
      <c r="D960" t="s">
        <v>79</v>
      </c>
      <c r="F960" s="6">
        <v>43922</v>
      </c>
      <c r="G960">
        <v>-33</v>
      </c>
      <c r="H960">
        <v>-5</v>
      </c>
      <c r="I960">
        <v>84</v>
      </c>
      <c r="J960">
        <v>-18</v>
      </c>
      <c r="K960">
        <v>-44</v>
      </c>
      <c r="L960">
        <v>16</v>
      </c>
      <c r="M960" t="str">
        <f>VLOOKUP(D960,StateLookup!A:A,1,FALSE)</f>
        <v>Kansas</v>
      </c>
    </row>
    <row r="961" spans="1:13" x14ac:dyDescent="0.25">
      <c r="A961" t="str">
        <f t="shared" si="14"/>
        <v>43923Kansas</v>
      </c>
      <c r="B961" t="s">
        <v>147</v>
      </c>
      <c r="C961" t="s">
        <v>148</v>
      </c>
      <c r="D961" t="s">
        <v>79</v>
      </c>
      <c r="F961" s="6">
        <v>43923</v>
      </c>
      <c r="G961">
        <v>-41</v>
      </c>
      <c r="H961">
        <v>-12</v>
      </c>
      <c r="I961">
        <v>38</v>
      </c>
      <c r="J961">
        <v>-24</v>
      </c>
      <c r="K961">
        <v>-46</v>
      </c>
      <c r="L961">
        <v>19</v>
      </c>
      <c r="M961" t="str">
        <f>VLOOKUP(D961,StateLookup!A:A,1,FALSE)</f>
        <v>Kansas</v>
      </c>
    </row>
    <row r="962" spans="1:13" x14ac:dyDescent="0.25">
      <c r="A962" t="str">
        <f t="shared" si="14"/>
        <v>43924Kansas</v>
      </c>
      <c r="B962" t="s">
        <v>147</v>
      </c>
      <c r="C962" t="s">
        <v>148</v>
      </c>
      <c r="D962" t="s">
        <v>79</v>
      </c>
      <c r="F962" s="6">
        <v>43924</v>
      </c>
      <c r="G962">
        <v>-42</v>
      </c>
      <c r="H962">
        <v>-14</v>
      </c>
      <c r="I962">
        <v>-15</v>
      </c>
      <c r="J962">
        <v>-28</v>
      </c>
      <c r="K962">
        <v>-43</v>
      </c>
      <c r="L962">
        <v>19</v>
      </c>
      <c r="M962" t="str">
        <f>VLOOKUP(D962,StateLookup!A:A,1,FALSE)</f>
        <v>Kansas</v>
      </c>
    </row>
    <row r="963" spans="1:13" x14ac:dyDescent="0.25">
      <c r="A963" t="str">
        <f t="shared" ref="A963:A1026" si="15">F963&amp;D963</f>
        <v>43925Kansas</v>
      </c>
      <c r="B963" t="s">
        <v>147</v>
      </c>
      <c r="C963" t="s">
        <v>148</v>
      </c>
      <c r="D963" t="s">
        <v>79</v>
      </c>
      <c r="F963" s="6">
        <v>43925</v>
      </c>
      <c r="G963">
        <v>-50</v>
      </c>
      <c r="H963">
        <v>-13</v>
      </c>
      <c r="I963">
        <v>5</v>
      </c>
      <c r="J963">
        <v>-30</v>
      </c>
      <c r="K963">
        <v>-30</v>
      </c>
      <c r="L963">
        <v>14</v>
      </c>
      <c r="M963" t="str">
        <f>VLOOKUP(D963,StateLookup!A:A,1,FALSE)</f>
        <v>Kansas</v>
      </c>
    </row>
    <row r="964" spans="1:13" x14ac:dyDescent="0.25">
      <c r="A964" t="str">
        <f t="shared" si="15"/>
        <v>43926Kansas</v>
      </c>
      <c r="B964" t="s">
        <v>147</v>
      </c>
      <c r="C964" t="s">
        <v>148</v>
      </c>
      <c r="D964" t="s">
        <v>79</v>
      </c>
      <c r="F964" s="6">
        <v>43926</v>
      </c>
      <c r="G964">
        <v>-43</v>
      </c>
      <c r="H964">
        <v>-18</v>
      </c>
      <c r="I964">
        <v>25</v>
      </c>
      <c r="J964">
        <v>-30</v>
      </c>
      <c r="K964">
        <v>-34</v>
      </c>
      <c r="L964">
        <v>10</v>
      </c>
      <c r="M964" t="str">
        <f>VLOOKUP(D964,StateLookup!A:A,1,FALSE)</f>
        <v>Kansas</v>
      </c>
    </row>
    <row r="965" spans="1:13" x14ac:dyDescent="0.25">
      <c r="A965" t="str">
        <f t="shared" si="15"/>
        <v>43927Kansas</v>
      </c>
      <c r="B965" t="s">
        <v>147</v>
      </c>
      <c r="C965" t="s">
        <v>148</v>
      </c>
      <c r="D965" t="s">
        <v>79</v>
      </c>
      <c r="F965" s="6">
        <v>43927</v>
      </c>
      <c r="G965">
        <v>-40</v>
      </c>
      <c r="H965">
        <v>-14</v>
      </c>
      <c r="I965">
        <v>52</v>
      </c>
      <c r="J965">
        <v>-26</v>
      </c>
      <c r="K965">
        <v>-44</v>
      </c>
      <c r="L965">
        <v>17</v>
      </c>
      <c r="M965" t="str">
        <f>VLOOKUP(D965,StateLookup!A:A,1,FALSE)</f>
        <v>Kansas</v>
      </c>
    </row>
    <row r="966" spans="1:13" x14ac:dyDescent="0.25">
      <c r="A966" t="str">
        <f t="shared" si="15"/>
        <v>43928Kansas</v>
      </c>
      <c r="B966" t="s">
        <v>147</v>
      </c>
      <c r="C966" t="s">
        <v>148</v>
      </c>
      <c r="D966" t="s">
        <v>79</v>
      </c>
      <c r="F966" s="6">
        <v>43928</v>
      </c>
      <c r="G966">
        <v>-35</v>
      </c>
      <c r="H966">
        <v>-12</v>
      </c>
      <c r="I966">
        <v>126</v>
      </c>
      <c r="J966">
        <v>-20</v>
      </c>
      <c r="K966">
        <v>-46</v>
      </c>
      <c r="L966">
        <v>17</v>
      </c>
      <c r="M966" t="str">
        <f>VLOOKUP(D966,StateLookup!A:A,1,FALSE)</f>
        <v>Kansas</v>
      </c>
    </row>
    <row r="967" spans="1:13" x14ac:dyDescent="0.25">
      <c r="A967" t="str">
        <f t="shared" si="15"/>
        <v>43929Kansas</v>
      </c>
      <c r="B967" t="s">
        <v>147</v>
      </c>
      <c r="C967" t="s">
        <v>148</v>
      </c>
      <c r="D967" t="s">
        <v>79</v>
      </c>
      <c r="F967" s="6">
        <v>43929</v>
      </c>
      <c r="G967">
        <v>-33</v>
      </c>
      <c r="H967">
        <v>-6</v>
      </c>
      <c r="I967">
        <v>108</v>
      </c>
      <c r="J967">
        <v>-17</v>
      </c>
      <c r="K967">
        <v>-46</v>
      </c>
      <c r="L967">
        <v>16</v>
      </c>
      <c r="M967" t="str">
        <f>VLOOKUP(D967,StateLookup!A:A,1,FALSE)</f>
        <v>Kansas</v>
      </c>
    </row>
    <row r="968" spans="1:13" x14ac:dyDescent="0.25">
      <c r="A968" t="str">
        <f t="shared" si="15"/>
        <v>43930Kansas</v>
      </c>
      <c r="B968" t="s">
        <v>147</v>
      </c>
      <c r="C968" t="s">
        <v>148</v>
      </c>
      <c r="D968" t="s">
        <v>79</v>
      </c>
      <c r="F968" s="6">
        <v>43930</v>
      </c>
      <c r="G968">
        <v>-38</v>
      </c>
      <c r="H968">
        <v>-11</v>
      </c>
      <c r="I968">
        <v>57</v>
      </c>
      <c r="J968">
        <v>-24</v>
      </c>
      <c r="K968">
        <v>-47</v>
      </c>
      <c r="L968">
        <v>19</v>
      </c>
      <c r="M968" t="str">
        <f>VLOOKUP(D968,StateLookup!A:A,1,FALSE)</f>
        <v>Kansas</v>
      </c>
    </row>
    <row r="969" spans="1:13" x14ac:dyDescent="0.25">
      <c r="A969" t="str">
        <f t="shared" si="15"/>
        <v>43931Kansas</v>
      </c>
      <c r="B969" t="s">
        <v>147</v>
      </c>
      <c r="C969" t="s">
        <v>148</v>
      </c>
      <c r="D969" t="s">
        <v>79</v>
      </c>
      <c r="F969" s="6">
        <v>43931</v>
      </c>
      <c r="G969">
        <v>-33</v>
      </c>
      <c r="H969">
        <v>-9</v>
      </c>
      <c r="I969">
        <v>74</v>
      </c>
      <c r="J969">
        <v>-23</v>
      </c>
      <c r="K969">
        <v>-47</v>
      </c>
      <c r="L969">
        <v>17</v>
      </c>
      <c r="M969" t="str">
        <f>VLOOKUP(D969,StateLookup!A:A,1,FALSE)</f>
        <v>Kansas</v>
      </c>
    </row>
    <row r="970" spans="1:13" x14ac:dyDescent="0.25">
      <c r="A970" t="str">
        <f t="shared" si="15"/>
        <v>43932Kansas</v>
      </c>
      <c r="B970" t="s">
        <v>147</v>
      </c>
      <c r="C970" t="s">
        <v>148</v>
      </c>
      <c r="D970" t="s">
        <v>79</v>
      </c>
      <c r="F970" s="6">
        <v>43932</v>
      </c>
      <c r="G970">
        <v>-41</v>
      </c>
      <c r="H970">
        <v>-3</v>
      </c>
      <c r="I970">
        <v>97</v>
      </c>
      <c r="J970">
        <v>-23</v>
      </c>
      <c r="K970">
        <v>-31</v>
      </c>
      <c r="L970">
        <v>11</v>
      </c>
      <c r="M970" t="str">
        <f>VLOOKUP(D970,StateLookup!A:A,1,FALSE)</f>
        <v>Kansas</v>
      </c>
    </row>
    <row r="971" spans="1:13" x14ac:dyDescent="0.25">
      <c r="A971" t="str">
        <f t="shared" si="15"/>
        <v>43876Kentucky</v>
      </c>
      <c r="B971" t="s">
        <v>147</v>
      </c>
      <c r="C971" t="s">
        <v>148</v>
      </c>
      <c r="D971" t="s">
        <v>80</v>
      </c>
      <c r="F971" s="6">
        <v>43876</v>
      </c>
      <c r="G971">
        <v>8</v>
      </c>
      <c r="H971">
        <v>4</v>
      </c>
      <c r="I971">
        <v>37</v>
      </c>
      <c r="J971">
        <v>9</v>
      </c>
      <c r="K971">
        <v>1</v>
      </c>
      <c r="L971">
        <v>-1</v>
      </c>
      <c r="M971" t="str">
        <f>VLOOKUP(D971,StateLookup!A:A,1,FALSE)</f>
        <v>Kentucky</v>
      </c>
    </row>
    <row r="972" spans="1:13" x14ac:dyDescent="0.25">
      <c r="A972" t="str">
        <f t="shared" si="15"/>
        <v>43877Kentucky</v>
      </c>
      <c r="B972" t="s">
        <v>147</v>
      </c>
      <c r="C972" t="s">
        <v>148</v>
      </c>
      <c r="D972" t="s">
        <v>80</v>
      </c>
      <c r="F972" s="6">
        <v>43877</v>
      </c>
      <c r="G972">
        <v>3</v>
      </c>
      <c r="H972">
        <v>0</v>
      </c>
      <c r="I972">
        <v>25</v>
      </c>
      <c r="J972">
        <v>3</v>
      </c>
      <c r="K972">
        <v>0</v>
      </c>
      <c r="L972">
        <v>0</v>
      </c>
      <c r="M972" t="str">
        <f>VLOOKUP(D972,StateLookup!A:A,1,FALSE)</f>
        <v>Kentucky</v>
      </c>
    </row>
    <row r="973" spans="1:13" x14ac:dyDescent="0.25">
      <c r="A973" t="str">
        <f t="shared" si="15"/>
        <v>43878Kentucky</v>
      </c>
      <c r="B973" t="s">
        <v>147</v>
      </c>
      <c r="C973" t="s">
        <v>148</v>
      </c>
      <c r="D973" t="s">
        <v>80</v>
      </c>
      <c r="F973" s="6">
        <v>43878</v>
      </c>
      <c r="G973">
        <v>3</v>
      </c>
      <c r="H973">
        <v>-2</v>
      </c>
      <c r="I973">
        <v>24</v>
      </c>
      <c r="J973">
        <v>3</v>
      </c>
      <c r="K973">
        <v>-12</v>
      </c>
      <c r="L973">
        <v>4</v>
      </c>
      <c r="M973" t="str">
        <f>VLOOKUP(D973,StateLookup!A:A,1,FALSE)</f>
        <v>Kentucky</v>
      </c>
    </row>
    <row r="974" spans="1:13" x14ac:dyDescent="0.25">
      <c r="A974" t="str">
        <f t="shared" si="15"/>
        <v>43879Kentucky</v>
      </c>
      <c r="B974" t="s">
        <v>147</v>
      </c>
      <c r="C974" t="s">
        <v>148</v>
      </c>
      <c r="D974" t="s">
        <v>80</v>
      </c>
      <c r="F974" s="6">
        <v>43879</v>
      </c>
      <c r="G974">
        <v>-3</v>
      </c>
      <c r="H974">
        <v>-3</v>
      </c>
      <c r="I974">
        <v>-7</v>
      </c>
      <c r="J974">
        <v>0</v>
      </c>
      <c r="K974">
        <v>2</v>
      </c>
      <c r="L974">
        <v>1</v>
      </c>
      <c r="M974" t="str">
        <f>VLOOKUP(D974,StateLookup!A:A,1,FALSE)</f>
        <v>Kentucky</v>
      </c>
    </row>
    <row r="975" spans="1:13" x14ac:dyDescent="0.25">
      <c r="A975" t="str">
        <f t="shared" si="15"/>
        <v>43880Kentucky</v>
      </c>
      <c r="B975" t="s">
        <v>147</v>
      </c>
      <c r="C975" t="s">
        <v>148</v>
      </c>
      <c r="D975" t="s">
        <v>80</v>
      </c>
      <c r="F975" s="6">
        <v>43880</v>
      </c>
      <c r="G975">
        <v>2</v>
      </c>
      <c r="H975">
        <v>1</v>
      </c>
      <c r="I975">
        <v>14</v>
      </c>
      <c r="J975">
        <v>3</v>
      </c>
      <c r="K975">
        <v>2</v>
      </c>
      <c r="L975">
        <v>0</v>
      </c>
      <c r="M975" t="str">
        <f>VLOOKUP(D975,StateLookup!A:A,1,FALSE)</f>
        <v>Kentucky</v>
      </c>
    </row>
    <row r="976" spans="1:13" x14ac:dyDescent="0.25">
      <c r="A976" t="str">
        <f t="shared" si="15"/>
        <v>43881Kentucky</v>
      </c>
      <c r="B976" t="s">
        <v>147</v>
      </c>
      <c r="C976" t="s">
        <v>148</v>
      </c>
      <c r="D976" t="s">
        <v>80</v>
      </c>
      <c r="F976" s="6">
        <v>43881</v>
      </c>
      <c r="G976">
        <v>0</v>
      </c>
      <c r="H976">
        <v>-1</v>
      </c>
      <c r="I976">
        <v>-4</v>
      </c>
      <c r="J976">
        <v>2</v>
      </c>
      <c r="K976">
        <v>1</v>
      </c>
      <c r="L976">
        <v>0</v>
      </c>
      <c r="M976" t="str">
        <f>VLOOKUP(D976,StateLookup!A:A,1,FALSE)</f>
        <v>Kentucky</v>
      </c>
    </row>
    <row r="977" spans="1:13" x14ac:dyDescent="0.25">
      <c r="A977" t="str">
        <f t="shared" si="15"/>
        <v>43882Kentucky</v>
      </c>
      <c r="B977" t="s">
        <v>147</v>
      </c>
      <c r="C977" t="s">
        <v>148</v>
      </c>
      <c r="D977" t="s">
        <v>80</v>
      </c>
      <c r="F977" s="6">
        <v>43882</v>
      </c>
      <c r="G977">
        <v>2</v>
      </c>
      <c r="H977">
        <v>2</v>
      </c>
      <c r="I977">
        <v>12</v>
      </c>
      <c r="J977">
        <v>3</v>
      </c>
      <c r="K977">
        <v>2</v>
      </c>
      <c r="L977">
        <v>0</v>
      </c>
      <c r="M977" t="str">
        <f>VLOOKUP(D977,StateLookup!A:A,1,FALSE)</f>
        <v>Kentucky</v>
      </c>
    </row>
    <row r="978" spans="1:13" x14ac:dyDescent="0.25">
      <c r="A978" t="str">
        <f t="shared" si="15"/>
        <v>43883Kentucky</v>
      </c>
      <c r="B978" t="s">
        <v>147</v>
      </c>
      <c r="C978" t="s">
        <v>148</v>
      </c>
      <c r="D978" t="s">
        <v>80</v>
      </c>
      <c r="F978" s="6">
        <v>43883</v>
      </c>
      <c r="G978">
        <v>9</v>
      </c>
      <c r="H978">
        <v>9</v>
      </c>
      <c r="I978">
        <v>68</v>
      </c>
      <c r="J978">
        <v>10</v>
      </c>
      <c r="K978">
        <v>5</v>
      </c>
      <c r="L978">
        <v>-2</v>
      </c>
      <c r="M978" t="str">
        <f>VLOOKUP(D978,StateLookup!A:A,1,FALSE)</f>
        <v>Kentucky</v>
      </c>
    </row>
    <row r="979" spans="1:13" x14ac:dyDescent="0.25">
      <c r="A979" t="str">
        <f t="shared" si="15"/>
        <v>43884Kentucky</v>
      </c>
      <c r="B979" t="s">
        <v>147</v>
      </c>
      <c r="C979" t="s">
        <v>148</v>
      </c>
      <c r="D979" t="s">
        <v>80</v>
      </c>
      <c r="F979" s="6">
        <v>43884</v>
      </c>
      <c r="G979">
        <v>4</v>
      </c>
      <c r="H979">
        <v>5</v>
      </c>
      <c r="I979">
        <v>43</v>
      </c>
      <c r="J979">
        <v>6</v>
      </c>
      <c r="K979">
        <v>2</v>
      </c>
      <c r="L979">
        <v>-1</v>
      </c>
      <c r="M979" t="str">
        <f>VLOOKUP(D979,StateLookup!A:A,1,FALSE)</f>
        <v>Kentucky</v>
      </c>
    </row>
    <row r="980" spans="1:13" x14ac:dyDescent="0.25">
      <c r="A980" t="str">
        <f t="shared" si="15"/>
        <v>43885Kentucky</v>
      </c>
      <c r="B980" t="s">
        <v>147</v>
      </c>
      <c r="C980" t="s">
        <v>148</v>
      </c>
      <c r="D980" t="s">
        <v>80</v>
      </c>
      <c r="F980" s="6">
        <v>43885</v>
      </c>
      <c r="G980">
        <v>-2</v>
      </c>
      <c r="H980">
        <v>-1</v>
      </c>
      <c r="I980">
        <v>-20</v>
      </c>
      <c r="J980">
        <v>-3</v>
      </c>
      <c r="K980">
        <v>2</v>
      </c>
      <c r="L980">
        <v>2</v>
      </c>
      <c r="M980" t="str">
        <f>VLOOKUP(D980,StateLookup!A:A,1,FALSE)</f>
        <v>Kentucky</v>
      </c>
    </row>
    <row r="981" spans="1:13" x14ac:dyDescent="0.25">
      <c r="A981" t="str">
        <f t="shared" si="15"/>
        <v>43886Kentucky</v>
      </c>
      <c r="B981" t="s">
        <v>147</v>
      </c>
      <c r="C981" t="s">
        <v>148</v>
      </c>
      <c r="D981" t="s">
        <v>80</v>
      </c>
      <c r="F981" s="6">
        <v>43886</v>
      </c>
      <c r="G981">
        <v>5</v>
      </c>
      <c r="H981">
        <v>5</v>
      </c>
      <c r="I981">
        <v>4</v>
      </c>
      <c r="J981">
        <v>4</v>
      </c>
      <c r="K981">
        <v>3</v>
      </c>
      <c r="L981">
        <v>0</v>
      </c>
      <c r="M981" t="str">
        <f>VLOOKUP(D981,StateLookup!A:A,1,FALSE)</f>
        <v>Kentucky</v>
      </c>
    </row>
    <row r="982" spans="1:13" x14ac:dyDescent="0.25">
      <c r="A982" t="str">
        <f t="shared" si="15"/>
        <v>43887Kentucky</v>
      </c>
      <c r="B982" t="s">
        <v>147</v>
      </c>
      <c r="C982" t="s">
        <v>148</v>
      </c>
      <c r="D982" t="s">
        <v>80</v>
      </c>
      <c r="F982" s="6">
        <v>43887</v>
      </c>
      <c r="G982">
        <v>9</v>
      </c>
      <c r="H982">
        <v>7</v>
      </c>
      <c r="I982">
        <v>-6</v>
      </c>
      <c r="J982">
        <v>3</v>
      </c>
      <c r="K982">
        <v>2</v>
      </c>
      <c r="L982">
        <v>0</v>
      </c>
      <c r="M982" t="str">
        <f>VLOOKUP(D982,StateLookup!A:A,1,FALSE)</f>
        <v>Kentucky</v>
      </c>
    </row>
    <row r="983" spans="1:13" x14ac:dyDescent="0.25">
      <c r="A983" t="str">
        <f t="shared" si="15"/>
        <v>43888Kentucky</v>
      </c>
      <c r="B983" t="s">
        <v>147</v>
      </c>
      <c r="C983" t="s">
        <v>148</v>
      </c>
      <c r="D983" t="s">
        <v>80</v>
      </c>
      <c r="F983" s="6">
        <v>43888</v>
      </c>
      <c r="G983">
        <v>9</v>
      </c>
      <c r="H983">
        <v>6</v>
      </c>
      <c r="I983">
        <v>-2</v>
      </c>
      <c r="J983">
        <v>2</v>
      </c>
      <c r="K983">
        <v>-1</v>
      </c>
      <c r="L983">
        <v>0</v>
      </c>
      <c r="M983" t="str">
        <f>VLOOKUP(D983,StateLookup!A:A,1,FALSE)</f>
        <v>Kentucky</v>
      </c>
    </row>
    <row r="984" spans="1:13" x14ac:dyDescent="0.25">
      <c r="A984" t="str">
        <f t="shared" si="15"/>
        <v>43889Kentucky</v>
      </c>
      <c r="B984" t="s">
        <v>147</v>
      </c>
      <c r="C984" t="s">
        <v>148</v>
      </c>
      <c r="D984" t="s">
        <v>80</v>
      </c>
      <c r="F984" s="6">
        <v>43889</v>
      </c>
      <c r="G984">
        <v>10</v>
      </c>
      <c r="H984">
        <v>9</v>
      </c>
      <c r="I984">
        <v>12</v>
      </c>
      <c r="J984">
        <v>3</v>
      </c>
      <c r="K984">
        <v>2</v>
      </c>
      <c r="L984">
        <v>-1</v>
      </c>
      <c r="M984" t="str">
        <f>VLOOKUP(D984,StateLookup!A:A,1,FALSE)</f>
        <v>Kentucky</v>
      </c>
    </row>
    <row r="985" spans="1:13" x14ac:dyDescent="0.25">
      <c r="A985" t="str">
        <f t="shared" si="15"/>
        <v>43890Kentucky</v>
      </c>
      <c r="B985" t="s">
        <v>147</v>
      </c>
      <c r="C985" t="s">
        <v>148</v>
      </c>
      <c r="D985" t="s">
        <v>80</v>
      </c>
      <c r="F985" s="6">
        <v>43890</v>
      </c>
      <c r="G985">
        <v>17</v>
      </c>
      <c r="H985">
        <v>13</v>
      </c>
      <c r="I985">
        <v>36</v>
      </c>
      <c r="J985">
        <v>13</v>
      </c>
      <c r="K985">
        <v>3</v>
      </c>
      <c r="L985">
        <v>-2</v>
      </c>
      <c r="M985" t="str">
        <f>VLOOKUP(D985,StateLookup!A:A,1,FALSE)</f>
        <v>Kentucky</v>
      </c>
    </row>
    <row r="986" spans="1:13" x14ac:dyDescent="0.25">
      <c r="A986" t="str">
        <f t="shared" si="15"/>
        <v>43891Kentucky</v>
      </c>
      <c r="B986" t="s">
        <v>147</v>
      </c>
      <c r="C986" t="s">
        <v>148</v>
      </c>
      <c r="D986" t="s">
        <v>80</v>
      </c>
      <c r="F986" s="6">
        <v>43891</v>
      </c>
      <c r="G986">
        <v>18</v>
      </c>
      <c r="H986">
        <v>16</v>
      </c>
      <c r="I986">
        <v>101</v>
      </c>
      <c r="J986">
        <v>13</v>
      </c>
      <c r="K986">
        <v>3</v>
      </c>
      <c r="L986">
        <v>-2</v>
      </c>
      <c r="M986" t="str">
        <f>VLOOKUP(D986,StateLookup!A:A,1,FALSE)</f>
        <v>Kentucky</v>
      </c>
    </row>
    <row r="987" spans="1:13" x14ac:dyDescent="0.25">
      <c r="A987" t="str">
        <f t="shared" si="15"/>
        <v>43892Kentucky</v>
      </c>
      <c r="B987" t="s">
        <v>147</v>
      </c>
      <c r="C987" t="s">
        <v>148</v>
      </c>
      <c r="D987" t="s">
        <v>80</v>
      </c>
      <c r="F987" s="6">
        <v>43892</v>
      </c>
      <c r="G987">
        <v>8</v>
      </c>
      <c r="H987">
        <v>6</v>
      </c>
      <c r="I987">
        <v>-7</v>
      </c>
      <c r="J987">
        <v>-1</v>
      </c>
      <c r="K987">
        <v>2</v>
      </c>
      <c r="L987">
        <v>1</v>
      </c>
      <c r="M987" t="str">
        <f>VLOOKUP(D987,StateLookup!A:A,1,FALSE)</f>
        <v>Kentucky</v>
      </c>
    </row>
    <row r="988" spans="1:13" x14ac:dyDescent="0.25">
      <c r="A988" t="str">
        <f t="shared" si="15"/>
        <v>43893Kentucky</v>
      </c>
      <c r="B988" t="s">
        <v>147</v>
      </c>
      <c r="C988" t="s">
        <v>148</v>
      </c>
      <c r="D988" t="s">
        <v>80</v>
      </c>
      <c r="F988" s="6">
        <v>43893</v>
      </c>
      <c r="G988">
        <v>16</v>
      </c>
      <c r="H988">
        <v>16</v>
      </c>
      <c r="I988">
        <v>35</v>
      </c>
      <c r="J988">
        <v>6</v>
      </c>
      <c r="K988">
        <v>3</v>
      </c>
      <c r="L988">
        <v>-1</v>
      </c>
      <c r="M988" t="str">
        <f>VLOOKUP(D988,StateLookup!A:A,1,FALSE)</f>
        <v>Kentucky</v>
      </c>
    </row>
    <row r="989" spans="1:13" x14ac:dyDescent="0.25">
      <c r="A989" t="str">
        <f t="shared" si="15"/>
        <v>43894Kentucky</v>
      </c>
      <c r="B989" t="s">
        <v>147</v>
      </c>
      <c r="C989" t="s">
        <v>148</v>
      </c>
      <c r="D989" t="s">
        <v>80</v>
      </c>
      <c r="F989" s="6">
        <v>43894</v>
      </c>
      <c r="G989">
        <v>13</v>
      </c>
      <c r="H989">
        <v>13</v>
      </c>
      <c r="I989">
        <v>49</v>
      </c>
      <c r="J989">
        <v>6</v>
      </c>
      <c r="K989">
        <v>2</v>
      </c>
      <c r="L989">
        <v>-1</v>
      </c>
      <c r="M989" t="str">
        <f>VLOOKUP(D989,StateLookup!A:A,1,FALSE)</f>
        <v>Kentucky</v>
      </c>
    </row>
    <row r="990" spans="1:13" x14ac:dyDescent="0.25">
      <c r="A990" t="str">
        <f t="shared" si="15"/>
        <v>43895Kentucky</v>
      </c>
      <c r="B990" t="s">
        <v>147</v>
      </c>
      <c r="C990" t="s">
        <v>148</v>
      </c>
      <c r="D990" t="s">
        <v>80</v>
      </c>
      <c r="F990" s="6">
        <v>43895</v>
      </c>
      <c r="G990">
        <v>12</v>
      </c>
      <c r="H990">
        <v>12</v>
      </c>
      <c r="I990">
        <v>49</v>
      </c>
      <c r="J990">
        <v>5</v>
      </c>
      <c r="K990">
        <v>2</v>
      </c>
      <c r="L990">
        <v>-2</v>
      </c>
      <c r="M990" t="str">
        <f>VLOOKUP(D990,StateLookup!A:A,1,FALSE)</f>
        <v>Kentucky</v>
      </c>
    </row>
    <row r="991" spans="1:13" x14ac:dyDescent="0.25">
      <c r="A991" t="str">
        <f t="shared" si="15"/>
        <v>43896Kentucky</v>
      </c>
      <c r="B991" t="s">
        <v>147</v>
      </c>
      <c r="C991" t="s">
        <v>148</v>
      </c>
      <c r="D991" t="s">
        <v>80</v>
      </c>
      <c r="F991" s="6">
        <v>43896</v>
      </c>
      <c r="G991">
        <v>5</v>
      </c>
      <c r="H991">
        <v>5</v>
      </c>
      <c r="I991">
        <v>12</v>
      </c>
      <c r="J991">
        <v>2</v>
      </c>
      <c r="K991">
        <v>1</v>
      </c>
      <c r="L991">
        <v>0</v>
      </c>
      <c r="M991" t="str">
        <f>VLOOKUP(D991,StateLookup!A:A,1,FALSE)</f>
        <v>Kentucky</v>
      </c>
    </row>
    <row r="992" spans="1:13" x14ac:dyDescent="0.25">
      <c r="A992" t="str">
        <f t="shared" si="15"/>
        <v>43897Kentucky</v>
      </c>
      <c r="B992" t="s">
        <v>147</v>
      </c>
      <c r="C992" t="s">
        <v>148</v>
      </c>
      <c r="D992" t="s">
        <v>80</v>
      </c>
      <c r="F992" s="6">
        <v>43897</v>
      </c>
      <c r="G992">
        <v>15</v>
      </c>
      <c r="H992">
        <v>16</v>
      </c>
      <c r="I992">
        <v>85</v>
      </c>
      <c r="J992">
        <v>15</v>
      </c>
      <c r="K992">
        <v>4</v>
      </c>
      <c r="L992">
        <v>-2</v>
      </c>
      <c r="M992" t="str">
        <f>VLOOKUP(D992,StateLookup!A:A,1,FALSE)</f>
        <v>Kentucky</v>
      </c>
    </row>
    <row r="993" spans="1:13" x14ac:dyDescent="0.25">
      <c r="A993" t="str">
        <f t="shared" si="15"/>
        <v>43898Kentucky</v>
      </c>
      <c r="B993" t="s">
        <v>147</v>
      </c>
      <c r="C993" t="s">
        <v>148</v>
      </c>
      <c r="D993" t="s">
        <v>80</v>
      </c>
      <c r="F993" s="6">
        <v>43898</v>
      </c>
      <c r="G993">
        <v>13</v>
      </c>
      <c r="H993">
        <v>13</v>
      </c>
      <c r="I993">
        <v>136</v>
      </c>
      <c r="J993">
        <v>11</v>
      </c>
      <c r="K993">
        <v>1</v>
      </c>
      <c r="L993">
        <v>-2</v>
      </c>
      <c r="M993" t="str">
        <f>VLOOKUP(D993,StateLookup!A:A,1,FALSE)</f>
        <v>Kentucky</v>
      </c>
    </row>
    <row r="994" spans="1:13" x14ac:dyDescent="0.25">
      <c r="A994" t="str">
        <f t="shared" si="15"/>
        <v>43899Kentucky</v>
      </c>
      <c r="B994" t="s">
        <v>147</v>
      </c>
      <c r="C994" t="s">
        <v>148</v>
      </c>
      <c r="D994" t="s">
        <v>80</v>
      </c>
      <c r="F994" s="6">
        <v>43899</v>
      </c>
      <c r="G994">
        <v>8</v>
      </c>
      <c r="H994">
        <v>11</v>
      </c>
      <c r="I994">
        <v>39</v>
      </c>
      <c r="J994">
        <v>2</v>
      </c>
      <c r="K994">
        <v>1</v>
      </c>
      <c r="L994">
        <v>0</v>
      </c>
      <c r="M994" t="str">
        <f>VLOOKUP(D994,StateLookup!A:A,1,FALSE)</f>
        <v>Kentucky</v>
      </c>
    </row>
    <row r="995" spans="1:13" x14ac:dyDescent="0.25">
      <c r="A995" t="str">
        <f t="shared" si="15"/>
        <v>43900Kentucky</v>
      </c>
      <c r="B995" t="s">
        <v>147</v>
      </c>
      <c r="C995" t="s">
        <v>148</v>
      </c>
      <c r="D995" t="s">
        <v>80</v>
      </c>
      <c r="F995" s="6">
        <v>43900</v>
      </c>
      <c r="G995">
        <v>6</v>
      </c>
      <c r="H995">
        <v>10</v>
      </c>
      <c r="I995">
        <v>14</v>
      </c>
      <c r="J995">
        <v>1</v>
      </c>
      <c r="K995">
        <v>0</v>
      </c>
      <c r="L995">
        <v>1</v>
      </c>
      <c r="M995" t="str">
        <f>VLOOKUP(D995,StateLookup!A:A,1,FALSE)</f>
        <v>Kentucky</v>
      </c>
    </row>
    <row r="996" spans="1:13" x14ac:dyDescent="0.25">
      <c r="A996" t="str">
        <f t="shared" si="15"/>
        <v>43901Kentucky</v>
      </c>
      <c r="B996" t="s">
        <v>147</v>
      </c>
      <c r="C996" t="s">
        <v>148</v>
      </c>
      <c r="D996" t="s">
        <v>80</v>
      </c>
      <c r="F996" s="6">
        <v>43901</v>
      </c>
      <c r="G996">
        <v>9</v>
      </c>
      <c r="H996">
        <v>17</v>
      </c>
      <c r="I996">
        <v>42</v>
      </c>
      <c r="J996">
        <v>3</v>
      </c>
      <c r="K996">
        <v>0</v>
      </c>
      <c r="L996">
        <v>0</v>
      </c>
      <c r="M996" t="str">
        <f>VLOOKUP(D996,StateLookup!A:A,1,FALSE)</f>
        <v>Kentucky</v>
      </c>
    </row>
    <row r="997" spans="1:13" x14ac:dyDescent="0.25">
      <c r="A997" t="str">
        <f t="shared" si="15"/>
        <v>43902Kentucky</v>
      </c>
      <c r="B997" t="s">
        <v>147</v>
      </c>
      <c r="C997" t="s">
        <v>148</v>
      </c>
      <c r="D997" t="s">
        <v>80</v>
      </c>
      <c r="F997" s="6">
        <v>43902</v>
      </c>
      <c r="G997">
        <v>2</v>
      </c>
      <c r="H997">
        <v>21</v>
      </c>
      <c r="I997">
        <v>13</v>
      </c>
      <c r="J997">
        <v>-1</v>
      </c>
      <c r="K997">
        <v>-2</v>
      </c>
      <c r="L997">
        <v>1</v>
      </c>
      <c r="M997" t="str">
        <f>VLOOKUP(D997,StateLookup!A:A,1,FALSE)</f>
        <v>Kentucky</v>
      </c>
    </row>
    <row r="998" spans="1:13" x14ac:dyDescent="0.25">
      <c r="A998" t="str">
        <f t="shared" si="15"/>
        <v>43903Kentucky</v>
      </c>
      <c r="B998" t="s">
        <v>147</v>
      </c>
      <c r="C998" t="s">
        <v>148</v>
      </c>
      <c r="D998" t="s">
        <v>80</v>
      </c>
      <c r="F998" s="6">
        <v>43903</v>
      </c>
      <c r="G998">
        <v>3</v>
      </c>
      <c r="H998">
        <v>27</v>
      </c>
      <c r="I998">
        <v>39</v>
      </c>
      <c r="J998">
        <v>-1</v>
      </c>
      <c r="K998">
        <v>-4</v>
      </c>
      <c r="L998">
        <v>2</v>
      </c>
      <c r="M998" t="str">
        <f>VLOOKUP(D998,StateLookup!A:A,1,FALSE)</f>
        <v>Kentucky</v>
      </c>
    </row>
    <row r="999" spans="1:13" x14ac:dyDescent="0.25">
      <c r="A999" t="str">
        <f t="shared" si="15"/>
        <v>43904Kentucky</v>
      </c>
      <c r="B999" t="s">
        <v>147</v>
      </c>
      <c r="C999" t="s">
        <v>148</v>
      </c>
      <c r="D999" t="s">
        <v>80</v>
      </c>
      <c r="F999" s="6">
        <v>43904</v>
      </c>
      <c r="G999">
        <v>-8</v>
      </c>
      <c r="H999">
        <v>16</v>
      </c>
      <c r="I999">
        <v>-4</v>
      </c>
      <c r="J999">
        <v>-1</v>
      </c>
      <c r="K999">
        <v>-2</v>
      </c>
      <c r="L999">
        <v>3</v>
      </c>
      <c r="M999" t="str">
        <f>VLOOKUP(D999,StateLookup!A:A,1,FALSE)</f>
        <v>Kentucky</v>
      </c>
    </row>
    <row r="1000" spans="1:13" x14ac:dyDescent="0.25">
      <c r="A1000" t="str">
        <f t="shared" si="15"/>
        <v>43905Kentucky</v>
      </c>
      <c r="B1000" t="s">
        <v>147</v>
      </c>
      <c r="C1000" t="s">
        <v>148</v>
      </c>
      <c r="D1000" t="s">
        <v>80</v>
      </c>
      <c r="F1000" s="6">
        <v>43905</v>
      </c>
      <c r="G1000">
        <v>-11</v>
      </c>
      <c r="H1000">
        <v>12</v>
      </c>
      <c r="I1000">
        <v>9</v>
      </c>
      <c r="J1000">
        <v>-3</v>
      </c>
      <c r="K1000">
        <v>-8</v>
      </c>
      <c r="L1000">
        <v>3</v>
      </c>
      <c r="M1000" t="str">
        <f>VLOOKUP(D1000,StateLookup!A:A,1,FALSE)</f>
        <v>Kentucky</v>
      </c>
    </row>
    <row r="1001" spans="1:13" x14ac:dyDescent="0.25">
      <c r="A1001" t="str">
        <f t="shared" si="15"/>
        <v>43906Kentucky</v>
      </c>
      <c r="B1001" t="s">
        <v>147</v>
      </c>
      <c r="C1001" t="s">
        <v>148</v>
      </c>
      <c r="D1001" t="s">
        <v>80</v>
      </c>
      <c r="F1001" s="6">
        <v>43906</v>
      </c>
      <c r="G1001">
        <v>-8</v>
      </c>
      <c r="H1001">
        <v>24</v>
      </c>
      <c r="I1001">
        <v>-1</v>
      </c>
      <c r="J1001">
        <v>-9</v>
      </c>
      <c r="K1001">
        <v>-14</v>
      </c>
      <c r="L1001">
        <v>7</v>
      </c>
      <c r="M1001" t="str">
        <f>VLOOKUP(D1001,StateLookup!A:A,1,FALSE)</f>
        <v>Kentucky</v>
      </c>
    </row>
    <row r="1002" spans="1:13" x14ac:dyDescent="0.25">
      <c r="A1002" t="str">
        <f t="shared" si="15"/>
        <v>43907Kentucky</v>
      </c>
      <c r="B1002" t="s">
        <v>147</v>
      </c>
      <c r="C1002" t="s">
        <v>148</v>
      </c>
      <c r="D1002" t="s">
        <v>80</v>
      </c>
      <c r="F1002" s="6">
        <v>43907</v>
      </c>
      <c r="G1002">
        <v>-19</v>
      </c>
      <c r="H1002">
        <v>17</v>
      </c>
      <c r="I1002">
        <v>33</v>
      </c>
      <c r="J1002">
        <v>-6</v>
      </c>
      <c r="K1002">
        <v>-19</v>
      </c>
      <c r="L1002">
        <v>8</v>
      </c>
      <c r="M1002" t="str">
        <f>VLOOKUP(D1002,StateLookup!A:A,1,FALSE)</f>
        <v>Kentucky</v>
      </c>
    </row>
    <row r="1003" spans="1:13" x14ac:dyDescent="0.25">
      <c r="A1003" t="str">
        <f t="shared" si="15"/>
        <v>43908Kentucky</v>
      </c>
      <c r="B1003" t="s">
        <v>147</v>
      </c>
      <c r="C1003" t="s">
        <v>148</v>
      </c>
      <c r="D1003" t="s">
        <v>80</v>
      </c>
      <c r="F1003" s="6">
        <v>43908</v>
      </c>
      <c r="G1003">
        <v>-24</v>
      </c>
      <c r="H1003">
        <v>13</v>
      </c>
      <c r="I1003">
        <v>-5</v>
      </c>
      <c r="J1003">
        <v>-11</v>
      </c>
      <c r="K1003">
        <v>-23</v>
      </c>
      <c r="L1003">
        <v>10</v>
      </c>
      <c r="M1003" t="str">
        <f>VLOOKUP(D1003,StateLookup!A:A,1,FALSE)</f>
        <v>Kentucky</v>
      </c>
    </row>
    <row r="1004" spans="1:13" x14ac:dyDescent="0.25">
      <c r="A1004" t="str">
        <f t="shared" si="15"/>
        <v>43909Kentucky</v>
      </c>
      <c r="B1004" t="s">
        <v>147</v>
      </c>
      <c r="C1004" t="s">
        <v>148</v>
      </c>
      <c r="D1004" t="s">
        <v>80</v>
      </c>
      <c r="F1004" s="6">
        <v>43909</v>
      </c>
      <c r="G1004">
        <v>-28</v>
      </c>
      <c r="H1004">
        <v>12</v>
      </c>
      <c r="I1004">
        <v>2</v>
      </c>
      <c r="J1004">
        <v>-16</v>
      </c>
      <c r="K1004">
        <v>-26</v>
      </c>
      <c r="L1004">
        <v>11</v>
      </c>
      <c r="M1004" t="str">
        <f>VLOOKUP(D1004,StateLookup!A:A,1,FALSE)</f>
        <v>Kentucky</v>
      </c>
    </row>
    <row r="1005" spans="1:13" x14ac:dyDescent="0.25">
      <c r="A1005" t="str">
        <f t="shared" si="15"/>
        <v>43910Kentucky</v>
      </c>
      <c r="B1005" t="s">
        <v>147</v>
      </c>
      <c r="C1005" t="s">
        <v>148</v>
      </c>
      <c r="D1005" t="s">
        <v>80</v>
      </c>
      <c r="F1005" s="6">
        <v>43910</v>
      </c>
      <c r="G1005">
        <v>-29</v>
      </c>
      <c r="H1005">
        <v>7</v>
      </c>
      <c r="I1005">
        <v>51</v>
      </c>
      <c r="J1005">
        <v>-19</v>
      </c>
      <c r="K1005">
        <v>-29</v>
      </c>
      <c r="L1005">
        <v>13</v>
      </c>
      <c r="M1005" t="str">
        <f>VLOOKUP(D1005,StateLookup!A:A,1,FALSE)</f>
        <v>Kentucky</v>
      </c>
    </row>
    <row r="1006" spans="1:13" x14ac:dyDescent="0.25">
      <c r="A1006" t="str">
        <f t="shared" si="15"/>
        <v>43911Kentucky</v>
      </c>
      <c r="B1006" t="s">
        <v>147</v>
      </c>
      <c r="C1006" t="s">
        <v>148</v>
      </c>
      <c r="D1006" t="s">
        <v>80</v>
      </c>
      <c r="F1006" s="6">
        <v>43911</v>
      </c>
      <c r="G1006">
        <v>-38</v>
      </c>
      <c r="H1006">
        <v>2</v>
      </c>
      <c r="I1006">
        <v>17</v>
      </c>
      <c r="J1006">
        <v>-16</v>
      </c>
      <c r="K1006">
        <v>-22</v>
      </c>
      <c r="L1006">
        <v>9</v>
      </c>
      <c r="M1006" t="str">
        <f>VLOOKUP(D1006,StateLookup!A:A,1,FALSE)</f>
        <v>Kentucky</v>
      </c>
    </row>
    <row r="1007" spans="1:13" x14ac:dyDescent="0.25">
      <c r="A1007" t="str">
        <f t="shared" si="15"/>
        <v>43912Kentucky</v>
      </c>
      <c r="B1007" t="s">
        <v>147</v>
      </c>
      <c r="C1007" t="s">
        <v>148</v>
      </c>
      <c r="D1007" t="s">
        <v>80</v>
      </c>
      <c r="F1007" s="6">
        <v>43912</v>
      </c>
      <c r="G1007">
        <v>-40</v>
      </c>
      <c r="H1007">
        <v>-9</v>
      </c>
      <c r="I1007">
        <v>17</v>
      </c>
      <c r="J1007">
        <v>-28</v>
      </c>
      <c r="K1007">
        <v>-29</v>
      </c>
      <c r="L1007">
        <v>9</v>
      </c>
      <c r="M1007" t="str">
        <f>VLOOKUP(D1007,StateLookup!A:A,1,FALSE)</f>
        <v>Kentucky</v>
      </c>
    </row>
    <row r="1008" spans="1:13" x14ac:dyDescent="0.25">
      <c r="A1008" t="str">
        <f t="shared" si="15"/>
        <v>43913Kentucky</v>
      </c>
      <c r="B1008" t="s">
        <v>147</v>
      </c>
      <c r="C1008" t="s">
        <v>148</v>
      </c>
      <c r="D1008" t="s">
        <v>80</v>
      </c>
      <c r="F1008" s="6">
        <v>43913</v>
      </c>
      <c r="G1008">
        <v>-30</v>
      </c>
      <c r="H1008">
        <v>-3</v>
      </c>
      <c r="I1008">
        <v>20</v>
      </c>
      <c r="J1008">
        <v>-26</v>
      </c>
      <c r="K1008">
        <v>-34</v>
      </c>
      <c r="L1008">
        <v>14</v>
      </c>
      <c r="M1008" t="str">
        <f>VLOOKUP(D1008,StateLookup!A:A,1,FALSE)</f>
        <v>Kentucky</v>
      </c>
    </row>
    <row r="1009" spans="1:13" x14ac:dyDescent="0.25">
      <c r="A1009" t="str">
        <f t="shared" si="15"/>
        <v>43914Kentucky</v>
      </c>
      <c r="B1009" t="s">
        <v>147</v>
      </c>
      <c r="C1009" t="s">
        <v>148</v>
      </c>
      <c r="D1009" t="s">
        <v>80</v>
      </c>
      <c r="F1009" s="6">
        <v>43914</v>
      </c>
      <c r="G1009">
        <v>-39</v>
      </c>
      <c r="H1009">
        <v>-11</v>
      </c>
      <c r="I1009">
        <v>1</v>
      </c>
      <c r="J1009">
        <v>-25</v>
      </c>
      <c r="K1009">
        <v>-38</v>
      </c>
      <c r="L1009">
        <v>16</v>
      </c>
      <c r="M1009" t="str">
        <f>VLOOKUP(D1009,StateLookup!A:A,1,FALSE)</f>
        <v>Kentucky</v>
      </c>
    </row>
    <row r="1010" spans="1:13" x14ac:dyDescent="0.25">
      <c r="A1010" t="str">
        <f t="shared" si="15"/>
        <v>43915Kentucky</v>
      </c>
      <c r="B1010" t="s">
        <v>147</v>
      </c>
      <c r="C1010" t="s">
        <v>148</v>
      </c>
      <c r="D1010" t="s">
        <v>80</v>
      </c>
      <c r="F1010" s="6">
        <v>43915</v>
      </c>
      <c r="G1010">
        <v>-33</v>
      </c>
      <c r="H1010">
        <v>-5</v>
      </c>
      <c r="I1010">
        <v>69</v>
      </c>
      <c r="J1010">
        <v>-23</v>
      </c>
      <c r="K1010">
        <v>-40</v>
      </c>
      <c r="L1010">
        <v>15</v>
      </c>
      <c r="M1010" t="str">
        <f>VLOOKUP(D1010,StateLookup!A:A,1,FALSE)</f>
        <v>Kentucky</v>
      </c>
    </row>
    <row r="1011" spans="1:13" x14ac:dyDescent="0.25">
      <c r="A1011" t="str">
        <f t="shared" si="15"/>
        <v>43916Kentucky</v>
      </c>
      <c r="B1011" t="s">
        <v>147</v>
      </c>
      <c r="C1011" t="s">
        <v>148</v>
      </c>
      <c r="D1011" t="s">
        <v>80</v>
      </c>
      <c r="F1011" s="6">
        <v>43916</v>
      </c>
      <c r="G1011">
        <v>-33</v>
      </c>
      <c r="H1011">
        <v>-6</v>
      </c>
      <c r="I1011">
        <v>84</v>
      </c>
      <c r="J1011">
        <v>-27</v>
      </c>
      <c r="K1011">
        <v>-41</v>
      </c>
      <c r="L1011">
        <v>15</v>
      </c>
      <c r="M1011" t="str">
        <f>VLOOKUP(D1011,StateLookup!A:A,1,FALSE)</f>
        <v>Kentucky</v>
      </c>
    </row>
    <row r="1012" spans="1:13" x14ac:dyDescent="0.25">
      <c r="A1012" t="str">
        <f t="shared" si="15"/>
        <v>43917Kentucky</v>
      </c>
      <c r="B1012" t="s">
        <v>147</v>
      </c>
      <c r="C1012" t="s">
        <v>148</v>
      </c>
      <c r="D1012" t="s">
        <v>80</v>
      </c>
      <c r="F1012" s="6">
        <v>43917</v>
      </c>
      <c r="G1012">
        <v>-36</v>
      </c>
      <c r="H1012">
        <v>-9</v>
      </c>
      <c r="I1012">
        <v>65</v>
      </c>
      <c r="J1012">
        <v>-32</v>
      </c>
      <c r="K1012">
        <v>-42</v>
      </c>
      <c r="L1012">
        <v>18</v>
      </c>
      <c r="M1012" t="str">
        <f>VLOOKUP(D1012,StateLookup!A:A,1,FALSE)</f>
        <v>Kentucky</v>
      </c>
    </row>
    <row r="1013" spans="1:13" x14ac:dyDescent="0.25">
      <c r="A1013" t="str">
        <f t="shared" si="15"/>
        <v>43918Kentucky</v>
      </c>
      <c r="B1013" t="s">
        <v>147</v>
      </c>
      <c r="C1013" t="s">
        <v>148</v>
      </c>
      <c r="D1013" t="s">
        <v>80</v>
      </c>
      <c r="F1013" s="6">
        <v>43918</v>
      </c>
      <c r="G1013">
        <v>-38</v>
      </c>
      <c r="H1013">
        <v>-6</v>
      </c>
      <c r="I1013">
        <v>100</v>
      </c>
      <c r="J1013">
        <v>-28</v>
      </c>
      <c r="K1013">
        <v>-29</v>
      </c>
      <c r="L1013">
        <v>9</v>
      </c>
      <c r="M1013" t="str">
        <f>VLOOKUP(D1013,StateLookup!A:A,1,FALSE)</f>
        <v>Kentucky</v>
      </c>
    </row>
    <row r="1014" spans="1:13" x14ac:dyDescent="0.25">
      <c r="A1014" t="str">
        <f t="shared" si="15"/>
        <v>43919Kentucky</v>
      </c>
      <c r="B1014" t="s">
        <v>147</v>
      </c>
      <c r="C1014" t="s">
        <v>148</v>
      </c>
      <c r="D1014" t="s">
        <v>80</v>
      </c>
      <c r="F1014" s="6">
        <v>43919</v>
      </c>
      <c r="G1014">
        <v>-37</v>
      </c>
      <c r="H1014">
        <v>-11</v>
      </c>
      <c r="I1014">
        <v>68</v>
      </c>
      <c r="J1014">
        <v>-34</v>
      </c>
      <c r="K1014">
        <v>-34</v>
      </c>
      <c r="L1014">
        <v>9</v>
      </c>
      <c r="M1014" t="str">
        <f>VLOOKUP(D1014,StateLookup!A:A,1,FALSE)</f>
        <v>Kentucky</v>
      </c>
    </row>
    <row r="1015" spans="1:13" x14ac:dyDescent="0.25">
      <c r="A1015" t="str">
        <f t="shared" si="15"/>
        <v>43920Kentucky</v>
      </c>
      <c r="B1015" t="s">
        <v>147</v>
      </c>
      <c r="C1015" t="s">
        <v>148</v>
      </c>
      <c r="D1015" t="s">
        <v>80</v>
      </c>
      <c r="F1015" s="6">
        <v>43920</v>
      </c>
      <c r="G1015">
        <v>-33</v>
      </c>
      <c r="H1015">
        <v>-10</v>
      </c>
      <c r="I1015">
        <v>32</v>
      </c>
      <c r="J1015">
        <v>-31</v>
      </c>
      <c r="K1015">
        <v>-43</v>
      </c>
      <c r="L1015">
        <v>16</v>
      </c>
      <c r="M1015" t="str">
        <f>VLOOKUP(D1015,StateLookup!A:A,1,FALSE)</f>
        <v>Kentucky</v>
      </c>
    </row>
    <row r="1016" spans="1:13" x14ac:dyDescent="0.25">
      <c r="A1016" t="str">
        <f t="shared" si="15"/>
        <v>43921Kentucky</v>
      </c>
      <c r="B1016" t="s">
        <v>147</v>
      </c>
      <c r="C1016" t="s">
        <v>148</v>
      </c>
      <c r="D1016" t="s">
        <v>80</v>
      </c>
      <c r="F1016" s="6">
        <v>43921</v>
      </c>
      <c r="G1016">
        <v>-37</v>
      </c>
      <c r="H1016">
        <v>-11</v>
      </c>
      <c r="I1016">
        <v>-10</v>
      </c>
      <c r="J1016">
        <v>-29</v>
      </c>
      <c r="K1016">
        <v>-45</v>
      </c>
      <c r="L1016">
        <v>18</v>
      </c>
      <c r="M1016" t="str">
        <f>VLOOKUP(D1016,StateLookup!A:A,1,FALSE)</f>
        <v>Kentucky</v>
      </c>
    </row>
    <row r="1017" spans="1:13" x14ac:dyDescent="0.25">
      <c r="A1017" t="str">
        <f t="shared" si="15"/>
        <v>43922Kentucky</v>
      </c>
      <c r="B1017" t="s">
        <v>147</v>
      </c>
      <c r="C1017" t="s">
        <v>148</v>
      </c>
      <c r="D1017" t="s">
        <v>80</v>
      </c>
      <c r="F1017" s="6">
        <v>43922</v>
      </c>
      <c r="G1017">
        <v>-32</v>
      </c>
      <c r="H1017">
        <v>-1</v>
      </c>
      <c r="I1017">
        <v>13</v>
      </c>
      <c r="J1017">
        <v>-27</v>
      </c>
      <c r="K1017">
        <v>-46</v>
      </c>
      <c r="L1017">
        <v>17</v>
      </c>
      <c r="M1017" t="str">
        <f>VLOOKUP(D1017,StateLookup!A:A,1,FALSE)</f>
        <v>Kentucky</v>
      </c>
    </row>
    <row r="1018" spans="1:13" x14ac:dyDescent="0.25">
      <c r="A1018" t="str">
        <f t="shared" si="15"/>
        <v>43923Kentucky</v>
      </c>
      <c r="B1018" t="s">
        <v>147</v>
      </c>
      <c r="C1018" t="s">
        <v>148</v>
      </c>
      <c r="D1018" t="s">
        <v>80</v>
      </c>
      <c r="F1018" s="6">
        <v>43923</v>
      </c>
      <c r="G1018">
        <v>-33</v>
      </c>
      <c r="H1018">
        <v>-3</v>
      </c>
      <c r="I1018">
        <v>42</v>
      </c>
      <c r="J1018">
        <v>-30</v>
      </c>
      <c r="K1018">
        <v>-46</v>
      </c>
      <c r="L1018">
        <v>17</v>
      </c>
      <c r="M1018" t="str">
        <f>VLOOKUP(D1018,StateLookup!A:A,1,FALSE)</f>
        <v>Kentucky</v>
      </c>
    </row>
    <row r="1019" spans="1:13" x14ac:dyDescent="0.25">
      <c r="A1019" t="str">
        <f t="shared" si="15"/>
        <v>43924Kentucky</v>
      </c>
      <c r="B1019" t="s">
        <v>147</v>
      </c>
      <c r="C1019" t="s">
        <v>148</v>
      </c>
      <c r="D1019" t="s">
        <v>80</v>
      </c>
      <c r="F1019" s="6">
        <v>43924</v>
      </c>
      <c r="G1019">
        <v>-32</v>
      </c>
      <c r="H1019">
        <v>2</v>
      </c>
      <c r="I1019">
        <v>68</v>
      </c>
      <c r="J1019">
        <v>-32</v>
      </c>
      <c r="K1019">
        <v>-46</v>
      </c>
      <c r="L1019">
        <v>18</v>
      </c>
      <c r="M1019" t="str">
        <f>VLOOKUP(D1019,StateLookup!A:A,1,FALSE)</f>
        <v>Kentucky</v>
      </c>
    </row>
    <row r="1020" spans="1:13" x14ac:dyDescent="0.25">
      <c r="A1020" t="str">
        <f t="shared" si="15"/>
        <v>43925Kentucky</v>
      </c>
      <c r="B1020" t="s">
        <v>147</v>
      </c>
      <c r="C1020" t="s">
        <v>148</v>
      </c>
      <c r="D1020" t="s">
        <v>80</v>
      </c>
      <c r="F1020" s="6">
        <v>43925</v>
      </c>
      <c r="G1020">
        <v>-39</v>
      </c>
      <c r="H1020">
        <v>1</v>
      </c>
      <c r="I1020">
        <v>90</v>
      </c>
      <c r="J1020">
        <v>-30</v>
      </c>
      <c r="K1020">
        <v>-32</v>
      </c>
      <c r="L1020">
        <v>10</v>
      </c>
      <c r="M1020" t="str">
        <f>VLOOKUP(D1020,StateLookup!A:A,1,FALSE)</f>
        <v>Kentucky</v>
      </c>
    </row>
    <row r="1021" spans="1:13" x14ac:dyDescent="0.25">
      <c r="A1021" t="str">
        <f t="shared" si="15"/>
        <v>43926Kentucky</v>
      </c>
      <c r="B1021" t="s">
        <v>147</v>
      </c>
      <c r="C1021" t="s">
        <v>148</v>
      </c>
      <c r="D1021" t="s">
        <v>80</v>
      </c>
      <c r="F1021" s="6">
        <v>43926</v>
      </c>
      <c r="G1021">
        <v>-39</v>
      </c>
      <c r="H1021">
        <v>-5</v>
      </c>
      <c r="I1021">
        <v>57</v>
      </c>
      <c r="J1021">
        <v>-37</v>
      </c>
      <c r="K1021">
        <v>-36</v>
      </c>
      <c r="L1021">
        <v>9</v>
      </c>
      <c r="M1021" t="str">
        <f>VLOOKUP(D1021,StateLookup!A:A,1,FALSE)</f>
        <v>Kentucky</v>
      </c>
    </row>
    <row r="1022" spans="1:13" x14ac:dyDescent="0.25">
      <c r="A1022" t="str">
        <f t="shared" si="15"/>
        <v>43927Kentucky</v>
      </c>
      <c r="B1022" t="s">
        <v>147</v>
      </c>
      <c r="C1022" t="s">
        <v>148</v>
      </c>
      <c r="D1022" t="s">
        <v>80</v>
      </c>
      <c r="F1022" s="6">
        <v>43927</v>
      </c>
      <c r="G1022">
        <v>-33</v>
      </c>
      <c r="H1022">
        <v>-4</v>
      </c>
      <c r="I1022">
        <v>37</v>
      </c>
      <c r="J1022">
        <v>-33</v>
      </c>
      <c r="K1022">
        <v>-46</v>
      </c>
      <c r="L1022">
        <v>17</v>
      </c>
      <c r="M1022" t="str">
        <f>VLOOKUP(D1022,StateLookup!A:A,1,FALSE)</f>
        <v>Kentucky</v>
      </c>
    </row>
    <row r="1023" spans="1:13" x14ac:dyDescent="0.25">
      <c r="A1023" t="str">
        <f t="shared" si="15"/>
        <v>43928Kentucky</v>
      </c>
      <c r="B1023" t="s">
        <v>147</v>
      </c>
      <c r="C1023" t="s">
        <v>148</v>
      </c>
      <c r="D1023" t="s">
        <v>80</v>
      </c>
      <c r="F1023" s="6">
        <v>43928</v>
      </c>
      <c r="G1023">
        <v>-33</v>
      </c>
      <c r="H1023">
        <v>-3</v>
      </c>
      <c r="I1023">
        <v>55</v>
      </c>
      <c r="J1023">
        <v>-28</v>
      </c>
      <c r="K1023">
        <v>-47</v>
      </c>
      <c r="L1023">
        <v>16</v>
      </c>
      <c r="M1023" t="str">
        <f>VLOOKUP(D1023,StateLookup!A:A,1,FALSE)</f>
        <v>Kentucky</v>
      </c>
    </row>
    <row r="1024" spans="1:13" x14ac:dyDescent="0.25">
      <c r="A1024" t="str">
        <f t="shared" si="15"/>
        <v>43929Kentucky</v>
      </c>
      <c r="B1024" t="s">
        <v>147</v>
      </c>
      <c r="C1024" t="s">
        <v>148</v>
      </c>
      <c r="D1024" t="s">
        <v>80</v>
      </c>
      <c r="F1024" s="6">
        <v>43929</v>
      </c>
      <c r="G1024">
        <v>-34</v>
      </c>
      <c r="H1024">
        <v>-3</v>
      </c>
      <c r="I1024">
        <v>47</v>
      </c>
      <c r="J1024">
        <v>-30</v>
      </c>
      <c r="K1024">
        <v>-48</v>
      </c>
      <c r="L1024">
        <v>17</v>
      </c>
      <c r="M1024" t="str">
        <f>VLOOKUP(D1024,StateLookup!A:A,1,FALSE)</f>
        <v>Kentucky</v>
      </c>
    </row>
    <row r="1025" spans="1:13" x14ac:dyDescent="0.25">
      <c r="A1025" t="str">
        <f t="shared" si="15"/>
        <v>43930Kentucky</v>
      </c>
      <c r="B1025" t="s">
        <v>147</v>
      </c>
      <c r="C1025" t="s">
        <v>148</v>
      </c>
      <c r="D1025" t="s">
        <v>80</v>
      </c>
      <c r="F1025" s="6">
        <v>43930</v>
      </c>
      <c r="G1025">
        <v>-35</v>
      </c>
      <c r="H1025">
        <v>-3</v>
      </c>
      <c r="I1025">
        <v>21</v>
      </c>
      <c r="J1025">
        <v>-34</v>
      </c>
      <c r="K1025">
        <v>-48</v>
      </c>
      <c r="L1025">
        <v>18</v>
      </c>
      <c r="M1025" t="str">
        <f>VLOOKUP(D1025,StateLookup!A:A,1,FALSE)</f>
        <v>Kentucky</v>
      </c>
    </row>
    <row r="1026" spans="1:13" x14ac:dyDescent="0.25">
      <c r="A1026" t="str">
        <f t="shared" si="15"/>
        <v>43931Kentucky</v>
      </c>
      <c r="B1026" t="s">
        <v>147</v>
      </c>
      <c r="C1026" t="s">
        <v>148</v>
      </c>
      <c r="D1026" t="s">
        <v>80</v>
      </c>
      <c r="F1026" s="6">
        <v>43931</v>
      </c>
      <c r="G1026">
        <v>-36</v>
      </c>
      <c r="H1026">
        <v>-4</v>
      </c>
      <c r="I1026">
        <v>29</v>
      </c>
      <c r="J1026">
        <v>-39</v>
      </c>
      <c r="K1026">
        <v>-52</v>
      </c>
      <c r="L1026">
        <v>21</v>
      </c>
      <c r="M1026" t="str">
        <f>VLOOKUP(D1026,StateLookup!A:A,1,FALSE)</f>
        <v>Kentucky</v>
      </c>
    </row>
    <row r="1027" spans="1:13" x14ac:dyDescent="0.25">
      <c r="A1027" t="str">
        <f t="shared" ref="A1027:A1090" si="16">F1027&amp;D1027</f>
        <v>43932Kentucky</v>
      </c>
      <c r="B1027" t="s">
        <v>147</v>
      </c>
      <c r="C1027" t="s">
        <v>148</v>
      </c>
      <c r="D1027" t="s">
        <v>80</v>
      </c>
      <c r="F1027" s="6">
        <v>43932</v>
      </c>
      <c r="G1027">
        <v>-39</v>
      </c>
      <c r="H1027">
        <v>3</v>
      </c>
      <c r="I1027">
        <v>60</v>
      </c>
      <c r="J1027">
        <v>-36</v>
      </c>
      <c r="K1027">
        <v>-33</v>
      </c>
      <c r="L1027">
        <v>10</v>
      </c>
      <c r="M1027" t="str">
        <f>VLOOKUP(D1027,StateLookup!A:A,1,FALSE)</f>
        <v>Kentucky</v>
      </c>
    </row>
    <row r="1028" spans="1:13" x14ac:dyDescent="0.25">
      <c r="A1028" t="str">
        <f t="shared" si="16"/>
        <v>43876Louisiana</v>
      </c>
      <c r="B1028" t="s">
        <v>147</v>
      </c>
      <c r="C1028" t="s">
        <v>148</v>
      </c>
      <c r="D1028" t="s">
        <v>81</v>
      </c>
      <c r="F1028" s="6">
        <v>43876</v>
      </c>
      <c r="G1028">
        <v>8</v>
      </c>
      <c r="H1028">
        <v>6</v>
      </c>
      <c r="I1028">
        <v>26</v>
      </c>
      <c r="J1028">
        <v>13</v>
      </c>
      <c r="K1028">
        <v>2</v>
      </c>
      <c r="L1028">
        <v>-1</v>
      </c>
      <c r="M1028" t="str">
        <f>VLOOKUP(D1028,StateLookup!A:A,1,FALSE)</f>
        <v>Louisiana</v>
      </c>
    </row>
    <row r="1029" spans="1:13" x14ac:dyDescent="0.25">
      <c r="A1029" t="str">
        <f t="shared" si="16"/>
        <v>43877Louisiana</v>
      </c>
      <c r="B1029" t="s">
        <v>147</v>
      </c>
      <c r="C1029" t="s">
        <v>148</v>
      </c>
      <c r="D1029" t="s">
        <v>81</v>
      </c>
      <c r="F1029" s="6">
        <v>43877</v>
      </c>
      <c r="G1029">
        <v>5</v>
      </c>
      <c r="H1029">
        <v>3</v>
      </c>
      <c r="I1029">
        <v>-3</v>
      </c>
      <c r="J1029">
        <v>8</v>
      </c>
      <c r="K1029">
        <v>-1</v>
      </c>
      <c r="L1029">
        <v>0</v>
      </c>
      <c r="M1029" t="str">
        <f>VLOOKUP(D1029,StateLookup!A:A,1,FALSE)</f>
        <v>Louisiana</v>
      </c>
    </row>
    <row r="1030" spans="1:13" x14ac:dyDescent="0.25">
      <c r="A1030" t="str">
        <f t="shared" si="16"/>
        <v>43878Louisiana</v>
      </c>
      <c r="B1030" t="s">
        <v>147</v>
      </c>
      <c r="C1030" t="s">
        <v>148</v>
      </c>
      <c r="D1030" t="s">
        <v>81</v>
      </c>
      <c r="F1030" s="6">
        <v>43878</v>
      </c>
      <c r="G1030">
        <v>2</v>
      </c>
      <c r="H1030">
        <v>0</v>
      </c>
      <c r="I1030">
        <v>14</v>
      </c>
      <c r="J1030">
        <v>4</v>
      </c>
      <c r="K1030">
        <v>-3</v>
      </c>
      <c r="L1030">
        <v>2</v>
      </c>
      <c r="M1030" t="str">
        <f>VLOOKUP(D1030,StateLookup!A:A,1,FALSE)</f>
        <v>Louisiana</v>
      </c>
    </row>
    <row r="1031" spans="1:13" x14ac:dyDescent="0.25">
      <c r="A1031" t="str">
        <f t="shared" si="16"/>
        <v>43879Louisiana</v>
      </c>
      <c r="B1031" t="s">
        <v>147</v>
      </c>
      <c r="C1031" t="s">
        <v>148</v>
      </c>
      <c r="D1031" t="s">
        <v>81</v>
      </c>
      <c r="F1031" s="6">
        <v>43879</v>
      </c>
      <c r="G1031">
        <v>3</v>
      </c>
      <c r="H1031">
        <v>2</v>
      </c>
      <c r="I1031">
        <v>13</v>
      </c>
      <c r="J1031">
        <v>3</v>
      </c>
      <c r="K1031">
        <v>1</v>
      </c>
      <c r="L1031">
        <v>0</v>
      </c>
      <c r="M1031" t="str">
        <f>VLOOKUP(D1031,StateLookup!A:A,1,FALSE)</f>
        <v>Louisiana</v>
      </c>
    </row>
    <row r="1032" spans="1:13" x14ac:dyDescent="0.25">
      <c r="A1032" t="str">
        <f t="shared" si="16"/>
        <v>43880Louisiana</v>
      </c>
      <c r="B1032" t="s">
        <v>147</v>
      </c>
      <c r="C1032" t="s">
        <v>148</v>
      </c>
      <c r="D1032" t="s">
        <v>81</v>
      </c>
      <c r="F1032" s="6">
        <v>43880</v>
      </c>
      <c r="G1032">
        <v>4</v>
      </c>
      <c r="H1032">
        <v>0</v>
      </c>
      <c r="I1032">
        <v>16</v>
      </c>
      <c r="J1032">
        <v>11</v>
      </c>
      <c r="K1032">
        <v>1</v>
      </c>
      <c r="L1032">
        <v>0</v>
      </c>
      <c r="M1032" t="str">
        <f>VLOOKUP(D1032,StateLookup!A:A,1,FALSE)</f>
        <v>Louisiana</v>
      </c>
    </row>
    <row r="1033" spans="1:13" x14ac:dyDescent="0.25">
      <c r="A1033" t="str">
        <f t="shared" si="16"/>
        <v>43881Louisiana</v>
      </c>
      <c r="B1033" t="s">
        <v>147</v>
      </c>
      <c r="C1033" t="s">
        <v>148</v>
      </c>
      <c r="D1033" t="s">
        <v>81</v>
      </c>
      <c r="F1033" s="6">
        <v>43881</v>
      </c>
      <c r="G1033">
        <v>0</v>
      </c>
      <c r="H1033">
        <v>-1</v>
      </c>
      <c r="I1033">
        <v>-24</v>
      </c>
      <c r="J1033">
        <v>1</v>
      </c>
      <c r="K1033">
        <v>-1</v>
      </c>
      <c r="L1033">
        <v>3</v>
      </c>
      <c r="M1033" t="str">
        <f>VLOOKUP(D1033,StateLookup!A:A,1,FALSE)</f>
        <v>Louisiana</v>
      </c>
    </row>
    <row r="1034" spans="1:13" x14ac:dyDescent="0.25">
      <c r="A1034" t="str">
        <f t="shared" si="16"/>
        <v>43882Louisiana</v>
      </c>
      <c r="B1034" t="s">
        <v>147</v>
      </c>
      <c r="C1034" t="s">
        <v>148</v>
      </c>
      <c r="D1034" t="s">
        <v>81</v>
      </c>
      <c r="F1034" s="6">
        <v>43882</v>
      </c>
      <c r="G1034">
        <v>8</v>
      </c>
      <c r="H1034">
        <v>5</v>
      </c>
      <c r="I1034">
        <v>13</v>
      </c>
      <c r="J1034">
        <v>16</v>
      </c>
      <c r="K1034">
        <v>-1</v>
      </c>
      <c r="L1034">
        <v>0</v>
      </c>
      <c r="M1034" t="str">
        <f>VLOOKUP(D1034,StateLookup!A:A,1,FALSE)</f>
        <v>Louisiana</v>
      </c>
    </row>
    <row r="1035" spans="1:13" x14ac:dyDescent="0.25">
      <c r="A1035" t="str">
        <f t="shared" si="16"/>
        <v>43883Louisiana</v>
      </c>
      <c r="B1035" t="s">
        <v>147</v>
      </c>
      <c r="C1035" t="s">
        <v>148</v>
      </c>
      <c r="D1035" t="s">
        <v>81</v>
      </c>
      <c r="F1035" s="6">
        <v>43883</v>
      </c>
      <c r="G1035">
        <v>9</v>
      </c>
      <c r="H1035">
        <v>9</v>
      </c>
      <c r="I1035">
        <v>27</v>
      </c>
      <c r="J1035">
        <v>41</v>
      </c>
      <c r="K1035">
        <v>0</v>
      </c>
      <c r="L1035">
        <v>-2</v>
      </c>
      <c r="M1035" t="str">
        <f>VLOOKUP(D1035,StateLookup!A:A,1,FALSE)</f>
        <v>Louisiana</v>
      </c>
    </row>
    <row r="1036" spans="1:13" x14ac:dyDescent="0.25">
      <c r="A1036" t="str">
        <f t="shared" si="16"/>
        <v>43884Louisiana</v>
      </c>
      <c r="B1036" t="s">
        <v>147</v>
      </c>
      <c r="C1036" t="s">
        <v>148</v>
      </c>
      <c r="D1036" t="s">
        <v>81</v>
      </c>
      <c r="F1036" s="6">
        <v>43884</v>
      </c>
      <c r="G1036">
        <v>17</v>
      </c>
      <c r="H1036">
        <v>11</v>
      </c>
      <c r="I1036">
        <v>42</v>
      </c>
      <c r="J1036">
        <v>33</v>
      </c>
      <c r="K1036">
        <v>1</v>
      </c>
      <c r="L1036">
        <v>-2</v>
      </c>
      <c r="M1036" t="str">
        <f>VLOOKUP(D1036,StateLookup!A:A,1,FALSE)</f>
        <v>Louisiana</v>
      </c>
    </row>
    <row r="1037" spans="1:13" x14ac:dyDescent="0.25">
      <c r="A1037" t="str">
        <f t="shared" si="16"/>
        <v>43885Louisiana</v>
      </c>
      <c r="B1037" t="s">
        <v>147</v>
      </c>
      <c r="C1037" t="s">
        <v>148</v>
      </c>
      <c r="D1037" t="s">
        <v>81</v>
      </c>
      <c r="F1037" s="6">
        <v>43885</v>
      </c>
      <c r="G1037">
        <v>16</v>
      </c>
      <c r="H1037">
        <v>8</v>
      </c>
      <c r="I1037">
        <v>37</v>
      </c>
      <c r="J1037">
        <v>14</v>
      </c>
      <c r="K1037">
        <v>-15</v>
      </c>
      <c r="L1037">
        <v>3</v>
      </c>
      <c r="M1037" t="str">
        <f>VLOOKUP(D1037,StateLookup!A:A,1,FALSE)</f>
        <v>Louisiana</v>
      </c>
    </row>
    <row r="1038" spans="1:13" x14ac:dyDescent="0.25">
      <c r="A1038" t="str">
        <f t="shared" si="16"/>
        <v>43886Louisiana</v>
      </c>
      <c r="B1038" t="s">
        <v>147</v>
      </c>
      <c r="C1038" t="s">
        <v>148</v>
      </c>
      <c r="D1038" t="s">
        <v>81</v>
      </c>
      <c r="F1038" s="6">
        <v>43886</v>
      </c>
      <c r="G1038">
        <v>16</v>
      </c>
      <c r="H1038">
        <v>7</v>
      </c>
      <c r="I1038">
        <v>46</v>
      </c>
      <c r="J1038">
        <v>24</v>
      </c>
      <c r="K1038">
        <v>-37</v>
      </c>
      <c r="L1038">
        <v>5</v>
      </c>
      <c r="M1038" t="str">
        <f>VLOOKUP(D1038,StateLookup!A:A,1,FALSE)</f>
        <v>Louisiana</v>
      </c>
    </row>
    <row r="1039" spans="1:13" x14ac:dyDescent="0.25">
      <c r="A1039" t="str">
        <f t="shared" si="16"/>
        <v>43887Louisiana</v>
      </c>
      <c r="B1039" t="s">
        <v>147</v>
      </c>
      <c r="C1039" t="s">
        <v>148</v>
      </c>
      <c r="D1039" t="s">
        <v>81</v>
      </c>
      <c r="F1039" s="6">
        <v>43887</v>
      </c>
      <c r="G1039">
        <v>19</v>
      </c>
      <c r="H1039">
        <v>10</v>
      </c>
      <c r="I1039">
        <v>25</v>
      </c>
      <c r="J1039">
        <v>18</v>
      </c>
      <c r="K1039">
        <v>-8</v>
      </c>
      <c r="L1039">
        <v>0</v>
      </c>
      <c r="M1039" t="str">
        <f>VLOOKUP(D1039,StateLookup!A:A,1,FALSE)</f>
        <v>Louisiana</v>
      </c>
    </row>
    <row r="1040" spans="1:13" x14ac:dyDescent="0.25">
      <c r="A1040" t="str">
        <f t="shared" si="16"/>
        <v>43888Louisiana</v>
      </c>
      <c r="B1040" t="s">
        <v>147</v>
      </c>
      <c r="C1040" t="s">
        <v>148</v>
      </c>
      <c r="D1040" t="s">
        <v>81</v>
      </c>
      <c r="F1040" s="6">
        <v>43888</v>
      </c>
      <c r="G1040">
        <v>14</v>
      </c>
      <c r="H1040">
        <v>8</v>
      </c>
      <c r="I1040">
        <v>17</v>
      </c>
      <c r="J1040">
        <v>13</v>
      </c>
      <c r="K1040">
        <v>-3</v>
      </c>
      <c r="L1040">
        <v>0</v>
      </c>
      <c r="M1040" t="str">
        <f>VLOOKUP(D1040,StateLookup!A:A,1,FALSE)</f>
        <v>Louisiana</v>
      </c>
    </row>
    <row r="1041" spans="1:13" x14ac:dyDescent="0.25">
      <c r="A1041" t="str">
        <f t="shared" si="16"/>
        <v>43889Louisiana</v>
      </c>
      <c r="B1041" t="s">
        <v>147</v>
      </c>
      <c r="C1041" t="s">
        <v>148</v>
      </c>
      <c r="D1041" t="s">
        <v>81</v>
      </c>
      <c r="F1041" s="6">
        <v>43889</v>
      </c>
      <c r="G1041">
        <v>11</v>
      </c>
      <c r="H1041">
        <v>8</v>
      </c>
      <c r="I1041">
        <v>22</v>
      </c>
      <c r="J1041">
        <v>10</v>
      </c>
      <c r="K1041">
        <v>-2</v>
      </c>
      <c r="L1041">
        <v>0</v>
      </c>
      <c r="M1041" t="str">
        <f>VLOOKUP(D1041,StateLookup!A:A,1,FALSE)</f>
        <v>Louisiana</v>
      </c>
    </row>
    <row r="1042" spans="1:13" x14ac:dyDescent="0.25">
      <c r="A1042" t="str">
        <f t="shared" si="16"/>
        <v>43890Louisiana</v>
      </c>
      <c r="B1042" t="s">
        <v>147</v>
      </c>
      <c r="C1042" t="s">
        <v>148</v>
      </c>
      <c r="D1042" t="s">
        <v>81</v>
      </c>
      <c r="F1042" s="6">
        <v>43890</v>
      </c>
      <c r="G1042">
        <v>12</v>
      </c>
      <c r="H1042">
        <v>8</v>
      </c>
      <c r="I1042">
        <v>32</v>
      </c>
      <c r="J1042">
        <v>13</v>
      </c>
      <c r="K1042">
        <v>3</v>
      </c>
      <c r="L1042">
        <v>-2</v>
      </c>
      <c r="M1042" t="str">
        <f>VLOOKUP(D1042,StateLookup!A:A,1,FALSE)</f>
        <v>Louisiana</v>
      </c>
    </row>
    <row r="1043" spans="1:13" x14ac:dyDescent="0.25">
      <c r="A1043" t="str">
        <f t="shared" si="16"/>
        <v>43891Louisiana</v>
      </c>
      <c r="B1043" t="s">
        <v>147</v>
      </c>
      <c r="C1043" t="s">
        <v>148</v>
      </c>
      <c r="D1043" t="s">
        <v>81</v>
      </c>
      <c r="F1043" s="6">
        <v>43891</v>
      </c>
      <c r="G1043">
        <v>16</v>
      </c>
      <c r="H1043">
        <v>12</v>
      </c>
      <c r="I1043">
        <v>31</v>
      </c>
      <c r="J1043">
        <v>15</v>
      </c>
      <c r="K1043">
        <v>3</v>
      </c>
      <c r="L1043">
        <v>-2</v>
      </c>
      <c r="M1043" t="str">
        <f>VLOOKUP(D1043,StateLookup!A:A,1,FALSE)</f>
        <v>Louisiana</v>
      </c>
    </row>
    <row r="1044" spans="1:13" x14ac:dyDescent="0.25">
      <c r="A1044" t="str">
        <f t="shared" si="16"/>
        <v>43892Louisiana</v>
      </c>
      <c r="B1044" t="s">
        <v>147</v>
      </c>
      <c r="C1044" t="s">
        <v>148</v>
      </c>
      <c r="D1044" t="s">
        <v>81</v>
      </c>
      <c r="F1044" s="6">
        <v>43892</v>
      </c>
      <c r="G1044">
        <v>12</v>
      </c>
      <c r="H1044">
        <v>7</v>
      </c>
      <c r="I1044">
        <v>20</v>
      </c>
      <c r="J1044">
        <v>8</v>
      </c>
      <c r="K1044">
        <v>5</v>
      </c>
      <c r="L1044">
        <v>-1</v>
      </c>
      <c r="M1044" t="str">
        <f>VLOOKUP(D1044,StateLookup!A:A,1,FALSE)</f>
        <v>Louisiana</v>
      </c>
    </row>
    <row r="1045" spans="1:13" x14ac:dyDescent="0.25">
      <c r="A1045" t="str">
        <f t="shared" si="16"/>
        <v>43893Louisiana</v>
      </c>
      <c r="B1045" t="s">
        <v>147</v>
      </c>
      <c r="C1045" t="s">
        <v>148</v>
      </c>
      <c r="D1045" t="s">
        <v>81</v>
      </c>
      <c r="F1045" s="6">
        <v>43893</v>
      </c>
      <c r="G1045">
        <v>16</v>
      </c>
      <c r="H1045">
        <v>15</v>
      </c>
      <c r="I1045">
        <v>18</v>
      </c>
      <c r="J1045">
        <v>6</v>
      </c>
      <c r="K1045">
        <v>3</v>
      </c>
      <c r="L1045">
        <v>-2</v>
      </c>
      <c r="M1045" t="str">
        <f>VLOOKUP(D1045,StateLookup!A:A,1,FALSE)</f>
        <v>Louisiana</v>
      </c>
    </row>
    <row r="1046" spans="1:13" x14ac:dyDescent="0.25">
      <c r="A1046" t="str">
        <f t="shared" si="16"/>
        <v>43894Louisiana</v>
      </c>
      <c r="B1046" t="s">
        <v>147</v>
      </c>
      <c r="C1046" t="s">
        <v>148</v>
      </c>
      <c r="D1046" t="s">
        <v>81</v>
      </c>
      <c r="F1046" s="6">
        <v>43894</v>
      </c>
      <c r="G1046">
        <v>7</v>
      </c>
      <c r="H1046">
        <v>4</v>
      </c>
      <c r="I1046">
        <v>-1</v>
      </c>
      <c r="J1046">
        <v>5</v>
      </c>
      <c r="K1046">
        <v>1</v>
      </c>
      <c r="L1046">
        <v>1</v>
      </c>
      <c r="M1046" t="str">
        <f>VLOOKUP(D1046,StateLookup!A:A,1,FALSE)</f>
        <v>Louisiana</v>
      </c>
    </row>
    <row r="1047" spans="1:13" x14ac:dyDescent="0.25">
      <c r="A1047" t="str">
        <f t="shared" si="16"/>
        <v>43895Louisiana</v>
      </c>
      <c r="B1047" t="s">
        <v>147</v>
      </c>
      <c r="C1047" t="s">
        <v>148</v>
      </c>
      <c r="D1047" t="s">
        <v>81</v>
      </c>
      <c r="F1047" s="6">
        <v>43895</v>
      </c>
      <c r="G1047">
        <v>12</v>
      </c>
      <c r="H1047">
        <v>11</v>
      </c>
      <c r="I1047">
        <v>15</v>
      </c>
      <c r="J1047">
        <v>8</v>
      </c>
      <c r="K1047">
        <v>2</v>
      </c>
      <c r="L1047">
        <v>-1</v>
      </c>
      <c r="M1047" t="str">
        <f>VLOOKUP(D1047,StateLookup!A:A,1,FALSE)</f>
        <v>Louisiana</v>
      </c>
    </row>
    <row r="1048" spans="1:13" x14ac:dyDescent="0.25">
      <c r="A1048" t="str">
        <f t="shared" si="16"/>
        <v>43896Louisiana</v>
      </c>
      <c r="B1048" t="s">
        <v>147</v>
      </c>
      <c r="C1048" t="s">
        <v>148</v>
      </c>
      <c r="D1048" t="s">
        <v>81</v>
      </c>
      <c r="F1048" s="6">
        <v>43896</v>
      </c>
      <c r="G1048">
        <v>8</v>
      </c>
      <c r="H1048">
        <v>7</v>
      </c>
      <c r="I1048">
        <v>30</v>
      </c>
      <c r="J1048">
        <v>9</v>
      </c>
      <c r="K1048">
        <v>3</v>
      </c>
      <c r="L1048">
        <v>-1</v>
      </c>
      <c r="M1048" t="str">
        <f>VLOOKUP(D1048,StateLookup!A:A,1,FALSE)</f>
        <v>Louisiana</v>
      </c>
    </row>
    <row r="1049" spans="1:13" x14ac:dyDescent="0.25">
      <c r="A1049" t="str">
        <f t="shared" si="16"/>
        <v>43897Louisiana</v>
      </c>
      <c r="B1049" t="s">
        <v>147</v>
      </c>
      <c r="C1049" t="s">
        <v>148</v>
      </c>
      <c r="D1049" t="s">
        <v>81</v>
      </c>
      <c r="F1049" s="6">
        <v>43897</v>
      </c>
      <c r="G1049">
        <v>11</v>
      </c>
      <c r="H1049">
        <v>8</v>
      </c>
      <c r="I1049">
        <v>32</v>
      </c>
      <c r="J1049">
        <v>13</v>
      </c>
      <c r="K1049">
        <v>3</v>
      </c>
      <c r="L1049">
        <v>-2</v>
      </c>
      <c r="M1049" t="str">
        <f>VLOOKUP(D1049,StateLookup!A:A,1,FALSE)</f>
        <v>Louisiana</v>
      </c>
    </row>
    <row r="1050" spans="1:13" x14ac:dyDescent="0.25">
      <c r="A1050" t="str">
        <f t="shared" si="16"/>
        <v>43898Louisiana</v>
      </c>
      <c r="B1050" t="s">
        <v>147</v>
      </c>
      <c r="C1050" t="s">
        <v>148</v>
      </c>
      <c r="D1050" t="s">
        <v>81</v>
      </c>
      <c r="F1050" s="6">
        <v>43898</v>
      </c>
      <c r="G1050">
        <v>15</v>
      </c>
      <c r="H1050">
        <v>13</v>
      </c>
      <c r="I1050">
        <v>62</v>
      </c>
      <c r="J1050">
        <v>16</v>
      </c>
      <c r="K1050">
        <v>2</v>
      </c>
      <c r="L1050">
        <v>-2</v>
      </c>
      <c r="M1050" t="str">
        <f>VLOOKUP(D1050,StateLookup!A:A,1,FALSE)</f>
        <v>Louisiana</v>
      </c>
    </row>
    <row r="1051" spans="1:13" x14ac:dyDescent="0.25">
      <c r="A1051" t="str">
        <f t="shared" si="16"/>
        <v>43899Louisiana</v>
      </c>
      <c r="B1051" t="s">
        <v>147</v>
      </c>
      <c r="C1051" t="s">
        <v>148</v>
      </c>
      <c r="D1051" t="s">
        <v>81</v>
      </c>
      <c r="F1051" s="6">
        <v>43899</v>
      </c>
      <c r="G1051">
        <v>8</v>
      </c>
      <c r="H1051">
        <v>7</v>
      </c>
      <c r="I1051">
        <v>27</v>
      </c>
      <c r="J1051">
        <v>8</v>
      </c>
      <c r="K1051">
        <v>3</v>
      </c>
      <c r="L1051">
        <v>0</v>
      </c>
      <c r="M1051" t="str">
        <f>VLOOKUP(D1051,StateLookup!A:A,1,FALSE)</f>
        <v>Louisiana</v>
      </c>
    </row>
    <row r="1052" spans="1:13" x14ac:dyDescent="0.25">
      <c r="A1052" t="str">
        <f t="shared" si="16"/>
        <v>43900Louisiana</v>
      </c>
      <c r="B1052" t="s">
        <v>147</v>
      </c>
      <c r="C1052" t="s">
        <v>148</v>
      </c>
      <c r="D1052" t="s">
        <v>81</v>
      </c>
      <c r="F1052" s="6">
        <v>43900</v>
      </c>
      <c r="G1052">
        <v>11</v>
      </c>
      <c r="H1052">
        <v>12</v>
      </c>
      <c r="I1052">
        <v>20</v>
      </c>
      <c r="J1052">
        <v>5</v>
      </c>
      <c r="K1052">
        <v>1</v>
      </c>
      <c r="L1052">
        <v>0</v>
      </c>
      <c r="M1052" t="str">
        <f>VLOOKUP(D1052,StateLookup!A:A,1,FALSE)</f>
        <v>Louisiana</v>
      </c>
    </row>
    <row r="1053" spans="1:13" x14ac:dyDescent="0.25">
      <c r="A1053" t="str">
        <f t="shared" si="16"/>
        <v>43901Louisiana</v>
      </c>
      <c r="B1053" t="s">
        <v>147</v>
      </c>
      <c r="C1053" t="s">
        <v>148</v>
      </c>
      <c r="D1053" t="s">
        <v>81</v>
      </c>
      <c r="F1053" s="6">
        <v>43901</v>
      </c>
      <c r="G1053">
        <v>14</v>
      </c>
      <c r="H1053">
        <v>14</v>
      </c>
      <c r="I1053">
        <v>54</v>
      </c>
      <c r="J1053">
        <v>10</v>
      </c>
      <c r="K1053">
        <v>1</v>
      </c>
      <c r="L1053">
        <v>-2</v>
      </c>
      <c r="M1053" t="str">
        <f>VLOOKUP(D1053,StateLookup!A:A,1,FALSE)</f>
        <v>Louisiana</v>
      </c>
    </row>
    <row r="1054" spans="1:13" x14ac:dyDescent="0.25">
      <c r="A1054" t="str">
        <f t="shared" si="16"/>
        <v>43902Louisiana</v>
      </c>
      <c r="B1054" t="s">
        <v>147</v>
      </c>
      <c r="C1054" t="s">
        <v>148</v>
      </c>
      <c r="D1054" t="s">
        <v>81</v>
      </c>
      <c r="F1054" s="6">
        <v>43902</v>
      </c>
      <c r="G1054">
        <v>11</v>
      </c>
      <c r="H1054">
        <v>25</v>
      </c>
      <c r="I1054">
        <v>35</v>
      </c>
      <c r="J1054">
        <v>5</v>
      </c>
      <c r="K1054">
        <v>0</v>
      </c>
      <c r="L1054">
        <v>-1</v>
      </c>
      <c r="M1054" t="str">
        <f>VLOOKUP(D1054,StateLookup!A:A,1,FALSE)</f>
        <v>Louisiana</v>
      </c>
    </row>
    <row r="1055" spans="1:13" x14ac:dyDescent="0.25">
      <c r="A1055" t="str">
        <f t="shared" si="16"/>
        <v>43903Louisiana</v>
      </c>
      <c r="B1055" t="s">
        <v>147</v>
      </c>
      <c r="C1055" t="s">
        <v>148</v>
      </c>
      <c r="D1055" t="s">
        <v>81</v>
      </c>
      <c r="F1055" s="6">
        <v>43903</v>
      </c>
      <c r="G1055">
        <v>5</v>
      </c>
      <c r="H1055">
        <v>36</v>
      </c>
      <c r="I1055">
        <v>22</v>
      </c>
      <c r="J1055">
        <v>0</v>
      </c>
      <c r="K1055">
        <v>-1</v>
      </c>
      <c r="L1055">
        <v>0</v>
      </c>
      <c r="M1055" t="str">
        <f>VLOOKUP(D1055,StateLookup!A:A,1,FALSE)</f>
        <v>Louisiana</v>
      </c>
    </row>
    <row r="1056" spans="1:13" x14ac:dyDescent="0.25">
      <c r="A1056" t="str">
        <f t="shared" si="16"/>
        <v>43904Louisiana</v>
      </c>
      <c r="B1056" t="s">
        <v>147</v>
      </c>
      <c r="C1056" t="s">
        <v>148</v>
      </c>
      <c r="D1056" t="s">
        <v>81</v>
      </c>
      <c r="F1056" s="6">
        <v>43904</v>
      </c>
      <c r="G1056">
        <v>-4</v>
      </c>
      <c r="H1056">
        <v>21</v>
      </c>
      <c r="I1056">
        <v>9</v>
      </c>
      <c r="J1056">
        <v>-1</v>
      </c>
      <c r="K1056">
        <v>-1</v>
      </c>
      <c r="L1056">
        <v>2</v>
      </c>
      <c r="M1056" t="str">
        <f>VLOOKUP(D1056,StateLookup!A:A,1,FALSE)</f>
        <v>Louisiana</v>
      </c>
    </row>
    <row r="1057" spans="1:13" x14ac:dyDescent="0.25">
      <c r="A1057" t="str">
        <f t="shared" si="16"/>
        <v>43905Louisiana</v>
      </c>
      <c r="B1057" t="s">
        <v>147</v>
      </c>
      <c r="C1057" t="s">
        <v>148</v>
      </c>
      <c r="D1057" t="s">
        <v>81</v>
      </c>
      <c r="F1057" s="6">
        <v>43905</v>
      </c>
      <c r="G1057">
        <v>-5</v>
      </c>
      <c r="H1057">
        <v>16</v>
      </c>
      <c r="I1057">
        <v>23</v>
      </c>
      <c r="J1057">
        <v>0</v>
      </c>
      <c r="K1057">
        <v>-4</v>
      </c>
      <c r="L1057">
        <v>2</v>
      </c>
      <c r="M1057" t="str">
        <f>VLOOKUP(D1057,StateLookup!A:A,1,FALSE)</f>
        <v>Louisiana</v>
      </c>
    </row>
    <row r="1058" spans="1:13" x14ac:dyDescent="0.25">
      <c r="A1058" t="str">
        <f t="shared" si="16"/>
        <v>43906Louisiana</v>
      </c>
      <c r="B1058" t="s">
        <v>147</v>
      </c>
      <c r="C1058" t="s">
        <v>148</v>
      </c>
      <c r="D1058" t="s">
        <v>81</v>
      </c>
      <c r="F1058" s="6">
        <v>43906</v>
      </c>
      <c r="G1058">
        <v>-3</v>
      </c>
      <c r="H1058">
        <v>24</v>
      </c>
      <c r="I1058">
        <v>8</v>
      </c>
      <c r="J1058">
        <v>-7</v>
      </c>
      <c r="K1058">
        <v>-11</v>
      </c>
      <c r="L1058">
        <v>5</v>
      </c>
      <c r="M1058" t="str">
        <f>VLOOKUP(D1058,StateLookup!A:A,1,FALSE)</f>
        <v>Louisiana</v>
      </c>
    </row>
    <row r="1059" spans="1:13" x14ac:dyDescent="0.25">
      <c r="A1059" t="str">
        <f t="shared" si="16"/>
        <v>43907Louisiana</v>
      </c>
      <c r="B1059" t="s">
        <v>147</v>
      </c>
      <c r="C1059" t="s">
        <v>148</v>
      </c>
      <c r="D1059" t="s">
        <v>81</v>
      </c>
      <c r="F1059" s="6">
        <v>43907</v>
      </c>
      <c r="G1059">
        <v>-18</v>
      </c>
      <c r="H1059">
        <v>18</v>
      </c>
      <c r="I1059">
        <v>-3</v>
      </c>
      <c r="J1059">
        <v>-17</v>
      </c>
      <c r="K1059">
        <v>-20</v>
      </c>
      <c r="L1059">
        <v>9</v>
      </c>
      <c r="M1059" t="str">
        <f>VLOOKUP(D1059,StateLookup!A:A,1,FALSE)</f>
        <v>Louisiana</v>
      </c>
    </row>
    <row r="1060" spans="1:13" x14ac:dyDescent="0.25">
      <c r="A1060" t="str">
        <f t="shared" si="16"/>
        <v>43908Louisiana</v>
      </c>
      <c r="B1060" t="s">
        <v>147</v>
      </c>
      <c r="C1060" t="s">
        <v>148</v>
      </c>
      <c r="D1060" t="s">
        <v>81</v>
      </c>
      <c r="F1060" s="6">
        <v>43908</v>
      </c>
      <c r="G1060">
        <v>-20</v>
      </c>
      <c r="H1060">
        <v>12</v>
      </c>
      <c r="I1060">
        <v>11</v>
      </c>
      <c r="J1060">
        <v>-17</v>
      </c>
      <c r="K1060">
        <v>-24</v>
      </c>
      <c r="L1060">
        <v>9</v>
      </c>
      <c r="M1060" t="str">
        <f>VLOOKUP(D1060,StateLookup!A:A,1,FALSE)</f>
        <v>Louisiana</v>
      </c>
    </row>
    <row r="1061" spans="1:13" x14ac:dyDescent="0.25">
      <c r="A1061" t="str">
        <f t="shared" si="16"/>
        <v>43909Louisiana</v>
      </c>
      <c r="B1061" t="s">
        <v>147</v>
      </c>
      <c r="C1061" t="s">
        <v>148</v>
      </c>
      <c r="D1061" t="s">
        <v>81</v>
      </c>
      <c r="F1061" s="6">
        <v>43909</v>
      </c>
      <c r="G1061">
        <v>-25</v>
      </c>
      <c r="H1061">
        <v>15</v>
      </c>
      <c r="I1061">
        <v>-2</v>
      </c>
      <c r="J1061">
        <v>-24</v>
      </c>
      <c r="K1061">
        <v>-26</v>
      </c>
      <c r="L1061">
        <v>11</v>
      </c>
      <c r="M1061" t="str">
        <f>VLOOKUP(D1061,StateLookup!A:A,1,FALSE)</f>
        <v>Louisiana</v>
      </c>
    </row>
    <row r="1062" spans="1:13" x14ac:dyDescent="0.25">
      <c r="A1062" t="str">
        <f t="shared" si="16"/>
        <v>43910Louisiana</v>
      </c>
      <c r="B1062" t="s">
        <v>147</v>
      </c>
      <c r="C1062" t="s">
        <v>148</v>
      </c>
      <c r="D1062" t="s">
        <v>81</v>
      </c>
      <c r="F1062" s="6">
        <v>43910</v>
      </c>
      <c r="G1062">
        <v>-32</v>
      </c>
      <c r="H1062">
        <v>8</v>
      </c>
      <c r="I1062">
        <v>-16</v>
      </c>
      <c r="J1062">
        <v>-33</v>
      </c>
      <c r="K1062">
        <v>-29</v>
      </c>
      <c r="L1062">
        <v>15</v>
      </c>
      <c r="M1062" t="str">
        <f>VLOOKUP(D1062,StateLookup!A:A,1,FALSE)</f>
        <v>Louisiana</v>
      </c>
    </row>
    <row r="1063" spans="1:13" x14ac:dyDescent="0.25">
      <c r="A1063" t="str">
        <f t="shared" si="16"/>
        <v>43911Louisiana</v>
      </c>
      <c r="B1063" t="s">
        <v>147</v>
      </c>
      <c r="C1063" t="s">
        <v>148</v>
      </c>
      <c r="D1063" t="s">
        <v>81</v>
      </c>
      <c r="F1063" s="6">
        <v>43911</v>
      </c>
      <c r="G1063">
        <v>-42</v>
      </c>
      <c r="H1063">
        <v>-2</v>
      </c>
      <c r="I1063">
        <v>-38</v>
      </c>
      <c r="J1063">
        <v>-36</v>
      </c>
      <c r="K1063">
        <v>-24</v>
      </c>
      <c r="L1063">
        <v>12</v>
      </c>
      <c r="M1063" t="str">
        <f>VLOOKUP(D1063,StateLookup!A:A,1,FALSE)</f>
        <v>Louisiana</v>
      </c>
    </row>
    <row r="1064" spans="1:13" x14ac:dyDescent="0.25">
      <c r="A1064" t="str">
        <f t="shared" si="16"/>
        <v>43912Louisiana</v>
      </c>
      <c r="B1064" t="s">
        <v>147</v>
      </c>
      <c r="C1064" t="s">
        <v>148</v>
      </c>
      <c r="D1064" t="s">
        <v>81</v>
      </c>
      <c r="F1064" s="6">
        <v>43912</v>
      </c>
      <c r="G1064">
        <v>-40</v>
      </c>
      <c r="H1064">
        <v>-1</v>
      </c>
      <c r="I1064">
        <v>-20</v>
      </c>
      <c r="J1064">
        <v>-40</v>
      </c>
      <c r="K1064">
        <v>-28</v>
      </c>
      <c r="L1064">
        <v>10</v>
      </c>
      <c r="M1064" t="str">
        <f>VLOOKUP(D1064,StateLookup!A:A,1,FALSE)</f>
        <v>Louisiana</v>
      </c>
    </row>
    <row r="1065" spans="1:13" x14ac:dyDescent="0.25">
      <c r="A1065" t="str">
        <f t="shared" si="16"/>
        <v>43913Louisiana</v>
      </c>
      <c r="B1065" t="s">
        <v>147</v>
      </c>
      <c r="C1065" t="s">
        <v>148</v>
      </c>
      <c r="D1065" t="s">
        <v>81</v>
      </c>
      <c r="F1065" s="6">
        <v>43913</v>
      </c>
      <c r="G1065">
        <v>-35</v>
      </c>
      <c r="H1065">
        <v>-5</v>
      </c>
      <c r="I1065">
        <v>-21</v>
      </c>
      <c r="J1065">
        <v>-39</v>
      </c>
      <c r="K1065">
        <v>-34</v>
      </c>
      <c r="L1065">
        <v>15</v>
      </c>
      <c r="M1065" t="str">
        <f>VLOOKUP(D1065,StateLookup!A:A,1,FALSE)</f>
        <v>Louisiana</v>
      </c>
    </row>
    <row r="1066" spans="1:13" x14ac:dyDescent="0.25">
      <c r="A1066" t="str">
        <f t="shared" si="16"/>
        <v>43914Louisiana</v>
      </c>
      <c r="B1066" t="s">
        <v>147</v>
      </c>
      <c r="C1066" t="s">
        <v>148</v>
      </c>
      <c r="D1066" t="s">
        <v>81</v>
      </c>
      <c r="F1066" s="6">
        <v>43914</v>
      </c>
      <c r="G1066">
        <v>-43</v>
      </c>
      <c r="H1066">
        <v>-14</v>
      </c>
      <c r="I1066">
        <v>-19</v>
      </c>
      <c r="J1066">
        <v>-36</v>
      </c>
      <c r="K1066">
        <v>-42</v>
      </c>
      <c r="L1066">
        <v>18</v>
      </c>
      <c r="M1066" t="str">
        <f>VLOOKUP(D1066,StateLookup!A:A,1,FALSE)</f>
        <v>Louisiana</v>
      </c>
    </row>
    <row r="1067" spans="1:13" x14ac:dyDescent="0.25">
      <c r="A1067" t="str">
        <f t="shared" si="16"/>
        <v>43915Louisiana</v>
      </c>
      <c r="B1067" t="s">
        <v>147</v>
      </c>
      <c r="C1067" t="s">
        <v>148</v>
      </c>
      <c r="D1067" t="s">
        <v>81</v>
      </c>
      <c r="F1067" s="6">
        <v>43915</v>
      </c>
      <c r="G1067">
        <v>-39</v>
      </c>
      <c r="H1067">
        <v>-13</v>
      </c>
      <c r="I1067">
        <v>-6</v>
      </c>
      <c r="J1067">
        <v>-35</v>
      </c>
      <c r="K1067">
        <v>-43</v>
      </c>
      <c r="L1067">
        <v>17</v>
      </c>
      <c r="M1067" t="str">
        <f>VLOOKUP(D1067,StateLookup!A:A,1,FALSE)</f>
        <v>Louisiana</v>
      </c>
    </row>
    <row r="1068" spans="1:13" x14ac:dyDescent="0.25">
      <c r="A1068" t="str">
        <f t="shared" si="16"/>
        <v>43916Louisiana</v>
      </c>
      <c r="B1068" t="s">
        <v>147</v>
      </c>
      <c r="C1068" t="s">
        <v>148</v>
      </c>
      <c r="D1068" t="s">
        <v>81</v>
      </c>
      <c r="F1068" s="6">
        <v>43916</v>
      </c>
      <c r="G1068">
        <v>-39</v>
      </c>
      <c r="H1068">
        <v>-12</v>
      </c>
      <c r="I1068">
        <v>-14</v>
      </c>
      <c r="J1068">
        <v>-39</v>
      </c>
      <c r="K1068">
        <v>-43</v>
      </c>
      <c r="L1068">
        <v>18</v>
      </c>
      <c r="M1068" t="str">
        <f>VLOOKUP(D1068,StateLookup!A:A,1,FALSE)</f>
        <v>Louisiana</v>
      </c>
    </row>
    <row r="1069" spans="1:13" x14ac:dyDescent="0.25">
      <c r="A1069" t="str">
        <f t="shared" si="16"/>
        <v>43917Louisiana</v>
      </c>
      <c r="B1069" t="s">
        <v>147</v>
      </c>
      <c r="C1069" t="s">
        <v>148</v>
      </c>
      <c r="D1069" t="s">
        <v>81</v>
      </c>
      <c r="F1069" s="6">
        <v>43917</v>
      </c>
      <c r="G1069">
        <v>-42</v>
      </c>
      <c r="H1069">
        <v>-13</v>
      </c>
      <c r="I1069">
        <v>-20</v>
      </c>
      <c r="J1069">
        <v>-44</v>
      </c>
      <c r="K1069">
        <v>-43</v>
      </c>
      <c r="L1069">
        <v>20</v>
      </c>
      <c r="M1069" t="str">
        <f>VLOOKUP(D1069,StateLookup!A:A,1,FALSE)</f>
        <v>Louisiana</v>
      </c>
    </row>
    <row r="1070" spans="1:13" x14ac:dyDescent="0.25">
      <c r="A1070" t="str">
        <f t="shared" si="16"/>
        <v>43918Louisiana</v>
      </c>
      <c r="B1070" t="s">
        <v>147</v>
      </c>
      <c r="C1070" t="s">
        <v>148</v>
      </c>
      <c r="D1070" t="s">
        <v>81</v>
      </c>
      <c r="F1070" s="6">
        <v>43918</v>
      </c>
      <c r="G1070">
        <v>-47</v>
      </c>
      <c r="H1070">
        <v>-16</v>
      </c>
      <c r="I1070">
        <v>-38</v>
      </c>
      <c r="J1070">
        <v>-46</v>
      </c>
      <c r="K1070">
        <v>-33</v>
      </c>
      <c r="L1070">
        <v>14</v>
      </c>
      <c r="M1070" t="str">
        <f>VLOOKUP(D1070,StateLookup!A:A,1,FALSE)</f>
        <v>Louisiana</v>
      </c>
    </row>
    <row r="1071" spans="1:13" x14ac:dyDescent="0.25">
      <c r="A1071" t="str">
        <f t="shared" si="16"/>
        <v>43919Louisiana</v>
      </c>
      <c r="B1071" t="s">
        <v>147</v>
      </c>
      <c r="C1071" t="s">
        <v>148</v>
      </c>
      <c r="D1071" t="s">
        <v>81</v>
      </c>
      <c r="F1071" s="6">
        <v>43919</v>
      </c>
      <c r="G1071">
        <v>-45</v>
      </c>
      <c r="H1071">
        <v>-16</v>
      </c>
      <c r="I1071">
        <v>-18</v>
      </c>
      <c r="J1071">
        <v>-49</v>
      </c>
      <c r="K1071">
        <v>-35</v>
      </c>
      <c r="L1071">
        <v>11</v>
      </c>
      <c r="M1071" t="str">
        <f>VLOOKUP(D1071,StateLookup!A:A,1,FALSE)</f>
        <v>Louisiana</v>
      </c>
    </row>
    <row r="1072" spans="1:13" x14ac:dyDescent="0.25">
      <c r="A1072" t="str">
        <f t="shared" si="16"/>
        <v>43920Louisiana</v>
      </c>
      <c r="B1072" t="s">
        <v>147</v>
      </c>
      <c r="C1072" t="s">
        <v>148</v>
      </c>
      <c r="D1072" t="s">
        <v>81</v>
      </c>
      <c r="F1072" s="6">
        <v>43920</v>
      </c>
      <c r="G1072">
        <v>-40</v>
      </c>
      <c r="H1072">
        <v>-17</v>
      </c>
      <c r="I1072">
        <v>-23</v>
      </c>
      <c r="J1072">
        <v>-45</v>
      </c>
      <c r="K1072">
        <v>-42</v>
      </c>
      <c r="L1072">
        <v>17</v>
      </c>
      <c r="M1072" t="str">
        <f>VLOOKUP(D1072,StateLookup!A:A,1,FALSE)</f>
        <v>Louisiana</v>
      </c>
    </row>
    <row r="1073" spans="1:13" x14ac:dyDescent="0.25">
      <c r="A1073" t="str">
        <f t="shared" si="16"/>
        <v>43921Louisiana</v>
      </c>
      <c r="B1073" t="s">
        <v>147</v>
      </c>
      <c r="C1073" t="s">
        <v>148</v>
      </c>
      <c r="D1073" t="s">
        <v>81</v>
      </c>
      <c r="F1073" s="6">
        <v>43921</v>
      </c>
      <c r="G1073">
        <v>-37</v>
      </c>
      <c r="H1073">
        <v>-8</v>
      </c>
      <c r="I1073">
        <v>-25</v>
      </c>
      <c r="J1073">
        <v>-42</v>
      </c>
      <c r="K1073">
        <v>-45</v>
      </c>
      <c r="L1073">
        <v>18</v>
      </c>
      <c r="M1073" t="str">
        <f>VLOOKUP(D1073,StateLookup!A:A,1,FALSE)</f>
        <v>Louisiana</v>
      </c>
    </row>
    <row r="1074" spans="1:13" x14ac:dyDescent="0.25">
      <c r="A1074" t="str">
        <f t="shared" si="16"/>
        <v>43922Louisiana</v>
      </c>
      <c r="B1074" t="s">
        <v>147</v>
      </c>
      <c r="C1074" t="s">
        <v>148</v>
      </c>
      <c r="D1074" t="s">
        <v>81</v>
      </c>
      <c r="F1074" s="6">
        <v>43922</v>
      </c>
      <c r="G1074">
        <v>-32</v>
      </c>
      <c r="H1074">
        <v>-3</v>
      </c>
      <c r="I1074">
        <v>-5</v>
      </c>
      <c r="J1074">
        <v>-38</v>
      </c>
      <c r="K1074">
        <v>-45</v>
      </c>
      <c r="L1074">
        <v>17</v>
      </c>
      <c r="M1074" t="str">
        <f>VLOOKUP(D1074,StateLookup!A:A,1,FALSE)</f>
        <v>Louisiana</v>
      </c>
    </row>
    <row r="1075" spans="1:13" x14ac:dyDescent="0.25">
      <c r="A1075" t="str">
        <f t="shared" si="16"/>
        <v>43923Louisiana</v>
      </c>
      <c r="B1075" t="s">
        <v>147</v>
      </c>
      <c r="C1075" t="s">
        <v>148</v>
      </c>
      <c r="D1075" t="s">
        <v>81</v>
      </c>
      <c r="F1075" s="6">
        <v>43923</v>
      </c>
      <c r="G1075">
        <v>-38</v>
      </c>
      <c r="H1075">
        <v>-6</v>
      </c>
      <c r="I1075">
        <v>-20</v>
      </c>
      <c r="J1075">
        <v>-44</v>
      </c>
      <c r="K1075">
        <v>-45</v>
      </c>
      <c r="L1075">
        <v>19</v>
      </c>
      <c r="M1075" t="str">
        <f>VLOOKUP(D1075,StateLookup!A:A,1,FALSE)</f>
        <v>Louisiana</v>
      </c>
    </row>
    <row r="1076" spans="1:13" x14ac:dyDescent="0.25">
      <c r="A1076" t="str">
        <f t="shared" si="16"/>
        <v>43924Louisiana</v>
      </c>
      <c r="B1076" t="s">
        <v>147</v>
      </c>
      <c r="C1076" t="s">
        <v>148</v>
      </c>
      <c r="D1076" t="s">
        <v>81</v>
      </c>
      <c r="F1076" s="6">
        <v>43924</v>
      </c>
      <c r="G1076">
        <v>-39</v>
      </c>
      <c r="H1076">
        <v>-3</v>
      </c>
      <c r="I1076">
        <v>-19</v>
      </c>
      <c r="J1076">
        <v>-48</v>
      </c>
      <c r="K1076">
        <v>-45</v>
      </c>
      <c r="L1076">
        <v>20</v>
      </c>
      <c r="M1076" t="str">
        <f>VLOOKUP(D1076,StateLookup!A:A,1,FALSE)</f>
        <v>Louisiana</v>
      </c>
    </row>
    <row r="1077" spans="1:13" x14ac:dyDescent="0.25">
      <c r="A1077" t="str">
        <f t="shared" si="16"/>
        <v>43925Louisiana</v>
      </c>
      <c r="B1077" t="s">
        <v>147</v>
      </c>
      <c r="C1077" t="s">
        <v>148</v>
      </c>
      <c r="D1077" t="s">
        <v>81</v>
      </c>
      <c r="F1077" s="6">
        <v>43925</v>
      </c>
      <c r="G1077">
        <v>-50</v>
      </c>
      <c r="H1077">
        <v>-12</v>
      </c>
      <c r="I1077">
        <v>-47</v>
      </c>
      <c r="J1077">
        <v>-52</v>
      </c>
      <c r="K1077">
        <v>-36</v>
      </c>
      <c r="L1077">
        <v>16</v>
      </c>
      <c r="M1077" t="str">
        <f>VLOOKUP(D1077,StateLookup!A:A,1,FALSE)</f>
        <v>Louisiana</v>
      </c>
    </row>
    <row r="1078" spans="1:13" x14ac:dyDescent="0.25">
      <c r="A1078" t="str">
        <f t="shared" si="16"/>
        <v>43926Louisiana</v>
      </c>
      <c r="B1078" t="s">
        <v>147</v>
      </c>
      <c r="C1078" t="s">
        <v>148</v>
      </c>
      <c r="D1078" t="s">
        <v>81</v>
      </c>
      <c r="F1078" s="6">
        <v>43926</v>
      </c>
      <c r="G1078">
        <v>-46</v>
      </c>
      <c r="H1078">
        <v>-10</v>
      </c>
      <c r="I1078">
        <v>-19</v>
      </c>
      <c r="J1078">
        <v>-54</v>
      </c>
      <c r="K1078">
        <v>-37</v>
      </c>
      <c r="L1078">
        <v>12</v>
      </c>
      <c r="M1078" t="str">
        <f>VLOOKUP(D1078,StateLookup!A:A,1,FALSE)</f>
        <v>Louisiana</v>
      </c>
    </row>
    <row r="1079" spans="1:13" x14ac:dyDescent="0.25">
      <c r="A1079" t="str">
        <f t="shared" si="16"/>
        <v>43927Louisiana</v>
      </c>
      <c r="B1079" t="s">
        <v>147</v>
      </c>
      <c r="C1079" t="s">
        <v>148</v>
      </c>
      <c r="D1079" t="s">
        <v>81</v>
      </c>
      <c r="F1079" s="6">
        <v>43927</v>
      </c>
      <c r="G1079">
        <v>-40</v>
      </c>
      <c r="H1079">
        <v>-13</v>
      </c>
      <c r="I1079">
        <v>-19</v>
      </c>
      <c r="J1079">
        <v>-47</v>
      </c>
      <c r="K1079">
        <v>-43</v>
      </c>
      <c r="L1079">
        <v>18</v>
      </c>
      <c r="M1079" t="str">
        <f>VLOOKUP(D1079,StateLookup!A:A,1,FALSE)</f>
        <v>Louisiana</v>
      </c>
    </row>
    <row r="1080" spans="1:13" x14ac:dyDescent="0.25">
      <c r="A1080" t="str">
        <f t="shared" si="16"/>
        <v>43928Louisiana</v>
      </c>
      <c r="B1080" t="s">
        <v>147</v>
      </c>
      <c r="C1080" t="s">
        <v>148</v>
      </c>
      <c r="D1080" t="s">
        <v>81</v>
      </c>
      <c r="F1080" s="6">
        <v>43928</v>
      </c>
      <c r="G1080">
        <v>-41</v>
      </c>
      <c r="H1080">
        <v>-9</v>
      </c>
      <c r="I1080">
        <v>-19</v>
      </c>
      <c r="J1080">
        <v>-44</v>
      </c>
      <c r="K1080">
        <v>-45</v>
      </c>
      <c r="L1080">
        <v>18</v>
      </c>
      <c r="M1080" t="str">
        <f>VLOOKUP(D1080,StateLookup!A:A,1,FALSE)</f>
        <v>Louisiana</v>
      </c>
    </row>
    <row r="1081" spans="1:13" x14ac:dyDescent="0.25">
      <c r="A1081" t="str">
        <f t="shared" si="16"/>
        <v>43929Louisiana</v>
      </c>
      <c r="B1081" t="s">
        <v>147</v>
      </c>
      <c r="C1081" t="s">
        <v>148</v>
      </c>
      <c r="D1081" t="s">
        <v>81</v>
      </c>
      <c r="F1081" s="6">
        <v>43929</v>
      </c>
      <c r="G1081">
        <v>-39</v>
      </c>
      <c r="H1081">
        <v>-9</v>
      </c>
      <c r="I1081">
        <v>-9</v>
      </c>
      <c r="J1081">
        <v>-42</v>
      </c>
      <c r="K1081">
        <v>-46</v>
      </c>
      <c r="L1081">
        <v>17</v>
      </c>
      <c r="M1081" t="str">
        <f>VLOOKUP(D1081,StateLookup!A:A,1,FALSE)</f>
        <v>Louisiana</v>
      </c>
    </row>
    <row r="1082" spans="1:13" x14ac:dyDescent="0.25">
      <c r="A1082" t="str">
        <f t="shared" si="16"/>
        <v>43930Louisiana</v>
      </c>
      <c r="B1082" t="s">
        <v>147</v>
      </c>
      <c r="C1082" t="s">
        <v>148</v>
      </c>
      <c r="D1082" t="s">
        <v>81</v>
      </c>
      <c r="F1082" s="6">
        <v>43930</v>
      </c>
      <c r="G1082">
        <v>-38</v>
      </c>
      <c r="H1082">
        <v>-3</v>
      </c>
      <c r="I1082">
        <v>-15</v>
      </c>
      <c r="J1082">
        <v>-45</v>
      </c>
      <c r="K1082">
        <v>-46</v>
      </c>
      <c r="L1082">
        <v>18</v>
      </c>
      <c r="M1082" t="str">
        <f>VLOOKUP(D1082,StateLookup!A:A,1,FALSE)</f>
        <v>Louisiana</v>
      </c>
    </row>
    <row r="1083" spans="1:13" x14ac:dyDescent="0.25">
      <c r="A1083" t="str">
        <f t="shared" si="16"/>
        <v>43931Louisiana</v>
      </c>
      <c r="B1083" t="s">
        <v>147</v>
      </c>
      <c r="C1083" t="s">
        <v>148</v>
      </c>
      <c r="D1083" t="s">
        <v>81</v>
      </c>
      <c r="F1083" s="6">
        <v>43931</v>
      </c>
      <c r="G1083">
        <v>-44</v>
      </c>
      <c r="H1083">
        <v>-6</v>
      </c>
      <c r="I1083">
        <v>-19</v>
      </c>
      <c r="J1083">
        <v>-54</v>
      </c>
      <c r="K1083">
        <v>-58</v>
      </c>
      <c r="L1083">
        <v>24</v>
      </c>
      <c r="M1083" t="str">
        <f>VLOOKUP(D1083,StateLookup!A:A,1,FALSE)</f>
        <v>Louisiana</v>
      </c>
    </row>
    <row r="1084" spans="1:13" x14ac:dyDescent="0.25">
      <c r="A1084" t="str">
        <f t="shared" si="16"/>
        <v>43932Louisiana</v>
      </c>
      <c r="B1084" t="s">
        <v>147</v>
      </c>
      <c r="C1084" t="s">
        <v>148</v>
      </c>
      <c r="D1084" t="s">
        <v>81</v>
      </c>
      <c r="F1084" s="6">
        <v>43932</v>
      </c>
      <c r="G1084">
        <v>-45</v>
      </c>
      <c r="H1084">
        <v>-2</v>
      </c>
      <c r="I1084">
        <v>-35</v>
      </c>
      <c r="J1084">
        <v>-54</v>
      </c>
      <c r="K1084">
        <v>-36</v>
      </c>
      <c r="L1084">
        <v>14</v>
      </c>
      <c r="M1084" t="str">
        <f>VLOOKUP(D1084,StateLookup!A:A,1,FALSE)</f>
        <v>Louisiana</v>
      </c>
    </row>
    <row r="1085" spans="1:13" x14ac:dyDescent="0.25">
      <c r="A1085" t="str">
        <f t="shared" si="16"/>
        <v>43876Maine</v>
      </c>
      <c r="B1085" t="s">
        <v>147</v>
      </c>
      <c r="C1085" t="s">
        <v>148</v>
      </c>
      <c r="D1085" t="s">
        <v>82</v>
      </c>
      <c r="F1085" s="6">
        <v>43876</v>
      </c>
      <c r="G1085">
        <v>4</v>
      </c>
      <c r="H1085">
        <v>-3</v>
      </c>
      <c r="I1085">
        <v>-6</v>
      </c>
      <c r="J1085">
        <v>13</v>
      </c>
      <c r="K1085">
        <v>-3</v>
      </c>
      <c r="L1085">
        <v>1</v>
      </c>
      <c r="M1085" t="str">
        <f>VLOOKUP(D1085,StateLookup!A:A,1,FALSE)</f>
        <v>Maine</v>
      </c>
    </row>
    <row r="1086" spans="1:13" x14ac:dyDescent="0.25">
      <c r="A1086" t="str">
        <f t="shared" si="16"/>
        <v>43877Maine</v>
      </c>
      <c r="B1086" t="s">
        <v>147</v>
      </c>
      <c r="C1086" t="s">
        <v>148</v>
      </c>
      <c r="D1086" t="s">
        <v>82</v>
      </c>
      <c r="F1086" s="6">
        <v>43877</v>
      </c>
      <c r="G1086">
        <v>14</v>
      </c>
      <c r="H1086">
        <v>8</v>
      </c>
      <c r="I1086">
        <v>47</v>
      </c>
      <c r="J1086">
        <v>17</v>
      </c>
      <c r="K1086">
        <v>3</v>
      </c>
      <c r="L1086">
        <v>-2</v>
      </c>
      <c r="M1086" t="str">
        <f>VLOOKUP(D1086,StateLookup!A:A,1,FALSE)</f>
        <v>Maine</v>
      </c>
    </row>
    <row r="1087" spans="1:13" x14ac:dyDescent="0.25">
      <c r="A1087" t="str">
        <f t="shared" si="16"/>
        <v>43878Maine</v>
      </c>
      <c r="B1087" t="s">
        <v>147</v>
      </c>
      <c r="C1087" t="s">
        <v>148</v>
      </c>
      <c r="D1087" t="s">
        <v>82</v>
      </c>
      <c r="F1087" s="6">
        <v>43878</v>
      </c>
      <c r="G1087">
        <v>15</v>
      </c>
      <c r="H1087">
        <v>5</v>
      </c>
      <c r="I1087">
        <v>32</v>
      </c>
      <c r="J1087">
        <v>12</v>
      </c>
      <c r="K1087">
        <v>-33</v>
      </c>
      <c r="L1087">
        <v>6</v>
      </c>
      <c r="M1087" t="str">
        <f>VLOOKUP(D1087,StateLookup!A:A,1,FALSE)</f>
        <v>Maine</v>
      </c>
    </row>
    <row r="1088" spans="1:13" x14ac:dyDescent="0.25">
      <c r="A1088" t="str">
        <f t="shared" si="16"/>
        <v>43879Maine</v>
      </c>
      <c r="B1088" t="s">
        <v>147</v>
      </c>
      <c r="C1088" t="s">
        <v>148</v>
      </c>
      <c r="D1088" t="s">
        <v>82</v>
      </c>
      <c r="F1088" s="6">
        <v>43879</v>
      </c>
      <c r="G1088">
        <v>-9</v>
      </c>
      <c r="H1088">
        <v>-7</v>
      </c>
      <c r="I1088">
        <v>-8</v>
      </c>
      <c r="J1088">
        <v>4</v>
      </c>
      <c r="K1088">
        <v>-13</v>
      </c>
      <c r="L1088">
        <v>5</v>
      </c>
      <c r="M1088" t="str">
        <f>VLOOKUP(D1088,StateLookup!A:A,1,FALSE)</f>
        <v>Maine</v>
      </c>
    </row>
    <row r="1089" spans="1:13" x14ac:dyDescent="0.25">
      <c r="A1089" t="str">
        <f t="shared" si="16"/>
        <v>43880Maine</v>
      </c>
      <c r="B1089" t="s">
        <v>147</v>
      </c>
      <c r="C1089" t="s">
        <v>148</v>
      </c>
      <c r="D1089" t="s">
        <v>82</v>
      </c>
      <c r="F1089" s="6">
        <v>43880</v>
      </c>
      <c r="G1089">
        <v>6</v>
      </c>
      <c r="H1089">
        <v>-1</v>
      </c>
      <c r="I1089">
        <v>5</v>
      </c>
      <c r="J1089">
        <v>13</v>
      </c>
      <c r="K1089">
        <v>-12</v>
      </c>
      <c r="L1089">
        <v>2</v>
      </c>
      <c r="M1089" t="str">
        <f>VLOOKUP(D1089,StateLookup!A:A,1,FALSE)</f>
        <v>Maine</v>
      </c>
    </row>
    <row r="1090" spans="1:13" x14ac:dyDescent="0.25">
      <c r="A1090" t="str">
        <f t="shared" si="16"/>
        <v>43881Maine</v>
      </c>
      <c r="B1090" t="s">
        <v>147</v>
      </c>
      <c r="C1090" t="s">
        <v>148</v>
      </c>
      <c r="D1090" t="s">
        <v>82</v>
      </c>
      <c r="F1090" s="6">
        <v>43881</v>
      </c>
      <c r="G1090">
        <v>8</v>
      </c>
      <c r="H1090">
        <v>2</v>
      </c>
      <c r="I1090">
        <v>5</v>
      </c>
      <c r="J1090">
        <v>8</v>
      </c>
      <c r="K1090">
        <v>-9</v>
      </c>
      <c r="L1090">
        <v>2</v>
      </c>
      <c r="M1090" t="str">
        <f>VLOOKUP(D1090,StateLookup!A:A,1,FALSE)</f>
        <v>Maine</v>
      </c>
    </row>
    <row r="1091" spans="1:13" x14ac:dyDescent="0.25">
      <c r="A1091" t="str">
        <f t="shared" ref="A1091:A1154" si="17">F1091&amp;D1091</f>
        <v>43882Maine</v>
      </c>
      <c r="B1091" t="s">
        <v>147</v>
      </c>
      <c r="C1091" t="s">
        <v>148</v>
      </c>
      <c r="D1091" t="s">
        <v>82</v>
      </c>
      <c r="F1091" s="6">
        <v>43882</v>
      </c>
      <c r="G1091">
        <v>3</v>
      </c>
      <c r="H1091">
        <v>-4</v>
      </c>
      <c r="I1091">
        <v>-2</v>
      </c>
      <c r="J1091">
        <v>4</v>
      </c>
      <c r="K1091">
        <v>-11</v>
      </c>
      <c r="L1091">
        <v>3</v>
      </c>
      <c r="M1091" t="str">
        <f>VLOOKUP(D1091,StateLookup!A:A,1,FALSE)</f>
        <v>Maine</v>
      </c>
    </row>
    <row r="1092" spans="1:13" x14ac:dyDescent="0.25">
      <c r="A1092" t="str">
        <f t="shared" si="17"/>
        <v>43883Maine</v>
      </c>
      <c r="B1092" t="s">
        <v>147</v>
      </c>
      <c r="C1092" t="s">
        <v>148</v>
      </c>
      <c r="D1092" t="s">
        <v>82</v>
      </c>
      <c r="F1092" s="6">
        <v>43883</v>
      </c>
      <c r="G1092">
        <v>6</v>
      </c>
      <c r="H1092">
        <v>-3</v>
      </c>
      <c r="I1092">
        <v>23</v>
      </c>
      <c r="J1092">
        <v>10</v>
      </c>
      <c r="K1092">
        <v>-1</v>
      </c>
      <c r="L1092">
        <v>-1</v>
      </c>
      <c r="M1092" t="str">
        <f>VLOOKUP(D1092,StateLookup!A:A,1,FALSE)</f>
        <v>Maine</v>
      </c>
    </row>
    <row r="1093" spans="1:13" x14ac:dyDescent="0.25">
      <c r="A1093" t="str">
        <f t="shared" si="17"/>
        <v>43884Maine</v>
      </c>
      <c r="B1093" t="s">
        <v>147</v>
      </c>
      <c r="C1093" t="s">
        <v>148</v>
      </c>
      <c r="D1093" t="s">
        <v>82</v>
      </c>
      <c r="F1093" s="6">
        <v>43884</v>
      </c>
      <c r="G1093">
        <v>14</v>
      </c>
      <c r="H1093">
        <v>10</v>
      </c>
      <c r="I1093">
        <v>55</v>
      </c>
      <c r="J1093">
        <v>33</v>
      </c>
      <c r="K1093">
        <v>6</v>
      </c>
      <c r="L1093">
        <v>-2</v>
      </c>
      <c r="M1093" t="str">
        <f>VLOOKUP(D1093,StateLookup!A:A,1,FALSE)</f>
        <v>Maine</v>
      </c>
    </row>
    <row r="1094" spans="1:13" x14ac:dyDescent="0.25">
      <c r="A1094" t="str">
        <f t="shared" si="17"/>
        <v>43885Maine</v>
      </c>
      <c r="B1094" t="s">
        <v>147</v>
      </c>
      <c r="C1094" t="s">
        <v>148</v>
      </c>
      <c r="D1094" t="s">
        <v>82</v>
      </c>
      <c r="F1094" s="6">
        <v>43885</v>
      </c>
      <c r="G1094">
        <v>6</v>
      </c>
      <c r="H1094">
        <v>4</v>
      </c>
      <c r="I1094">
        <v>22</v>
      </c>
      <c r="J1094">
        <v>8</v>
      </c>
      <c r="K1094">
        <v>3</v>
      </c>
      <c r="L1094">
        <v>0</v>
      </c>
      <c r="M1094" t="str">
        <f>VLOOKUP(D1094,StateLookup!A:A,1,FALSE)</f>
        <v>Maine</v>
      </c>
    </row>
    <row r="1095" spans="1:13" x14ac:dyDescent="0.25">
      <c r="A1095" t="str">
        <f t="shared" si="17"/>
        <v>43886Maine</v>
      </c>
      <c r="B1095" t="s">
        <v>147</v>
      </c>
      <c r="C1095" t="s">
        <v>148</v>
      </c>
      <c r="D1095" t="s">
        <v>82</v>
      </c>
      <c r="F1095" s="6">
        <v>43886</v>
      </c>
      <c r="G1095">
        <v>4</v>
      </c>
      <c r="H1095">
        <v>0</v>
      </c>
      <c r="I1095">
        <v>11</v>
      </c>
      <c r="J1095">
        <v>6</v>
      </c>
      <c r="K1095">
        <v>3</v>
      </c>
      <c r="L1095">
        <v>0</v>
      </c>
      <c r="M1095" t="str">
        <f>VLOOKUP(D1095,StateLookup!A:A,1,FALSE)</f>
        <v>Maine</v>
      </c>
    </row>
    <row r="1096" spans="1:13" x14ac:dyDescent="0.25">
      <c r="A1096" t="str">
        <f t="shared" si="17"/>
        <v>43887Maine</v>
      </c>
      <c r="B1096" t="s">
        <v>147</v>
      </c>
      <c r="C1096" t="s">
        <v>148</v>
      </c>
      <c r="D1096" t="s">
        <v>82</v>
      </c>
      <c r="F1096" s="6">
        <v>43887</v>
      </c>
      <c r="G1096">
        <v>12</v>
      </c>
      <c r="H1096">
        <v>9</v>
      </c>
      <c r="I1096">
        <v>8</v>
      </c>
      <c r="J1096">
        <v>12</v>
      </c>
      <c r="K1096">
        <v>2</v>
      </c>
      <c r="L1096">
        <v>-1</v>
      </c>
      <c r="M1096" t="str">
        <f>VLOOKUP(D1096,StateLookup!A:A,1,FALSE)</f>
        <v>Maine</v>
      </c>
    </row>
    <row r="1097" spans="1:13" x14ac:dyDescent="0.25">
      <c r="A1097" t="str">
        <f t="shared" si="17"/>
        <v>43888Maine</v>
      </c>
      <c r="B1097" t="s">
        <v>147</v>
      </c>
      <c r="C1097" t="s">
        <v>148</v>
      </c>
      <c r="D1097" t="s">
        <v>82</v>
      </c>
      <c r="F1097" s="6">
        <v>43888</v>
      </c>
      <c r="G1097">
        <v>-10</v>
      </c>
      <c r="H1097">
        <v>-11</v>
      </c>
      <c r="I1097">
        <v>-16</v>
      </c>
      <c r="J1097">
        <v>-9</v>
      </c>
      <c r="K1097">
        <v>-5</v>
      </c>
      <c r="L1097">
        <v>5</v>
      </c>
      <c r="M1097" t="str">
        <f>VLOOKUP(D1097,StateLookup!A:A,1,FALSE)</f>
        <v>Maine</v>
      </c>
    </row>
    <row r="1098" spans="1:13" x14ac:dyDescent="0.25">
      <c r="A1098" t="str">
        <f t="shared" si="17"/>
        <v>43889Maine</v>
      </c>
      <c r="B1098" t="s">
        <v>147</v>
      </c>
      <c r="C1098" t="s">
        <v>148</v>
      </c>
      <c r="D1098" t="s">
        <v>82</v>
      </c>
      <c r="F1098" s="6">
        <v>43889</v>
      </c>
      <c r="G1098">
        <v>8</v>
      </c>
      <c r="H1098">
        <v>1</v>
      </c>
      <c r="I1098">
        <v>2</v>
      </c>
      <c r="J1098">
        <v>9</v>
      </c>
      <c r="K1098">
        <v>2</v>
      </c>
      <c r="L1098">
        <v>0</v>
      </c>
      <c r="M1098" t="str">
        <f>VLOOKUP(D1098,StateLookup!A:A,1,FALSE)</f>
        <v>Maine</v>
      </c>
    </row>
    <row r="1099" spans="1:13" x14ac:dyDescent="0.25">
      <c r="A1099" t="str">
        <f t="shared" si="17"/>
        <v>43890Maine</v>
      </c>
      <c r="B1099" t="s">
        <v>147</v>
      </c>
      <c r="C1099" t="s">
        <v>148</v>
      </c>
      <c r="D1099" t="s">
        <v>82</v>
      </c>
      <c r="F1099" s="6">
        <v>43890</v>
      </c>
      <c r="G1099">
        <v>10</v>
      </c>
      <c r="H1099">
        <v>-1</v>
      </c>
      <c r="I1099">
        <v>1</v>
      </c>
      <c r="J1099">
        <v>15</v>
      </c>
      <c r="K1099">
        <v>1</v>
      </c>
      <c r="L1099">
        <v>-1</v>
      </c>
      <c r="M1099" t="str">
        <f>VLOOKUP(D1099,StateLookup!A:A,1,FALSE)</f>
        <v>Maine</v>
      </c>
    </row>
    <row r="1100" spans="1:13" x14ac:dyDescent="0.25">
      <c r="A1100" t="str">
        <f t="shared" si="17"/>
        <v>43891Maine</v>
      </c>
      <c r="B1100" t="s">
        <v>147</v>
      </c>
      <c r="C1100" t="s">
        <v>148</v>
      </c>
      <c r="D1100" t="s">
        <v>82</v>
      </c>
      <c r="F1100" s="6">
        <v>43891</v>
      </c>
      <c r="G1100">
        <v>19</v>
      </c>
      <c r="H1100">
        <v>12</v>
      </c>
      <c r="I1100">
        <v>19</v>
      </c>
      <c r="J1100">
        <v>26</v>
      </c>
      <c r="K1100">
        <v>6</v>
      </c>
      <c r="L1100">
        <v>-2</v>
      </c>
      <c r="M1100" t="str">
        <f>VLOOKUP(D1100,StateLookup!A:A,1,FALSE)</f>
        <v>Maine</v>
      </c>
    </row>
    <row r="1101" spans="1:13" x14ac:dyDescent="0.25">
      <c r="A1101" t="str">
        <f t="shared" si="17"/>
        <v>43892Maine</v>
      </c>
      <c r="B1101" t="s">
        <v>147</v>
      </c>
      <c r="C1101" t="s">
        <v>148</v>
      </c>
      <c r="D1101" t="s">
        <v>82</v>
      </c>
      <c r="F1101" s="6">
        <v>43892</v>
      </c>
      <c r="G1101">
        <v>7</v>
      </c>
      <c r="H1101">
        <v>5</v>
      </c>
      <c r="I1101">
        <v>6</v>
      </c>
      <c r="J1101">
        <v>9</v>
      </c>
      <c r="K1101">
        <v>3</v>
      </c>
      <c r="L1101">
        <v>0</v>
      </c>
      <c r="M1101" t="str">
        <f>VLOOKUP(D1101,StateLookup!A:A,1,FALSE)</f>
        <v>Maine</v>
      </c>
    </row>
    <row r="1102" spans="1:13" x14ac:dyDescent="0.25">
      <c r="A1102" t="str">
        <f t="shared" si="17"/>
        <v>43893Maine</v>
      </c>
      <c r="B1102" t="s">
        <v>147</v>
      </c>
      <c r="C1102" t="s">
        <v>148</v>
      </c>
      <c r="D1102" t="s">
        <v>82</v>
      </c>
      <c r="F1102" s="6">
        <v>43893</v>
      </c>
      <c r="G1102">
        <v>20</v>
      </c>
      <c r="H1102">
        <v>10</v>
      </c>
      <c r="I1102">
        <v>55</v>
      </c>
      <c r="J1102">
        <v>12</v>
      </c>
      <c r="K1102">
        <v>2</v>
      </c>
      <c r="L1102">
        <v>-2</v>
      </c>
      <c r="M1102" t="str">
        <f>VLOOKUP(D1102,StateLookup!A:A,1,FALSE)</f>
        <v>Maine</v>
      </c>
    </row>
    <row r="1103" spans="1:13" x14ac:dyDescent="0.25">
      <c r="A1103" t="str">
        <f t="shared" si="17"/>
        <v>43894Maine</v>
      </c>
      <c r="B1103" t="s">
        <v>147</v>
      </c>
      <c r="C1103" t="s">
        <v>148</v>
      </c>
      <c r="D1103" t="s">
        <v>82</v>
      </c>
      <c r="F1103" s="6">
        <v>43894</v>
      </c>
      <c r="G1103">
        <v>8</v>
      </c>
      <c r="H1103">
        <v>3</v>
      </c>
      <c r="I1103">
        <v>0</v>
      </c>
      <c r="J1103">
        <v>8</v>
      </c>
      <c r="K1103">
        <v>1</v>
      </c>
      <c r="L1103">
        <v>0</v>
      </c>
      <c r="M1103" t="str">
        <f>VLOOKUP(D1103,StateLookup!A:A,1,FALSE)</f>
        <v>Maine</v>
      </c>
    </row>
    <row r="1104" spans="1:13" x14ac:dyDescent="0.25">
      <c r="A1104" t="str">
        <f t="shared" si="17"/>
        <v>43895Maine</v>
      </c>
      <c r="B1104" t="s">
        <v>147</v>
      </c>
      <c r="C1104" t="s">
        <v>148</v>
      </c>
      <c r="D1104" t="s">
        <v>82</v>
      </c>
      <c r="F1104" s="6">
        <v>43895</v>
      </c>
      <c r="G1104">
        <v>9</v>
      </c>
      <c r="H1104">
        <v>7</v>
      </c>
      <c r="I1104">
        <v>26</v>
      </c>
      <c r="J1104">
        <v>8</v>
      </c>
      <c r="K1104">
        <v>4</v>
      </c>
      <c r="L1104">
        <v>-1</v>
      </c>
      <c r="M1104" t="str">
        <f>VLOOKUP(D1104,StateLookup!A:A,1,FALSE)</f>
        <v>Maine</v>
      </c>
    </row>
    <row r="1105" spans="1:13" x14ac:dyDescent="0.25">
      <c r="A1105" t="str">
        <f t="shared" si="17"/>
        <v>43896Maine</v>
      </c>
      <c r="B1105" t="s">
        <v>147</v>
      </c>
      <c r="C1105" t="s">
        <v>148</v>
      </c>
      <c r="D1105" t="s">
        <v>82</v>
      </c>
      <c r="F1105" s="6">
        <v>43896</v>
      </c>
      <c r="G1105">
        <v>5</v>
      </c>
      <c r="H1105">
        <v>0</v>
      </c>
      <c r="I1105">
        <v>6</v>
      </c>
      <c r="J1105">
        <v>5</v>
      </c>
      <c r="K1105">
        <v>2</v>
      </c>
      <c r="L1105">
        <v>0</v>
      </c>
      <c r="M1105" t="str">
        <f>VLOOKUP(D1105,StateLookup!A:A,1,FALSE)</f>
        <v>Maine</v>
      </c>
    </row>
    <row r="1106" spans="1:13" x14ac:dyDescent="0.25">
      <c r="A1106" t="str">
        <f t="shared" si="17"/>
        <v>43897Maine</v>
      </c>
      <c r="B1106" t="s">
        <v>147</v>
      </c>
      <c r="C1106" t="s">
        <v>148</v>
      </c>
      <c r="D1106" t="s">
        <v>82</v>
      </c>
      <c r="F1106" s="6">
        <v>43897</v>
      </c>
      <c r="G1106">
        <v>9</v>
      </c>
      <c r="H1106">
        <v>-1</v>
      </c>
      <c r="I1106">
        <v>-1</v>
      </c>
      <c r="J1106">
        <v>9</v>
      </c>
      <c r="K1106">
        <v>1</v>
      </c>
      <c r="L1106">
        <v>0</v>
      </c>
      <c r="M1106" t="str">
        <f>VLOOKUP(D1106,StateLookup!A:A,1,FALSE)</f>
        <v>Maine</v>
      </c>
    </row>
    <row r="1107" spans="1:13" x14ac:dyDescent="0.25">
      <c r="A1107" t="str">
        <f t="shared" si="17"/>
        <v>43898Maine</v>
      </c>
      <c r="B1107" t="s">
        <v>147</v>
      </c>
      <c r="C1107" t="s">
        <v>148</v>
      </c>
      <c r="D1107" t="s">
        <v>82</v>
      </c>
      <c r="F1107" s="6">
        <v>43898</v>
      </c>
      <c r="G1107">
        <v>18</v>
      </c>
      <c r="H1107">
        <v>11</v>
      </c>
      <c r="I1107">
        <v>58</v>
      </c>
      <c r="J1107">
        <v>32</v>
      </c>
      <c r="K1107">
        <v>7</v>
      </c>
      <c r="L1107">
        <v>-2</v>
      </c>
      <c r="M1107" t="str">
        <f>VLOOKUP(D1107,StateLookup!A:A,1,FALSE)</f>
        <v>Maine</v>
      </c>
    </row>
    <row r="1108" spans="1:13" x14ac:dyDescent="0.25">
      <c r="A1108" t="str">
        <f t="shared" si="17"/>
        <v>43899Maine</v>
      </c>
      <c r="B1108" t="s">
        <v>147</v>
      </c>
      <c r="C1108" t="s">
        <v>148</v>
      </c>
      <c r="D1108" t="s">
        <v>82</v>
      </c>
      <c r="F1108" s="6">
        <v>43899</v>
      </c>
      <c r="G1108">
        <v>8</v>
      </c>
      <c r="H1108">
        <v>7</v>
      </c>
      <c r="I1108">
        <v>50</v>
      </c>
      <c r="J1108">
        <v>8</v>
      </c>
      <c r="K1108">
        <v>2</v>
      </c>
      <c r="L1108">
        <v>0</v>
      </c>
      <c r="M1108" t="str">
        <f>VLOOKUP(D1108,StateLookup!A:A,1,FALSE)</f>
        <v>Maine</v>
      </c>
    </row>
    <row r="1109" spans="1:13" x14ac:dyDescent="0.25">
      <c r="A1109" t="str">
        <f t="shared" si="17"/>
        <v>43900Maine</v>
      </c>
      <c r="B1109" t="s">
        <v>147</v>
      </c>
      <c r="C1109" t="s">
        <v>148</v>
      </c>
      <c r="D1109" t="s">
        <v>82</v>
      </c>
      <c r="F1109" s="6">
        <v>43900</v>
      </c>
      <c r="G1109">
        <v>5</v>
      </c>
      <c r="H1109">
        <v>4</v>
      </c>
      <c r="I1109">
        <v>21</v>
      </c>
      <c r="J1109">
        <v>6</v>
      </c>
      <c r="K1109">
        <v>2</v>
      </c>
      <c r="L1109">
        <v>1</v>
      </c>
      <c r="M1109" t="str">
        <f>VLOOKUP(D1109,StateLookup!A:A,1,FALSE)</f>
        <v>Maine</v>
      </c>
    </row>
    <row r="1110" spans="1:13" x14ac:dyDescent="0.25">
      <c r="A1110" t="str">
        <f t="shared" si="17"/>
        <v>43901Maine</v>
      </c>
      <c r="B1110" t="s">
        <v>147</v>
      </c>
      <c r="C1110" t="s">
        <v>148</v>
      </c>
      <c r="D1110" t="s">
        <v>82</v>
      </c>
      <c r="F1110" s="6">
        <v>43901</v>
      </c>
      <c r="G1110">
        <v>10</v>
      </c>
      <c r="H1110">
        <v>11</v>
      </c>
      <c r="I1110">
        <v>24</v>
      </c>
      <c r="J1110">
        <v>5</v>
      </c>
      <c r="K1110">
        <v>1</v>
      </c>
      <c r="L1110">
        <v>0</v>
      </c>
      <c r="M1110" t="str">
        <f>VLOOKUP(D1110,StateLookup!A:A,1,FALSE)</f>
        <v>Maine</v>
      </c>
    </row>
    <row r="1111" spans="1:13" x14ac:dyDescent="0.25">
      <c r="A1111" t="str">
        <f t="shared" si="17"/>
        <v>43902Maine</v>
      </c>
      <c r="B1111" t="s">
        <v>147</v>
      </c>
      <c r="C1111" t="s">
        <v>148</v>
      </c>
      <c r="D1111" t="s">
        <v>82</v>
      </c>
      <c r="F1111" s="6">
        <v>43902</v>
      </c>
      <c r="G1111">
        <v>9</v>
      </c>
      <c r="H1111">
        <v>28</v>
      </c>
      <c r="I1111">
        <v>18</v>
      </c>
      <c r="J1111">
        <v>4</v>
      </c>
      <c r="K1111">
        <v>3</v>
      </c>
      <c r="L1111">
        <v>0</v>
      </c>
      <c r="M1111" t="str">
        <f>VLOOKUP(D1111,StateLookup!A:A,1,FALSE)</f>
        <v>Maine</v>
      </c>
    </row>
    <row r="1112" spans="1:13" x14ac:dyDescent="0.25">
      <c r="A1112" t="str">
        <f t="shared" si="17"/>
        <v>43903Maine</v>
      </c>
      <c r="B1112" t="s">
        <v>147</v>
      </c>
      <c r="C1112" t="s">
        <v>148</v>
      </c>
      <c r="D1112" t="s">
        <v>82</v>
      </c>
      <c r="F1112" s="6">
        <v>43903</v>
      </c>
      <c r="G1112">
        <v>-4</v>
      </c>
      <c r="H1112">
        <v>17</v>
      </c>
      <c r="I1112">
        <v>-19</v>
      </c>
      <c r="J1112">
        <v>-9</v>
      </c>
      <c r="K1112">
        <v>-3</v>
      </c>
      <c r="L1112">
        <v>4</v>
      </c>
      <c r="M1112" t="str">
        <f>VLOOKUP(D1112,StateLookup!A:A,1,FALSE)</f>
        <v>Maine</v>
      </c>
    </row>
    <row r="1113" spans="1:13" x14ac:dyDescent="0.25">
      <c r="A1113" t="str">
        <f t="shared" si="17"/>
        <v>43904Maine</v>
      </c>
      <c r="B1113" t="s">
        <v>147</v>
      </c>
      <c r="C1113" t="s">
        <v>148</v>
      </c>
      <c r="D1113" t="s">
        <v>82</v>
      </c>
      <c r="F1113" s="6">
        <v>43904</v>
      </c>
      <c r="G1113">
        <v>-1</v>
      </c>
      <c r="H1113">
        <v>19</v>
      </c>
      <c r="I1113">
        <v>18</v>
      </c>
      <c r="J1113">
        <v>-6</v>
      </c>
      <c r="K1113">
        <v>-1</v>
      </c>
      <c r="L1113">
        <v>2</v>
      </c>
      <c r="M1113" t="str">
        <f>VLOOKUP(D1113,StateLookup!A:A,1,FALSE)</f>
        <v>Maine</v>
      </c>
    </row>
    <row r="1114" spans="1:13" x14ac:dyDescent="0.25">
      <c r="A1114" t="str">
        <f t="shared" si="17"/>
        <v>43905Maine</v>
      </c>
      <c r="B1114" t="s">
        <v>147</v>
      </c>
      <c r="C1114" t="s">
        <v>148</v>
      </c>
      <c r="D1114" t="s">
        <v>82</v>
      </c>
      <c r="F1114" s="6">
        <v>43905</v>
      </c>
      <c r="G1114">
        <v>0</v>
      </c>
      <c r="H1114">
        <v>26</v>
      </c>
      <c r="I1114">
        <v>39</v>
      </c>
      <c r="J1114">
        <v>0</v>
      </c>
      <c r="K1114">
        <v>2</v>
      </c>
      <c r="L1114">
        <v>2</v>
      </c>
      <c r="M1114" t="str">
        <f>VLOOKUP(D1114,StateLookup!A:A,1,FALSE)</f>
        <v>Maine</v>
      </c>
    </row>
    <row r="1115" spans="1:13" x14ac:dyDescent="0.25">
      <c r="A1115" t="str">
        <f t="shared" si="17"/>
        <v>43906Maine</v>
      </c>
      <c r="B1115" t="s">
        <v>147</v>
      </c>
      <c r="C1115" t="s">
        <v>148</v>
      </c>
      <c r="D1115" t="s">
        <v>82</v>
      </c>
      <c r="F1115" s="6">
        <v>43906</v>
      </c>
      <c r="G1115">
        <v>-7</v>
      </c>
      <c r="H1115">
        <v>24</v>
      </c>
      <c r="I1115">
        <v>14</v>
      </c>
      <c r="J1115">
        <v>-11</v>
      </c>
      <c r="K1115">
        <v>-14</v>
      </c>
      <c r="L1115">
        <v>6</v>
      </c>
      <c r="M1115" t="str">
        <f>VLOOKUP(D1115,StateLookup!A:A,1,FALSE)</f>
        <v>Maine</v>
      </c>
    </row>
    <row r="1116" spans="1:13" x14ac:dyDescent="0.25">
      <c r="A1116" t="str">
        <f t="shared" si="17"/>
        <v>43907Maine</v>
      </c>
      <c r="B1116" t="s">
        <v>147</v>
      </c>
      <c r="C1116" t="s">
        <v>148</v>
      </c>
      <c r="D1116" t="s">
        <v>82</v>
      </c>
      <c r="F1116" s="6">
        <v>43907</v>
      </c>
      <c r="G1116">
        <v>-24</v>
      </c>
      <c r="H1116">
        <v>7</v>
      </c>
      <c r="I1116">
        <v>-19</v>
      </c>
      <c r="J1116">
        <v>-18</v>
      </c>
      <c r="K1116">
        <v>-23</v>
      </c>
      <c r="L1116">
        <v>11</v>
      </c>
      <c r="M1116" t="str">
        <f>VLOOKUP(D1116,StateLookup!A:A,1,FALSE)</f>
        <v>Maine</v>
      </c>
    </row>
    <row r="1117" spans="1:13" x14ac:dyDescent="0.25">
      <c r="A1117" t="str">
        <f t="shared" si="17"/>
        <v>43908Maine</v>
      </c>
      <c r="B1117" t="s">
        <v>147</v>
      </c>
      <c r="C1117" t="s">
        <v>148</v>
      </c>
      <c r="D1117" t="s">
        <v>82</v>
      </c>
      <c r="F1117" s="6">
        <v>43908</v>
      </c>
      <c r="G1117">
        <v>-25</v>
      </c>
      <c r="H1117">
        <v>9</v>
      </c>
      <c r="I1117">
        <v>43</v>
      </c>
      <c r="J1117">
        <v>-18</v>
      </c>
      <c r="K1117">
        <v>-28</v>
      </c>
      <c r="L1117">
        <v>11</v>
      </c>
      <c r="M1117" t="str">
        <f>VLOOKUP(D1117,StateLookup!A:A,1,FALSE)</f>
        <v>Maine</v>
      </c>
    </row>
    <row r="1118" spans="1:13" x14ac:dyDescent="0.25">
      <c r="A1118" t="str">
        <f t="shared" si="17"/>
        <v>43909Maine</v>
      </c>
      <c r="B1118" t="s">
        <v>147</v>
      </c>
      <c r="C1118" t="s">
        <v>148</v>
      </c>
      <c r="D1118" t="s">
        <v>82</v>
      </c>
      <c r="F1118" s="6">
        <v>43909</v>
      </c>
      <c r="G1118">
        <v>-35</v>
      </c>
      <c r="H1118">
        <v>0</v>
      </c>
      <c r="I1118">
        <v>-9</v>
      </c>
      <c r="J1118">
        <v>-30</v>
      </c>
      <c r="K1118">
        <v>-31</v>
      </c>
      <c r="L1118">
        <v>14</v>
      </c>
      <c r="M1118" t="str">
        <f>VLOOKUP(D1118,StateLookup!A:A,1,FALSE)</f>
        <v>Maine</v>
      </c>
    </row>
    <row r="1119" spans="1:13" x14ac:dyDescent="0.25">
      <c r="A1119" t="str">
        <f t="shared" si="17"/>
        <v>43910Maine</v>
      </c>
      <c r="B1119" t="s">
        <v>147</v>
      </c>
      <c r="C1119" t="s">
        <v>148</v>
      </c>
      <c r="D1119" t="s">
        <v>82</v>
      </c>
      <c r="F1119" s="6">
        <v>43910</v>
      </c>
      <c r="G1119">
        <v>-38</v>
      </c>
      <c r="H1119">
        <v>-4</v>
      </c>
      <c r="I1119">
        <v>-1</v>
      </c>
      <c r="J1119">
        <v>-36</v>
      </c>
      <c r="K1119">
        <v>-34</v>
      </c>
      <c r="L1119">
        <v>17</v>
      </c>
      <c r="M1119" t="str">
        <f>VLOOKUP(D1119,StateLookup!A:A,1,FALSE)</f>
        <v>Maine</v>
      </c>
    </row>
    <row r="1120" spans="1:13" x14ac:dyDescent="0.25">
      <c r="A1120" t="str">
        <f t="shared" si="17"/>
        <v>43911Maine</v>
      </c>
      <c r="B1120" t="s">
        <v>147</v>
      </c>
      <c r="C1120" t="s">
        <v>148</v>
      </c>
      <c r="D1120" t="s">
        <v>82</v>
      </c>
      <c r="F1120" s="6">
        <v>43911</v>
      </c>
      <c r="G1120">
        <v>-41</v>
      </c>
      <c r="H1120">
        <v>-9</v>
      </c>
      <c r="I1120">
        <v>36</v>
      </c>
      <c r="J1120">
        <v>-37</v>
      </c>
      <c r="K1120">
        <v>-24</v>
      </c>
      <c r="L1120">
        <v>10</v>
      </c>
      <c r="M1120" t="str">
        <f>VLOOKUP(D1120,StateLookup!A:A,1,FALSE)</f>
        <v>Maine</v>
      </c>
    </row>
    <row r="1121" spans="1:13" x14ac:dyDescent="0.25">
      <c r="A1121" t="str">
        <f t="shared" si="17"/>
        <v>43912Maine</v>
      </c>
      <c r="B1121" t="s">
        <v>147</v>
      </c>
      <c r="C1121" t="s">
        <v>148</v>
      </c>
      <c r="D1121" t="s">
        <v>82</v>
      </c>
      <c r="F1121" s="6">
        <v>43912</v>
      </c>
      <c r="G1121">
        <v>-38</v>
      </c>
      <c r="H1121">
        <v>-8</v>
      </c>
      <c r="I1121">
        <v>52</v>
      </c>
      <c r="J1121">
        <v>-35</v>
      </c>
      <c r="K1121">
        <v>-24</v>
      </c>
      <c r="L1121">
        <v>8</v>
      </c>
      <c r="M1121" t="str">
        <f>VLOOKUP(D1121,StateLookup!A:A,1,FALSE)</f>
        <v>Maine</v>
      </c>
    </row>
    <row r="1122" spans="1:13" x14ac:dyDescent="0.25">
      <c r="A1122" t="str">
        <f t="shared" si="17"/>
        <v>43913Maine</v>
      </c>
      <c r="B1122" t="s">
        <v>147</v>
      </c>
      <c r="C1122" t="s">
        <v>148</v>
      </c>
      <c r="D1122" t="s">
        <v>82</v>
      </c>
      <c r="F1122" s="6">
        <v>43913</v>
      </c>
      <c r="G1122">
        <v>-37</v>
      </c>
      <c r="H1122">
        <v>-9</v>
      </c>
      <c r="I1122">
        <v>-7</v>
      </c>
      <c r="J1122">
        <v>-38</v>
      </c>
      <c r="K1122">
        <v>-36</v>
      </c>
      <c r="L1122">
        <v>15</v>
      </c>
      <c r="M1122" t="str">
        <f>VLOOKUP(D1122,StateLookup!A:A,1,FALSE)</f>
        <v>Maine</v>
      </c>
    </row>
    <row r="1123" spans="1:13" x14ac:dyDescent="0.25">
      <c r="A1123" t="str">
        <f t="shared" si="17"/>
        <v>43914Maine</v>
      </c>
      <c r="B1123" t="s">
        <v>147</v>
      </c>
      <c r="C1123" t="s">
        <v>148</v>
      </c>
      <c r="D1123" t="s">
        <v>82</v>
      </c>
      <c r="F1123" s="6">
        <v>43914</v>
      </c>
      <c r="G1123">
        <v>-43</v>
      </c>
      <c r="H1123">
        <v>-17</v>
      </c>
      <c r="I1123">
        <v>-2</v>
      </c>
      <c r="J1123">
        <v>-40</v>
      </c>
      <c r="K1123">
        <v>-42</v>
      </c>
      <c r="L1123">
        <v>18</v>
      </c>
      <c r="M1123" t="str">
        <f>VLOOKUP(D1123,StateLookup!A:A,1,FALSE)</f>
        <v>Maine</v>
      </c>
    </row>
    <row r="1124" spans="1:13" x14ac:dyDescent="0.25">
      <c r="A1124" t="str">
        <f t="shared" si="17"/>
        <v>43915Maine</v>
      </c>
      <c r="B1124" t="s">
        <v>147</v>
      </c>
      <c r="C1124" t="s">
        <v>148</v>
      </c>
      <c r="D1124" t="s">
        <v>82</v>
      </c>
      <c r="F1124" s="6">
        <v>43915</v>
      </c>
      <c r="G1124">
        <v>-40</v>
      </c>
      <c r="H1124">
        <v>-10</v>
      </c>
      <c r="I1124">
        <v>13</v>
      </c>
      <c r="J1124">
        <v>-42</v>
      </c>
      <c r="K1124">
        <v>-41</v>
      </c>
      <c r="L1124">
        <v>17</v>
      </c>
      <c r="M1124" t="str">
        <f>VLOOKUP(D1124,StateLookup!A:A,1,FALSE)</f>
        <v>Maine</v>
      </c>
    </row>
    <row r="1125" spans="1:13" x14ac:dyDescent="0.25">
      <c r="A1125" t="str">
        <f t="shared" si="17"/>
        <v>43916Maine</v>
      </c>
      <c r="B1125" t="s">
        <v>147</v>
      </c>
      <c r="C1125" t="s">
        <v>148</v>
      </c>
      <c r="D1125" t="s">
        <v>82</v>
      </c>
      <c r="F1125" s="6">
        <v>43916</v>
      </c>
      <c r="G1125">
        <v>-40</v>
      </c>
      <c r="H1125">
        <v>-10</v>
      </c>
      <c r="I1125">
        <v>46</v>
      </c>
      <c r="J1125">
        <v>-42</v>
      </c>
      <c r="K1125">
        <v>-41</v>
      </c>
      <c r="L1125">
        <v>17</v>
      </c>
      <c r="M1125" t="str">
        <f>VLOOKUP(D1125,StateLookup!A:A,1,FALSE)</f>
        <v>Maine</v>
      </c>
    </row>
    <row r="1126" spans="1:13" x14ac:dyDescent="0.25">
      <c r="A1126" t="str">
        <f t="shared" si="17"/>
        <v>43917Maine</v>
      </c>
      <c r="B1126" t="s">
        <v>147</v>
      </c>
      <c r="C1126" t="s">
        <v>148</v>
      </c>
      <c r="D1126" t="s">
        <v>82</v>
      </c>
      <c r="F1126" s="6">
        <v>43917</v>
      </c>
      <c r="G1126">
        <v>-44</v>
      </c>
      <c r="H1126">
        <v>-16</v>
      </c>
      <c r="I1126">
        <v>18</v>
      </c>
      <c r="J1126">
        <v>-51</v>
      </c>
      <c r="K1126">
        <v>-42</v>
      </c>
      <c r="L1126">
        <v>19</v>
      </c>
      <c r="M1126" t="str">
        <f>VLOOKUP(D1126,StateLookup!A:A,1,FALSE)</f>
        <v>Maine</v>
      </c>
    </row>
    <row r="1127" spans="1:13" x14ac:dyDescent="0.25">
      <c r="A1127" t="str">
        <f t="shared" si="17"/>
        <v>43918Maine</v>
      </c>
      <c r="B1127" t="s">
        <v>147</v>
      </c>
      <c r="C1127" t="s">
        <v>148</v>
      </c>
      <c r="D1127" t="s">
        <v>82</v>
      </c>
      <c r="F1127" s="6">
        <v>43918</v>
      </c>
      <c r="G1127">
        <v>-46</v>
      </c>
      <c r="H1127">
        <v>-17</v>
      </c>
      <c r="I1127">
        <v>41</v>
      </c>
      <c r="J1127">
        <v>-48</v>
      </c>
      <c r="K1127">
        <v>-31</v>
      </c>
      <c r="L1127">
        <v>11</v>
      </c>
      <c r="M1127" t="str">
        <f>VLOOKUP(D1127,StateLookup!A:A,1,FALSE)</f>
        <v>Maine</v>
      </c>
    </row>
    <row r="1128" spans="1:13" x14ac:dyDescent="0.25">
      <c r="A1128" t="str">
        <f t="shared" si="17"/>
        <v>43919Maine</v>
      </c>
      <c r="B1128" t="s">
        <v>147</v>
      </c>
      <c r="C1128" t="s">
        <v>148</v>
      </c>
      <c r="D1128" t="s">
        <v>82</v>
      </c>
      <c r="F1128" s="6">
        <v>43919</v>
      </c>
      <c r="G1128">
        <v>-50</v>
      </c>
      <c r="H1128">
        <v>-22</v>
      </c>
      <c r="I1128">
        <v>-24</v>
      </c>
      <c r="J1128">
        <v>-56</v>
      </c>
      <c r="K1128">
        <v>-31</v>
      </c>
      <c r="L1128">
        <v>10</v>
      </c>
      <c r="M1128" t="str">
        <f>VLOOKUP(D1128,StateLookup!A:A,1,FALSE)</f>
        <v>Maine</v>
      </c>
    </row>
    <row r="1129" spans="1:13" x14ac:dyDescent="0.25">
      <c r="A1129" t="str">
        <f t="shared" si="17"/>
        <v>43920Maine</v>
      </c>
      <c r="B1129" t="s">
        <v>147</v>
      </c>
      <c r="C1129" t="s">
        <v>148</v>
      </c>
      <c r="D1129" t="s">
        <v>82</v>
      </c>
      <c r="F1129" s="6">
        <v>43920</v>
      </c>
      <c r="G1129">
        <v>-46</v>
      </c>
      <c r="H1129">
        <v>-23</v>
      </c>
      <c r="I1129">
        <v>-29</v>
      </c>
      <c r="J1129">
        <v>-52</v>
      </c>
      <c r="K1129">
        <v>-44</v>
      </c>
      <c r="L1129">
        <v>18</v>
      </c>
      <c r="M1129" t="str">
        <f>VLOOKUP(D1129,StateLookup!A:A,1,FALSE)</f>
        <v>Maine</v>
      </c>
    </row>
    <row r="1130" spans="1:13" x14ac:dyDescent="0.25">
      <c r="A1130" t="str">
        <f t="shared" si="17"/>
        <v>43921Maine</v>
      </c>
      <c r="B1130" t="s">
        <v>147</v>
      </c>
      <c r="C1130" t="s">
        <v>148</v>
      </c>
      <c r="D1130" t="s">
        <v>82</v>
      </c>
      <c r="F1130" s="6">
        <v>43921</v>
      </c>
      <c r="G1130">
        <v>-38</v>
      </c>
      <c r="H1130">
        <v>-11</v>
      </c>
      <c r="I1130">
        <v>21</v>
      </c>
      <c r="J1130">
        <v>-41</v>
      </c>
      <c r="K1130">
        <v>-44</v>
      </c>
      <c r="L1130">
        <v>17</v>
      </c>
      <c r="M1130" t="str">
        <f>VLOOKUP(D1130,StateLookup!A:A,1,FALSE)</f>
        <v>Maine</v>
      </c>
    </row>
    <row r="1131" spans="1:13" x14ac:dyDescent="0.25">
      <c r="A1131" t="str">
        <f t="shared" si="17"/>
        <v>43922Maine</v>
      </c>
      <c r="B1131" t="s">
        <v>147</v>
      </c>
      <c r="C1131" t="s">
        <v>148</v>
      </c>
      <c r="D1131" t="s">
        <v>82</v>
      </c>
      <c r="F1131" s="6">
        <v>43922</v>
      </c>
      <c r="G1131">
        <v>-33</v>
      </c>
      <c r="H1131">
        <v>1</v>
      </c>
      <c r="I1131">
        <v>-4</v>
      </c>
      <c r="J1131">
        <v>-45</v>
      </c>
      <c r="K1131">
        <v>-44</v>
      </c>
      <c r="L1131">
        <v>17</v>
      </c>
      <c r="M1131" t="str">
        <f>VLOOKUP(D1131,StateLookup!A:A,1,FALSE)</f>
        <v>Maine</v>
      </c>
    </row>
    <row r="1132" spans="1:13" x14ac:dyDescent="0.25">
      <c r="A1132" t="str">
        <f t="shared" si="17"/>
        <v>43923Maine</v>
      </c>
      <c r="B1132" t="s">
        <v>147</v>
      </c>
      <c r="C1132" t="s">
        <v>148</v>
      </c>
      <c r="D1132" t="s">
        <v>82</v>
      </c>
      <c r="F1132" s="6">
        <v>43923</v>
      </c>
      <c r="G1132">
        <v>-56</v>
      </c>
      <c r="H1132">
        <v>-27</v>
      </c>
      <c r="I1132">
        <v>-42</v>
      </c>
      <c r="J1132">
        <v>-56</v>
      </c>
      <c r="K1132">
        <v>-47</v>
      </c>
      <c r="L1132">
        <v>22</v>
      </c>
      <c r="M1132" t="str">
        <f>VLOOKUP(D1132,StateLookup!A:A,1,FALSE)</f>
        <v>Maine</v>
      </c>
    </row>
    <row r="1133" spans="1:13" x14ac:dyDescent="0.25">
      <c r="A1133" t="str">
        <f t="shared" si="17"/>
        <v>43924Maine</v>
      </c>
      <c r="B1133" t="s">
        <v>147</v>
      </c>
      <c r="C1133" t="s">
        <v>148</v>
      </c>
      <c r="D1133" t="s">
        <v>82</v>
      </c>
      <c r="F1133" s="6">
        <v>43924</v>
      </c>
      <c r="G1133">
        <v>-53</v>
      </c>
      <c r="H1133">
        <v>-22</v>
      </c>
      <c r="I1133">
        <v>-40</v>
      </c>
      <c r="J1133">
        <v>-59</v>
      </c>
      <c r="K1133">
        <v>-47</v>
      </c>
      <c r="L1133">
        <v>23</v>
      </c>
      <c r="M1133" t="str">
        <f>VLOOKUP(D1133,StateLookup!A:A,1,FALSE)</f>
        <v>Maine</v>
      </c>
    </row>
    <row r="1134" spans="1:13" x14ac:dyDescent="0.25">
      <c r="A1134" t="str">
        <f t="shared" si="17"/>
        <v>43925Maine</v>
      </c>
      <c r="B1134" t="s">
        <v>147</v>
      </c>
      <c r="C1134" t="s">
        <v>148</v>
      </c>
      <c r="D1134" t="s">
        <v>82</v>
      </c>
      <c r="F1134" s="6">
        <v>43925</v>
      </c>
      <c r="G1134">
        <v>-54</v>
      </c>
      <c r="H1134">
        <v>-24</v>
      </c>
      <c r="I1134">
        <v>13</v>
      </c>
      <c r="J1134">
        <v>-60</v>
      </c>
      <c r="K1134">
        <v>-34</v>
      </c>
      <c r="L1134">
        <v>14</v>
      </c>
      <c r="M1134" t="str">
        <f>VLOOKUP(D1134,StateLookup!A:A,1,FALSE)</f>
        <v>Maine</v>
      </c>
    </row>
    <row r="1135" spans="1:13" x14ac:dyDescent="0.25">
      <c r="A1135" t="str">
        <f t="shared" si="17"/>
        <v>43926Maine</v>
      </c>
      <c r="B1135" t="s">
        <v>147</v>
      </c>
      <c r="C1135" t="s">
        <v>148</v>
      </c>
      <c r="D1135" t="s">
        <v>82</v>
      </c>
      <c r="F1135" s="6">
        <v>43926</v>
      </c>
      <c r="G1135">
        <v>-50</v>
      </c>
      <c r="H1135">
        <v>-23</v>
      </c>
      <c r="I1135">
        <v>20</v>
      </c>
      <c r="J1135">
        <v>-59</v>
      </c>
      <c r="K1135">
        <v>-34</v>
      </c>
      <c r="L1135">
        <v>10</v>
      </c>
      <c r="M1135" t="str">
        <f>VLOOKUP(D1135,StateLookup!A:A,1,FALSE)</f>
        <v>Maine</v>
      </c>
    </row>
    <row r="1136" spans="1:13" x14ac:dyDescent="0.25">
      <c r="A1136" t="str">
        <f t="shared" si="17"/>
        <v>43927Maine</v>
      </c>
      <c r="B1136" t="s">
        <v>147</v>
      </c>
      <c r="C1136" t="s">
        <v>148</v>
      </c>
      <c r="D1136" t="s">
        <v>82</v>
      </c>
      <c r="F1136" s="6">
        <v>43927</v>
      </c>
      <c r="G1136">
        <v>-42</v>
      </c>
      <c r="H1136">
        <v>-17</v>
      </c>
      <c r="I1136">
        <v>40</v>
      </c>
      <c r="J1136">
        <v>-51</v>
      </c>
      <c r="K1136">
        <v>-45</v>
      </c>
      <c r="L1136">
        <v>17</v>
      </c>
      <c r="M1136" t="str">
        <f>VLOOKUP(D1136,StateLookup!A:A,1,FALSE)</f>
        <v>Maine</v>
      </c>
    </row>
    <row r="1137" spans="1:13" x14ac:dyDescent="0.25">
      <c r="A1137" t="str">
        <f t="shared" si="17"/>
        <v>43928Maine</v>
      </c>
      <c r="B1137" t="s">
        <v>147</v>
      </c>
      <c r="C1137" t="s">
        <v>148</v>
      </c>
      <c r="D1137" t="s">
        <v>82</v>
      </c>
      <c r="F1137" s="6">
        <v>43928</v>
      </c>
      <c r="G1137">
        <v>-43</v>
      </c>
      <c r="H1137">
        <v>-18</v>
      </c>
      <c r="I1137">
        <v>37</v>
      </c>
      <c r="J1137">
        <v>-47</v>
      </c>
      <c r="K1137">
        <v>-47</v>
      </c>
      <c r="L1137">
        <v>18</v>
      </c>
      <c r="M1137" t="str">
        <f>VLOOKUP(D1137,StateLookup!A:A,1,FALSE)</f>
        <v>Maine</v>
      </c>
    </row>
    <row r="1138" spans="1:13" x14ac:dyDescent="0.25">
      <c r="A1138" t="str">
        <f t="shared" si="17"/>
        <v>43929Maine</v>
      </c>
      <c r="B1138" t="s">
        <v>147</v>
      </c>
      <c r="C1138" t="s">
        <v>148</v>
      </c>
      <c r="D1138" t="s">
        <v>82</v>
      </c>
      <c r="F1138" s="6">
        <v>43929</v>
      </c>
      <c r="G1138">
        <v>-41</v>
      </c>
      <c r="H1138">
        <v>-15</v>
      </c>
      <c r="I1138">
        <v>28</v>
      </c>
      <c r="J1138">
        <v>-48</v>
      </c>
      <c r="K1138">
        <v>-47</v>
      </c>
      <c r="L1138">
        <v>18</v>
      </c>
      <c r="M1138" t="str">
        <f>VLOOKUP(D1138,StateLookup!A:A,1,FALSE)</f>
        <v>Maine</v>
      </c>
    </row>
    <row r="1139" spans="1:13" x14ac:dyDescent="0.25">
      <c r="A1139" t="str">
        <f t="shared" si="17"/>
        <v>43930Maine</v>
      </c>
      <c r="B1139" t="s">
        <v>147</v>
      </c>
      <c r="C1139" t="s">
        <v>148</v>
      </c>
      <c r="D1139" t="s">
        <v>82</v>
      </c>
      <c r="F1139" s="6">
        <v>43930</v>
      </c>
      <c r="G1139">
        <v>-51</v>
      </c>
      <c r="H1139">
        <v>-22</v>
      </c>
      <c r="I1139">
        <v>-25</v>
      </c>
      <c r="J1139">
        <v>-56</v>
      </c>
      <c r="K1139">
        <v>-48</v>
      </c>
      <c r="L1139">
        <v>19</v>
      </c>
      <c r="M1139" t="str">
        <f>VLOOKUP(D1139,StateLookup!A:A,1,FALSE)</f>
        <v>Maine</v>
      </c>
    </row>
    <row r="1140" spans="1:13" x14ac:dyDescent="0.25">
      <c r="A1140" t="str">
        <f t="shared" si="17"/>
        <v>43931Maine</v>
      </c>
      <c r="B1140" t="s">
        <v>147</v>
      </c>
      <c r="C1140" t="s">
        <v>148</v>
      </c>
      <c r="D1140" t="s">
        <v>82</v>
      </c>
      <c r="F1140" s="6">
        <v>43931</v>
      </c>
      <c r="G1140">
        <v>-47</v>
      </c>
      <c r="H1140">
        <v>-22</v>
      </c>
      <c r="I1140">
        <v>-30</v>
      </c>
      <c r="J1140">
        <v>-58</v>
      </c>
      <c r="K1140">
        <v>-56</v>
      </c>
      <c r="L1140">
        <v>18</v>
      </c>
      <c r="M1140" t="str">
        <f>VLOOKUP(D1140,StateLookup!A:A,1,FALSE)</f>
        <v>Maine</v>
      </c>
    </row>
    <row r="1141" spans="1:13" x14ac:dyDescent="0.25">
      <c r="A1141" t="str">
        <f t="shared" si="17"/>
        <v>43932Maine</v>
      </c>
      <c r="B1141" t="s">
        <v>147</v>
      </c>
      <c r="C1141" t="s">
        <v>148</v>
      </c>
      <c r="D1141" t="s">
        <v>82</v>
      </c>
      <c r="F1141" s="6">
        <v>43932</v>
      </c>
      <c r="G1141">
        <v>-43</v>
      </c>
      <c r="H1141">
        <v>-2</v>
      </c>
      <c r="I1141">
        <v>-16</v>
      </c>
      <c r="J1141">
        <v>-55</v>
      </c>
      <c r="K1141">
        <v>-33</v>
      </c>
      <c r="L1141">
        <v>10</v>
      </c>
      <c r="M1141" t="str">
        <f>VLOOKUP(D1141,StateLookup!A:A,1,FALSE)</f>
        <v>Maine</v>
      </c>
    </row>
    <row r="1142" spans="1:13" x14ac:dyDescent="0.25">
      <c r="A1142" t="str">
        <f t="shared" si="17"/>
        <v>43876Maryland</v>
      </c>
      <c r="B1142" t="s">
        <v>147</v>
      </c>
      <c r="C1142" t="s">
        <v>148</v>
      </c>
      <c r="D1142" t="s">
        <v>83</v>
      </c>
      <c r="F1142" s="6">
        <v>43876</v>
      </c>
      <c r="G1142">
        <v>2</v>
      </c>
      <c r="H1142">
        <v>0</v>
      </c>
      <c r="I1142">
        <v>4</v>
      </c>
      <c r="J1142">
        <v>1</v>
      </c>
      <c r="K1142">
        <v>0</v>
      </c>
      <c r="L1142">
        <v>-1</v>
      </c>
      <c r="M1142" t="str">
        <f>VLOOKUP(D1142,StateLookup!A:A,1,FALSE)</f>
        <v>Maryland</v>
      </c>
    </row>
    <row r="1143" spans="1:13" x14ac:dyDescent="0.25">
      <c r="A1143" t="str">
        <f t="shared" si="17"/>
        <v>43877Maryland</v>
      </c>
      <c r="B1143" t="s">
        <v>147</v>
      </c>
      <c r="C1143" t="s">
        <v>148</v>
      </c>
      <c r="D1143" t="s">
        <v>83</v>
      </c>
      <c r="F1143" s="6">
        <v>43877</v>
      </c>
      <c r="G1143">
        <v>5</v>
      </c>
      <c r="H1143">
        <v>0</v>
      </c>
      <c r="I1143">
        <v>20</v>
      </c>
      <c r="J1143">
        <v>-1</v>
      </c>
      <c r="K1143">
        <v>0</v>
      </c>
      <c r="L1143">
        <v>-1</v>
      </c>
      <c r="M1143" t="str">
        <f>VLOOKUP(D1143,StateLookup!A:A,1,FALSE)</f>
        <v>Maryland</v>
      </c>
    </row>
    <row r="1144" spans="1:13" x14ac:dyDescent="0.25">
      <c r="A1144" t="str">
        <f t="shared" si="17"/>
        <v>43878Maryland</v>
      </c>
      <c r="B1144" t="s">
        <v>147</v>
      </c>
      <c r="C1144" t="s">
        <v>148</v>
      </c>
      <c r="D1144" t="s">
        <v>83</v>
      </c>
      <c r="F1144" s="6">
        <v>43878</v>
      </c>
      <c r="G1144">
        <v>8</v>
      </c>
      <c r="H1144">
        <v>-1</v>
      </c>
      <c r="I1144">
        <v>40</v>
      </c>
      <c r="J1144">
        <v>-18</v>
      </c>
      <c r="K1144">
        <v>-33</v>
      </c>
      <c r="L1144">
        <v>8</v>
      </c>
      <c r="M1144" t="str">
        <f>VLOOKUP(D1144,StateLookup!A:A,1,FALSE)</f>
        <v>Maryland</v>
      </c>
    </row>
    <row r="1145" spans="1:13" x14ac:dyDescent="0.25">
      <c r="A1145" t="str">
        <f t="shared" si="17"/>
        <v>43879Maryland</v>
      </c>
      <c r="B1145" t="s">
        <v>147</v>
      </c>
      <c r="C1145" t="s">
        <v>148</v>
      </c>
      <c r="D1145" t="s">
        <v>83</v>
      </c>
      <c r="F1145" s="6">
        <v>43879</v>
      </c>
      <c r="G1145">
        <v>2</v>
      </c>
      <c r="H1145">
        <v>0</v>
      </c>
      <c r="I1145">
        <v>21</v>
      </c>
      <c r="J1145">
        <v>4</v>
      </c>
      <c r="K1145">
        <v>2</v>
      </c>
      <c r="L1145">
        <v>0</v>
      </c>
      <c r="M1145" t="str">
        <f>VLOOKUP(D1145,StateLookup!A:A,1,FALSE)</f>
        <v>Maryland</v>
      </c>
    </row>
    <row r="1146" spans="1:13" x14ac:dyDescent="0.25">
      <c r="A1146" t="str">
        <f t="shared" si="17"/>
        <v>43880Maryland</v>
      </c>
      <c r="B1146" t="s">
        <v>147</v>
      </c>
      <c r="C1146" t="s">
        <v>148</v>
      </c>
      <c r="D1146" t="s">
        <v>83</v>
      </c>
      <c r="F1146" s="6">
        <v>43880</v>
      </c>
      <c r="G1146">
        <v>2</v>
      </c>
      <c r="H1146">
        <v>0</v>
      </c>
      <c r="I1146">
        <v>7</v>
      </c>
      <c r="J1146">
        <v>1</v>
      </c>
      <c r="K1146">
        <v>2</v>
      </c>
      <c r="L1146">
        <v>0</v>
      </c>
      <c r="M1146" t="str">
        <f>VLOOKUP(D1146,StateLookup!A:A,1,FALSE)</f>
        <v>Maryland</v>
      </c>
    </row>
    <row r="1147" spans="1:13" x14ac:dyDescent="0.25">
      <c r="A1147" t="str">
        <f t="shared" si="17"/>
        <v>43881Maryland</v>
      </c>
      <c r="B1147" t="s">
        <v>147</v>
      </c>
      <c r="C1147" t="s">
        <v>148</v>
      </c>
      <c r="D1147" t="s">
        <v>83</v>
      </c>
      <c r="F1147" s="6">
        <v>43881</v>
      </c>
      <c r="G1147">
        <v>1</v>
      </c>
      <c r="H1147">
        <v>0</v>
      </c>
      <c r="I1147">
        <v>-6</v>
      </c>
      <c r="J1147">
        <v>0</v>
      </c>
      <c r="K1147">
        <v>2</v>
      </c>
      <c r="L1147">
        <v>0</v>
      </c>
      <c r="M1147" t="str">
        <f>VLOOKUP(D1147,StateLookup!A:A,1,FALSE)</f>
        <v>Maryland</v>
      </c>
    </row>
    <row r="1148" spans="1:13" x14ac:dyDescent="0.25">
      <c r="A1148" t="str">
        <f t="shared" si="17"/>
        <v>43882Maryland</v>
      </c>
      <c r="B1148" t="s">
        <v>147</v>
      </c>
      <c r="C1148" t="s">
        <v>148</v>
      </c>
      <c r="D1148" t="s">
        <v>83</v>
      </c>
      <c r="F1148" s="6">
        <v>43882</v>
      </c>
      <c r="G1148">
        <v>-1</v>
      </c>
      <c r="H1148">
        <v>-3</v>
      </c>
      <c r="I1148">
        <v>-4</v>
      </c>
      <c r="J1148">
        <v>-1</v>
      </c>
      <c r="K1148">
        <v>3</v>
      </c>
      <c r="L1148">
        <v>0</v>
      </c>
      <c r="M1148" t="str">
        <f>VLOOKUP(D1148,StateLookup!A:A,1,FALSE)</f>
        <v>Maryland</v>
      </c>
    </row>
    <row r="1149" spans="1:13" x14ac:dyDescent="0.25">
      <c r="A1149" t="str">
        <f t="shared" si="17"/>
        <v>43883Maryland</v>
      </c>
      <c r="B1149" t="s">
        <v>147</v>
      </c>
      <c r="C1149" t="s">
        <v>148</v>
      </c>
      <c r="D1149" t="s">
        <v>83</v>
      </c>
      <c r="F1149" s="6">
        <v>43883</v>
      </c>
      <c r="G1149">
        <v>5</v>
      </c>
      <c r="H1149">
        <v>3</v>
      </c>
      <c r="I1149">
        <v>52</v>
      </c>
      <c r="J1149">
        <v>6</v>
      </c>
      <c r="K1149">
        <v>4</v>
      </c>
      <c r="L1149">
        <v>-2</v>
      </c>
      <c r="M1149" t="str">
        <f>VLOOKUP(D1149,StateLookup!A:A,1,FALSE)</f>
        <v>Maryland</v>
      </c>
    </row>
    <row r="1150" spans="1:13" x14ac:dyDescent="0.25">
      <c r="A1150" t="str">
        <f t="shared" si="17"/>
        <v>43884Maryland</v>
      </c>
      <c r="B1150" t="s">
        <v>147</v>
      </c>
      <c r="C1150" t="s">
        <v>148</v>
      </c>
      <c r="D1150" t="s">
        <v>83</v>
      </c>
      <c r="F1150" s="6">
        <v>43884</v>
      </c>
      <c r="G1150">
        <v>6</v>
      </c>
      <c r="H1150">
        <v>4</v>
      </c>
      <c r="I1150">
        <v>75</v>
      </c>
      <c r="J1150">
        <v>6</v>
      </c>
      <c r="K1150">
        <v>3</v>
      </c>
      <c r="L1150">
        <v>-1</v>
      </c>
      <c r="M1150" t="str">
        <f>VLOOKUP(D1150,StateLookup!A:A,1,FALSE)</f>
        <v>Maryland</v>
      </c>
    </row>
    <row r="1151" spans="1:13" x14ac:dyDescent="0.25">
      <c r="A1151" t="str">
        <f t="shared" si="17"/>
        <v>43885Maryland</v>
      </c>
      <c r="B1151" t="s">
        <v>147</v>
      </c>
      <c r="C1151" t="s">
        <v>148</v>
      </c>
      <c r="D1151" t="s">
        <v>83</v>
      </c>
      <c r="F1151" s="6">
        <v>43885</v>
      </c>
      <c r="G1151">
        <v>1</v>
      </c>
      <c r="H1151">
        <v>-1</v>
      </c>
      <c r="I1151">
        <v>10</v>
      </c>
      <c r="J1151">
        <v>-1</v>
      </c>
      <c r="K1151">
        <v>4</v>
      </c>
      <c r="L1151">
        <v>0</v>
      </c>
      <c r="M1151" t="str">
        <f>VLOOKUP(D1151,StateLookup!A:A,1,FALSE)</f>
        <v>Maryland</v>
      </c>
    </row>
    <row r="1152" spans="1:13" x14ac:dyDescent="0.25">
      <c r="A1152" t="str">
        <f t="shared" si="17"/>
        <v>43886Maryland</v>
      </c>
      <c r="B1152" t="s">
        <v>147</v>
      </c>
      <c r="C1152" t="s">
        <v>148</v>
      </c>
      <c r="D1152" t="s">
        <v>83</v>
      </c>
      <c r="F1152" s="6">
        <v>43886</v>
      </c>
      <c r="G1152">
        <v>1</v>
      </c>
      <c r="H1152">
        <v>-3</v>
      </c>
      <c r="I1152">
        <v>-6</v>
      </c>
      <c r="J1152">
        <v>-1</v>
      </c>
      <c r="K1152">
        <v>3</v>
      </c>
      <c r="L1152">
        <v>0</v>
      </c>
      <c r="M1152" t="str">
        <f>VLOOKUP(D1152,StateLookup!A:A,1,FALSE)</f>
        <v>Maryland</v>
      </c>
    </row>
    <row r="1153" spans="1:13" x14ac:dyDescent="0.25">
      <c r="A1153" t="str">
        <f t="shared" si="17"/>
        <v>43887Maryland</v>
      </c>
      <c r="B1153" t="s">
        <v>147</v>
      </c>
      <c r="C1153" t="s">
        <v>148</v>
      </c>
      <c r="D1153" t="s">
        <v>83</v>
      </c>
      <c r="F1153" s="6">
        <v>43887</v>
      </c>
      <c r="G1153">
        <v>3</v>
      </c>
      <c r="H1153">
        <v>1</v>
      </c>
      <c r="I1153">
        <v>-2</v>
      </c>
      <c r="J1153">
        <v>1</v>
      </c>
      <c r="K1153">
        <v>2</v>
      </c>
      <c r="L1153">
        <v>0</v>
      </c>
      <c r="M1153" t="str">
        <f>VLOOKUP(D1153,StateLookup!A:A,1,FALSE)</f>
        <v>Maryland</v>
      </c>
    </row>
    <row r="1154" spans="1:13" x14ac:dyDescent="0.25">
      <c r="A1154" t="str">
        <f t="shared" si="17"/>
        <v>43888Maryland</v>
      </c>
      <c r="B1154" t="s">
        <v>147</v>
      </c>
      <c r="C1154" t="s">
        <v>148</v>
      </c>
      <c r="D1154" t="s">
        <v>83</v>
      </c>
      <c r="F1154" s="6">
        <v>43888</v>
      </c>
      <c r="G1154">
        <v>3</v>
      </c>
      <c r="H1154">
        <v>0</v>
      </c>
      <c r="I1154">
        <v>-4</v>
      </c>
      <c r="J1154">
        <v>-1</v>
      </c>
      <c r="K1154">
        <v>2</v>
      </c>
      <c r="L1154">
        <v>0</v>
      </c>
      <c r="M1154" t="str">
        <f>VLOOKUP(D1154,StateLookup!A:A,1,FALSE)</f>
        <v>Maryland</v>
      </c>
    </row>
    <row r="1155" spans="1:13" x14ac:dyDescent="0.25">
      <c r="A1155" t="str">
        <f t="shared" ref="A1155:A1218" si="18">F1155&amp;D1155</f>
        <v>43889Maryland</v>
      </c>
      <c r="B1155" t="s">
        <v>147</v>
      </c>
      <c r="C1155" t="s">
        <v>148</v>
      </c>
      <c r="D1155" t="s">
        <v>83</v>
      </c>
      <c r="F1155" s="6">
        <v>43889</v>
      </c>
      <c r="G1155">
        <v>2</v>
      </c>
      <c r="H1155">
        <v>0</v>
      </c>
      <c r="I1155">
        <v>4</v>
      </c>
      <c r="J1155">
        <v>1</v>
      </c>
      <c r="K1155">
        <v>3</v>
      </c>
      <c r="L1155">
        <v>0</v>
      </c>
      <c r="M1155" t="str">
        <f>VLOOKUP(D1155,StateLookup!A:A,1,FALSE)</f>
        <v>Maryland</v>
      </c>
    </row>
    <row r="1156" spans="1:13" x14ac:dyDescent="0.25">
      <c r="A1156" t="str">
        <f t="shared" si="18"/>
        <v>43890Maryland</v>
      </c>
      <c r="B1156" t="s">
        <v>147</v>
      </c>
      <c r="C1156" t="s">
        <v>148</v>
      </c>
      <c r="D1156" t="s">
        <v>83</v>
      </c>
      <c r="F1156" s="6">
        <v>43890</v>
      </c>
      <c r="G1156">
        <v>5</v>
      </c>
      <c r="H1156">
        <v>3</v>
      </c>
      <c r="I1156">
        <v>-3</v>
      </c>
      <c r="J1156">
        <v>0</v>
      </c>
      <c r="K1156">
        <v>4</v>
      </c>
      <c r="L1156">
        <v>-1</v>
      </c>
      <c r="M1156" t="str">
        <f>VLOOKUP(D1156,StateLookup!A:A,1,FALSE)</f>
        <v>Maryland</v>
      </c>
    </row>
    <row r="1157" spans="1:13" x14ac:dyDescent="0.25">
      <c r="A1157" t="str">
        <f t="shared" si="18"/>
        <v>43891Maryland</v>
      </c>
      <c r="B1157" t="s">
        <v>147</v>
      </c>
      <c r="C1157" t="s">
        <v>148</v>
      </c>
      <c r="D1157" t="s">
        <v>83</v>
      </c>
      <c r="F1157" s="6">
        <v>43891</v>
      </c>
      <c r="G1157">
        <v>8</v>
      </c>
      <c r="H1157">
        <v>6</v>
      </c>
      <c r="I1157">
        <v>31</v>
      </c>
      <c r="J1157">
        <v>2</v>
      </c>
      <c r="K1157">
        <v>3</v>
      </c>
      <c r="L1157">
        <v>-1</v>
      </c>
      <c r="M1157" t="str">
        <f>VLOOKUP(D1157,StateLookup!A:A,1,FALSE)</f>
        <v>Maryland</v>
      </c>
    </row>
    <row r="1158" spans="1:13" x14ac:dyDescent="0.25">
      <c r="A1158" t="str">
        <f t="shared" si="18"/>
        <v>43892Maryland</v>
      </c>
      <c r="B1158" t="s">
        <v>147</v>
      </c>
      <c r="C1158" t="s">
        <v>148</v>
      </c>
      <c r="D1158" t="s">
        <v>83</v>
      </c>
      <c r="F1158" s="6">
        <v>43892</v>
      </c>
      <c r="G1158">
        <v>4</v>
      </c>
      <c r="H1158">
        <v>2</v>
      </c>
      <c r="I1158">
        <v>21</v>
      </c>
      <c r="J1158">
        <v>-1</v>
      </c>
      <c r="K1158">
        <v>4</v>
      </c>
      <c r="L1158">
        <v>0</v>
      </c>
      <c r="M1158" t="str">
        <f>VLOOKUP(D1158,StateLookup!A:A,1,FALSE)</f>
        <v>Maryland</v>
      </c>
    </row>
    <row r="1159" spans="1:13" x14ac:dyDescent="0.25">
      <c r="A1159" t="str">
        <f t="shared" si="18"/>
        <v>43893Maryland</v>
      </c>
      <c r="B1159" t="s">
        <v>147</v>
      </c>
      <c r="C1159" t="s">
        <v>148</v>
      </c>
      <c r="D1159" t="s">
        <v>83</v>
      </c>
      <c r="F1159" s="6">
        <v>43893</v>
      </c>
      <c r="G1159">
        <v>7</v>
      </c>
      <c r="H1159">
        <v>6</v>
      </c>
      <c r="I1159">
        <v>24</v>
      </c>
      <c r="J1159">
        <v>1</v>
      </c>
      <c r="K1159">
        <v>4</v>
      </c>
      <c r="L1159">
        <v>-1</v>
      </c>
      <c r="M1159" t="str">
        <f>VLOOKUP(D1159,StateLookup!A:A,1,FALSE)</f>
        <v>Maryland</v>
      </c>
    </row>
    <row r="1160" spans="1:13" x14ac:dyDescent="0.25">
      <c r="A1160" t="str">
        <f t="shared" si="18"/>
        <v>43894Maryland</v>
      </c>
      <c r="B1160" t="s">
        <v>147</v>
      </c>
      <c r="C1160" t="s">
        <v>148</v>
      </c>
      <c r="D1160" t="s">
        <v>83</v>
      </c>
      <c r="F1160" s="6">
        <v>43894</v>
      </c>
      <c r="G1160">
        <v>7</v>
      </c>
      <c r="H1160">
        <v>5</v>
      </c>
      <c r="I1160">
        <v>48</v>
      </c>
      <c r="J1160">
        <v>3</v>
      </c>
      <c r="K1160">
        <v>3</v>
      </c>
      <c r="L1160">
        <v>-1</v>
      </c>
      <c r="M1160" t="str">
        <f>VLOOKUP(D1160,StateLookup!A:A,1,FALSE)</f>
        <v>Maryland</v>
      </c>
    </row>
    <row r="1161" spans="1:13" x14ac:dyDescent="0.25">
      <c r="A1161" t="str">
        <f t="shared" si="18"/>
        <v>43895Maryland</v>
      </c>
      <c r="B1161" t="s">
        <v>147</v>
      </c>
      <c r="C1161" t="s">
        <v>148</v>
      </c>
      <c r="D1161" t="s">
        <v>83</v>
      </c>
      <c r="F1161" s="6">
        <v>43895</v>
      </c>
      <c r="G1161">
        <v>6</v>
      </c>
      <c r="H1161">
        <v>4</v>
      </c>
      <c r="I1161">
        <v>29</v>
      </c>
      <c r="J1161">
        <v>1</v>
      </c>
      <c r="K1161">
        <v>3</v>
      </c>
      <c r="L1161">
        <v>-1</v>
      </c>
      <c r="M1161" t="str">
        <f>VLOOKUP(D1161,StateLookup!A:A,1,FALSE)</f>
        <v>Maryland</v>
      </c>
    </row>
    <row r="1162" spans="1:13" x14ac:dyDescent="0.25">
      <c r="A1162" t="str">
        <f t="shared" si="18"/>
        <v>43896Maryland</v>
      </c>
      <c r="B1162" t="s">
        <v>147</v>
      </c>
      <c r="C1162" t="s">
        <v>148</v>
      </c>
      <c r="D1162" t="s">
        <v>83</v>
      </c>
      <c r="F1162" s="6">
        <v>43896</v>
      </c>
      <c r="G1162">
        <v>1</v>
      </c>
      <c r="H1162">
        <v>0</v>
      </c>
      <c r="I1162">
        <v>3</v>
      </c>
      <c r="J1162">
        <v>-3</v>
      </c>
      <c r="K1162">
        <v>2</v>
      </c>
      <c r="L1162">
        <v>1</v>
      </c>
      <c r="M1162" t="str">
        <f>VLOOKUP(D1162,StateLookup!A:A,1,FALSE)</f>
        <v>Maryland</v>
      </c>
    </row>
    <row r="1163" spans="1:13" x14ac:dyDescent="0.25">
      <c r="A1163" t="str">
        <f t="shared" si="18"/>
        <v>43897Maryland</v>
      </c>
      <c r="B1163" t="s">
        <v>147</v>
      </c>
      <c r="C1163" t="s">
        <v>148</v>
      </c>
      <c r="D1163" t="s">
        <v>83</v>
      </c>
      <c r="F1163" s="6">
        <v>43897</v>
      </c>
      <c r="G1163">
        <v>6</v>
      </c>
      <c r="H1163">
        <v>6</v>
      </c>
      <c r="I1163">
        <v>34</v>
      </c>
      <c r="J1163">
        <v>4</v>
      </c>
      <c r="K1163">
        <v>4</v>
      </c>
      <c r="L1163">
        <v>-1</v>
      </c>
      <c r="M1163" t="str">
        <f>VLOOKUP(D1163,StateLookup!A:A,1,FALSE)</f>
        <v>Maryland</v>
      </c>
    </row>
    <row r="1164" spans="1:13" x14ac:dyDescent="0.25">
      <c r="A1164" t="str">
        <f t="shared" si="18"/>
        <v>43898Maryland</v>
      </c>
      <c r="B1164" t="s">
        <v>147</v>
      </c>
      <c r="C1164" t="s">
        <v>148</v>
      </c>
      <c r="D1164" t="s">
        <v>83</v>
      </c>
      <c r="F1164" s="6">
        <v>43898</v>
      </c>
      <c r="G1164">
        <v>7</v>
      </c>
      <c r="H1164">
        <v>6</v>
      </c>
      <c r="I1164">
        <v>100</v>
      </c>
      <c r="J1164">
        <v>5</v>
      </c>
      <c r="K1164">
        <v>2</v>
      </c>
      <c r="L1164">
        <v>-1</v>
      </c>
      <c r="M1164" t="str">
        <f>VLOOKUP(D1164,StateLookup!A:A,1,FALSE)</f>
        <v>Maryland</v>
      </c>
    </row>
    <row r="1165" spans="1:13" x14ac:dyDescent="0.25">
      <c r="A1165" t="str">
        <f t="shared" si="18"/>
        <v>43899Maryland</v>
      </c>
      <c r="B1165" t="s">
        <v>147</v>
      </c>
      <c r="C1165" t="s">
        <v>148</v>
      </c>
      <c r="D1165" t="s">
        <v>83</v>
      </c>
      <c r="F1165" s="6">
        <v>43899</v>
      </c>
      <c r="G1165">
        <v>6</v>
      </c>
      <c r="H1165">
        <v>5</v>
      </c>
      <c r="I1165">
        <v>84</v>
      </c>
      <c r="J1165">
        <v>-1</v>
      </c>
      <c r="K1165">
        <v>3</v>
      </c>
      <c r="L1165">
        <v>0</v>
      </c>
      <c r="M1165" t="str">
        <f>VLOOKUP(D1165,StateLookup!A:A,1,FALSE)</f>
        <v>Maryland</v>
      </c>
    </row>
    <row r="1166" spans="1:13" x14ac:dyDescent="0.25">
      <c r="A1166" t="str">
        <f t="shared" si="18"/>
        <v>43900Maryland</v>
      </c>
      <c r="B1166" t="s">
        <v>147</v>
      </c>
      <c r="C1166" t="s">
        <v>148</v>
      </c>
      <c r="D1166" t="s">
        <v>83</v>
      </c>
      <c r="F1166" s="6">
        <v>43900</v>
      </c>
      <c r="G1166">
        <v>5</v>
      </c>
      <c r="H1166">
        <v>5</v>
      </c>
      <c r="I1166">
        <v>37</v>
      </c>
      <c r="J1166">
        <v>-2</v>
      </c>
      <c r="K1166">
        <v>2</v>
      </c>
      <c r="L1166">
        <v>0</v>
      </c>
      <c r="M1166" t="str">
        <f>VLOOKUP(D1166,StateLookup!A:A,1,FALSE)</f>
        <v>Maryland</v>
      </c>
    </row>
    <row r="1167" spans="1:13" x14ac:dyDescent="0.25">
      <c r="A1167" t="str">
        <f t="shared" si="18"/>
        <v>43901Maryland</v>
      </c>
      <c r="B1167" t="s">
        <v>147</v>
      </c>
      <c r="C1167" t="s">
        <v>148</v>
      </c>
      <c r="D1167" t="s">
        <v>83</v>
      </c>
      <c r="F1167" s="6">
        <v>43901</v>
      </c>
      <c r="G1167">
        <v>4</v>
      </c>
      <c r="H1167">
        <v>6</v>
      </c>
      <c r="I1167">
        <v>27</v>
      </c>
      <c r="J1167">
        <v>-2</v>
      </c>
      <c r="K1167">
        <v>1</v>
      </c>
      <c r="L1167">
        <v>0</v>
      </c>
      <c r="M1167" t="str">
        <f>VLOOKUP(D1167,StateLookup!A:A,1,FALSE)</f>
        <v>Maryland</v>
      </c>
    </row>
    <row r="1168" spans="1:13" x14ac:dyDescent="0.25">
      <c r="A1168" t="str">
        <f t="shared" si="18"/>
        <v>43902Maryland</v>
      </c>
      <c r="B1168" t="s">
        <v>147</v>
      </c>
      <c r="C1168" t="s">
        <v>148</v>
      </c>
      <c r="D1168" t="s">
        <v>83</v>
      </c>
      <c r="F1168" s="6">
        <v>43902</v>
      </c>
      <c r="G1168">
        <v>8</v>
      </c>
      <c r="H1168">
        <v>19</v>
      </c>
      <c r="I1168">
        <v>33</v>
      </c>
      <c r="J1168">
        <v>-7</v>
      </c>
      <c r="K1168">
        <v>-1</v>
      </c>
      <c r="L1168">
        <v>1</v>
      </c>
      <c r="M1168" t="str">
        <f>VLOOKUP(D1168,StateLookup!A:A,1,FALSE)</f>
        <v>Maryland</v>
      </c>
    </row>
    <row r="1169" spans="1:13" x14ac:dyDescent="0.25">
      <c r="A1169" t="str">
        <f t="shared" si="18"/>
        <v>43903Maryland</v>
      </c>
      <c r="B1169" t="s">
        <v>147</v>
      </c>
      <c r="C1169" t="s">
        <v>148</v>
      </c>
      <c r="D1169" t="s">
        <v>83</v>
      </c>
      <c r="F1169" s="6">
        <v>43903</v>
      </c>
      <c r="G1169">
        <v>1</v>
      </c>
      <c r="H1169">
        <v>19</v>
      </c>
      <c r="I1169">
        <v>39</v>
      </c>
      <c r="J1169">
        <v>-13</v>
      </c>
      <c r="K1169">
        <v>-4</v>
      </c>
      <c r="L1169">
        <v>3</v>
      </c>
      <c r="M1169" t="str">
        <f>VLOOKUP(D1169,StateLookup!A:A,1,FALSE)</f>
        <v>Maryland</v>
      </c>
    </row>
    <row r="1170" spans="1:13" x14ac:dyDescent="0.25">
      <c r="A1170" t="str">
        <f t="shared" si="18"/>
        <v>43904Maryland</v>
      </c>
      <c r="B1170" t="s">
        <v>147</v>
      </c>
      <c r="C1170" t="s">
        <v>148</v>
      </c>
      <c r="D1170" t="s">
        <v>83</v>
      </c>
      <c r="F1170" s="6">
        <v>43904</v>
      </c>
      <c r="G1170">
        <v>-7</v>
      </c>
      <c r="H1170">
        <v>11</v>
      </c>
      <c r="I1170">
        <v>66</v>
      </c>
      <c r="J1170">
        <v>-11</v>
      </c>
      <c r="K1170">
        <v>-2</v>
      </c>
      <c r="L1170">
        <v>3</v>
      </c>
      <c r="M1170" t="str">
        <f>VLOOKUP(D1170,StateLookup!A:A,1,FALSE)</f>
        <v>Maryland</v>
      </c>
    </row>
    <row r="1171" spans="1:13" x14ac:dyDescent="0.25">
      <c r="A1171" t="str">
        <f t="shared" si="18"/>
        <v>43905Maryland</v>
      </c>
      <c r="B1171" t="s">
        <v>147</v>
      </c>
      <c r="C1171" t="s">
        <v>148</v>
      </c>
      <c r="D1171" t="s">
        <v>83</v>
      </c>
      <c r="F1171" s="6">
        <v>43905</v>
      </c>
      <c r="G1171">
        <v>-13</v>
      </c>
      <c r="H1171">
        <v>2</v>
      </c>
      <c r="I1171">
        <v>20</v>
      </c>
      <c r="J1171">
        <v>-19</v>
      </c>
      <c r="K1171">
        <v>-11</v>
      </c>
      <c r="L1171">
        <v>5</v>
      </c>
      <c r="M1171" t="str">
        <f>VLOOKUP(D1171,StateLookup!A:A,1,FALSE)</f>
        <v>Maryland</v>
      </c>
    </row>
    <row r="1172" spans="1:13" x14ac:dyDescent="0.25">
      <c r="A1172" t="str">
        <f t="shared" si="18"/>
        <v>43906Maryland</v>
      </c>
      <c r="B1172" t="s">
        <v>147</v>
      </c>
      <c r="C1172" t="s">
        <v>148</v>
      </c>
      <c r="D1172" t="s">
        <v>83</v>
      </c>
      <c r="F1172" s="6">
        <v>43906</v>
      </c>
      <c r="G1172">
        <v>-7</v>
      </c>
      <c r="H1172">
        <v>16</v>
      </c>
      <c r="I1172">
        <v>12</v>
      </c>
      <c r="J1172">
        <v>-28</v>
      </c>
      <c r="K1172">
        <v>-24</v>
      </c>
      <c r="L1172">
        <v>10</v>
      </c>
      <c r="M1172" t="str">
        <f>VLOOKUP(D1172,StateLookup!A:A,1,FALSE)</f>
        <v>Maryland</v>
      </c>
    </row>
    <row r="1173" spans="1:13" x14ac:dyDescent="0.25">
      <c r="A1173" t="str">
        <f t="shared" si="18"/>
        <v>43907Maryland</v>
      </c>
      <c r="B1173" t="s">
        <v>147</v>
      </c>
      <c r="C1173" t="s">
        <v>148</v>
      </c>
      <c r="D1173" t="s">
        <v>83</v>
      </c>
      <c r="F1173" s="6">
        <v>43907</v>
      </c>
      <c r="G1173">
        <v>-20</v>
      </c>
      <c r="H1173">
        <v>4</v>
      </c>
      <c r="I1173">
        <v>52</v>
      </c>
      <c r="J1173">
        <v>-33</v>
      </c>
      <c r="K1173">
        <v>-32</v>
      </c>
      <c r="L1173">
        <v>14</v>
      </c>
      <c r="M1173" t="str">
        <f>VLOOKUP(D1173,StateLookup!A:A,1,FALSE)</f>
        <v>Maryland</v>
      </c>
    </row>
    <row r="1174" spans="1:13" x14ac:dyDescent="0.25">
      <c r="A1174" t="str">
        <f t="shared" si="18"/>
        <v>43908Maryland</v>
      </c>
      <c r="B1174" t="s">
        <v>147</v>
      </c>
      <c r="C1174" t="s">
        <v>148</v>
      </c>
      <c r="D1174" t="s">
        <v>83</v>
      </c>
      <c r="F1174" s="6">
        <v>43908</v>
      </c>
      <c r="G1174">
        <v>-23</v>
      </c>
      <c r="H1174">
        <v>0</v>
      </c>
      <c r="I1174">
        <v>39</v>
      </c>
      <c r="J1174">
        <v>-37</v>
      </c>
      <c r="K1174">
        <v>-37</v>
      </c>
      <c r="L1174">
        <v>16</v>
      </c>
      <c r="M1174" t="str">
        <f>VLOOKUP(D1174,StateLookup!A:A,1,FALSE)</f>
        <v>Maryland</v>
      </c>
    </row>
    <row r="1175" spans="1:13" x14ac:dyDescent="0.25">
      <c r="A1175" t="str">
        <f t="shared" si="18"/>
        <v>43909Maryland</v>
      </c>
      <c r="B1175" t="s">
        <v>147</v>
      </c>
      <c r="C1175" t="s">
        <v>148</v>
      </c>
      <c r="D1175" t="s">
        <v>83</v>
      </c>
      <c r="F1175" s="6">
        <v>43909</v>
      </c>
      <c r="G1175">
        <v>-24</v>
      </c>
      <c r="H1175">
        <v>1</v>
      </c>
      <c r="I1175">
        <v>42</v>
      </c>
      <c r="J1175">
        <v>-41</v>
      </c>
      <c r="K1175">
        <v>-39</v>
      </c>
      <c r="L1175">
        <v>17</v>
      </c>
      <c r="M1175" t="str">
        <f>VLOOKUP(D1175,StateLookup!A:A,1,FALSE)</f>
        <v>Maryland</v>
      </c>
    </row>
    <row r="1176" spans="1:13" x14ac:dyDescent="0.25">
      <c r="A1176" t="str">
        <f t="shared" si="18"/>
        <v>43910Maryland</v>
      </c>
      <c r="B1176" t="s">
        <v>147</v>
      </c>
      <c r="C1176" t="s">
        <v>148</v>
      </c>
      <c r="D1176" t="s">
        <v>83</v>
      </c>
      <c r="F1176" s="6">
        <v>43910</v>
      </c>
      <c r="G1176">
        <v>-27</v>
      </c>
      <c r="H1176">
        <v>1</v>
      </c>
      <c r="I1176">
        <v>54</v>
      </c>
      <c r="J1176">
        <v>-42</v>
      </c>
      <c r="K1176">
        <v>-39</v>
      </c>
      <c r="L1176">
        <v>18</v>
      </c>
      <c r="M1176" t="str">
        <f>VLOOKUP(D1176,StateLookup!A:A,1,FALSE)</f>
        <v>Maryland</v>
      </c>
    </row>
    <row r="1177" spans="1:13" x14ac:dyDescent="0.25">
      <c r="A1177" t="str">
        <f t="shared" si="18"/>
        <v>43911Maryland</v>
      </c>
      <c r="B1177" t="s">
        <v>147</v>
      </c>
      <c r="C1177" t="s">
        <v>148</v>
      </c>
      <c r="D1177" t="s">
        <v>83</v>
      </c>
      <c r="F1177" s="6">
        <v>43911</v>
      </c>
      <c r="G1177">
        <v>-36</v>
      </c>
      <c r="H1177">
        <v>-4</v>
      </c>
      <c r="I1177">
        <v>34</v>
      </c>
      <c r="J1177">
        <v>-38</v>
      </c>
      <c r="K1177">
        <v>-25</v>
      </c>
      <c r="L1177">
        <v>12</v>
      </c>
      <c r="M1177" t="str">
        <f>VLOOKUP(D1177,StateLookup!A:A,1,FALSE)</f>
        <v>Maryland</v>
      </c>
    </row>
    <row r="1178" spans="1:13" x14ac:dyDescent="0.25">
      <c r="A1178" t="str">
        <f t="shared" si="18"/>
        <v>43912Maryland</v>
      </c>
      <c r="B1178" t="s">
        <v>147</v>
      </c>
      <c r="C1178" t="s">
        <v>148</v>
      </c>
      <c r="D1178" t="s">
        <v>83</v>
      </c>
      <c r="F1178" s="6">
        <v>43912</v>
      </c>
      <c r="G1178">
        <v>-40</v>
      </c>
      <c r="H1178">
        <v>-15</v>
      </c>
      <c r="I1178">
        <v>33</v>
      </c>
      <c r="J1178">
        <v>-45</v>
      </c>
      <c r="K1178">
        <v>-33</v>
      </c>
      <c r="L1178">
        <v>11</v>
      </c>
      <c r="M1178" t="str">
        <f>VLOOKUP(D1178,StateLookup!A:A,1,FALSE)</f>
        <v>Maryland</v>
      </c>
    </row>
    <row r="1179" spans="1:13" x14ac:dyDescent="0.25">
      <c r="A1179" t="str">
        <f t="shared" si="18"/>
        <v>43913Maryland</v>
      </c>
      <c r="B1179" t="s">
        <v>147</v>
      </c>
      <c r="C1179" t="s">
        <v>148</v>
      </c>
      <c r="D1179" t="s">
        <v>83</v>
      </c>
      <c r="F1179" s="6">
        <v>43913</v>
      </c>
      <c r="G1179">
        <v>-35</v>
      </c>
      <c r="H1179">
        <v>-15</v>
      </c>
      <c r="I1179">
        <v>-45</v>
      </c>
      <c r="J1179">
        <v>-56</v>
      </c>
      <c r="K1179">
        <v>-46</v>
      </c>
      <c r="L1179">
        <v>22</v>
      </c>
      <c r="M1179" t="str">
        <f>VLOOKUP(D1179,StateLookup!A:A,1,FALSE)</f>
        <v>Maryland</v>
      </c>
    </row>
    <row r="1180" spans="1:13" x14ac:dyDescent="0.25">
      <c r="A1180" t="str">
        <f t="shared" si="18"/>
        <v>43914Maryland</v>
      </c>
      <c r="B1180" t="s">
        <v>147</v>
      </c>
      <c r="C1180" t="s">
        <v>148</v>
      </c>
      <c r="D1180" t="s">
        <v>83</v>
      </c>
      <c r="F1180" s="6">
        <v>43914</v>
      </c>
      <c r="G1180">
        <v>-38</v>
      </c>
      <c r="H1180">
        <v>-17</v>
      </c>
      <c r="I1180">
        <v>31</v>
      </c>
      <c r="J1180">
        <v>-51</v>
      </c>
      <c r="K1180">
        <v>-49</v>
      </c>
      <c r="L1180">
        <v>21</v>
      </c>
      <c r="M1180" t="str">
        <f>VLOOKUP(D1180,StateLookup!A:A,1,FALSE)</f>
        <v>Maryland</v>
      </c>
    </row>
    <row r="1181" spans="1:13" x14ac:dyDescent="0.25">
      <c r="A1181" t="str">
        <f t="shared" si="18"/>
        <v>43915Maryland</v>
      </c>
      <c r="B1181" t="s">
        <v>147</v>
      </c>
      <c r="C1181" t="s">
        <v>148</v>
      </c>
      <c r="D1181" t="s">
        <v>83</v>
      </c>
      <c r="F1181" s="6">
        <v>43915</v>
      </c>
      <c r="G1181">
        <v>-44</v>
      </c>
      <c r="H1181">
        <v>-25</v>
      </c>
      <c r="I1181">
        <v>-43</v>
      </c>
      <c r="J1181">
        <v>-58</v>
      </c>
      <c r="K1181">
        <v>-52</v>
      </c>
      <c r="L1181">
        <v>24</v>
      </c>
      <c r="M1181" t="str">
        <f>VLOOKUP(D1181,StateLookup!A:A,1,FALSE)</f>
        <v>Maryland</v>
      </c>
    </row>
    <row r="1182" spans="1:13" x14ac:dyDescent="0.25">
      <c r="A1182" t="str">
        <f t="shared" si="18"/>
        <v>43916Maryland</v>
      </c>
      <c r="B1182" t="s">
        <v>147</v>
      </c>
      <c r="C1182" t="s">
        <v>148</v>
      </c>
      <c r="D1182" t="s">
        <v>83</v>
      </c>
      <c r="F1182" s="6">
        <v>43916</v>
      </c>
      <c r="G1182">
        <v>-36</v>
      </c>
      <c r="H1182">
        <v>-16</v>
      </c>
      <c r="I1182">
        <v>53</v>
      </c>
      <c r="J1182">
        <v>-52</v>
      </c>
      <c r="K1182">
        <v>-51</v>
      </c>
      <c r="L1182">
        <v>22</v>
      </c>
      <c r="M1182" t="str">
        <f>VLOOKUP(D1182,StateLookup!A:A,1,FALSE)</f>
        <v>Maryland</v>
      </c>
    </row>
    <row r="1183" spans="1:13" x14ac:dyDescent="0.25">
      <c r="A1183" t="str">
        <f t="shared" si="18"/>
        <v>43917Maryland</v>
      </c>
      <c r="B1183" t="s">
        <v>147</v>
      </c>
      <c r="C1183" t="s">
        <v>148</v>
      </c>
      <c r="D1183" t="s">
        <v>83</v>
      </c>
      <c r="F1183" s="6">
        <v>43917</v>
      </c>
      <c r="G1183">
        <v>-39</v>
      </c>
      <c r="H1183">
        <v>-19</v>
      </c>
      <c r="I1183">
        <v>41</v>
      </c>
      <c r="J1183">
        <v>-51</v>
      </c>
      <c r="K1183">
        <v>-49</v>
      </c>
      <c r="L1183">
        <v>23</v>
      </c>
      <c r="M1183" t="str">
        <f>VLOOKUP(D1183,StateLookup!A:A,1,FALSE)</f>
        <v>Maryland</v>
      </c>
    </row>
    <row r="1184" spans="1:13" x14ac:dyDescent="0.25">
      <c r="A1184" t="str">
        <f t="shared" si="18"/>
        <v>43918Maryland</v>
      </c>
      <c r="B1184" t="s">
        <v>147</v>
      </c>
      <c r="C1184" t="s">
        <v>148</v>
      </c>
      <c r="D1184" t="s">
        <v>83</v>
      </c>
      <c r="F1184" s="6">
        <v>43918</v>
      </c>
      <c r="G1184">
        <v>-48</v>
      </c>
      <c r="H1184">
        <v>-26</v>
      </c>
      <c r="I1184">
        <v>-28</v>
      </c>
      <c r="J1184">
        <v>-53</v>
      </c>
      <c r="K1184">
        <v>-36</v>
      </c>
      <c r="L1184">
        <v>16</v>
      </c>
      <c r="M1184" t="str">
        <f>VLOOKUP(D1184,StateLookup!A:A,1,FALSE)</f>
        <v>Maryland</v>
      </c>
    </row>
    <row r="1185" spans="1:13" x14ac:dyDescent="0.25">
      <c r="A1185" t="str">
        <f t="shared" si="18"/>
        <v>43919Maryland</v>
      </c>
      <c r="B1185" t="s">
        <v>147</v>
      </c>
      <c r="C1185" t="s">
        <v>148</v>
      </c>
      <c r="D1185" t="s">
        <v>83</v>
      </c>
      <c r="F1185" s="6">
        <v>43919</v>
      </c>
      <c r="G1185">
        <v>-45</v>
      </c>
      <c r="H1185">
        <v>-25</v>
      </c>
      <c r="I1185">
        <v>29</v>
      </c>
      <c r="J1185">
        <v>-51</v>
      </c>
      <c r="K1185">
        <v>-39</v>
      </c>
      <c r="L1185">
        <v>13</v>
      </c>
      <c r="M1185" t="str">
        <f>VLOOKUP(D1185,StateLookup!A:A,1,FALSE)</f>
        <v>Maryland</v>
      </c>
    </row>
    <row r="1186" spans="1:13" x14ac:dyDescent="0.25">
      <c r="A1186" t="str">
        <f t="shared" si="18"/>
        <v>43920Maryland</v>
      </c>
      <c r="B1186" t="s">
        <v>147</v>
      </c>
      <c r="C1186" t="s">
        <v>148</v>
      </c>
      <c r="D1186" t="s">
        <v>83</v>
      </c>
      <c r="F1186" s="6">
        <v>43920</v>
      </c>
      <c r="G1186">
        <v>-26</v>
      </c>
      <c r="H1186">
        <v>-3</v>
      </c>
      <c r="I1186">
        <v>28</v>
      </c>
      <c r="J1186">
        <v>-52</v>
      </c>
      <c r="K1186">
        <v>-50</v>
      </c>
      <c r="L1186">
        <v>20</v>
      </c>
      <c r="M1186" t="str">
        <f>VLOOKUP(D1186,StateLookup!A:A,1,FALSE)</f>
        <v>Maryland</v>
      </c>
    </row>
    <row r="1187" spans="1:13" x14ac:dyDescent="0.25">
      <c r="A1187" t="str">
        <f t="shared" si="18"/>
        <v>43921Maryland</v>
      </c>
      <c r="B1187" t="s">
        <v>147</v>
      </c>
      <c r="C1187" t="s">
        <v>148</v>
      </c>
      <c r="D1187" t="s">
        <v>83</v>
      </c>
      <c r="F1187" s="6">
        <v>43921</v>
      </c>
      <c r="G1187">
        <v>-48</v>
      </c>
      <c r="H1187">
        <v>-29</v>
      </c>
      <c r="I1187">
        <v>-26</v>
      </c>
      <c r="J1187">
        <v>-60</v>
      </c>
      <c r="K1187">
        <v>-55</v>
      </c>
      <c r="L1187">
        <v>25</v>
      </c>
      <c r="M1187" t="str">
        <f>VLOOKUP(D1187,StateLookup!A:A,1,FALSE)</f>
        <v>Maryland</v>
      </c>
    </row>
    <row r="1188" spans="1:13" x14ac:dyDescent="0.25">
      <c r="A1188" t="str">
        <f t="shared" si="18"/>
        <v>43922Maryland</v>
      </c>
      <c r="B1188" t="s">
        <v>147</v>
      </c>
      <c r="C1188" t="s">
        <v>148</v>
      </c>
      <c r="D1188" t="s">
        <v>83</v>
      </c>
      <c r="F1188" s="6">
        <v>43922</v>
      </c>
      <c r="G1188">
        <v>-43</v>
      </c>
      <c r="H1188">
        <v>-22</v>
      </c>
      <c r="I1188">
        <v>-14</v>
      </c>
      <c r="J1188">
        <v>-56</v>
      </c>
      <c r="K1188">
        <v>-56</v>
      </c>
      <c r="L1188">
        <v>25</v>
      </c>
      <c r="M1188" t="str">
        <f>VLOOKUP(D1188,StateLookup!A:A,1,FALSE)</f>
        <v>Maryland</v>
      </c>
    </row>
    <row r="1189" spans="1:13" x14ac:dyDescent="0.25">
      <c r="A1189" t="str">
        <f t="shared" si="18"/>
        <v>43923Maryland</v>
      </c>
      <c r="B1189" t="s">
        <v>147</v>
      </c>
      <c r="C1189" t="s">
        <v>148</v>
      </c>
      <c r="D1189" t="s">
        <v>83</v>
      </c>
      <c r="F1189" s="6">
        <v>43923</v>
      </c>
      <c r="G1189">
        <v>-42</v>
      </c>
      <c r="H1189">
        <v>-21</v>
      </c>
      <c r="I1189">
        <v>0</v>
      </c>
      <c r="J1189">
        <v>-56</v>
      </c>
      <c r="K1189">
        <v>-56</v>
      </c>
      <c r="L1189">
        <v>25</v>
      </c>
      <c r="M1189" t="str">
        <f>VLOOKUP(D1189,StateLookup!A:A,1,FALSE)</f>
        <v>Maryland</v>
      </c>
    </row>
    <row r="1190" spans="1:13" x14ac:dyDescent="0.25">
      <c r="A1190" t="str">
        <f t="shared" si="18"/>
        <v>43924Maryland</v>
      </c>
      <c r="B1190" t="s">
        <v>147</v>
      </c>
      <c r="C1190" t="s">
        <v>148</v>
      </c>
      <c r="D1190" t="s">
        <v>83</v>
      </c>
      <c r="F1190" s="6">
        <v>43924</v>
      </c>
      <c r="G1190">
        <v>-41</v>
      </c>
      <c r="H1190">
        <v>-19</v>
      </c>
      <c r="I1190">
        <v>-1</v>
      </c>
      <c r="J1190">
        <v>-54</v>
      </c>
      <c r="K1190">
        <v>-54</v>
      </c>
      <c r="L1190">
        <v>26</v>
      </c>
      <c r="M1190" t="str">
        <f>VLOOKUP(D1190,StateLookup!A:A,1,FALSE)</f>
        <v>Maryland</v>
      </c>
    </row>
    <row r="1191" spans="1:13" x14ac:dyDescent="0.25">
      <c r="A1191" t="str">
        <f t="shared" si="18"/>
        <v>43925Maryland</v>
      </c>
      <c r="B1191" t="s">
        <v>147</v>
      </c>
      <c r="C1191" t="s">
        <v>148</v>
      </c>
      <c r="D1191" t="s">
        <v>83</v>
      </c>
      <c r="F1191" s="6">
        <v>43925</v>
      </c>
      <c r="G1191">
        <v>-47</v>
      </c>
      <c r="H1191">
        <v>-22</v>
      </c>
      <c r="I1191">
        <v>1</v>
      </c>
      <c r="J1191">
        <v>-50</v>
      </c>
      <c r="K1191">
        <v>-39</v>
      </c>
      <c r="L1191">
        <v>16</v>
      </c>
      <c r="M1191" t="str">
        <f>VLOOKUP(D1191,StateLookup!A:A,1,FALSE)</f>
        <v>Maryland</v>
      </c>
    </row>
    <row r="1192" spans="1:13" x14ac:dyDescent="0.25">
      <c r="A1192" t="str">
        <f t="shared" si="18"/>
        <v>43926Maryland</v>
      </c>
      <c r="B1192" t="s">
        <v>147</v>
      </c>
      <c r="C1192" t="s">
        <v>148</v>
      </c>
      <c r="D1192" t="s">
        <v>83</v>
      </c>
      <c r="F1192" s="6">
        <v>43926</v>
      </c>
      <c r="G1192">
        <v>-47</v>
      </c>
      <c r="H1192">
        <v>-25</v>
      </c>
      <c r="I1192">
        <v>35</v>
      </c>
      <c r="J1192">
        <v>-53</v>
      </c>
      <c r="K1192">
        <v>-42</v>
      </c>
      <c r="L1192">
        <v>14</v>
      </c>
      <c r="M1192" t="str">
        <f>VLOOKUP(D1192,StateLookup!A:A,1,FALSE)</f>
        <v>Maryland</v>
      </c>
    </row>
    <row r="1193" spans="1:13" x14ac:dyDescent="0.25">
      <c r="A1193" t="str">
        <f t="shared" si="18"/>
        <v>43927Maryland</v>
      </c>
      <c r="B1193" t="s">
        <v>147</v>
      </c>
      <c r="C1193" t="s">
        <v>148</v>
      </c>
      <c r="D1193" t="s">
        <v>83</v>
      </c>
      <c r="F1193" s="6">
        <v>43927</v>
      </c>
      <c r="G1193">
        <v>-40</v>
      </c>
      <c r="H1193">
        <v>-22</v>
      </c>
      <c r="I1193">
        <v>20</v>
      </c>
      <c r="J1193">
        <v>-55</v>
      </c>
      <c r="K1193">
        <v>-55</v>
      </c>
      <c r="L1193">
        <v>23</v>
      </c>
      <c r="M1193" t="str">
        <f>VLOOKUP(D1193,StateLookup!A:A,1,FALSE)</f>
        <v>Maryland</v>
      </c>
    </row>
    <row r="1194" spans="1:13" x14ac:dyDescent="0.25">
      <c r="A1194" t="str">
        <f t="shared" si="18"/>
        <v>43928Maryland</v>
      </c>
      <c r="B1194" t="s">
        <v>147</v>
      </c>
      <c r="C1194" t="s">
        <v>148</v>
      </c>
      <c r="D1194" t="s">
        <v>83</v>
      </c>
      <c r="F1194" s="6">
        <v>43928</v>
      </c>
      <c r="G1194">
        <v>-41</v>
      </c>
      <c r="H1194">
        <v>-21</v>
      </c>
      <c r="I1194">
        <v>7</v>
      </c>
      <c r="J1194">
        <v>-57</v>
      </c>
      <c r="K1194">
        <v>-56</v>
      </c>
      <c r="L1194">
        <v>25</v>
      </c>
      <c r="M1194" t="str">
        <f>VLOOKUP(D1194,StateLookup!A:A,1,FALSE)</f>
        <v>Maryland</v>
      </c>
    </row>
    <row r="1195" spans="1:13" x14ac:dyDescent="0.25">
      <c r="A1195" t="str">
        <f t="shared" si="18"/>
        <v>43929Maryland</v>
      </c>
      <c r="B1195" t="s">
        <v>147</v>
      </c>
      <c r="C1195" t="s">
        <v>148</v>
      </c>
      <c r="D1195" t="s">
        <v>83</v>
      </c>
      <c r="F1195" s="6">
        <v>43929</v>
      </c>
      <c r="G1195">
        <v>-40</v>
      </c>
      <c r="H1195">
        <v>-20</v>
      </c>
      <c r="I1195">
        <v>34</v>
      </c>
      <c r="J1195">
        <v>-55</v>
      </c>
      <c r="K1195">
        <v>-57</v>
      </c>
      <c r="L1195">
        <v>24</v>
      </c>
      <c r="M1195" t="str">
        <f>VLOOKUP(D1195,StateLookup!A:A,1,FALSE)</f>
        <v>Maryland</v>
      </c>
    </row>
    <row r="1196" spans="1:13" x14ac:dyDescent="0.25">
      <c r="A1196" t="str">
        <f t="shared" si="18"/>
        <v>43930Maryland</v>
      </c>
      <c r="B1196" t="s">
        <v>147</v>
      </c>
      <c r="C1196" t="s">
        <v>148</v>
      </c>
      <c r="D1196" t="s">
        <v>83</v>
      </c>
      <c r="F1196" s="6">
        <v>43930</v>
      </c>
      <c r="G1196">
        <v>-42</v>
      </c>
      <c r="H1196">
        <v>-21</v>
      </c>
      <c r="I1196">
        <v>-12</v>
      </c>
      <c r="J1196">
        <v>-58</v>
      </c>
      <c r="K1196">
        <v>-58</v>
      </c>
      <c r="L1196">
        <v>26</v>
      </c>
      <c r="M1196" t="str">
        <f>VLOOKUP(D1196,StateLookup!A:A,1,FALSE)</f>
        <v>Maryland</v>
      </c>
    </row>
    <row r="1197" spans="1:13" x14ac:dyDescent="0.25">
      <c r="A1197" t="str">
        <f t="shared" si="18"/>
        <v>43931Maryland</v>
      </c>
      <c r="B1197" t="s">
        <v>147</v>
      </c>
      <c r="C1197" t="s">
        <v>148</v>
      </c>
      <c r="D1197" t="s">
        <v>83</v>
      </c>
      <c r="F1197" s="6">
        <v>43931</v>
      </c>
      <c r="G1197">
        <v>-43</v>
      </c>
      <c r="H1197">
        <v>-21</v>
      </c>
      <c r="I1197">
        <v>-27</v>
      </c>
      <c r="J1197">
        <v>-60</v>
      </c>
      <c r="K1197">
        <v>-59</v>
      </c>
      <c r="L1197">
        <v>28</v>
      </c>
      <c r="M1197" t="str">
        <f>VLOOKUP(D1197,StateLookup!A:A,1,FALSE)</f>
        <v>Maryland</v>
      </c>
    </row>
    <row r="1198" spans="1:13" x14ac:dyDescent="0.25">
      <c r="A1198" t="str">
        <f t="shared" si="18"/>
        <v>43932Maryland</v>
      </c>
      <c r="B1198" t="s">
        <v>147</v>
      </c>
      <c r="C1198" t="s">
        <v>148</v>
      </c>
      <c r="D1198" t="s">
        <v>83</v>
      </c>
      <c r="F1198" s="6">
        <v>43932</v>
      </c>
      <c r="G1198">
        <v>-43</v>
      </c>
      <c r="H1198">
        <v>-14</v>
      </c>
      <c r="I1198">
        <v>24</v>
      </c>
      <c r="J1198">
        <v>-49</v>
      </c>
      <c r="K1198">
        <v>-39</v>
      </c>
      <c r="L1198">
        <v>15</v>
      </c>
      <c r="M1198" t="str">
        <f>VLOOKUP(D1198,StateLookup!A:A,1,FALSE)</f>
        <v>Maryland</v>
      </c>
    </row>
    <row r="1199" spans="1:13" x14ac:dyDescent="0.25">
      <c r="A1199" t="str">
        <f t="shared" si="18"/>
        <v>43876Massachusetts</v>
      </c>
      <c r="B1199" t="s">
        <v>147</v>
      </c>
      <c r="C1199" t="s">
        <v>148</v>
      </c>
      <c r="D1199" t="s">
        <v>84</v>
      </c>
      <c r="F1199" s="6">
        <v>43876</v>
      </c>
      <c r="G1199">
        <v>2</v>
      </c>
      <c r="H1199">
        <v>-4</v>
      </c>
      <c r="I1199">
        <v>0</v>
      </c>
      <c r="J1199">
        <v>3</v>
      </c>
      <c r="K1199">
        <v>-2</v>
      </c>
      <c r="L1199">
        <v>0</v>
      </c>
      <c r="M1199" t="str">
        <f>VLOOKUP(D1199,StateLookup!A:A,1,FALSE)</f>
        <v>Massachusetts</v>
      </c>
    </row>
    <row r="1200" spans="1:13" x14ac:dyDescent="0.25">
      <c r="A1200" t="str">
        <f t="shared" si="18"/>
        <v>43877Massachusetts</v>
      </c>
      <c r="B1200" t="s">
        <v>147</v>
      </c>
      <c r="C1200" t="s">
        <v>148</v>
      </c>
      <c r="D1200" t="s">
        <v>84</v>
      </c>
      <c r="F1200" s="6">
        <v>43877</v>
      </c>
      <c r="G1200">
        <v>6</v>
      </c>
      <c r="H1200">
        <v>-4</v>
      </c>
      <c r="I1200">
        <v>3</v>
      </c>
      <c r="J1200">
        <v>-1</v>
      </c>
      <c r="K1200">
        <v>0</v>
      </c>
      <c r="L1200">
        <v>0</v>
      </c>
      <c r="M1200" t="str">
        <f>VLOOKUP(D1200,StateLookup!A:A,1,FALSE)</f>
        <v>Massachusetts</v>
      </c>
    </row>
    <row r="1201" spans="1:13" x14ac:dyDescent="0.25">
      <c r="A1201" t="str">
        <f t="shared" si="18"/>
        <v>43878Massachusetts</v>
      </c>
      <c r="B1201" t="s">
        <v>147</v>
      </c>
      <c r="C1201" t="s">
        <v>148</v>
      </c>
      <c r="D1201" t="s">
        <v>84</v>
      </c>
      <c r="F1201" s="6">
        <v>43878</v>
      </c>
      <c r="G1201">
        <v>11</v>
      </c>
      <c r="H1201">
        <v>-2</v>
      </c>
      <c r="I1201">
        <v>32</v>
      </c>
      <c r="J1201">
        <v>-26</v>
      </c>
      <c r="K1201">
        <v>-42</v>
      </c>
      <c r="L1201">
        <v>9</v>
      </c>
      <c r="M1201" t="str">
        <f>VLOOKUP(D1201,StateLookup!A:A,1,FALSE)</f>
        <v>Massachusetts</v>
      </c>
    </row>
    <row r="1202" spans="1:13" x14ac:dyDescent="0.25">
      <c r="A1202" t="str">
        <f t="shared" si="18"/>
        <v>43879Massachusetts</v>
      </c>
      <c r="B1202" t="s">
        <v>147</v>
      </c>
      <c r="C1202" t="s">
        <v>148</v>
      </c>
      <c r="D1202" t="s">
        <v>84</v>
      </c>
      <c r="F1202" s="6">
        <v>43879</v>
      </c>
      <c r="G1202">
        <v>-4</v>
      </c>
      <c r="H1202">
        <v>-10</v>
      </c>
      <c r="I1202">
        <v>-18</v>
      </c>
      <c r="J1202">
        <v>-4</v>
      </c>
      <c r="K1202">
        <v>-10</v>
      </c>
      <c r="L1202">
        <v>3</v>
      </c>
      <c r="M1202" t="str">
        <f>VLOOKUP(D1202,StateLookup!A:A,1,FALSE)</f>
        <v>Massachusetts</v>
      </c>
    </row>
    <row r="1203" spans="1:13" x14ac:dyDescent="0.25">
      <c r="A1203" t="str">
        <f t="shared" si="18"/>
        <v>43880Massachusetts</v>
      </c>
      <c r="B1203" t="s">
        <v>147</v>
      </c>
      <c r="C1203" t="s">
        <v>148</v>
      </c>
      <c r="D1203" t="s">
        <v>84</v>
      </c>
      <c r="F1203" s="6">
        <v>43880</v>
      </c>
      <c r="G1203">
        <v>3</v>
      </c>
      <c r="H1203">
        <v>-3</v>
      </c>
      <c r="I1203">
        <v>3</v>
      </c>
      <c r="J1203">
        <v>-2</v>
      </c>
      <c r="K1203">
        <v>-10</v>
      </c>
      <c r="L1203">
        <v>2</v>
      </c>
      <c r="M1203" t="str">
        <f>VLOOKUP(D1203,StateLookup!A:A,1,FALSE)</f>
        <v>Massachusetts</v>
      </c>
    </row>
    <row r="1204" spans="1:13" x14ac:dyDescent="0.25">
      <c r="A1204" t="str">
        <f t="shared" si="18"/>
        <v>43881Massachusetts</v>
      </c>
      <c r="B1204" t="s">
        <v>147</v>
      </c>
      <c r="C1204" t="s">
        <v>148</v>
      </c>
      <c r="D1204" t="s">
        <v>84</v>
      </c>
      <c r="F1204" s="6">
        <v>43881</v>
      </c>
      <c r="G1204">
        <v>3</v>
      </c>
      <c r="H1204">
        <v>-2</v>
      </c>
      <c r="I1204">
        <v>-1</v>
      </c>
      <c r="J1204">
        <v>-2</v>
      </c>
      <c r="K1204">
        <v>-8</v>
      </c>
      <c r="L1204">
        <v>2</v>
      </c>
      <c r="M1204" t="str">
        <f>VLOOKUP(D1204,StateLookup!A:A,1,FALSE)</f>
        <v>Massachusetts</v>
      </c>
    </row>
    <row r="1205" spans="1:13" x14ac:dyDescent="0.25">
      <c r="A1205" t="str">
        <f t="shared" si="18"/>
        <v>43882Massachusetts</v>
      </c>
      <c r="B1205" t="s">
        <v>147</v>
      </c>
      <c r="C1205" t="s">
        <v>148</v>
      </c>
      <c r="D1205" t="s">
        <v>84</v>
      </c>
      <c r="F1205" s="6">
        <v>43882</v>
      </c>
      <c r="G1205">
        <v>0</v>
      </c>
      <c r="H1205">
        <v>-6</v>
      </c>
      <c r="I1205">
        <v>-9</v>
      </c>
      <c r="J1205">
        <v>-3</v>
      </c>
      <c r="K1205">
        <v>-9</v>
      </c>
      <c r="L1205">
        <v>3</v>
      </c>
      <c r="M1205" t="str">
        <f>VLOOKUP(D1205,StateLookup!A:A,1,FALSE)</f>
        <v>Massachusetts</v>
      </c>
    </row>
    <row r="1206" spans="1:13" x14ac:dyDescent="0.25">
      <c r="A1206" t="str">
        <f t="shared" si="18"/>
        <v>43883Massachusetts</v>
      </c>
      <c r="B1206" t="s">
        <v>147</v>
      </c>
      <c r="C1206" t="s">
        <v>148</v>
      </c>
      <c r="D1206" t="s">
        <v>84</v>
      </c>
      <c r="F1206" s="6">
        <v>43883</v>
      </c>
      <c r="G1206">
        <v>5</v>
      </c>
      <c r="H1206">
        <v>-2</v>
      </c>
      <c r="I1206">
        <v>49</v>
      </c>
      <c r="J1206">
        <v>5</v>
      </c>
      <c r="K1206">
        <v>1</v>
      </c>
      <c r="L1206">
        <v>-1</v>
      </c>
      <c r="M1206" t="str">
        <f>VLOOKUP(D1206,StateLookup!A:A,1,FALSE)</f>
        <v>Massachusetts</v>
      </c>
    </row>
    <row r="1207" spans="1:13" x14ac:dyDescent="0.25">
      <c r="A1207" t="str">
        <f t="shared" si="18"/>
        <v>43884Massachusetts</v>
      </c>
      <c r="B1207" t="s">
        <v>147</v>
      </c>
      <c r="C1207" t="s">
        <v>148</v>
      </c>
      <c r="D1207" t="s">
        <v>84</v>
      </c>
      <c r="F1207" s="6">
        <v>43884</v>
      </c>
      <c r="G1207">
        <v>9</v>
      </c>
      <c r="H1207">
        <v>1</v>
      </c>
      <c r="I1207">
        <v>66</v>
      </c>
      <c r="J1207">
        <v>6</v>
      </c>
      <c r="K1207">
        <v>3</v>
      </c>
      <c r="L1207">
        <v>-1</v>
      </c>
      <c r="M1207" t="str">
        <f>VLOOKUP(D1207,StateLookup!A:A,1,FALSE)</f>
        <v>Massachusetts</v>
      </c>
    </row>
    <row r="1208" spans="1:13" x14ac:dyDescent="0.25">
      <c r="A1208" t="str">
        <f t="shared" si="18"/>
        <v>43885Massachusetts</v>
      </c>
      <c r="B1208" t="s">
        <v>147</v>
      </c>
      <c r="C1208" t="s">
        <v>148</v>
      </c>
      <c r="D1208" t="s">
        <v>84</v>
      </c>
      <c r="F1208" s="6">
        <v>43885</v>
      </c>
      <c r="G1208">
        <v>4</v>
      </c>
      <c r="H1208">
        <v>0</v>
      </c>
      <c r="I1208">
        <v>51</v>
      </c>
      <c r="J1208">
        <v>1</v>
      </c>
      <c r="K1208">
        <v>4</v>
      </c>
      <c r="L1208">
        <v>-1</v>
      </c>
      <c r="M1208" t="str">
        <f>VLOOKUP(D1208,StateLookup!A:A,1,FALSE)</f>
        <v>Massachusetts</v>
      </c>
    </row>
    <row r="1209" spans="1:13" x14ac:dyDescent="0.25">
      <c r="A1209" t="str">
        <f t="shared" si="18"/>
        <v>43886Massachusetts</v>
      </c>
      <c r="B1209" t="s">
        <v>147</v>
      </c>
      <c r="C1209" t="s">
        <v>148</v>
      </c>
      <c r="D1209" t="s">
        <v>84</v>
      </c>
      <c r="F1209" s="6">
        <v>43886</v>
      </c>
      <c r="G1209">
        <v>2</v>
      </c>
      <c r="H1209">
        <v>-3</v>
      </c>
      <c r="I1209">
        <v>12</v>
      </c>
      <c r="J1209">
        <v>2</v>
      </c>
      <c r="K1209">
        <v>3</v>
      </c>
      <c r="L1209">
        <v>0</v>
      </c>
      <c r="M1209" t="str">
        <f>VLOOKUP(D1209,StateLookup!A:A,1,FALSE)</f>
        <v>Massachusetts</v>
      </c>
    </row>
    <row r="1210" spans="1:13" x14ac:dyDescent="0.25">
      <c r="A1210" t="str">
        <f t="shared" si="18"/>
        <v>43887Massachusetts</v>
      </c>
      <c r="B1210" t="s">
        <v>147</v>
      </c>
      <c r="C1210" t="s">
        <v>148</v>
      </c>
      <c r="D1210" t="s">
        <v>84</v>
      </c>
      <c r="F1210" s="6">
        <v>43887</v>
      </c>
      <c r="G1210">
        <v>5</v>
      </c>
      <c r="H1210">
        <v>0</v>
      </c>
      <c r="I1210">
        <v>3</v>
      </c>
      <c r="J1210">
        <v>5</v>
      </c>
      <c r="K1210">
        <v>2</v>
      </c>
      <c r="L1210">
        <v>0</v>
      </c>
      <c r="M1210" t="str">
        <f>VLOOKUP(D1210,StateLookup!A:A,1,FALSE)</f>
        <v>Massachusetts</v>
      </c>
    </row>
    <row r="1211" spans="1:13" x14ac:dyDescent="0.25">
      <c r="A1211" t="str">
        <f t="shared" si="18"/>
        <v>43888Massachusetts</v>
      </c>
      <c r="B1211" t="s">
        <v>147</v>
      </c>
      <c r="C1211" t="s">
        <v>148</v>
      </c>
      <c r="D1211" t="s">
        <v>84</v>
      </c>
      <c r="F1211" s="6">
        <v>43888</v>
      </c>
      <c r="G1211">
        <v>4</v>
      </c>
      <c r="H1211">
        <v>0</v>
      </c>
      <c r="I1211">
        <v>-1</v>
      </c>
      <c r="J1211">
        <v>5</v>
      </c>
      <c r="K1211">
        <v>3</v>
      </c>
      <c r="L1211">
        <v>0</v>
      </c>
      <c r="M1211" t="str">
        <f>VLOOKUP(D1211,StateLookup!A:A,1,FALSE)</f>
        <v>Massachusetts</v>
      </c>
    </row>
    <row r="1212" spans="1:13" x14ac:dyDescent="0.25">
      <c r="A1212" t="str">
        <f t="shared" si="18"/>
        <v>43889Massachusetts</v>
      </c>
      <c r="B1212" t="s">
        <v>147</v>
      </c>
      <c r="C1212" t="s">
        <v>148</v>
      </c>
      <c r="D1212" t="s">
        <v>84</v>
      </c>
      <c r="F1212" s="6">
        <v>43889</v>
      </c>
      <c r="G1212">
        <v>5</v>
      </c>
      <c r="H1212">
        <v>1</v>
      </c>
      <c r="I1212">
        <v>-2</v>
      </c>
      <c r="J1212">
        <v>7</v>
      </c>
      <c r="K1212">
        <v>3</v>
      </c>
      <c r="L1212">
        <v>0</v>
      </c>
      <c r="M1212" t="str">
        <f>VLOOKUP(D1212,StateLookup!A:A,1,FALSE)</f>
        <v>Massachusetts</v>
      </c>
    </row>
    <row r="1213" spans="1:13" x14ac:dyDescent="0.25">
      <c r="A1213" t="str">
        <f t="shared" si="18"/>
        <v>43890Massachusetts</v>
      </c>
      <c r="B1213" t="s">
        <v>147</v>
      </c>
      <c r="C1213" t="s">
        <v>148</v>
      </c>
      <c r="D1213" t="s">
        <v>84</v>
      </c>
      <c r="F1213" s="6">
        <v>43890</v>
      </c>
      <c r="G1213">
        <v>9</v>
      </c>
      <c r="H1213">
        <v>0</v>
      </c>
      <c r="I1213">
        <v>26</v>
      </c>
      <c r="J1213">
        <v>11</v>
      </c>
      <c r="K1213">
        <v>2</v>
      </c>
      <c r="L1213">
        <v>-1</v>
      </c>
      <c r="M1213" t="str">
        <f>VLOOKUP(D1213,StateLookup!A:A,1,FALSE)</f>
        <v>Massachusetts</v>
      </c>
    </row>
    <row r="1214" spans="1:13" x14ac:dyDescent="0.25">
      <c r="A1214" t="str">
        <f t="shared" si="18"/>
        <v>43891Massachusetts</v>
      </c>
      <c r="B1214" t="s">
        <v>147</v>
      </c>
      <c r="C1214" t="s">
        <v>148</v>
      </c>
      <c r="D1214" t="s">
        <v>84</v>
      </c>
      <c r="F1214" s="6">
        <v>43891</v>
      </c>
      <c r="G1214">
        <v>10</v>
      </c>
      <c r="H1214">
        <v>4</v>
      </c>
      <c r="I1214">
        <v>-1</v>
      </c>
      <c r="J1214">
        <v>11</v>
      </c>
      <c r="K1214">
        <v>3</v>
      </c>
      <c r="L1214">
        <v>-1</v>
      </c>
      <c r="M1214" t="str">
        <f>VLOOKUP(D1214,StateLookup!A:A,1,FALSE)</f>
        <v>Massachusetts</v>
      </c>
    </row>
    <row r="1215" spans="1:13" x14ac:dyDescent="0.25">
      <c r="A1215" t="str">
        <f t="shared" si="18"/>
        <v>43892Massachusetts</v>
      </c>
      <c r="B1215" t="s">
        <v>147</v>
      </c>
      <c r="C1215" t="s">
        <v>148</v>
      </c>
      <c r="D1215" t="s">
        <v>84</v>
      </c>
      <c r="F1215" s="6">
        <v>43892</v>
      </c>
      <c r="G1215">
        <v>7</v>
      </c>
      <c r="H1215">
        <v>5</v>
      </c>
      <c r="I1215">
        <v>21</v>
      </c>
      <c r="J1215">
        <v>2</v>
      </c>
      <c r="K1215">
        <v>3</v>
      </c>
      <c r="L1215">
        <v>0</v>
      </c>
      <c r="M1215" t="str">
        <f>VLOOKUP(D1215,StateLookup!A:A,1,FALSE)</f>
        <v>Massachusetts</v>
      </c>
    </row>
    <row r="1216" spans="1:13" x14ac:dyDescent="0.25">
      <c r="A1216" t="str">
        <f t="shared" si="18"/>
        <v>43893Massachusetts</v>
      </c>
      <c r="B1216" t="s">
        <v>147</v>
      </c>
      <c r="C1216" t="s">
        <v>148</v>
      </c>
      <c r="D1216" t="s">
        <v>84</v>
      </c>
      <c r="F1216" s="6">
        <v>43893</v>
      </c>
      <c r="G1216">
        <v>11</v>
      </c>
      <c r="H1216">
        <v>6</v>
      </c>
      <c r="I1216">
        <v>49</v>
      </c>
      <c r="J1216">
        <v>4</v>
      </c>
      <c r="K1216">
        <v>1</v>
      </c>
      <c r="L1216">
        <v>-1</v>
      </c>
      <c r="M1216" t="str">
        <f>VLOOKUP(D1216,StateLookup!A:A,1,FALSE)</f>
        <v>Massachusetts</v>
      </c>
    </row>
    <row r="1217" spans="1:13" x14ac:dyDescent="0.25">
      <c r="A1217" t="str">
        <f t="shared" si="18"/>
        <v>43894Massachusetts</v>
      </c>
      <c r="B1217" t="s">
        <v>147</v>
      </c>
      <c r="C1217" t="s">
        <v>148</v>
      </c>
      <c r="D1217" t="s">
        <v>84</v>
      </c>
      <c r="F1217" s="6">
        <v>43894</v>
      </c>
      <c r="G1217">
        <v>4</v>
      </c>
      <c r="H1217">
        <v>3</v>
      </c>
      <c r="I1217">
        <v>5</v>
      </c>
      <c r="J1217">
        <v>0</v>
      </c>
      <c r="K1217">
        <v>2</v>
      </c>
      <c r="L1217">
        <v>0</v>
      </c>
      <c r="M1217" t="str">
        <f>VLOOKUP(D1217,StateLookup!A:A,1,FALSE)</f>
        <v>Massachusetts</v>
      </c>
    </row>
    <row r="1218" spans="1:13" x14ac:dyDescent="0.25">
      <c r="A1218" t="str">
        <f t="shared" si="18"/>
        <v>43895Massachusetts</v>
      </c>
      <c r="B1218" t="s">
        <v>147</v>
      </c>
      <c r="C1218" t="s">
        <v>148</v>
      </c>
      <c r="D1218" t="s">
        <v>84</v>
      </c>
      <c r="F1218" s="6">
        <v>43895</v>
      </c>
      <c r="G1218">
        <v>7</v>
      </c>
      <c r="H1218">
        <v>7</v>
      </c>
      <c r="I1218">
        <v>30</v>
      </c>
      <c r="J1218">
        <v>1</v>
      </c>
      <c r="K1218">
        <v>4</v>
      </c>
      <c r="L1218">
        <v>-1</v>
      </c>
      <c r="M1218" t="str">
        <f>VLOOKUP(D1218,StateLookup!A:A,1,FALSE)</f>
        <v>Massachusetts</v>
      </c>
    </row>
    <row r="1219" spans="1:13" x14ac:dyDescent="0.25">
      <c r="A1219" t="str">
        <f t="shared" ref="A1219:A1282" si="19">F1219&amp;D1219</f>
        <v>43896Massachusetts</v>
      </c>
      <c r="B1219" t="s">
        <v>147</v>
      </c>
      <c r="C1219" t="s">
        <v>148</v>
      </c>
      <c r="D1219" t="s">
        <v>84</v>
      </c>
      <c r="F1219" s="6">
        <v>43896</v>
      </c>
      <c r="G1219">
        <v>2</v>
      </c>
      <c r="H1219">
        <v>2</v>
      </c>
      <c r="I1219">
        <v>1</v>
      </c>
      <c r="J1219">
        <v>-1</v>
      </c>
      <c r="K1219">
        <v>3</v>
      </c>
      <c r="L1219">
        <v>1</v>
      </c>
      <c r="M1219" t="str">
        <f>VLOOKUP(D1219,StateLookup!A:A,1,FALSE)</f>
        <v>Massachusetts</v>
      </c>
    </row>
    <row r="1220" spans="1:13" x14ac:dyDescent="0.25">
      <c r="A1220" t="str">
        <f t="shared" si="19"/>
        <v>43897Massachusetts</v>
      </c>
      <c r="B1220" t="s">
        <v>147</v>
      </c>
      <c r="C1220" t="s">
        <v>148</v>
      </c>
      <c r="D1220" t="s">
        <v>84</v>
      </c>
      <c r="F1220" s="6">
        <v>43897</v>
      </c>
      <c r="G1220">
        <v>7</v>
      </c>
      <c r="H1220">
        <v>3</v>
      </c>
      <c r="I1220">
        <v>24</v>
      </c>
      <c r="J1220">
        <v>0</v>
      </c>
      <c r="K1220">
        <v>1</v>
      </c>
      <c r="L1220">
        <v>-1</v>
      </c>
      <c r="M1220" t="str">
        <f>VLOOKUP(D1220,StateLookup!A:A,1,FALSE)</f>
        <v>Massachusetts</v>
      </c>
    </row>
    <row r="1221" spans="1:13" x14ac:dyDescent="0.25">
      <c r="A1221" t="str">
        <f t="shared" si="19"/>
        <v>43898Massachusetts</v>
      </c>
      <c r="B1221" t="s">
        <v>147</v>
      </c>
      <c r="C1221" t="s">
        <v>148</v>
      </c>
      <c r="D1221" t="s">
        <v>84</v>
      </c>
      <c r="F1221" s="6">
        <v>43898</v>
      </c>
      <c r="G1221">
        <v>9</v>
      </c>
      <c r="H1221">
        <v>5</v>
      </c>
      <c r="I1221">
        <v>47</v>
      </c>
      <c r="J1221">
        <v>0</v>
      </c>
      <c r="K1221">
        <v>2</v>
      </c>
      <c r="L1221">
        <v>0</v>
      </c>
      <c r="M1221" t="str">
        <f>VLOOKUP(D1221,StateLookup!A:A,1,FALSE)</f>
        <v>Massachusetts</v>
      </c>
    </row>
    <row r="1222" spans="1:13" x14ac:dyDescent="0.25">
      <c r="A1222" t="str">
        <f t="shared" si="19"/>
        <v>43899Massachusetts</v>
      </c>
      <c r="B1222" t="s">
        <v>147</v>
      </c>
      <c r="C1222" t="s">
        <v>148</v>
      </c>
      <c r="D1222" t="s">
        <v>84</v>
      </c>
      <c r="F1222" s="6">
        <v>43899</v>
      </c>
      <c r="G1222">
        <v>10</v>
      </c>
      <c r="H1222">
        <v>7</v>
      </c>
      <c r="I1222">
        <v>102</v>
      </c>
      <c r="J1222">
        <v>-3</v>
      </c>
      <c r="K1222">
        <v>1</v>
      </c>
      <c r="L1222">
        <v>0</v>
      </c>
      <c r="M1222" t="str">
        <f>VLOOKUP(D1222,StateLookup!A:A,1,FALSE)</f>
        <v>Massachusetts</v>
      </c>
    </row>
    <row r="1223" spans="1:13" x14ac:dyDescent="0.25">
      <c r="A1223" t="str">
        <f t="shared" si="19"/>
        <v>43900Massachusetts</v>
      </c>
      <c r="B1223" t="s">
        <v>147</v>
      </c>
      <c r="C1223" t="s">
        <v>148</v>
      </c>
      <c r="D1223" t="s">
        <v>84</v>
      </c>
      <c r="F1223" s="6">
        <v>43900</v>
      </c>
      <c r="G1223">
        <v>5</v>
      </c>
      <c r="H1223">
        <v>7</v>
      </c>
      <c r="I1223">
        <v>33</v>
      </c>
      <c r="J1223">
        <v>-7</v>
      </c>
      <c r="K1223">
        <v>0</v>
      </c>
      <c r="L1223">
        <v>1</v>
      </c>
      <c r="M1223" t="str">
        <f>VLOOKUP(D1223,StateLookup!A:A,1,FALSE)</f>
        <v>Massachusetts</v>
      </c>
    </row>
    <row r="1224" spans="1:13" x14ac:dyDescent="0.25">
      <c r="A1224" t="str">
        <f t="shared" si="19"/>
        <v>43901Massachusetts</v>
      </c>
      <c r="B1224" t="s">
        <v>147</v>
      </c>
      <c r="C1224" t="s">
        <v>148</v>
      </c>
      <c r="D1224" t="s">
        <v>84</v>
      </c>
      <c r="F1224" s="6">
        <v>43901</v>
      </c>
      <c r="G1224">
        <v>5</v>
      </c>
      <c r="H1224">
        <v>13</v>
      </c>
      <c r="I1224">
        <v>25</v>
      </c>
      <c r="J1224">
        <v>-10</v>
      </c>
      <c r="K1224">
        <v>-3</v>
      </c>
      <c r="L1224">
        <v>1</v>
      </c>
      <c r="M1224" t="str">
        <f>VLOOKUP(D1224,StateLookup!A:A,1,FALSE)</f>
        <v>Massachusetts</v>
      </c>
    </row>
    <row r="1225" spans="1:13" x14ac:dyDescent="0.25">
      <c r="A1225" t="str">
        <f t="shared" si="19"/>
        <v>43902Massachusetts</v>
      </c>
      <c r="B1225" t="s">
        <v>147</v>
      </c>
      <c r="C1225" t="s">
        <v>148</v>
      </c>
      <c r="D1225" t="s">
        <v>84</v>
      </c>
      <c r="F1225" s="6">
        <v>43902</v>
      </c>
      <c r="G1225">
        <v>5</v>
      </c>
      <c r="H1225">
        <v>32</v>
      </c>
      <c r="I1225">
        <v>14</v>
      </c>
      <c r="J1225">
        <v>-17</v>
      </c>
      <c r="K1225">
        <v>-5</v>
      </c>
      <c r="L1225">
        <v>3</v>
      </c>
      <c r="M1225" t="str">
        <f>VLOOKUP(D1225,StateLookup!A:A,1,FALSE)</f>
        <v>Massachusetts</v>
      </c>
    </row>
    <row r="1226" spans="1:13" x14ac:dyDescent="0.25">
      <c r="A1226" t="str">
        <f t="shared" si="19"/>
        <v>43903Massachusetts</v>
      </c>
      <c r="B1226" t="s">
        <v>147</v>
      </c>
      <c r="C1226" t="s">
        <v>148</v>
      </c>
      <c r="D1226" t="s">
        <v>84</v>
      </c>
      <c r="F1226" s="6">
        <v>43903</v>
      </c>
      <c r="G1226">
        <v>-5</v>
      </c>
      <c r="H1226">
        <v>30</v>
      </c>
      <c r="I1226">
        <v>-16</v>
      </c>
      <c r="J1226">
        <v>-26</v>
      </c>
      <c r="K1226">
        <v>-14</v>
      </c>
      <c r="L1226">
        <v>8</v>
      </c>
      <c r="M1226" t="str">
        <f>VLOOKUP(D1226,StateLookup!A:A,1,FALSE)</f>
        <v>Massachusetts</v>
      </c>
    </row>
    <row r="1227" spans="1:13" x14ac:dyDescent="0.25">
      <c r="A1227" t="str">
        <f t="shared" si="19"/>
        <v>43904Massachusetts</v>
      </c>
      <c r="B1227" t="s">
        <v>147</v>
      </c>
      <c r="C1227" t="s">
        <v>148</v>
      </c>
      <c r="D1227" t="s">
        <v>84</v>
      </c>
      <c r="F1227" s="6">
        <v>43904</v>
      </c>
      <c r="G1227">
        <v>-11</v>
      </c>
      <c r="H1227">
        <v>16</v>
      </c>
      <c r="I1227">
        <v>61</v>
      </c>
      <c r="J1227">
        <v>-19</v>
      </c>
      <c r="K1227">
        <v>-4</v>
      </c>
      <c r="L1227">
        <v>4</v>
      </c>
      <c r="M1227" t="str">
        <f>VLOOKUP(D1227,StateLookup!A:A,1,FALSE)</f>
        <v>Massachusetts</v>
      </c>
    </row>
    <row r="1228" spans="1:13" x14ac:dyDescent="0.25">
      <c r="A1228" t="str">
        <f t="shared" si="19"/>
        <v>43905Massachusetts</v>
      </c>
      <c r="B1228" t="s">
        <v>147</v>
      </c>
      <c r="C1228" t="s">
        <v>148</v>
      </c>
      <c r="D1228" t="s">
        <v>84</v>
      </c>
      <c r="F1228" s="6">
        <v>43905</v>
      </c>
      <c r="G1228">
        <v>-15</v>
      </c>
      <c r="H1228">
        <v>5</v>
      </c>
      <c r="I1228">
        <v>43</v>
      </c>
      <c r="J1228">
        <v>-26</v>
      </c>
      <c r="K1228">
        <v>-8</v>
      </c>
      <c r="L1228">
        <v>5</v>
      </c>
      <c r="M1228" t="str">
        <f>VLOOKUP(D1228,StateLookup!A:A,1,FALSE)</f>
        <v>Massachusetts</v>
      </c>
    </row>
    <row r="1229" spans="1:13" x14ac:dyDescent="0.25">
      <c r="A1229" t="str">
        <f t="shared" si="19"/>
        <v>43906Massachusetts</v>
      </c>
      <c r="B1229" t="s">
        <v>147</v>
      </c>
      <c r="C1229" t="s">
        <v>148</v>
      </c>
      <c r="D1229" t="s">
        <v>84</v>
      </c>
      <c r="F1229" s="6">
        <v>43906</v>
      </c>
      <c r="G1229">
        <v>-12</v>
      </c>
      <c r="H1229">
        <v>16</v>
      </c>
      <c r="I1229">
        <v>8</v>
      </c>
      <c r="J1229">
        <v>-41</v>
      </c>
      <c r="K1229">
        <v>-30</v>
      </c>
      <c r="L1229">
        <v>12</v>
      </c>
      <c r="M1229" t="str">
        <f>VLOOKUP(D1229,StateLookup!A:A,1,FALSE)</f>
        <v>Massachusetts</v>
      </c>
    </row>
    <row r="1230" spans="1:13" x14ac:dyDescent="0.25">
      <c r="A1230" t="str">
        <f t="shared" si="19"/>
        <v>43907Massachusetts</v>
      </c>
      <c r="B1230" t="s">
        <v>147</v>
      </c>
      <c r="C1230" t="s">
        <v>148</v>
      </c>
      <c r="D1230" t="s">
        <v>84</v>
      </c>
      <c r="F1230" s="6">
        <v>43907</v>
      </c>
      <c r="G1230">
        <v>-32</v>
      </c>
      <c r="H1230">
        <v>0</v>
      </c>
      <c r="I1230">
        <v>-19</v>
      </c>
      <c r="J1230">
        <v>-50</v>
      </c>
      <c r="K1230">
        <v>-39</v>
      </c>
      <c r="L1230">
        <v>17</v>
      </c>
      <c r="M1230" t="str">
        <f>VLOOKUP(D1230,StateLookup!A:A,1,FALSE)</f>
        <v>Massachusetts</v>
      </c>
    </row>
    <row r="1231" spans="1:13" x14ac:dyDescent="0.25">
      <c r="A1231" t="str">
        <f t="shared" si="19"/>
        <v>43908Massachusetts</v>
      </c>
      <c r="B1231" t="s">
        <v>147</v>
      </c>
      <c r="C1231" t="s">
        <v>148</v>
      </c>
      <c r="D1231" t="s">
        <v>84</v>
      </c>
      <c r="F1231" s="6">
        <v>43908</v>
      </c>
      <c r="G1231">
        <v>-31</v>
      </c>
      <c r="H1231">
        <v>1</v>
      </c>
      <c r="I1231">
        <v>53</v>
      </c>
      <c r="J1231">
        <v>-50</v>
      </c>
      <c r="K1231">
        <v>-42</v>
      </c>
      <c r="L1231">
        <v>17</v>
      </c>
      <c r="M1231" t="str">
        <f>VLOOKUP(D1231,StateLookup!A:A,1,FALSE)</f>
        <v>Massachusetts</v>
      </c>
    </row>
    <row r="1232" spans="1:13" x14ac:dyDescent="0.25">
      <c r="A1232" t="str">
        <f t="shared" si="19"/>
        <v>43909Massachusetts</v>
      </c>
      <c r="B1232" t="s">
        <v>147</v>
      </c>
      <c r="C1232" t="s">
        <v>148</v>
      </c>
      <c r="D1232" t="s">
        <v>84</v>
      </c>
      <c r="F1232" s="6">
        <v>43909</v>
      </c>
      <c r="G1232">
        <v>-39</v>
      </c>
      <c r="H1232">
        <v>-3</v>
      </c>
      <c r="I1232">
        <v>-36</v>
      </c>
      <c r="J1232">
        <v>-59</v>
      </c>
      <c r="K1232">
        <v>-44</v>
      </c>
      <c r="L1232">
        <v>21</v>
      </c>
      <c r="M1232" t="str">
        <f>VLOOKUP(D1232,StateLookup!A:A,1,FALSE)</f>
        <v>Massachusetts</v>
      </c>
    </row>
    <row r="1233" spans="1:13" x14ac:dyDescent="0.25">
      <c r="A1233" t="str">
        <f t="shared" si="19"/>
        <v>43910Massachusetts</v>
      </c>
      <c r="B1233" t="s">
        <v>147</v>
      </c>
      <c r="C1233" t="s">
        <v>148</v>
      </c>
      <c r="D1233" t="s">
        <v>84</v>
      </c>
      <c r="F1233" s="6">
        <v>43910</v>
      </c>
      <c r="G1233">
        <v>-34</v>
      </c>
      <c r="H1233">
        <v>11</v>
      </c>
      <c r="I1233">
        <v>20</v>
      </c>
      <c r="J1233">
        <v>-56</v>
      </c>
      <c r="K1233">
        <v>-44</v>
      </c>
      <c r="L1233">
        <v>20</v>
      </c>
      <c r="M1233" t="str">
        <f>VLOOKUP(D1233,StateLookup!A:A,1,FALSE)</f>
        <v>Massachusetts</v>
      </c>
    </row>
    <row r="1234" spans="1:13" x14ac:dyDescent="0.25">
      <c r="A1234" t="str">
        <f t="shared" si="19"/>
        <v>43911Massachusetts</v>
      </c>
      <c r="B1234" t="s">
        <v>147</v>
      </c>
      <c r="C1234" t="s">
        <v>148</v>
      </c>
      <c r="D1234" t="s">
        <v>84</v>
      </c>
      <c r="F1234" s="6">
        <v>43911</v>
      </c>
      <c r="G1234">
        <v>-42</v>
      </c>
      <c r="H1234">
        <v>-5</v>
      </c>
      <c r="I1234">
        <v>71</v>
      </c>
      <c r="J1234">
        <v>-50</v>
      </c>
      <c r="K1234">
        <v>-30</v>
      </c>
      <c r="L1234">
        <v>12</v>
      </c>
      <c r="M1234" t="str">
        <f>VLOOKUP(D1234,StateLookup!A:A,1,FALSE)</f>
        <v>Massachusetts</v>
      </c>
    </row>
    <row r="1235" spans="1:13" x14ac:dyDescent="0.25">
      <c r="A1235" t="str">
        <f t="shared" si="19"/>
        <v>43912Massachusetts</v>
      </c>
      <c r="B1235" t="s">
        <v>147</v>
      </c>
      <c r="C1235" t="s">
        <v>148</v>
      </c>
      <c r="D1235" t="s">
        <v>84</v>
      </c>
      <c r="F1235" s="6">
        <v>43912</v>
      </c>
      <c r="G1235">
        <v>-46</v>
      </c>
      <c r="H1235">
        <v>-19</v>
      </c>
      <c r="I1235">
        <v>22</v>
      </c>
      <c r="J1235">
        <v>-59</v>
      </c>
      <c r="K1235">
        <v>-33</v>
      </c>
      <c r="L1235">
        <v>12</v>
      </c>
      <c r="M1235" t="str">
        <f>VLOOKUP(D1235,StateLookup!A:A,1,FALSE)</f>
        <v>Massachusetts</v>
      </c>
    </row>
    <row r="1236" spans="1:13" x14ac:dyDescent="0.25">
      <c r="A1236" t="str">
        <f t="shared" si="19"/>
        <v>43913Massachusetts</v>
      </c>
      <c r="B1236" t="s">
        <v>147</v>
      </c>
      <c r="C1236" t="s">
        <v>148</v>
      </c>
      <c r="D1236" t="s">
        <v>84</v>
      </c>
      <c r="F1236" s="6">
        <v>43913</v>
      </c>
      <c r="G1236">
        <v>-40</v>
      </c>
      <c r="H1236">
        <v>-12</v>
      </c>
      <c r="I1236">
        <v>-33</v>
      </c>
      <c r="J1236">
        <v>-66</v>
      </c>
      <c r="K1236">
        <v>-50</v>
      </c>
      <c r="L1236">
        <v>21</v>
      </c>
      <c r="M1236" t="str">
        <f>VLOOKUP(D1236,StateLookup!A:A,1,FALSE)</f>
        <v>Massachusetts</v>
      </c>
    </row>
    <row r="1237" spans="1:13" x14ac:dyDescent="0.25">
      <c r="A1237" t="str">
        <f t="shared" si="19"/>
        <v>43914Massachusetts</v>
      </c>
      <c r="B1237" t="s">
        <v>147</v>
      </c>
      <c r="C1237" t="s">
        <v>148</v>
      </c>
      <c r="D1237" t="s">
        <v>84</v>
      </c>
      <c r="F1237" s="6">
        <v>43914</v>
      </c>
      <c r="G1237">
        <v>-49</v>
      </c>
      <c r="H1237">
        <v>-21</v>
      </c>
      <c r="I1237">
        <v>-2</v>
      </c>
      <c r="J1237">
        <v>-68</v>
      </c>
      <c r="K1237">
        <v>-55</v>
      </c>
      <c r="L1237">
        <v>24</v>
      </c>
      <c r="M1237" t="str">
        <f>VLOOKUP(D1237,StateLookup!A:A,1,FALSE)</f>
        <v>Massachusetts</v>
      </c>
    </row>
    <row r="1238" spans="1:13" x14ac:dyDescent="0.25">
      <c r="A1238" t="str">
        <f t="shared" si="19"/>
        <v>43915Massachusetts</v>
      </c>
      <c r="B1238" t="s">
        <v>147</v>
      </c>
      <c r="C1238" t="s">
        <v>148</v>
      </c>
      <c r="D1238" t="s">
        <v>84</v>
      </c>
      <c r="F1238" s="6">
        <v>43915</v>
      </c>
      <c r="G1238">
        <v>-52</v>
      </c>
      <c r="H1238">
        <v>-25</v>
      </c>
      <c r="I1238">
        <v>-21</v>
      </c>
      <c r="J1238">
        <v>-70</v>
      </c>
      <c r="K1238">
        <v>-57</v>
      </c>
      <c r="L1238">
        <v>26</v>
      </c>
      <c r="M1238" t="str">
        <f>VLOOKUP(D1238,StateLookup!A:A,1,FALSE)</f>
        <v>Massachusetts</v>
      </c>
    </row>
    <row r="1239" spans="1:13" x14ac:dyDescent="0.25">
      <c r="A1239" t="str">
        <f t="shared" si="19"/>
        <v>43916Massachusetts</v>
      </c>
      <c r="B1239" t="s">
        <v>147</v>
      </c>
      <c r="C1239" t="s">
        <v>148</v>
      </c>
      <c r="D1239" t="s">
        <v>84</v>
      </c>
      <c r="F1239" s="6">
        <v>43916</v>
      </c>
      <c r="G1239">
        <v>-47</v>
      </c>
      <c r="H1239">
        <v>-17</v>
      </c>
      <c r="I1239">
        <v>42</v>
      </c>
      <c r="J1239">
        <v>-68</v>
      </c>
      <c r="K1239">
        <v>-56</v>
      </c>
      <c r="L1239">
        <v>25</v>
      </c>
      <c r="M1239" t="str">
        <f>VLOOKUP(D1239,StateLookup!A:A,1,FALSE)</f>
        <v>Massachusetts</v>
      </c>
    </row>
    <row r="1240" spans="1:13" x14ac:dyDescent="0.25">
      <c r="A1240" t="str">
        <f t="shared" si="19"/>
        <v>43917Massachusetts</v>
      </c>
      <c r="B1240" t="s">
        <v>147</v>
      </c>
      <c r="C1240" t="s">
        <v>148</v>
      </c>
      <c r="D1240" t="s">
        <v>84</v>
      </c>
      <c r="F1240" s="6">
        <v>43917</v>
      </c>
      <c r="G1240">
        <v>-48</v>
      </c>
      <c r="H1240">
        <v>-19</v>
      </c>
      <c r="I1240">
        <v>46</v>
      </c>
      <c r="J1240">
        <v>-67</v>
      </c>
      <c r="K1240">
        <v>-55</v>
      </c>
      <c r="L1240">
        <v>26</v>
      </c>
      <c r="M1240" t="str">
        <f>VLOOKUP(D1240,StateLookup!A:A,1,FALSE)</f>
        <v>Massachusetts</v>
      </c>
    </row>
    <row r="1241" spans="1:13" x14ac:dyDescent="0.25">
      <c r="A1241" t="str">
        <f t="shared" si="19"/>
        <v>43918Massachusetts</v>
      </c>
      <c r="B1241" t="s">
        <v>147</v>
      </c>
      <c r="C1241" t="s">
        <v>148</v>
      </c>
      <c r="D1241" t="s">
        <v>84</v>
      </c>
      <c r="F1241" s="6">
        <v>43918</v>
      </c>
      <c r="G1241">
        <v>-52</v>
      </c>
      <c r="H1241">
        <v>-23</v>
      </c>
      <c r="I1241">
        <v>57</v>
      </c>
      <c r="J1241">
        <v>-63</v>
      </c>
      <c r="K1241">
        <v>-41</v>
      </c>
      <c r="L1241">
        <v>15</v>
      </c>
      <c r="M1241" t="str">
        <f>VLOOKUP(D1241,StateLookup!A:A,1,FALSE)</f>
        <v>Massachusetts</v>
      </c>
    </row>
    <row r="1242" spans="1:13" x14ac:dyDescent="0.25">
      <c r="A1242" t="str">
        <f t="shared" si="19"/>
        <v>43919Massachusetts</v>
      </c>
      <c r="B1242" t="s">
        <v>147</v>
      </c>
      <c r="C1242" t="s">
        <v>148</v>
      </c>
      <c r="D1242" t="s">
        <v>84</v>
      </c>
      <c r="F1242" s="6">
        <v>43919</v>
      </c>
      <c r="G1242">
        <v>-59</v>
      </c>
      <c r="H1242">
        <v>-36</v>
      </c>
      <c r="I1242">
        <v>-56</v>
      </c>
      <c r="J1242">
        <v>-73</v>
      </c>
      <c r="K1242">
        <v>-42</v>
      </c>
      <c r="L1242">
        <v>16</v>
      </c>
      <c r="M1242" t="str">
        <f>VLOOKUP(D1242,StateLookup!A:A,1,FALSE)</f>
        <v>Massachusetts</v>
      </c>
    </row>
    <row r="1243" spans="1:13" x14ac:dyDescent="0.25">
      <c r="A1243" t="str">
        <f t="shared" si="19"/>
        <v>43920Massachusetts</v>
      </c>
      <c r="B1243" t="s">
        <v>147</v>
      </c>
      <c r="C1243" t="s">
        <v>148</v>
      </c>
      <c r="D1243" t="s">
        <v>84</v>
      </c>
      <c r="F1243" s="6">
        <v>43920</v>
      </c>
      <c r="G1243">
        <v>-49</v>
      </c>
      <c r="H1243">
        <v>-25</v>
      </c>
      <c r="I1243">
        <v>-28</v>
      </c>
      <c r="J1243">
        <v>-72</v>
      </c>
      <c r="K1243">
        <v>-58</v>
      </c>
      <c r="L1243">
        <v>24</v>
      </c>
      <c r="M1243" t="str">
        <f>VLOOKUP(D1243,StateLookup!A:A,1,FALSE)</f>
        <v>Massachusetts</v>
      </c>
    </row>
    <row r="1244" spans="1:13" x14ac:dyDescent="0.25">
      <c r="A1244" t="str">
        <f t="shared" si="19"/>
        <v>43921Massachusetts</v>
      </c>
      <c r="B1244" t="s">
        <v>147</v>
      </c>
      <c r="C1244" t="s">
        <v>148</v>
      </c>
      <c r="D1244" t="s">
        <v>84</v>
      </c>
      <c r="F1244" s="6">
        <v>43921</v>
      </c>
      <c r="G1244">
        <v>-46</v>
      </c>
      <c r="H1244">
        <v>-20</v>
      </c>
      <c r="I1244">
        <v>11</v>
      </c>
      <c r="J1244">
        <v>-69</v>
      </c>
      <c r="K1244">
        <v>-58</v>
      </c>
      <c r="L1244">
        <v>25</v>
      </c>
      <c r="M1244" t="str">
        <f>VLOOKUP(D1244,StateLookup!A:A,1,FALSE)</f>
        <v>Massachusetts</v>
      </c>
    </row>
    <row r="1245" spans="1:13" x14ac:dyDescent="0.25">
      <c r="A1245" t="str">
        <f t="shared" si="19"/>
        <v>43922Massachusetts</v>
      </c>
      <c r="B1245" t="s">
        <v>147</v>
      </c>
      <c r="C1245" t="s">
        <v>148</v>
      </c>
      <c r="D1245" t="s">
        <v>84</v>
      </c>
      <c r="F1245" s="6">
        <v>43922</v>
      </c>
      <c r="G1245">
        <v>-46</v>
      </c>
      <c r="H1245">
        <v>-16</v>
      </c>
      <c r="I1245">
        <v>-2</v>
      </c>
      <c r="J1245">
        <v>-69</v>
      </c>
      <c r="K1245">
        <v>-59</v>
      </c>
      <c r="L1245">
        <v>25</v>
      </c>
      <c r="M1245" t="str">
        <f>VLOOKUP(D1245,StateLookup!A:A,1,FALSE)</f>
        <v>Massachusetts</v>
      </c>
    </row>
    <row r="1246" spans="1:13" x14ac:dyDescent="0.25">
      <c r="A1246" t="str">
        <f t="shared" si="19"/>
        <v>43923Massachusetts</v>
      </c>
      <c r="B1246" t="s">
        <v>147</v>
      </c>
      <c r="C1246" t="s">
        <v>148</v>
      </c>
      <c r="D1246" t="s">
        <v>84</v>
      </c>
      <c r="F1246" s="6">
        <v>43923</v>
      </c>
      <c r="G1246">
        <v>-50</v>
      </c>
      <c r="H1246">
        <v>-17</v>
      </c>
      <c r="I1246">
        <v>-30</v>
      </c>
      <c r="J1246">
        <v>-73</v>
      </c>
      <c r="K1246">
        <v>-59</v>
      </c>
      <c r="L1246">
        <v>27</v>
      </c>
      <c r="M1246" t="str">
        <f>VLOOKUP(D1246,StateLookup!A:A,1,FALSE)</f>
        <v>Massachusetts</v>
      </c>
    </row>
    <row r="1247" spans="1:13" x14ac:dyDescent="0.25">
      <c r="A1247" t="str">
        <f t="shared" si="19"/>
        <v>43924Massachusetts</v>
      </c>
      <c r="B1247" t="s">
        <v>147</v>
      </c>
      <c r="C1247" t="s">
        <v>148</v>
      </c>
      <c r="D1247" t="s">
        <v>84</v>
      </c>
      <c r="F1247" s="6">
        <v>43924</v>
      </c>
      <c r="G1247">
        <v>-54</v>
      </c>
      <c r="H1247">
        <v>-22</v>
      </c>
      <c r="I1247">
        <v>-54</v>
      </c>
      <c r="J1247">
        <v>-74</v>
      </c>
      <c r="K1247">
        <v>-59</v>
      </c>
      <c r="L1247">
        <v>30</v>
      </c>
      <c r="M1247" t="str">
        <f>VLOOKUP(D1247,StateLookup!A:A,1,FALSE)</f>
        <v>Massachusetts</v>
      </c>
    </row>
    <row r="1248" spans="1:13" x14ac:dyDescent="0.25">
      <c r="A1248" t="str">
        <f t="shared" si="19"/>
        <v>43925Massachusetts</v>
      </c>
      <c r="B1248" t="s">
        <v>147</v>
      </c>
      <c r="C1248" t="s">
        <v>148</v>
      </c>
      <c r="D1248" t="s">
        <v>84</v>
      </c>
      <c r="F1248" s="6">
        <v>43925</v>
      </c>
      <c r="G1248">
        <v>-53</v>
      </c>
      <c r="H1248">
        <v>-19</v>
      </c>
      <c r="I1248">
        <v>29</v>
      </c>
      <c r="J1248">
        <v>-64</v>
      </c>
      <c r="K1248">
        <v>-43</v>
      </c>
      <c r="L1248">
        <v>16</v>
      </c>
      <c r="M1248" t="str">
        <f>VLOOKUP(D1248,StateLookup!A:A,1,FALSE)</f>
        <v>Massachusetts</v>
      </c>
    </row>
    <row r="1249" spans="1:13" x14ac:dyDescent="0.25">
      <c r="A1249" t="str">
        <f t="shared" si="19"/>
        <v>43926Massachusetts</v>
      </c>
      <c r="B1249" t="s">
        <v>147</v>
      </c>
      <c r="C1249" t="s">
        <v>148</v>
      </c>
      <c r="D1249" t="s">
        <v>84</v>
      </c>
      <c r="F1249" s="6">
        <v>43926</v>
      </c>
      <c r="G1249">
        <v>-53</v>
      </c>
      <c r="H1249">
        <v>-27</v>
      </c>
      <c r="I1249">
        <v>25</v>
      </c>
      <c r="J1249">
        <v>-68</v>
      </c>
      <c r="K1249">
        <v>-42</v>
      </c>
      <c r="L1249">
        <v>14</v>
      </c>
      <c r="M1249" t="str">
        <f>VLOOKUP(D1249,StateLookup!A:A,1,FALSE)</f>
        <v>Massachusetts</v>
      </c>
    </row>
    <row r="1250" spans="1:13" x14ac:dyDescent="0.25">
      <c r="A1250" t="str">
        <f t="shared" si="19"/>
        <v>43927Massachusetts</v>
      </c>
      <c r="B1250" t="s">
        <v>147</v>
      </c>
      <c r="C1250" t="s">
        <v>148</v>
      </c>
      <c r="D1250" t="s">
        <v>84</v>
      </c>
      <c r="F1250" s="6">
        <v>43927</v>
      </c>
      <c r="G1250">
        <v>-44</v>
      </c>
      <c r="H1250">
        <v>-19</v>
      </c>
      <c r="I1250">
        <v>51</v>
      </c>
      <c r="J1250">
        <v>-69</v>
      </c>
      <c r="K1250">
        <v>-59</v>
      </c>
      <c r="L1250">
        <v>23</v>
      </c>
      <c r="M1250" t="str">
        <f>VLOOKUP(D1250,StateLookup!A:A,1,FALSE)</f>
        <v>Massachusetts</v>
      </c>
    </row>
    <row r="1251" spans="1:13" x14ac:dyDescent="0.25">
      <c r="A1251" t="str">
        <f t="shared" si="19"/>
        <v>43928Massachusetts</v>
      </c>
      <c r="B1251" t="s">
        <v>147</v>
      </c>
      <c r="C1251" t="s">
        <v>148</v>
      </c>
      <c r="D1251" t="s">
        <v>84</v>
      </c>
      <c r="F1251" s="6">
        <v>43928</v>
      </c>
      <c r="G1251">
        <v>-46</v>
      </c>
      <c r="H1251">
        <v>-21</v>
      </c>
      <c r="I1251">
        <v>41</v>
      </c>
      <c r="J1251">
        <v>-70</v>
      </c>
      <c r="K1251">
        <v>-60</v>
      </c>
      <c r="L1251">
        <v>25</v>
      </c>
      <c r="M1251" t="str">
        <f>VLOOKUP(D1251,StateLookup!A:A,1,FALSE)</f>
        <v>Massachusetts</v>
      </c>
    </row>
    <row r="1252" spans="1:13" x14ac:dyDescent="0.25">
      <c r="A1252" t="str">
        <f t="shared" si="19"/>
        <v>43929Massachusetts</v>
      </c>
      <c r="B1252" t="s">
        <v>147</v>
      </c>
      <c r="C1252" t="s">
        <v>148</v>
      </c>
      <c r="D1252" t="s">
        <v>84</v>
      </c>
      <c r="F1252" s="6">
        <v>43929</v>
      </c>
      <c r="G1252">
        <v>-51</v>
      </c>
      <c r="H1252">
        <v>-22</v>
      </c>
      <c r="I1252">
        <v>-13</v>
      </c>
      <c r="J1252">
        <v>-73</v>
      </c>
      <c r="K1252">
        <v>-61</v>
      </c>
      <c r="L1252">
        <v>26</v>
      </c>
      <c r="M1252" t="str">
        <f>VLOOKUP(D1252,StateLookup!A:A,1,FALSE)</f>
        <v>Massachusetts</v>
      </c>
    </row>
    <row r="1253" spans="1:13" x14ac:dyDescent="0.25">
      <c r="A1253" t="str">
        <f t="shared" si="19"/>
        <v>43930Massachusetts</v>
      </c>
      <c r="B1253" t="s">
        <v>147</v>
      </c>
      <c r="C1253" t="s">
        <v>148</v>
      </c>
      <c r="D1253" t="s">
        <v>84</v>
      </c>
      <c r="F1253" s="6">
        <v>43930</v>
      </c>
      <c r="G1253">
        <v>-54</v>
      </c>
      <c r="H1253">
        <v>-25</v>
      </c>
      <c r="I1253">
        <v>-42</v>
      </c>
      <c r="J1253">
        <v>-75</v>
      </c>
      <c r="K1253">
        <v>-61</v>
      </c>
      <c r="L1253">
        <v>28</v>
      </c>
      <c r="M1253" t="str">
        <f>VLOOKUP(D1253,StateLookup!A:A,1,FALSE)</f>
        <v>Massachusetts</v>
      </c>
    </row>
    <row r="1254" spans="1:13" x14ac:dyDescent="0.25">
      <c r="A1254" t="str">
        <f t="shared" si="19"/>
        <v>43931Massachusetts</v>
      </c>
      <c r="B1254" t="s">
        <v>147</v>
      </c>
      <c r="C1254" t="s">
        <v>148</v>
      </c>
      <c r="D1254" t="s">
        <v>84</v>
      </c>
      <c r="F1254" s="6">
        <v>43931</v>
      </c>
      <c r="G1254">
        <v>-50</v>
      </c>
      <c r="H1254">
        <v>-16</v>
      </c>
      <c r="I1254">
        <v>-25</v>
      </c>
      <c r="J1254">
        <v>-73</v>
      </c>
      <c r="K1254">
        <v>-61</v>
      </c>
      <c r="L1254">
        <v>29</v>
      </c>
      <c r="M1254" t="str">
        <f>VLOOKUP(D1254,StateLookup!A:A,1,FALSE)</f>
        <v>Massachusetts</v>
      </c>
    </row>
    <row r="1255" spans="1:13" x14ac:dyDescent="0.25">
      <c r="A1255" t="str">
        <f t="shared" si="19"/>
        <v>43932Massachusetts</v>
      </c>
      <c r="B1255" t="s">
        <v>147</v>
      </c>
      <c r="C1255" t="s">
        <v>148</v>
      </c>
      <c r="D1255" t="s">
        <v>84</v>
      </c>
      <c r="F1255" s="6">
        <v>43932</v>
      </c>
      <c r="G1255">
        <v>-49</v>
      </c>
      <c r="H1255">
        <v>-12</v>
      </c>
      <c r="I1255">
        <v>33</v>
      </c>
      <c r="J1255">
        <v>-64</v>
      </c>
      <c r="K1255">
        <v>-44</v>
      </c>
      <c r="L1255">
        <v>16</v>
      </c>
      <c r="M1255" t="str">
        <f>VLOOKUP(D1255,StateLookup!A:A,1,FALSE)</f>
        <v>Massachusetts</v>
      </c>
    </row>
    <row r="1256" spans="1:13" x14ac:dyDescent="0.25">
      <c r="A1256" t="str">
        <f t="shared" si="19"/>
        <v>43876Michigan</v>
      </c>
      <c r="B1256" t="s">
        <v>147</v>
      </c>
      <c r="C1256" t="s">
        <v>148</v>
      </c>
      <c r="D1256" t="s">
        <v>85</v>
      </c>
      <c r="F1256" s="6">
        <v>43876</v>
      </c>
      <c r="G1256">
        <v>2</v>
      </c>
      <c r="H1256">
        <v>0</v>
      </c>
      <c r="I1256">
        <v>15</v>
      </c>
      <c r="J1256">
        <v>5</v>
      </c>
      <c r="K1256">
        <v>4</v>
      </c>
      <c r="L1256">
        <v>0</v>
      </c>
      <c r="M1256" t="str">
        <f>VLOOKUP(D1256,StateLookup!A:A,1,FALSE)</f>
        <v>Michigan</v>
      </c>
    </row>
    <row r="1257" spans="1:13" x14ac:dyDescent="0.25">
      <c r="A1257" t="str">
        <f t="shared" si="19"/>
        <v>43877Michigan</v>
      </c>
      <c r="B1257" t="s">
        <v>147</v>
      </c>
      <c r="C1257" t="s">
        <v>148</v>
      </c>
      <c r="D1257" t="s">
        <v>85</v>
      </c>
      <c r="F1257" s="6">
        <v>43877</v>
      </c>
      <c r="G1257">
        <v>9</v>
      </c>
      <c r="H1257">
        <v>4</v>
      </c>
      <c r="I1257">
        <v>45</v>
      </c>
      <c r="J1257">
        <v>4</v>
      </c>
      <c r="K1257">
        <v>3</v>
      </c>
      <c r="L1257">
        <v>-1</v>
      </c>
      <c r="M1257" t="str">
        <f>VLOOKUP(D1257,StateLookup!A:A,1,FALSE)</f>
        <v>Michigan</v>
      </c>
    </row>
    <row r="1258" spans="1:13" x14ac:dyDescent="0.25">
      <c r="A1258" t="str">
        <f t="shared" si="19"/>
        <v>43878Michigan</v>
      </c>
      <c r="B1258" t="s">
        <v>147</v>
      </c>
      <c r="C1258" t="s">
        <v>148</v>
      </c>
      <c r="D1258" t="s">
        <v>85</v>
      </c>
      <c r="F1258" s="6">
        <v>43878</v>
      </c>
      <c r="G1258">
        <v>1</v>
      </c>
      <c r="H1258">
        <v>-2</v>
      </c>
      <c r="I1258">
        <v>1</v>
      </c>
      <c r="J1258">
        <v>-2</v>
      </c>
      <c r="K1258">
        <v>-13</v>
      </c>
      <c r="L1258">
        <v>4</v>
      </c>
      <c r="M1258" t="str">
        <f>VLOOKUP(D1258,StateLookup!A:A,1,FALSE)</f>
        <v>Michigan</v>
      </c>
    </row>
    <row r="1259" spans="1:13" x14ac:dyDescent="0.25">
      <c r="A1259" t="str">
        <f t="shared" si="19"/>
        <v>43879Michigan</v>
      </c>
      <c r="B1259" t="s">
        <v>147</v>
      </c>
      <c r="C1259" t="s">
        <v>148</v>
      </c>
      <c r="D1259" t="s">
        <v>85</v>
      </c>
      <c r="F1259" s="6">
        <v>43879</v>
      </c>
      <c r="G1259">
        <v>-2</v>
      </c>
      <c r="H1259">
        <v>-4</v>
      </c>
      <c r="I1259">
        <v>-4</v>
      </c>
      <c r="J1259">
        <v>2</v>
      </c>
      <c r="K1259">
        <v>-6</v>
      </c>
      <c r="L1259">
        <v>2</v>
      </c>
      <c r="M1259" t="str">
        <f>VLOOKUP(D1259,StateLookup!A:A,1,FALSE)</f>
        <v>Michigan</v>
      </c>
    </row>
    <row r="1260" spans="1:13" x14ac:dyDescent="0.25">
      <c r="A1260" t="str">
        <f t="shared" si="19"/>
        <v>43880Michigan</v>
      </c>
      <c r="B1260" t="s">
        <v>147</v>
      </c>
      <c r="C1260" t="s">
        <v>148</v>
      </c>
      <c r="D1260" t="s">
        <v>85</v>
      </c>
      <c r="F1260" s="6">
        <v>43880</v>
      </c>
      <c r="G1260">
        <v>2</v>
      </c>
      <c r="H1260">
        <v>0</v>
      </c>
      <c r="I1260">
        <v>4</v>
      </c>
      <c r="J1260">
        <v>4</v>
      </c>
      <c r="K1260">
        <v>0</v>
      </c>
      <c r="L1260">
        <v>0</v>
      </c>
      <c r="M1260" t="str">
        <f>VLOOKUP(D1260,StateLookup!A:A,1,FALSE)</f>
        <v>Michigan</v>
      </c>
    </row>
    <row r="1261" spans="1:13" x14ac:dyDescent="0.25">
      <c r="A1261" t="str">
        <f t="shared" si="19"/>
        <v>43881Michigan</v>
      </c>
      <c r="B1261" t="s">
        <v>147</v>
      </c>
      <c r="C1261" t="s">
        <v>148</v>
      </c>
      <c r="D1261" t="s">
        <v>85</v>
      </c>
      <c r="F1261" s="6">
        <v>43881</v>
      </c>
      <c r="G1261">
        <v>2</v>
      </c>
      <c r="H1261">
        <v>-1</v>
      </c>
      <c r="I1261">
        <v>2</v>
      </c>
      <c r="J1261">
        <v>5</v>
      </c>
      <c r="K1261">
        <v>0</v>
      </c>
      <c r="L1261">
        <v>0</v>
      </c>
      <c r="M1261" t="str">
        <f>VLOOKUP(D1261,StateLookup!A:A,1,FALSE)</f>
        <v>Michigan</v>
      </c>
    </row>
    <row r="1262" spans="1:13" x14ac:dyDescent="0.25">
      <c r="A1262" t="str">
        <f t="shared" si="19"/>
        <v>43882Michigan</v>
      </c>
      <c r="B1262" t="s">
        <v>147</v>
      </c>
      <c r="C1262" t="s">
        <v>148</v>
      </c>
      <c r="D1262" t="s">
        <v>85</v>
      </c>
      <c r="F1262" s="6">
        <v>43882</v>
      </c>
      <c r="G1262">
        <v>-1</v>
      </c>
      <c r="H1262">
        <v>-5</v>
      </c>
      <c r="I1262">
        <v>4</v>
      </c>
      <c r="J1262">
        <v>9</v>
      </c>
      <c r="K1262">
        <v>0</v>
      </c>
      <c r="L1262">
        <v>1</v>
      </c>
      <c r="M1262" t="str">
        <f>VLOOKUP(D1262,StateLookup!A:A,1,FALSE)</f>
        <v>Michigan</v>
      </c>
    </row>
    <row r="1263" spans="1:13" x14ac:dyDescent="0.25">
      <c r="A1263" t="str">
        <f t="shared" si="19"/>
        <v>43883Michigan</v>
      </c>
      <c r="B1263" t="s">
        <v>147</v>
      </c>
      <c r="C1263" t="s">
        <v>148</v>
      </c>
      <c r="D1263" t="s">
        <v>85</v>
      </c>
      <c r="F1263" s="6">
        <v>43883</v>
      </c>
      <c r="G1263">
        <v>9</v>
      </c>
      <c r="H1263">
        <v>4</v>
      </c>
      <c r="I1263">
        <v>56</v>
      </c>
      <c r="J1263">
        <v>17</v>
      </c>
      <c r="K1263">
        <v>8</v>
      </c>
      <c r="L1263">
        <v>-2</v>
      </c>
      <c r="M1263" t="str">
        <f>VLOOKUP(D1263,StateLookup!A:A,1,FALSE)</f>
        <v>Michigan</v>
      </c>
    </row>
    <row r="1264" spans="1:13" x14ac:dyDescent="0.25">
      <c r="A1264" t="str">
        <f t="shared" si="19"/>
        <v>43884Michigan</v>
      </c>
      <c r="B1264" t="s">
        <v>147</v>
      </c>
      <c r="C1264" t="s">
        <v>148</v>
      </c>
      <c r="D1264" t="s">
        <v>85</v>
      </c>
      <c r="F1264" s="6">
        <v>43884</v>
      </c>
      <c r="G1264">
        <v>12</v>
      </c>
      <c r="H1264">
        <v>6</v>
      </c>
      <c r="I1264">
        <v>90</v>
      </c>
      <c r="J1264">
        <v>18</v>
      </c>
      <c r="K1264">
        <v>6</v>
      </c>
      <c r="L1264">
        <v>-2</v>
      </c>
      <c r="M1264" t="str">
        <f>VLOOKUP(D1264,StateLookup!A:A,1,FALSE)</f>
        <v>Michigan</v>
      </c>
    </row>
    <row r="1265" spans="1:13" x14ac:dyDescent="0.25">
      <c r="A1265" t="str">
        <f t="shared" si="19"/>
        <v>43885Michigan</v>
      </c>
      <c r="B1265" t="s">
        <v>147</v>
      </c>
      <c r="C1265" t="s">
        <v>148</v>
      </c>
      <c r="D1265" t="s">
        <v>85</v>
      </c>
      <c r="F1265" s="6">
        <v>43885</v>
      </c>
      <c r="G1265">
        <v>1</v>
      </c>
      <c r="H1265">
        <v>0</v>
      </c>
      <c r="I1265">
        <v>14</v>
      </c>
      <c r="J1265">
        <v>6</v>
      </c>
      <c r="K1265">
        <v>2</v>
      </c>
      <c r="L1265">
        <v>0</v>
      </c>
      <c r="M1265" t="str">
        <f>VLOOKUP(D1265,StateLookup!A:A,1,FALSE)</f>
        <v>Michigan</v>
      </c>
    </row>
    <row r="1266" spans="1:13" x14ac:dyDescent="0.25">
      <c r="A1266" t="str">
        <f t="shared" si="19"/>
        <v>43886Michigan</v>
      </c>
      <c r="B1266" t="s">
        <v>147</v>
      </c>
      <c r="C1266" t="s">
        <v>148</v>
      </c>
      <c r="D1266" t="s">
        <v>85</v>
      </c>
      <c r="F1266" s="6">
        <v>43886</v>
      </c>
      <c r="G1266">
        <v>4</v>
      </c>
      <c r="H1266">
        <v>3</v>
      </c>
      <c r="I1266">
        <v>2</v>
      </c>
      <c r="J1266">
        <v>5</v>
      </c>
      <c r="K1266">
        <v>2</v>
      </c>
      <c r="L1266">
        <v>0</v>
      </c>
      <c r="M1266" t="str">
        <f>VLOOKUP(D1266,StateLookup!A:A,1,FALSE)</f>
        <v>Michigan</v>
      </c>
    </row>
    <row r="1267" spans="1:13" x14ac:dyDescent="0.25">
      <c r="A1267" t="str">
        <f t="shared" si="19"/>
        <v>43887Michigan</v>
      </c>
      <c r="B1267" t="s">
        <v>147</v>
      </c>
      <c r="C1267" t="s">
        <v>148</v>
      </c>
      <c r="D1267" t="s">
        <v>85</v>
      </c>
      <c r="F1267" s="6">
        <v>43887</v>
      </c>
      <c r="G1267">
        <v>-8</v>
      </c>
      <c r="H1267">
        <v>-9</v>
      </c>
      <c r="I1267">
        <v>-12</v>
      </c>
      <c r="J1267">
        <v>1</v>
      </c>
      <c r="K1267">
        <v>-11</v>
      </c>
      <c r="L1267">
        <v>5</v>
      </c>
      <c r="M1267" t="str">
        <f>VLOOKUP(D1267,StateLookup!A:A,1,FALSE)</f>
        <v>Michigan</v>
      </c>
    </row>
    <row r="1268" spans="1:13" x14ac:dyDescent="0.25">
      <c r="A1268" t="str">
        <f t="shared" si="19"/>
        <v>43888Michigan</v>
      </c>
      <c r="B1268" t="s">
        <v>147</v>
      </c>
      <c r="C1268" t="s">
        <v>148</v>
      </c>
      <c r="D1268" t="s">
        <v>85</v>
      </c>
      <c r="F1268" s="6">
        <v>43888</v>
      </c>
      <c r="G1268">
        <v>1</v>
      </c>
      <c r="H1268">
        <v>-3</v>
      </c>
      <c r="I1268">
        <v>-7</v>
      </c>
      <c r="J1268">
        <v>7</v>
      </c>
      <c r="K1268">
        <v>-8</v>
      </c>
      <c r="L1268">
        <v>3</v>
      </c>
      <c r="M1268" t="str">
        <f>VLOOKUP(D1268,StateLookup!A:A,1,FALSE)</f>
        <v>Michigan</v>
      </c>
    </row>
    <row r="1269" spans="1:13" x14ac:dyDescent="0.25">
      <c r="A1269" t="str">
        <f t="shared" si="19"/>
        <v>43889Michigan</v>
      </c>
      <c r="B1269" t="s">
        <v>147</v>
      </c>
      <c r="C1269" t="s">
        <v>148</v>
      </c>
      <c r="D1269" t="s">
        <v>85</v>
      </c>
      <c r="F1269" s="6">
        <v>43889</v>
      </c>
      <c r="G1269">
        <v>2</v>
      </c>
      <c r="H1269">
        <v>-2</v>
      </c>
      <c r="I1269">
        <v>-2</v>
      </c>
      <c r="J1269">
        <v>15</v>
      </c>
      <c r="K1269">
        <v>0</v>
      </c>
      <c r="L1269">
        <v>0</v>
      </c>
      <c r="M1269" t="str">
        <f>VLOOKUP(D1269,StateLookup!A:A,1,FALSE)</f>
        <v>Michigan</v>
      </c>
    </row>
    <row r="1270" spans="1:13" x14ac:dyDescent="0.25">
      <c r="A1270" t="str">
        <f t="shared" si="19"/>
        <v>43890Michigan</v>
      </c>
      <c r="B1270" t="s">
        <v>147</v>
      </c>
      <c r="C1270" t="s">
        <v>148</v>
      </c>
      <c r="D1270" t="s">
        <v>85</v>
      </c>
      <c r="F1270" s="6">
        <v>43890</v>
      </c>
      <c r="G1270">
        <v>13</v>
      </c>
      <c r="H1270">
        <v>6</v>
      </c>
      <c r="I1270">
        <v>23</v>
      </c>
      <c r="J1270">
        <v>28</v>
      </c>
      <c r="K1270">
        <v>6</v>
      </c>
      <c r="L1270">
        <v>-2</v>
      </c>
      <c r="M1270" t="str">
        <f>VLOOKUP(D1270,StateLookup!A:A,1,FALSE)</f>
        <v>Michigan</v>
      </c>
    </row>
    <row r="1271" spans="1:13" x14ac:dyDescent="0.25">
      <c r="A1271" t="str">
        <f t="shared" si="19"/>
        <v>43891Michigan</v>
      </c>
      <c r="B1271" t="s">
        <v>147</v>
      </c>
      <c r="C1271" t="s">
        <v>148</v>
      </c>
      <c r="D1271" t="s">
        <v>85</v>
      </c>
      <c r="F1271" s="6">
        <v>43891</v>
      </c>
      <c r="G1271">
        <v>17</v>
      </c>
      <c r="H1271">
        <v>10</v>
      </c>
      <c r="I1271">
        <v>57</v>
      </c>
      <c r="J1271">
        <v>23</v>
      </c>
      <c r="K1271">
        <v>5</v>
      </c>
      <c r="L1271">
        <v>-2</v>
      </c>
      <c r="M1271" t="str">
        <f>VLOOKUP(D1271,StateLookup!A:A,1,FALSE)</f>
        <v>Michigan</v>
      </c>
    </row>
    <row r="1272" spans="1:13" x14ac:dyDescent="0.25">
      <c r="A1272" t="str">
        <f t="shared" si="19"/>
        <v>43892Michigan</v>
      </c>
      <c r="B1272" t="s">
        <v>147</v>
      </c>
      <c r="C1272" t="s">
        <v>148</v>
      </c>
      <c r="D1272" t="s">
        <v>85</v>
      </c>
      <c r="F1272" s="6">
        <v>43892</v>
      </c>
      <c r="G1272">
        <v>9</v>
      </c>
      <c r="H1272">
        <v>4</v>
      </c>
      <c r="I1272">
        <v>28</v>
      </c>
      <c r="J1272">
        <v>5</v>
      </c>
      <c r="K1272">
        <v>2</v>
      </c>
      <c r="L1272">
        <v>-1</v>
      </c>
      <c r="M1272" t="str">
        <f>VLOOKUP(D1272,StateLookup!A:A,1,FALSE)</f>
        <v>Michigan</v>
      </c>
    </row>
    <row r="1273" spans="1:13" x14ac:dyDescent="0.25">
      <c r="A1273" t="str">
        <f t="shared" si="19"/>
        <v>43893Michigan</v>
      </c>
      <c r="B1273" t="s">
        <v>147</v>
      </c>
      <c r="C1273" t="s">
        <v>148</v>
      </c>
      <c r="D1273" t="s">
        <v>85</v>
      </c>
      <c r="F1273" s="6">
        <v>43893</v>
      </c>
      <c r="G1273">
        <v>12</v>
      </c>
      <c r="H1273">
        <v>7</v>
      </c>
      <c r="I1273">
        <v>14</v>
      </c>
      <c r="J1273">
        <v>8</v>
      </c>
      <c r="K1273">
        <v>1</v>
      </c>
      <c r="L1273">
        <v>-1</v>
      </c>
      <c r="M1273" t="str">
        <f>VLOOKUP(D1273,StateLookup!A:A,1,FALSE)</f>
        <v>Michigan</v>
      </c>
    </row>
    <row r="1274" spans="1:13" x14ac:dyDescent="0.25">
      <c r="A1274" t="str">
        <f t="shared" si="19"/>
        <v>43894Michigan</v>
      </c>
      <c r="B1274" t="s">
        <v>147</v>
      </c>
      <c r="C1274" t="s">
        <v>148</v>
      </c>
      <c r="D1274" t="s">
        <v>85</v>
      </c>
      <c r="F1274" s="6">
        <v>43894</v>
      </c>
      <c r="G1274">
        <v>11</v>
      </c>
      <c r="H1274">
        <v>5</v>
      </c>
      <c r="I1274">
        <v>22</v>
      </c>
      <c r="J1274">
        <v>9</v>
      </c>
      <c r="K1274">
        <v>1</v>
      </c>
      <c r="L1274">
        <v>-1</v>
      </c>
      <c r="M1274" t="str">
        <f>VLOOKUP(D1274,StateLookup!A:A,1,FALSE)</f>
        <v>Michigan</v>
      </c>
    </row>
    <row r="1275" spans="1:13" x14ac:dyDescent="0.25">
      <c r="A1275" t="str">
        <f t="shared" si="19"/>
        <v>43895Michigan</v>
      </c>
      <c r="B1275" t="s">
        <v>147</v>
      </c>
      <c r="C1275" t="s">
        <v>148</v>
      </c>
      <c r="D1275" t="s">
        <v>85</v>
      </c>
      <c r="F1275" s="6">
        <v>43895</v>
      </c>
      <c r="G1275">
        <v>10</v>
      </c>
      <c r="H1275">
        <v>4</v>
      </c>
      <c r="I1275">
        <v>20</v>
      </c>
      <c r="J1275">
        <v>9</v>
      </c>
      <c r="K1275">
        <v>1</v>
      </c>
      <c r="L1275">
        <v>-1</v>
      </c>
      <c r="M1275" t="str">
        <f>VLOOKUP(D1275,StateLookup!A:A,1,FALSE)</f>
        <v>Michigan</v>
      </c>
    </row>
    <row r="1276" spans="1:13" x14ac:dyDescent="0.25">
      <c r="A1276" t="str">
        <f t="shared" si="19"/>
        <v>43896Michigan</v>
      </c>
      <c r="B1276" t="s">
        <v>147</v>
      </c>
      <c r="C1276" t="s">
        <v>148</v>
      </c>
      <c r="D1276" t="s">
        <v>85</v>
      </c>
      <c r="F1276" s="6">
        <v>43896</v>
      </c>
      <c r="G1276">
        <v>2</v>
      </c>
      <c r="H1276">
        <v>-5</v>
      </c>
      <c r="I1276">
        <v>0</v>
      </c>
      <c r="J1276">
        <v>7</v>
      </c>
      <c r="K1276">
        <v>0</v>
      </c>
      <c r="L1276">
        <v>1</v>
      </c>
      <c r="M1276" t="str">
        <f>VLOOKUP(D1276,StateLookup!A:A,1,FALSE)</f>
        <v>Michigan</v>
      </c>
    </row>
    <row r="1277" spans="1:13" x14ac:dyDescent="0.25">
      <c r="A1277" t="str">
        <f t="shared" si="19"/>
        <v>43897Michigan</v>
      </c>
      <c r="B1277" t="s">
        <v>147</v>
      </c>
      <c r="C1277" t="s">
        <v>148</v>
      </c>
      <c r="D1277" t="s">
        <v>85</v>
      </c>
      <c r="F1277" s="6">
        <v>43897</v>
      </c>
      <c r="G1277">
        <v>14</v>
      </c>
      <c r="H1277">
        <v>8</v>
      </c>
      <c r="I1277">
        <v>61</v>
      </c>
      <c r="J1277">
        <v>14</v>
      </c>
      <c r="K1277">
        <v>8</v>
      </c>
      <c r="L1277">
        <v>-2</v>
      </c>
      <c r="M1277" t="str">
        <f>VLOOKUP(D1277,StateLookup!A:A,1,FALSE)</f>
        <v>Michigan</v>
      </c>
    </row>
    <row r="1278" spans="1:13" x14ac:dyDescent="0.25">
      <c r="A1278" t="str">
        <f t="shared" si="19"/>
        <v>43898Michigan</v>
      </c>
      <c r="B1278" t="s">
        <v>147</v>
      </c>
      <c r="C1278" t="s">
        <v>148</v>
      </c>
      <c r="D1278" t="s">
        <v>85</v>
      </c>
      <c r="F1278" s="6">
        <v>43898</v>
      </c>
      <c r="G1278">
        <v>17</v>
      </c>
      <c r="H1278">
        <v>11</v>
      </c>
      <c r="I1278">
        <v>155</v>
      </c>
      <c r="J1278">
        <v>14</v>
      </c>
      <c r="K1278">
        <v>5</v>
      </c>
      <c r="L1278">
        <v>-2</v>
      </c>
      <c r="M1278" t="str">
        <f>VLOOKUP(D1278,StateLookup!A:A,1,FALSE)</f>
        <v>Michigan</v>
      </c>
    </row>
    <row r="1279" spans="1:13" x14ac:dyDescent="0.25">
      <c r="A1279" t="str">
        <f t="shared" si="19"/>
        <v>43899Michigan</v>
      </c>
      <c r="B1279" t="s">
        <v>147</v>
      </c>
      <c r="C1279" t="s">
        <v>148</v>
      </c>
      <c r="D1279" t="s">
        <v>85</v>
      </c>
      <c r="F1279" s="6">
        <v>43899</v>
      </c>
      <c r="G1279">
        <v>6</v>
      </c>
      <c r="H1279">
        <v>4</v>
      </c>
      <c r="I1279">
        <v>31</v>
      </c>
      <c r="J1279">
        <v>3</v>
      </c>
      <c r="K1279">
        <v>2</v>
      </c>
      <c r="L1279">
        <v>0</v>
      </c>
      <c r="M1279" t="str">
        <f>VLOOKUP(D1279,StateLookup!A:A,1,FALSE)</f>
        <v>Michigan</v>
      </c>
    </row>
    <row r="1280" spans="1:13" x14ac:dyDescent="0.25">
      <c r="A1280" t="str">
        <f t="shared" si="19"/>
        <v>43900Michigan</v>
      </c>
      <c r="B1280" t="s">
        <v>147</v>
      </c>
      <c r="C1280" t="s">
        <v>148</v>
      </c>
      <c r="D1280" t="s">
        <v>85</v>
      </c>
      <c r="F1280" s="6">
        <v>43900</v>
      </c>
      <c r="G1280">
        <v>11</v>
      </c>
      <c r="H1280">
        <v>5</v>
      </c>
      <c r="I1280">
        <v>48</v>
      </c>
      <c r="J1280">
        <v>5</v>
      </c>
      <c r="K1280">
        <v>-1</v>
      </c>
      <c r="L1280">
        <v>0</v>
      </c>
      <c r="M1280" t="str">
        <f>VLOOKUP(D1280,StateLookup!A:A,1,FALSE)</f>
        <v>Michigan</v>
      </c>
    </row>
    <row r="1281" spans="1:13" x14ac:dyDescent="0.25">
      <c r="A1281" t="str">
        <f t="shared" si="19"/>
        <v>43901Michigan</v>
      </c>
      <c r="B1281" t="s">
        <v>147</v>
      </c>
      <c r="C1281" t="s">
        <v>148</v>
      </c>
      <c r="D1281" t="s">
        <v>85</v>
      </c>
      <c r="F1281" s="6">
        <v>43901</v>
      </c>
      <c r="G1281">
        <v>7</v>
      </c>
      <c r="H1281">
        <v>14</v>
      </c>
      <c r="I1281">
        <v>14</v>
      </c>
      <c r="J1281">
        <v>4</v>
      </c>
      <c r="K1281">
        <v>1</v>
      </c>
      <c r="L1281">
        <v>0</v>
      </c>
      <c r="M1281" t="str">
        <f>VLOOKUP(D1281,StateLookup!A:A,1,FALSE)</f>
        <v>Michigan</v>
      </c>
    </row>
    <row r="1282" spans="1:13" x14ac:dyDescent="0.25">
      <c r="A1282" t="str">
        <f t="shared" si="19"/>
        <v>43902Michigan</v>
      </c>
      <c r="B1282" t="s">
        <v>147</v>
      </c>
      <c r="C1282" t="s">
        <v>148</v>
      </c>
      <c r="D1282" t="s">
        <v>85</v>
      </c>
      <c r="F1282" s="6">
        <v>43902</v>
      </c>
      <c r="G1282">
        <v>7</v>
      </c>
      <c r="H1282">
        <v>28</v>
      </c>
      <c r="I1282">
        <v>28</v>
      </c>
      <c r="J1282">
        <v>2</v>
      </c>
      <c r="K1282">
        <v>-1</v>
      </c>
      <c r="L1282">
        <v>1</v>
      </c>
      <c r="M1282" t="str">
        <f>VLOOKUP(D1282,StateLookup!A:A,1,FALSE)</f>
        <v>Michigan</v>
      </c>
    </row>
    <row r="1283" spans="1:13" x14ac:dyDescent="0.25">
      <c r="A1283" t="str">
        <f t="shared" ref="A1283:A1346" si="20">F1283&amp;D1283</f>
        <v>43903Michigan</v>
      </c>
      <c r="B1283" t="s">
        <v>147</v>
      </c>
      <c r="C1283" t="s">
        <v>148</v>
      </c>
      <c r="D1283" t="s">
        <v>85</v>
      </c>
      <c r="F1283" s="6">
        <v>43903</v>
      </c>
      <c r="G1283">
        <v>-5</v>
      </c>
      <c r="H1283">
        <v>29</v>
      </c>
      <c r="I1283">
        <v>8</v>
      </c>
      <c r="J1283">
        <v>-3</v>
      </c>
      <c r="K1283">
        <v>-7</v>
      </c>
      <c r="L1283">
        <v>4</v>
      </c>
      <c r="M1283" t="str">
        <f>VLOOKUP(D1283,StateLookup!A:A,1,FALSE)</f>
        <v>Michigan</v>
      </c>
    </row>
    <row r="1284" spans="1:13" x14ac:dyDescent="0.25">
      <c r="A1284" t="str">
        <f t="shared" si="20"/>
        <v>43904Michigan</v>
      </c>
      <c r="B1284" t="s">
        <v>147</v>
      </c>
      <c r="C1284" t="s">
        <v>148</v>
      </c>
      <c r="D1284" t="s">
        <v>85</v>
      </c>
      <c r="F1284" s="6">
        <v>43904</v>
      </c>
      <c r="G1284">
        <v>-13</v>
      </c>
      <c r="H1284">
        <v>13</v>
      </c>
      <c r="I1284">
        <v>16</v>
      </c>
      <c r="J1284">
        <v>-5</v>
      </c>
      <c r="K1284">
        <v>2</v>
      </c>
      <c r="L1284">
        <v>4</v>
      </c>
      <c r="M1284" t="str">
        <f>VLOOKUP(D1284,StateLookup!A:A,1,FALSE)</f>
        <v>Michigan</v>
      </c>
    </row>
    <row r="1285" spans="1:13" x14ac:dyDescent="0.25">
      <c r="A1285" t="str">
        <f t="shared" si="20"/>
        <v>43905Michigan</v>
      </c>
      <c r="B1285" t="s">
        <v>147</v>
      </c>
      <c r="C1285" t="s">
        <v>148</v>
      </c>
      <c r="D1285" t="s">
        <v>85</v>
      </c>
      <c r="F1285" s="6">
        <v>43905</v>
      </c>
      <c r="G1285">
        <v>-11</v>
      </c>
      <c r="H1285">
        <v>10</v>
      </c>
      <c r="I1285">
        <v>87</v>
      </c>
      <c r="J1285">
        <v>-8</v>
      </c>
      <c r="K1285">
        <v>-4</v>
      </c>
      <c r="L1285">
        <v>3</v>
      </c>
      <c r="M1285" t="str">
        <f>VLOOKUP(D1285,StateLookup!A:A,1,FALSE)</f>
        <v>Michigan</v>
      </c>
    </row>
    <row r="1286" spans="1:13" x14ac:dyDescent="0.25">
      <c r="A1286" t="str">
        <f t="shared" si="20"/>
        <v>43906Michigan</v>
      </c>
      <c r="B1286" t="s">
        <v>147</v>
      </c>
      <c r="C1286" t="s">
        <v>148</v>
      </c>
      <c r="D1286" t="s">
        <v>85</v>
      </c>
      <c r="F1286" s="6">
        <v>43906</v>
      </c>
      <c r="G1286">
        <v>-17</v>
      </c>
      <c r="H1286">
        <v>24</v>
      </c>
      <c r="I1286">
        <v>13</v>
      </c>
      <c r="J1286">
        <v>-17</v>
      </c>
      <c r="K1286">
        <v>-21</v>
      </c>
      <c r="L1286">
        <v>9</v>
      </c>
      <c r="M1286" t="str">
        <f>VLOOKUP(D1286,StateLookup!A:A,1,FALSE)</f>
        <v>Michigan</v>
      </c>
    </row>
    <row r="1287" spans="1:13" x14ac:dyDescent="0.25">
      <c r="A1287" t="str">
        <f t="shared" si="20"/>
        <v>43907Michigan</v>
      </c>
      <c r="B1287" t="s">
        <v>147</v>
      </c>
      <c r="C1287" t="s">
        <v>148</v>
      </c>
      <c r="D1287" t="s">
        <v>85</v>
      </c>
      <c r="F1287" s="6">
        <v>43907</v>
      </c>
      <c r="G1287">
        <v>-29</v>
      </c>
      <c r="H1287">
        <v>10</v>
      </c>
      <c r="I1287">
        <v>45</v>
      </c>
      <c r="J1287">
        <v>-19</v>
      </c>
      <c r="K1287">
        <v>-28</v>
      </c>
      <c r="L1287">
        <v>11</v>
      </c>
      <c r="M1287" t="str">
        <f>VLOOKUP(D1287,StateLookup!A:A,1,FALSE)</f>
        <v>Michigan</v>
      </c>
    </row>
    <row r="1288" spans="1:13" x14ac:dyDescent="0.25">
      <c r="A1288" t="str">
        <f t="shared" si="20"/>
        <v>43908Michigan</v>
      </c>
      <c r="B1288" t="s">
        <v>147</v>
      </c>
      <c r="C1288" t="s">
        <v>148</v>
      </c>
      <c r="D1288" t="s">
        <v>85</v>
      </c>
      <c r="F1288" s="6">
        <v>43908</v>
      </c>
      <c r="G1288">
        <v>-33</v>
      </c>
      <c r="H1288">
        <v>4</v>
      </c>
      <c r="I1288">
        <v>10</v>
      </c>
      <c r="J1288">
        <v>-24</v>
      </c>
      <c r="K1288">
        <v>-31</v>
      </c>
      <c r="L1288">
        <v>13</v>
      </c>
      <c r="M1288" t="str">
        <f>VLOOKUP(D1288,StateLookup!A:A,1,FALSE)</f>
        <v>Michigan</v>
      </c>
    </row>
    <row r="1289" spans="1:13" x14ac:dyDescent="0.25">
      <c r="A1289" t="str">
        <f t="shared" si="20"/>
        <v>43909Michigan</v>
      </c>
      <c r="B1289" t="s">
        <v>147</v>
      </c>
      <c r="C1289" t="s">
        <v>148</v>
      </c>
      <c r="D1289" t="s">
        <v>85</v>
      </c>
      <c r="F1289" s="6">
        <v>43909</v>
      </c>
      <c r="G1289">
        <v>-34</v>
      </c>
      <c r="H1289">
        <v>9</v>
      </c>
      <c r="I1289">
        <v>9</v>
      </c>
      <c r="J1289">
        <v>-30</v>
      </c>
      <c r="K1289">
        <v>-34</v>
      </c>
      <c r="L1289">
        <v>15</v>
      </c>
      <c r="M1289" t="str">
        <f>VLOOKUP(D1289,StateLookup!A:A,1,FALSE)</f>
        <v>Michigan</v>
      </c>
    </row>
    <row r="1290" spans="1:13" x14ac:dyDescent="0.25">
      <c r="A1290" t="str">
        <f t="shared" si="20"/>
        <v>43910Michigan</v>
      </c>
      <c r="B1290" t="s">
        <v>147</v>
      </c>
      <c r="C1290" t="s">
        <v>148</v>
      </c>
      <c r="D1290" t="s">
        <v>85</v>
      </c>
      <c r="F1290" s="6">
        <v>43910</v>
      </c>
      <c r="G1290">
        <v>-41</v>
      </c>
      <c r="H1290">
        <v>2</v>
      </c>
      <c r="I1290">
        <v>-2</v>
      </c>
      <c r="J1290">
        <v>-32</v>
      </c>
      <c r="K1290">
        <v>-37</v>
      </c>
      <c r="L1290">
        <v>18</v>
      </c>
      <c r="M1290" t="str">
        <f>VLOOKUP(D1290,StateLookup!A:A,1,FALSE)</f>
        <v>Michigan</v>
      </c>
    </row>
    <row r="1291" spans="1:13" x14ac:dyDescent="0.25">
      <c r="A1291" t="str">
        <f t="shared" si="20"/>
        <v>43911Michigan</v>
      </c>
      <c r="B1291" t="s">
        <v>147</v>
      </c>
      <c r="C1291" t="s">
        <v>148</v>
      </c>
      <c r="D1291" t="s">
        <v>85</v>
      </c>
      <c r="F1291" s="6">
        <v>43911</v>
      </c>
      <c r="G1291">
        <v>-46</v>
      </c>
      <c r="H1291">
        <v>-5</v>
      </c>
      <c r="I1291">
        <v>33</v>
      </c>
      <c r="J1291">
        <v>-32</v>
      </c>
      <c r="K1291">
        <v>-26</v>
      </c>
      <c r="L1291">
        <v>11</v>
      </c>
      <c r="M1291" t="str">
        <f>VLOOKUP(D1291,StateLookup!A:A,1,FALSE)</f>
        <v>Michigan</v>
      </c>
    </row>
    <row r="1292" spans="1:13" x14ac:dyDescent="0.25">
      <c r="A1292" t="str">
        <f t="shared" si="20"/>
        <v>43912Michigan</v>
      </c>
      <c r="B1292" t="s">
        <v>147</v>
      </c>
      <c r="C1292" t="s">
        <v>148</v>
      </c>
      <c r="D1292" t="s">
        <v>85</v>
      </c>
      <c r="F1292" s="6">
        <v>43912</v>
      </c>
      <c r="G1292">
        <v>-47</v>
      </c>
      <c r="H1292">
        <v>-15</v>
      </c>
      <c r="I1292">
        <v>48</v>
      </c>
      <c r="J1292">
        <v>-41</v>
      </c>
      <c r="K1292">
        <v>-31</v>
      </c>
      <c r="L1292">
        <v>9</v>
      </c>
      <c r="M1292" t="str">
        <f>VLOOKUP(D1292,StateLookup!A:A,1,FALSE)</f>
        <v>Michigan</v>
      </c>
    </row>
    <row r="1293" spans="1:13" x14ac:dyDescent="0.25">
      <c r="A1293" t="str">
        <f t="shared" si="20"/>
        <v>43913Michigan</v>
      </c>
      <c r="B1293" t="s">
        <v>147</v>
      </c>
      <c r="C1293" t="s">
        <v>148</v>
      </c>
      <c r="D1293" t="s">
        <v>85</v>
      </c>
      <c r="F1293" s="6">
        <v>43913</v>
      </c>
      <c r="G1293">
        <v>-34</v>
      </c>
      <c r="H1293">
        <v>12</v>
      </c>
      <c r="I1293">
        <v>-1</v>
      </c>
      <c r="J1293">
        <v>-40</v>
      </c>
      <c r="K1293">
        <v>-43</v>
      </c>
      <c r="L1293">
        <v>17</v>
      </c>
      <c r="M1293" t="str">
        <f>VLOOKUP(D1293,StateLookup!A:A,1,FALSE)</f>
        <v>Michigan</v>
      </c>
    </row>
    <row r="1294" spans="1:13" x14ac:dyDescent="0.25">
      <c r="A1294" t="str">
        <f t="shared" si="20"/>
        <v>43914Michigan</v>
      </c>
      <c r="B1294" t="s">
        <v>147</v>
      </c>
      <c r="C1294" t="s">
        <v>148</v>
      </c>
      <c r="D1294" t="s">
        <v>85</v>
      </c>
      <c r="F1294" s="6">
        <v>43914</v>
      </c>
      <c r="G1294">
        <v>-59</v>
      </c>
      <c r="H1294">
        <v>-29</v>
      </c>
      <c r="I1294">
        <v>3</v>
      </c>
      <c r="J1294">
        <v>-50</v>
      </c>
      <c r="K1294">
        <v>-57</v>
      </c>
      <c r="L1294">
        <v>25</v>
      </c>
      <c r="M1294" t="str">
        <f>VLOOKUP(D1294,StateLookup!A:A,1,FALSE)</f>
        <v>Michigan</v>
      </c>
    </row>
    <row r="1295" spans="1:13" x14ac:dyDescent="0.25">
      <c r="A1295" t="str">
        <f t="shared" si="20"/>
        <v>43915Michigan</v>
      </c>
      <c r="B1295" t="s">
        <v>147</v>
      </c>
      <c r="C1295" t="s">
        <v>148</v>
      </c>
      <c r="D1295" t="s">
        <v>85</v>
      </c>
      <c r="F1295" s="6">
        <v>43915</v>
      </c>
      <c r="G1295">
        <v>-53</v>
      </c>
      <c r="H1295">
        <v>-22</v>
      </c>
      <c r="I1295">
        <v>66</v>
      </c>
      <c r="J1295">
        <v>-46</v>
      </c>
      <c r="K1295">
        <v>-58</v>
      </c>
      <c r="L1295">
        <v>23</v>
      </c>
      <c r="M1295" t="str">
        <f>VLOOKUP(D1295,StateLookup!A:A,1,FALSE)</f>
        <v>Michigan</v>
      </c>
    </row>
    <row r="1296" spans="1:13" x14ac:dyDescent="0.25">
      <c r="A1296" t="str">
        <f t="shared" si="20"/>
        <v>43916Michigan</v>
      </c>
      <c r="B1296" t="s">
        <v>147</v>
      </c>
      <c r="C1296" t="s">
        <v>148</v>
      </c>
      <c r="D1296" t="s">
        <v>85</v>
      </c>
      <c r="F1296" s="6">
        <v>43916</v>
      </c>
      <c r="G1296">
        <v>-56</v>
      </c>
      <c r="H1296">
        <v>-25</v>
      </c>
      <c r="I1296">
        <v>12</v>
      </c>
      <c r="J1296">
        <v>-51</v>
      </c>
      <c r="K1296">
        <v>-59</v>
      </c>
      <c r="L1296">
        <v>25</v>
      </c>
      <c r="M1296" t="str">
        <f>VLOOKUP(D1296,StateLookup!A:A,1,FALSE)</f>
        <v>Michigan</v>
      </c>
    </row>
    <row r="1297" spans="1:13" x14ac:dyDescent="0.25">
      <c r="A1297" t="str">
        <f t="shared" si="20"/>
        <v>43917Michigan</v>
      </c>
      <c r="B1297" t="s">
        <v>147</v>
      </c>
      <c r="C1297" t="s">
        <v>148</v>
      </c>
      <c r="D1297" t="s">
        <v>85</v>
      </c>
      <c r="F1297" s="6">
        <v>43917</v>
      </c>
      <c r="G1297">
        <v>-58</v>
      </c>
      <c r="H1297">
        <v>-26</v>
      </c>
      <c r="I1297">
        <v>22</v>
      </c>
      <c r="J1297">
        <v>-52</v>
      </c>
      <c r="K1297">
        <v>-58</v>
      </c>
      <c r="L1297">
        <v>27</v>
      </c>
      <c r="M1297" t="str">
        <f>VLOOKUP(D1297,StateLookup!A:A,1,FALSE)</f>
        <v>Michigan</v>
      </c>
    </row>
    <row r="1298" spans="1:13" x14ac:dyDescent="0.25">
      <c r="A1298" t="str">
        <f t="shared" si="20"/>
        <v>43918Michigan</v>
      </c>
      <c r="B1298" t="s">
        <v>147</v>
      </c>
      <c r="C1298" t="s">
        <v>148</v>
      </c>
      <c r="D1298" t="s">
        <v>85</v>
      </c>
      <c r="F1298" s="6">
        <v>43918</v>
      </c>
      <c r="G1298">
        <v>-63</v>
      </c>
      <c r="H1298">
        <v>-29</v>
      </c>
      <c r="I1298">
        <v>-22</v>
      </c>
      <c r="J1298">
        <v>-56</v>
      </c>
      <c r="K1298">
        <v>-44</v>
      </c>
      <c r="L1298">
        <v>17</v>
      </c>
      <c r="M1298" t="str">
        <f>VLOOKUP(D1298,StateLookup!A:A,1,FALSE)</f>
        <v>Michigan</v>
      </c>
    </row>
    <row r="1299" spans="1:13" x14ac:dyDescent="0.25">
      <c r="A1299" t="str">
        <f t="shared" si="20"/>
        <v>43919Michigan</v>
      </c>
      <c r="B1299" t="s">
        <v>147</v>
      </c>
      <c r="C1299" t="s">
        <v>148</v>
      </c>
      <c r="D1299" t="s">
        <v>85</v>
      </c>
      <c r="F1299" s="6">
        <v>43919</v>
      </c>
      <c r="G1299">
        <v>-58</v>
      </c>
      <c r="H1299">
        <v>-28</v>
      </c>
      <c r="I1299">
        <v>15</v>
      </c>
      <c r="J1299">
        <v>-55</v>
      </c>
      <c r="K1299">
        <v>-43</v>
      </c>
      <c r="L1299">
        <v>12</v>
      </c>
      <c r="M1299" t="str">
        <f>VLOOKUP(D1299,StateLookup!A:A,1,FALSE)</f>
        <v>Michigan</v>
      </c>
    </row>
    <row r="1300" spans="1:13" x14ac:dyDescent="0.25">
      <c r="A1300" t="str">
        <f t="shared" si="20"/>
        <v>43920Michigan</v>
      </c>
      <c r="B1300" t="s">
        <v>147</v>
      </c>
      <c r="C1300" t="s">
        <v>148</v>
      </c>
      <c r="D1300" t="s">
        <v>85</v>
      </c>
      <c r="F1300" s="6">
        <v>43920</v>
      </c>
      <c r="G1300">
        <v>-54</v>
      </c>
      <c r="H1300">
        <v>-24</v>
      </c>
      <c r="I1300">
        <v>-10</v>
      </c>
      <c r="J1300">
        <v>-55</v>
      </c>
      <c r="K1300">
        <v>-60</v>
      </c>
      <c r="L1300">
        <v>24</v>
      </c>
      <c r="M1300" t="str">
        <f>VLOOKUP(D1300,StateLookup!A:A,1,FALSE)</f>
        <v>Michigan</v>
      </c>
    </row>
    <row r="1301" spans="1:13" x14ac:dyDescent="0.25">
      <c r="A1301" t="str">
        <f t="shared" si="20"/>
        <v>43921Michigan</v>
      </c>
      <c r="B1301" t="s">
        <v>147</v>
      </c>
      <c r="C1301" t="s">
        <v>148</v>
      </c>
      <c r="D1301" t="s">
        <v>85</v>
      </c>
      <c r="F1301" s="6">
        <v>43921</v>
      </c>
      <c r="G1301">
        <v>-53</v>
      </c>
      <c r="H1301">
        <v>-22</v>
      </c>
      <c r="I1301">
        <v>-3</v>
      </c>
      <c r="J1301">
        <v>-52</v>
      </c>
      <c r="K1301">
        <v>-61</v>
      </c>
      <c r="L1301">
        <v>25</v>
      </c>
      <c r="M1301" t="str">
        <f>VLOOKUP(D1301,StateLookup!A:A,1,FALSE)</f>
        <v>Michigan</v>
      </c>
    </row>
    <row r="1302" spans="1:13" x14ac:dyDescent="0.25">
      <c r="A1302" t="str">
        <f t="shared" si="20"/>
        <v>43922Michigan</v>
      </c>
      <c r="B1302" t="s">
        <v>147</v>
      </c>
      <c r="C1302" t="s">
        <v>148</v>
      </c>
      <c r="D1302" t="s">
        <v>85</v>
      </c>
      <c r="F1302" s="6">
        <v>43922</v>
      </c>
      <c r="G1302">
        <v>-50</v>
      </c>
      <c r="H1302">
        <v>-17</v>
      </c>
      <c r="I1302">
        <v>21</v>
      </c>
      <c r="J1302">
        <v>-49</v>
      </c>
      <c r="K1302">
        <v>-61</v>
      </c>
      <c r="L1302">
        <v>25</v>
      </c>
      <c r="M1302" t="str">
        <f>VLOOKUP(D1302,StateLookup!A:A,1,FALSE)</f>
        <v>Michigan</v>
      </c>
    </row>
    <row r="1303" spans="1:13" x14ac:dyDescent="0.25">
      <c r="A1303" t="str">
        <f t="shared" si="20"/>
        <v>43923Michigan</v>
      </c>
      <c r="B1303" t="s">
        <v>147</v>
      </c>
      <c r="C1303" t="s">
        <v>148</v>
      </c>
      <c r="D1303" t="s">
        <v>85</v>
      </c>
      <c r="F1303" s="6">
        <v>43923</v>
      </c>
      <c r="G1303">
        <v>-49</v>
      </c>
      <c r="H1303">
        <v>-16</v>
      </c>
      <c r="I1303">
        <v>99</v>
      </c>
      <c r="J1303">
        <v>-48</v>
      </c>
      <c r="K1303">
        <v>-61</v>
      </c>
      <c r="L1303">
        <v>24</v>
      </c>
      <c r="M1303" t="str">
        <f>VLOOKUP(D1303,StateLookup!A:A,1,FALSE)</f>
        <v>Michigan</v>
      </c>
    </row>
    <row r="1304" spans="1:13" x14ac:dyDescent="0.25">
      <c r="A1304" t="str">
        <f t="shared" si="20"/>
        <v>43924Michigan</v>
      </c>
      <c r="B1304" t="s">
        <v>147</v>
      </c>
      <c r="C1304" t="s">
        <v>148</v>
      </c>
      <c r="D1304" t="s">
        <v>85</v>
      </c>
      <c r="F1304" s="6">
        <v>43924</v>
      </c>
      <c r="G1304">
        <v>-52</v>
      </c>
      <c r="H1304">
        <v>-18</v>
      </c>
      <c r="I1304">
        <v>68</v>
      </c>
      <c r="J1304">
        <v>-49</v>
      </c>
      <c r="K1304">
        <v>-61</v>
      </c>
      <c r="L1304">
        <v>26</v>
      </c>
      <c r="M1304" t="str">
        <f>VLOOKUP(D1304,StateLookup!A:A,1,FALSE)</f>
        <v>Michigan</v>
      </c>
    </row>
    <row r="1305" spans="1:13" x14ac:dyDescent="0.25">
      <c r="A1305" t="str">
        <f t="shared" si="20"/>
        <v>43925Michigan</v>
      </c>
      <c r="B1305" t="s">
        <v>147</v>
      </c>
      <c r="C1305" t="s">
        <v>148</v>
      </c>
      <c r="D1305" t="s">
        <v>85</v>
      </c>
      <c r="F1305" s="6">
        <v>43925</v>
      </c>
      <c r="G1305">
        <v>-60</v>
      </c>
      <c r="H1305">
        <v>-26</v>
      </c>
      <c r="I1305">
        <v>2</v>
      </c>
      <c r="J1305">
        <v>-54</v>
      </c>
      <c r="K1305">
        <v>-45</v>
      </c>
      <c r="L1305">
        <v>17</v>
      </c>
      <c r="M1305" t="str">
        <f>VLOOKUP(D1305,StateLookup!A:A,1,FALSE)</f>
        <v>Michigan</v>
      </c>
    </row>
    <row r="1306" spans="1:13" x14ac:dyDescent="0.25">
      <c r="A1306" t="str">
        <f t="shared" si="20"/>
        <v>43926Michigan</v>
      </c>
      <c r="B1306" t="s">
        <v>147</v>
      </c>
      <c r="C1306" t="s">
        <v>148</v>
      </c>
      <c r="D1306" t="s">
        <v>85</v>
      </c>
      <c r="F1306" s="6">
        <v>43926</v>
      </c>
      <c r="G1306">
        <v>-55</v>
      </c>
      <c r="H1306">
        <v>-24</v>
      </c>
      <c r="I1306">
        <v>92</v>
      </c>
      <c r="J1306">
        <v>-53</v>
      </c>
      <c r="K1306">
        <v>-44</v>
      </c>
      <c r="L1306">
        <v>11</v>
      </c>
      <c r="M1306" t="str">
        <f>VLOOKUP(D1306,StateLookup!A:A,1,FALSE)</f>
        <v>Michigan</v>
      </c>
    </row>
    <row r="1307" spans="1:13" x14ac:dyDescent="0.25">
      <c r="A1307" t="str">
        <f t="shared" si="20"/>
        <v>43927Michigan</v>
      </c>
      <c r="B1307" t="s">
        <v>147</v>
      </c>
      <c r="C1307" t="s">
        <v>148</v>
      </c>
      <c r="D1307" t="s">
        <v>85</v>
      </c>
      <c r="F1307" s="6">
        <v>43927</v>
      </c>
      <c r="G1307">
        <v>-51</v>
      </c>
      <c r="H1307">
        <v>-22</v>
      </c>
      <c r="I1307">
        <v>48</v>
      </c>
      <c r="J1307">
        <v>-53</v>
      </c>
      <c r="K1307">
        <v>-61</v>
      </c>
      <c r="L1307">
        <v>24</v>
      </c>
      <c r="M1307" t="str">
        <f>VLOOKUP(D1307,StateLookup!A:A,1,FALSE)</f>
        <v>Michigan</v>
      </c>
    </row>
    <row r="1308" spans="1:13" x14ac:dyDescent="0.25">
      <c r="A1308" t="str">
        <f t="shared" si="20"/>
        <v>43928Michigan</v>
      </c>
      <c r="B1308" t="s">
        <v>147</v>
      </c>
      <c r="C1308" t="s">
        <v>148</v>
      </c>
      <c r="D1308" t="s">
        <v>85</v>
      </c>
      <c r="F1308" s="6">
        <v>43928</v>
      </c>
      <c r="G1308">
        <v>-54</v>
      </c>
      <c r="H1308">
        <v>-23</v>
      </c>
      <c r="I1308">
        <v>23</v>
      </c>
      <c r="J1308">
        <v>-54</v>
      </c>
      <c r="K1308">
        <v>-63</v>
      </c>
      <c r="L1308">
        <v>25</v>
      </c>
      <c r="M1308" t="str">
        <f>VLOOKUP(D1308,StateLookup!A:A,1,FALSE)</f>
        <v>Michigan</v>
      </c>
    </row>
    <row r="1309" spans="1:13" x14ac:dyDescent="0.25">
      <c r="A1309" t="str">
        <f t="shared" si="20"/>
        <v>43929Michigan</v>
      </c>
      <c r="B1309" t="s">
        <v>147</v>
      </c>
      <c r="C1309" t="s">
        <v>148</v>
      </c>
      <c r="D1309" t="s">
        <v>85</v>
      </c>
      <c r="F1309" s="6">
        <v>43929</v>
      </c>
      <c r="G1309">
        <v>-49</v>
      </c>
      <c r="H1309">
        <v>-17</v>
      </c>
      <c r="I1309">
        <v>76</v>
      </c>
      <c r="J1309">
        <v>-48</v>
      </c>
      <c r="K1309">
        <v>-62</v>
      </c>
      <c r="L1309">
        <v>24</v>
      </c>
      <c r="M1309" t="str">
        <f>VLOOKUP(D1309,StateLookup!A:A,1,FALSE)</f>
        <v>Michigan</v>
      </c>
    </row>
    <row r="1310" spans="1:13" x14ac:dyDescent="0.25">
      <c r="A1310" t="str">
        <f t="shared" si="20"/>
        <v>43930Michigan</v>
      </c>
      <c r="B1310" t="s">
        <v>147</v>
      </c>
      <c r="C1310" t="s">
        <v>148</v>
      </c>
      <c r="D1310" t="s">
        <v>85</v>
      </c>
      <c r="F1310" s="6">
        <v>43930</v>
      </c>
      <c r="G1310">
        <v>-53</v>
      </c>
      <c r="H1310">
        <v>-18</v>
      </c>
      <c r="I1310">
        <v>-11</v>
      </c>
      <c r="J1310">
        <v>-56</v>
      </c>
      <c r="K1310">
        <v>-63</v>
      </c>
      <c r="L1310">
        <v>26</v>
      </c>
      <c r="M1310" t="str">
        <f>VLOOKUP(D1310,StateLookup!A:A,1,FALSE)</f>
        <v>Michigan</v>
      </c>
    </row>
    <row r="1311" spans="1:13" x14ac:dyDescent="0.25">
      <c r="A1311" t="str">
        <f t="shared" si="20"/>
        <v>43931Michigan</v>
      </c>
      <c r="B1311" t="s">
        <v>147</v>
      </c>
      <c r="C1311" t="s">
        <v>148</v>
      </c>
      <c r="D1311" t="s">
        <v>85</v>
      </c>
      <c r="F1311" s="6">
        <v>43931</v>
      </c>
      <c r="G1311">
        <v>-57</v>
      </c>
      <c r="H1311">
        <v>-21</v>
      </c>
      <c r="I1311">
        <v>-15</v>
      </c>
      <c r="J1311">
        <v>-58</v>
      </c>
      <c r="K1311">
        <v>-65</v>
      </c>
      <c r="L1311">
        <v>30</v>
      </c>
      <c r="M1311" t="str">
        <f>VLOOKUP(D1311,StateLookup!A:A,1,FALSE)</f>
        <v>Michigan</v>
      </c>
    </row>
    <row r="1312" spans="1:13" x14ac:dyDescent="0.25">
      <c r="A1312" t="str">
        <f t="shared" si="20"/>
        <v>43932Michigan</v>
      </c>
      <c r="B1312" t="s">
        <v>147</v>
      </c>
      <c r="C1312" t="s">
        <v>148</v>
      </c>
      <c r="D1312" t="s">
        <v>85</v>
      </c>
      <c r="F1312" s="6">
        <v>43932</v>
      </c>
      <c r="G1312">
        <v>-58</v>
      </c>
      <c r="H1312">
        <v>-15</v>
      </c>
      <c r="I1312">
        <v>59</v>
      </c>
      <c r="J1312">
        <v>-51</v>
      </c>
      <c r="K1312">
        <v>-45</v>
      </c>
      <c r="L1312">
        <v>16</v>
      </c>
      <c r="M1312" t="str">
        <f>VLOOKUP(D1312,StateLookup!A:A,1,FALSE)</f>
        <v>Michigan</v>
      </c>
    </row>
    <row r="1313" spans="1:13" x14ac:dyDescent="0.25">
      <c r="A1313" t="str">
        <f t="shared" si="20"/>
        <v>43876Minnesota</v>
      </c>
      <c r="B1313" t="s">
        <v>147</v>
      </c>
      <c r="C1313" t="s">
        <v>148</v>
      </c>
      <c r="D1313" t="s">
        <v>86</v>
      </c>
      <c r="F1313" s="6">
        <v>43876</v>
      </c>
      <c r="G1313">
        <v>6</v>
      </c>
      <c r="H1313">
        <v>2</v>
      </c>
      <c r="I1313">
        <v>13</v>
      </c>
      <c r="J1313">
        <v>5</v>
      </c>
      <c r="K1313">
        <v>1</v>
      </c>
      <c r="L1313">
        <v>-1</v>
      </c>
      <c r="M1313" t="str">
        <f>VLOOKUP(D1313,StateLookup!A:A,1,FALSE)</f>
        <v>Minnesota</v>
      </c>
    </row>
    <row r="1314" spans="1:13" x14ac:dyDescent="0.25">
      <c r="A1314" t="str">
        <f t="shared" si="20"/>
        <v>43877Minnesota</v>
      </c>
      <c r="B1314" t="s">
        <v>147</v>
      </c>
      <c r="C1314" t="s">
        <v>148</v>
      </c>
      <c r="D1314" t="s">
        <v>86</v>
      </c>
      <c r="F1314" s="6">
        <v>43877</v>
      </c>
      <c r="G1314">
        <v>9</v>
      </c>
      <c r="H1314">
        <v>2</v>
      </c>
      <c r="I1314">
        <v>11</v>
      </c>
      <c r="J1314">
        <v>-3</v>
      </c>
      <c r="K1314">
        <v>1</v>
      </c>
      <c r="L1314">
        <v>-1</v>
      </c>
      <c r="M1314" t="str">
        <f>VLOOKUP(D1314,StateLookup!A:A,1,FALSE)</f>
        <v>Minnesota</v>
      </c>
    </row>
    <row r="1315" spans="1:13" x14ac:dyDescent="0.25">
      <c r="A1315" t="str">
        <f t="shared" si="20"/>
        <v>43878Minnesota</v>
      </c>
      <c r="B1315" t="s">
        <v>147</v>
      </c>
      <c r="C1315" t="s">
        <v>148</v>
      </c>
      <c r="D1315" t="s">
        <v>86</v>
      </c>
      <c r="F1315" s="6">
        <v>43878</v>
      </c>
      <c r="G1315">
        <v>4</v>
      </c>
      <c r="H1315">
        <v>-1</v>
      </c>
      <c r="I1315">
        <v>5</v>
      </c>
      <c r="J1315">
        <v>-6</v>
      </c>
      <c r="K1315">
        <v>-22</v>
      </c>
      <c r="L1315">
        <v>5</v>
      </c>
      <c r="M1315" t="str">
        <f>VLOOKUP(D1315,StateLookup!A:A,1,FALSE)</f>
        <v>Minnesota</v>
      </c>
    </row>
    <row r="1316" spans="1:13" x14ac:dyDescent="0.25">
      <c r="A1316" t="str">
        <f t="shared" si="20"/>
        <v>43879Minnesota</v>
      </c>
      <c r="B1316" t="s">
        <v>147</v>
      </c>
      <c r="C1316" t="s">
        <v>148</v>
      </c>
      <c r="D1316" t="s">
        <v>86</v>
      </c>
      <c r="F1316" s="6">
        <v>43879</v>
      </c>
      <c r="G1316">
        <v>-2</v>
      </c>
      <c r="H1316">
        <v>-1</v>
      </c>
      <c r="I1316">
        <v>-9</v>
      </c>
      <c r="J1316">
        <v>6</v>
      </c>
      <c r="K1316">
        <v>-1</v>
      </c>
      <c r="L1316">
        <v>1</v>
      </c>
      <c r="M1316" t="str">
        <f>VLOOKUP(D1316,StateLookup!A:A,1,FALSE)</f>
        <v>Minnesota</v>
      </c>
    </row>
    <row r="1317" spans="1:13" x14ac:dyDescent="0.25">
      <c r="A1317" t="str">
        <f t="shared" si="20"/>
        <v>43880Minnesota</v>
      </c>
      <c r="B1317" t="s">
        <v>147</v>
      </c>
      <c r="C1317" t="s">
        <v>148</v>
      </c>
      <c r="D1317" t="s">
        <v>86</v>
      </c>
      <c r="F1317" s="6">
        <v>43880</v>
      </c>
      <c r="G1317">
        <v>0</v>
      </c>
      <c r="H1317">
        <v>-2</v>
      </c>
      <c r="I1317">
        <v>-13</v>
      </c>
      <c r="J1317">
        <v>3</v>
      </c>
      <c r="K1317">
        <v>1</v>
      </c>
      <c r="L1317">
        <v>0</v>
      </c>
      <c r="M1317" t="str">
        <f>VLOOKUP(D1317,StateLookup!A:A,1,FALSE)</f>
        <v>Minnesota</v>
      </c>
    </row>
    <row r="1318" spans="1:13" x14ac:dyDescent="0.25">
      <c r="A1318" t="str">
        <f t="shared" si="20"/>
        <v>43881Minnesota</v>
      </c>
      <c r="B1318" t="s">
        <v>147</v>
      </c>
      <c r="C1318" t="s">
        <v>148</v>
      </c>
      <c r="D1318" t="s">
        <v>86</v>
      </c>
      <c r="F1318" s="6">
        <v>43881</v>
      </c>
      <c r="G1318">
        <v>-2</v>
      </c>
      <c r="H1318">
        <v>-2</v>
      </c>
      <c r="I1318">
        <v>-14</v>
      </c>
      <c r="J1318">
        <v>0</v>
      </c>
      <c r="K1318">
        <v>1</v>
      </c>
      <c r="L1318">
        <v>1</v>
      </c>
      <c r="M1318" t="str">
        <f>VLOOKUP(D1318,StateLookup!A:A,1,FALSE)</f>
        <v>Minnesota</v>
      </c>
    </row>
    <row r="1319" spans="1:13" x14ac:dyDescent="0.25">
      <c r="A1319" t="str">
        <f t="shared" si="20"/>
        <v>43882Minnesota</v>
      </c>
      <c r="B1319" t="s">
        <v>147</v>
      </c>
      <c r="C1319" t="s">
        <v>148</v>
      </c>
      <c r="D1319" t="s">
        <v>86</v>
      </c>
      <c r="F1319" s="6">
        <v>43882</v>
      </c>
      <c r="G1319">
        <v>2</v>
      </c>
      <c r="H1319">
        <v>3</v>
      </c>
      <c r="I1319">
        <v>6</v>
      </c>
      <c r="J1319">
        <v>8</v>
      </c>
      <c r="K1319">
        <v>2</v>
      </c>
      <c r="L1319">
        <v>0</v>
      </c>
      <c r="M1319" t="str">
        <f>VLOOKUP(D1319,StateLookup!A:A,1,FALSE)</f>
        <v>Minnesota</v>
      </c>
    </row>
    <row r="1320" spans="1:13" x14ac:dyDescent="0.25">
      <c r="A1320" t="str">
        <f t="shared" si="20"/>
        <v>43883Minnesota</v>
      </c>
      <c r="B1320" t="s">
        <v>147</v>
      </c>
      <c r="C1320" t="s">
        <v>148</v>
      </c>
      <c r="D1320" t="s">
        <v>86</v>
      </c>
      <c r="F1320" s="6">
        <v>43883</v>
      </c>
      <c r="G1320">
        <v>5</v>
      </c>
      <c r="H1320">
        <v>5</v>
      </c>
      <c r="I1320">
        <v>26</v>
      </c>
      <c r="J1320">
        <v>5</v>
      </c>
      <c r="K1320">
        <v>3</v>
      </c>
      <c r="L1320">
        <v>-1</v>
      </c>
      <c r="M1320" t="str">
        <f>VLOOKUP(D1320,StateLookup!A:A,1,FALSE)</f>
        <v>Minnesota</v>
      </c>
    </row>
    <row r="1321" spans="1:13" x14ac:dyDescent="0.25">
      <c r="A1321" t="str">
        <f t="shared" si="20"/>
        <v>43884Minnesota</v>
      </c>
      <c r="B1321" t="s">
        <v>147</v>
      </c>
      <c r="C1321" t="s">
        <v>148</v>
      </c>
      <c r="D1321" t="s">
        <v>86</v>
      </c>
      <c r="F1321" s="6">
        <v>43884</v>
      </c>
      <c r="G1321">
        <v>11</v>
      </c>
      <c r="H1321">
        <v>8</v>
      </c>
      <c r="I1321">
        <v>44</v>
      </c>
      <c r="J1321">
        <v>6</v>
      </c>
      <c r="K1321">
        <v>3</v>
      </c>
      <c r="L1321">
        <v>-2</v>
      </c>
      <c r="M1321" t="str">
        <f>VLOOKUP(D1321,StateLookup!A:A,1,FALSE)</f>
        <v>Minnesota</v>
      </c>
    </row>
    <row r="1322" spans="1:13" x14ac:dyDescent="0.25">
      <c r="A1322" t="str">
        <f t="shared" si="20"/>
        <v>43885Minnesota</v>
      </c>
      <c r="B1322" t="s">
        <v>147</v>
      </c>
      <c r="C1322" t="s">
        <v>148</v>
      </c>
      <c r="D1322" t="s">
        <v>86</v>
      </c>
      <c r="F1322" s="6">
        <v>43885</v>
      </c>
      <c r="G1322">
        <v>4</v>
      </c>
      <c r="H1322">
        <v>3</v>
      </c>
      <c r="I1322">
        <v>5</v>
      </c>
      <c r="J1322">
        <v>5</v>
      </c>
      <c r="K1322">
        <v>3</v>
      </c>
      <c r="L1322">
        <v>-1</v>
      </c>
      <c r="M1322" t="str">
        <f>VLOOKUP(D1322,StateLookup!A:A,1,FALSE)</f>
        <v>Minnesota</v>
      </c>
    </row>
    <row r="1323" spans="1:13" x14ac:dyDescent="0.25">
      <c r="A1323" t="str">
        <f t="shared" si="20"/>
        <v>43886Minnesota</v>
      </c>
      <c r="B1323" t="s">
        <v>147</v>
      </c>
      <c r="C1323" t="s">
        <v>148</v>
      </c>
      <c r="D1323" t="s">
        <v>86</v>
      </c>
      <c r="F1323" s="6">
        <v>43886</v>
      </c>
      <c r="G1323">
        <v>5</v>
      </c>
      <c r="H1323">
        <v>2</v>
      </c>
      <c r="I1323">
        <v>3</v>
      </c>
      <c r="J1323">
        <v>6</v>
      </c>
      <c r="K1323">
        <v>2</v>
      </c>
      <c r="L1323">
        <v>0</v>
      </c>
      <c r="M1323" t="str">
        <f>VLOOKUP(D1323,StateLookup!A:A,1,FALSE)</f>
        <v>Minnesota</v>
      </c>
    </row>
    <row r="1324" spans="1:13" x14ac:dyDescent="0.25">
      <c r="A1324" t="str">
        <f t="shared" si="20"/>
        <v>43887Minnesota</v>
      </c>
      <c r="B1324" t="s">
        <v>147</v>
      </c>
      <c r="C1324" t="s">
        <v>148</v>
      </c>
      <c r="D1324" t="s">
        <v>86</v>
      </c>
      <c r="F1324" s="6">
        <v>43887</v>
      </c>
      <c r="G1324">
        <v>6</v>
      </c>
      <c r="H1324">
        <v>2</v>
      </c>
      <c r="I1324">
        <v>-1</v>
      </c>
      <c r="J1324">
        <v>6</v>
      </c>
      <c r="K1324">
        <v>2</v>
      </c>
      <c r="L1324">
        <v>-1</v>
      </c>
      <c r="M1324" t="str">
        <f>VLOOKUP(D1324,StateLookup!A:A,1,FALSE)</f>
        <v>Minnesota</v>
      </c>
    </row>
    <row r="1325" spans="1:13" x14ac:dyDescent="0.25">
      <c r="A1325" t="str">
        <f t="shared" si="20"/>
        <v>43888Minnesota</v>
      </c>
      <c r="B1325" t="s">
        <v>147</v>
      </c>
      <c r="C1325" t="s">
        <v>148</v>
      </c>
      <c r="D1325" t="s">
        <v>86</v>
      </c>
      <c r="F1325" s="6">
        <v>43888</v>
      </c>
      <c r="G1325">
        <v>3</v>
      </c>
      <c r="H1325">
        <v>1</v>
      </c>
      <c r="I1325">
        <v>-5</v>
      </c>
      <c r="J1325">
        <v>4</v>
      </c>
      <c r="K1325">
        <v>2</v>
      </c>
      <c r="L1325">
        <v>0</v>
      </c>
      <c r="M1325" t="str">
        <f>VLOOKUP(D1325,StateLookup!A:A,1,FALSE)</f>
        <v>Minnesota</v>
      </c>
    </row>
    <row r="1326" spans="1:13" x14ac:dyDescent="0.25">
      <c r="A1326" t="str">
        <f t="shared" si="20"/>
        <v>43889Minnesota</v>
      </c>
      <c r="B1326" t="s">
        <v>147</v>
      </c>
      <c r="C1326" t="s">
        <v>148</v>
      </c>
      <c r="D1326" t="s">
        <v>86</v>
      </c>
      <c r="F1326" s="6">
        <v>43889</v>
      </c>
      <c r="G1326">
        <v>5</v>
      </c>
      <c r="H1326">
        <v>3</v>
      </c>
      <c r="I1326">
        <v>0</v>
      </c>
      <c r="J1326">
        <v>8</v>
      </c>
      <c r="K1326">
        <v>2</v>
      </c>
      <c r="L1326">
        <v>-1</v>
      </c>
      <c r="M1326" t="str">
        <f>VLOOKUP(D1326,StateLookup!A:A,1,FALSE)</f>
        <v>Minnesota</v>
      </c>
    </row>
    <row r="1327" spans="1:13" x14ac:dyDescent="0.25">
      <c r="A1327" t="str">
        <f t="shared" si="20"/>
        <v>43890Minnesota</v>
      </c>
      <c r="B1327" t="s">
        <v>147</v>
      </c>
      <c r="C1327" t="s">
        <v>148</v>
      </c>
      <c r="D1327" t="s">
        <v>86</v>
      </c>
      <c r="F1327" s="6">
        <v>43890</v>
      </c>
      <c r="G1327">
        <v>8</v>
      </c>
      <c r="H1327">
        <v>6</v>
      </c>
      <c r="I1327">
        <v>5</v>
      </c>
      <c r="J1327">
        <v>6</v>
      </c>
      <c r="K1327">
        <v>5</v>
      </c>
      <c r="L1327">
        <v>-1</v>
      </c>
      <c r="M1327" t="str">
        <f>VLOOKUP(D1327,StateLookup!A:A,1,FALSE)</f>
        <v>Minnesota</v>
      </c>
    </row>
    <row r="1328" spans="1:13" x14ac:dyDescent="0.25">
      <c r="A1328" t="str">
        <f t="shared" si="20"/>
        <v>43891Minnesota</v>
      </c>
      <c r="B1328" t="s">
        <v>147</v>
      </c>
      <c r="C1328" t="s">
        <v>148</v>
      </c>
      <c r="D1328" t="s">
        <v>86</v>
      </c>
      <c r="F1328" s="6">
        <v>43891</v>
      </c>
      <c r="G1328">
        <v>15</v>
      </c>
      <c r="H1328">
        <v>11</v>
      </c>
      <c r="I1328">
        <v>40</v>
      </c>
      <c r="J1328">
        <v>6</v>
      </c>
      <c r="K1328">
        <v>4</v>
      </c>
      <c r="L1328">
        <v>-2</v>
      </c>
      <c r="M1328" t="str">
        <f>VLOOKUP(D1328,StateLookup!A:A,1,FALSE)</f>
        <v>Minnesota</v>
      </c>
    </row>
    <row r="1329" spans="1:13" x14ac:dyDescent="0.25">
      <c r="A1329" t="str">
        <f t="shared" si="20"/>
        <v>43892Minnesota</v>
      </c>
      <c r="B1329" t="s">
        <v>147</v>
      </c>
      <c r="C1329" t="s">
        <v>148</v>
      </c>
      <c r="D1329" t="s">
        <v>86</v>
      </c>
      <c r="F1329" s="6">
        <v>43892</v>
      </c>
      <c r="G1329">
        <v>6</v>
      </c>
      <c r="H1329">
        <v>4</v>
      </c>
      <c r="I1329">
        <v>-1</v>
      </c>
      <c r="J1329">
        <v>2</v>
      </c>
      <c r="K1329">
        <v>3</v>
      </c>
      <c r="L1329">
        <v>0</v>
      </c>
      <c r="M1329" t="str">
        <f>VLOOKUP(D1329,StateLookup!A:A,1,FALSE)</f>
        <v>Minnesota</v>
      </c>
    </row>
    <row r="1330" spans="1:13" x14ac:dyDescent="0.25">
      <c r="A1330" t="str">
        <f t="shared" si="20"/>
        <v>43893Minnesota</v>
      </c>
      <c r="B1330" t="s">
        <v>147</v>
      </c>
      <c r="C1330" t="s">
        <v>148</v>
      </c>
      <c r="D1330" t="s">
        <v>86</v>
      </c>
      <c r="F1330" s="6">
        <v>43893</v>
      </c>
      <c r="G1330">
        <v>10</v>
      </c>
      <c r="H1330">
        <v>7</v>
      </c>
      <c r="I1330">
        <v>20</v>
      </c>
      <c r="J1330">
        <v>3</v>
      </c>
      <c r="K1330">
        <v>1</v>
      </c>
      <c r="L1330">
        <v>0</v>
      </c>
      <c r="M1330" t="str">
        <f>VLOOKUP(D1330,StateLookup!A:A,1,FALSE)</f>
        <v>Minnesota</v>
      </c>
    </row>
    <row r="1331" spans="1:13" x14ac:dyDescent="0.25">
      <c r="A1331" t="str">
        <f t="shared" si="20"/>
        <v>43894Minnesota</v>
      </c>
      <c r="B1331" t="s">
        <v>147</v>
      </c>
      <c r="C1331" t="s">
        <v>148</v>
      </c>
      <c r="D1331" t="s">
        <v>86</v>
      </c>
      <c r="F1331" s="6">
        <v>43894</v>
      </c>
      <c r="G1331">
        <v>7</v>
      </c>
      <c r="H1331">
        <v>5</v>
      </c>
      <c r="I1331">
        <v>5</v>
      </c>
      <c r="J1331">
        <v>4</v>
      </c>
      <c r="K1331">
        <v>2</v>
      </c>
      <c r="L1331">
        <v>-1</v>
      </c>
      <c r="M1331" t="str">
        <f>VLOOKUP(D1331,StateLookup!A:A,1,FALSE)</f>
        <v>Minnesota</v>
      </c>
    </row>
    <row r="1332" spans="1:13" x14ac:dyDescent="0.25">
      <c r="A1332" t="str">
        <f t="shared" si="20"/>
        <v>43895Minnesota</v>
      </c>
      <c r="B1332" t="s">
        <v>147</v>
      </c>
      <c r="C1332" t="s">
        <v>148</v>
      </c>
      <c r="D1332" t="s">
        <v>86</v>
      </c>
      <c r="F1332" s="6">
        <v>43895</v>
      </c>
      <c r="G1332">
        <v>1</v>
      </c>
      <c r="H1332">
        <v>1</v>
      </c>
      <c r="I1332">
        <v>-15</v>
      </c>
      <c r="J1332">
        <v>-1</v>
      </c>
      <c r="K1332">
        <v>1</v>
      </c>
      <c r="L1332">
        <v>0</v>
      </c>
      <c r="M1332" t="str">
        <f>VLOOKUP(D1332,StateLookup!A:A,1,FALSE)</f>
        <v>Minnesota</v>
      </c>
    </row>
    <row r="1333" spans="1:13" x14ac:dyDescent="0.25">
      <c r="A1333" t="str">
        <f t="shared" si="20"/>
        <v>43896Minnesota</v>
      </c>
      <c r="B1333" t="s">
        <v>147</v>
      </c>
      <c r="C1333" t="s">
        <v>148</v>
      </c>
      <c r="D1333" t="s">
        <v>86</v>
      </c>
      <c r="F1333" s="6">
        <v>43896</v>
      </c>
      <c r="G1333">
        <v>6</v>
      </c>
      <c r="H1333">
        <v>6</v>
      </c>
      <c r="I1333">
        <v>6</v>
      </c>
      <c r="J1333">
        <v>3</v>
      </c>
      <c r="K1333">
        <v>-1</v>
      </c>
      <c r="L1333">
        <v>0</v>
      </c>
      <c r="M1333" t="str">
        <f>VLOOKUP(D1333,StateLookup!A:A,1,FALSE)</f>
        <v>Minnesota</v>
      </c>
    </row>
    <row r="1334" spans="1:13" x14ac:dyDescent="0.25">
      <c r="A1334" t="str">
        <f t="shared" si="20"/>
        <v>43897Minnesota</v>
      </c>
      <c r="B1334" t="s">
        <v>147</v>
      </c>
      <c r="C1334" t="s">
        <v>148</v>
      </c>
      <c r="D1334" t="s">
        <v>86</v>
      </c>
      <c r="F1334" s="6">
        <v>43897</v>
      </c>
      <c r="G1334">
        <v>7</v>
      </c>
      <c r="H1334">
        <v>9</v>
      </c>
      <c r="I1334">
        <v>21</v>
      </c>
      <c r="J1334">
        <v>7</v>
      </c>
      <c r="K1334">
        <v>3</v>
      </c>
      <c r="L1334">
        <v>-1</v>
      </c>
      <c r="M1334" t="str">
        <f>VLOOKUP(D1334,StateLookup!A:A,1,FALSE)</f>
        <v>Minnesota</v>
      </c>
    </row>
    <row r="1335" spans="1:13" x14ac:dyDescent="0.25">
      <c r="A1335" t="str">
        <f t="shared" si="20"/>
        <v>43898Minnesota</v>
      </c>
      <c r="B1335" t="s">
        <v>147</v>
      </c>
      <c r="C1335" t="s">
        <v>148</v>
      </c>
      <c r="D1335" t="s">
        <v>86</v>
      </c>
      <c r="F1335" s="6">
        <v>43898</v>
      </c>
      <c r="G1335">
        <v>13</v>
      </c>
      <c r="H1335">
        <v>12</v>
      </c>
      <c r="I1335">
        <v>93</v>
      </c>
      <c r="J1335">
        <v>7</v>
      </c>
      <c r="K1335">
        <v>2</v>
      </c>
      <c r="L1335">
        <v>-2</v>
      </c>
      <c r="M1335" t="str">
        <f>VLOOKUP(D1335,StateLookup!A:A,1,FALSE)</f>
        <v>Minnesota</v>
      </c>
    </row>
    <row r="1336" spans="1:13" x14ac:dyDescent="0.25">
      <c r="A1336" t="str">
        <f t="shared" si="20"/>
        <v>43899Minnesota</v>
      </c>
      <c r="B1336" t="s">
        <v>147</v>
      </c>
      <c r="C1336" t="s">
        <v>148</v>
      </c>
      <c r="D1336" t="s">
        <v>86</v>
      </c>
      <c r="F1336" s="6">
        <v>43899</v>
      </c>
      <c r="G1336">
        <v>4</v>
      </c>
      <c r="H1336">
        <v>3</v>
      </c>
      <c r="I1336">
        <v>-1</v>
      </c>
      <c r="J1336">
        <v>-5</v>
      </c>
      <c r="K1336">
        <v>-2</v>
      </c>
      <c r="L1336">
        <v>1</v>
      </c>
      <c r="M1336" t="str">
        <f>VLOOKUP(D1336,StateLookup!A:A,1,FALSE)</f>
        <v>Minnesota</v>
      </c>
    </row>
    <row r="1337" spans="1:13" x14ac:dyDescent="0.25">
      <c r="A1337" t="str">
        <f t="shared" si="20"/>
        <v>43900Minnesota</v>
      </c>
      <c r="B1337" t="s">
        <v>147</v>
      </c>
      <c r="C1337" t="s">
        <v>148</v>
      </c>
      <c r="D1337" t="s">
        <v>86</v>
      </c>
      <c r="F1337" s="6">
        <v>43900</v>
      </c>
      <c r="G1337">
        <v>6</v>
      </c>
      <c r="H1337">
        <v>4</v>
      </c>
      <c r="I1337">
        <v>6</v>
      </c>
      <c r="J1337">
        <v>-1</v>
      </c>
      <c r="K1337">
        <v>-2</v>
      </c>
      <c r="L1337">
        <v>1</v>
      </c>
      <c r="M1337" t="str">
        <f>VLOOKUP(D1337,StateLookup!A:A,1,FALSE)</f>
        <v>Minnesota</v>
      </c>
    </row>
    <row r="1338" spans="1:13" x14ac:dyDescent="0.25">
      <c r="A1338" t="str">
        <f t="shared" si="20"/>
        <v>43901Minnesota</v>
      </c>
      <c r="B1338" t="s">
        <v>147</v>
      </c>
      <c r="C1338" t="s">
        <v>148</v>
      </c>
      <c r="D1338" t="s">
        <v>86</v>
      </c>
      <c r="F1338" s="6">
        <v>43901</v>
      </c>
      <c r="G1338">
        <v>7</v>
      </c>
      <c r="H1338">
        <v>7</v>
      </c>
      <c r="I1338">
        <v>11</v>
      </c>
      <c r="J1338">
        <v>-2</v>
      </c>
      <c r="K1338">
        <v>-3</v>
      </c>
      <c r="L1338">
        <v>1</v>
      </c>
      <c r="M1338" t="str">
        <f>VLOOKUP(D1338,StateLookup!A:A,1,FALSE)</f>
        <v>Minnesota</v>
      </c>
    </row>
    <row r="1339" spans="1:13" x14ac:dyDescent="0.25">
      <c r="A1339" t="str">
        <f t="shared" si="20"/>
        <v>43902Minnesota</v>
      </c>
      <c r="B1339" t="s">
        <v>147</v>
      </c>
      <c r="C1339" t="s">
        <v>148</v>
      </c>
      <c r="D1339" t="s">
        <v>86</v>
      </c>
      <c r="F1339" s="6">
        <v>43902</v>
      </c>
      <c r="G1339">
        <v>3</v>
      </c>
      <c r="H1339">
        <v>14</v>
      </c>
      <c r="I1339">
        <v>-10</v>
      </c>
      <c r="J1339">
        <v>-8</v>
      </c>
      <c r="K1339">
        <v>-4</v>
      </c>
      <c r="L1339">
        <v>2</v>
      </c>
      <c r="M1339" t="str">
        <f>VLOOKUP(D1339,StateLookup!A:A,1,FALSE)</f>
        <v>Minnesota</v>
      </c>
    </row>
    <row r="1340" spans="1:13" x14ac:dyDescent="0.25">
      <c r="A1340" t="str">
        <f t="shared" si="20"/>
        <v>43903Minnesota</v>
      </c>
      <c r="B1340" t="s">
        <v>147</v>
      </c>
      <c r="C1340" t="s">
        <v>148</v>
      </c>
      <c r="D1340" t="s">
        <v>86</v>
      </c>
      <c r="F1340" s="6">
        <v>43903</v>
      </c>
      <c r="G1340">
        <v>2</v>
      </c>
      <c r="H1340">
        <v>20</v>
      </c>
      <c r="I1340">
        <v>-2</v>
      </c>
      <c r="J1340">
        <v>-7</v>
      </c>
      <c r="K1340">
        <v>-6</v>
      </c>
      <c r="L1340">
        <v>3</v>
      </c>
      <c r="M1340" t="str">
        <f>VLOOKUP(D1340,StateLookup!A:A,1,FALSE)</f>
        <v>Minnesota</v>
      </c>
    </row>
    <row r="1341" spans="1:13" x14ac:dyDescent="0.25">
      <c r="A1341" t="str">
        <f t="shared" si="20"/>
        <v>43904Minnesota</v>
      </c>
      <c r="B1341" t="s">
        <v>147</v>
      </c>
      <c r="C1341" t="s">
        <v>148</v>
      </c>
      <c r="D1341" t="s">
        <v>86</v>
      </c>
      <c r="F1341" s="6">
        <v>43904</v>
      </c>
      <c r="G1341">
        <v>-7</v>
      </c>
      <c r="H1341">
        <v>15</v>
      </c>
      <c r="I1341">
        <v>-14</v>
      </c>
      <c r="J1341">
        <v>-10</v>
      </c>
      <c r="K1341">
        <v>-1</v>
      </c>
      <c r="L1341">
        <v>4</v>
      </c>
      <c r="M1341" t="str">
        <f>VLOOKUP(D1341,StateLookup!A:A,1,FALSE)</f>
        <v>Minnesota</v>
      </c>
    </row>
    <row r="1342" spans="1:13" x14ac:dyDescent="0.25">
      <c r="A1342" t="str">
        <f t="shared" si="20"/>
        <v>43905Minnesota</v>
      </c>
      <c r="B1342" t="s">
        <v>147</v>
      </c>
      <c r="C1342" t="s">
        <v>148</v>
      </c>
      <c r="D1342" t="s">
        <v>86</v>
      </c>
      <c r="F1342" s="6">
        <v>43905</v>
      </c>
      <c r="G1342">
        <v>-5</v>
      </c>
      <c r="H1342">
        <v>19</v>
      </c>
      <c r="I1342">
        <v>31</v>
      </c>
      <c r="J1342">
        <v>-15</v>
      </c>
      <c r="K1342">
        <v>-4</v>
      </c>
      <c r="L1342">
        <v>3</v>
      </c>
      <c r="M1342" t="str">
        <f>VLOOKUP(D1342,StateLookup!A:A,1,FALSE)</f>
        <v>Minnesota</v>
      </c>
    </row>
    <row r="1343" spans="1:13" x14ac:dyDescent="0.25">
      <c r="A1343" t="str">
        <f t="shared" si="20"/>
        <v>43906Minnesota</v>
      </c>
      <c r="B1343" t="s">
        <v>147</v>
      </c>
      <c r="C1343" t="s">
        <v>148</v>
      </c>
      <c r="D1343" t="s">
        <v>86</v>
      </c>
      <c r="F1343" s="6">
        <v>43906</v>
      </c>
      <c r="G1343">
        <v>-5</v>
      </c>
      <c r="H1343">
        <v>20</v>
      </c>
      <c r="I1343">
        <v>-13</v>
      </c>
      <c r="J1343">
        <v>-27</v>
      </c>
      <c r="K1343">
        <v>-16</v>
      </c>
      <c r="L1343">
        <v>8</v>
      </c>
      <c r="M1343" t="str">
        <f>VLOOKUP(D1343,StateLookup!A:A,1,FALSE)</f>
        <v>Minnesota</v>
      </c>
    </row>
    <row r="1344" spans="1:13" x14ac:dyDescent="0.25">
      <c r="A1344" t="str">
        <f t="shared" si="20"/>
        <v>43907Minnesota</v>
      </c>
      <c r="B1344" t="s">
        <v>147</v>
      </c>
      <c r="C1344" t="s">
        <v>148</v>
      </c>
      <c r="D1344" t="s">
        <v>86</v>
      </c>
      <c r="F1344" s="6">
        <v>43907</v>
      </c>
      <c r="G1344">
        <v>-18</v>
      </c>
      <c r="H1344">
        <v>15</v>
      </c>
      <c r="I1344">
        <v>33</v>
      </c>
      <c r="J1344">
        <v>-26</v>
      </c>
      <c r="K1344">
        <v>-24</v>
      </c>
      <c r="L1344">
        <v>11</v>
      </c>
      <c r="M1344" t="str">
        <f>VLOOKUP(D1344,StateLookup!A:A,1,FALSE)</f>
        <v>Minnesota</v>
      </c>
    </row>
    <row r="1345" spans="1:13" x14ac:dyDescent="0.25">
      <c r="A1345" t="str">
        <f t="shared" si="20"/>
        <v>43908Minnesota</v>
      </c>
      <c r="B1345" t="s">
        <v>147</v>
      </c>
      <c r="C1345" t="s">
        <v>148</v>
      </c>
      <c r="D1345" t="s">
        <v>86</v>
      </c>
      <c r="F1345" s="6">
        <v>43908</v>
      </c>
      <c r="G1345">
        <v>-34</v>
      </c>
      <c r="H1345">
        <v>2</v>
      </c>
      <c r="I1345">
        <v>7</v>
      </c>
      <c r="J1345">
        <v>-35</v>
      </c>
      <c r="K1345">
        <v>-32</v>
      </c>
      <c r="L1345">
        <v>15</v>
      </c>
      <c r="M1345" t="str">
        <f>VLOOKUP(D1345,StateLookup!A:A,1,FALSE)</f>
        <v>Minnesota</v>
      </c>
    </row>
    <row r="1346" spans="1:13" x14ac:dyDescent="0.25">
      <c r="A1346" t="str">
        <f t="shared" si="20"/>
        <v>43909Minnesota</v>
      </c>
      <c r="B1346" t="s">
        <v>147</v>
      </c>
      <c r="C1346" t="s">
        <v>148</v>
      </c>
      <c r="D1346" t="s">
        <v>86</v>
      </c>
      <c r="F1346" s="6">
        <v>43909</v>
      </c>
      <c r="G1346">
        <v>-41</v>
      </c>
      <c r="H1346">
        <v>-6</v>
      </c>
      <c r="I1346">
        <v>-31</v>
      </c>
      <c r="J1346">
        <v>-45</v>
      </c>
      <c r="K1346">
        <v>-35</v>
      </c>
      <c r="L1346">
        <v>18</v>
      </c>
      <c r="M1346" t="str">
        <f>VLOOKUP(D1346,StateLookup!A:A,1,FALSE)</f>
        <v>Minnesota</v>
      </c>
    </row>
    <row r="1347" spans="1:13" x14ac:dyDescent="0.25">
      <c r="A1347" t="str">
        <f t="shared" ref="A1347:A1410" si="21">F1347&amp;D1347</f>
        <v>43910Minnesota</v>
      </c>
      <c r="B1347" t="s">
        <v>147</v>
      </c>
      <c r="C1347" t="s">
        <v>148</v>
      </c>
      <c r="D1347" t="s">
        <v>86</v>
      </c>
      <c r="F1347" s="6">
        <v>43910</v>
      </c>
      <c r="G1347">
        <v>-38</v>
      </c>
      <c r="H1347">
        <v>4</v>
      </c>
      <c r="I1347">
        <v>-3</v>
      </c>
      <c r="J1347">
        <v>-43</v>
      </c>
      <c r="K1347">
        <v>-36</v>
      </c>
      <c r="L1347">
        <v>19</v>
      </c>
      <c r="M1347" t="str">
        <f>VLOOKUP(D1347,StateLookup!A:A,1,FALSE)</f>
        <v>Minnesota</v>
      </c>
    </row>
    <row r="1348" spans="1:13" x14ac:dyDescent="0.25">
      <c r="A1348" t="str">
        <f t="shared" si="21"/>
        <v>43911Minnesota</v>
      </c>
      <c r="B1348" t="s">
        <v>147</v>
      </c>
      <c r="C1348" t="s">
        <v>148</v>
      </c>
      <c r="D1348" t="s">
        <v>86</v>
      </c>
      <c r="F1348" s="6">
        <v>43911</v>
      </c>
      <c r="G1348">
        <v>-49</v>
      </c>
      <c r="H1348">
        <v>-9</v>
      </c>
      <c r="I1348">
        <v>-5</v>
      </c>
      <c r="J1348">
        <v>-43</v>
      </c>
      <c r="K1348">
        <v>-25</v>
      </c>
      <c r="L1348">
        <v>14</v>
      </c>
      <c r="M1348" t="str">
        <f>VLOOKUP(D1348,StateLookup!A:A,1,FALSE)</f>
        <v>Minnesota</v>
      </c>
    </row>
    <row r="1349" spans="1:13" x14ac:dyDescent="0.25">
      <c r="A1349" t="str">
        <f t="shared" si="21"/>
        <v>43912Minnesota</v>
      </c>
      <c r="B1349" t="s">
        <v>147</v>
      </c>
      <c r="C1349" t="s">
        <v>148</v>
      </c>
      <c r="D1349" t="s">
        <v>86</v>
      </c>
      <c r="F1349" s="6">
        <v>43912</v>
      </c>
      <c r="G1349">
        <v>-48</v>
      </c>
      <c r="H1349">
        <v>-19</v>
      </c>
      <c r="I1349">
        <v>18</v>
      </c>
      <c r="J1349">
        <v>-50</v>
      </c>
      <c r="K1349">
        <v>-30</v>
      </c>
      <c r="L1349">
        <v>11</v>
      </c>
      <c r="M1349" t="str">
        <f>VLOOKUP(D1349,StateLookup!A:A,1,FALSE)</f>
        <v>Minnesota</v>
      </c>
    </row>
    <row r="1350" spans="1:13" x14ac:dyDescent="0.25">
      <c r="A1350" t="str">
        <f t="shared" si="21"/>
        <v>43913Minnesota</v>
      </c>
      <c r="B1350" t="s">
        <v>147</v>
      </c>
      <c r="C1350" t="s">
        <v>148</v>
      </c>
      <c r="D1350" t="s">
        <v>86</v>
      </c>
      <c r="F1350" s="6">
        <v>43913</v>
      </c>
      <c r="G1350">
        <v>-39</v>
      </c>
      <c r="H1350">
        <v>-11</v>
      </c>
      <c r="I1350">
        <v>35</v>
      </c>
      <c r="J1350">
        <v>-52</v>
      </c>
      <c r="K1350">
        <v>-39</v>
      </c>
      <c r="L1350">
        <v>17</v>
      </c>
      <c r="M1350" t="str">
        <f>VLOOKUP(D1350,StateLookup!A:A,1,FALSE)</f>
        <v>Minnesota</v>
      </c>
    </row>
    <row r="1351" spans="1:13" x14ac:dyDescent="0.25">
      <c r="A1351" t="str">
        <f t="shared" si="21"/>
        <v>43914Minnesota</v>
      </c>
      <c r="B1351" t="s">
        <v>147</v>
      </c>
      <c r="C1351" t="s">
        <v>148</v>
      </c>
      <c r="D1351" t="s">
        <v>86</v>
      </c>
      <c r="F1351" s="6">
        <v>43914</v>
      </c>
      <c r="G1351">
        <v>-41</v>
      </c>
      <c r="H1351">
        <v>-14</v>
      </c>
      <c r="I1351">
        <v>22</v>
      </c>
      <c r="J1351">
        <v>-50</v>
      </c>
      <c r="K1351">
        <v>-42</v>
      </c>
      <c r="L1351">
        <v>20</v>
      </c>
      <c r="M1351" t="str">
        <f>VLOOKUP(D1351,StateLookup!A:A,1,FALSE)</f>
        <v>Minnesota</v>
      </c>
    </row>
    <row r="1352" spans="1:13" x14ac:dyDescent="0.25">
      <c r="A1352" t="str">
        <f t="shared" si="21"/>
        <v>43915Minnesota</v>
      </c>
      <c r="B1352" t="s">
        <v>147</v>
      </c>
      <c r="C1352" t="s">
        <v>148</v>
      </c>
      <c r="D1352" t="s">
        <v>86</v>
      </c>
      <c r="F1352" s="6">
        <v>43915</v>
      </c>
      <c r="G1352">
        <v>-37</v>
      </c>
      <c r="H1352">
        <v>-8</v>
      </c>
      <c r="I1352">
        <v>-11</v>
      </c>
      <c r="J1352">
        <v>-53</v>
      </c>
      <c r="K1352">
        <v>-43</v>
      </c>
      <c r="L1352">
        <v>20</v>
      </c>
      <c r="M1352" t="str">
        <f>VLOOKUP(D1352,StateLookup!A:A,1,FALSE)</f>
        <v>Minnesota</v>
      </c>
    </row>
    <row r="1353" spans="1:13" x14ac:dyDescent="0.25">
      <c r="A1353" t="str">
        <f t="shared" si="21"/>
        <v>43916Minnesota</v>
      </c>
      <c r="B1353" t="s">
        <v>147</v>
      </c>
      <c r="C1353" t="s">
        <v>148</v>
      </c>
      <c r="D1353" t="s">
        <v>86</v>
      </c>
      <c r="F1353" s="6">
        <v>43916</v>
      </c>
      <c r="G1353">
        <v>-37</v>
      </c>
      <c r="H1353">
        <v>-5</v>
      </c>
      <c r="I1353">
        <v>55</v>
      </c>
      <c r="J1353">
        <v>-52</v>
      </c>
      <c r="K1353">
        <v>-43</v>
      </c>
      <c r="L1353">
        <v>20</v>
      </c>
      <c r="M1353" t="str">
        <f>VLOOKUP(D1353,StateLookup!A:A,1,FALSE)</f>
        <v>Minnesota</v>
      </c>
    </row>
    <row r="1354" spans="1:13" x14ac:dyDescent="0.25">
      <c r="A1354" t="str">
        <f t="shared" si="21"/>
        <v>43917Minnesota</v>
      </c>
      <c r="B1354" t="s">
        <v>147</v>
      </c>
      <c r="C1354" t="s">
        <v>148</v>
      </c>
      <c r="D1354" t="s">
        <v>86</v>
      </c>
      <c r="F1354" s="6">
        <v>43917</v>
      </c>
      <c r="G1354">
        <v>-40</v>
      </c>
      <c r="H1354">
        <v>-8</v>
      </c>
      <c r="I1354">
        <v>55</v>
      </c>
      <c r="J1354">
        <v>-51</v>
      </c>
      <c r="K1354">
        <v>-44</v>
      </c>
      <c r="L1354">
        <v>21</v>
      </c>
      <c r="M1354" t="str">
        <f>VLOOKUP(D1354,StateLookup!A:A,1,FALSE)</f>
        <v>Minnesota</v>
      </c>
    </row>
    <row r="1355" spans="1:13" x14ac:dyDescent="0.25">
      <c r="A1355" t="str">
        <f t="shared" si="21"/>
        <v>43918Minnesota</v>
      </c>
      <c r="B1355" t="s">
        <v>147</v>
      </c>
      <c r="C1355" t="s">
        <v>148</v>
      </c>
      <c r="D1355" t="s">
        <v>86</v>
      </c>
      <c r="F1355" s="6">
        <v>43918</v>
      </c>
      <c r="G1355">
        <v>-65</v>
      </c>
      <c r="H1355">
        <v>-38</v>
      </c>
      <c r="I1355">
        <v>-44</v>
      </c>
      <c r="J1355">
        <v>-64</v>
      </c>
      <c r="K1355">
        <v>-37</v>
      </c>
      <c r="L1355">
        <v>19</v>
      </c>
      <c r="M1355" t="str">
        <f>VLOOKUP(D1355,StateLookup!A:A,1,FALSE)</f>
        <v>Minnesota</v>
      </c>
    </row>
    <row r="1356" spans="1:13" x14ac:dyDescent="0.25">
      <c r="A1356" t="str">
        <f t="shared" si="21"/>
        <v>43919Minnesota</v>
      </c>
      <c r="B1356" t="s">
        <v>147</v>
      </c>
      <c r="C1356" t="s">
        <v>148</v>
      </c>
      <c r="D1356" t="s">
        <v>86</v>
      </c>
      <c r="F1356" s="6">
        <v>43919</v>
      </c>
      <c r="G1356">
        <v>-58</v>
      </c>
      <c r="H1356">
        <v>-35</v>
      </c>
      <c r="I1356">
        <v>-16</v>
      </c>
      <c r="J1356">
        <v>-64</v>
      </c>
      <c r="K1356">
        <v>-38</v>
      </c>
      <c r="L1356">
        <v>14</v>
      </c>
      <c r="M1356" t="str">
        <f>VLOOKUP(D1356,StateLookup!A:A,1,FALSE)</f>
        <v>Minnesota</v>
      </c>
    </row>
    <row r="1357" spans="1:13" x14ac:dyDescent="0.25">
      <c r="A1357" t="str">
        <f t="shared" si="21"/>
        <v>43920Minnesota</v>
      </c>
      <c r="B1357" t="s">
        <v>147</v>
      </c>
      <c r="C1357" t="s">
        <v>148</v>
      </c>
      <c r="D1357" t="s">
        <v>86</v>
      </c>
      <c r="F1357" s="6">
        <v>43920</v>
      </c>
      <c r="G1357">
        <v>-44</v>
      </c>
      <c r="H1357">
        <v>-21</v>
      </c>
      <c r="I1357">
        <v>98</v>
      </c>
      <c r="J1357">
        <v>-56</v>
      </c>
      <c r="K1357">
        <v>-49</v>
      </c>
      <c r="L1357">
        <v>20</v>
      </c>
      <c r="M1357" t="str">
        <f>VLOOKUP(D1357,StateLookup!A:A,1,FALSE)</f>
        <v>Minnesota</v>
      </c>
    </row>
    <row r="1358" spans="1:13" x14ac:dyDescent="0.25">
      <c r="A1358" t="str">
        <f t="shared" si="21"/>
        <v>43921Minnesota</v>
      </c>
      <c r="B1358" t="s">
        <v>147</v>
      </c>
      <c r="C1358" t="s">
        <v>148</v>
      </c>
      <c r="D1358" t="s">
        <v>86</v>
      </c>
      <c r="F1358" s="6">
        <v>43921</v>
      </c>
      <c r="G1358">
        <v>-42</v>
      </c>
      <c r="H1358">
        <v>-17</v>
      </c>
      <c r="I1358">
        <v>79</v>
      </c>
      <c r="J1358">
        <v>-52</v>
      </c>
      <c r="K1358">
        <v>-50</v>
      </c>
      <c r="L1358">
        <v>21</v>
      </c>
      <c r="M1358" t="str">
        <f>VLOOKUP(D1358,StateLookup!A:A,1,FALSE)</f>
        <v>Minnesota</v>
      </c>
    </row>
    <row r="1359" spans="1:13" x14ac:dyDescent="0.25">
      <c r="A1359" t="str">
        <f t="shared" si="21"/>
        <v>43922Minnesota</v>
      </c>
      <c r="B1359" t="s">
        <v>147</v>
      </c>
      <c r="C1359" t="s">
        <v>148</v>
      </c>
      <c r="D1359" t="s">
        <v>86</v>
      </c>
      <c r="F1359" s="6">
        <v>43922</v>
      </c>
      <c r="G1359">
        <v>-41</v>
      </c>
      <c r="H1359">
        <v>-15</v>
      </c>
      <c r="I1359">
        <v>49</v>
      </c>
      <c r="J1359">
        <v>-54</v>
      </c>
      <c r="K1359">
        <v>-50</v>
      </c>
      <c r="L1359">
        <v>22</v>
      </c>
      <c r="M1359" t="str">
        <f>VLOOKUP(D1359,StateLookup!A:A,1,FALSE)</f>
        <v>Minnesota</v>
      </c>
    </row>
    <row r="1360" spans="1:13" x14ac:dyDescent="0.25">
      <c r="A1360" t="str">
        <f t="shared" si="21"/>
        <v>43923Minnesota</v>
      </c>
      <c r="B1360" t="s">
        <v>147</v>
      </c>
      <c r="C1360" t="s">
        <v>148</v>
      </c>
      <c r="D1360" t="s">
        <v>86</v>
      </c>
      <c r="F1360" s="6">
        <v>43923</v>
      </c>
      <c r="G1360">
        <v>-46</v>
      </c>
      <c r="H1360">
        <v>-18</v>
      </c>
      <c r="I1360">
        <v>25</v>
      </c>
      <c r="J1360">
        <v>-58</v>
      </c>
      <c r="K1360">
        <v>-51</v>
      </c>
      <c r="L1360">
        <v>24</v>
      </c>
      <c r="M1360" t="str">
        <f>VLOOKUP(D1360,StateLookup!A:A,1,FALSE)</f>
        <v>Minnesota</v>
      </c>
    </row>
    <row r="1361" spans="1:13" x14ac:dyDescent="0.25">
      <c r="A1361" t="str">
        <f t="shared" si="21"/>
        <v>43924Minnesota</v>
      </c>
      <c r="B1361" t="s">
        <v>147</v>
      </c>
      <c r="C1361" t="s">
        <v>148</v>
      </c>
      <c r="D1361" t="s">
        <v>86</v>
      </c>
      <c r="F1361" s="6">
        <v>43924</v>
      </c>
      <c r="G1361">
        <v>-50</v>
      </c>
      <c r="H1361">
        <v>-22</v>
      </c>
      <c r="I1361">
        <v>-39</v>
      </c>
      <c r="J1361">
        <v>-61</v>
      </c>
      <c r="K1361">
        <v>-51</v>
      </c>
      <c r="L1361">
        <v>27</v>
      </c>
      <c r="M1361" t="str">
        <f>VLOOKUP(D1361,StateLookup!A:A,1,FALSE)</f>
        <v>Minnesota</v>
      </c>
    </row>
    <row r="1362" spans="1:13" x14ac:dyDescent="0.25">
      <c r="A1362" t="str">
        <f t="shared" si="21"/>
        <v>43925Minnesota</v>
      </c>
      <c r="B1362" t="s">
        <v>147</v>
      </c>
      <c r="C1362" t="s">
        <v>148</v>
      </c>
      <c r="D1362" t="s">
        <v>86</v>
      </c>
      <c r="F1362" s="6">
        <v>43925</v>
      </c>
      <c r="G1362">
        <v>-51</v>
      </c>
      <c r="H1362">
        <v>-15</v>
      </c>
      <c r="I1362">
        <v>12</v>
      </c>
      <c r="J1362">
        <v>-55</v>
      </c>
      <c r="K1362">
        <v>-35</v>
      </c>
      <c r="L1362">
        <v>16</v>
      </c>
      <c r="M1362" t="str">
        <f>VLOOKUP(D1362,StateLookup!A:A,1,FALSE)</f>
        <v>Minnesota</v>
      </c>
    </row>
    <row r="1363" spans="1:13" x14ac:dyDescent="0.25">
      <c r="A1363" t="str">
        <f t="shared" si="21"/>
        <v>43926Minnesota</v>
      </c>
      <c r="B1363" t="s">
        <v>147</v>
      </c>
      <c r="C1363" t="s">
        <v>148</v>
      </c>
      <c r="D1363" t="s">
        <v>86</v>
      </c>
      <c r="F1363" s="6">
        <v>43926</v>
      </c>
      <c r="G1363">
        <v>-46</v>
      </c>
      <c r="H1363">
        <v>-18</v>
      </c>
      <c r="I1363">
        <v>98</v>
      </c>
      <c r="J1363">
        <v>-58</v>
      </c>
      <c r="K1363">
        <v>-37</v>
      </c>
      <c r="L1363">
        <v>12</v>
      </c>
      <c r="M1363" t="str">
        <f>VLOOKUP(D1363,StateLookup!A:A,1,FALSE)</f>
        <v>Minnesota</v>
      </c>
    </row>
    <row r="1364" spans="1:13" x14ac:dyDescent="0.25">
      <c r="A1364" t="str">
        <f t="shared" si="21"/>
        <v>43927Minnesota</v>
      </c>
      <c r="B1364" t="s">
        <v>147</v>
      </c>
      <c r="C1364" t="s">
        <v>148</v>
      </c>
      <c r="D1364" t="s">
        <v>86</v>
      </c>
      <c r="F1364" s="6">
        <v>43927</v>
      </c>
      <c r="G1364">
        <v>-43</v>
      </c>
      <c r="H1364">
        <v>-18</v>
      </c>
      <c r="I1364">
        <v>35</v>
      </c>
      <c r="J1364">
        <v>-58</v>
      </c>
      <c r="K1364">
        <v>-50</v>
      </c>
      <c r="L1364">
        <v>21</v>
      </c>
      <c r="M1364" t="str">
        <f>VLOOKUP(D1364,StateLookup!A:A,1,FALSE)</f>
        <v>Minnesota</v>
      </c>
    </row>
    <row r="1365" spans="1:13" x14ac:dyDescent="0.25">
      <c r="A1365" t="str">
        <f t="shared" si="21"/>
        <v>43928Minnesota</v>
      </c>
      <c r="B1365" t="s">
        <v>147</v>
      </c>
      <c r="C1365" t="s">
        <v>148</v>
      </c>
      <c r="D1365" t="s">
        <v>86</v>
      </c>
      <c r="F1365" s="6">
        <v>43928</v>
      </c>
      <c r="G1365">
        <v>-41</v>
      </c>
      <c r="H1365">
        <v>-13</v>
      </c>
      <c r="I1365">
        <v>105</v>
      </c>
      <c r="J1365">
        <v>-54</v>
      </c>
      <c r="K1365">
        <v>-51</v>
      </c>
      <c r="L1365">
        <v>21</v>
      </c>
      <c r="M1365" t="str">
        <f>VLOOKUP(D1365,StateLookup!A:A,1,FALSE)</f>
        <v>Minnesota</v>
      </c>
    </row>
    <row r="1366" spans="1:13" x14ac:dyDescent="0.25">
      <c r="A1366" t="str">
        <f t="shared" si="21"/>
        <v>43929Minnesota</v>
      </c>
      <c r="B1366" t="s">
        <v>147</v>
      </c>
      <c r="C1366" t="s">
        <v>148</v>
      </c>
      <c r="D1366" t="s">
        <v>86</v>
      </c>
      <c r="F1366" s="6">
        <v>43929</v>
      </c>
      <c r="G1366">
        <v>-42</v>
      </c>
      <c r="H1366">
        <v>-14</v>
      </c>
      <c r="I1366">
        <v>31</v>
      </c>
      <c r="J1366">
        <v>-57</v>
      </c>
      <c r="K1366">
        <v>-51</v>
      </c>
      <c r="L1366">
        <v>22</v>
      </c>
      <c r="M1366" t="str">
        <f>VLOOKUP(D1366,StateLookup!A:A,1,FALSE)</f>
        <v>Minnesota</v>
      </c>
    </row>
    <row r="1367" spans="1:13" x14ac:dyDescent="0.25">
      <c r="A1367" t="str">
        <f t="shared" si="21"/>
        <v>43930Minnesota</v>
      </c>
      <c r="B1367" t="s">
        <v>147</v>
      </c>
      <c r="C1367" t="s">
        <v>148</v>
      </c>
      <c r="D1367" t="s">
        <v>86</v>
      </c>
      <c r="F1367" s="6">
        <v>43930</v>
      </c>
      <c r="G1367">
        <v>-45</v>
      </c>
      <c r="H1367">
        <v>-14</v>
      </c>
      <c r="I1367">
        <v>-14</v>
      </c>
      <c r="J1367">
        <v>-60</v>
      </c>
      <c r="K1367">
        <v>-52</v>
      </c>
      <c r="L1367">
        <v>24</v>
      </c>
      <c r="M1367" t="str">
        <f>VLOOKUP(D1367,StateLookup!A:A,1,FALSE)</f>
        <v>Minnesota</v>
      </c>
    </row>
    <row r="1368" spans="1:13" x14ac:dyDescent="0.25">
      <c r="A1368" t="str">
        <f t="shared" si="21"/>
        <v>43931Minnesota</v>
      </c>
      <c r="B1368" t="s">
        <v>147</v>
      </c>
      <c r="C1368" t="s">
        <v>148</v>
      </c>
      <c r="D1368" t="s">
        <v>86</v>
      </c>
      <c r="F1368" s="6">
        <v>43931</v>
      </c>
      <c r="G1368">
        <v>-41</v>
      </c>
      <c r="H1368">
        <v>-7</v>
      </c>
      <c r="I1368">
        <v>34</v>
      </c>
      <c r="J1368">
        <v>-57</v>
      </c>
      <c r="K1368">
        <v>-54</v>
      </c>
      <c r="L1368">
        <v>25</v>
      </c>
      <c r="M1368" t="str">
        <f>VLOOKUP(D1368,StateLookup!A:A,1,FALSE)</f>
        <v>Minnesota</v>
      </c>
    </row>
    <row r="1369" spans="1:13" x14ac:dyDescent="0.25">
      <c r="A1369" t="str">
        <f t="shared" si="21"/>
        <v>43932Minnesota</v>
      </c>
      <c r="B1369" t="s">
        <v>147</v>
      </c>
      <c r="C1369" t="s">
        <v>148</v>
      </c>
      <c r="D1369" t="s">
        <v>86</v>
      </c>
      <c r="F1369" s="6">
        <v>43932</v>
      </c>
      <c r="G1369">
        <v>-44</v>
      </c>
      <c r="H1369">
        <v>-2</v>
      </c>
      <c r="I1369">
        <v>50</v>
      </c>
      <c r="J1369">
        <v>-51</v>
      </c>
      <c r="K1369">
        <v>-36</v>
      </c>
      <c r="L1369">
        <v>14</v>
      </c>
      <c r="M1369" t="str">
        <f>VLOOKUP(D1369,StateLookup!A:A,1,FALSE)</f>
        <v>Minnesota</v>
      </c>
    </row>
    <row r="1370" spans="1:13" x14ac:dyDescent="0.25">
      <c r="A1370" t="str">
        <f t="shared" si="21"/>
        <v>43876Mississippi</v>
      </c>
      <c r="B1370" t="s">
        <v>147</v>
      </c>
      <c r="C1370" t="s">
        <v>148</v>
      </c>
      <c r="D1370" t="s">
        <v>87</v>
      </c>
      <c r="F1370" s="6">
        <v>43876</v>
      </c>
      <c r="G1370">
        <v>8</v>
      </c>
      <c r="H1370">
        <v>6</v>
      </c>
      <c r="I1370">
        <v>17</v>
      </c>
      <c r="J1370">
        <v>8</v>
      </c>
      <c r="K1370">
        <v>1</v>
      </c>
      <c r="L1370">
        <v>-1</v>
      </c>
      <c r="M1370" t="str">
        <f>VLOOKUP(D1370,StateLookup!A:A,1,FALSE)</f>
        <v>Mississippi</v>
      </c>
    </row>
    <row r="1371" spans="1:13" x14ac:dyDescent="0.25">
      <c r="A1371" t="str">
        <f t="shared" si="21"/>
        <v>43877Mississippi</v>
      </c>
      <c r="B1371" t="s">
        <v>147</v>
      </c>
      <c r="C1371" t="s">
        <v>148</v>
      </c>
      <c r="D1371" t="s">
        <v>87</v>
      </c>
      <c r="F1371" s="6">
        <v>43877</v>
      </c>
      <c r="G1371">
        <v>3</v>
      </c>
      <c r="H1371">
        <v>1</v>
      </c>
      <c r="I1371">
        <v>-12</v>
      </c>
      <c r="J1371">
        <v>4</v>
      </c>
      <c r="K1371">
        <v>-1</v>
      </c>
      <c r="L1371">
        <v>1</v>
      </c>
      <c r="M1371" t="str">
        <f>VLOOKUP(D1371,StateLookup!A:A,1,FALSE)</f>
        <v>Mississippi</v>
      </c>
    </row>
    <row r="1372" spans="1:13" x14ac:dyDescent="0.25">
      <c r="A1372" t="str">
        <f t="shared" si="21"/>
        <v>43878Mississippi</v>
      </c>
      <c r="B1372" t="s">
        <v>147</v>
      </c>
      <c r="C1372" t="s">
        <v>148</v>
      </c>
      <c r="D1372" t="s">
        <v>87</v>
      </c>
      <c r="F1372" s="6">
        <v>43878</v>
      </c>
      <c r="G1372">
        <v>2</v>
      </c>
      <c r="H1372">
        <v>2</v>
      </c>
      <c r="I1372">
        <v>-1</v>
      </c>
      <c r="J1372">
        <v>1</v>
      </c>
      <c r="K1372">
        <v>-15</v>
      </c>
      <c r="L1372">
        <v>4</v>
      </c>
      <c r="M1372" t="str">
        <f>VLOOKUP(D1372,StateLookup!A:A,1,FALSE)</f>
        <v>Mississippi</v>
      </c>
    </row>
    <row r="1373" spans="1:13" x14ac:dyDescent="0.25">
      <c r="A1373" t="str">
        <f t="shared" si="21"/>
        <v>43879Mississippi</v>
      </c>
      <c r="B1373" t="s">
        <v>147</v>
      </c>
      <c r="C1373" t="s">
        <v>148</v>
      </c>
      <c r="D1373" t="s">
        <v>87</v>
      </c>
      <c r="F1373" s="6">
        <v>43879</v>
      </c>
      <c r="G1373">
        <v>-2</v>
      </c>
      <c r="H1373">
        <v>0</v>
      </c>
      <c r="I1373">
        <v>-2</v>
      </c>
      <c r="J1373">
        <v>0</v>
      </c>
      <c r="K1373">
        <v>1</v>
      </c>
      <c r="L1373">
        <v>1</v>
      </c>
      <c r="M1373" t="str">
        <f>VLOOKUP(D1373,StateLookup!A:A,1,FALSE)</f>
        <v>Mississippi</v>
      </c>
    </row>
    <row r="1374" spans="1:13" x14ac:dyDescent="0.25">
      <c r="A1374" t="str">
        <f t="shared" si="21"/>
        <v>43880Mississippi</v>
      </c>
      <c r="B1374" t="s">
        <v>147</v>
      </c>
      <c r="C1374" t="s">
        <v>148</v>
      </c>
      <c r="D1374" t="s">
        <v>87</v>
      </c>
      <c r="F1374" s="6">
        <v>43880</v>
      </c>
      <c r="G1374">
        <v>3</v>
      </c>
      <c r="H1374">
        <v>1</v>
      </c>
      <c r="I1374">
        <v>-2</v>
      </c>
      <c r="J1374">
        <v>2</v>
      </c>
      <c r="K1374">
        <v>0</v>
      </c>
      <c r="L1374">
        <v>0</v>
      </c>
      <c r="M1374" t="str">
        <f>VLOOKUP(D1374,StateLookup!A:A,1,FALSE)</f>
        <v>Mississippi</v>
      </c>
    </row>
    <row r="1375" spans="1:13" x14ac:dyDescent="0.25">
      <c r="A1375" t="str">
        <f t="shared" si="21"/>
        <v>43881Mississippi</v>
      </c>
      <c r="B1375" t="s">
        <v>147</v>
      </c>
      <c r="C1375" t="s">
        <v>148</v>
      </c>
      <c r="D1375" t="s">
        <v>87</v>
      </c>
      <c r="F1375" s="6">
        <v>43881</v>
      </c>
      <c r="G1375">
        <v>-5</v>
      </c>
      <c r="H1375">
        <v>-4</v>
      </c>
      <c r="I1375">
        <v>-20</v>
      </c>
      <c r="J1375">
        <v>0</v>
      </c>
      <c r="K1375">
        <v>-1</v>
      </c>
      <c r="L1375">
        <v>3</v>
      </c>
      <c r="M1375" t="str">
        <f>VLOOKUP(D1375,StateLookup!A:A,1,FALSE)</f>
        <v>Mississippi</v>
      </c>
    </row>
    <row r="1376" spans="1:13" x14ac:dyDescent="0.25">
      <c r="A1376" t="str">
        <f t="shared" si="21"/>
        <v>43882Mississippi</v>
      </c>
      <c r="B1376" t="s">
        <v>147</v>
      </c>
      <c r="C1376" t="s">
        <v>148</v>
      </c>
      <c r="D1376" t="s">
        <v>87</v>
      </c>
      <c r="F1376" s="6">
        <v>43882</v>
      </c>
      <c r="G1376">
        <v>1</v>
      </c>
      <c r="H1376">
        <v>0</v>
      </c>
      <c r="I1376">
        <v>2</v>
      </c>
      <c r="J1376">
        <v>9</v>
      </c>
      <c r="K1376">
        <v>0</v>
      </c>
      <c r="L1376">
        <v>0</v>
      </c>
      <c r="M1376" t="str">
        <f>VLOOKUP(D1376,StateLookup!A:A,1,FALSE)</f>
        <v>Mississippi</v>
      </c>
    </row>
    <row r="1377" spans="1:13" x14ac:dyDescent="0.25">
      <c r="A1377" t="str">
        <f t="shared" si="21"/>
        <v>43883Mississippi</v>
      </c>
      <c r="B1377" t="s">
        <v>147</v>
      </c>
      <c r="C1377" t="s">
        <v>148</v>
      </c>
      <c r="D1377" t="s">
        <v>87</v>
      </c>
      <c r="F1377" s="6">
        <v>43883</v>
      </c>
      <c r="G1377">
        <v>6</v>
      </c>
      <c r="H1377">
        <v>5</v>
      </c>
      <c r="I1377">
        <v>20</v>
      </c>
      <c r="J1377">
        <v>12</v>
      </c>
      <c r="K1377">
        <v>2</v>
      </c>
      <c r="L1377">
        <v>-1</v>
      </c>
      <c r="M1377" t="str">
        <f>VLOOKUP(D1377,StateLookup!A:A,1,FALSE)</f>
        <v>Mississippi</v>
      </c>
    </row>
    <row r="1378" spans="1:13" x14ac:dyDescent="0.25">
      <c r="A1378" t="str">
        <f t="shared" si="21"/>
        <v>43884Mississippi</v>
      </c>
      <c r="B1378" t="s">
        <v>147</v>
      </c>
      <c r="C1378" t="s">
        <v>148</v>
      </c>
      <c r="D1378" t="s">
        <v>87</v>
      </c>
      <c r="F1378" s="6">
        <v>43884</v>
      </c>
      <c r="G1378">
        <v>4</v>
      </c>
      <c r="H1378">
        <v>2</v>
      </c>
      <c r="I1378">
        <v>12</v>
      </c>
      <c r="J1378">
        <v>12</v>
      </c>
      <c r="K1378">
        <v>1</v>
      </c>
      <c r="L1378">
        <v>0</v>
      </c>
      <c r="M1378" t="str">
        <f>VLOOKUP(D1378,StateLookup!A:A,1,FALSE)</f>
        <v>Mississippi</v>
      </c>
    </row>
    <row r="1379" spans="1:13" x14ac:dyDescent="0.25">
      <c r="A1379" t="str">
        <f t="shared" si="21"/>
        <v>43885Mississippi</v>
      </c>
      <c r="B1379" t="s">
        <v>147</v>
      </c>
      <c r="C1379" t="s">
        <v>148</v>
      </c>
      <c r="D1379" t="s">
        <v>87</v>
      </c>
      <c r="F1379" s="6">
        <v>43885</v>
      </c>
      <c r="G1379">
        <v>2</v>
      </c>
      <c r="H1379">
        <v>0</v>
      </c>
      <c r="I1379">
        <v>-9</v>
      </c>
      <c r="J1379">
        <v>2</v>
      </c>
      <c r="K1379">
        <v>-2</v>
      </c>
      <c r="L1379">
        <v>2</v>
      </c>
      <c r="M1379" t="str">
        <f>VLOOKUP(D1379,StateLookup!A:A,1,FALSE)</f>
        <v>Mississippi</v>
      </c>
    </row>
    <row r="1380" spans="1:13" x14ac:dyDescent="0.25">
      <c r="A1380" t="str">
        <f t="shared" si="21"/>
        <v>43886Mississippi</v>
      </c>
      <c r="B1380" t="s">
        <v>147</v>
      </c>
      <c r="C1380" t="s">
        <v>148</v>
      </c>
      <c r="D1380" t="s">
        <v>87</v>
      </c>
      <c r="F1380" s="6">
        <v>43886</v>
      </c>
      <c r="G1380">
        <v>10</v>
      </c>
      <c r="H1380">
        <v>3</v>
      </c>
      <c r="I1380">
        <v>24</v>
      </c>
      <c r="J1380">
        <v>10</v>
      </c>
      <c r="K1380">
        <v>-4</v>
      </c>
      <c r="L1380">
        <v>0</v>
      </c>
      <c r="M1380" t="str">
        <f>VLOOKUP(D1380,StateLookup!A:A,1,FALSE)</f>
        <v>Mississippi</v>
      </c>
    </row>
    <row r="1381" spans="1:13" x14ac:dyDescent="0.25">
      <c r="A1381" t="str">
        <f t="shared" si="21"/>
        <v>43887Mississippi</v>
      </c>
      <c r="B1381" t="s">
        <v>147</v>
      </c>
      <c r="C1381" t="s">
        <v>148</v>
      </c>
      <c r="D1381" t="s">
        <v>87</v>
      </c>
      <c r="F1381" s="6">
        <v>43887</v>
      </c>
      <c r="G1381">
        <v>22</v>
      </c>
      <c r="H1381">
        <v>8</v>
      </c>
      <c r="I1381">
        <v>9</v>
      </c>
      <c r="J1381">
        <v>15</v>
      </c>
      <c r="K1381">
        <v>-1</v>
      </c>
      <c r="L1381">
        <v>-1</v>
      </c>
      <c r="M1381" t="str">
        <f>VLOOKUP(D1381,StateLookup!A:A,1,FALSE)</f>
        <v>Mississippi</v>
      </c>
    </row>
    <row r="1382" spans="1:13" x14ac:dyDescent="0.25">
      <c r="A1382" t="str">
        <f t="shared" si="21"/>
        <v>43888Mississippi</v>
      </c>
      <c r="B1382" t="s">
        <v>147</v>
      </c>
      <c r="C1382" t="s">
        <v>148</v>
      </c>
      <c r="D1382" t="s">
        <v>87</v>
      </c>
      <c r="F1382" s="6">
        <v>43888</v>
      </c>
      <c r="G1382">
        <v>18</v>
      </c>
      <c r="H1382">
        <v>7</v>
      </c>
      <c r="I1382">
        <v>18</v>
      </c>
      <c r="J1382">
        <v>12</v>
      </c>
      <c r="K1382">
        <v>2</v>
      </c>
      <c r="L1382">
        <v>-2</v>
      </c>
      <c r="M1382" t="str">
        <f>VLOOKUP(D1382,StateLookup!A:A,1,FALSE)</f>
        <v>Mississippi</v>
      </c>
    </row>
    <row r="1383" spans="1:13" x14ac:dyDescent="0.25">
      <c r="A1383" t="str">
        <f t="shared" si="21"/>
        <v>43889Mississippi</v>
      </c>
      <c r="B1383" t="s">
        <v>147</v>
      </c>
      <c r="C1383" t="s">
        <v>148</v>
      </c>
      <c r="D1383" t="s">
        <v>87</v>
      </c>
      <c r="F1383" s="6">
        <v>43889</v>
      </c>
      <c r="G1383">
        <v>15</v>
      </c>
      <c r="H1383">
        <v>8</v>
      </c>
      <c r="I1383">
        <v>18</v>
      </c>
      <c r="J1383">
        <v>10</v>
      </c>
      <c r="K1383">
        <v>1</v>
      </c>
      <c r="L1383">
        <v>-3</v>
      </c>
      <c r="M1383" t="str">
        <f>VLOOKUP(D1383,StateLookup!A:A,1,FALSE)</f>
        <v>Mississippi</v>
      </c>
    </row>
    <row r="1384" spans="1:13" x14ac:dyDescent="0.25">
      <c r="A1384" t="str">
        <f t="shared" si="21"/>
        <v>43890Mississippi</v>
      </c>
      <c r="B1384" t="s">
        <v>147</v>
      </c>
      <c r="C1384" t="s">
        <v>148</v>
      </c>
      <c r="D1384" t="s">
        <v>87</v>
      </c>
      <c r="F1384" s="6">
        <v>43890</v>
      </c>
      <c r="G1384">
        <v>20</v>
      </c>
      <c r="H1384">
        <v>12</v>
      </c>
      <c r="I1384">
        <v>42</v>
      </c>
      <c r="J1384">
        <v>17</v>
      </c>
      <c r="K1384">
        <v>3</v>
      </c>
      <c r="L1384">
        <v>-4</v>
      </c>
      <c r="M1384" t="str">
        <f>VLOOKUP(D1384,StateLookup!A:A,1,FALSE)</f>
        <v>Mississippi</v>
      </c>
    </row>
    <row r="1385" spans="1:13" x14ac:dyDescent="0.25">
      <c r="A1385" t="str">
        <f t="shared" si="21"/>
        <v>43891Mississippi</v>
      </c>
      <c r="B1385" t="s">
        <v>147</v>
      </c>
      <c r="C1385" t="s">
        <v>148</v>
      </c>
      <c r="D1385" t="s">
        <v>87</v>
      </c>
      <c r="F1385" s="6">
        <v>43891</v>
      </c>
      <c r="G1385">
        <v>23</v>
      </c>
      <c r="H1385">
        <v>14</v>
      </c>
      <c r="I1385">
        <v>35</v>
      </c>
      <c r="J1385">
        <v>24</v>
      </c>
      <c r="K1385">
        <v>4</v>
      </c>
      <c r="L1385">
        <v>-2</v>
      </c>
      <c r="M1385" t="str">
        <f>VLOOKUP(D1385,StateLookup!A:A,1,FALSE)</f>
        <v>Mississippi</v>
      </c>
    </row>
    <row r="1386" spans="1:13" x14ac:dyDescent="0.25">
      <c r="A1386" t="str">
        <f t="shared" si="21"/>
        <v>43892Mississippi</v>
      </c>
      <c r="B1386" t="s">
        <v>147</v>
      </c>
      <c r="C1386" t="s">
        <v>148</v>
      </c>
      <c r="D1386" t="s">
        <v>87</v>
      </c>
      <c r="F1386" s="6">
        <v>43892</v>
      </c>
      <c r="G1386">
        <v>17</v>
      </c>
      <c r="H1386">
        <v>9</v>
      </c>
      <c r="I1386">
        <v>10</v>
      </c>
      <c r="J1386">
        <v>5</v>
      </c>
      <c r="K1386">
        <v>3</v>
      </c>
      <c r="L1386">
        <v>-1</v>
      </c>
      <c r="M1386" t="str">
        <f>VLOOKUP(D1386,StateLookup!A:A,1,FALSE)</f>
        <v>Mississippi</v>
      </c>
    </row>
    <row r="1387" spans="1:13" x14ac:dyDescent="0.25">
      <c r="A1387" t="str">
        <f t="shared" si="21"/>
        <v>43893Mississippi</v>
      </c>
      <c r="B1387" t="s">
        <v>147</v>
      </c>
      <c r="C1387" t="s">
        <v>148</v>
      </c>
      <c r="D1387" t="s">
        <v>87</v>
      </c>
      <c r="F1387" s="6">
        <v>43893</v>
      </c>
      <c r="G1387">
        <v>22</v>
      </c>
      <c r="H1387">
        <v>16</v>
      </c>
      <c r="I1387">
        <v>21</v>
      </c>
      <c r="J1387">
        <v>8</v>
      </c>
      <c r="K1387">
        <v>2</v>
      </c>
      <c r="L1387">
        <v>-2</v>
      </c>
      <c r="M1387" t="str">
        <f>VLOOKUP(D1387,StateLookup!A:A,1,FALSE)</f>
        <v>Mississippi</v>
      </c>
    </row>
    <row r="1388" spans="1:13" x14ac:dyDescent="0.25">
      <c r="A1388" t="str">
        <f t="shared" si="21"/>
        <v>43894Mississippi</v>
      </c>
      <c r="B1388" t="s">
        <v>147</v>
      </c>
      <c r="C1388" t="s">
        <v>148</v>
      </c>
      <c r="D1388" t="s">
        <v>87</v>
      </c>
      <c r="F1388" s="6">
        <v>43894</v>
      </c>
      <c r="G1388">
        <v>12</v>
      </c>
      <c r="H1388">
        <v>4</v>
      </c>
      <c r="I1388">
        <v>-6</v>
      </c>
      <c r="J1388">
        <v>4</v>
      </c>
      <c r="K1388">
        <v>-1</v>
      </c>
      <c r="L1388">
        <v>1</v>
      </c>
      <c r="M1388" t="str">
        <f>VLOOKUP(D1388,StateLookup!A:A,1,FALSE)</f>
        <v>Mississippi</v>
      </c>
    </row>
    <row r="1389" spans="1:13" x14ac:dyDescent="0.25">
      <c r="A1389" t="str">
        <f t="shared" si="21"/>
        <v>43895Mississippi</v>
      </c>
      <c r="B1389" t="s">
        <v>147</v>
      </c>
      <c r="C1389" t="s">
        <v>148</v>
      </c>
      <c r="D1389" t="s">
        <v>87</v>
      </c>
      <c r="F1389" s="6">
        <v>43895</v>
      </c>
      <c r="G1389">
        <v>16</v>
      </c>
      <c r="H1389">
        <v>10</v>
      </c>
      <c r="I1389">
        <v>21</v>
      </c>
      <c r="J1389">
        <v>10</v>
      </c>
      <c r="K1389">
        <v>2</v>
      </c>
      <c r="L1389">
        <v>-1</v>
      </c>
      <c r="M1389" t="str">
        <f>VLOOKUP(D1389,StateLookup!A:A,1,FALSE)</f>
        <v>Mississippi</v>
      </c>
    </row>
    <row r="1390" spans="1:13" x14ac:dyDescent="0.25">
      <c r="A1390" t="str">
        <f t="shared" si="21"/>
        <v>43896Mississippi</v>
      </c>
      <c r="B1390" t="s">
        <v>147</v>
      </c>
      <c r="C1390" t="s">
        <v>148</v>
      </c>
      <c r="D1390" t="s">
        <v>87</v>
      </c>
      <c r="F1390" s="6">
        <v>43896</v>
      </c>
      <c r="G1390">
        <v>10</v>
      </c>
      <c r="H1390">
        <v>5</v>
      </c>
      <c r="I1390">
        <v>24</v>
      </c>
      <c r="J1390">
        <v>11</v>
      </c>
      <c r="K1390">
        <v>0</v>
      </c>
      <c r="L1390">
        <v>-2</v>
      </c>
      <c r="M1390" t="str">
        <f>VLOOKUP(D1390,StateLookup!A:A,1,FALSE)</f>
        <v>Mississippi</v>
      </c>
    </row>
    <row r="1391" spans="1:13" x14ac:dyDescent="0.25">
      <c r="A1391" t="str">
        <f t="shared" si="21"/>
        <v>43897Mississippi</v>
      </c>
      <c r="B1391" t="s">
        <v>147</v>
      </c>
      <c r="C1391" t="s">
        <v>148</v>
      </c>
      <c r="D1391" t="s">
        <v>87</v>
      </c>
      <c r="F1391" s="6">
        <v>43897</v>
      </c>
      <c r="G1391">
        <v>14</v>
      </c>
      <c r="H1391">
        <v>10</v>
      </c>
      <c r="I1391">
        <v>41</v>
      </c>
      <c r="J1391">
        <v>23</v>
      </c>
      <c r="K1391">
        <v>3</v>
      </c>
      <c r="L1391">
        <v>-3</v>
      </c>
      <c r="M1391" t="str">
        <f>VLOOKUP(D1391,StateLookup!A:A,1,FALSE)</f>
        <v>Mississippi</v>
      </c>
    </row>
    <row r="1392" spans="1:13" x14ac:dyDescent="0.25">
      <c r="A1392" t="str">
        <f t="shared" si="21"/>
        <v>43898Mississippi</v>
      </c>
      <c r="B1392" t="s">
        <v>147</v>
      </c>
      <c r="C1392" t="s">
        <v>148</v>
      </c>
      <c r="D1392" t="s">
        <v>87</v>
      </c>
      <c r="F1392" s="6">
        <v>43898</v>
      </c>
      <c r="G1392">
        <v>16</v>
      </c>
      <c r="H1392">
        <v>9</v>
      </c>
      <c r="I1392">
        <v>45</v>
      </c>
      <c r="J1392">
        <v>22</v>
      </c>
      <c r="K1392">
        <v>2</v>
      </c>
      <c r="L1392">
        <v>-2</v>
      </c>
      <c r="M1392" t="str">
        <f>VLOOKUP(D1392,StateLookup!A:A,1,FALSE)</f>
        <v>Mississippi</v>
      </c>
    </row>
    <row r="1393" spans="1:13" x14ac:dyDescent="0.25">
      <c r="A1393" t="str">
        <f t="shared" si="21"/>
        <v>43899Mississippi</v>
      </c>
      <c r="B1393" t="s">
        <v>147</v>
      </c>
      <c r="C1393" t="s">
        <v>148</v>
      </c>
      <c r="D1393" t="s">
        <v>87</v>
      </c>
      <c r="F1393" s="6">
        <v>43899</v>
      </c>
      <c r="G1393">
        <v>12</v>
      </c>
      <c r="H1393">
        <v>8</v>
      </c>
      <c r="I1393">
        <v>24</v>
      </c>
      <c r="J1393">
        <v>8</v>
      </c>
      <c r="K1393">
        <v>-9</v>
      </c>
      <c r="L1393">
        <v>1</v>
      </c>
      <c r="M1393" t="str">
        <f>VLOOKUP(D1393,StateLookup!A:A,1,FALSE)</f>
        <v>Mississippi</v>
      </c>
    </row>
    <row r="1394" spans="1:13" x14ac:dyDescent="0.25">
      <c r="A1394" t="str">
        <f t="shared" si="21"/>
        <v>43900Mississippi</v>
      </c>
      <c r="B1394" t="s">
        <v>147</v>
      </c>
      <c r="C1394" t="s">
        <v>148</v>
      </c>
      <c r="D1394" t="s">
        <v>87</v>
      </c>
      <c r="F1394" s="6">
        <v>43900</v>
      </c>
      <c r="G1394">
        <v>16</v>
      </c>
      <c r="H1394">
        <v>11</v>
      </c>
      <c r="I1394">
        <v>39</v>
      </c>
      <c r="J1394">
        <v>8</v>
      </c>
      <c r="K1394">
        <v>-9</v>
      </c>
      <c r="L1394">
        <v>0</v>
      </c>
      <c r="M1394" t="str">
        <f>VLOOKUP(D1394,StateLookup!A:A,1,FALSE)</f>
        <v>Mississippi</v>
      </c>
    </row>
    <row r="1395" spans="1:13" x14ac:dyDescent="0.25">
      <c r="A1395" t="str">
        <f t="shared" si="21"/>
        <v>43901Mississippi</v>
      </c>
      <c r="B1395" t="s">
        <v>147</v>
      </c>
      <c r="C1395" t="s">
        <v>148</v>
      </c>
      <c r="D1395" t="s">
        <v>87</v>
      </c>
      <c r="F1395" s="6">
        <v>43901</v>
      </c>
      <c r="G1395">
        <v>15</v>
      </c>
      <c r="H1395">
        <v>10</v>
      </c>
      <c r="I1395">
        <v>36</v>
      </c>
      <c r="J1395">
        <v>12</v>
      </c>
      <c r="K1395">
        <v>-9</v>
      </c>
      <c r="L1395">
        <v>0</v>
      </c>
      <c r="M1395" t="str">
        <f>VLOOKUP(D1395,StateLookup!A:A,1,FALSE)</f>
        <v>Mississippi</v>
      </c>
    </row>
    <row r="1396" spans="1:13" x14ac:dyDescent="0.25">
      <c r="A1396" t="str">
        <f t="shared" si="21"/>
        <v>43902Mississippi</v>
      </c>
      <c r="B1396" t="s">
        <v>147</v>
      </c>
      <c r="C1396" t="s">
        <v>148</v>
      </c>
      <c r="D1396" t="s">
        <v>87</v>
      </c>
      <c r="F1396" s="6">
        <v>43902</v>
      </c>
      <c r="G1396">
        <v>14</v>
      </c>
      <c r="H1396">
        <v>24</v>
      </c>
      <c r="I1396">
        <v>45</v>
      </c>
      <c r="J1396">
        <v>12</v>
      </c>
      <c r="K1396">
        <v>-10</v>
      </c>
      <c r="L1396">
        <v>0</v>
      </c>
      <c r="M1396" t="str">
        <f>VLOOKUP(D1396,StateLookup!A:A,1,FALSE)</f>
        <v>Mississippi</v>
      </c>
    </row>
    <row r="1397" spans="1:13" x14ac:dyDescent="0.25">
      <c r="A1397" t="str">
        <f t="shared" si="21"/>
        <v>43903Mississippi</v>
      </c>
      <c r="B1397" t="s">
        <v>147</v>
      </c>
      <c r="C1397" t="s">
        <v>148</v>
      </c>
      <c r="D1397" t="s">
        <v>87</v>
      </c>
      <c r="F1397" s="6">
        <v>43903</v>
      </c>
      <c r="G1397">
        <v>5</v>
      </c>
      <c r="H1397">
        <v>21</v>
      </c>
      <c r="I1397">
        <v>23</v>
      </c>
      <c r="J1397">
        <v>9</v>
      </c>
      <c r="K1397">
        <v>-12</v>
      </c>
      <c r="L1397">
        <v>1</v>
      </c>
      <c r="M1397" t="str">
        <f>VLOOKUP(D1397,StateLookup!A:A,1,FALSE)</f>
        <v>Mississippi</v>
      </c>
    </row>
    <row r="1398" spans="1:13" x14ac:dyDescent="0.25">
      <c r="A1398" t="str">
        <f t="shared" si="21"/>
        <v>43904Mississippi</v>
      </c>
      <c r="B1398" t="s">
        <v>147</v>
      </c>
      <c r="C1398" t="s">
        <v>148</v>
      </c>
      <c r="D1398" t="s">
        <v>87</v>
      </c>
      <c r="F1398" s="6">
        <v>43904</v>
      </c>
      <c r="G1398">
        <v>3</v>
      </c>
      <c r="H1398">
        <v>21</v>
      </c>
      <c r="I1398">
        <v>41</v>
      </c>
      <c r="J1398">
        <v>10</v>
      </c>
      <c r="K1398">
        <v>0</v>
      </c>
      <c r="L1398">
        <v>-1</v>
      </c>
      <c r="M1398" t="str">
        <f>VLOOKUP(D1398,StateLookup!A:A,1,FALSE)</f>
        <v>Mississippi</v>
      </c>
    </row>
    <row r="1399" spans="1:13" x14ac:dyDescent="0.25">
      <c r="A1399" t="str">
        <f t="shared" si="21"/>
        <v>43905Mississippi</v>
      </c>
      <c r="B1399" t="s">
        <v>147</v>
      </c>
      <c r="C1399" t="s">
        <v>148</v>
      </c>
      <c r="D1399" t="s">
        <v>87</v>
      </c>
      <c r="F1399" s="6">
        <v>43905</v>
      </c>
      <c r="G1399">
        <v>2</v>
      </c>
      <c r="H1399">
        <v>17</v>
      </c>
      <c r="I1399">
        <v>32</v>
      </c>
      <c r="J1399">
        <v>10</v>
      </c>
      <c r="K1399">
        <v>-4</v>
      </c>
      <c r="L1399">
        <v>1</v>
      </c>
      <c r="M1399" t="str">
        <f>VLOOKUP(D1399,StateLookup!A:A,1,FALSE)</f>
        <v>Mississippi</v>
      </c>
    </row>
    <row r="1400" spans="1:13" x14ac:dyDescent="0.25">
      <c r="A1400" t="str">
        <f t="shared" si="21"/>
        <v>43906Mississippi</v>
      </c>
      <c r="B1400" t="s">
        <v>147</v>
      </c>
      <c r="C1400" t="s">
        <v>148</v>
      </c>
      <c r="D1400" t="s">
        <v>87</v>
      </c>
      <c r="F1400" s="6">
        <v>43906</v>
      </c>
      <c r="G1400">
        <v>4</v>
      </c>
      <c r="H1400">
        <v>25</v>
      </c>
      <c r="I1400">
        <v>24</v>
      </c>
      <c r="J1400">
        <v>4</v>
      </c>
      <c r="K1400">
        <v>-14</v>
      </c>
      <c r="L1400">
        <v>4</v>
      </c>
      <c r="M1400" t="str">
        <f>VLOOKUP(D1400,StateLookup!A:A,1,FALSE)</f>
        <v>Mississippi</v>
      </c>
    </row>
    <row r="1401" spans="1:13" x14ac:dyDescent="0.25">
      <c r="A1401" t="str">
        <f t="shared" si="21"/>
        <v>43907Mississippi</v>
      </c>
      <c r="B1401" t="s">
        <v>147</v>
      </c>
      <c r="C1401" t="s">
        <v>148</v>
      </c>
      <c r="D1401" t="s">
        <v>87</v>
      </c>
      <c r="F1401" s="6">
        <v>43907</v>
      </c>
      <c r="G1401">
        <v>-3</v>
      </c>
      <c r="H1401">
        <v>21</v>
      </c>
      <c r="I1401">
        <v>34</v>
      </c>
      <c r="J1401">
        <v>2</v>
      </c>
      <c r="K1401">
        <v>-18</v>
      </c>
      <c r="L1401">
        <v>6</v>
      </c>
      <c r="M1401" t="str">
        <f>VLOOKUP(D1401,StateLookup!A:A,1,FALSE)</f>
        <v>Mississippi</v>
      </c>
    </row>
    <row r="1402" spans="1:13" x14ac:dyDescent="0.25">
      <c r="A1402" t="str">
        <f t="shared" si="21"/>
        <v>43908Mississippi</v>
      </c>
      <c r="B1402" t="s">
        <v>147</v>
      </c>
      <c r="C1402" t="s">
        <v>148</v>
      </c>
      <c r="D1402" t="s">
        <v>87</v>
      </c>
      <c r="F1402" s="6">
        <v>43908</v>
      </c>
      <c r="G1402">
        <v>-5</v>
      </c>
      <c r="H1402">
        <v>17</v>
      </c>
      <c r="I1402">
        <v>32</v>
      </c>
      <c r="J1402">
        <v>0</v>
      </c>
      <c r="K1402">
        <v>-21</v>
      </c>
      <c r="L1402">
        <v>7</v>
      </c>
      <c r="M1402" t="str">
        <f>VLOOKUP(D1402,StateLookup!A:A,1,FALSE)</f>
        <v>Mississippi</v>
      </c>
    </row>
    <row r="1403" spans="1:13" x14ac:dyDescent="0.25">
      <c r="A1403" t="str">
        <f t="shared" si="21"/>
        <v>43909Mississippi</v>
      </c>
      <c r="B1403" t="s">
        <v>147</v>
      </c>
      <c r="C1403" t="s">
        <v>148</v>
      </c>
      <c r="D1403" t="s">
        <v>87</v>
      </c>
      <c r="F1403" s="6">
        <v>43909</v>
      </c>
      <c r="G1403">
        <v>-13</v>
      </c>
      <c r="H1403">
        <v>18</v>
      </c>
      <c r="I1403">
        <v>26</v>
      </c>
      <c r="J1403">
        <v>-3</v>
      </c>
      <c r="K1403">
        <v>-22</v>
      </c>
      <c r="L1403">
        <v>9</v>
      </c>
      <c r="M1403" t="str">
        <f>VLOOKUP(D1403,StateLookup!A:A,1,FALSE)</f>
        <v>Mississippi</v>
      </c>
    </row>
    <row r="1404" spans="1:13" x14ac:dyDescent="0.25">
      <c r="A1404" t="str">
        <f t="shared" si="21"/>
        <v>43910Mississippi</v>
      </c>
      <c r="B1404" t="s">
        <v>147</v>
      </c>
      <c r="C1404" t="s">
        <v>148</v>
      </c>
      <c r="D1404" t="s">
        <v>87</v>
      </c>
      <c r="F1404" s="6">
        <v>43910</v>
      </c>
      <c r="G1404">
        <v>-23</v>
      </c>
      <c r="H1404">
        <v>10</v>
      </c>
      <c r="I1404">
        <v>0</v>
      </c>
      <c r="J1404">
        <v>-12</v>
      </c>
      <c r="K1404">
        <v>-26</v>
      </c>
      <c r="L1404">
        <v>12</v>
      </c>
      <c r="M1404" t="str">
        <f>VLOOKUP(D1404,StateLookup!A:A,1,FALSE)</f>
        <v>Mississippi</v>
      </c>
    </row>
    <row r="1405" spans="1:13" x14ac:dyDescent="0.25">
      <c r="A1405" t="str">
        <f t="shared" si="21"/>
        <v>43911Mississippi</v>
      </c>
      <c r="B1405" t="s">
        <v>147</v>
      </c>
      <c r="C1405" t="s">
        <v>148</v>
      </c>
      <c r="D1405" t="s">
        <v>87</v>
      </c>
      <c r="F1405" s="6">
        <v>43911</v>
      </c>
      <c r="G1405">
        <v>-30</v>
      </c>
      <c r="H1405">
        <v>8</v>
      </c>
      <c r="I1405">
        <v>-1</v>
      </c>
      <c r="J1405">
        <v>-15</v>
      </c>
      <c r="K1405">
        <v>-18</v>
      </c>
      <c r="L1405">
        <v>9</v>
      </c>
      <c r="M1405" t="str">
        <f>VLOOKUP(D1405,StateLookup!A:A,1,FALSE)</f>
        <v>Mississippi</v>
      </c>
    </row>
    <row r="1406" spans="1:13" x14ac:dyDescent="0.25">
      <c r="A1406" t="str">
        <f t="shared" si="21"/>
        <v>43912Mississippi</v>
      </c>
      <c r="B1406" t="s">
        <v>147</v>
      </c>
      <c r="C1406" t="s">
        <v>148</v>
      </c>
      <c r="D1406" t="s">
        <v>87</v>
      </c>
      <c r="F1406" s="6">
        <v>43912</v>
      </c>
      <c r="G1406">
        <v>-36</v>
      </c>
      <c r="H1406">
        <v>-7</v>
      </c>
      <c r="I1406">
        <v>-6</v>
      </c>
      <c r="J1406">
        <v>-21</v>
      </c>
      <c r="K1406">
        <v>-27</v>
      </c>
      <c r="L1406">
        <v>9</v>
      </c>
      <c r="M1406" t="str">
        <f>VLOOKUP(D1406,StateLookup!A:A,1,FALSE)</f>
        <v>Mississippi</v>
      </c>
    </row>
    <row r="1407" spans="1:13" x14ac:dyDescent="0.25">
      <c r="A1407" t="str">
        <f t="shared" si="21"/>
        <v>43913Mississippi</v>
      </c>
      <c r="B1407" t="s">
        <v>147</v>
      </c>
      <c r="C1407" t="s">
        <v>148</v>
      </c>
      <c r="D1407" t="s">
        <v>87</v>
      </c>
      <c r="F1407" s="6">
        <v>43913</v>
      </c>
      <c r="G1407">
        <v>-26</v>
      </c>
      <c r="H1407">
        <v>0</v>
      </c>
      <c r="I1407">
        <v>4</v>
      </c>
      <c r="J1407">
        <v>-19</v>
      </c>
      <c r="K1407">
        <v>-29</v>
      </c>
      <c r="L1407">
        <v>12</v>
      </c>
      <c r="M1407" t="str">
        <f>VLOOKUP(D1407,StateLookup!A:A,1,FALSE)</f>
        <v>Mississippi</v>
      </c>
    </row>
    <row r="1408" spans="1:13" x14ac:dyDescent="0.25">
      <c r="A1408" t="str">
        <f t="shared" si="21"/>
        <v>43914Mississippi</v>
      </c>
      <c r="B1408" t="s">
        <v>147</v>
      </c>
      <c r="C1408" t="s">
        <v>148</v>
      </c>
      <c r="D1408" t="s">
        <v>87</v>
      </c>
      <c r="F1408" s="6">
        <v>43914</v>
      </c>
      <c r="G1408">
        <v>-28</v>
      </c>
      <c r="H1408">
        <v>-4</v>
      </c>
      <c r="I1408">
        <v>9</v>
      </c>
      <c r="J1408">
        <v>-13</v>
      </c>
      <c r="K1408">
        <v>-32</v>
      </c>
      <c r="L1408">
        <v>14</v>
      </c>
      <c r="M1408" t="str">
        <f>VLOOKUP(D1408,StateLookup!A:A,1,FALSE)</f>
        <v>Mississippi</v>
      </c>
    </row>
    <row r="1409" spans="1:13" x14ac:dyDescent="0.25">
      <c r="A1409" t="str">
        <f t="shared" si="21"/>
        <v>43915Mississippi</v>
      </c>
      <c r="B1409" t="s">
        <v>147</v>
      </c>
      <c r="C1409" t="s">
        <v>148</v>
      </c>
      <c r="D1409" t="s">
        <v>87</v>
      </c>
      <c r="F1409" s="6">
        <v>43915</v>
      </c>
      <c r="G1409">
        <v>-24</v>
      </c>
      <c r="H1409">
        <v>-5</v>
      </c>
      <c r="I1409">
        <v>26</v>
      </c>
      <c r="J1409">
        <v>-13</v>
      </c>
      <c r="K1409">
        <v>-34</v>
      </c>
      <c r="L1409">
        <v>13</v>
      </c>
      <c r="M1409" t="str">
        <f>VLOOKUP(D1409,StateLookup!A:A,1,FALSE)</f>
        <v>Mississippi</v>
      </c>
    </row>
    <row r="1410" spans="1:13" x14ac:dyDescent="0.25">
      <c r="A1410" t="str">
        <f t="shared" si="21"/>
        <v>43916Mississippi</v>
      </c>
      <c r="B1410" t="s">
        <v>147</v>
      </c>
      <c r="C1410" t="s">
        <v>148</v>
      </c>
      <c r="D1410" t="s">
        <v>87</v>
      </c>
      <c r="F1410" s="6">
        <v>43916</v>
      </c>
      <c r="G1410">
        <v>-26</v>
      </c>
      <c r="H1410">
        <v>-6</v>
      </c>
      <c r="I1410">
        <v>31</v>
      </c>
      <c r="J1410">
        <v>-17</v>
      </c>
      <c r="K1410">
        <v>-34</v>
      </c>
      <c r="L1410">
        <v>13</v>
      </c>
      <c r="M1410" t="str">
        <f>VLOOKUP(D1410,StateLookup!A:A,1,FALSE)</f>
        <v>Mississippi</v>
      </c>
    </row>
    <row r="1411" spans="1:13" x14ac:dyDescent="0.25">
      <c r="A1411" t="str">
        <f t="shared" ref="A1411:A1474" si="22">F1411&amp;D1411</f>
        <v>43917Mississippi</v>
      </c>
      <c r="B1411" t="s">
        <v>147</v>
      </c>
      <c r="C1411" t="s">
        <v>148</v>
      </c>
      <c r="D1411" t="s">
        <v>87</v>
      </c>
      <c r="F1411" s="6">
        <v>43917</v>
      </c>
      <c r="G1411">
        <v>-29</v>
      </c>
      <c r="H1411">
        <v>-9</v>
      </c>
      <c r="I1411">
        <v>21</v>
      </c>
      <c r="J1411">
        <v>-23</v>
      </c>
      <c r="K1411">
        <v>-35</v>
      </c>
      <c r="L1411">
        <v>14</v>
      </c>
      <c r="M1411" t="str">
        <f>VLOOKUP(D1411,StateLookup!A:A,1,FALSE)</f>
        <v>Mississippi</v>
      </c>
    </row>
    <row r="1412" spans="1:13" x14ac:dyDescent="0.25">
      <c r="A1412" t="str">
        <f t="shared" si="22"/>
        <v>43918Mississippi</v>
      </c>
      <c r="B1412" t="s">
        <v>147</v>
      </c>
      <c r="C1412" t="s">
        <v>148</v>
      </c>
      <c r="D1412" t="s">
        <v>87</v>
      </c>
      <c r="F1412" s="6">
        <v>43918</v>
      </c>
      <c r="G1412">
        <v>-34</v>
      </c>
      <c r="H1412">
        <v>-9</v>
      </c>
      <c r="I1412">
        <v>14</v>
      </c>
      <c r="J1412">
        <v>-25</v>
      </c>
      <c r="K1412">
        <v>-25</v>
      </c>
      <c r="L1412">
        <v>9</v>
      </c>
      <c r="M1412" t="str">
        <f>VLOOKUP(D1412,StateLookup!A:A,1,FALSE)</f>
        <v>Mississippi</v>
      </c>
    </row>
    <row r="1413" spans="1:13" x14ac:dyDescent="0.25">
      <c r="A1413" t="str">
        <f t="shared" si="22"/>
        <v>43919Mississippi</v>
      </c>
      <c r="B1413" t="s">
        <v>147</v>
      </c>
      <c r="C1413" t="s">
        <v>148</v>
      </c>
      <c r="D1413" t="s">
        <v>87</v>
      </c>
      <c r="F1413" s="6">
        <v>43919</v>
      </c>
      <c r="G1413">
        <v>-32</v>
      </c>
      <c r="H1413">
        <v>-7</v>
      </c>
      <c r="I1413">
        <v>27</v>
      </c>
      <c r="J1413">
        <v>-29</v>
      </c>
      <c r="K1413">
        <v>-30</v>
      </c>
      <c r="L1413">
        <v>9</v>
      </c>
      <c r="M1413" t="str">
        <f>VLOOKUP(D1413,StateLookup!A:A,1,FALSE)</f>
        <v>Mississippi</v>
      </c>
    </row>
    <row r="1414" spans="1:13" x14ac:dyDescent="0.25">
      <c r="A1414" t="str">
        <f t="shared" si="22"/>
        <v>43920Mississippi</v>
      </c>
      <c r="B1414" t="s">
        <v>147</v>
      </c>
      <c r="C1414" t="s">
        <v>148</v>
      </c>
      <c r="D1414" t="s">
        <v>87</v>
      </c>
      <c r="F1414" s="6">
        <v>43920</v>
      </c>
      <c r="G1414">
        <v>-26</v>
      </c>
      <c r="H1414">
        <v>-6</v>
      </c>
      <c r="I1414">
        <v>4</v>
      </c>
      <c r="J1414">
        <v>-23</v>
      </c>
      <c r="K1414">
        <v>-34</v>
      </c>
      <c r="L1414">
        <v>13</v>
      </c>
      <c r="M1414" t="str">
        <f>VLOOKUP(D1414,StateLookup!A:A,1,FALSE)</f>
        <v>Mississippi</v>
      </c>
    </row>
    <row r="1415" spans="1:13" x14ac:dyDescent="0.25">
      <c r="A1415" t="str">
        <f t="shared" si="22"/>
        <v>43921Mississippi</v>
      </c>
      <c r="B1415" t="s">
        <v>147</v>
      </c>
      <c r="C1415" t="s">
        <v>148</v>
      </c>
      <c r="D1415" t="s">
        <v>87</v>
      </c>
      <c r="F1415" s="6">
        <v>43921</v>
      </c>
      <c r="G1415">
        <v>-26</v>
      </c>
      <c r="H1415">
        <v>-3</v>
      </c>
      <c r="I1415">
        <v>-6</v>
      </c>
      <c r="J1415">
        <v>-21</v>
      </c>
      <c r="K1415">
        <v>-36</v>
      </c>
      <c r="L1415">
        <v>15</v>
      </c>
      <c r="M1415" t="str">
        <f>VLOOKUP(D1415,StateLookup!A:A,1,FALSE)</f>
        <v>Mississippi</v>
      </c>
    </row>
    <row r="1416" spans="1:13" x14ac:dyDescent="0.25">
      <c r="A1416" t="str">
        <f t="shared" si="22"/>
        <v>43922Mississippi</v>
      </c>
      <c r="B1416" t="s">
        <v>147</v>
      </c>
      <c r="C1416" t="s">
        <v>148</v>
      </c>
      <c r="D1416" t="s">
        <v>87</v>
      </c>
      <c r="F1416" s="6">
        <v>43922</v>
      </c>
      <c r="G1416">
        <v>-15</v>
      </c>
      <c r="H1416">
        <v>11</v>
      </c>
      <c r="I1416">
        <v>17</v>
      </c>
      <c r="J1416">
        <v>-17</v>
      </c>
      <c r="K1416">
        <v>-37</v>
      </c>
      <c r="L1416">
        <v>13</v>
      </c>
      <c r="M1416" t="str">
        <f>VLOOKUP(D1416,StateLookup!A:A,1,FALSE)</f>
        <v>Mississippi</v>
      </c>
    </row>
    <row r="1417" spans="1:13" x14ac:dyDescent="0.25">
      <c r="A1417" t="str">
        <f t="shared" si="22"/>
        <v>43923Mississippi</v>
      </c>
      <c r="B1417" t="s">
        <v>147</v>
      </c>
      <c r="C1417" t="s">
        <v>148</v>
      </c>
      <c r="D1417" t="s">
        <v>87</v>
      </c>
      <c r="F1417" s="6">
        <v>43923</v>
      </c>
      <c r="G1417">
        <v>-21</v>
      </c>
      <c r="H1417">
        <v>12</v>
      </c>
      <c r="I1417">
        <v>10</v>
      </c>
      <c r="J1417">
        <v>-21</v>
      </c>
      <c r="K1417">
        <v>-37</v>
      </c>
      <c r="L1417">
        <v>14</v>
      </c>
      <c r="M1417" t="str">
        <f>VLOOKUP(D1417,StateLookup!A:A,1,FALSE)</f>
        <v>Mississippi</v>
      </c>
    </row>
    <row r="1418" spans="1:13" x14ac:dyDescent="0.25">
      <c r="A1418" t="str">
        <f t="shared" si="22"/>
        <v>43924Mississippi</v>
      </c>
      <c r="B1418" t="s">
        <v>147</v>
      </c>
      <c r="C1418" t="s">
        <v>148</v>
      </c>
      <c r="D1418" t="s">
        <v>87</v>
      </c>
      <c r="F1418" s="6">
        <v>43924</v>
      </c>
      <c r="G1418">
        <v>-28</v>
      </c>
      <c r="H1418">
        <v>7</v>
      </c>
      <c r="I1418">
        <v>-6</v>
      </c>
      <c r="J1418">
        <v>-29</v>
      </c>
      <c r="K1418">
        <v>-39</v>
      </c>
      <c r="L1418">
        <v>16</v>
      </c>
      <c r="M1418" t="str">
        <f>VLOOKUP(D1418,StateLookup!A:A,1,FALSE)</f>
        <v>Mississippi</v>
      </c>
    </row>
    <row r="1419" spans="1:13" x14ac:dyDescent="0.25">
      <c r="A1419" t="str">
        <f t="shared" si="22"/>
        <v>43925Mississippi</v>
      </c>
      <c r="B1419" t="s">
        <v>147</v>
      </c>
      <c r="C1419" t="s">
        <v>148</v>
      </c>
      <c r="D1419" t="s">
        <v>87</v>
      </c>
      <c r="F1419" s="6">
        <v>43925</v>
      </c>
      <c r="G1419">
        <v>-47</v>
      </c>
      <c r="H1419">
        <v>-13</v>
      </c>
      <c r="I1419">
        <v>-22</v>
      </c>
      <c r="J1419">
        <v>-37</v>
      </c>
      <c r="K1419">
        <v>-31</v>
      </c>
      <c r="L1419">
        <v>13</v>
      </c>
      <c r="M1419" t="str">
        <f>VLOOKUP(D1419,StateLookup!A:A,1,FALSE)</f>
        <v>Mississippi</v>
      </c>
    </row>
    <row r="1420" spans="1:13" x14ac:dyDescent="0.25">
      <c r="A1420" t="str">
        <f t="shared" si="22"/>
        <v>43926Mississippi</v>
      </c>
      <c r="B1420" t="s">
        <v>147</v>
      </c>
      <c r="C1420" t="s">
        <v>148</v>
      </c>
      <c r="D1420" t="s">
        <v>87</v>
      </c>
      <c r="F1420" s="6">
        <v>43926</v>
      </c>
      <c r="G1420">
        <v>-43</v>
      </c>
      <c r="H1420">
        <v>-14</v>
      </c>
      <c r="I1420">
        <v>-8</v>
      </c>
      <c r="J1420">
        <v>-37</v>
      </c>
      <c r="K1420">
        <v>-35</v>
      </c>
      <c r="L1420">
        <v>11</v>
      </c>
      <c r="M1420" t="str">
        <f>VLOOKUP(D1420,StateLookup!A:A,1,FALSE)</f>
        <v>Mississippi</v>
      </c>
    </row>
    <row r="1421" spans="1:13" x14ac:dyDescent="0.25">
      <c r="A1421" t="str">
        <f t="shared" si="22"/>
        <v>43927Mississippi</v>
      </c>
      <c r="B1421" t="s">
        <v>147</v>
      </c>
      <c r="C1421" t="s">
        <v>148</v>
      </c>
      <c r="D1421" t="s">
        <v>87</v>
      </c>
      <c r="F1421" s="6">
        <v>43927</v>
      </c>
      <c r="G1421">
        <v>-32</v>
      </c>
      <c r="H1421">
        <v>-8</v>
      </c>
      <c r="I1421">
        <v>-8</v>
      </c>
      <c r="J1421">
        <v>-30</v>
      </c>
      <c r="K1421">
        <v>-40</v>
      </c>
      <c r="L1421">
        <v>15</v>
      </c>
      <c r="M1421" t="str">
        <f>VLOOKUP(D1421,StateLookup!A:A,1,FALSE)</f>
        <v>Mississippi</v>
      </c>
    </row>
    <row r="1422" spans="1:13" x14ac:dyDescent="0.25">
      <c r="A1422" t="str">
        <f t="shared" si="22"/>
        <v>43928Mississippi</v>
      </c>
      <c r="B1422" t="s">
        <v>147</v>
      </c>
      <c r="C1422" t="s">
        <v>148</v>
      </c>
      <c r="D1422" t="s">
        <v>87</v>
      </c>
      <c r="F1422" s="6">
        <v>43928</v>
      </c>
      <c r="G1422">
        <v>-35</v>
      </c>
      <c r="H1422">
        <v>-10</v>
      </c>
      <c r="I1422">
        <v>-16</v>
      </c>
      <c r="J1422">
        <v>-26</v>
      </c>
      <c r="K1422">
        <v>-42</v>
      </c>
      <c r="L1422">
        <v>17</v>
      </c>
      <c r="M1422" t="str">
        <f>VLOOKUP(D1422,StateLookup!A:A,1,FALSE)</f>
        <v>Mississippi</v>
      </c>
    </row>
    <row r="1423" spans="1:13" x14ac:dyDescent="0.25">
      <c r="A1423" t="str">
        <f t="shared" si="22"/>
        <v>43929Mississippi</v>
      </c>
      <c r="B1423" t="s">
        <v>147</v>
      </c>
      <c r="C1423" t="s">
        <v>148</v>
      </c>
      <c r="D1423" t="s">
        <v>87</v>
      </c>
      <c r="F1423" s="6">
        <v>43929</v>
      </c>
      <c r="G1423">
        <v>-31</v>
      </c>
      <c r="H1423">
        <v>-6</v>
      </c>
      <c r="I1423">
        <v>-4</v>
      </c>
      <c r="J1423">
        <v>-26</v>
      </c>
      <c r="K1423">
        <v>-42</v>
      </c>
      <c r="L1423">
        <v>16</v>
      </c>
      <c r="M1423" t="str">
        <f>VLOOKUP(D1423,StateLookup!A:A,1,FALSE)</f>
        <v>Mississippi</v>
      </c>
    </row>
    <row r="1424" spans="1:13" x14ac:dyDescent="0.25">
      <c r="A1424" t="str">
        <f t="shared" si="22"/>
        <v>43930Mississippi</v>
      </c>
      <c r="B1424" t="s">
        <v>147</v>
      </c>
      <c r="C1424" t="s">
        <v>148</v>
      </c>
      <c r="D1424" t="s">
        <v>87</v>
      </c>
      <c r="F1424" s="6">
        <v>43930</v>
      </c>
      <c r="G1424">
        <v>-30</v>
      </c>
      <c r="H1424">
        <v>-4</v>
      </c>
      <c r="I1424">
        <v>-2</v>
      </c>
      <c r="J1424">
        <v>-27</v>
      </c>
      <c r="K1424">
        <v>-42</v>
      </c>
      <c r="L1424">
        <v>17</v>
      </c>
      <c r="M1424" t="str">
        <f>VLOOKUP(D1424,StateLookup!A:A,1,FALSE)</f>
        <v>Mississippi</v>
      </c>
    </row>
    <row r="1425" spans="1:13" x14ac:dyDescent="0.25">
      <c r="A1425" t="str">
        <f t="shared" si="22"/>
        <v>43931Mississippi</v>
      </c>
      <c r="B1425" t="s">
        <v>147</v>
      </c>
      <c r="C1425" t="s">
        <v>148</v>
      </c>
      <c r="D1425" t="s">
        <v>87</v>
      </c>
      <c r="F1425" s="6">
        <v>43931</v>
      </c>
      <c r="G1425">
        <v>-32</v>
      </c>
      <c r="H1425">
        <v>-5</v>
      </c>
      <c r="I1425">
        <v>-9</v>
      </c>
      <c r="J1425">
        <v>-36</v>
      </c>
      <c r="K1425">
        <v>-50</v>
      </c>
      <c r="L1425">
        <v>20</v>
      </c>
      <c r="M1425" t="str">
        <f>VLOOKUP(D1425,StateLookup!A:A,1,FALSE)</f>
        <v>Mississippi</v>
      </c>
    </row>
    <row r="1426" spans="1:13" x14ac:dyDescent="0.25">
      <c r="A1426" t="str">
        <f t="shared" si="22"/>
        <v>43932Mississippi</v>
      </c>
      <c r="B1426" t="s">
        <v>147</v>
      </c>
      <c r="C1426" t="s">
        <v>148</v>
      </c>
      <c r="D1426" t="s">
        <v>87</v>
      </c>
      <c r="F1426" s="6">
        <v>43932</v>
      </c>
      <c r="G1426">
        <v>-35</v>
      </c>
      <c r="H1426">
        <v>1</v>
      </c>
      <c r="I1426">
        <v>-12</v>
      </c>
      <c r="J1426">
        <v>-38</v>
      </c>
      <c r="K1426">
        <v>-32</v>
      </c>
      <c r="L1426">
        <v>11</v>
      </c>
      <c r="M1426" t="str">
        <f>VLOOKUP(D1426,StateLookup!A:A,1,FALSE)</f>
        <v>Mississippi</v>
      </c>
    </row>
    <row r="1427" spans="1:13" x14ac:dyDescent="0.25">
      <c r="A1427" t="str">
        <f t="shared" si="22"/>
        <v>43876Missouri</v>
      </c>
      <c r="B1427" t="s">
        <v>147</v>
      </c>
      <c r="C1427" t="s">
        <v>148</v>
      </c>
      <c r="D1427" t="s">
        <v>88</v>
      </c>
      <c r="F1427" s="6">
        <v>43876</v>
      </c>
      <c r="G1427">
        <v>5</v>
      </c>
      <c r="H1427">
        <v>4</v>
      </c>
      <c r="I1427">
        <v>11</v>
      </c>
      <c r="J1427">
        <v>1</v>
      </c>
      <c r="K1427">
        <v>4</v>
      </c>
      <c r="L1427">
        <v>-1</v>
      </c>
      <c r="M1427" t="str">
        <f>VLOOKUP(D1427,StateLookup!A:A,1,FALSE)</f>
        <v>Missouri</v>
      </c>
    </row>
    <row r="1428" spans="1:13" x14ac:dyDescent="0.25">
      <c r="A1428" t="str">
        <f t="shared" si="22"/>
        <v>43877Missouri</v>
      </c>
      <c r="B1428" t="s">
        <v>147</v>
      </c>
      <c r="C1428" t="s">
        <v>148</v>
      </c>
      <c r="D1428" t="s">
        <v>88</v>
      </c>
      <c r="F1428" s="6">
        <v>43877</v>
      </c>
      <c r="G1428">
        <v>13</v>
      </c>
      <c r="H1428">
        <v>7</v>
      </c>
      <c r="I1428">
        <v>45</v>
      </c>
      <c r="J1428">
        <v>3</v>
      </c>
      <c r="K1428">
        <v>3</v>
      </c>
      <c r="L1428">
        <v>-1</v>
      </c>
      <c r="M1428" t="str">
        <f>VLOOKUP(D1428,StateLookup!A:A,1,FALSE)</f>
        <v>Missouri</v>
      </c>
    </row>
    <row r="1429" spans="1:13" x14ac:dyDescent="0.25">
      <c r="A1429" t="str">
        <f t="shared" si="22"/>
        <v>43878Missouri</v>
      </c>
      <c r="B1429" t="s">
        <v>147</v>
      </c>
      <c r="C1429" t="s">
        <v>148</v>
      </c>
      <c r="D1429" t="s">
        <v>88</v>
      </c>
      <c r="F1429" s="6">
        <v>43878</v>
      </c>
      <c r="G1429">
        <v>4</v>
      </c>
      <c r="H1429">
        <v>2</v>
      </c>
      <c r="I1429">
        <v>8</v>
      </c>
      <c r="J1429">
        <v>-2</v>
      </c>
      <c r="K1429">
        <v>-20</v>
      </c>
      <c r="L1429">
        <v>5</v>
      </c>
      <c r="M1429" t="str">
        <f>VLOOKUP(D1429,StateLookup!A:A,1,FALSE)</f>
        <v>Missouri</v>
      </c>
    </row>
    <row r="1430" spans="1:13" x14ac:dyDescent="0.25">
      <c r="A1430" t="str">
        <f t="shared" si="22"/>
        <v>43879Missouri</v>
      </c>
      <c r="B1430" t="s">
        <v>147</v>
      </c>
      <c r="C1430" t="s">
        <v>148</v>
      </c>
      <c r="D1430" t="s">
        <v>88</v>
      </c>
      <c r="F1430" s="6">
        <v>43879</v>
      </c>
      <c r="G1430">
        <v>0</v>
      </c>
      <c r="H1430">
        <v>-2</v>
      </c>
      <c r="I1430">
        <v>11</v>
      </c>
      <c r="J1430">
        <v>2</v>
      </c>
      <c r="K1430">
        <v>2</v>
      </c>
      <c r="L1430">
        <v>0</v>
      </c>
      <c r="M1430" t="str">
        <f>VLOOKUP(D1430,StateLookup!A:A,1,FALSE)</f>
        <v>Missouri</v>
      </c>
    </row>
    <row r="1431" spans="1:13" x14ac:dyDescent="0.25">
      <c r="A1431" t="str">
        <f t="shared" si="22"/>
        <v>43880Missouri</v>
      </c>
      <c r="B1431" t="s">
        <v>147</v>
      </c>
      <c r="C1431" t="s">
        <v>148</v>
      </c>
      <c r="D1431" t="s">
        <v>88</v>
      </c>
      <c r="F1431" s="6">
        <v>43880</v>
      </c>
      <c r="G1431">
        <v>9</v>
      </c>
      <c r="H1431">
        <v>1</v>
      </c>
      <c r="I1431">
        <v>-2</v>
      </c>
      <c r="J1431">
        <v>7</v>
      </c>
      <c r="K1431">
        <v>5</v>
      </c>
      <c r="L1431">
        <v>-2</v>
      </c>
      <c r="M1431" t="str">
        <f>VLOOKUP(D1431,StateLookup!A:A,1,FALSE)</f>
        <v>Missouri</v>
      </c>
    </row>
    <row r="1432" spans="1:13" x14ac:dyDescent="0.25">
      <c r="A1432" t="str">
        <f t="shared" si="22"/>
        <v>43881Missouri</v>
      </c>
      <c r="B1432" t="s">
        <v>147</v>
      </c>
      <c r="C1432" t="s">
        <v>148</v>
      </c>
      <c r="D1432" t="s">
        <v>88</v>
      </c>
      <c r="F1432" s="6">
        <v>43881</v>
      </c>
      <c r="G1432">
        <v>1</v>
      </c>
      <c r="H1432">
        <v>0</v>
      </c>
      <c r="I1432">
        <v>1</v>
      </c>
      <c r="J1432">
        <v>3</v>
      </c>
      <c r="K1432">
        <v>3</v>
      </c>
      <c r="L1432">
        <v>0</v>
      </c>
      <c r="M1432" t="str">
        <f>VLOOKUP(D1432,StateLookup!A:A,1,FALSE)</f>
        <v>Missouri</v>
      </c>
    </row>
    <row r="1433" spans="1:13" x14ac:dyDescent="0.25">
      <c r="A1433" t="str">
        <f t="shared" si="22"/>
        <v>43882Missouri</v>
      </c>
      <c r="B1433" t="s">
        <v>147</v>
      </c>
      <c r="C1433" t="s">
        <v>148</v>
      </c>
      <c r="D1433" t="s">
        <v>88</v>
      </c>
      <c r="F1433" s="6">
        <v>43882</v>
      </c>
      <c r="G1433">
        <v>10</v>
      </c>
      <c r="H1433">
        <v>-2</v>
      </c>
      <c r="I1433">
        <v>23</v>
      </c>
      <c r="J1433">
        <v>9</v>
      </c>
      <c r="K1433">
        <v>18</v>
      </c>
      <c r="L1433">
        <v>-2</v>
      </c>
      <c r="M1433" t="str">
        <f>VLOOKUP(D1433,StateLookup!A:A,1,FALSE)</f>
        <v>Missouri</v>
      </c>
    </row>
    <row r="1434" spans="1:13" x14ac:dyDescent="0.25">
      <c r="A1434" t="str">
        <f t="shared" si="22"/>
        <v>43883Missouri</v>
      </c>
      <c r="B1434" t="s">
        <v>147</v>
      </c>
      <c r="C1434" t="s">
        <v>148</v>
      </c>
      <c r="D1434" t="s">
        <v>88</v>
      </c>
      <c r="F1434" s="6">
        <v>43883</v>
      </c>
      <c r="G1434">
        <v>7</v>
      </c>
      <c r="H1434">
        <v>10</v>
      </c>
      <c r="I1434">
        <v>63</v>
      </c>
      <c r="J1434">
        <v>8</v>
      </c>
      <c r="K1434">
        <v>6</v>
      </c>
      <c r="L1434">
        <v>-2</v>
      </c>
      <c r="M1434" t="str">
        <f>VLOOKUP(D1434,StateLookup!A:A,1,FALSE)</f>
        <v>Missouri</v>
      </c>
    </row>
    <row r="1435" spans="1:13" x14ac:dyDescent="0.25">
      <c r="A1435" t="str">
        <f t="shared" si="22"/>
        <v>43884Missouri</v>
      </c>
      <c r="B1435" t="s">
        <v>147</v>
      </c>
      <c r="C1435" t="s">
        <v>148</v>
      </c>
      <c r="D1435" t="s">
        <v>88</v>
      </c>
      <c r="F1435" s="6">
        <v>43884</v>
      </c>
      <c r="G1435">
        <v>12</v>
      </c>
      <c r="H1435">
        <v>8</v>
      </c>
      <c r="I1435">
        <v>54</v>
      </c>
      <c r="J1435">
        <v>6</v>
      </c>
      <c r="K1435">
        <v>5</v>
      </c>
      <c r="L1435">
        <v>-1</v>
      </c>
      <c r="M1435" t="str">
        <f>VLOOKUP(D1435,StateLookup!A:A,1,FALSE)</f>
        <v>Missouri</v>
      </c>
    </row>
    <row r="1436" spans="1:13" x14ac:dyDescent="0.25">
      <c r="A1436" t="str">
        <f t="shared" si="22"/>
        <v>43885Missouri</v>
      </c>
      <c r="B1436" t="s">
        <v>147</v>
      </c>
      <c r="C1436" t="s">
        <v>148</v>
      </c>
      <c r="D1436" t="s">
        <v>88</v>
      </c>
      <c r="F1436" s="6">
        <v>43885</v>
      </c>
      <c r="G1436">
        <v>-2</v>
      </c>
      <c r="H1436">
        <v>0</v>
      </c>
      <c r="I1436">
        <v>-15</v>
      </c>
      <c r="J1436">
        <v>-3</v>
      </c>
      <c r="K1436">
        <v>3</v>
      </c>
      <c r="L1436">
        <v>1</v>
      </c>
      <c r="M1436" t="str">
        <f>VLOOKUP(D1436,StateLookup!A:A,1,FALSE)</f>
        <v>Missouri</v>
      </c>
    </row>
    <row r="1437" spans="1:13" x14ac:dyDescent="0.25">
      <c r="A1437" t="str">
        <f t="shared" si="22"/>
        <v>43886Missouri</v>
      </c>
      <c r="B1437" t="s">
        <v>147</v>
      </c>
      <c r="C1437" t="s">
        <v>148</v>
      </c>
      <c r="D1437" t="s">
        <v>88</v>
      </c>
      <c r="F1437" s="6">
        <v>43886</v>
      </c>
      <c r="G1437">
        <v>2</v>
      </c>
      <c r="H1437">
        <v>0</v>
      </c>
      <c r="I1437">
        <v>2</v>
      </c>
      <c r="J1437">
        <v>-1</v>
      </c>
      <c r="K1437">
        <v>2</v>
      </c>
      <c r="L1437">
        <v>0</v>
      </c>
      <c r="M1437" t="str">
        <f>VLOOKUP(D1437,StateLookup!A:A,1,FALSE)</f>
        <v>Missouri</v>
      </c>
    </row>
    <row r="1438" spans="1:13" x14ac:dyDescent="0.25">
      <c r="A1438" t="str">
        <f t="shared" si="22"/>
        <v>43887Missouri</v>
      </c>
      <c r="B1438" t="s">
        <v>147</v>
      </c>
      <c r="C1438" t="s">
        <v>148</v>
      </c>
      <c r="D1438" t="s">
        <v>88</v>
      </c>
      <c r="F1438" s="6">
        <v>43887</v>
      </c>
      <c r="G1438">
        <v>13</v>
      </c>
      <c r="H1438">
        <v>2</v>
      </c>
      <c r="I1438">
        <v>-14</v>
      </c>
      <c r="J1438">
        <v>8</v>
      </c>
      <c r="K1438">
        <v>4</v>
      </c>
      <c r="L1438">
        <v>-2</v>
      </c>
      <c r="M1438" t="str">
        <f>VLOOKUP(D1438,StateLookup!A:A,1,FALSE)</f>
        <v>Missouri</v>
      </c>
    </row>
    <row r="1439" spans="1:13" x14ac:dyDescent="0.25">
      <c r="A1439" t="str">
        <f t="shared" si="22"/>
        <v>43888Missouri</v>
      </c>
      <c r="B1439" t="s">
        <v>147</v>
      </c>
      <c r="C1439" t="s">
        <v>148</v>
      </c>
      <c r="D1439" t="s">
        <v>88</v>
      </c>
      <c r="F1439" s="6">
        <v>43888</v>
      </c>
      <c r="G1439">
        <v>8</v>
      </c>
      <c r="H1439">
        <v>4</v>
      </c>
      <c r="I1439">
        <v>10</v>
      </c>
      <c r="J1439">
        <v>5</v>
      </c>
      <c r="K1439">
        <v>4</v>
      </c>
      <c r="L1439">
        <v>-1</v>
      </c>
      <c r="M1439" t="str">
        <f>VLOOKUP(D1439,StateLookup!A:A,1,FALSE)</f>
        <v>Missouri</v>
      </c>
    </row>
    <row r="1440" spans="1:13" x14ac:dyDescent="0.25">
      <c r="A1440" t="str">
        <f t="shared" si="22"/>
        <v>43889Missouri</v>
      </c>
      <c r="B1440" t="s">
        <v>147</v>
      </c>
      <c r="C1440" t="s">
        <v>148</v>
      </c>
      <c r="D1440" t="s">
        <v>88</v>
      </c>
      <c r="F1440" s="6">
        <v>43889</v>
      </c>
      <c r="G1440">
        <v>17</v>
      </c>
      <c r="H1440">
        <v>4</v>
      </c>
      <c r="I1440">
        <v>37</v>
      </c>
      <c r="J1440">
        <v>13</v>
      </c>
      <c r="K1440">
        <v>18</v>
      </c>
      <c r="L1440">
        <v>-3</v>
      </c>
      <c r="M1440" t="str">
        <f>VLOOKUP(D1440,StateLookup!A:A,1,FALSE)</f>
        <v>Missouri</v>
      </c>
    </row>
    <row r="1441" spans="1:13" x14ac:dyDescent="0.25">
      <c r="A1441" t="str">
        <f t="shared" si="22"/>
        <v>43890Missouri</v>
      </c>
      <c r="B1441" t="s">
        <v>147</v>
      </c>
      <c r="C1441" t="s">
        <v>148</v>
      </c>
      <c r="D1441" t="s">
        <v>88</v>
      </c>
      <c r="F1441" s="6">
        <v>43890</v>
      </c>
      <c r="G1441">
        <v>15</v>
      </c>
      <c r="H1441">
        <v>12</v>
      </c>
      <c r="I1441">
        <v>84</v>
      </c>
      <c r="J1441">
        <v>11</v>
      </c>
      <c r="K1441">
        <v>6</v>
      </c>
      <c r="L1441">
        <v>-4</v>
      </c>
      <c r="M1441" t="str">
        <f>VLOOKUP(D1441,StateLookup!A:A,1,FALSE)</f>
        <v>Missouri</v>
      </c>
    </row>
    <row r="1442" spans="1:13" x14ac:dyDescent="0.25">
      <c r="A1442" t="str">
        <f t="shared" si="22"/>
        <v>43891Missouri</v>
      </c>
      <c r="B1442" t="s">
        <v>147</v>
      </c>
      <c r="C1442" t="s">
        <v>148</v>
      </c>
      <c r="D1442" t="s">
        <v>88</v>
      </c>
      <c r="F1442" s="6">
        <v>43891</v>
      </c>
      <c r="G1442">
        <v>21</v>
      </c>
      <c r="H1442">
        <v>15</v>
      </c>
      <c r="I1442">
        <v>95</v>
      </c>
      <c r="J1442">
        <v>11</v>
      </c>
      <c r="K1442">
        <v>5</v>
      </c>
      <c r="L1442">
        <v>-3</v>
      </c>
      <c r="M1442" t="str">
        <f>VLOOKUP(D1442,StateLookup!A:A,1,FALSE)</f>
        <v>Missouri</v>
      </c>
    </row>
    <row r="1443" spans="1:13" x14ac:dyDescent="0.25">
      <c r="A1443" t="str">
        <f t="shared" si="22"/>
        <v>43892Missouri</v>
      </c>
      <c r="B1443" t="s">
        <v>147</v>
      </c>
      <c r="C1443" t="s">
        <v>148</v>
      </c>
      <c r="D1443" t="s">
        <v>88</v>
      </c>
      <c r="F1443" s="6">
        <v>43892</v>
      </c>
      <c r="G1443">
        <v>9</v>
      </c>
      <c r="H1443">
        <v>8</v>
      </c>
      <c r="I1443">
        <v>19</v>
      </c>
      <c r="J1443">
        <v>1</v>
      </c>
      <c r="K1443">
        <v>4</v>
      </c>
      <c r="L1443">
        <v>-1</v>
      </c>
      <c r="M1443" t="str">
        <f>VLOOKUP(D1443,StateLookup!A:A,1,FALSE)</f>
        <v>Missouri</v>
      </c>
    </row>
    <row r="1444" spans="1:13" x14ac:dyDescent="0.25">
      <c r="A1444" t="str">
        <f t="shared" si="22"/>
        <v>43893Missouri</v>
      </c>
      <c r="B1444" t="s">
        <v>147</v>
      </c>
      <c r="C1444" t="s">
        <v>148</v>
      </c>
      <c r="D1444" t="s">
        <v>88</v>
      </c>
      <c r="F1444" s="6">
        <v>43893</v>
      </c>
      <c r="G1444">
        <v>14</v>
      </c>
      <c r="H1444">
        <v>12</v>
      </c>
      <c r="I1444">
        <v>66</v>
      </c>
      <c r="J1444">
        <v>5</v>
      </c>
      <c r="K1444">
        <v>3</v>
      </c>
      <c r="L1444">
        <v>-2</v>
      </c>
      <c r="M1444" t="str">
        <f>VLOOKUP(D1444,StateLookup!A:A,1,FALSE)</f>
        <v>Missouri</v>
      </c>
    </row>
    <row r="1445" spans="1:13" x14ac:dyDescent="0.25">
      <c r="A1445" t="str">
        <f t="shared" si="22"/>
        <v>43894Missouri</v>
      </c>
      <c r="B1445" t="s">
        <v>147</v>
      </c>
      <c r="C1445" t="s">
        <v>148</v>
      </c>
      <c r="D1445" t="s">
        <v>88</v>
      </c>
      <c r="F1445" s="6">
        <v>43894</v>
      </c>
      <c r="G1445">
        <v>18</v>
      </c>
      <c r="H1445">
        <v>10</v>
      </c>
      <c r="I1445">
        <v>28</v>
      </c>
      <c r="J1445">
        <v>11</v>
      </c>
      <c r="K1445">
        <v>6</v>
      </c>
      <c r="L1445">
        <v>-4</v>
      </c>
      <c r="M1445" t="str">
        <f>VLOOKUP(D1445,StateLookup!A:A,1,FALSE)</f>
        <v>Missouri</v>
      </c>
    </row>
    <row r="1446" spans="1:13" x14ac:dyDescent="0.25">
      <c r="A1446" t="str">
        <f t="shared" si="22"/>
        <v>43895Missouri</v>
      </c>
      <c r="B1446" t="s">
        <v>147</v>
      </c>
      <c r="C1446" t="s">
        <v>148</v>
      </c>
      <c r="D1446" t="s">
        <v>88</v>
      </c>
      <c r="F1446" s="6">
        <v>43895</v>
      </c>
      <c r="G1446">
        <v>10</v>
      </c>
      <c r="H1446">
        <v>8</v>
      </c>
      <c r="I1446">
        <v>50</v>
      </c>
      <c r="J1446">
        <v>6</v>
      </c>
      <c r="K1446">
        <v>4</v>
      </c>
      <c r="L1446">
        <v>-1</v>
      </c>
      <c r="M1446" t="str">
        <f>VLOOKUP(D1446,StateLookup!A:A,1,FALSE)</f>
        <v>Missouri</v>
      </c>
    </row>
    <row r="1447" spans="1:13" x14ac:dyDescent="0.25">
      <c r="A1447" t="str">
        <f t="shared" si="22"/>
        <v>43896Missouri</v>
      </c>
      <c r="B1447" t="s">
        <v>147</v>
      </c>
      <c r="C1447" t="s">
        <v>148</v>
      </c>
      <c r="D1447" t="s">
        <v>88</v>
      </c>
      <c r="F1447" s="6">
        <v>43896</v>
      </c>
      <c r="G1447">
        <v>16</v>
      </c>
      <c r="H1447">
        <v>3</v>
      </c>
      <c r="I1447">
        <v>67</v>
      </c>
      <c r="J1447">
        <v>13</v>
      </c>
      <c r="K1447">
        <v>18</v>
      </c>
      <c r="L1447">
        <v>-3</v>
      </c>
      <c r="M1447" t="str">
        <f>VLOOKUP(D1447,StateLookup!A:A,1,FALSE)</f>
        <v>Missouri</v>
      </c>
    </row>
    <row r="1448" spans="1:13" x14ac:dyDescent="0.25">
      <c r="A1448" t="str">
        <f t="shared" si="22"/>
        <v>43897Missouri</v>
      </c>
      <c r="B1448" t="s">
        <v>147</v>
      </c>
      <c r="C1448" t="s">
        <v>148</v>
      </c>
      <c r="D1448" t="s">
        <v>88</v>
      </c>
      <c r="F1448" s="6">
        <v>43897</v>
      </c>
      <c r="G1448">
        <v>12</v>
      </c>
      <c r="H1448">
        <v>14</v>
      </c>
      <c r="I1448">
        <v>114</v>
      </c>
      <c r="J1448">
        <v>13</v>
      </c>
      <c r="K1448">
        <v>7</v>
      </c>
      <c r="L1448">
        <v>-3</v>
      </c>
      <c r="M1448" t="str">
        <f>VLOOKUP(D1448,StateLookup!A:A,1,FALSE)</f>
        <v>Missouri</v>
      </c>
    </row>
    <row r="1449" spans="1:13" x14ac:dyDescent="0.25">
      <c r="A1449" t="str">
        <f t="shared" si="22"/>
        <v>43898Missouri</v>
      </c>
      <c r="B1449" t="s">
        <v>147</v>
      </c>
      <c r="C1449" t="s">
        <v>148</v>
      </c>
      <c r="D1449" t="s">
        <v>88</v>
      </c>
      <c r="F1449" s="6">
        <v>43898</v>
      </c>
      <c r="G1449">
        <v>20</v>
      </c>
      <c r="H1449">
        <v>16</v>
      </c>
      <c r="I1449">
        <v>119</v>
      </c>
      <c r="J1449">
        <v>14</v>
      </c>
      <c r="K1449">
        <v>5</v>
      </c>
      <c r="L1449">
        <v>-2</v>
      </c>
      <c r="M1449" t="str">
        <f>VLOOKUP(D1449,StateLookup!A:A,1,FALSE)</f>
        <v>Missouri</v>
      </c>
    </row>
    <row r="1450" spans="1:13" x14ac:dyDescent="0.25">
      <c r="A1450" t="str">
        <f t="shared" si="22"/>
        <v>43899Missouri</v>
      </c>
      <c r="B1450" t="s">
        <v>147</v>
      </c>
      <c r="C1450" t="s">
        <v>148</v>
      </c>
      <c r="D1450" t="s">
        <v>88</v>
      </c>
      <c r="F1450" s="6">
        <v>43899</v>
      </c>
      <c r="G1450">
        <v>3</v>
      </c>
      <c r="H1450">
        <v>5</v>
      </c>
      <c r="I1450">
        <v>-8</v>
      </c>
      <c r="J1450">
        <v>-4</v>
      </c>
      <c r="K1450">
        <v>1</v>
      </c>
      <c r="L1450">
        <v>2</v>
      </c>
      <c r="M1450" t="str">
        <f>VLOOKUP(D1450,StateLookup!A:A,1,FALSE)</f>
        <v>Missouri</v>
      </c>
    </row>
    <row r="1451" spans="1:13" x14ac:dyDescent="0.25">
      <c r="A1451" t="str">
        <f t="shared" si="22"/>
        <v>43900Missouri</v>
      </c>
      <c r="B1451" t="s">
        <v>147</v>
      </c>
      <c r="C1451" t="s">
        <v>148</v>
      </c>
      <c r="D1451" t="s">
        <v>88</v>
      </c>
      <c r="F1451" s="6">
        <v>43900</v>
      </c>
      <c r="G1451">
        <v>11</v>
      </c>
      <c r="H1451">
        <v>11</v>
      </c>
      <c r="I1451">
        <v>46</v>
      </c>
      <c r="J1451">
        <v>1</v>
      </c>
      <c r="K1451">
        <v>0</v>
      </c>
      <c r="L1451">
        <v>-1</v>
      </c>
      <c r="M1451" t="str">
        <f>VLOOKUP(D1451,StateLookup!A:A,1,FALSE)</f>
        <v>Missouri</v>
      </c>
    </row>
    <row r="1452" spans="1:13" x14ac:dyDescent="0.25">
      <c r="A1452" t="str">
        <f t="shared" si="22"/>
        <v>43901Missouri</v>
      </c>
      <c r="B1452" t="s">
        <v>147</v>
      </c>
      <c r="C1452" t="s">
        <v>148</v>
      </c>
      <c r="D1452" t="s">
        <v>88</v>
      </c>
      <c r="F1452" s="6">
        <v>43901</v>
      </c>
      <c r="G1452">
        <v>19</v>
      </c>
      <c r="H1452">
        <v>13</v>
      </c>
      <c r="I1452">
        <v>50</v>
      </c>
      <c r="J1452">
        <v>10</v>
      </c>
      <c r="K1452">
        <v>4</v>
      </c>
      <c r="L1452">
        <v>-3</v>
      </c>
      <c r="M1452" t="str">
        <f>VLOOKUP(D1452,StateLookup!A:A,1,FALSE)</f>
        <v>Missouri</v>
      </c>
    </row>
    <row r="1453" spans="1:13" x14ac:dyDescent="0.25">
      <c r="A1453" t="str">
        <f t="shared" si="22"/>
        <v>43902Missouri</v>
      </c>
      <c r="B1453" t="s">
        <v>147</v>
      </c>
      <c r="C1453" t="s">
        <v>148</v>
      </c>
      <c r="D1453" t="s">
        <v>88</v>
      </c>
      <c r="F1453" s="6">
        <v>43902</v>
      </c>
      <c r="G1453">
        <v>8</v>
      </c>
      <c r="H1453">
        <v>24</v>
      </c>
      <c r="I1453">
        <v>26</v>
      </c>
      <c r="J1453">
        <v>1</v>
      </c>
      <c r="K1453">
        <v>1</v>
      </c>
      <c r="L1453">
        <v>0</v>
      </c>
      <c r="M1453" t="str">
        <f>VLOOKUP(D1453,StateLookup!A:A,1,FALSE)</f>
        <v>Missouri</v>
      </c>
    </row>
    <row r="1454" spans="1:13" x14ac:dyDescent="0.25">
      <c r="A1454" t="str">
        <f t="shared" si="22"/>
        <v>43903Missouri</v>
      </c>
      <c r="B1454" t="s">
        <v>147</v>
      </c>
      <c r="C1454" t="s">
        <v>148</v>
      </c>
      <c r="D1454" t="s">
        <v>88</v>
      </c>
      <c r="F1454" s="6">
        <v>43903</v>
      </c>
      <c r="G1454">
        <v>12</v>
      </c>
      <c r="H1454">
        <v>24</v>
      </c>
      <c r="I1454">
        <v>37</v>
      </c>
      <c r="J1454">
        <v>6</v>
      </c>
      <c r="K1454">
        <v>10</v>
      </c>
      <c r="L1454">
        <v>0</v>
      </c>
      <c r="M1454" t="str">
        <f>VLOOKUP(D1454,StateLookup!A:A,1,FALSE)</f>
        <v>Missouri</v>
      </c>
    </row>
    <row r="1455" spans="1:13" x14ac:dyDescent="0.25">
      <c r="A1455" t="str">
        <f t="shared" si="22"/>
        <v>43904Missouri</v>
      </c>
      <c r="B1455" t="s">
        <v>147</v>
      </c>
      <c r="C1455" t="s">
        <v>148</v>
      </c>
      <c r="D1455" t="s">
        <v>88</v>
      </c>
      <c r="F1455" s="6">
        <v>43904</v>
      </c>
      <c r="G1455">
        <v>-6</v>
      </c>
      <c r="H1455">
        <v>18</v>
      </c>
      <c r="I1455">
        <v>-16</v>
      </c>
      <c r="J1455">
        <v>-3</v>
      </c>
      <c r="K1455">
        <v>1</v>
      </c>
      <c r="L1455">
        <v>3</v>
      </c>
      <c r="M1455" t="str">
        <f>VLOOKUP(D1455,StateLookup!A:A,1,FALSE)</f>
        <v>Missouri</v>
      </c>
    </row>
    <row r="1456" spans="1:13" x14ac:dyDescent="0.25">
      <c r="A1456" t="str">
        <f t="shared" si="22"/>
        <v>43905Missouri</v>
      </c>
      <c r="B1456" t="s">
        <v>147</v>
      </c>
      <c r="C1456" t="s">
        <v>148</v>
      </c>
      <c r="D1456" t="s">
        <v>88</v>
      </c>
      <c r="F1456" s="6">
        <v>43905</v>
      </c>
      <c r="G1456">
        <v>-2</v>
      </c>
      <c r="H1456">
        <v>17</v>
      </c>
      <c r="I1456">
        <v>-8</v>
      </c>
      <c r="J1456">
        <v>-5</v>
      </c>
      <c r="K1456">
        <v>-2</v>
      </c>
      <c r="L1456">
        <v>2</v>
      </c>
      <c r="M1456" t="str">
        <f>VLOOKUP(D1456,StateLookup!A:A,1,FALSE)</f>
        <v>Missouri</v>
      </c>
    </row>
    <row r="1457" spans="1:13" x14ac:dyDescent="0.25">
      <c r="A1457" t="str">
        <f t="shared" si="22"/>
        <v>43906Missouri</v>
      </c>
      <c r="B1457" t="s">
        <v>147</v>
      </c>
      <c r="C1457" t="s">
        <v>148</v>
      </c>
      <c r="D1457" t="s">
        <v>88</v>
      </c>
      <c r="F1457" s="6">
        <v>43906</v>
      </c>
      <c r="G1457">
        <v>-2</v>
      </c>
      <c r="H1457">
        <v>30</v>
      </c>
      <c r="I1457">
        <v>-11</v>
      </c>
      <c r="J1457">
        <v>-13</v>
      </c>
      <c r="K1457">
        <v>-14</v>
      </c>
      <c r="L1457">
        <v>6</v>
      </c>
      <c r="M1457" t="str">
        <f>VLOOKUP(D1457,StateLookup!A:A,1,FALSE)</f>
        <v>Missouri</v>
      </c>
    </row>
    <row r="1458" spans="1:13" x14ac:dyDescent="0.25">
      <c r="A1458" t="str">
        <f t="shared" si="22"/>
        <v>43907Missouri</v>
      </c>
      <c r="B1458" t="s">
        <v>147</v>
      </c>
      <c r="C1458" t="s">
        <v>148</v>
      </c>
      <c r="D1458" t="s">
        <v>88</v>
      </c>
      <c r="F1458" s="6">
        <v>43907</v>
      </c>
      <c r="G1458">
        <v>-10</v>
      </c>
      <c r="H1458">
        <v>22</v>
      </c>
      <c r="I1458">
        <v>28</v>
      </c>
      <c r="J1458">
        <v>-11</v>
      </c>
      <c r="K1458">
        <v>-19</v>
      </c>
      <c r="L1458">
        <v>7</v>
      </c>
      <c r="M1458" t="str">
        <f>VLOOKUP(D1458,StateLookup!A:A,1,FALSE)</f>
        <v>Missouri</v>
      </c>
    </row>
    <row r="1459" spans="1:13" x14ac:dyDescent="0.25">
      <c r="A1459" t="str">
        <f t="shared" si="22"/>
        <v>43908Missouri</v>
      </c>
      <c r="B1459" t="s">
        <v>147</v>
      </c>
      <c r="C1459" t="s">
        <v>148</v>
      </c>
      <c r="D1459" t="s">
        <v>88</v>
      </c>
      <c r="F1459" s="6">
        <v>43908</v>
      </c>
      <c r="G1459">
        <v>-12</v>
      </c>
      <c r="H1459">
        <v>20</v>
      </c>
      <c r="I1459">
        <v>2</v>
      </c>
      <c r="J1459">
        <v>-10</v>
      </c>
      <c r="K1459">
        <v>-24</v>
      </c>
      <c r="L1459">
        <v>8</v>
      </c>
      <c r="M1459" t="str">
        <f>VLOOKUP(D1459,StateLookup!A:A,1,FALSE)</f>
        <v>Missouri</v>
      </c>
    </row>
    <row r="1460" spans="1:13" x14ac:dyDescent="0.25">
      <c r="A1460" t="str">
        <f t="shared" si="22"/>
        <v>43909Missouri</v>
      </c>
      <c r="B1460" t="s">
        <v>147</v>
      </c>
      <c r="C1460" t="s">
        <v>148</v>
      </c>
      <c r="D1460" t="s">
        <v>88</v>
      </c>
      <c r="F1460" s="6">
        <v>43909</v>
      </c>
      <c r="G1460">
        <v>-25</v>
      </c>
      <c r="H1460">
        <v>13</v>
      </c>
      <c r="I1460">
        <v>9</v>
      </c>
      <c r="J1460">
        <v>-19</v>
      </c>
      <c r="K1460">
        <v>-29</v>
      </c>
      <c r="L1460">
        <v>13</v>
      </c>
      <c r="M1460" t="str">
        <f>VLOOKUP(D1460,StateLookup!A:A,1,FALSE)</f>
        <v>Missouri</v>
      </c>
    </row>
    <row r="1461" spans="1:13" x14ac:dyDescent="0.25">
      <c r="A1461" t="str">
        <f t="shared" si="22"/>
        <v>43910Missouri</v>
      </c>
      <c r="B1461" t="s">
        <v>147</v>
      </c>
      <c r="C1461" t="s">
        <v>148</v>
      </c>
      <c r="D1461" t="s">
        <v>88</v>
      </c>
      <c r="F1461" s="6">
        <v>43910</v>
      </c>
      <c r="G1461">
        <v>-24</v>
      </c>
      <c r="H1461">
        <v>13</v>
      </c>
      <c r="I1461">
        <v>9</v>
      </c>
      <c r="J1461">
        <v>-18</v>
      </c>
      <c r="K1461">
        <v>-22</v>
      </c>
      <c r="L1461">
        <v>13</v>
      </c>
      <c r="M1461" t="str">
        <f>VLOOKUP(D1461,StateLookup!A:A,1,FALSE)</f>
        <v>Missouri</v>
      </c>
    </row>
    <row r="1462" spans="1:13" x14ac:dyDescent="0.25">
      <c r="A1462" t="str">
        <f t="shared" si="22"/>
        <v>43911Missouri</v>
      </c>
      <c r="B1462" t="s">
        <v>147</v>
      </c>
      <c r="C1462" t="s">
        <v>148</v>
      </c>
      <c r="D1462" t="s">
        <v>88</v>
      </c>
      <c r="F1462" s="6">
        <v>43911</v>
      </c>
      <c r="G1462">
        <v>-37</v>
      </c>
      <c r="H1462">
        <v>11</v>
      </c>
      <c r="I1462">
        <v>27</v>
      </c>
      <c r="J1462">
        <v>-17</v>
      </c>
      <c r="K1462">
        <v>-17</v>
      </c>
      <c r="L1462">
        <v>9</v>
      </c>
      <c r="M1462" t="str">
        <f>VLOOKUP(D1462,StateLookup!A:A,1,FALSE)</f>
        <v>Missouri</v>
      </c>
    </row>
    <row r="1463" spans="1:13" x14ac:dyDescent="0.25">
      <c r="A1463" t="str">
        <f t="shared" si="22"/>
        <v>43912Missouri</v>
      </c>
      <c r="B1463" t="s">
        <v>147</v>
      </c>
      <c r="C1463" t="s">
        <v>148</v>
      </c>
      <c r="D1463" t="s">
        <v>88</v>
      </c>
      <c r="F1463" s="6">
        <v>43912</v>
      </c>
      <c r="G1463">
        <v>-40</v>
      </c>
      <c r="H1463">
        <v>-1</v>
      </c>
      <c r="I1463">
        <v>-41</v>
      </c>
      <c r="J1463">
        <v>-30</v>
      </c>
      <c r="K1463">
        <v>-26</v>
      </c>
      <c r="L1463">
        <v>9</v>
      </c>
      <c r="M1463" t="str">
        <f>VLOOKUP(D1463,StateLookup!A:A,1,FALSE)</f>
        <v>Missouri</v>
      </c>
    </row>
    <row r="1464" spans="1:13" x14ac:dyDescent="0.25">
      <c r="A1464" t="str">
        <f t="shared" si="22"/>
        <v>43913Missouri</v>
      </c>
      <c r="B1464" t="s">
        <v>147</v>
      </c>
      <c r="C1464" t="s">
        <v>148</v>
      </c>
      <c r="D1464" t="s">
        <v>88</v>
      </c>
      <c r="F1464" s="6">
        <v>43913</v>
      </c>
      <c r="G1464">
        <v>-33</v>
      </c>
      <c r="H1464">
        <v>2</v>
      </c>
      <c r="I1464">
        <v>2</v>
      </c>
      <c r="J1464">
        <v>-31</v>
      </c>
      <c r="K1464">
        <v>-35</v>
      </c>
      <c r="L1464">
        <v>14</v>
      </c>
      <c r="M1464" t="str">
        <f>VLOOKUP(D1464,StateLookup!A:A,1,FALSE)</f>
        <v>Missouri</v>
      </c>
    </row>
    <row r="1465" spans="1:13" x14ac:dyDescent="0.25">
      <c r="A1465" t="str">
        <f t="shared" si="22"/>
        <v>43914Missouri</v>
      </c>
      <c r="B1465" t="s">
        <v>147</v>
      </c>
      <c r="C1465" t="s">
        <v>148</v>
      </c>
      <c r="D1465" t="s">
        <v>88</v>
      </c>
      <c r="F1465" s="6">
        <v>43914</v>
      </c>
      <c r="G1465">
        <v>-44</v>
      </c>
      <c r="H1465">
        <v>-14</v>
      </c>
      <c r="I1465">
        <v>-16</v>
      </c>
      <c r="J1465">
        <v>-33</v>
      </c>
      <c r="K1465">
        <v>-42</v>
      </c>
      <c r="L1465">
        <v>18</v>
      </c>
      <c r="M1465" t="str">
        <f>VLOOKUP(D1465,StateLookup!A:A,1,FALSE)</f>
        <v>Missouri</v>
      </c>
    </row>
    <row r="1466" spans="1:13" x14ac:dyDescent="0.25">
      <c r="A1466" t="str">
        <f t="shared" si="22"/>
        <v>43915Missouri</v>
      </c>
      <c r="B1466" t="s">
        <v>147</v>
      </c>
      <c r="C1466" t="s">
        <v>148</v>
      </c>
      <c r="D1466" t="s">
        <v>88</v>
      </c>
      <c r="F1466" s="6">
        <v>43915</v>
      </c>
      <c r="G1466">
        <v>-33</v>
      </c>
      <c r="H1466">
        <v>-6</v>
      </c>
      <c r="I1466">
        <v>47</v>
      </c>
      <c r="J1466">
        <v>-24</v>
      </c>
      <c r="K1466">
        <v>-41</v>
      </c>
      <c r="L1466">
        <v>14</v>
      </c>
      <c r="M1466" t="str">
        <f>VLOOKUP(D1466,StateLookup!A:A,1,FALSE)</f>
        <v>Missouri</v>
      </c>
    </row>
    <row r="1467" spans="1:13" x14ac:dyDescent="0.25">
      <c r="A1467" t="str">
        <f t="shared" si="22"/>
        <v>43916Missouri</v>
      </c>
      <c r="B1467" t="s">
        <v>147</v>
      </c>
      <c r="C1467" t="s">
        <v>148</v>
      </c>
      <c r="D1467" t="s">
        <v>88</v>
      </c>
      <c r="F1467" s="6">
        <v>43916</v>
      </c>
      <c r="G1467">
        <v>-39</v>
      </c>
      <c r="H1467">
        <v>-10</v>
      </c>
      <c r="I1467">
        <v>73</v>
      </c>
      <c r="J1467">
        <v>-30</v>
      </c>
      <c r="K1467">
        <v>-43</v>
      </c>
      <c r="L1467">
        <v>17</v>
      </c>
      <c r="M1467" t="str">
        <f>VLOOKUP(D1467,StateLookup!A:A,1,FALSE)</f>
        <v>Missouri</v>
      </c>
    </row>
    <row r="1468" spans="1:13" x14ac:dyDescent="0.25">
      <c r="A1468" t="str">
        <f t="shared" si="22"/>
        <v>43917Missouri</v>
      </c>
      <c r="B1468" t="s">
        <v>147</v>
      </c>
      <c r="C1468" t="s">
        <v>148</v>
      </c>
      <c r="D1468" t="s">
        <v>88</v>
      </c>
      <c r="F1468" s="6">
        <v>43917</v>
      </c>
      <c r="G1468">
        <v>-37</v>
      </c>
      <c r="H1468">
        <v>-13</v>
      </c>
      <c r="I1468">
        <v>50</v>
      </c>
      <c r="J1468">
        <v>-30</v>
      </c>
      <c r="K1468">
        <v>-36</v>
      </c>
      <c r="L1468">
        <v>18</v>
      </c>
      <c r="M1468" t="str">
        <f>VLOOKUP(D1468,StateLookup!A:A,1,FALSE)</f>
        <v>Missouri</v>
      </c>
    </row>
    <row r="1469" spans="1:13" x14ac:dyDescent="0.25">
      <c r="A1469" t="str">
        <f t="shared" si="22"/>
        <v>43918Missouri</v>
      </c>
      <c r="B1469" t="s">
        <v>147</v>
      </c>
      <c r="C1469" t="s">
        <v>148</v>
      </c>
      <c r="D1469" t="s">
        <v>88</v>
      </c>
      <c r="F1469" s="6">
        <v>43918</v>
      </c>
      <c r="G1469">
        <v>-46</v>
      </c>
      <c r="H1469">
        <v>-12</v>
      </c>
      <c r="I1469">
        <v>32</v>
      </c>
      <c r="J1469">
        <v>-32</v>
      </c>
      <c r="K1469">
        <v>-28</v>
      </c>
      <c r="L1469">
        <v>12</v>
      </c>
      <c r="M1469" t="str">
        <f>VLOOKUP(D1469,StateLookup!A:A,1,FALSE)</f>
        <v>Missouri</v>
      </c>
    </row>
    <row r="1470" spans="1:13" x14ac:dyDescent="0.25">
      <c r="A1470" t="str">
        <f t="shared" si="22"/>
        <v>43919Missouri</v>
      </c>
      <c r="B1470" t="s">
        <v>147</v>
      </c>
      <c r="C1470" t="s">
        <v>148</v>
      </c>
      <c r="D1470" t="s">
        <v>88</v>
      </c>
      <c r="F1470" s="6">
        <v>43919</v>
      </c>
      <c r="G1470">
        <v>-38</v>
      </c>
      <c r="H1470">
        <v>-12</v>
      </c>
      <c r="I1470">
        <v>73</v>
      </c>
      <c r="J1470">
        <v>-34</v>
      </c>
      <c r="K1470">
        <v>-32</v>
      </c>
      <c r="L1470">
        <v>9</v>
      </c>
      <c r="M1470" t="str">
        <f>VLOOKUP(D1470,StateLookup!A:A,1,FALSE)</f>
        <v>Missouri</v>
      </c>
    </row>
    <row r="1471" spans="1:13" x14ac:dyDescent="0.25">
      <c r="A1471" t="str">
        <f t="shared" si="22"/>
        <v>43920Missouri</v>
      </c>
      <c r="B1471" t="s">
        <v>147</v>
      </c>
      <c r="C1471" t="s">
        <v>148</v>
      </c>
      <c r="D1471" t="s">
        <v>88</v>
      </c>
      <c r="F1471" s="6">
        <v>43920</v>
      </c>
      <c r="G1471">
        <v>-36</v>
      </c>
      <c r="H1471">
        <v>-11</v>
      </c>
      <c r="I1471">
        <v>41</v>
      </c>
      <c r="J1471">
        <v>-34</v>
      </c>
      <c r="K1471">
        <v>-43</v>
      </c>
      <c r="L1471">
        <v>16</v>
      </c>
      <c r="M1471" t="str">
        <f>VLOOKUP(D1471,StateLookup!A:A,1,FALSE)</f>
        <v>Missouri</v>
      </c>
    </row>
    <row r="1472" spans="1:13" x14ac:dyDescent="0.25">
      <c r="A1472" t="str">
        <f t="shared" si="22"/>
        <v>43921Missouri</v>
      </c>
      <c r="B1472" t="s">
        <v>147</v>
      </c>
      <c r="C1472" t="s">
        <v>148</v>
      </c>
      <c r="D1472" t="s">
        <v>88</v>
      </c>
      <c r="F1472" s="6">
        <v>43921</v>
      </c>
      <c r="G1472">
        <v>-34</v>
      </c>
      <c r="H1472">
        <v>-5</v>
      </c>
      <c r="I1472">
        <v>49</v>
      </c>
      <c r="J1472">
        <v>-30</v>
      </c>
      <c r="K1472">
        <v>-45</v>
      </c>
      <c r="L1472">
        <v>17</v>
      </c>
      <c r="M1472" t="str">
        <f>VLOOKUP(D1472,StateLookup!A:A,1,FALSE)</f>
        <v>Missouri</v>
      </c>
    </row>
    <row r="1473" spans="1:13" x14ac:dyDescent="0.25">
      <c r="A1473" t="str">
        <f t="shared" si="22"/>
        <v>43922Missouri</v>
      </c>
      <c r="B1473" t="s">
        <v>147</v>
      </c>
      <c r="C1473" t="s">
        <v>148</v>
      </c>
      <c r="D1473" t="s">
        <v>88</v>
      </c>
      <c r="F1473" s="6">
        <v>43922</v>
      </c>
      <c r="G1473">
        <v>-27</v>
      </c>
      <c r="H1473">
        <v>0</v>
      </c>
      <c r="I1473">
        <v>38</v>
      </c>
      <c r="J1473">
        <v>-25</v>
      </c>
      <c r="K1473">
        <v>-44</v>
      </c>
      <c r="L1473">
        <v>14</v>
      </c>
      <c r="M1473" t="str">
        <f>VLOOKUP(D1473,StateLookup!A:A,1,FALSE)</f>
        <v>Missouri</v>
      </c>
    </row>
    <row r="1474" spans="1:13" x14ac:dyDescent="0.25">
      <c r="A1474" t="str">
        <f t="shared" si="22"/>
        <v>43923Missouri</v>
      </c>
      <c r="B1474" t="s">
        <v>147</v>
      </c>
      <c r="C1474" t="s">
        <v>148</v>
      </c>
      <c r="D1474" t="s">
        <v>88</v>
      </c>
      <c r="F1474" s="6">
        <v>43923</v>
      </c>
      <c r="G1474">
        <v>-36</v>
      </c>
      <c r="H1474">
        <v>-4</v>
      </c>
      <c r="I1474">
        <v>36</v>
      </c>
      <c r="J1474">
        <v>-32</v>
      </c>
      <c r="K1474">
        <v>-46</v>
      </c>
      <c r="L1474">
        <v>18</v>
      </c>
      <c r="M1474" t="str">
        <f>VLOOKUP(D1474,StateLookup!A:A,1,FALSE)</f>
        <v>Missouri</v>
      </c>
    </row>
    <row r="1475" spans="1:13" x14ac:dyDescent="0.25">
      <c r="A1475" t="str">
        <f t="shared" ref="A1475:A1538" si="23">F1475&amp;D1475</f>
        <v>43924Missouri</v>
      </c>
      <c r="B1475" t="s">
        <v>147</v>
      </c>
      <c r="C1475" t="s">
        <v>148</v>
      </c>
      <c r="D1475" t="s">
        <v>88</v>
      </c>
      <c r="F1475" s="6">
        <v>43924</v>
      </c>
      <c r="G1475">
        <v>-36</v>
      </c>
      <c r="H1475">
        <v>-4</v>
      </c>
      <c r="I1475">
        <v>9</v>
      </c>
      <c r="J1475">
        <v>-32</v>
      </c>
      <c r="K1475">
        <v>-39</v>
      </c>
      <c r="L1475">
        <v>19</v>
      </c>
      <c r="M1475" t="str">
        <f>VLOOKUP(D1475,StateLookup!A:A,1,FALSE)</f>
        <v>Missouri</v>
      </c>
    </row>
    <row r="1476" spans="1:13" x14ac:dyDescent="0.25">
      <c r="A1476" t="str">
        <f t="shared" si="23"/>
        <v>43925Missouri</v>
      </c>
      <c r="B1476" t="s">
        <v>147</v>
      </c>
      <c r="C1476" t="s">
        <v>148</v>
      </c>
      <c r="D1476" t="s">
        <v>88</v>
      </c>
      <c r="F1476" s="6">
        <v>43925</v>
      </c>
      <c r="G1476">
        <v>-48</v>
      </c>
      <c r="H1476">
        <v>-1</v>
      </c>
      <c r="I1476">
        <v>-24</v>
      </c>
      <c r="J1476">
        <v>-37</v>
      </c>
      <c r="K1476">
        <v>-31</v>
      </c>
      <c r="L1476">
        <v>13</v>
      </c>
      <c r="M1476" t="str">
        <f>VLOOKUP(D1476,StateLookup!A:A,1,FALSE)</f>
        <v>Missouri</v>
      </c>
    </row>
    <row r="1477" spans="1:13" x14ac:dyDescent="0.25">
      <c r="A1477" t="str">
        <f t="shared" si="23"/>
        <v>43926Missouri</v>
      </c>
      <c r="B1477" t="s">
        <v>147</v>
      </c>
      <c r="C1477" t="s">
        <v>148</v>
      </c>
      <c r="D1477" t="s">
        <v>88</v>
      </c>
      <c r="F1477" s="6">
        <v>43926</v>
      </c>
      <c r="G1477">
        <v>-43</v>
      </c>
      <c r="H1477">
        <v>-6</v>
      </c>
      <c r="I1477">
        <v>5</v>
      </c>
      <c r="J1477">
        <v>-40</v>
      </c>
      <c r="K1477">
        <v>-34</v>
      </c>
      <c r="L1477">
        <v>10</v>
      </c>
      <c r="M1477" t="str">
        <f>VLOOKUP(D1477,StateLookup!A:A,1,FALSE)</f>
        <v>Missouri</v>
      </c>
    </row>
    <row r="1478" spans="1:13" x14ac:dyDescent="0.25">
      <c r="A1478" t="str">
        <f t="shared" si="23"/>
        <v>43927Missouri</v>
      </c>
      <c r="B1478" t="s">
        <v>147</v>
      </c>
      <c r="C1478" t="s">
        <v>148</v>
      </c>
      <c r="D1478" t="s">
        <v>88</v>
      </c>
      <c r="F1478" s="6">
        <v>43927</v>
      </c>
      <c r="G1478">
        <v>-43</v>
      </c>
      <c r="H1478">
        <v>-13</v>
      </c>
      <c r="I1478">
        <v>14</v>
      </c>
      <c r="J1478">
        <v>-39</v>
      </c>
      <c r="K1478">
        <v>-46</v>
      </c>
      <c r="L1478">
        <v>18</v>
      </c>
      <c r="M1478" t="str">
        <f>VLOOKUP(D1478,StateLookup!A:A,1,FALSE)</f>
        <v>Missouri</v>
      </c>
    </row>
    <row r="1479" spans="1:13" x14ac:dyDescent="0.25">
      <c r="A1479" t="str">
        <f t="shared" si="23"/>
        <v>43928Missouri</v>
      </c>
      <c r="B1479" t="s">
        <v>147</v>
      </c>
      <c r="C1479" t="s">
        <v>148</v>
      </c>
      <c r="D1479" t="s">
        <v>88</v>
      </c>
      <c r="F1479" s="6">
        <v>43928</v>
      </c>
      <c r="G1479">
        <v>-39</v>
      </c>
      <c r="H1479">
        <v>-10</v>
      </c>
      <c r="I1479">
        <v>65</v>
      </c>
      <c r="J1479">
        <v>-32</v>
      </c>
      <c r="K1479">
        <v>-48</v>
      </c>
      <c r="L1479">
        <v>17</v>
      </c>
      <c r="M1479" t="str">
        <f>VLOOKUP(D1479,StateLookup!A:A,1,FALSE)</f>
        <v>Missouri</v>
      </c>
    </row>
    <row r="1480" spans="1:13" x14ac:dyDescent="0.25">
      <c r="A1480" t="str">
        <f t="shared" si="23"/>
        <v>43929Missouri</v>
      </c>
      <c r="B1480" t="s">
        <v>147</v>
      </c>
      <c r="C1480" t="s">
        <v>148</v>
      </c>
      <c r="D1480" t="s">
        <v>88</v>
      </c>
      <c r="F1480" s="6">
        <v>43929</v>
      </c>
      <c r="G1480">
        <v>-33</v>
      </c>
      <c r="H1480">
        <v>-6</v>
      </c>
      <c r="I1480">
        <v>38</v>
      </c>
      <c r="J1480">
        <v>-29</v>
      </c>
      <c r="K1480">
        <v>-47</v>
      </c>
      <c r="L1480">
        <v>15</v>
      </c>
      <c r="M1480" t="str">
        <f>VLOOKUP(D1480,StateLookup!A:A,1,FALSE)</f>
        <v>Missouri</v>
      </c>
    </row>
    <row r="1481" spans="1:13" x14ac:dyDescent="0.25">
      <c r="A1481" t="str">
        <f t="shared" si="23"/>
        <v>43930Missouri</v>
      </c>
      <c r="B1481" t="s">
        <v>147</v>
      </c>
      <c r="C1481" t="s">
        <v>148</v>
      </c>
      <c r="D1481" t="s">
        <v>88</v>
      </c>
      <c r="F1481" s="6">
        <v>43930</v>
      </c>
      <c r="G1481">
        <v>-39</v>
      </c>
      <c r="H1481">
        <v>-6</v>
      </c>
      <c r="I1481">
        <v>19</v>
      </c>
      <c r="J1481">
        <v>-34</v>
      </c>
      <c r="K1481">
        <v>-48</v>
      </c>
      <c r="L1481">
        <v>19</v>
      </c>
      <c r="M1481" t="str">
        <f>VLOOKUP(D1481,StateLookup!A:A,1,FALSE)</f>
        <v>Missouri</v>
      </c>
    </row>
    <row r="1482" spans="1:13" x14ac:dyDescent="0.25">
      <c r="A1482" t="str">
        <f t="shared" si="23"/>
        <v>43931Missouri</v>
      </c>
      <c r="B1482" t="s">
        <v>147</v>
      </c>
      <c r="C1482" t="s">
        <v>148</v>
      </c>
      <c r="D1482" t="s">
        <v>88</v>
      </c>
      <c r="F1482" s="6">
        <v>43931</v>
      </c>
      <c r="G1482">
        <v>-34</v>
      </c>
      <c r="H1482">
        <v>-5</v>
      </c>
      <c r="I1482">
        <v>44</v>
      </c>
      <c r="J1482">
        <v>-33</v>
      </c>
      <c r="K1482">
        <v>-45</v>
      </c>
      <c r="L1482">
        <v>19</v>
      </c>
      <c r="M1482" t="str">
        <f>VLOOKUP(D1482,StateLookup!A:A,1,FALSE)</f>
        <v>Missouri</v>
      </c>
    </row>
    <row r="1483" spans="1:13" x14ac:dyDescent="0.25">
      <c r="A1483" t="str">
        <f t="shared" si="23"/>
        <v>43932Missouri</v>
      </c>
      <c r="B1483" t="s">
        <v>147</v>
      </c>
      <c r="C1483" t="s">
        <v>148</v>
      </c>
      <c r="D1483" t="s">
        <v>88</v>
      </c>
      <c r="F1483" s="6">
        <v>43932</v>
      </c>
      <c r="G1483">
        <v>-44</v>
      </c>
      <c r="H1483">
        <v>1</v>
      </c>
      <c r="I1483">
        <v>16</v>
      </c>
      <c r="J1483">
        <v>-36</v>
      </c>
      <c r="K1483">
        <v>-32</v>
      </c>
      <c r="L1483">
        <v>12</v>
      </c>
      <c r="M1483" t="str">
        <f>VLOOKUP(D1483,StateLookup!A:A,1,FALSE)</f>
        <v>Missouri</v>
      </c>
    </row>
    <row r="1484" spans="1:13" x14ac:dyDescent="0.25">
      <c r="A1484" t="str">
        <f t="shared" si="23"/>
        <v>43876Montana</v>
      </c>
      <c r="B1484" t="s">
        <v>147</v>
      </c>
      <c r="C1484" t="s">
        <v>148</v>
      </c>
      <c r="D1484" t="s">
        <v>89</v>
      </c>
      <c r="F1484" s="6">
        <v>43876</v>
      </c>
      <c r="G1484">
        <v>4</v>
      </c>
      <c r="H1484">
        <v>2</v>
      </c>
      <c r="I1484">
        <v>-8</v>
      </c>
      <c r="J1484">
        <v>2</v>
      </c>
      <c r="K1484">
        <v>0</v>
      </c>
      <c r="L1484">
        <v>0</v>
      </c>
      <c r="M1484" t="str">
        <f>VLOOKUP(D1484,StateLookup!A:A,1,FALSE)</f>
        <v>Montana</v>
      </c>
    </row>
    <row r="1485" spans="1:13" x14ac:dyDescent="0.25">
      <c r="A1485" t="str">
        <f t="shared" si="23"/>
        <v>43877Montana</v>
      </c>
      <c r="B1485" t="s">
        <v>147</v>
      </c>
      <c r="C1485" t="s">
        <v>148</v>
      </c>
      <c r="D1485" t="s">
        <v>89</v>
      </c>
      <c r="F1485" s="6">
        <v>43877</v>
      </c>
      <c r="G1485">
        <v>9</v>
      </c>
      <c r="H1485">
        <v>2</v>
      </c>
      <c r="I1485">
        <v>-1</v>
      </c>
      <c r="J1485">
        <v>8</v>
      </c>
      <c r="K1485">
        <v>0</v>
      </c>
      <c r="L1485">
        <v>0</v>
      </c>
      <c r="M1485" t="str">
        <f>VLOOKUP(D1485,StateLookup!A:A,1,FALSE)</f>
        <v>Montana</v>
      </c>
    </row>
    <row r="1486" spans="1:13" x14ac:dyDescent="0.25">
      <c r="A1486" t="str">
        <f t="shared" si="23"/>
        <v>43878Montana</v>
      </c>
      <c r="B1486" t="s">
        <v>147</v>
      </c>
      <c r="C1486" t="s">
        <v>148</v>
      </c>
      <c r="D1486" t="s">
        <v>89</v>
      </c>
      <c r="F1486" s="6">
        <v>43878</v>
      </c>
      <c r="G1486">
        <v>6</v>
      </c>
      <c r="H1486">
        <v>1</v>
      </c>
      <c r="I1486">
        <v>10</v>
      </c>
      <c r="J1486">
        <v>-2</v>
      </c>
      <c r="K1486">
        <v>-24</v>
      </c>
      <c r="L1486">
        <v>5</v>
      </c>
      <c r="M1486" t="str">
        <f>VLOOKUP(D1486,StateLookup!A:A,1,FALSE)</f>
        <v>Montana</v>
      </c>
    </row>
    <row r="1487" spans="1:13" x14ac:dyDescent="0.25">
      <c r="A1487" t="str">
        <f t="shared" si="23"/>
        <v>43879Montana</v>
      </c>
      <c r="B1487" t="s">
        <v>147</v>
      </c>
      <c r="C1487" t="s">
        <v>148</v>
      </c>
      <c r="D1487" t="s">
        <v>89</v>
      </c>
      <c r="F1487" s="6">
        <v>43879</v>
      </c>
      <c r="G1487">
        <v>-2</v>
      </c>
      <c r="H1487">
        <v>-1</v>
      </c>
      <c r="I1487">
        <v>-2</v>
      </c>
      <c r="J1487">
        <v>1</v>
      </c>
      <c r="K1487">
        <v>2</v>
      </c>
      <c r="L1487">
        <v>0</v>
      </c>
      <c r="M1487" t="str">
        <f>VLOOKUP(D1487,StateLookup!A:A,1,FALSE)</f>
        <v>Montana</v>
      </c>
    </row>
    <row r="1488" spans="1:13" x14ac:dyDescent="0.25">
      <c r="A1488" t="str">
        <f t="shared" si="23"/>
        <v>43880Montana</v>
      </c>
      <c r="B1488" t="s">
        <v>147</v>
      </c>
      <c r="C1488" t="s">
        <v>148</v>
      </c>
      <c r="D1488" t="s">
        <v>89</v>
      </c>
      <c r="F1488" s="6">
        <v>43880</v>
      </c>
      <c r="G1488">
        <v>1</v>
      </c>
      <c r="H1488">
        <v>1</v>
      </c>
      <c r="I1488">
        <v>3</v>
      </c>
      <c r="J1488">
        <v>3</v>
      </c>
      <c r="K1488">
        <v>2</v>
      </c>
      <c r="L1488">
        <v>0</v>
      </c>
      <c r="M1488" t="str">
        <f>VLOOKUP(D1488,StateLookup!A:A,1,FALSE)</f>
        <v>Montana</v>
      </c>
    </row>
    <row r="1489" spans="1:13" x14ac:dyDescent="0.25">
      <c r="A1489" t="str">
        <f t="shared" si="23"/>
        <v>43881Montana</v>
      </c>
      <c r="B1489" t="s">
        <v>147</v>
      </c>
      <c r="C1489" t="s">
        <v>148</v>
      </c>
      <c r="D1489" t="s">
        <v>89</v>
      </c>
      <c r="F1489" s="6">
        <v>43881</v>
      </c>
      <c r="G1489">
        <v>6</v>
      </c>
      <c r="H1489">
        <v>1</v>
      </c>
      <c r="I1489">
        <v>4</v>
      </c>
      <c r="J1489">
        <v>5</v>
      </c>
      <c r="K1489">
        <v>2</v>
      </c>
      <c r="L1489">
        <v>-1</v>
      </c>
      <c r="M1489" t="str">
        <f>VLOOKUP(D1489,StateLookup!A:A,1,FALSE)</f>
        <v>Montana</v>
      </c>
    </row>
    <row r="1490" spans="1:13" x14ac:dyDescent="0.25">
      <c r="A1490" t="str">
        <f t="shared" si="23"/>
        <v>43882Montana</v>
      </c>
      <c r="B1490" t="s">
        <v>147</v>
      </c>
      <c r="C1490" t="s">
        <v>148</v>
      </c>
      <c r="D1490" t="s">
        <v>89</v>
      </c>
      <c r="F1490" s="6">
        <v>43882</v>
      </c>
      <c r="G1490">
        <v>4</v>
      </c>
      <c r="H1490">
        <v>1</v>
      </c>
      <c r="I1490">
        <v>3</v>
      </c>
      <c r="J1490">
        <v>4</v>
      </c>
      <c r="K1490">
        <v>2</v>
      </c>
      <c r="L1490">
        <v>-1</v>
      </c>
      <c r="M1490" t="str">
        <f>VLOOKUP(D1490,StateLookup!A:A,1,FALSE)</f>
        <v>Montana</v>
      </c>
    </row>
    <row r="1491" spans="1:13" x14ac:dyDescent="0.25">
      <c r="A1491" t="str">
        <f t="shared" si="23"/>
        <v>43883Montana</v>
      </c>
      <c r="B1491" t="s">
        <v>147</v>
      </c>
      <c r="C1491" t="s">
        <v>148</v>
      </c>
      <c r="D1491" t="s">
        <v>89</v>
      </c>
      <c r="F1491" s="6">
        <v>43883</v>
      </c>
      <c r="G1491">
        <v>8</v>
      </c>
      <c r="H1491">
        <v>6</v>
      </c>
      <c r="I1491">
        <v>5</v>
      </c>
      <c r="J1491">
        <v>5</v>
      </c>
      <c r="K1491">
        <v>1</v>
      </c>
      <c r="L1491">
        <v>-1</v>
      </c>
      <c r="M1491" t="str">
        <f>VLOOKUP(D1491,StateLookup!A:A,1,FALSE)</f>
        <v>Montana</v>
      </c>
    </row>
    <row r="1492" spans="1:13" x14ac:dyDescent="0.25">
      <c r="A1492" t="str">
        <f t="shared" si="23"/>
        <v>43884Montana</v>
      </c>
      <c r="B1492" t="s">
        <v>147</v>
      </c>
      <c r="C1492" t="s">
        <v>148</v>
      </c>
      <c r="D1492" t="s">
        <v>89</v>
      </c>
      <c r="F1492" s="6">
        <v>43884</v>
      </c>
      <c r="G1492">
        <v>10</v>
      </c>
      <c r="H1492">
        <v>5</v>
      </c>
      <c r="I1492">
        <v>-6</v>
      </c>
      <c r="J1492">
        <v>8</v>
      </c>
      <c r="K1492">
        <v>3</v>
      </c>
      <c r="L1492">
        <v>0</v>
      </c>
      <c r="M1492" t="str">
        <f>VLOOKUP(D1492,StateLookup!A:A,1,FALSE)</f>
        <v>Montana</v>
      </c>
    </row>
    <row r="1493" spans="1:13" x14ac:dyDescent="0.25">
      <c r="A1493" t="str">
        <f t="shared" si="23"/>
        <v>43885Montana</v>
      </c>
      <c r="B1493" t="s">
        <v>147</v>
      </c>
      <c r="C1493" t="s">
        <v>148</v>
      </c>
      <c r="D1493" t="s">
        <v>89</v>
      </c>
      <c r="F1493" s="6">
        <v>43885</v>
      </c>
      <c r="G1493">
        <v>1</v>
      </c>
      <c r="H1493">
        <v>0</v>
      </c>
      <c r="I1493">
        <v>-9</v>
      </c>
      <c r="J1493">
        <v>3</v>
      </c>
      <c r="K1493">
        <v>3</v>
      </c>
      <c r="L1493">
        <v>0</v>
      </c>
      <c r="M1493" t="str">
        <f>VLOOKUP(D1493,StateLookup!A:A,1,FALSE)</f>
        <v>Montana</v>
      </c>
    </row>
    <row r="1494" spans="1:13" x14ac:dyDescent="0.25">
      <c r="A1494" t="str">
        <f t="shared" si="23"/>
        <v>43886Montana</v>
      </c>
      <c r="B1494" t="s">
        <v>147</v>
      </c>
      <c r="C1494" t="s">
        <v>148</v>
      </c>
      <c r="D1494" t="s">
        <v>89</v>
      </c>
      <c r="F1494" s="6">
        <v>43886</v>
      </c>
      <c r="G1494">
        <v>4</v>
      </c>
      <c r="H1494">
        <v>1</v>
      </c>
      <c r="I1494">
        <v>10</v>
      </c>
      <c r="J1494">
        <v>6</v>
      </c>
      <c r="K1494">
        <v>2</v>
      </c>
      <c r="L1494">
        <v>0</v>
      </c>
      <c r="M1494" t="str">
        <f>VLOOKUP(D1494,StateLookup!A:A,1,FALSE)</f>
        <v>Montana</v>
      </c>
    </row>
    <row r="1495" spans="1:13" x14ac:dyDescent="0.25">
      <c r="A1495" t="str">
        <f t="shared" si="23"/>
        <v>43887Montana</v>
      </c>
      <c r="B1495" t="s">
        <v>147</v>
      </c>
      <c r="C1495" t="s">
        <v>148</v>
      </c>
      <c r="D1495" t="s">
        <v>89</v>
      </c>
      <c r="F1495" s="6">
        <v>43887</v>
      </c>
      <c r="G1495">
        <v>9</v>
      </c>
      <c r="H1495">
        <v>3</v>
      </c>
      <c r="I1495">
        <v>-1</v>
      </c>
      <c r="J1495">
        <v>5</v>
      </c>
      <c r="K1495">
        <v>2</v>
      </c>
      <c r="L1495">
        <v>-1</v>
      </c>
      <c r="M1495" t="str">
        <f>VLOOKUP(D1495,StateLookup!A:A,1,FALSE)</f>
        <v>Montana</v>
      </c>
    </row>
    <row r="1496" spans="1:13" x14ac:dyDescent="0.25">
      <c r="A1496" t="str">
        <f t="shared" si="23"/>
        <v>43888Montana</v>
      </c>
      <c r="B1496" t="s">
        <v>147</v>
      </c>
      <c r="C1496" t="s">
        <v>148</v>
      </c>
      <c r="D1496" t="s">
        <v>89</v>
      </c>
      <c r="F1496" s="6">
        <v>43888</v>
      </c>
      <c r="G1496">
        <v>12</v>
      </c>
      <c r="H1496">
        <v>3</v>
      </c>
      <c r="I1496">
        <v>8</v>
      </c>
      <c r="J1496">
        <v>8</v>
      </c>
      <c r="K1496">
        <v>1</v>
      </c>
      <c r="L1496">
        <v>-1</v>
      </c>
      <c r="M1496" t="str">
        <f>VLOOKUP(D1496,StateLookup!A:A,1,FALSE)</f>
        <v>Montana</v>
      </c>
    </row>
    <row r="1497" spans="1:13" x14ac:dyDescent="0.25">
      <c r="A1497" t="str">
        <f t="shared" si="23"/>
        <v>43889Montana</v>
      </c>
      <c r="B1497" t="s">
        <v>147</v>
      </c>
      <c r="C1497" t="s">
        <v>148</v>
      </c>
      <c r="D1497" t="s">
        <v>89</v>
      </c>
      <c r="F1497" s="6">
        <v>43889</v>
      </c>
      <c r="G1497">
        <v>11</v>
      </c>
      <c r="H1497">
        <v>6</v>
      </c>
      <c r="I1497">
        <v>20</v>
      </c>
      <c r="J1497">
        <v>8</v>
      </c>
      <c r="K1497">
        <v>1</v>
      </c>
      <c r="L1497">
        <v>-1</v>
      </c>
      <c r="M1497" t="str">
        <f>VLOOKUP(D1497,StateLookup!A:A,1,FALSE)</f>
        <v>Montana</v>
      </c>
    </row>
    <row r="1498" spans="1:13" x14ac:dyDescent="0.25">
      <c r="A1498" t="str">
        <f t="shared" si="23"/>
        <v>43890Montana</v>
      </c>
      <c r="B1498" t="s">
        <v>147</v>
      </c>
      <c r="C1498" t="s">
        <v>148</v>
      </c>
      <c r="D1498" t="s">
        <v>89</v>
      </c>
      <c r="F1498" s="6">
        <v>43890</v>
      </c>
      <c r="G1498">
        <v>14</v>
      </c>
      <c r="H1498">
        <v>8</v>
      </c>
      <c r="I1498">
        <v>-4</v>
      </c>
      <c r="J1498">
        <v>12</v>
      </c>
      <c r="K1498">
        <v>1</v>
      </c>
      <c r="L1498">
        <v>-2</v>
      </c>
      <c r="M1498" t="str">
        <f>VLOOKUP(D1498,StateLookup!A:A,1,FALSE)</f>
        <v>Montana</v>
      </c>
    </row>
    <row r="1499" spans="1:13" x14ac:dyDescent="0.25">
      <c r="A1499" t="str">
        <f t="shared" si="23"/>
        <v>43891Montana</v>
      </c>
      <c r="B1499" t="s">
        <v>147</v>
      </c>
      <c r="C1499" t="s">
        <v>148</v>
      </c>
      <c r="D1499" t="s">
        <v>89</v>
      </c>
      <c r="F1499" s="6">
        <v>43891</v>
      </c>
      <c r="G1499">
        <v>18</v>
      </c>
      <c r="H1499">
        <v>10</v>
      </c>
      <c r="I1499">
        <v>-1</v>
      </c>
      <c r="J1499">
        <v>14</v>
      </c>
      <c r="K1499">
        <v>5</v>
      </c>
      <c r="L1499">
        <v>-1</v>
      </c>
      <c r="M1499" t="str">
        <f>VLOOKUP(D1499,StateLookup!A:A,1,FALSE)</f>
        <v>Montana</v>
      </c>
    </row>
    <row r="1500" spans="1:13" x14ac:dyDescent="0.25">
      <c r="A1500" t="str">
        <f t="shared" si="23"/>
        <v>43892Montana</v>
      </c>
      <c r="B1500" t="s">
        <v>147</v>
      </c>
      <c r="C1500" t="s">
        <v>148</v>
      </c>
      <c r="D1500" t="s">
        <v>89</v>
      </c>
      <c r="F1500" s="6">
        <v>43892</v>
      </c>
      <c r="G1500">
        <v>9</v>
      </c>
      <c r="H1500">
        <v>5</v>
      </c>
      <c r="I1500">
        <v>-1</v>
      </c>
      <c r="J1500">
        <v>6</v>
      </c>
      <c r="K1500">
        <v>4</v>
      </c>
      <c r="L1500">
        <v>-1</v>
      </c>
      <c r="M1500" t="str">
        <f>VLOOKUP(D1500,StateLookup!A:A,1,FALSE)</f>
        <v>Montana</v>
      </c>
    </row>
    <row r="1501" spans="1:13" x14ac:dyDescent="0.25">
      <c r="A1501" t="str">
        <f t="shared" si="23"/>
        <v>43893Montana</v>
      </c>
      <c r="B1501" t="s">
        <v>147</v>
      </c>
      <c r="C1501" t="s">
        <v>148</v>
      </c>
      <c r="D1501" t="s">
        <v>89</v>
      </c>
      <c r="F1501" s="6">
        <v>43893</v>
      </c>
      <c r="G1501">
        <v>10</v>
      </c>
      <c r="H1501">
        <v>9</v>
      </c>
      <c r="I1501">
        <v>13</v>
      </c>
      <c r="J1501">
        <v>11</v>
      </c>
      <c r="K1501">
        <v>1</v>
      </c>
      <c r="L1501">
        <v>-1</v>
      </c>
      <c r="M1501" t="str">
        <f>VLOOKUP(D1501,StateLookup!A:A,1,FALSE)</f>
        <v>Montana</v>
      </c>
    </row>
    <row r="1502" spans="1:13" x14ac:dyDescent="0.25">
      <c r="A1502" t="str">
        <f t="shared" si="23"/>
        <v>43894Montana</v>
      </c>
      <c r="B1502" t="s">
        <v>147</v>
      </c>
      <c r="C1502" t="s">
        <v>148</v>
      </c>
      <c r="D1502" t="s">
        <v>89</v>
      </c>
      <c r="F1502" s="6">
        <v>43894</v>
      </c>
      <c r="G1502">
        <v>8</v>
      </c>
      <c r="H1502">
        <v>7</v>
      </c>
      <c r="I1502">
        <v>1</v>
      </c>
      <c r="J1502">
        <v>7</v>
      </c>
      <c r="K1502">
        <v>2</v>
      </c>
      <c r="L1502">
        <v>0</v>
      </c>
      <c r="M1502" t="str">
        <f>VLOOKUP(D1502,StateLookup!A:A,1,FALSE)</f>
        <v>Montana</v>
      </c>
    </row>
    <row r="1503" spans="1:13" x14ac:dyDescent="0.25">
      <c r="A1503" t="str">
        <f t="shared" si="23"/>
        <v>43895Montana</v>
      </c>
      <c r="B1503" t="s">
        <v>147</v>
      </c>
      <c r="C1503" t="s">
        <v>148</v>
      </c>
      <c r="D1503" t="s">
        <v>89</v>
      </c>
      <c r="F1503" s="6">
        <v>43895</v>
      </c>
      <c r="G1503">
        <v>12</v>
      </c>
      <c r="H1503">
        <v>11</v>
      </c>
      <c r="I1503">
        <v>19</v>
      </c>
      <c r="J1503">
        <v>9</v>
      </c>
      <c r="K1503">
        <v>2</v>
      </c>
      <c r="L1503">
        <v>-1</v>
      </c>
      <c r="M1503" t="str">
        <f>VLOOKUP(D1503,StateLookup!A:A,1,FALSE)</f>
        <v>Montana</v>
      </c>
    </row>
    <row r="1504" spans="1:13" x14ac:dyDescent="0.25">
      <c r="A1504" t="str">
        <f t="shared" si="23"/>
        <v>43896Montana</v>
      </c>
      <c r="B1504" t="s">
        <v>147</v>
      </c>
      <c r="C1504" t="s">
        <v>148</v>
      </c>
      <c r="D1504" t="s">
        <v>89</v>
      </c>
      <c r="F1504" s="6">
        <v>43896</v>
      </c>
      <c r="G1504">
        <v>9</v>
      </c>
      <c r="H1504">
        <v>7</v>
      </c>
      <c r="I1504">
        <v>30</v>
      </c>
      <c r="J1504">
        <v>8</v>
      </c>
      <c r="K1504">
        <v>2</v>
      </c>
      <c r="L1504">
        <v>-1</v>
      </c>
      <c r="M1504" t="str">
        <f>VLOOKUP(D1504,StateLookup!A:A,1,FALSE)</f>
        <v>Montana</v>
      </c>
    </row>
    <row r="1505" spans="1:13" x14ac:dyDescent="0.25">
      <c r="A1505" t="str">
        <f t="shared" si="23"/>
        <v>43897Montana</v>
      </c>
      <c r="B1505" t="s">
        <v>147</v>
      </c>
      <c r="C1505" t="s">
        <v>148</v>
      </c>
      <c r="D1505" t="s">
        <v>89</v>
      </c>
      <c r="F1505" s="6">
        <v>43897</v>
      </c>
      <c r="G1505">
        <v>11</v>
      </c>
      <c r="H1505">
        <v>8</v>
      </c>
      <c r="I1505">
        <v>7</v>
      </c>
      <c r="J1505">
        <v>11</v>
      </c>
      <c r="K1505">
        <v>1</v>
      </c>
      <c r="L1505">
        <v>-1</v>
      </c>
      <c r="M1505" t="str">
        <f>VLOOKUP(D1505,StateLookup!A:A,1,FALSE)</f>
        <v>Montana</v>
      </c>
    </row>
    <row r="1506" spans="1:13" x14ac:dyDescent="0.25">
      <c r="A1506" t="str">
        <f t="shared" si="23"/>
        <v>43898Montana</v>
      </c>
      <c r="B1506" t="s">
        <v>147</v>
      </c>
      <c r="C1506" t="s">
        <v>148</v>
      </c>
      <c r="D1506" t="s">
        <v>89</v>
      </c>
      <c r="F1506" s="6">
        <v>43898</v>
      </c>
      <c r="G1506">
        <v>11</v>
      </c>
      <c r="H1506">
        <v>7</v>
      </c>
      <c r="I1506">
        <v>-8</v>
      </c>
      <c r="J1506">
        <v>12</v>
      </c>
      <c r="K1506">
        <v>2</v>
      </c>
      <c r="L1506">
        <v>0</v>
      </c>
      <c r="M1506" t="str">
        <f>VLOOKUP(D1506,StateLookup!A:A,1,FALSE)</f>
        <v>Montana</v>
      </c>
    </row>
    <row r="1507" spans="1:13" x14ac:dyDescent="0.25">
      <c r="A1507" t="str">
        <f t="shared" si="23"/>
        <v>43899Montana</v>
      </c>
      <c r="B1507" t="s">
        <v>147</v>
      </c>
      <c r="C1507" t="s">
        <v>148</v>
      </c>
      <c r="D1507" t="s">
        <v>89</v>
      </c>
      <c r="F1507" s="6">
        <v>43899</v>
      </c>
      <c r="G1507">
        <v>8</v>
      </c>
      <c r="H1507">
        <v>7</v>
      </c>
      <c r="I1507">
        <v>12</v>
      </c>
      <c r="J1507">
        <v>7</v>
      </c>
      <c r="K1507">
        <v>3</v>
      </c>
      <c r="L1507">
        <v>-1</v>
      </c>
      <c r="M1507" t="str">
        <f>VLOOKUP(D1507,StateLookup!A:A,1,FALSE)</f>
        <v>Montana</v>
      </c>
    </row>
    <row r="1508" spans="1:13" x14ac:dyDescent="0.25">
      <c r="A1508" t="str">
        <f t="shared" si="23"/>
        <v>43900Montana</v>
      </c>
      <c r="B1508" t="s">
        <v>147</v>
      </c>
      <c r="C1508" t="s">
        <v>148</v>
      </c>
      <c r="D1508" t="s">
        <v>89</v>
      </c>
      <c r="F1508" s="6">
        <v>43900</v>
      </c>
      <c r="G1508">
        <v>8</v>
      </c>
      <c r="H1508">
        <v>7</v>
      </c>
      <c r="I1508">
        <v>19</v>
      </c>
      <c r="J1508">
        <v>6</v>
      </c>
      <c r="K1508">
        <v>1</v>
      </c>
      <c r="L1508">
        <v>-1</v>
      </c>
      <c r="M1508" t="str">
        <f>VLOOKUP(D1508,StateLookup!A:A,1,FALSE)</f>
        <v>Montana</v>
      </c>
    </row>
    <row r="1509" spans="1:13" x14ac:dyDescent="0.25">
      <c r="A1509" t="str">
        <f t="shared" si="23"/>
        <v>43901Montana</v>
      </c>
      <c r="B1509" t="s">
        <v>147</v>
      </c>
      <c r="C1509" t="s">
        <v>148</v>
      </c>
      <c r="D1509" t="s">
        <v>89</v>
      </c>
      <c r="F1509" s="6">
        <v>43901</v>
      </c>
      <c r="G1509">
        <v>6</v>
      </c>
      <c r="H1509">
        <v>9</v>
      </c>
      <c r="I1509">
        <v>7</v>
      </c>
      <c r="J1509">
        <v>6</v>
      </c>
      <c r="K1509">
        <v>1</v>
      </c>
      <c r="L1509">
        <v>0</v>
      </c>
      <c r="M1509" t="str">
        <f>VLOOKUP(D1509,StateLookup!A:A,1,FALSE)</f>
        <v>Montana</v>
      </c>
    </row>
    <row r="1510" spans="1:13" x14ac:dyDescent="0.25">
      <c r="A1510" t="str">
        <f t="shared" si="23"/>
        <v>43902Montana</v>
      </c>
      <c r="B1510" t="s">
        <v>147</v>
      </c>
      <c r="C1510" t="s">
        <v>148</v>
      </c>
      <c r="D1510" t="s">
        <v>89</v>
      </c>
      <c r="F1510" s="6">
        <v>43902</v>
      </c>
      <c r="G1510">
        <v>10</v>
      </c>
      <c r="H1510">
        <v>16</v>
      </c>
      <c r="I1510">
        <v>11</v>
      </c>
      <c r="J1510">
        <v>8</v>
      </c>
      <c r="K1510">
        <v>0</v>
      </c>
      <c r="L1510">
        <v>-1</v>
      </c>
      <c r="M1510" t="str">
        <f>VLOOKUP(D1510,StateLookup!A:A,1,FALSE)</f>
        <v>Montana</v>
      </c>
    </row>
    <row r="1511" spans="1:13" x14ac:dyDescent="0.25">
      <c r="A1511" t="str">
        <f t="shared" si="23"/>
        <v>43903Montana</v>
      </c>
      <c r="B1511" t="s">
        <v>147</v>
      </c>
      <c r="C1511" t="s">
        <v>148</v>
      </c>
      <c r="D1511" t="s">
        <v>89</v>
      </c>
      <c r="F1511" s="6">
        <v>43903</v>
      </c>
      <c r="G1511">
        <v>0</v>
      </c>
      <c r="H1511">
        <v>20</v>
      </c>
      <c r="I1511">
        <v>-16</v>
      </c>
      <c r="J1511">
        <v>1</v>
      </c>
      <c r="K1511">
        <v>-3</v>
      </c>
      <c r="L1511">
        <v>2</v>
      </c>
      <c r="M1511" t="str">
        <f>VLOOKUP(D1511,StateLookup!A:A,1,FALSE)</f>
        <v>Montana</v>
      </c>
    </row>
    <row r="1512" spans="1:13" x14ac:dyDescent="0.25">
      <c r="A1512" t="str">
        <f t="shared" si="23"/>
        <v>43904Montana</v>
      </c>
      <c r="B1512" t="s">
        <v>147</v>
      </c>
      <c r="C1512" t="s">
        <v>148</v>
      </c>
      <c r="D1512" t="s">
        <v>89</v>
      </c>
      <c r="F1512" s="6">
        <v>43904</v>
      </c>
      <c r="G1512">
        <v>-15</v>
      </c>
      <c r="H1512">
        <v>13</v>
      </c>
      <c r="I1512">
        <v>-44</v>
      </c>
      <c r="J1512">
        <v>-5</v>
      </c>
      <c r="K1512">
        <v>-6</v>
      </c>
      <c r="L1512">
        <v>4</v>
      </c>
      <c r="M1512" t="str">
        <f>VLOOKUP(D1512,StateLookup!A:A,1,FALSE)</f>
        <v>Montana</v>
      </c>
    </row>
    <row r="1513" spans="1:13" x14ac:dyDescent="0.25">
      <c r="A1513" t="str">
        <f t="shared" si="23"/>
        <v>43905Montana</v>
      </c>
      <c r="B1513" t="s">
        <v>147</v>
      </c>
      <c r="C1513" t="s">
        <v>148</v>
      </c>
      <c r="D1513" t="s">
        <v>89</v>
      </c>
      <c r="F1513" s="6">
        <v>43905</v>
      </c>
      <c r="G1513">
        <v>-14</v>
      </c>
      <c r="H1513">
        <v>10</v>
      </c>
      <c r="I1513">
        <v>-31</v>
      </c>
      <c r="J1513">
        <v>0</v>
      </c>
      <c r="K1513">
        <v>-6</v>
      </c>
      <c r="L1513">
        <v>4</v>
      </c>
      <c r="M1513" t="str">
        <f>VLOOKUP(D1513,StateLookup!A:A,1,FALSE)</f>
        <v>Montana</v>
      </c>
    </row>
    <row r="1514" spans="1:13" x14ac:dyDescent="0.25">
      <c r="A1514" t="str">
        <f t="shared" si="23"/>
        <v>43906Montana</v>
      </c>
      <c r="B1514" t="s">
        <v>147</v>
      </c>
      <c r="C1514" t="s">
        <v>148</v>
      </c>
      <c r="D1514" t="s">
        <v>89</v>
      </c>
      <c r="F1514" s="6">
        <v>43906</v>
      </c>
      <c r="G1514">
        <v>-2</v>
      </c>
      <c r="H1514">
        <v>29</v>
      </c>
      <c r="I1514">
        <v>10</v>
      </c>
      <c r="J1514">
        <v>2</v>
      </c>
      <c r="K1514">
        <v>-16</v>
      </c>
      <c r="L1514">
        <v>5</v>
      </c>
      <c r="M1514" t="str">
        <f>VLOOKUP(D1514,StateLookup!A:A,1,FALSE)</f>
        <v>Montana</v>
      </c>
    </row>
    <row r="1515" spans="1:13" x14ac:dyDescent="0.25">
      <c r="A1515" t="str">
        <f t="shared" si="23"/>
        <v>43907Montana</v>
      </c>
      <c r="B1515" t="s">
        <v>147</v>
      </c>
      <c r="C1515" t="s">
        <v>148</v>
      </c>
      <c r="D1515" t="s">
        <v>89</v>
      </c>
      <c r="F1515" s="6">
        <v>43907</v>
      </c>
      <c r="G1515">
        <v>-19</v>
      </c>
      <c r="H1515">
        <v>16</v>
      </c>
      <c r="I1515">
        <v>28</v>
      </c>
      <c r="J1515">
        <v>0</v>
      </c>
      <c r="K1515">
        <v>-22</v>
      </c>
      <c r="L1515">
        <v>7</v>
      </c>
      <c r="M1515" t="str">
        <f>VLOOKUP(D1515,StateLookup!A:A,1,FALSE)</f>
        <v>Montana</v>
      </c>
    </row>
    <row r="1516" spans="1:13" x14ac:dyDescent="0.25">
      <c r="A1516" t="str">
        <f t="shared" si="23"/>
        <v>43908Montana</v>
      </c>
      <c r="B1516" t="s">
        <v>147</v>
      </c>
      <c r="C1516" t="s">
        <v>148</v>
      </c>
      <c r="D1516" t="s">
        <v>89</v>
      </c>
      <c r="F1516" s="6">
        <v>43908</v>
      </c>
      <c r="G1516">
        <v>-27</v>
      </c>
      <c r="H1516">
        <v>5</v>
      </c>
      <c r="I1516">
        <v>10</v>
      </c>
      <c r="J1516">
        <v>-11</v>
      </c>
      <c r="K1516">
        <v>-26</v>
      </c>
      <c r="L1516">
        <v>10</v>
      </c>
      <c r="M1516" t="str">
        <f>VLOOKUP(D1516,StateLookup!A:A,1,FALSE)</f>
        <v>Montana</v>
      </c>
    </row>
    <row r="1517" spans="1:13" x14ac:dyDescent="0.25">
      <c r="A1517" t="str">
        <f t="shared" si="23"/>
        <v>43909Montana</v>
      </c>
      <c r="B1517" t="s">
        <v>147</v>
      </c>
      <c r="C1517" t="s">
        <v>148</v>
      </c>
      <c r="D1517" t="s">
        <v>89</v>
      </c>
      <c r="F1517" s="6">
        <v>43909</v>
      </c>
      <c r="G1517">
        <v>-29</v>
      </c>
      <c r="H1517">
        <v>2</v>
      </c>
      <c r="I1517">
        <v>2</v>
      </c>
      <c r="J1517">
        <v>-14</v>
      </c>
      <c r="K1517">
        <v>-28</v>
      </c>
      <c r="L1517">
        <v>11</v>
      </c>
      <c r="M1517" t="str">
        <f>VLOOKUP(D1517,StateLookup!A:A,1,FALSE)</f>
        <v>Montana</v>
      </c>
    </row>
    <row r="1518" spans="1:13" x14ac:dyDescent="0.25">
      <c r="A1518" t="str">
        <f t="shared" si="23"/>
        <v>43910Montana</v>
      </c>
      <c r="B1518" t="s">
        <v>147</v>
      </c>
      <c r="C1518" t="s">
        <v>148</v>
      </c>
      <c r="D1518" t="s">
        <v>89</v>
      </c>
      <c r="F1518" s="6">
        <v>43910</v>
      </c>
      <c r="G1518">
        <v>-33</v>
      </c>
      <c r="H1518">
        <v>6</v>
      </c>
      <c r="I1518">
        <v>20</v>
      </c>
      <c r="J1518">
        <v>-16</v>
      </c>
      <c r="K1518">
        <v>-29</v>
      </c>
      <c r="L1518">
        <v>12</v>
      </c>
      <c r="M1518" t="str">
        <f>VLOOKUP(D1518,StateLookup!A:A,1,FALSE)</f>
        <v>Montana</v>
      </c>
    </row>
    <row r="1519" spans="1:13" x14ac:dyDescent="0.25">
      <c r="A1519" t="str">
        <f t="shared" si="23"/>
        <v>43911Montana</v>
      </c>
      <c r="B1519" t="s">
        <v>147</v>
      </c>
      <c r="C1519" t="s">
        <v>148</v>
      </c>
      <c r="D1519" t="s">
        <v>89</v>
      </c>
      <c r="F1519" s="6">
        <v>43911</v>
      </c>
      <c r="G1519">
        <v>-41</v>
      </c>
      <c r="H1519">
        <v>1</v>
      </c>
      <c r="I1519">
        <v>34</v>
      </c>
      <c r="J1519">
        <v>-13</v>
      </c>
      <c r="K1519">
        <v>-26</v>
      </c>
      <c r="L1519">
        <v>8</v>
      </c>
      <c r="M1519" t="str">
        <f>VLOOKUP(D1519,StateLookup!A:A,1,FALSE)</f>
        <v>Montana</v>
      </c>
    </row>
    <row r="1520" spans="1:13" x14ac:dyDescent="0.25">
      <c r="A1520" t="str">
        <f t="shared" si="23"/>
        <v>43912Montana</v>
      </c>
      <c r="B1520" t="s">
        <v>147</v>
      </c>
      <c r="C1520" t="s">
        <v>148</v>
      </c>
      <c r="D1520" t="s">
        <v>89</v>
      </c>
      <c r="F1520" s="6">
        <v>43912</v>
      </c>
      <c r="G1520">
        <v>-39</v>
      </c>
      <c r="H1520">
        <v>-7</v>
      </c>
      <c r="I1520">
        <v>38</v>
      </c>
      <c r="J1520">
        <v>-20</v>
      </c>
      <c r="K1520">
        <v>-29</v>
      </c>
      <c r="L1520">
        <v>7</v>
      </c>
      <c r="M1520" t="str">
        <f>VLOOKUP(D1520,StateLookup!A:A,1,FALSE)</f>
        <v>Montana</v>
      </c>
    </row>
    <row r="1521" spans="1:13" x14ac:dyDescent="0.25">
      <c r="A1521" t="str">
        <f t="shared" si="23"/>
        <v>43913Montana</v>
      </c>
      <c r="B1521" t="s">
        <v>147</v>
      </c>
      <c r="C1521" t="s">
        <v>148</v>
      </c>
      <c r="D1521" t="s">
        <v>89</v>
      </c>
      <c r="F1521" s="6">
        <v>43913</v>
      </c>
      <c r="G1521">
        <v>-32</v>
      </c>
      <c r="H1521">
        <v>-5</v>
      </c>
      <c r="I1521">
        <v>31</v>
      </c>
      <c r="J1521">
        <v>-24</v>
      </c>
      <c r="K1521">
        <v>-31</v>
      </c>
      <c r="L1521">
        <v>11</v>
      </c>
      <c r="M1521" t="str">
        <f>VLOOKUP(D1521,StateLookup!A:A,1,FALSE)</f>
        <v>Montana</v>
      </c>
    </row>
    <row r="1522" spans="1:13" x14ac:dyDescent="0.25">
      <c r="A1522" t="str">
        <f t="shared" si="23"/>
        <v>43914Montana</v>
      </c>
      <c r="B1522" t="s">
        <v>147</v>
      </c>
      <c r="C1522" t="s">
        <v>148</v>
      </c>
      <c r="D1522" t="s">
        <v>89</v>
      </c>
      <c r="F1522" s="6">
        <v>43914</v>
      </c>
      <c r="G1522">
        <v>-35</v>
      </c>
      <c r="H1522">
        <v>-6</v>
      </c>
      <c r="I1522">
        <v>13</v>
      </c>
      <c r="J1522">
        <v>-22</v>
      </c>
      <c r="K1522">
        <v>-34</v>
      </c>
      <c r="L1522">
        <v>13</v>
      </c>
      <c r="M1522" t="str">
        <f>VLOOKUP(D1522,StateLookup!A:A,1,FALSE)</f>
        <v>Montana</v>
      </c>
    </row>
    <row r="1523" spans="1:13" x14ac:dyDescent="0.25">
      <c r="A1523" t="str">
        <f t="shared" si="23"/>
        <v>43915Montana</v>
      </c>
      <c r="B1523" t="s">
        <v>147</v>
      </c>
      <c r="C1523" t="s">
        <v>148</v>
      </c>
      <c r="D1523" t="s">
        <v>89</v>
      </c>
      <c r="F1523" s="6">
        <v>43915</v>
      </c>
      <c r="G1523">
        <v>-37</v>
      </c>
      <c r="H1523">
        <v>-9</v>
      </c>
      <c r="I1523">
        <v>8</v>
      </c>
      <c r="J1523">
        <v>-24</v>
      </c>
      <c r="K1523">
        <v>-36</v>
      </c>
      <c r="L1523">
        <v>14</v>
      </c>
      <c r="M1523" t="str">
        <f>VLOOKUP(D1523,StateLookup!A:A,1,FALSE)</f>
        <v>Montana</v>
      </c>
    </row>
    <row r="1524" spans="1:13" x14ac:dyDescent="0.25">
      <c r="A1524" t="str">
        <f t="shared" si="23"/>
        <v>43916Montana</v>
      </c>
      <c r="B1524" t="s">
        <v>147</v>
      </c>
      <c r="C1524" t="s">
        <v>148</v>
      </c>
      <c r="D1524" t="s">
        <v>89</v>
      </c>
      <c r="F1524" s="6">
        <v>43916</v>
      </c>
      <c r="G1524">
        <v>-33</v>
      </c>
      <c r="H1524">
        <v>2</v>
      </c>
      <c r="I1524">
        <v>21</v>
      </c>
      <c r="J1524">
        <v>-26</v>
      </c>
      <c r="K1524">
        <v>-36</v>
      </c>
      <c r="L1524">
        <v>14</v>
      </c>
      <c r="M1524" t="str">
        <f>VLOOKUP(D1524,StateLookup!A:A,1,FALSE)</f>
        <v>Montana</v>
      </c>
    </row>
    <row r="1525" spans="1:13" x14ac:dyDescent="0.25">
      <c r="A1525" t="str">
        <f t="shared" si="23"/>
        <v>43917Montana</v>
      </c>
      <c r="B1525" t="s">
        <v>147</v>
      </c>
      <c r="C1525" t="s">
        <v>148</v>
      </c>
      <c r="D1525" t="s">
        <v>89</v>
      </c>
      <c r="F1525" s="6">
        <v>43917</v>
      </c>
      <c r="G1525">
        <v>-35</v>
      </c>
      <c r="H1525">
        <v>8</v>
      </c>
      <c r="I1525">
        <v>8</v>
      </c>
      <c r="J1525">
        <v>-29</v>
      </c>
      <c r="K1525">
        <v>-36</v>
      </c>
      <c r="L1525">
        <v>15</v>
      </c>
      <c r="M1525" t="str">
        <f>VLOOKUP(D1525,StateLookup!A:A,1,FALSE)</f>
        <v>Montana</v>
      </c>
    </row>
    <row r="1526" spans="1:13" x14ac:dyDescent="0.25">
      <c r="A1526" t="str">
        <f t="shared" si="23"/>
        <v>43918Montana</v>
      </c>
      <c r="B1526" t="s">
        <v>147</v>
      </c>
      <c r="C1526" t="s">
        <v>148</v>
      </c>
      <c r="D1526" t="s">
        <v>89</v>
      </c>
      <c r="F1526" s="6">
        <v>43918</v>
      </c>
      <c r="G1526">
        <v>-59</v>
      </c>
      <c r="H1526">
        <v>-25</v>
      </c>
      <c r="I1526">
        <v>-2</v>
      </c>
      <c r="J1526">
        <v>-37</v>
      </c>
      <c r="K1526">
        <v>-36</v>
      </c>
      <c r="L1526">
        <v>13</v>
      </c>
      <c r="M1526" t="str">
        <f>VLOOKUP(D1526,StateLookup!A:A,1,FALSE)</f>
        <v>Montana</v>
      </c>
    </row>
    <row r="1527" spans="1:13" x14ac:dyDescent="0.25">
      <c r="A1527" t="str">
        <f t="shared" si="23"/>
        <v>43919Montana</v>
      </c>
      <c r="B1527" t="s">
        <v>147</v>
      </c>
      <c r="C1527" t="s">
        <v>148</v>
      </c>
      <c r="D1527" t="s">
        <v>89</v>
      </c>
      <c r="F1527" s="6">
        <v>43919</v>
      </c>
      <c r="G1527">
        <v>-51</v>
      </c>
      <c r="H1527">
        <v>-25</v>
      </c>
      <c r="I1527">
        <v>28</v>
      </c>
      <c r="J1527">
        <v>-37</v>
      </c>
      <c r="K1527">
        <v>-37</v>
      </c>
      <c r="L1527">
        <v>10</v>
      </c>
      <c r="M1527" t="str">
        <f>VLOOKUP(D1527,StateLookup!A:A,1,FALSE)</f>
        <v>Montana</v>
      </c>
    </row>
    <row r="1528" spans="1:13" x14ac:dyDescent="0.25">
      <c r="A1528" t="str">
        <f t="shared" si="23"/>
        <v>43920Montana</v>
      </c>
      <c r="B1528" t="s">
        <v>147</v>
      </c>
      <c r="C1528" t="s">
        <v>148</v>
      </c>
      <c r="D1528" t="s">
        <v>89</v>
      </c>
      <c r="F1528" s="6">
        <v>43920</v>
      </c>
      <c r="G1528">
        <v>-42</v>
      </c>
      <c r="H1528">
        <v>-19</v>
      </c>
      <c r="I1528">
        <v>19</v>
      </c>
      <c r="J1528">
        <v>-36</v>
      </c>
      <c r="K1528">
        <v>-40</v>
      </c>
      <c r="L1528">
        <v>14</v>
      </c>
      <c r="M1528" t="str">
        <f>VLOOKUP(D1528,StateLookup!A:A,1,FALSE)</f>
        <v>Montana</v>
      </c>
    </row>
    <row r="1529" spans="1:13" x14ac:dyDescent="0.25">
      <c r="A1529" t="str">
        <f t="shared" si="23"/>
        <v>43921Montana</v>
      </c>
      <c r="B1529" t="s">
        <v>147</v>
      </c>
      <c r="C1529" t="s">
        <v>148</v>
      </c>
      <c r="D1529" t="s">
        <v>89</v>
      </c>
      <c r="F1529" s="6">
        <v>43921</v>
      </c>
      <c r="G1529">
        <v>-45</v>
      </c>
      <c r="H1529">
        <v>-18</v>
      </c>
      <c r="I1529">
        <v>-6</v>
      </c>
      <c r="J1529">
        <v>-35</v>
      </c>
      <c r="K1529">
        <v>-42</v>
      </c>
      <c r="L1529">
        <v>17</v>
      </c>
      <c r="M1529" t="str">
        <f>VLOOKUP(D1529,StateLookup!A:A,1,FALSE)</f>
        <v>Montana</v>
      </c>
    </row>
    <row r="1530" spans="1:13" x14ac:dyDescent="0.25">
      <c r="A1530" t="str">
        <f t="shared" si="23"/>
        <v>43922Montana</v>
      </c>
      <c r="B1530" t="s">
        <v>147</v>
      </c>
      <c r="C1530" t="s">
        <v>148</v>
      </c>
      <c r="D1530" t="s">
        <v>89</v>
      </c>
      <c r="F1530" s="6">
        <v>43922</v>
      </c>
      <c r="G1530">
        <v>-47</v>
      </c>
      <c r="H1530">
        <v>-18</v>
      </c>
      <c r="I1530">
        <v>-22</v>
      </c>
      <c r="J1530">
        <v>-37</v>
      </c>
      <c r="K1530">
        <v>-44</v>
      </c>
      <c r="L1530">
        <v>18</v>
      </c>
      <c r="M1530" t="str">
        <f>VLOOKUP(D1530,StateLookup!A:A,1,FALSE)</f>
        <v>Montana</v>
      </c>
    </row>
    <row r="1531" spans="1:13" x14ac:dyDescent="0.25">
      <c r="A1531" t="str">
        <f t="shared" si="23"/>
        <v>43923Montana</v>
      </c>
      <c r="B1531" t="s">
        <v>147</v>
      </c>
      <c r="C1531" t="s">
        <v>148</v>
      </c>
      <c r="D1531" t="s">
        <v>89</v>
      </c>
      <c r="F1531" s="6">
        <v>43923</v>
      </c>
      <c r="G1531">
        <v>-45</v>
      </c>
      <c r="H1531">
        <v>-15</v>
      </c>
      <c r="I1531">
        <v>-11</v>
      </c>
      <c r="J1531">
        <v>-39</v>
      </c>
      <c r="K1531">
        <v>-44</v>
      </c>
      <c r="L1531">
        <v>18</v>
      </c>
      <c r="M1531" t="str">
        <f>VLOOKUP(D1531,StateLookup!A:A,1,FALSE)</f>
        <v>Montana</v>
      </c>
    </row>
    <row r="1532" spans="1:13" x14ac:dyDescent="0.25">
      <c r="A1532" t="str">
        <f t="shared" si="23"/>
        <v>43924Montana</v>
      </c>
      <c r="B1532" t="s">
        <v>147</v>
      </c>
      <c r="C1532" t="s">
        <v>148</v>
      </c>
      <c r="D1532" t="s">
        <v>89</v>
      </c>
      <c r="F1532" s="6">
        <v>43924</v>
      </c>
      <c r="G1532">
        <v>-44</v>
      </c>
      <c r="H1532">
        <v>-9</v>
      </c>
      <c r="I1532">
        <v>-9</v>
      </c>
      <c r="J1532">
        <v>-38</v>
      </c>
      <c r="K1532">
        <v>-42</v>
      </c>
      <c r="L1532">
        <v>19</v>
      </c>
      <c r="M1532" t="str">
        <f>VLOOKUP(D1532,StateLookup!A:A,1,FALSE)</f>
        <v>Montana</v>
      </c>
    </row>
    <row r="1533" spans="1:13" x14ac:dyDescent="0.25">
      <c r="A1533" t="str">
        <f t="shared" si="23"/>
        <v>43925Montana</v>
      </c>
      <c r="B1533" t="s">
        <v>147</v>
      </c>
      <c r="C1533" t="s">
        <v>148</v>
      </c>
      <c r="D1533" t="s">
        <v>89</v>
      </c>
      <c r="F1533" s="6">
        <v>43925</v>
      </c>
      <c r="G1533">
        <v>-49</v>
      </c>
      <c r="H1533">
        <v>-13</v>
      </c>
      <c r="I1533">
        <v>7</v>
      </c>
      <c r="J1533">
        <v>-37</v>
      </c>
      <c r="K1533">
        <v>-36</v>
      </c>
      <c r="L1533">
        <v>12</v>
      </c>
      <c r="M1533" t="str">
        <f>VLOOKUP(D1533,StateLookup!A:A,1,FALSE)</f>
        <v>Montana</v>
      </c>
    </row>
    <row r="1534" spans="1:13" x14ac:dyDescent="0.25">
      <c r="A1534" t="str">
        <f t="shared" si="23"/>
        <v>43926Montana</v>
      </c>
      <c r="B1534" t="s">
        <v>147</v>
      </c>
      <c r="C1534" t="s">
        <v>148</v>
      </c>
      <c r="D1534" t="s">
        <v>89</v>
      </c>
      <c r="F1534" s="6">
        <v>43926</v>
      </c>
      <c r="G1534">
        <v>-45</v>
      </c>
      <c r="H1534">
        <v>-17</v>
      </c>
      <c r="I1534">
        <v>23</v>
      </c>
      <c r="J1534">
        <v>-40</v>
      </c>
      <c r="K1534">
        <v>-36</v>
      </c>
      <c r="L1534">
        <v>9</v>
      </c>
      <c r="M1534" t="str">
        <f>VLOOKUP(D1534,StateLookup!A:A,1,FALSE)</f>
        <v>Montana</v>
      </c>
    </row>
    <row r="1535" spans="1:13" x14ac:dyDescent="0.25">
      <c r="A1535" t="str">
        <f t="shared" si="23"/>
        <v>43927Montana</v>
      </c>
      <c r="B1535" t="s">
        <v>147</v>
      </c>
      <c r="C1535" t="s">
        <v>148</v>
      </c>
      <c r="D1535" t="s">
        <v>89</v>
      </c>
      <c r="F1535" s="6">
        <v>43927</v>
      </c>
      <c r="G1535">
        <v>-37</v>
      </c>
      <c r="H1535">
        <v>-11</v>
      </c>
      <c r="I1535">
        <v>27</v>
      </c>
      <c r="J1535">
        <v>-37</v>
      </c>
      <c r="K1535">
        <v>-40</v>
      </c>
      <c r="L1535">
        <v>14</v>
      </c>
      <c r="M1535" t="str">
        <f>VLOOKUP(D1535,StateLookup!A:A,1,FALSE)</f>
        <v>Montana</v>
      </c>
    </row>
    <row r="1536" spans="1:13" x14ac:dyDescent="0.25">
      <c r="A1536" t="str">
        <f t="shared" si="23"/>
        <v>43928Montana</v>
      </c>
      <c r="B1536" t="s">
        <v>147</v>
      </c>
      <c r="C1536" t="s">
        <v>148</v>
      </c>
      <c r="D1536" t="s">
        <v>89</v>
      </c>
      <c r="F1536" s="6">
        <v>43928</v>
      </c>
      <c r="G1536">
        <v>-38</v>
      </c>
      <c r="H1536">
        <v>-11</v>
      </c>
      <c r="I1536">
        <v>39</v>
      </c>
      <c r="J1536">
        <v>-33</v>
      </c>
      <c r="K1536">
        <v>-43</v>
      </c>
      <c r="L1536">
        <v>15</v>
      </c>
      <c r="M1536" t="str">
        <f>VLOOKUP(D1536,StateLookup!A:A,1,FALSE)</f>
        <v>Montana</v>
      </c>
    </row>
    <row r="1537" spans="1:13" x14ac:dyDescent="0.25">
      <c r="A1537" t="str">
        <f t="shared" si="23"/>
        <v>43929Montana</v>
      </c>
      <c r="B1537" t="s">
        <v>147</v>
      </c>
      <c r="C1537" t="s">
        <v>148</v>
      </c>
      <c r="D1537" t="s">
        <v>89</v>
      </c>
      <c r="F1537" s="6">
        <v>43929</v>
      </c>
      <c r="G1537">
        <v>-37</v>
      </c>
      <c r="H1537">
        <v>-9</v>
      </c>
      <c r="I1537">
        <v>56</v>
      </c>
      <c r="J1537">
        <v>-33</v>
      </c>
      <c r="K1537">
        <v>-43</v>
      </c>
      <c r="L1537">
        <v>15</v>
      </c>
      <c r="M1537" t="str">
        <f>VLOOKUP(D1537,StateLookup!A:A,1,FALSE)</f>
        <v>Montana</v>
      </c>
    </row>
    <row r="1538" spans="1:13" x14ac:dyDescent="0.25">
      <c r="A1538" t="str">
        <f t="shared" si="23"/>
        <v>43930Montana</v>
      </c>
      <c r="B1538" t="s">
        <v>147</v>
      </c>
      <c r="C1538" t="s">
        <v>148</v>
      </c>
      <c r="D1538" t="s">
        <v>89</v>
      </c>
      <c r="F1538" s="6">
        <v>43930</v>
      </c>
      <c r="G1538">
        <v>-35</v>
      </c>
      <c r="H1538">
        <v>-6</v>
      </c>
      <c r="I1538">
        <v>78</v>
      </c>
      <c r="J1538">
        <v>-33</v>
      </c>
      <c r="K1538">
        <v>-43</v>
      </c>
      <c r="L1538">
        <v>14</v>
      </c>
      <c r="M1538" t="str">
        <f>VLOOKUP(D1538,StateLookup!A:A,1,FALSE)</f>
        <v>Montana</v>
      </c>
    </row>
    <row r="1539" spans="1:13" x14ac:dyDescent="0.25">
      <c r="A1539" t="str">
        <f t="shared" ref="A1539:A1602" si="24">F1539&amp;D1539</f>
        <v>43931Montana</v>
      </c>
      <c r="B1539" t="s">
        <v>147</v>
      </c>
      <c r="C1539" t="s">
        <v>148</v>
      </c>
      <c r="D1539" t="s">
        <v>89</v>
      </c>
      <c r="F1539" s="6">
        <v>43931</v>
      </c>
      <c r="G1539">
        <v>-38</v>
      </c>
      <c r="H1539">
        <v>-3</v>
      </c>
      <c r="I1539">
        <v>44</v>
      </c>
      <c r="J1539">
        <v>-34</v>
      </c>
      <c r="K1539">
        <v>-45</v>
      </c>
      <c r="L1539">
        <v>16</v>
      </c>
      <c r="M1539" t="str">
        <f>VLOOKUP(D1539,StateLookup!A:A,1,FALSE)</f>
        <v>Montana</v>
      </c>
    </row>
    <row r="1540" spans="1:13" x14ac:dyDescent="0.25">
      <c r="A1540" t="str">
        <f t="shared" si="24"/>
        <v>43932Montana</v>
      </c>
      <c r="B1540" t="s">
        <v>147</v>
      </c>
      <c r="C1540" t="s">
        <v>148</v>
      </c>
      <c r="D1540" t="s">
        <v>89</v>
      </c>
      <c r="F1540" s="6">
        <v>43932</v>
      </c>
      <c r="G1540">
        <v>-55</v>
      </c>
      <c r="H1540">
        <v>-11</v>
      </c>
      <c r="I1540">
        <v>-51</v>
      </c>
      <c r="J1540">
        <v>-46</v>
      </c>
      <c r="K1540">
        <v>-39</v>
      </c>
      <c r="L1540">
        <v>15</v>
      </c>
      <c r="M1540" t="str">
        <f>VLOOKUP(D1540,StateLookup!A:A,1,FALSE)</f>
        <v>Montana</v>
      </c>
    </row>
    <row r="1541" spans="1:13" x14ac:dyDescent="0.25">
      <c r="A1541" t="str">
        <f t="shared" si="24"/>
        <v>43876Nebraska</v>
      </c>
      <c r="B1541" t="s">
        <v>147</v>
      </c>
      <c r="C1541" t="s">
        <v>148</v>
      </c>
      <c r="D1541" t="s">
        <v>90</v>
      </c>
      <c r="F1541" s="6">
        <v>43876</v>
      </c>
      <c r="G1541">
        <v>9</v>
      </c>
      <c r="H1541">
        <v>5</v>
      </c>
      <c r="I1541">
        <v>37</v>
      </c>
      <c r="J1541">
        <v>-1</v>
      </c>
      <c r="K1541">
        <v>-1</v>
      </c>
      <c r="L1541">
        <v>-1</v>
      </c>
      <c r="M1541" t="str">
        <f>VLOOKUP(D1541,StateLookup!A:A,1,FALSE)</f>
        <v>Nebraska</v>
      </c>
    </row>
    <row r="1542" spans="1:13" x14ac:dyDescent="0.25">
      <c r="A1542" t="str">
        <f t="shared" si="24"/>
        <v>43877Nebraska</v>
      </c>
      <c r="B1542" t="s">
        <v>147</v>
      </c>
      <c r="C1542" t="s">
        <v>148</v>
      </c>
      <c r="D1542" t="s">
        <v>90</v>
      </c>
      <c r="F1542" s="6">
        <v>43877</v>
      </c>
      <c r="G1542">
        <v>11</v>
      </c>
      <c r="H1542">
        <v>8</v>
      </c>
      <c r="I1542">
        <v>44</v>
      </c>
      <c r="J1542">
        <v>0</v>
      </c>
      <c r="K1542">
        <v>4</v>
      </c>
      <c r="L1542">
        <v>-1</v>
      </c>
      <c r="M1542" t="str">
        <f>VLOOKUP(D1542,StateLookup!A:A,1,FALSE)</f>
        <v>Nebraska</v>
      </c>
    </row>
    <row r="1543" spans="1:13" x14ac:dyDescent="0.25">
      <c r="A1543" t="str">
        <f t="shared" si="24"/>
        <v>43878Nebraska</v>
      </c>
      <c r="B1543" t="s">
        <v>147</v>
      </c>
      <c r="C1543" t="s">
        <v>148</v>
      </c>
      <c r="D1543" t="s">
        <v>90</v>
      </c>
      <c r="F1543" s="6">
        <v>43878</v>
      </c>
      <c r="G1543">
        <v>7</v>
      </c>
      <c r="H1543">
        <v>1</v>
      </c>
      <c r="I1543">
        <v>13</v>
      </c>
      <c r="J1543">
        <v>1</v>
      </c>
      <c r="K1543">
        <v>-14</v>
      </c>
      <c r="L1543">
        <v>4</v>
      </c>
      <c r="M1543" t="str">
        <f>VLOOKUP(D1543,StateLookup!A:A,1,FALSE)</f>
        <v>Nebraska</v>
      </c>
    </row>
    <row r="1544" spans="1:13" x14ac:dyDescent="0.25">
      <c r="A1544" t="str">
        <f t="shared" si="24"/>
        <v>43879Nebraska</v>
      </c>
      <c r="B1544" t="s">
        <v>147</v>
      </c>
      <c r="C1544" t="s">
        <v>148</v>
      </c>
      <c r="D1544" t="s">
        <v>90</v>
      </c>
      <c r="F1544" s="6">
        <v>43879</v>
      </c>
      <c r="G1544">
        <v>5</v>
      </c>
      <c r="H1544">
        <v>2</v>
      </c>
      <c r="I1544">
        <v>24</v>
      </c>
      <c r="J1544">
        <v>6</v>
      </c>
      <c r="K1544">
        <v>2</v>
      </c>
      <c r="L1544">
        <v>0</v>
      </c>
      <c r="M1544" t="str">
        <f>VLOOKUP(D1544,StateLookup!A:A,1,FALSE)</f>
        <v>Nebraska</v>
      </c>
    </row>
    <row r="1545" spans="1:13" x14ac:dyDescent="0.25">
      <c r="A1545" t="str">
        <f t="shared" si="24"/>
        <v>43880Nebraska</v>
      </c>
      <c r="B1545" t="s">
        <v>147</v>
      </c>
      <c r="C1545" t="s">
        <v>148</v>
      </c>
      <c r="D1545" t="s">
        <v>90</v>
      </c>
      <c r="F1545" s="6">
        <v>43880</v>
      </c>
      <c r="G1545">
        <v>-6</v>
      </c>
      <c r="H1545">
        <v>-3</v>
      </c>
      <c r="I1545">
        <v>-6</v>
      </c>
      <c r="J1545">
        <v>-2</v>
      </c>
      <c r="K1545">
        <v>1</v>
      </c>
      <c r="L1545">
        <v>1</v>
      </c>
      <c r="M1545" t="str">
        <f>VLOOKUP(D1545,StateLookup!A:A,1,FALSE)</f>
        <v>Nebraska</v>
      </c>
    </row>
    <row r="1546" spans="1:13" x14ac:dyDescent="0.25">
      <c r="A1546" t="str">
        <f t="shared" si="24"/>
        <v>43881Nebraska</v>
      </c>
      <c r="B1546" t="s">
        <v>147</v>
      </c>
      <c r="C1546" t="s">
        <v>148</v>
      </c>
      <c r="D1546" t="s">
        <v>90</v>
      </c>
      <c r="F1546" s="6">
        <v>43881</v>
      </c>
      <c r="G1546">
        <v>1</v>
      </c>
      <c r="H1546">
        <v>-1</v>
      </c>
      <c r="I1546">
        <v>4</v>
      </c>
      <c r="J1546">
        <v>3</v>
      </c>
      <c r="K1546">
        <v>1</v>
      </c>
      <c r="L1546">
        <v>1</v>
      </c>
      <c r="M1546" t="str">
        <f>VLOOKUP(D1546,StateLookup!A:A,1,FALSE)</f>
        <v>Nebraska</v>
      </c>
    </row>
    <row r="1547" spans="1:13" x14ac:dyDescent="0.25">
      <c r="A1547" t="str">
        <f t="shared" si="24"/>
        <v>43882Nebraska</v>
      </c>
      <c r="B1547" t="s">
        <v>147</v>
      </c>
      <c r="C1547" t="s">
        <v>148</v>
      </c>
      <c r="D1547" t="s">
        <v>90</v>
      </c>
      <c r="F1547" s="6">
        <v>43882</v>
      </c>
      <c r="G1547">
        <v>8</v>
      </c>
      <c r="H1547">
        <v>3</v>
      </c>
      <c r="I1547">
        <v>21</v>
      </c>
      <c r="J1547">
        <v>7</v>
      </c>
      <c r="K1547">
        <v>2</v>
      </c>
      <c r="L1547">
        <v>-1</v>
      </c>
      <c r="M1547" t="str">
        <f>VLOOKUP(D1547,StateLookup!A:A,1,FALSE)</f>
        <v>Nebraska</v>
      </c>
    </row>
    <row r="1548" spans="1:13" x14ac:dyDescent="0.25">
      <c r="A1548" t="str">
        <f t="shared" si="24"/>
        <v>43883Nebraska</v>
      </c>
      <c r="B1548" t="s">
        <v>147</v>
      </c>
      <c r="C1548" t="s">
        <v>148</v>
      </c>
      <c r="D1548" t="s">
        <v>90</v>
      </c>
      <c r="F1548" s="6">
        <v>43883</v>
      </c>
      <c r="G1548">
        <v>11</v>
      </c>
      <c r="H1548">
        <v>6</v>
      </c>
      <c r="I1548">
        <v>73</v>
      </c>
      <c r="J1548">
        <v>8</v>
      </c>
      <c r="K1548">
        <v>0</v>
      </c>
      <c r="L1548">
        <v>-2</v>
      </c>
      <c r="M1548" t="str">
        <f>VLOOKUP(D1548,StateLookup!A:A,1,FALSE)</f>
        <v>Nebraska</v>
      </c>
    </row>
    <row r="1549" spans="1:13" x14ac:dyDescent="0.25">
      <c r="A1549" t="str">
        <f t="shared" si="24"/>
        <v>43884Nebraska</v>
      </c>
      <c r="B1549" t="s">
        <v>147</v>
      </c>
      <c r="C1549" t="s">
        <v>148</v>
      </c>
      <c r="D1549" t="s">
        <v>90</v>
      </c>
      <c r="F1549" s="6">
        <v>43884</v>
      </c>
      <c r="G1549">
        <v>11</v>
      </c>
      <c r="H1549">
        <v>6</v>
      </c>
      <c r="I1549">
        <v>43</v>
      </c>
      <c r="J1549">
        <v>7</v>
      </c>
      <c r="K1549">
        <v>5</v>
      </c>
      <c r="L1549">
        <v>-1</v>
      </c>
      <c r="M1549" t="str">
        <f>VLOOKUP(D1549,StateLookup!A:A,1,FALSE)</f>
        <v>Nebraska</v>
      </c>
    </row>
    <row r="1550" spans="1:13" x14ac:dyDescent="0.25">
      <c r="A1550" t="str">
        <f t="shared" si="24"/>
        <v>43885Nebraska</v>
      </c>
      <c r="B1550" t="s">
        <v>147</v>
      </c>
      <c r="C1550" t="s">
        <v>148</v>
      </c>
      <c r="D1550" t="s">
        <v>90</v>
      </c>
      <c r="F1550" s="6">
        <v>43885</v>
      </c>
      <c r="G1550">
        <v>4</v>
      </c>
      <c r="H1550">
        <v>6</v>
      </c>
      <c r="I1550">
        <v>24</v>
      </c>
      <c r="J1550">
        <v>4</v>
      </c>
      <c r="K1550">
        <v>3</v>
      </c>
      <c r="L1550">
        <v>0</v>
      </c>
      <c r="M1550" t="str">
        <f>VLOOKUP(D1550,StateLookup!A:A,1,FALSE)</f>
        <v>Nebraska</v>
      </c>
    </row>
    <row r="1551" spans="1:13" x14ac:dyDescent="0.25">
      <c r="A1551" t="str">
        <f t="shared" si="24"/>
        <v>43886Nebraska</v>
      </c>
      <c r="B1551" t="s">
        <v>147</v>
      </c>
      <c r="C1551" t="s">
        <v>148</v>
      </c>
      <c r="D1551" t="s">
        <v>90</v>
      </c>
      <c r="F1551" s="6">
        <v>43886</v>
      </c>
      <c r="G1551">
        <v>2</v>
      </c>
      <c r="H1551">
        <v>-3</v>
      </c>
      <c r="I1551">
        <v>10</v>
      </c>
      <c r="J1551">
        <v>0</v>
      </c>
      <c r="K1551">
        <v>1</v>
      </c>
      <c r="L1551">
        <v>1</v>
      </c>
      <c r="M1551" t="str">
        <f>VLOOKUP(D1551,StateLookup!A:A,1,FALSE)</f>
        <v>Nebraska</v>
      </c>
    </row>
    <row r="1552" spans="1:13" x14ac:dyDescent="0.25">
      <c r="A1552" t="str">
        <f t="shared" si="24"/>
        <v>43887Nebraska</v>
      </c>
      <c r="B1552" t="s">
        <v>147</v>
      </c>
      <c r="C1552" t="s">
        <v>148</v>
      </c>
      <c r="D1552" t="s">
        <v>90</v>
      </c>
      <c r="F1552" s="6">
        <v>43887</v>
      </c>
      <c r="G1552">
        <v>10</v>
      </c>
      <c r="H1552">
        <v>6</v>
      </c>
      <c r="I1552">
        <v>15</v>
      </c>
      <c r="J1552">
        <v>6</v>
      </c>
      <c r="K1552">
        <v>2</v>
      </c>
      <c r="L1552">
        <v>-1</v>
      </c>
      <c r="M1552" t="str">
        <f>VLOOKUP(D1552,StateLookup!A:A,1,FALSE)</f>
        <v>Nebraska</v>
      </c>
    </row>
    <row r="1553" spans="1:13" x14ac:dyDescent="0.25">
      <c r="A1553" t="str">
        <f t="shared" si="24"/>
        <v>43888Nebraska</v>
      </c>
      <c r="B1553" t="s">
        <v>147</v>
      </c>
      <c r="C1553" t="s">
        <v>148</v>
      </c>
      <c r="D1553" t="s">
        <v>90</v>
      </c>
      <c r="F1553" s="6">
        <v>43888</v>
      </c>
      <c r="G1553">
        <v>6</v>
      </c>
      <c r="H1553">
        <v>2</v>
      </c>
      <c r="I1553">
        <v>14</v>
      </c>
      <c r="J1553">
        <v>7</v>
      </c>
      <c r="K1553">
        <v>2</v>
      </c>
      <c r="L1553">
        <v>0</v>
      </c>
      <c r="M1553" t="str">
        <f>VLOOKUP(D1553,StateLookup!A:A,1,FALSE)</f>
        <v>Nebraska</v>
      </c>
    </row>
    <row r="1554" spans="1:13" x14ac:dyDescent="0.25">
      <c r="A1554" t="str">
        <f t="shared" si="24"/>
        <v>43889Nebraska</v>
      </c>
      <c r="B1554" t="s">
        <v>147</v>
      </c>
      <c r="C1554" t="s">
        <v>148</v>
      </c>
      <c r="D1554" t="s">
        <v>90</v>
      </c>
      <c r="F1554" s="6">
        <v>43889</v>
      </c>
      <c r="G1554">
        <v>12</v>
      </c>
      <c r="H1554">
        <v>9</v>
      </c>
      <c r="I1554">
        <v>33</v>
      </c>
      <c r="J1554">
        <v>11</v>
      </c>
      <c r="K1554">
        <v>4</v>
      </c>
      <c r="L1554">
        <v>-3</v>
      </c>
      <c r="M1554" t="str">
        <f>VLOOKUP(D1554,StateLookup!A:A,1,FALSE)</f>
        <v>Nebraska</v>
      </c>
    </row>
    <row r="1555" spans="1:13" x14ac:dyDescent="0.25">
      <c r="A1555" t="str">
        <f t="shared" si="24"/>
        <v>43890Nebraska</v>
      </c>
      <c r="B1555" t="s">
        <v>147</v>
      </c>
      <c r="C1555" t="s">
        <v>148</v>
      </c>
      <c r="D1555" t="s">
        <v>90</v>
      </c>
      <c r="F1555" s="6">
        <v>43890</v>
      </c>
      <c r="G1555">
        <v>14</v>
      </c>
      <c r="H1555">
        <v>11</v>
      </c>
      <c r="I1555">
        <v>86</v>
      </c>
      <c r="J1555">
        <v>10</v>
      </c>
      <c r="K1555">
        <v>2</v>
      </c>
      <c r="L1555">
        <v>-3</v>
      </c>
      <c r="M1555" t="str">
        <f>VLOOKUP(D1555,StateLookup!A:A,1,FALSE)</f>
        <v>Nebraska</v>
      </c>
    </row>
    <row r="1556" spans="1:13" x14ac:dyDescent="0.25">
      <c r="A1556" t="str">
        <f t="shared" si="24"/>
        <v>43891Nebraska</v>
      </c>
      <c r="B1556" t="s">
        <v>147</v>
      </c>
      <c r="C1556" t="s">
        <v>148</v>
      </c>
      <c r="D1556" t="s">
        <v>90</v>
      </c>
      <c r="F1556" s="6">
        <v>43891</v>
      </c>
      <c r="G1556">
        <v>17</v>
      </c>
      <c r="H1556">
        <v>13</v>
      </c>
      <c r="I1556">
        <v>56</v>
      </c>
      <c r="J1556">
        <v>9</v>
      </c>
      <c r="K1556">
        <v>6</v>
      </c>
      <c r="L1556">
        <v>-2</v>
      </c>
      <c r="M1556" t="str">
        <f>VLOOKUP(D1556,StateLookup!A:A,1,FALSE)</f>
        <v>Nebraska</v>
      </c>
    </row>
    <row r="1557" spans="1:13" x14ac:dyDescent="0.25">
      <c r="A1557" t="str">
        <f t="shared" si="24"/>
        <v>43892Nebraska</v>
      </c>
      <c r="B1557" t="s">
        <v>147</v>
      </c>
      <c r="C1557" t="s">
        <v>148</v>
      </c>
      <c r="D1557" t="s">
        <v>90</v>
      </c>
      <c r="F1557" s="6">
        <v>43892</v>
      </c>
      <c r="G1557">
        <v>9</v>
      </c>
      <c r="H1557">
        <v>8</v>
      </c>
      <c r="I1557">
        <v>28</v>
      </c>
      <c r="J1557">
        <v>3</v>
      </c>
      <c r="K1557">
        <v>3</v>
      </c>
      <c r="L1557">
        <v>-1</v>
      </c>
      <c r="M1557" t="str">
        <f>VLOOKUP(D1557,StateLookup!A:A,1,FALSE)</f>
        <v>Nebraska</v>
      </c>
    </row>
    <row r="1558" spans="1:13" x14ac:dyDescent="0.25">
      <c r="A1558" t="str">
        <f t="shared" si="24"/>
        <v>43893Nebraska</v>
      </c>
      <c r="B1558" t="s">
        <v>147</v>
      </c>
      <c r="C1558" t="s">
        <v>148</v>
      </c>
      <c r="D1558" t="s">
        <v>90</v>
      </c>
      <c r="F1558" s="6">
        <v>43893</v>
      </c>
      <c r="G1558">
        <v>10</v>
      </c>
      <c r="H1558">
        <v>10</v>
      </c>
      <c r="I1558">
        <v>55</v>
      </c>
      <c r="J1558">
        <v>1</v>
      </c>
      <c r="K1558">
        <v>2</v>
      </c>
      <c r="L1558">
        <v>-1</v>
      </c>
      <c r="M1558" t="str">
        <f>VLOOKUP(D1558,StateLookup!A:A,1,FALSE)</f>
        <v>Nebraska</v>
      </c>
    </row>
    <row r="1559" spans="1:13" x14ac:dyDescent="0.25">
      <c r="A1559" t="str">
        <f t="shared" si="24"/>
        <v>43894Nebraska</v>
      </c>
      <c r="B1559" t="s">
        <v>147</v>
      </c>
      <c r="C1559" t="s">
        <v>148</v>
      </c>
      <c r="D1559" t="s">
        <v>90</v>
      </c>
      <c r="F1559" s="6">
        <v>43894</v>
      </c>
      <c r="G1559">
        <v>12</v>
      </c>
      <c r="H1559">
        <v>11</v>
      </c>
      <c r="I1559">
        <v>58</v>
      </c>
      <c r="J1559">
        <v>8</v>
      </c>
      <c r="K1559">
        <v>2</v>
      </c>
      <c r="L1559">
        <v>-2</v>
      </c>
      <c r="M1559" t="str">
        <f>VLOOKUP(D1559,StateLookup!A:A,1,FALSE)</f>
        <v>Nebraska</v>
      </c>
    </row>
    <row r="1560" spans="1:13" x14ac:dyDescent="0.25">
      <c r="A1560" t="str">
        <f t="shared" si="24"/>
        <v>43895Nebraska</v>
      </c>
      <c r="B1560" t="s">
        <v>147</v>
      </c>
      <c r="C1560" t="s">
        <v>148</v>
      </c>
      <c r="D1560" t="s">
        <v>90</v>
      </c>
      <c r="F1560" s="6">
        <v>43895</v>
      </c>
      <c r="G1560">
        <v>8</v>
      </c>
      <c r="H1560">
        <v>6</v>
      </c>
      <c r="I1560">
        <v>23</v>
      </c>
      <c r="J1560">
        <v>8</v>
      </c>
      <c r="K1560">
        <v>1</v>
      </c>
      <c r="L1560">
        <v>-1</v>
      </c>
      <c r="M1560" t="str">
        <f>VLOOKUP(D1560,StateLookup!A:A,1,FALSE)</f>
        <v>Nebraska</v>
      </c>
    </row>
    <row r="1561" spans="1:13" x14ac:dyDescent="0.25">
      <c r="A1561" t="str">
        <f t="shared" si="24"/>
        <v>43896Nebraska</v>
      </c>
      <c r="B1561" t="s">
        <v>147</v>
      </c>
      <c r="C1561" t="s">
        <v>148</v>
      </c>
      <c r="D1561" t="s">
        <v>90</v>
      </c>
      <c r="F1561" s="6">
        <v>43896</v>
      </c>
      <c r="G1561">
        <v>11</v>
      </c>
      <c r="H1561">
        <v>9</v>
      </c>
      <c r="I1561">
        <v>51</v>
      </c>
      <c r="J1561">
        <v>14</v>
      </c>
      <c r="K1561">
        <v>1</v>
      </c>
      <c r="L1561">
        <v>-2</v>
      </c>
      <c r="M1561" t="str">
        <f>VLOOKUP(D1561,StateLookup!A:A,1,FALSE)</f>
        <v>Nebraska</v>
      </c>
    </row>
    <row r="1562" spans="1:13" x14ac:dyDescent="0.25">
      <c r="A1562" t="str">
        <f t="shared" si="24"/>
        <v>43897Nebraska</v>
      </c>
      <c r="B1562" t="s">
        <v>147</v>
      </c>
      <c r="C1562" t="s">
        <v>148</v>
      </c>
      <c r="D1562" t="s">
        <v>90</v>
      </c>
      <c r="F1562" s="6">
        <v>43897</v>
      </c>
      <c r="G1562">
        <v>11</v>
      </c>
      <c r="H1562">
        <v>12</v>
      </c>
      <c r="I1562">
        <v>84</v>
      </c>
      <c r="J1562">
        <v>13</v>
      </c>
      <c r="K1562">
        <v>0</v>
      </c>
      <c r="L1562">
        <v>-2</v>
      </c>
      <c r="M1562" t="str">
        <f>VLOOKUP(D1562,StateLookup!A:A,1,FALSE)</f>
        <v>Nebraska</v>
      </c>
    </row>
    <row r="1563" spans="1:13" x14ac:dyDescent="0.25">
      <c r="A1563" t="str">
        <f t="shared" si="24"/>
        <v>43898Nebraska</v>
      </c>
      <c r="B1563" t="s">
        <v>147</v>
      </c>
      <c r="C1563" t="s">
        <v>148</v>
      </c>
      <c r="D1563" t="s">
        <v>90</v>
      </c>
      <c r="F1563" s="6">
        <v>43898</v>
      </c>
      <c r="G1563">
        <v>13</v>
      </c>
      <c r="H1563">
        <v>13</v>
      </c>
      <c r="I1563">
        <v>90</v>
      </c>
      <c r="J1563">
        <v>15</v>
      </c>
      <c r="K1563">
        <v>3</v>
      </c>
      <c r="L1563">
        <v>-2</v>
      </c>
      <c r="M1563" t="str">
        <f>VLOOKUP(D1563,StateLookup!A:A,1,FALSE)</f>
        <v>Nebraska</v>
      </c>
    </row>
    <row r="1564" spans="1:13" x14ac:dyDescent="0.25">
      <c r="A1564" t="str">
        <f t="shared" si="24"/>
        <v>43899Nebraska</v>
      </c>
      <c r="B1564" t="s">
        <v>147</v>
      </c>
      <c r="C1564" t="s">
        <v>148</v>
      </c>
      <c r="D1564" t="s">
        <v>90</v>
      </c>
      <c r="F1564" s="6">
        <v>43899</v>
      </c>
      <c r="G1564">
        <v>2</v>
      </c>
      <c r="H1564">
        <v>5</v>
      </c>
      <c r="I1564">
        <v>-1</v>
      </c>
      <c r="J1564">
        <v>-1</v>
      </c>
      <c r="K1564">
        <v>-4</v>
      </c>
      <c r="L1564">
        <v>2</v>
      </c>
      <c r="M1564" t="str">
        <f>VLOOKUP(D1564,StateLookup!A:A,1,FALSE)</f>
        <v>Nebraska</v>
      </c>
    </row>
    <row r="1565" spans="1:13" x14ac:dyDescent="0.25">
      <c r="A1565" t="str">
        <f t="shared" si="24"/>
        <v>43900Nebraska</v>
      </c>
      <c r="B1565" t="s">
        <v>147</v>
      </c>
      <c r="C1565" t="s">
        <v>148</v>
      </c>
      <c r="D1565" t="s">
        <v>90</v>
      </c>
      <c r="F1565" s="6">
        <v>43900</v>
      </c>
      <c r="G1565">
        <v>5</v>
      </c>
      <c r="H1565">
        <v>6</v>
      </c>
      <c r="I1565">
        <v>29</v>
      </c>
      <c r="J1565">
        <v>4</v>
      </c>
      <c r="K1565">
        <v>-4</v>
      </c>
      <c r="L1565">
        <v>1</v>
      </c>
      <c r="M1565" t="str">
        <f>VLOOKUP(D1565,StateLookup!A:A,1,FALSE)</f>
        <v>Nebraska</v>
      </c>
    </row>
    <row r="1566" spans="1:13" x14ac:dyDescent="0.25">
      <c r="A1566" t="str">
        <f t="shared" si="24"/>
        <v>43901Nebraska</v>
      </c>
      <c r="B1566" t="s">
        <v>147</v>
      </c>
      <c r="C1566" t="s">
        <v>148</v>
      </c>
      <c r="D1566" t="s">
        <v>90</v>
      </c>
      <c r="F1566" s="6">
        <v>43901</v>
      </c>
      <c r="G1566">
        <v>9</v>
      </c>
      <c r="H1566">
        <v>14</v>
      </c>
      <c r="I1566">
        <v>65</v>
      </c>
      <c r="J1566">
        <v>8</v>
      </c>
      <c r="K1566">
        <v>-4</v>
      </c>
      <c r="L1566">
        <v>0</v>
      </c>
      <c r="M1566" t="str">
        <f>VLOOKUP(D1566,StateLookup!A:A,1,FALSE)</f>
        <v>Nebraska</v>
      </c>
    </row>
    <row r="1567" spans="1:13" x14ac:dyDescent="0.25">
      <c r="A1567" t="str">
        <f t="shared" si="24"/>
        <v>43902Nebraska</v>
      </c>
      <c r="B1567" t="s">
        <v>147</v>
      </c>
      <c r="C1567" t="s">
        <v>148</v>
      </c>
      <c r="D1567" t="s">
        <v>90</v>
      </c>
      <c r="F1567" s="6">
        <v>43902</v>
      </c>
      <c r="G1567">
        <v>8</v>
      </c>
      <c r="H1567">
        <v>23</v>
      </c>
      <c r="I1567">
        <v>34</v>
      </c>
      <c r="J1567">
        <v>8</v>
      </c>
      <c r="K1567">
        <v>-7</v>
      </c>
      <c r="L1567">
        <v>2</v>
      </c>
      <c r="M1567" t="str">
        <f>VLOOKUP(D1567,StateLookup!A:A,1,FALSE)</f>
        <v>Nebraska</v>
      </c>
    </row>
    <row r="1568" spans="1:13" x14ac:dyDescent="0.25">
      <c r="A1568" t="str">
        <f t="shared" si="24"/>
        <v>43903Nebraska</v>
      </c>
      <c r="B1568" t="s">
        <v>147</v>
      </c>
      <c r="C1568" t="s">
        <v>148</v>
      </c>
      <c r="D1568" t="s">
        <v>90</v>
      </c>
      <c r="F1568" s="6">
        <v>43903</v>
      </c>
      <c r="G1568">
        <v>3</v>
      </c>
      <c r="H1568">
        <v>32</v>
      </c>
      <c r="I1568">
        <v>16</v>
      </c>
      <c r="J1568">
        <v>2</v>
      </c>
      <c r="K1568">
        <v>-11</v>
      </c>
      <c r="L1568">
        <v>3</v>
      </c>
      <c r="M1568" t="str">
        <f>VLOOKUP(D1568,StateLookup!A:A,1,FALSE)</f>
        <v>Nebraska</v>
      </c>
    </row>
    <row r="1569" spans="1:13" x14ac:dyDescent="0.25">
      <c r="A1569" t="str">
        <f t="shared" si="24"/>
        <v>43904Nebraska</v>
      </c>
      <c r="B1569" t="s">
        <v>147</v>
      </c>
      <c r="C1569" t="s">
        <v>148</v>
      </c>
      <c r="D1569" t="s">
        <v>90</v>
      </c>
      <c r="F1569" s="6">
        <v>43904</v>
      </c>
      <c r="G1569">
        <v>-17</v>
      </c>
      <c r="H1569">
        <v>5</v>
      </c>
      <c r="I1569">
        <v>-25</v>
      </c>
      <c r="J1569">
        <v>-10</v>
      </c>
      <c r="K1569">
        <v>-6</v>
      </c>
      <c r="L1569">
        <v>7</v>
      </c>
      <c r="M1569" t="str">
        <f>VLOOKUP(D1569,StateLookup!A:A,1,FALSE)</f>
        <v>Nebraska</v>
      </c>
    </row>
    <row r="1570" spans="1:13" x14ac:dyDescent="0.25">
      <c r="A1570" t="str">
        <f t="shared" si="24"/>
        <v>43905Nebraska</v>
      </c>
      <c r="B1570" t="s">
        <v>147</v>
      </c>
      <c r="C1570" t="s">
        <v>148</v>
      </c>
      <c r="D1570" t="s">
        <v>90</v>
      </c>
      <c r="F1570" s="6">
        <v>43905</v>
      </c>
      <c r="G1570">
        <v>-12</v>
      </c>
      <c r="H1570">
        <v>10</v>
      </c>
      <c r="I1570">
        <v>-20</v>
      </c>
      <c r="J1570">
        <v>-5</v>
      </c>
      <c r="K1570">
        <v>-2</v>
      </c>
      <c r="L1570">
        <v>4</v>
      </c>
      <c r="M1570" t="str">
        <f>VLOOKUP(D1570,StateLookup!A:A,1,FALSE)</f>
        <v>Nebraska</v>
      </c>
    </row>
    <row r="1571" spans="1:13" x14ac:dyDescent="0.25">
      <c r="A1571" t="str">
        <f t="shared" si="24"/>
        <v>43906Nebraska</v>
      </c>
      <c r="B1571" t="s">
        <v>147</v>
      </c>
      <c r="C1571" t="s">
        <v>148</v>
      </c>
      <c r="D1571" t="s">
        <v>90</v>
      </c>
      <c r="F1571" s="6">
        <v>43906</v>
      </c>
      <c r="G1571">
        <v>-5</v>
      </c>
      <c r="H1571">
        <v>29</v>
      </c>
      <c r="I1571">
        <v>8</v>
      </c>
      <c r="J1571">
        <v>-4</v>
      </c>
      <c r="K1571">
        <v>-14</v>
      </c>
      <c r="L1571">
        <v>7</v>
      </c>
      <c r="M1571" t="str">
        <f>VLOOKUP(D1571,StateLookup!A:A,1,FALSE)</f>
        <v>Nebraska</v>
      </c>
    </row>
    <row r="1572" spans="1:13" x14ac:dyDescent="0.25">
      <c r="A1572" t="str">
        <f t="shared" si="24"/>
        <v>43907Nebraska</v>
      </c>
      <c r="B1572" t="s">
        <v>147</v>
      </c>
      <c r="C1572" t="s">
        <v>148</v>
      </c>
      <c r="D1572" t="s">
        <v>90</v>
      </c>
      <c r="F1572" s="6">
        <v>43907</v>
      </c>
      <c r="G1572">
        <v>-17</v>
      </c>
      <c r="H1572">
        <v>17</v>
      </c>
      <c r="I1572">
        <v>29</v>
      </c>
      <c r="J1572">
        <v>-1</v>
      </c>
      <c r="K1572">
        <v>-20</v>
      </c>
      <c r="L1572">
        <v>10</v>
      </c>
      <c r="M1572" t="str">
        <f>VLOOKUP(D1572,StateLookup!A:A,1,FALSE)</f>
        <v>Nebraska</v>
      </c>
    </row>
    <row r="1573" spans="1:13" x14ac:dyDescent="0.25">
      <c r="A1573" t="str">
        <f t="shared" si="24"/>
        <v>43908Nebraska</v>
      </c>
      <c r="B1573" t="s">
        <v>147</v>
      </c>
      <c r="C1573" t="s">
        <v>148</v>
      </c>
      <c r="D1573" t="s">
        <v>90</v>
      </c>
      <c r="F1573" s="6">
        <v>43908</v>
      </c>
      <c r="G1573">
        <v>-22</v>
      </c>
      <c r="H1573">
        <v>14</v>
      </c>
      <c r="I1573">
        <v>17</v>
      </c>
      <c r="J1573">
        <v>-8</v>
      </c>
      <c r="K1573">
        <v>-24</v>
      </c>
      <c r="L1573">
        <v>11</v>
      </c>
      <c r="M1573" t="str">
        <f>VLOOKUP(D1573,StateLookup!A:A,1,FALSE)</f>
        <v>Nebraska</v>
      </c>
    </row>
    <row r="1574" spans="1:13" x14ac:dyDescent="0.25">
      <c r="A1574" t="str">
        <f t="shared" si="24"/>
        <v>43909Nebraska</v>
      </c>
      <c r="B1574" t="s">
        <v>147</v>
      </c>
      <c r="C1574" t="s">
        <v>148</v>
      </c>
      <c r="D1574" t="s">
        <v>90</v>
      </c>
      <c r="F1574" s="6">
        <v>43909</v>
      </c>
      <c r="G1574">
        <v>-33</v>
      </c>
      <c r="H1574">
        <v>0</v>
      </c>
      <c r="I1574">
        <v>-15</v>
      </c>
      <c r="J1574">
        <v>-22</v>
      </c>
      <c r="K1574">
        <v>-28</v>
      </c>
      <c r="L1574">
        <v>15</v>
      </c>
      <c r="M1574" t="str">
        <f>VLOOKUP(D1574,StateLookup!A:A,1,FALSE)</f>
        <v>Nebraska</v>
      </c>
    </row>
    <row r="1575" spans="1:13" x14ac:dyDescent="0.25">
      <c r="A1575" t="str">
        <f t="shared" si="24"/>
        <v>43910Nebraska</v>
      </c>
      <c r="B1575" t="s">
        <v>147</v>
      </c>
      <c r="C1575" t="s">
        <v>148</v>
      </c>
      <c r="D1575" t="s">
        <v>90</v>
      </c>
      <c r="F1575" s="6">
        <v>43910</v>
      </c>
      <c r="G1575">
        <v>-33</v>
      </c>
      <c r="H1575">
        <v>4</v>
      </c>
      <c r="I1575">
        <v>-15</v>
      </c>
      <c r="J1575">
        <v>-18</v>
      </c>
      <c r="K1575">
        <v>-29</v>
      </c>
      <c r="L1575">
        <v>16</v>
      </c>
      <c r="M1575" t="str">
        <f>VLOOKUP(D1575,StateLookup!A:A,1,FALSE)</f>
        <v>Nebraska</v>
      </c>
    </row>
    <row r="1576" spans="1:13" x14ac:dyDescent="0.25">
      <c r="A1576" t="str">
        <f t="shared" si="24"/>
        <v>43911Nebraska</v>
      </c>
      <c r="B1576" t="s">
        <v>147</v>
      </c>
      <c r="C1576" t="s">
        <v>148</v>
      </c>
      <c r="D1576" t="s">
        <v>90</v>
      </c>
      <c r="F1576" s="6">
        <v>43911</v>
      </c>
      <c r="G1576">
        <v>-38</v>
      </c>
      <c r="H1576">
        <v>0</v>
      </c>
      <c r="I1576">
        <v>15</v>
      </c>
      <c r="J1576">
        <v>-9</v>
      </c>
      <c r="K1576">
        <v>-14</v>
      </c>
      <c r="L1576">
        <v>11</v>
      </c>
      <c r="M1576" t="str">
        <f>VLOOKUP(D1576,StateLookup!A:A,1,FALSE)</f>
        <v>Nebraska</v>
      </c>
    </row>
    <row r="1577" spans="1:13" x14ac:dyDescent="0.25">
      <c r="A1577" t="str">
        <f t="shared" si="24"/>
        <v>43912Nebraska</v>
      </c>
      <c r="B1577" t="s">
        <v>147</v>
      </c>
      <c r="C1577" t="s">
        <v>148</v>
      </c>
      <c r="D1577" t="s">
        <v>90</v>
      </c>
      <c r="F1577" s="6">
        <v>43912</v>
      </c>
      <c r="G1577">
        <v>-40</v>
      </c>
      <c r="H1577">
        <v>-11</v>
      </c>
      <c r="I1577">
        <v>-4</v>
      </c>
      <c r="J1577">
        <v>-21</v>
      </c>
      <c r="K1577">
        <v>-22</v>
      </c>
      <c r="L1577">
        <v>9</v>
      </c>
      <c r="M1577" t="str">
        <f>VLOOKUP(D1577,StateLookup!A:A,1,FALSE)</f>
        <v>Nebraska</v>
      </c>
    </row>
    <row r="1578" spans="1:13" x14ac:dyDescent="0.25">
      <c r="A1578" t="str">
        <f t="shared" si="24"/>
        <v>43913Nebraska</v>
      </c>
      <c r="B1578" t="s">
        <v>147</v>
      </c>
      <c r="C1578" t="s">
        <v>148</v>
      </c>
      <c r="D1578" t="s">
        <v>90</v>
      </c>
      <c r="F1578" s="6">
        <v>43913</v>
      </c>
      <c r="G1578">
        <v>-30</v>
      </c>
      <c r="H1578">
        <v>-4</v>
      </c>
      <c r="I1578">
        <v>29</v>
      </c>
      <c r="J1578">
        <v>-17</v>
      </c>
      <c r="K1578">
        <v>-31</v>
      </c>
      <c r="L1578">
        <v>13</v>
      </c>
      <c r="M1578" t="str">
        <f>VLOOKUP(D1578,StateLookup!A:A,1,FALSE)</f>
        <v>Nebraska</v>
      </c>
    </row>
    <row r="1579" spans="1:13" x14ac:dyDescent="0.25">
      <c r="A1579" t="str">
        <f t="shared" si="24"/>
        <v>43914Nebraska</v>
      </c>
      <c r="B1579" t="s">
        <v>147</v>
      </c>
      <c r="C1579" t="s">
        <v>148</v>
      </c>
      <c r="D1579" t="s">
        <v>90</v>
      </c>
      <c r="F1579" s="6">
        <v>43914</v>
      </c>
      <c r="G1579">
        <v>-32</v>
      </c>
      <c r="H1579">
        <v>-8</v>
      </c>
      <c r="I1579">
        <v>69</v>
      </c>
      <c r="J1579">
        <v>-14</v>
      </c>
      <c r="K1579">
        <v>-33</v>
      </c>
      <c r="L1579">
        <v>15</v>
      </c>
      <c r="M1579" t="str">
        <f>VLOOKUP(D1579,StateLookup!A:A,1,FALSE)</f>
        <v>Nebraska</v>
      </c>
    </row>
    <row r="1580" spans="1:13" x14ac:dyDescent="0.25">
      <c r="A1580" t="str">
        <f t="shared" si="24"/>
        <v>43915Nebraska</v>
      </c>
      <c r="B1580" t="s">
        <v>147</v>
      </c>
      <c r="C1580" t="s">
        <v>148</v>
      </c>
      <c r="D1580" t="s">
        <v>90</v>
      </c>
      <c r="F1580" s="6">
        <v>43915</v>
      </c>
      <c r="G1580">
        <v>-30</v>
      </c>
      <c r="H1580">
        <v>-5</v>
      </c>
      <c r="I1580">
        <v>77</v>
      </c>
      <c r="J1580">
        <v>-13</v>
      </c>
      <c r="K1580">
        <v>-34</v>
      </c>
      <c r="L1580">
        <v>14</v>
      </c>
      <c r="M1580" t="str">
        <f>VLOOKUP(D1580,StateLookup!A:A,1,FALSE)</f>
        <v>Nebraska</v>
      </c>
    </row>
    <row r="1581" spans="1:13" x14ac:dyDescent="0.25">
      <c r="A1581" t="str">
        <f t="shared" si="24"/>
        <v>43916Nebraska</v>
      </c>
      <c r="B1581" t="s">
        <v>147</v>
      </c>
      <c r="C1581" t="s">
        <v>148</v>
      </c>
      <c r="D1581" t="s">
        <v>90</v>
      </c>
      <c r="F1581" s="6">
        <v>43916</v>
      </c>
      <c r="G1581">
        <v>-34</v>
      </c>
      <c r="H1581">
        <v>-10</v>
      </c>
      <c r="I1581">
        <v>37</v>
      </c>
      <c r="J1581">
        <v>-15</v>
      </c>
      <c r="K1581">
        <v>-35</v>
      </c>
      <c r="L1581">
        <v>16</v>
      </c>
      <c r="M1581" t="str">
        <f>VLOOKUP(D1581,StateLookup!A:A,1,FALSE)</f>
        <v>Nebraska</v>
      </c>
    </row>
    <row r="1582" spans="1:13" x14ac:dyDescent="0.25">
      <c r="A1582" t="str">
        <f t="shared" si="24"/>
        <v>43917Nebraska</v>
      </c>
      <c r="B1582" t="s">
        <v>147</v>
      </c>
      <c r="C1582" t="s">
        <v>148</v>
      </c>
      <c r="D1582" t="s">
        <v>90</v>
      </c>
      <c r="F1582" s="6">
        <v>43917</v>
      </c>
      <c r="G1582">
        <v>-34</v>
      </c>
      <c r="H1582">
        <v>-6</v>
      </c>
      <c r="I1582">
        <v>17</v>
      </c>
      <c r="J1582">
        <v>-19</v>
      </c>
      <c r="K1582">
        <v>-34</v>
      </c>
      <c r="L1582">
        <v>17</v>
      </c>
      <c r="M1582" t="str">
        <f>VLOOKUP(D1582,StateLookup!A:A,1,FALSE)</f>
        <v>Nebraska</v>
      </c>
    </row>
    <row r="1583" spans="1:13" x14ac:dyDescent="0.25">
      <c r="A1583" t="str">
        <f t="shared" si="24"/>
        <v>43918Nebraska</v>
      </c>
      <c r="B1583" t="s">
        <v>147</v>
      </c>
      <c r="C1583" t="s">
        <v>148</v>
      </c>
      <c r="D1583" t="s">
        <v>90</v>
      </c>
      <c r="F1583" s="6">
        <v>43918</v>
      </c>
      <c r="G1583">
        <v>-44</v>
      </c>
      <c r="H1583">
        <v>-13</v>
      </c>
      <c r="I1583">
        <v>-18</v>
      </c>
      <c r="J1583">
        <v>-24</v>
      </c>
      <c r="K1583">
        <v>-21</v>
      </c>
      <c r="L1583">
        <v>13</v>
      </c>
      <c r="M1583" t="str">
        <f>VLOOKUP(D1583,StateLookup!A:A,1,FALSE)</f>
        <v>Nebraska</v>
      </c>
    </row>
    <row r="1584" spans="1:13" x14ac:dyDescent="0.25">
      <c r="A1584" t="str">
        <f t="shared" si="24"/>
        <v>43919Nebraska</v>
      </c>
      <c r="B1584" t="s">
        <v>147</v>
      </c>
      <c r="C1584" t="s">
        <v>148</v>
      </c>
      <c r="D1584" t="s">
        <v>90</v>
      </c>
      <c r="F1584" s="6">
        <v>43919</v>
      </c>
      <c r="G1584">
        <v>-34</v>
      </c>
      <c r="H1584">
        <v>-9</v>
      </c>
      <c r="I1584">
        <v>109</v>
      </c>
      <c r="J1584">
        <v>-18</v>
      </c>
      <c r="K1584">
        <v>-24</v>
      </c>
      <c r="L1584">
        <v>8</v>
      </c>
      <c r="M1584" t="str">
        <f>VLOOKUP(D1584,StateLookup!A:A,1,FALSE)</f>
        <v>Nebraska</v>
      </c>
    </row>
    <row r="1585" spans="1:13" x14ac:dyDescent="0.25">
      <c r="A1585" t="str">
        <f t="shared" si="24"/>
        <v>43920Nebraska</v>
      </c>
      <c r="B1585" t="s">
        <v>147</v>
      </c>
      <c r="C1585" t="s">
        <v>148</v>
      </c>
      <c r="D1585" t="s">
        <v>90</v>
      </c>
      <c r="F1585" s="6">
        <v>43920</v>
      </c>
      <c r="G1585">
        <v>-30</v>
      </c>
      <c r="H1585">
        <v>-8</v>
      </c>
      <c r="I1585">
        <v>83</v>
      </c>
      <c r="J1585">
        <v>-18</v>
      </c>
      <c r="K1585">
        <v>-35</v>
      </c>
      <c r="L1585">
        <v>14</v>
      </c>
      <c r="M1585" t="str">
        <f>VLOOKUP(D1585,StateLookup!A:A,1,FALSE)</f>
        <v>Nebraska</v>
      </c>
    </row>
    <row r="1586" spans="1:13" x14ac:dyDescent="0.25">
      <c r="A1586" t="str">
        <f t="shared" si="24"/>
        <v>43921Nebraska</v>
      </c>
      <c r="B1586" t="s">
        <v>147</v>
      </c>
      <c r="C1586" t="s">
        <v>148</v>
      </c>
      <c r="D1586" t="s">
        <v>90</v>
      </c>
      <c r="F1586" s="6">
        <v>43921</v>
      </c>
      <c r="G1586">
        <v>-29</v>
      </c>
      <c r="H1586">
        <v>-7</v>
      </c>
      <c r="I1586">
        <v>99</v>
      </c>
      <c r="J1586">
        <v>-13</v>
      </c>
      <c r="K1586">
        <v>-37</v>
      </c>
      <c r="L1586">
        <v>15</v>
      </c>
      <c r="M1586" t="str">
        <f>VLOOKUP(D1586,StateLookup!A:A,1,FALSE)</f>
        <v>Nebraska</v>
      </c>
    </row>
    <row r="1587" spans="1:13" x14ac:dyDescent="0.25">
      <c r="A1587" t="str">
        <f t="shared" si="24"/>
        <v>43922Nebraska</v>
      </c>
      <c r="B1587" t="s">
        <v>147</v>
      </c>
      <c r="C1587" t="s">
        <v>148</v>
      </c>
      <c r="D1587" t="s">
        <v>90</v>
      </c>
      <c r="F1587" s="6">
        <v>43922</v>
      </c>
      <c r="G1587">
        <v>-27</v>
      </c>
      <c r="H1587">
        <v>2</v>
      </c>
      <c r="I1587">
        <v>98</v>
      </c>
      <c r="J1587">
        <v>-13</v>
      </c>
      <c r="K1587">
        <v>-38</v>
      </c>
      <c r="L1587">
        <v>15</v>
      </c>
      <c r="M1587" t="str">
        <f>VLOOKUP(D1587,StateLookup!A:A,1,FALSE)</f>
        <v>Nebraska</v>
      </c>
    </row>
    <row r="1588" spans="1:13" x14ac:dyDescent="0.25">
      <c r="A1588" t="str">
        <f t="shared" si="24"/>
        <v>43923Nebraska</v>
      </c>
      <c r="B1588" t="s">
        <v>147</v>
      </c>
      <c r="C1588" t="s">
        <v>148</v>
      </c>
      <c r="D1588" t="s">
        <v>90</v>
      </c>
      <c r="F1588" s="6">
        <v>43923</v>
      </c>
      <c r="G1588">
        <v>-40</v>
      </c>
      <c r="H1588">
        <v>-9</v>
      </c>
      <c r="I1588">
        <v>-2</v>
      </c>
      <c r="J1588">
        <v>-22</v>
      </c>
      <c r="K1588">
        <v>-39</v>
      </c>
      <c r="L1588">
        <v>19</v>
      </c>
      <c r="M1588" t="str">
        <f>VLOOKUP(D1588,StateLookup!A:A,1,FALSE)</f>
        <v>Nebraska</v>
      </c>
    </row>
    <row r="1589" spans="1:13" x14ac:dyDescent="0.25">
      <c r="A1589" t="str">
        <f t="shared" si="24"/>
        <v>43924Nebraska</v>
      </c>
      <c r="B1589" t="s">
        <v>147</v>
      </c>
      <c r="C1589" t="s">
        <v>148</v>
      </c>
      <c r="D1589" t="s">
        <v>90</v>
      </c>
      <c r="F1589" s="6">
        <v>43924</v>
      </c>
      <c r="G1589">
        <v>-40</v>
      </c>
      <c r="H1589">
        <v>-7</v>
      </c>
      <c r="I1589">
        <v>-23</v>
      </c>
      <c r="J1589">
        <v>-26</v>
      </c>
      <c r="K1589">
        <v>-39</v>
      </c>
      <c r="L1589">
        <v>20</v>
      </c>
      <c r="M1589" t="str">
        <f>VLOOKUP(D1589,StateLookup!A:A,1,FALSE)</f>
        <v>Nebraska</v>
      </c>
    </row>
    <row r="1590" spans="1:13" x14ac:dyDescent="0.25">
      <c r="A1590" t="str">
        <f t="shared" si="24"/>
        <v>43925Nebraska</v>
      </c>
      <c r="B1590" t="s">
        <v>147</v>
      </c>
      <c r="C1590" t="s">
        <v>148</v>
      </c>
      <c r="D1590" t="s">
        <v>90</v>
      </c>
      <c r="F1590" s="6">
        <v>43925</v>
      </c>
      <c r="G1590">
        <v>-43</v>
      </c>
      <c r="H1590">
        <v>-5</v>
      </c>
      <c r="I1590">
        <v>13</v>
      </c>
      <c r="J1590">
        <v>-22</v>
      </c>
      <c r="K1590">
        <v>-24</v>
      </c>
      <c r="L1590">
        <v>13</v>
      </c>
      <c r="M1590" t="str">
        <f>VLOOKUP(D1590,StateLookup!A:A,1,FALSE)</f>
        <v>Nebraska</v>
      </c>
    </row>
    <row r="1591" spans="1:13" x14ac:dyDescent="0.25">
      <c r="A1591" t="str">
        <f t="shared" si="24"/>
        <v>43926Nebraska</v>
      </c>
      <c r="B1591" t="s">
        <v>147</v>
      </c>
      <c r="C1591" t="s">
        <v>148</v>
      </c>
      <c r="D1591" t="s">
        <v>90</v>
      </c>
      <c r="F1591" s="6">
        <v>43926</v>
      </c>
      <c r="G1591">
        <v>-40</v>
      </c>
      <c r="H1591">
        <v>-8</v>
      </c>
      <c r="I1591">
        <v>56</v>
      </c>
      <c r="J1591">
        <v>-25</v>
      </c>
      <c r="K1591">
        <v>-27</v>
      </c>
      <c r="L1591">
        <v>9</v>
      </c>
      <c r="M1591" t="str">
        <f>VLOOKUP(D1591,StateLookup!A:A,1,FALSE)</f>
        <v>Nebraska</v>
      </c>
    </row>
    <row r="1592" spans="1:13" x14ac:dyDescent="0.25">
      <c r="A1592" t="str">
        <f t="shared" si="24"/>
        <v>43927Nebraska</v>
      </c>
      <c r="B1592" t="s">
        <v>147</v>
      </c>
      <c r="C1592" t="s">
        <v>148</v>
      </c>
      <c r="D1592" t="s">
        <v>90</v>
      </c>
      <c r="F1592" s="6">
        <v>43927</v>
      </c>
      <c r="G1592">
        <v>-33</v>
      </c>
      <c r="H1592">
        <v>-6</v>
      </c>
      <c r="I1592">
        <v>75</v>
      </c>
      <c r="J1592">
        <v>-21</v>
      </c>
      <c r="K1592">
        <v>-38</v>
      </c>
      <c r="L1592">
        <v>15</v>
      </c>
      <c r="M1592" t="str">
        <f>VLOOKUP(D1592,StateLookup!A:A,1,FALSE)</f>
        <v>Nebraska</v>
      </c>
    </row>
    <row r="1593" spans="1:13" x14ac:dyDescent="0.25">
      <c r="A1593" t="str">
        <f t="shared" si="24"/>
        <v>43928Nebraska</v>
      </c>
      <c r="B1593" t="s">
        <v>147</v>
      </c>
      <c r="C1593" t="s">
        <v>148</v>
      </c>
      <c r="D1593" t="s">
        <v>90</v>
      </c>
      <c r="F1593" s="6">
        <v>43928</v>
      </c>
      <c r="G1593">
        <v>-31</v>
      </c>
      <c r="H1593">
        <v>-5</v>
      </c>
      <c r="I1593">
        <v>128</v>
      </c>
      <c r="J1593">
        <v>-15</v>
      </c>
      <c r="K1593">
        <v>-41</v>
      </c>
      <c r="L1593">
        <v>16</v>
      </c>
      <c r="M1593" t="str">
        <f>VLOOKUP(D1593,StateLookup!A:A,1,FALSE)</f>
        <v>Nebraska</v>
      </c>
    </row>
    <row r="1594" spans="1:13" x14ac:dyDescent="0.25">
      <c r="A1594" t="str">
        <f t="shared" si="24"/>
        <v>43929Nebraska</v>
      </c>
      <c r="B1594" t="s">
        <v>147</v>
      </c>
      <c r="C1594" t="s">
        <v>148</v>
      </c>
      <c r="D1594" t="s">
        <v>90</v>
      </c>
      <c r="F1594" s="6">
        <v>43929</v>
      </c>
      <c r="G1594">
        <v>-33</v>
      </c>
      <c r="H1594">
        <v>-3</v>
      </c>
      <c r="I1594">
        <v>55</v>
      </c>
      <c r="J1594">
        <v>-20</v>
      </c>
      <c r="K1594">
        <v>-41</v>
      </c>
      <c r="L1594">
        <v>16</v>
      </c>
      <c r="M1594" t="str">
        <f>VLOOKUP(D1594,StateLookup!A:A,1,FALSE)</f>
        <v>Nebraska</v>
      </c>
    </row>
    <row r="1595" spans="1:13" x14ac:dyDescent="0.25">
      <c r="A1595" t="str">
        <f t="shared" si="24"/>
        <v>43930Nebraska</v>
      </c>
      <c r="B1595" t="s">
        <v>147</v>
      </c>
      <c r="C1595" t="s">
        <v>148</v>
      </c>
      <c r="D1595" t="s">
        <v>90</v>
      </c>
      <c r="F1595" s="6">
        <v>43930</v>
      </c>
      <c r="G1595">
        <v>-36</v>
      </c>
      <c r="H1595">
        <v>-7</v>
      </c>
      <c r="I1595">
        <v>16</v>
      </c>
      <c r="J1595">
        <v>-22</v>
      </c>
      <c r="K1595">
        <v>-41</v>
      </c>
      <c r="L1595">
        <v>18</v>
      </c>
      <c r="M1595" t="str">
        <f>VLOOKUP(D1595,StateLookup!A:A,1,FALSE)</f>
        <v>Nebraska</v>
      </c>
    </row>
    <row r="1596" spans="1:13" x14ac:dyDescent="0.25">
      <c r="A1596" t="str">
        <f t="shared" si="24"/>
        <v>43931Nebraska</v>
      </c>
      <c r="B1596" t="s">
        <v>147</v>
      </c>
      <c r="C1596" t="s">
        <v>148</v>
      </c>
      <c r="D1596" t="s">
        <v>90</v>
      </c>
      <c r="F1596" s="6">
        <v>43931</v>
      </c>
      <c r="G1596">
        <v>-34</v>
      </c>
      <c r="H1596">
        <v>1</v>
      </c>
      <c r="I1596">
        <v>33</v>
      </c>
      <c r="J1596">
        <v>-21</v>
      </c>
      <c r="K1596">
        <v>-45</v>
      </c>
      <c r="L1596">
        <v>19</v>
      </c>
      <c r="M1596" t="str">
        <f>VLOOKUP(D1596,StateLookup!A:A,1,FALSE)</f>
        <v>Nebraska</v>
      </c>
    </row>
    <row r="1597" spans="1:13" x14ac:dyDescent="0.25">
      <c r="A1597" t="str">
        <f t="shared" si="24"/>
        <v>43932Nebraska</v>
      </c>
      <c r="B1597" t="s">
        <v>147</v>
      </c>
      <c r="C1597" t="s">
        <v>148</v>
      </c>
      <c r="D1597" t="s">
        <v>90</v>
      </c>
      <c r="F1597" s="6">
        <v>43932</v>
      </c>
      <c r="G1597">
        <v>-39</v>
      </c>
      <c r="H1597">
        <v>4</v>
      </c>
      <c r="I1597">
        <v>52</v>
      </c>
      <c r="J1597">
        <v>-21</v>
      </c>
      <c r="K1597">
        <v>-29</v>
      </c>
      <c r="L1597">
        <v>11</v>
      </c>
      <c r="M1597" t="str">
        <f>VLOOKUP(D1597,StateLookup!A:A,1,FALSE)</f>
        <v>Nebraska</v>
      </c>
    </row>
    <row r="1598" spans="1:13" x14ac:dyDescent="0.25">
      <c r="A1598" t="str">
        <f t="shared" si="24"/>
        <v>43876Nevada</v>
      </c>
      <c r="B1598" t="s">
        <v>147</v>
      </c>
      <c r="C1598" t="s">
        <v>148</v>
      </c>
      <c r="D1598" t="s">
        <v>91</v>
      </c>
      <c r="F1598" s="6">
        <v>43876</v>
      </c>
      <c r="G1598">
        <v>3</v>
      </c>
      <c r="H1598">
        <v>2</v>
      </c>
      <c r="I1598">
        <v>8</v>
      </c>
      <c r="J1598">
        <v>2</v>
      </c>
      <c r="K1598">
        <v>-2</v>
      </c>
      <c r="L1598">
        <v>0</v>
      </c>
      <c r="M1598" t="str">
        <f>VLOOKUP(D1598,StateLookup!A:A,1,FALSE)</f>
        <v>Nevada</v>
      </c>
    </row>
    <row r="1599" spans="1:13" x14ac:dyDescent="0.25">
      <c r="A1599" t="str">
        <f t="shared" si="24"/>
        <v>43877Nevada</v>
      </c>
      <c r="B1599" t="s">
        <v>147</v>
      </c>
      <c r="C1599" t="s">
        <v>148</v>
      </c>
      <c r="D1599" t="s">
        <v>91</v>
      </c>
      <c r="F1599" s="6">
        <v>43877</v>
      </c>
      <c r="G1599">
        <v>6</v>
      </c>
      <c r="H1599">
        <v>3</v>
      </c>
      <c r="I1599">
        <v>36</v>
      </c>
      <c r="J1599">
        <v>1</v>
      </c>
      <c r="K1599">
        <v>0</v>
      </c>
      <c r="L1599">
        <v>-1</v>
      </c>
      <c r="M1599" t="str">
        <f>VLOOKUP(D1599,StateLookup!A:A,1,FALSE)</f>
        <v>Nevada</v>
      </c>
    </row>
    <row r="1600" spans="1:13" x14ac:dyDescent="0.25">
      <c r="A1600" t="str">
        <f t="shared" si="24"/>
        <v>43878Nevada</v>
      </c>
      <c r="B1600" t="s">
        <v>147</v>
      </c>
      <c r="C1600" t="s">
        <v>148</v>
      </c>
      <c r="D1600" t="s">
        <v>91</v>
      </c>
      <c r="F1600" s="6">
        <v>43878</v>
      </c>
      <c r="G1600">
        <v>5</v>
      </c>
      <c r="H1600">
        <v>0</v>
      </c>
      <c r="I1600">
        <v>31</v>
      </c>
      <c r="J1600">
        <v>-2</v>
      </c>
      <c r="K1600">
        <v>-28</v>
      </c>
      <c r="L1600">
        <v>6</v>
      </c>
      <c r="M1600" t="str">
        <f>VLOOKUP(D1600,StateLookup!A:A,1,FALSE)</f>
        <v>Nevada</v>
      </c>
    </row>
    <row r="1601" spans="1:13" x14ac:dyDescent="0.25">
      <c r="A1601" t="str">
        <f t="shared" si="24"/>
        <v>43879Nevada</v>
      </c>
      <c r="B1601" t="s">
        <v>147</v>
      </c>
      <c r="C1601" t="s">
        <v>148</v>
      </c>
      <c r="D1601" t="s">
        <v>91</v>
      </c>
      <c r="F1601" s="6">
        <v>43879</v>
      </c>
      <c r="G1601">
        <v>2</v>
      </c>
      <c r="H1601">
        <v>1</v>
      </c>
      <c r="I1601">
        <v>6</v>
      </c>
      <c r="J1601">
        <v>4</v>
      </c>
      <c r="K1601">
        <v>1</v>
      </c>
      <c r="L1601">
        <v>0</v>
      </c>
      <c r="M1601" t="str">
        <f>VLOOKUP(D1601,StateLookup!A:A,1,FALSE)</f>
        <v>Nevada</v>
      </c>
    </row>
    <row r="1602" spans="1:13" x14ac:dyDescent="0.25">
      <c r="A1602" t="str">
        <f t="shared" si="24"/>
        <v>43880Nevada</v>
      </c>
      <c r="B1602" t="s">
        <v>147</v>
      </c>
      <c r="C1602" t="s">
        <v>148</v>
      </c>
      <c r="D1602" t="s">
        <v>91</v>
      </c>
      <c r="F1602" s="6">
        <v>43880</v>
      </c>
      <c r="G1602">
        <v>1</v>
      </c>
      <c r="H1602">
        <v>1</v>
      </c>
      <c r="I1602">
        <v>11</v>
      </c>
      <c r="J1602">
        <v>8</v>
      </c>
      <c r="K1602">
        <v>1</v>
      </c>
      <c r="L1602">
        <v>0</v>
      </c>
      <c r="M1602" t="str">
        <f>VLOOKUP(D1602,StateLookup!A:A,1,FALSE)</f>
        <v>Nevada</v>
      </c>
    </row>
    <row r="1603" spans="1:13" x14ac:dyDescent="0.25">
      <c r="A1603" t="str">
        <f t="shared" ref="A1603:A1666" si="25">F1603&amp;D1603</f>
        <v>43881Nevada</v>
      </c>
      <c r="B1603" t="s">
        <v>147</v>
      </c>
      <c r="C1603" t="s">
        <v>148</v>
      </c>
      <c r="D1603" t="s">
        <v>91</v>
      </c>
      <c r="F1603" s="6">
        <v>43881</v>
      </c>
      <c r="G1603">
        <v>4</v>
      </c>
      <c r="H1603">
        <v>1</v>
      </c>
      <c r="I1603">
        <v>8</v>
      </c>
      <c r="J1603">
        <v>4</v>
      </c>
      <c r="K1603">
        <v>1</v>
      </c>
      <c r="L1603">
        <v>0</v>
      </c>
      <c r="M1603" t="str">
        <f>VLOOKUP(D1603,StateLookup!A:A,1,FALSE)</f>
        <v>Nevada</v>
      </c>
    </row>
    <row r="1604" spans="1:13" x14ac:dyDescent="0.25">
      <c r="A1604" t="str">
        <f t="shared" si="25"/>
        <v>43882Nevada</v>
      </c>
      <c r="B1604" t="s">
        <v>147</v>
      </c>
      <c r="C1604" t="s">
        <v>148</v>
      </c>
      <c r="D1604" t="s">
        <v>91</v>
      </c>
      <c r="F1604" s="6">
        <v>43882</v>
      </c>
      <c r="G1604">
        <v>2</v>
      </c>
      <c r="H1604">
        <v>2</v>
      </c>
      <c r="I1604">
        <v>13</v>
      </c>
      <c r="J1604">
        <v>2</v>
      </c>
      <c r="K1604">
        <v>1</v>
      </c>
      <c r="L1604">
        <v>0</v>
      </c>
      <c r="M1604" t="str">
        <f>VLOOKUP(D1604,StateLookup!A:A,1,FALSE)</f>
        <v>Nevada</v>
      </c>
    </row>
    <row r="1605" spans="1:13" x14ac:dyDescent="0.25">
      <c r="A1605" t="str">
        <f t="shared" si="25"/>
        <v>43883Nevada</v>
      </c>
      <c r="B1605" t="s">
        <v>147</v>
      </c>
      <c r="C1605" t="s">
        <v>148</v>
      </c>
      <c r="D1605" t="s">
        <v>91</v>
      </c>
      <c r="F1605" s="6">
        <v>43883</v>
      </c>
      <c r="G1605">
        <v>0</v>
      </c>
      <c r="H1605">
        <v>-3</v>
      </c>
      <c r="I1605">
        <v>-12</v>
      </c>
      <c r="J1605">
        <v>-2</v>
      </c>
      <c r="K1605">
        <v>-2</v>
      </c>
      <c r="L1605">
        <v>1</v>
      </c>
      <c r="M1605" t="str">
        <f>VLOOKUP(D1605,StateLookup!A:A,1,FALSE)</f>
        <v>Nevada</v>
      </c>
    </row>
    <row r="1606" spans="1:13" x14ac:dyDescent="0.25">
      <c r="A1606" t="str">
        <f t="shared" si="25"/>
        <v>43884Nevada</v>
      </c>
      <c r="B1606" t="s">
        <v>147</v>
      </c>
      <c r="C1606" t="s">
        <v>148</v>
      </c>
      <c r="D1606" t="s">
        <v>91</v>
      </c>
      <c r="F1606" s="6">
        <v>43884</v>
      </c>
      <c r="G1606">
        <v>5</v>
      </c>
      <c r="H1606">
        <v>4</v>
      </c>
      <c r="I1606">
        <v>27</v>
      </c>
      <c r="J1606">
        <v>5</v>
      </c>
      <c r="K1606">
        <v>0</v>
      </c>
      <c r="L1606">
        <v>-1</v>
      </c>
      <c r="M1606" t="str">
        <f>VLOOKUP(D1606,StateLookup!A:A,1,FALSE)</f>
        <v>Nevada</v>
      </c>
    </row>
    <row r="1607" spans="1:13" x14ac:dyDescent="0.25">
      <c r="A1607" t="str">
        <f t="shared" si="25"/>
        <v>43885Nevada</v>
      </c>
      <c r="B1607" t="s">
        <v>147</v>
      </c>
      <c r="C1607" t="s">
        <v>148</v>
      </c>
      <c r="D1607" t="s">
        <v>91</v>
      </c>
      <c r="F1607" s="6">
        <v>43885</v>
      </c>
      <c r="G1607">
        <v>3</v>
      </c>
      <c r="H1607">
        <v>3</v>
      </c>
      <c r="I1607">
        <v>14</v>
      </c>
      <c r="J1607">
        <v>4</v>
      </c>
      <c r="K1607">
        <v>3</v>
      </c>
      <c r="L1607">
        <v>0</v>
      </c>
      <c r="M1607" t="str">
        <f>VLOOKUP(D1607,StateLookup!A:A,1,FALSE)</f>
        <v>Nevada</v>
      </c>
    </row>
    <row r="1608" spans="1:13" x14ac:dyDescent="0.25">
      <c r="A1608" t="str">
        <f t="shared" si="25"/>
        <v>43886Nevada</v>
      </c>
      <c r="B1608" t="s">
        <v>147</v>
      </c>
      <c r="C1608" t="s">
        <v>148</v>
      </c>
      <c r="D1608" t="s">
        <v>91</v>
      </c>
      <c r="F1608" s="6">
        <v>43886</v>
      </c>
      <c r="G1608">
        <v>5</v>
      </c>
      <c r="H1608">
        <v>3</v>
      </c>
      <c r="I1608">
        <v>6</v>
      </c>
      <c r="J1608">
        <v>2</v>
      </c>
      <c r="K1608">
        <v>-2</v>
      </c>
      <c r="L1608">
        <v>1</v>
      </c>
      <c r="M1608" t="str">
        <f>VLOOKUP(D1608,StateLookup!A:A,1,FALSE)</f>
        <v>Nevada</v>
      </c>
    </row>
    <row r="1609" spans="1:13" x14ac:dyDescent="0.25">
      <c r="A1609" t="str">
        <f t="shared" si="25"/>
        <v>43887Nevada</v>
      </c>
      <c r="B1609" t="s">
        <v>147</v>
      </c>
      <c r="C1609" t="s">
        <v>148</v>
      </c>
      <c r="D1609" t="s">
        <v>91</v>
      </c>
      <c r="F1609" s="6">
        <v>43887</v>
      </c>
      <c r="G1609">
        <v>9</v>
      </c>
      <c r="H1609">
        <v>6</v>
      </c>
      <c r="I1609">
        <v>12</v>
      </c>
      <c r="J1609">
        <v>6</v>
      </c>
      <c r="K1609">
        <v>2</v>
      </c>
      <c r="L1609">
        <v>-1</v>
      </c>
      <c r="M1609" t="str">
        <f>VLOOKUP(D1609,StateLookup!A:A,1,FALSE)</f>
        <v>Nevada</v>
      </c>
    </row>
    <row r="1610" spans="1:13" x14ac:dyDescent="0.25">
      <c r="A1610" t="str">
        <f t="shared" si="25"/>
        <v>43888Nevada</v>
      </c>
      <c r="B1610" t="s">
        <v>147</v>
      </c>
      <c r="C1610" t="s">
        <v>148</v>
      </c>
      <c r="D1610" t="s">
        <v>91</v>
      </c>
      <c r="F1610" s="6">
        <v>43888</v>
      </c>
      <c r="G1610">
        <v>8</v>
      </c>
      <c r="H1610">
        <v>5</v>
      </c>
      <c r="I1610">
        <v>12</v>
      </c>
      <c r="J1610">
        <v>5</v>
      </c>
      <c r="K1610">
        <v>1</v>
      </c>
      <c r="L1610">
        <v>-1</v>
      </c>
      <c r="M1610" t="str">
        <f>VLOOKUP(D1610,StateLookup!A:A,1,FALSE)</f>
        <v>Nevada</v>
      </c>
    </row>
    <row r="1611" spans="1:13" x14ac:dyDescent="0.25">
      <c r="A1611" t="str">
        <f t="shared" si="25"/>
        <v>43889Nevada</v>
      </c>
      <c r="B1611" t="s">
        <v>147</v>
      </c>
      <c r="C1611" t="s">
        <v>148</v>
      </c>
      <c r="D1611" t="s">
        <v>91</v>
      </c>
      <c r="F1611" s="6">
        <v>43889</v>
      </c>
      <c r="G1611">
        <v>6</v>
      </c>
      <c r="H1611">
        <v>4</v>
      </c>
      <c r="I1611">
        <v>12</v>
      </c>
      <c r="J1611">
        <v>2</v>
      </c>
      <c r="K1611">
        <v>2</v>
      </c>
      <c r="L1611">
        <v>-1</v>
      </c>
      <c r="M1611" t="str">
        <f>VLOOKUP(D1611,StateLookup!A:A,1,FALSE)</f>
        <v>Nevada</v>
      </c>
    </row>
    <row r="1612" spans="1:13" x14ac:dyDescent="0.25">
      <c r="A1612" t="str">
        <f t="shared" si="25"/>
        <v>43890Nevada</v>
      </c>
      <c r="B1612" t="s">
        <v>147</v>
      </c>
      <c r="C1612" t="s">
        <v>148</v>
      </c>
      <c r="D1612" t="s">
        <v>91</v>
      </c>
      <c r="F1612" s="6">
        <v>43890</v>
      </c>
      <c r="G1612">
        <v>7</v>
      </c>
      <c r="H1612">
        <v>6</v>
      </c>
      <c r="I1612">
        <v>4</v>
      </c>
      <c r="J1612">
        <v>4</v>
      </c>
      <c r="K1612">
        <v>0</v>
      </c>
      <c r="L1612">
        <v>-1</v>
      </c>
      <c r="M1612" t="str">
        <f>VLOOKUP(D1612,StateLookup!A:A,1,FALSE)</f>
        <v>Nevada</v>
      </c>
    </row>
    <row r="1613" spans="1:13" x14ac:dyDescent="0.25">
      <c r="A1613" t="str">
        <f t="shared" si="25"/>
        <v>43891Nevada</v>
      </c>
      <c r="B1613" t="s">
        <v>147</v>
      </c>
      <c r="C1613" t="s">
        <v>148</v>
      </c>
      <c r="D1613" t="s">
        <v>91</v>
      </c>
      <c r="F1613" s="6">
        <v>43891</v>
      </c>
      <c r="G1613">
        <v>7</v>
      </c>
      <c r="H1613">
        <v>4</v>
      </c>
      <c r="I1613">
        <v>3</v>
      </c>
      <c r="J1613">
        <v>0</v>
      </c>
      <c r="K1613">
        <v>-1</v>
      </c>
      <c r="L1613">
        <v>0</v>
      </c>
      <c r="M1613" t="str">
        <f>VLOOKUP(D1613,StateLookup!A:A,1,FALSE)</f>
        <v>Nevada</v>
      </c>
    </row>
    <row r="1614" spans="1:13" x14ac:dyDescent="0.25">
      <c r="A1614" t="str">
        <f t="shared" si="25"/>
        <v>43892Nevada</v>
      </c>
      <c r="B1614" t="s">
        <v>147</v>
      </c>
      <c r="C1614" t="s">
        <v>148</v>
      </c>
      <c r="D1614" t="s">
        <v>91</v>
      </c>
      <c r="F1614" s="6">
        <v>43892</v>
      </c>
      <c r="G1614">
        <v>6</v>
      </c>
      <c r="H1614">
        <v>7</v>
      </c>
      <c r="I1614">
        <v>1</v>
      </c>
      <c r="J1614">
        <v>-1</v>
      </c>
      <c r="K1614">
        <v>3</v>
      </c>
      <c r="L1614">
        <v>0</v>
      </c>
      <c r="M1614" t="str">
        <f>VLOOKUP(D1614,StateLookup!A:A,1,FALSE)</f>
        <v>Nevada</v>
      </c>
    </row>
    <row r="1615" spans="1:13" x14ac:dyDescent="0.25">
      <c r="A1615" t="str">
        <f t="shared" si="25"/>
        <v>43893Nevada</v>
      </c>
      <c r="B1615" t="s">
        <v>147</v>
      </c>
      <c r="C1615" t="s">
        <v>148</v>
      </c>
      <c r="D1615" t="s">
        <v>91</v>
      </c>
      <c r="F1615" s="6">
        <v>43893</v>
      </c>
      <c r="G1615">
        <v>9</v>
      </c>
      <c r="H1615">
        <v>11</v>
      </c>
      <c r="I1615">
        <v>9</v>
      </c>
      <c r="J1615">
        <v>-1</v>
      </c>
      <c r="K1615">
        <v>2</v>
      </c>
      <c r="L1615">
        <v>-1</v>
      </c>
      <c r="M1615" t="str">
        <f>VLOOKUP(D1615,StateLookup!A:A,1,FALSE)</f>
        <v>Nevada</v>
      </c>
    </row>
    <row r="1616" spans="1:13" x14ac:dyDescent="0.25">
      <c r="A1616" t="str">
        <f t="shared" si="25"/>
        <v>43894Nevada</v>
      </c>
      <c r="B1616" t="s">
        <v>147</v>
      </c>
      <c r="C1616" t="s">
        <v>148</v>
      </c>
      <c r="D1616" t="s">
        <v>91</v>
      </c>
      <c r="F1616" s="6">
        <v>43894</v>
      </c>
      <c r="G1616">
        <v>7</v>
      </c>
      <c r="H1616">
        <v>9</v>
      </c>
      <c r="I1616">
        <v>14</v>
      </c>
      <c r="J1616">
        <v>4</v>
      </c>
      <c r="K1616">
        <v>1</v>
      </c>
      <c r="L1616">
        <v>-1</v>
      </c>
      <c r="M1616" t="str">
        <f>VLOOKUP(D1616,StateLookup!A:A,1,FALSE)</f>
        <v>Nevada</v>
      </c>
    </row>
    <row r="1617" spans="1:13" x14ac:dyDescent="0.25">
      <c r="A1617" t="str">
        <f t="shared" si="25"/>
        <v>43895Nevada</v>
      </c>
      <c r="B1617" t="s">
        <v>147</v>
      </c>
      <c r="C1617" t="s">
        <v>148</v>
      </c>
      <c r="D1617" t="s">
        <v>91</v>
      </c>
      <c r="F1617" s="6">
        <v>43895</v>
      </c>
      <c r="G1617">
        <v>6</v>
      </c>
      <c r="H1617">
        <v>10</v>
      </c>
      <c r="I1617">
        <v>13</v>
      </c>
      <c r="J1617">
        <v>1</v>
      </c>
      <c r="K1617">
        <v>1</v>
      </c>
      <c r="L1617">
        <v>-1</v>
      </c>
      <c r="M1617" t="str">
        <f>VLOOKUP(D1617,StateLookup!A:A,1,FALSE)</f>
        <v>Nevada</v>
      </c>
    </row>
    <row r="1618" spans="1:13" x14ac:dyDescent="0.25">
      <c r="A1618" t="str">
        <f t="shared" si="25"/>
        <v>43896Nevada</v>
      </c>
      <c r="B1618" t="s">
        <v>147</v>
      </c>
      <c r="C1618" t="s">
        <v>148</v>
      </c>
      <c r="D1618" t="s">
        <v>91</v>
      </c>
      <c r="F1618" s="6">
        <v>43896</v>
      </c>
      <c r="G1618">
        <v>3</v>
      </c>
      <c r="H1618">
        <v>7</v>
      </c>
      <c r="I1618">
        <v>14</v>
      </c>
      <c r="J1618">
        <v>-2</v>
      </c>
      <c r="K1618">
        <v>2</v>
      </c>
      <c r="L1618">
        <v>0</v>
      </c>
      <c r="M1618" t="str">
        <f>VLOOKUP(D1618,StateLookup!A:A,1,FALSE)</f>
        <v>Nevada</v>
      </c>
    </row>
    <row r="1619" spans="1:13" x14ac:dyDescent="0.25">
      <c r="A1619" t="str">
        <f t="shared" si="25"/>
        <v>43897Nevada</v>
      </c>
      <c r="B1619" t="s">
        <v>147</v>
      </c>
      <c r="C1619" t="s">
        <v>148</v>
      </c>
      <c r="D1619" t="s">
        <v>91</v>
      </c>
      <c r="F1619" s="6">
        <v>43897</v>
      </c>
      <c r="G1619">
        <v>2</v>
      </c>
      <c r="H1619">
        <v>5</v>
      </c>
      <c r="I1619">
        <v>0</v>
      </c>
      <c r="J1619">
        <v>0</v>
      </c>
      <c r="K1619">
        <v>0</v>
      </c>
      <c r="L1619">
        <v>0</v>
      </c>
      <c r="M1619" t="str">
        <f>VLOOKUP(D1619,StateLookup!A:A,1,FALSE)</f>
        <v>Nevada</v>
      </c>
    </row>
    <row r="1620" spans="1:13" x14ac:dyDescent="0.25">
      <c r="A1620" t="str">
        <f t="shared" si="25"/>
        <v>43898Nevada</v>
      </c>
      <c r="B1620" t="s">
        <v>147</v>
      </c>
      <c r="C1620" t="s">
        <v>148</v>
      </c>
      <c r="D1620" t="s">
        <v>91</v>
      </c>
      <c r="F1620" s="6">
        <v>43898</v>
      </c>
      <c r="G1620">
        <v>4</v>
      </c>
      <c r="H1620">
        <v>7</v>
      </c>
      <c r="I1620">
        <v>22</v>
      </c>
      <c r="J1620">
        <v>0</v>
      </c>
      <c r="K1620">
        <v>0</v>
      </c>
      <c r="L1620">
        <v>0</v>
      </c>
      <c r="M1620" t="str">
        <f>VLOOKUP(D1620,StateLookup!A:A,1,FALSE)</f>
        <v>Nevada</v>
      </c>
    </row>
    <row r="1621" spans="1:13" x14ac:dyDescent="0.25">
      <c r="A1621" t="str">
        <f t="shared" si="25"/>
        <v>43899Nevada</v>
      </c>
      <c r="B1621" t="s">
        <v>147</v>
      </c>
      <c r="C1621" t="s">
        <v>148</v>
      </c>
      <c r="D1621" t="s">
        <v>91</v>
      </c>
      <c r="F1621" s="6">
        <v>43899</v>
      </c>
      <c r="G1621">
        <v>4</v>
      </c>
      <c r="H1621">
        <v>8</v>
      </c>
      <c r="I1621">
        <v>15</v>
      </c>
      <c r="J1621">
        <v>0</v>
      </c>
      <c r="K1621">
        <v>-7</v>
      </c>
      <c r="L1621">
        <v>1</v>
      </c>
      <c r="M1621" t="str">
        <f>VLOOKUP(D1621,StateLookup!A:A,1,FALSE)</f>
        <v>Nevada</v>
      </c>
    </row>
    <row r="1622" spans="1:13" x14ac:dyDescent="0.25">
      <c r="A1622" t="str">
        <f t="shared" si="25"/>
        <v>43900Nevada</v>
      </c>
      <c r="B1622" t="s">
        <v>147</v>
      </c>
      <c r="C1622" t="s">
        <v>148</v>
      </c>
      <c r="D1622" t="s">
        <v>91</v>
      </c>
      <c r="F1622" s="6">
        <v>43900</v>
      </c>
      <c r="G1622">
        <v>2</v>
      </c>
      <c r="H1622">
        <v>7</v>
      </c>
      <c r="I1622">
        <v>-5</v>
      </c>
      <c r="J1622">
        <v>-6</v>
      </c>
      <c r="K1622">
        <v>-1</v>
      </c>
      <c r="L1622">
        <v>1</v>
      </c>
      <c r="M1622" t="str">
        <f>VLOOKUP(D1622,StateLookup!A:A,1,FALSE)</f>
        <v>Nevada</v>
      </c>
    </row>
    <row r="1623" spans="1:13" x14ac:dyDescent="0.25">
      <c r="A1623" t="str">
        <f t="shared" si="25"/>
        <v>43901Nevada</v>
      </c>
      <c r="B1623" t="s">
        <v>147</v>
      </c>
      <c r="C1623" t="s">
        <v>148</v>
      </c>
      <c r="D1623" t="s">
        <v>91</v>
      </c>
      <c r="F1623" s="6">
        <v>43901</v>
      </c>
      <c r="G1623">
        <v>5</v>
      </c>
      <c r="H1623">
        <v>11</v>
      </c>
      <c r="I1623">
        <v>11</v>
      </c>
      <c r="J1623">
        <v>-1</v>
      </c>
      <c r="K1623">
        <v>0</v>
      </c>
      <c r="L1623">
        <v>1</v>
      </c>
      <c r="M1623" t="str">
        <f>VLOOKUP(D1623,StateLookup!A:A,1,FALSE)</f>
        <v>Nevada</v>
      </c>
    </row>
    <row r="1624" spans="1:13" x14ac:dyDescent="0.25">
      <c r="A1624" t="str">
        <f t="shared" si="25"/>
        <v>43902Nevada</v>
      </c>
      <c r="B1624" t="s">
        <v>147</v>
      </c>
      <c r="C1624" t="s">
        <v>148</v>
      </c>
      <c r="D1624" t="s">
        <v>91</v>
      </c>
      <c r="F1624" s="6">
        <v>43902</v>
      </c>
      <c r="G1624">
        <v>2</v>
      </c>
      <c r="H1624">
        <v>13</v>
      </c>
      <c r="I1624">
        <v>-3</v>
      </c>
      <c r="J1624">
        <v>-8</v>
      </c>
      <c r="K1624">
        <v>-1</v>
      </c>
      <c r="L1624">
        <v>1</v>
      </c>
      <c r="M1624" t="str">
        <f>VLOOKUP(D1624,StateLookup!A:A,1,FALSE)</f>
        <v>Nevada</v>
      </c>
    </row>
    <row r="1625" spans="1:13" x14ac:dyDescent="0.25">
      <c r="A1625" t="str">
        <f t="shared" si="25"/>
        <v>43903Nevada</v>
      </c>
      <c r="B1625" t="s">
        <v>147</v>
      </c>
      <c r="C1625" t="s">
        <v>148</v>
      </c>
      <c r="D1625" t="s">
        <v>91</v>
      </c>
      <c r="F1625" s="6">
        <v>43903</v>
      </c>
      <c r="G1625">
        <v>1</v>
      </c>
      <c r="H1625">
        <v>24</v>
      </c>
      <c r="I1625">
        <v>-8</v>
      </c>
      <c r="J1625">
        <v>-11</v>
      </c>
      <c r="K1625">
        <v>-4</v>
      </c>
      <c r="L1625">
        <v>3</v>
      </c>
      <c r="M1625" t="str">
        <f>VLOOKUP(D1625,StateLookup!A:A,1,FALSE)</f>
        <v>Nevada</v>
      </c>
    </row>
    <row r="1626" spans="1:13" x14ac:dyDescent="0.25">
      <c r="A1626" t="str">
        <f t="shared" si="25"/>
        <v>43904Nevada</v>
      </c>
      <c r="B1626" t="s">
        <v>147</v>
      </c>
      <c r="C1626" t="s">
        <v>148</v>
      </c>
      <c r="D1626" t="s">
        <v>91</v>
      </c>
      <c r="F1626" s="6">
        <v>43904</v>
      </c>
      <c r="G1626">
        <v>-6</v>
      </c>
      <c r="H1626">
        <v>22</v>
      </c>
      <c r="I1626">
        <v>-19</v>
      </c>
      <c r="J1626">
        <v>-9</v>
      </c>
      <c r="K1626">
        <v>-5</v>
      </c>
      <c r="L1626">
        <v>3</v>
      </c>
      <c r="M1626" t="str">
        <f>VLOOKUP(D1626,StateLookup!A:A,1,FALSE)</f>
        <v>Nevada</v>
      </c>
    </row>
    <row r="1627" spans="1:13" x14ac:dyDescent="0.25">
      <c r="A1627" t="str">
        <f t="shared" si="25"/>
        <v>43905Nevada</v>
      </c>
      <c r="B1627" t="s">
        <v>147</v>
      </c>
      <c r="C1627" t="s">
        <v>148</v>
      </c>
      <c r="D1627" t="s">
        <v>91</v>
      </c>
      <c r="F1627" s="6">
        <v>43905</v>
      </c>
      <c r="G1627">
        <v>-6</v>
      </c>
      <c r="H1627">
        <v>21</v>
      </c>
      <c r="I1627">
        <v>-2</v>
      </c>
      <c r="J1627">
        <v>-17</v>
      </c>
      <c r="K1627">
        <v>-7</v>
      </c>
      <c r="L1627">
        <v>3</v>
      </c>
      <c r="M1627" t="str">
        <f>VLOOKUP(D1627,StateLookup!A:A,1,FALSE)</f>
        <v>Nevada</v>
      </c>
    </row>
    <row r="1628" spans="1:13" x14ac:dyDescent="0.25">
      <c r="A1628" t="str">
        <f t="shared" si="25"/>
        <v>43906Nevada</v>
      </c>
      <c r="B1628" t="s">
        <v>147</v>
      </c>
      <c r="C1628" t="s">
        <v>148</v>
      </c>
      <c r="D1628" t="s">
        <v>91</v>
      </c>
      <c r="F1628" s="6">
        <v>43906</v>
      </c>
      <c r="G1628">
        <v>-5</v>
      </c>
      <c r="H1628">
        <v>28</v>
      </c>
      <c r="I1628">
        <v>-14</v>
      </c>
      <c r="J1628">
        <v>-19</v>
      </c>
      <c r="K1628">
        <v>-20</v>
      </c>
      <c r="L1628">
        <v>7</v>
      </c>
      <c r="M1628" t="str">
        <f>VLOOKUP(D1628,StateLookup!A:A,1,FALSE)</f>
        <v>Nevada</v>
      </c>
    </row>
    <row r="1629" spans="1:13" x14ac:dyDescent="0.25">
      <c r="A1629" t="str">
        <f t="shared" si="25"/>
        <v>43907Nevada</v>
      </c>
      <c r="B1629" t="s">
        <v>147</v>
      </c>
      <c r="C1629" t="s">
        <v>148</v>
      </c>
      <c r="D1629" t="s">
        <v>91</v>
      </c>
      <c r="F1629" s="6">
        <v>43907</v>
      </c>
      <c r="G1629">
        <v>-12</v>
      </c>
      <c r="H1629">
        <v>21</v>
      </c>
      <c r="I1629">
        <v>-25</v>
      </c>
      <c r="J1629">
        <v>-23</v>
      </c>
      <c r="K1629">
        <v>-26</v>
      </c>
      <c r="L1629">
        <v>9</v>
      </c>
      <c r="M1629" t="str">
        <f>VLOOKUP(D1629,StateLookup!A:A,1,FALSE)</f>
        <v>Nevada</v>
      </c>
    </row>
    <row r="1630" spans="1:13" x14ac:dyDescent="0.25">
      <c r="A1630" t="str">
        <f t="shared" si="25"/>
        <v>43908Nevada</v>
      </c>
      <c r="B1630" t="s">
        <v>147</v>
      </c>
      <c r="C1630" t="s">
        <v>148</v>
      </c>
      <c r="D1630" t="s">
        <v>91</v>
      </c>
      <c r="F1630" s="6">
        <v>43908</v>
      </c>
      <c r="G1630">
        <v>-27</v>
      </c>
      <c r="H1630">
        <v>12</v>
      </c>
      <c r="I1630">
        <v>-36</v>
      </c>
      <c r="J1630">
        <v>-29</v>
      </c>
      <c r="K1630">
        <v>-36</v>
      </c>
      <c r="L1630">
        <v>14</v>
      </c>
      <c r="M1630" t="str">
        <f>VLOOKUP(D1630,StateLookup!A:A,1,FALSE)</f>
        <v>Nevada</v>
      </c>
    </row>
    <row r="1631" spans="1:13" x14ac:dyDescent="0.25">
      <c r="A1631" t="str">
        <f t="shared" si="25"/>
        <v>43909Nevada</v>
      </c>
      <c r="B1631" t="s">
        <v>147</v>
      </c>
      <c r="C1631" t="s">
        <v>148</v>
      </c>
      <c r="D1631" t="s">
        <v>91</v>
      </c>
      <c r="F1631" s="6">
        <v>43909</v>
      </c>
      <c r="G1631">
        <v>-36</v>
      </c>
      <c r="H1631">
        <v>-2</v>
      </c>
      <c r="I1631">
        <v>-39</v>
      </c>
      <c r="J1631">
        <v>-45</v>
      </c>
      <c r="K1631">
        <v>-43</v>
      </c>
      <c r="L1631">
        <v>17</v>
      </c>
      <c r="M1631" t="str">
        <f>VLOOKUP(D1631,StateLookup!A:A,1,FALSE)</f>
        <v>Nevada</v>
      </c>
    </row>
    <row r="1632" spans="1:13" x14ac:dyDescent="0.25">
      <c r="A1632" t="str">
        <f t="shared" si="25"/>
        <v>43910Nevada</v>
      </c>
      <c r="B1632" t="s">
        <v>147</v>
      </c>
      <c r="C1632" t="s">
        <v>148</v>
      </c>
      <c r="D1632" t="s">
        <v>91</v>
      </c>
      <c r="F1632" s="6">
        <v>43910</v>
      </c>
      <c r="G1632">
        <v>-38</v>
      </c>
      <c r="H1632">
        <v>-3</v>
      </c>
      <c r="I1632">
        <v>-42</v>
      </c>
      <c r="J1632">
        <v>-49</v>
      </c>
      <c r="K1632">
        <v>-45</v>
      </c>
      <c r="L1632">
        <v>20</v>
      </c>
      <c r="M1632" t="str">
        <f>VLOOKUP(D1632,StateLookup!A:A,1,FALSE)</f>
        <v>Nevada</v>
      </c>
    </row>
    <row r="1633" spans="1:13" x14ac:dyDescent="0.25">
      <c r="A1633" t="str">
        <f t="shared" si="25"/>
        <v>43911Nevada</v>
      </c>
      <c r="B1633" t="s">
        <v>147</v>
      </c>
      <c r="C1633" t="s">
        <v>148</v>
      </c>
      <c r="D1633" t="s">
        <v>91</v>
      </c>
      <c r="F1633" s="6">
        <v>43911</v>
      </c>
      <c r="G1633">
        <v>-46</v>
      </c>
      <c r="H1633">
        <v>-13</v>
      </c>
      <c r="I1633">
        <v>-41</v>
      </c>
      <c r="J1633">
        <v>-48</v>
      </c>
      <c r="K1633">
        <v>-46</v>
      </c>
      <c r="L1633">
        <v>15</v>
      </c>
      <c r="M1633" t="str">
        <f>VLOOKUP(D1633,StateLookup!A:A,1,FALSE)</f>
        <v>Nevada</v>
      </c>
    </row>
    <row r="1634" spans="1:13" x14ac:dyDescent="0.25">
      <c r="A1634" t="str">
        <f t="shared" si="25"/>
        <v>43912Nevada</v>
      </c>
      <c r="B1634" t="s">
        <v>147</v>
      </c>
      <c r="C1634" t="s">
        <v>148</v>
      </c>
      <c r="D1634" t="s">
        <v>91</v>
      </c>
      <c r="F1634" s="6">
        <v>43912</v>
      </c>
      <c r="G1634">
        <v>-46</v>
      </c>
      <c r="H1634">
        <v>-19</v>
      </c>
      <c r="I1634">
        <v>-24</v>
      </c>
      <c r="J1634">
        <v>-57</v>
      </c>
      <c r="K1634">
        <v>-49</v>
      </c>
      <c r="L1634">
        <v>13</v>
      </c>
      <c r="M1634" t="str">
        <f>VLOOKUP(D1634,StateLookup!A:A,1,FALSE)</f>
        <v>Nevada</v>
      </c>
    </row>
    <row r="1635" spans="1:13" x14ac:dyDescent="0.25">
      <c r="A1635" t="str">
        <f t="shared" si="25"/>
        <v>43913Nevada</v>
      </c>
      <c r="B1635" t="s">
        <v>147</v>
      </c>
      <c r="C1635" t="s">
        <v>148</v>
      </c>
      <c r="D1635" t="s">
        <v>91</v>
      </c>
      <c r="F1635" s="6">
        <v>43913</v>
      </c>
      <c r="G1635">
        <v>-41</v>
      </c>
      <c r="H1635">
        <v>-16</v>
      </c>
      <c r="I1635">
        <v>-37</v>
      </c>
      <c r="J1635">
        <v>-54</v>
      </c>
      <c r="K1635">
        <v>-48</v>
      </c>
      <c r="L1635">
        <v>18</v>
      </c>
      <c r="M1635" t="str">
        <f>VLOOKUP(D1635,StateLookup!A:A,1,FALSE)</f>
        <v>Nevada</v>
      </c>
    </row>
    <row r="1636" spans="1:13" x14ac:dyDescent="0.25">
      <c r="A1636" t="str">
        <f t="shared" si="25"/>
        <v>43914Nevada</v>
      </c>
      <c r="B1636" t="s">
        <v>147</v>
      </c>
      <c r="C1636" t="s">
        <v>148</v>
      </c>
      <c r="D1636" t="s">
        <v>91</v>
      </c>
      <c r="F1636" s="6">
        <v>43914</v>
      </c>
      <c r="G1636">
        <v>-40</v>
      </c>
      <c r="H1636">
        <v>-14</v>
      </c>
      <c r="I1636">
        <v>-36</v>
      </c>
      <c r="J1636">
        <v>-51</v>
      </c>
      <c r="K1636">
        <v>-50</v>
      </c>
      <c r="L1636">
        <v>19</v>
      </c>
      <c r="M1636" t="str">
        <f>VLOOKUP(D1636,StateLookup!A:A,1,FALSE)</f>
        <v>Nevada</v>
      </c>
    </row>
    <row r="1637" spans="1:13" x14ac:dyDescent="0.25">
      <c r="A1637" t="str">
        <f t="shared" si="25"/>
        <v>43915Nevada</v>
      </c>
      <c r="B1637" t="s">
        <v>147</v>
      </c>
      <c r="C1637" t="s">
        <v>148</v>
      </c>
      <c r="D1637" t="s">
        <v>91</v>
      </c>
      <c r="F1637" s="6">
        <v>43915</v>
      </c>
      <c r="G1637">
        <v>-41</v>
      </c>
      <c r="H1637">
        <v>-15</v>
      </c>
      <c r="I1637">
        <v>-42</v>
      </c>
      <c r="J1637">
        <v>-51</v>
      </c>
      <c r="K1637">
        <v>-51</v>
      </c>
      <c r="L1637">
        <v>20</v>
      </c>
      <c r="M1637" t="str">
        <f>VLOOKUP(D1637,StateLookup!A:A,1,FALSE)</f>
        <v>Nevada</v>
      </c>
    </row>
    <row r="1638" spans="1:13" x14ac:dyDescent="0.25">
      <c r="A1638" t="str">
        <f t="shared" si="25"/>
        <v>43916Nevada</v>
      </c>
      <c r="B1638" t="s">
        <v>147</v>
      </c>
      <c r="C1638" t="s">
        <v>148</v>
      </c>
      <c r="D1638" t="s">
        <v>91</v>
      </c>
      <c r="F1638" s="6">
        <v>43916</v>
      </c>
      <c r="G1638">
        <v>-42</v>
      </c>
      <c r="H1638">
        <v>-16</v>
      </c>
      <c r="I1638">
        <v>-43</v>
      </c>
      <c r="J1638">
        <v>-56</v>
      </c>
      <c r="K1638">
        <v>-51</v>
      </c>
      <c r="L1638">
        <v>21</v>
      </c>
      <c r="M1638" t="str">
        <f>VLOOKUP(D1638,StateLookup!A:A,1,FALSE)</f>
        <v>Nevada</v>
      </c>
    </row>
    <row r="1639" spans="1:13" x14ac:dyDescent="0.25">
      <c r="A1639" t="str">
        <f t="shared" si="25"/>
        <v>43917Nevada</v>
      </c>
      <c r="B1639" t="s">
        <v>147</v>
      </c>
      <c r="C1639" t="s">
        <v>148</v>
      </c>
      <c r="D1639" t="s">
        <v>91</v>
      </c>
      <c r="F1639" s="6">
        <v>43917</v>
      </c>
      <c r="G1639">
        <v>-43</v>
      </c>
      <c r="H1639">
        <v>-17</v>
      </c>
      <c r="I1639">
        <v>-44</v>
      </c>
      <c r="J1639">
        <v>-57</v>
      </c>
      <c r="K1639">
        <v>-52</v>
      </c>
      <c r="L1639">
        <v>22</v>
      </c>
      <c r="M1639" t="str">
        <f>VLOOKUP(D1639,StateLookup!A:A,1,FALSE)</f>
        <v>Nevada</v>
      </c>
    </row>
    <row r="1640" spans="1:13" x14ac:dyDescent="0.25">
      <c r="A1640" t="str">
        <f t="shared" si="25"/>
        <v>43918Nevada</v>
      </c>
      <c r="B1640" t="s">
        <v>147</v>
      </c>
      <c r="C1640" t="s">
        <v>148</v>
      </c>
      <c r="D1640" t="s">
        <v>91</v>
      </c>
      <c r="F1640" s="6">
        <v>43918</v>
      </c>
      <c r="G1640">
        <v>-47</v>
      </c>
      <c r="H1640">
        <v>-19</v>
      </c>
      <c r="I1640">
        <v>-49</v>
      </c>
      <c r="J1640">
        <v>-54</v>
      </c>
      <c r="K1640">
        <v>-50</v>
      </c>
      <c r="L1640">
        <v>16</v>
      </c>
      <c r="M1640" t="str">
        <f>VLOOKUP(D1640,StateLookup!A:A,1,FALSE)</f>
        <v>Nevada</v>
      </c>
    </row>
    <row r="1641" spans="1:13" x14ac:dyDescent="0.25">
      <c r="A1641" t="str">
        <f t="shared" si="25"/>
        <v>43919Nevada</v>
      </c>
      <c r="B1641" t="s">
        <v>147</v>
      </c>
      <c r="C1641" t="s">
        <v>148</v>
      </c>
      <c r="D1641" t="s">
        <v>91</v>
      </c>
      <c r="F1641" s="6">
        <v>43919</v>
      </c>
      <c r="G1641">
        <v>-47</v>
      </c>
      <c r="H1641">
        <v>-23</v>
      </c>
      <c r="I1641">
        <v>-38</v>
      </c>
      <c r="J1641">
        <v>-62</v>
      </c>
      <c r="K1641">
        <v>-52</v>
      </c>
      <c r="L1641">
        <v>14</v>
      </c>
      <c r="M1641" t="str">
        <f>VLOOKUP(D1641,StateLookup!A:A,1,FALSE)</f>
        <v>Nevada</v>
      </c>
    </row>
    <row r="1642" spans="1:13" x14ac:dyDescent="0.25">
      <c r="A1642" t="str">
        <f t="shared" si="25"/>
        <v>43920Nevada</v>
      </c>
      <c r="B1642" t="s">
        <v>147</v>
      </c>
      <c r="C1642" t="s">
        <v>148</v>
      </c>
      <c r="D1642" t="s">
        <v>91</v>
      </c>
      <c r="F1642" s="6">
        <v>43920</v>
      </c>
      <c r="G1642">
        <v>-40</v>
      </c>
      <c r="H1642">
        <v>-16</v>
      </c>
      <c r="I1642">
        <v>-29</v>
      </c>
      <c r="J1642">
        <v>-56</v>
      </c>
      <c r="K1642">
        <v>-51</v>
      </c>
      <c r="L1642">
        <v>18</v>
      </c>
      <c r="M1642" t="str">
        <f>VLOOKUP(D1642,StateLookup!A:A,1,FALSE)</f>
        <v>Nevada</v>
      </c>
    </row>
    <row r="1643" spans="1:13" x14ac:dyDescent="0.25">
      <c r="A1643" t="str">
        <f t="shared" si="25"/>
        <v>43921Nevada</v>
      </c>
      <c r="B1643" t="s">
        <v>147</v>
      </c>
      <c r="C1643" t="s">
        <v>148</v>
      </c>
      <c r="D1643" t="s">
        <v>91</v>
      </c>
      <c r="F1643" s="6">
        <v>43921</v>
      </c>
      <c r="G1643">
        <v>-37</v>
      </c>
      <c r="H1643">
        <v>-12</v>
      </c>
      <c r="I1643">
        <v>-28</v>
      </c>
      <c r="J1643">
        <v>-51</v>
      </c>
      <c r="K1643">
        <v>-52</v>
      </c>
      <c r="L1643">
        <v>19</v>
      </c>
      <c r="M1643" t="str">
        <f>VLOOKUP(D1643,StateLookup!A:A,1,FALSE)</f>
        <v>Nevada</v>
      </c>
    </row>
    <row r="1644" spans="1:13" x14ac:dyDescent="0.25">
      <c r="A1644" t="str">
        <f t="shared" si="25"/>
        <v>43922Nevada</v>
      </c>
      <c r="B1644" t="s">
        <v>147</v>
      </c>
      <c r="C1644" t="s">
        <v>148</v>
      </c>
      <c r="D1644" t="s">
        <v>91</v>
      </c>
      <c r="F1644" s="6">
        <v>43922</v>
      </c>
      <c r="G1644">
        <v>-37</v>
      </c>
      <c r="H1644">
        <v>-7</v>
      </c>
      <c r="I1644">
        <v>-29</v>
      </c>
      <c r="J1644">
        <v>-50</v>
      </c>
      <c r="K1644">
        <v>-52</v>
      </c>
      <c r="L1644">
        <v>20</v>
      </c>
      <c r="M1644" t="str">
        <f>VLOOKUP(D1644,StateLookup!A:A,1,FALSE)</f>
        <v>Nevada</v>
      </c>
    </row>
    <row r="1645" spans="1:13" x14ac:dyDescent="0.25">
      <c r="A1645" t="str">
        <f t="shared" si="25"/>
        <v>43923Nevada</v>
      </c>
      <c r="B1645" t="s">
        <v>147</v>
      </c>
      <c r="C1645" t="s">
        <v>148</v>
      </c>
      <c r="D1645" t="s">
        <v>91</v>
      </c>
      <c r="F1645" s="6">
        <v>43923</v>
      </c>
      <c r="G1645">
        <v>-40</v>
      </c>
      <c r="H1645">
        <v>-12</v>
      </c>
      <c r="I1645">
        <v>-36</v>
      </c>
      <c r="J1645">
        <v>-57</v>
      </c>
      <c r="K1645">
        <v>-54</v>
      </c>
      <c r="L1645">
        <v>21</v>
      </c>
      <c r="M1645" t="str">
        <f>VLOOKUP(D1645,StateLookup!A:A,1,FALSE)</f>
        <v>Nevada</v>
      </c>
    </row>
    <row r="1646" spans="1:13" x14ac:dyDescent="0.25">
      <c r="A1646" t="str">
        <f t="shared" si="25"/>
        <v>43924Nevada</v>
      </c>
      <c r="B1646" t="s">
        <v>147</v>
      </c>
      <c r="C1646" t="s">
        <v>148</v>
      </c>
      <c r="D1646" t="s">
        <v>91</v>
      </c>
      <c r="F1646" s="6">
        <v>43924</v>
      </c>
      <c r="G1646">
        <v>-41</v>
      </c>
      <c r="H1646">
        <v>-12</v>
      </c>
      <c r="I1646">
        <v>-37</v>
      </c>
      <c r="J1646">
        <v>-57</v>
      </c>
      <c r="K1646">
        <v>-53</v>
      </c>
      <c r="L1646">
        <v>22</v>
      </c>
      <c r="M1646" t="str">
        <f>VLOOKUP(D1646,StateLookup!A:A,1,FALSE)</f>
        <v>Nevada</v>
      </c>
    </row>
    <row r="1647" spans="1:13" x14ac:dyDescent="0.25">
      <c r="A1647" t="str">
        <f t="shared" si="25"/>
        <v>43925Nevada</v>
      </c>
      <c r="B1647" t="s">
        <v>147</v>
      </c>
      <c r="C1647" t="s">
        <v>148</v>
      </c>
      <c r="D1647" t="s">
        <v>91</v>
      </c>
      <c r="F1647" s="6">
        <v>43925</v>
      </c>
      <c r="G1647">
        <v>-48</v>
      </c>
      <c r="H1647">
        <v>-16</v>
      </c>
      <c r="I1647">
        <v>-53</v>
      </c>
      <c r="J1647">
        <v>-57</v>
      </c>
      <c r="K1647">
        <v>-53</v>
      </c>
      <c r="L1647">
        <v>17</v>
      </c>
      <c r="M1647" t="str">
        <f>VLOOKUP(D1647,StateLookup!A:A,1,FALSE)</f>
        <v>Nevada</v>
      </c>
    </row>
    <row r="1648" spans="1:13" x14ac:dyDescent="0.25">
      <c r="A1648" t="str">
        <f t="shared" si="25"/>
        <v>43926Nevada</v>
      </c>
      <c r="B1648" t="s">
        <v>147</v>
      </c>
      <c r="C1648" t="s">
        <v>148</v>
      </c>
      <c r="D1648" t="s">
        <v>91</v>
      </c>
      <c r="F1648" s="6">
        <v>43926</v>
      </c>
      <c r="G1648">
        <v>-49</v>
      </c>
      <c r="H1648">
        <v>-22</v>
      </c>
      <c r="I1648">
        <v>-46</v>
      </c>
      <c r="J1648">
        <v>-64</v>
      </c>
      <c r="K1648">
        <v>-55</v>
      </c>
      <c r="L1648">
        <v>15</v>
      </c>
      <c r="M1648" t="str">
        <f>VLOOKUP(D1648,StateLookup!A:A,1,FALSE)</f>
        <v>Nevada</v>
      </c>
    </row>
    <row r="1649" spans="1:13" x14ac:dyDescent="0.25">
      <c r="A1649" t="str">
        <f t="shared" si="25"/>
        <v>43927Nevada</v>
      </c>
      <c r="B1649" t="s">
        <v>147</v>
      </c>
      <c r="C1649" t="s">
        <v>148</v>
      </c>
      <c r="D1649" t="s">
        <v>91</v>
      </c>
      <c r="F1649" s="6">
        <v>43927</v>
      </c>
      <c r="G1649">
        <v>-43</v>
      </c>
      <c r="H1649">
        <v>-18</v>
      </c>
      <c r="I1649">
        <v>-46</v>
      </c>
      <c r="J1649">
        <v>-59</v>
      </c>
      <c r="K1649">
        <v>-54</v>
      </c>
      <c r="L1649">
        <v>20</v>
      </c>
      <c r="M1649" t="str">
        <f>VLOOKUP(D1649,StateLookup!A:A,1,FALSE)</f>
        <v>Nevada</v>
      </c>
    </row>
    <row r="1650" spans="1:13" x14ac:dyDescent="0.25">
      <c r="A1650" t="str">
        <f t="shared" si="25"/>
        <v>43928Nevada</v>
      </c>
      <c r="B1650" t="s">
        <v>147</v>
      </c>
      <c r="C1650" t="s">
        <v>148</v>
      </c>
      <c r="D1650" t="s">
        <v>91</v>
      </c>
      <c r="F1650" s="6">
        <v>43928</v>
      </c>
      <c r="G1650">
        <v>-42</v>
      </c>
      <c r="H1650">
        <v>-17</v>
      </c>
      <c r="I1650">
        <v>-41</v>
      </c>
      <c r="J1650">
        <v>-55</v>
      </c>
      <c r="K1650">
        <v>-55</v>
      </c>
      <c r="L1650">
        <v>21</v>
      </c>
      <c r="M1650" t="str">
        <f>VLOOKUP(D1650,StateLookup!A:A,1,FALSE)</f>
        <v>Nevada</v>
      </c>
    </row>
    <row r="1651" spans="1:13" x14ac:dyDescent="0.25">
      <c r="A1651" t="str">
        <f t="shared" si="25"/>
        <v>43929Nevada</v>
      </c>
      <c r="B1651" t="s">
        <v>147</v>
      </c>
      <c r="C1651" t="s">
        <v>148</v>
      </c>
      <c r="D1651" t="s">
        <v>91</v>
      </c>
      <c r="F1651" s="6">
        <v>43929</v>
      </c>
      <c r="G1651">
        <v>-43</v>
      </c>
      <c r="H1651">
        <v>-16</v>
      </c>
      <c r="I1651">
        <v>-42</v>
      </c>
      <c r="J1651">
        <v>-54</v>
      </c>
      <c r="K1651">
        <v>-55</v>
      </c>
      <c r="L1651">
        <v>21</v>
      </c>
      <c r="M1651" t="str">
        <f>VLOOKUP(D1651,StateLookup!A:A,1,FALSE)</f>
        <v>Nevada</v>
      </c>
    </row>
    <row r="1652" spans="1:13" x14ac:dyDescent="0.25">
      <c r="A1652" t="str">
        <f t="shared" si="25"/>
        <v>43930Nevada</v>
      </c>
      <c r="B1652" t="s">
        <v>147</v>
      </c>
      <c r="C1652" t="s">
        <v>148</v>
      </c>
      <c r="D1652" t="s">
        <v>91</v>
      </c>
      <c r="F1652" s="6">
        <v>43930</v>
      </c>
      <c r="G1652">
        <v>-43</v>
      </c>
      <c r="H1652">
        <v>-17</v>
      </c>
      <c r="I1652">
        <v>-45</v>
      </c>
      <c r="J1652">
        <v>-57</v>
      </c>
      <c r="K1652">
        <v>-56</v>
      </c>
      <c r="L1652">
        <v>22</v>
      </c>
      <c r="M1652" t="str">
        <f>VLOOKUP(D1652,StateLookup!A:A,1,FALSE)</f>
        <v>Nevada</v>
      </c>
    </row>
    <row r="1653" spans="1:13" x14ac:dyDescent="0.25">
      <c r="A1653" t="str">
        <f t="shared" si="25"/>
        <v>43931Nevada</v>
      </c>
      <c r="B1653" t="s">
        <v>147</v>
      </c>
      <c r="C1653" t="s">
        <v>148</v>
      </c>
      <c r="D1653" t="s">
        <v>91</v>
      </c>
      <c r="F1653" s="6">
        <v>43931</v>
      </c>
      <c r="G1653">
        <v>-44</v>
      </c>
      <c r="H1653">
        <v>-16</v>
      </c>
      <c r="I1653">
        <v>-44</v>
      </c>
      <c r="J1653">
        <v>-59</v>
      </c>
      <c r="K1653">
        <v>-56</v>
      </c>
      <c r="L1653">
        <v>24</v>
      </c>
      <c r="M1653" t="str">
        <f>VLOOKUP(D1653,StateLookup!A:A,1,FALSE)</f>
        <v>Nevada</v>
      </c>
    </row>
    <row r="1654" spans="1:13" x14ac:dyDescent="0.25">
      <c r="A1654" t="str">
        <f t="shared" si="25"/>
        <v>43932Nevada</v>
      </c>
      <c r="B1654" t="s">
        <v>147</v>
      </c>
      <c r="C1654" t="s">
        <v>148</v>
      </c>
      <c r="D1654" t="s">
        <v>91</v>
      </c>
      <c r="F1654" s="6">
        <v>43932</v>
      </c>
      <c r="G1654">
        <v>-45</v>
      </c>
      <c r="H1654">
        <v>-13</v>
      </c>
      <c r="I1654">
        <v>-43</v>
      </c>
      <c r="J1654">
        <v>-55</v>
      </c>
      <c r="K1654">
        <v>-53</v>
      </c>
      <c r="L1654">
        <v>16</v>
      </c>
      <c r="M1654" t="str">
        <f>VLOOKUP(D1654,StateLookup!A:A,1,FALSE)</f>
        <v>Nevada</v>
      </c>
    </row>
    <row r="1655" spans="1:13" x14ac:dyDescent="0.25">
      <c r="A1655" t="str">
        <f t="shared" si="25"/>
        <v>43876New Hampshire</v>
      </c>
      <c r="B1655" t="s">
        <v>147</v>
      </c>
      <c r="C1655" t="s">
        <v>148</v>
      </c>
      <c r="D1655" t="s">
        <v>92</v>
      </c>
      <c r="F1655" s="6">
        <v>43876</v>
      </c>
      <c r="G1655">
        <v>3</v>
      </c>
      <c r="H1655">
        <v>-2</v>
      </c>
      <c r="I1655">
        <v>6</v>
      </c>
      <c r="J1655">
        <v>18</v>
      </c>
      <c r="K1655">
        <v>2</v>
      </c>
      <c r="L1655">
        <v>0</v>
      </c>
      <c r="M1655" t="str">
        <f>VLOOKUP(D1655,StateLookup!A:A,1,FALSE)</f>
        <v>New Hampshire</v>
      </c>
    </row>
    <row r="1656" spans="1:13" x14ac:dyDescent="0.25">
      <c r="A1656" t="str">
        <f t="shared" si="25"/>
        <v>43877New Hampshire</v>
      </c>
      <c r="B1656" t="s">
        <v>147</v>
      </c>
      <c r="C1656" t="s">
        <v>148</v>
      </c>
      <c r="D1656" t="s">
        <v>92</v>
      </c>
      <c r="F1656" s="6">
        <v>43877</v>
      </c>
      <c r="G1656">
        <v>10</v>
      </c>
      <c r="H1656">
        <v>0</v>
      </c>
      <c r="I1656">
        <v>21</v>
      </c>
      <c r="J1656">
        <v>11</v>
      </c>
      <c r="K1656">
        <v>4</v>
      </c>
      <c r="L1656">
        <v>-1</v>
      </c>
      <c r="M1656" t="str">
        <f>VLOOKUP(D1656,StateLookup!A:A,1,FALSE)</f>
        <v>New Hampshire</v>
      </c>
    </row>
    <row r="1657" spans="1:13" x14ac:dyDescent="0.25">
      <c r="A1657" t="str">
        <f t="shared" si="25"/>
        <v>43878New Hampshire</v>
      </c>
      <c r="B1657" t="s">
        <v>147</v>
      </c>
      <c r="C1657" t="s">
        <v>148</v>
      </c>
      <c r="D1657" t="s">
        <v>92</v>
      </c>
      <c r="F1657" s="6">
        <v>43878</v>
      </c>
      <c r="G1657">
        <v>21</v>
      </c>
      <c r="H1657">
        <v>8</v>
      </c>
      <c r="I1657">
        <v>55</v>
      </c>
      <c r="J1657">
        <v>13</v>
      </c>
      <c r="K1657">
        <v>-21</v>
      </c>
      <c r="L1657">
        <v>5</v>
      </c>
      <c r="M1657" t="str">
        <f>VLOOKUP(D1657,StateLookup!A:A,1,FALSE)</f>
        <v>New Hampshire</v>
      </c>
    </row>
    <row r="1658" spans="1:13" x14ac:dyDescent="0.25">
      <c r="A1658" t="str">
        <f t="shared" si="25"/>
        <v>43879New Hampshire</v>
      </c>
      <c r="B1658" t="s">
        <v>147</v>
      </c>
      <c r="C1658" t="s">
        <v>148</v>
      </c>
      <c r="D1658" t="s">
        <v>92</v>
      </c>
      <c r="F1658" s="6">
        <v>43879</v>
      </c>
      <c r="G1658">
        <v>-12</v>
      </c>
      <c r="H1658">
        <v>-11</v>
      </c>
      <c r="I1658">
        <v>-6</v>
      </c>
      <c r="J1658">
        <v>12</v>
      </c>
      <c r="K1658">
        <v>-1</v>
      </c>
      <c r="L1658">
        <v>3</v>
      </c>
      <c r="M1658" t="str">
        <f>VLOOKUP(D1658,StateLookup!A:A,1,FALSE)</f>
        <v>New Hampshire</v>
      </c>
    </row>
    <row r="1659" spans="1:13" x14ac:dyDescent="0.25">
      <c r="A1659" t="str">
        <f t="shared" si="25"/>
        <v>43880New Hampshire</v>
      </c>
      <c r="B1659" t="s">
        <v>147</v>
      </c>
      <c r="C1659" t="s">
        <v>148</v>
      </c>
      <c r="D1659" t="s">
        <v>92</v>
      </c>
      <c r="F1659" s="6">
        <v>43880</v>
      </c>
      <c r="G1659">
        <v>7</v>
      </c>
      <c r="H1659">
        <v>2</v>
      </c>
      <c r="I1659">
        <v>10</v>
      </c>
      <c r="J1659">
        <v>15</v>
      </c>
      <c r="K1659">
        <v>0</v>
      </c>
      <c r="L1659">
        <v>1</v>
      </c>
      <c r="M1659" t="str">
        <f>VLOOKUP(D1659,StateLookup!A:A,1,FALSE)</f>
        <v>New Hampshire</v>
      </c>
    </row>
    <row r="1660" spans="1:13" x14ac:dyDescent="0.25">
      <c r="A1660" t="str">
        <f t="shared" si="25"/>
        <v>43881New Hampshire</v>
      </c>
      <c r="B1660" t="s">
        <v>147</v>
      </c>
      <c r="C1660" t="s">
        <v>148</v>
      </c>
      <c r="D1660" t="s">
        <v>92</v>
      </c>
      <c r="F1660" s="6">
        <v>43881</v>
      </c>
      <c r="G1660">
        <v>7</v>
      </c>
      <c r="H1660">
        <v>2</v>
      </c>
      <c r="I1660">
        <v>16</v>
      </c>
      <c r="J1660">
        <v>17</v>
      </c>
      <c r="K1660">
        <v>3</v>
      </c>
      <c r="L1660">
        <v>0</v>
      </c>
      <c r="M1660" t="str">
        <f>VLOOKUP(D1660,StateLookup!A:A,1,FALSE)</f>
        <v>New Hampshire</v>
      </c>
    </row>
    <row r="1661" spans="1:13" x14ac:dyDescent="0.25">
      <c r="A1661" t="str">
        <f t="shared" si="25"/>
        <v>43882New Hampshire</v>
      </c>
      <c r="B1661" t="s">
        <v>147</v>
      </c>
      <c r="C1661" t="s">
        <v>148</v>
      </c>
      <c r="D1661" t="s">
        <v>92</v>
      </c>
      <c r="F1661" s="6">
        <v>43882</v>
      </c>
      <c r="G1661">
        <v>1</v>
      </c>
      <c r="H1661">
        <v>-3</v>
      </c>
      <c r="I1661">
        <v>9</v>
      </c>
      <c r="J1661">
        <v>12</v>
      </c>
      <c r="K1661">
        <v>1</v>
      </c>
      <c r="L1661">
        <v>1</v>
      </c>
      <c r="M1661" t="str">
        <f>VLOOKUP(D1661,StateLookup!A:A,1,FALSE)</f>
        <v>New Hampshire</v>
      </c>
    </row>
    <row r="1662" spans="1:13" x14ac:dyDescent="0.25">
      <c r="A1662" t="str">
        <f t="shared" si="25"/>
        <v>43883New Hampshire</v>
      </c>
      <c r="B1662" t="s">
        <v>147</v>
      </c>
      <c r="C1662" t="s">
        <v>148</v>
      </c>
      <c r="D1662" t="s">
        <v>92</v>
      </c>
      <c r="F1662" s="6">
        <v>43883</v>
      </c>
      <c r="G1662">
        <v>4</v>
      </c>
      <c r="H1662">
        <v>-3</v>
      </c>
      <c r="I1662">
        <v>39</v>
      </c>
      <c r="J1662">
        <v>27</v>
      </c>
      <c r="K1662">
        <v>3</v>
      </c>
      <c r="L1662">
        <v>-1</v>
      </c>
      <c r="M1662" t="str">
        <f>VLOOKUP(D1662,StateLookup!A:A,1,FALSE)</f>
        <v>New Hampshire</v>
      </c>
    </row>
    <row r="1663" spans="1:13" x14ac:dyDescent="0.25">
      <c r="A1663" t="str">
        <f t="shared" si="25"/>
        <v>43884New Hampshire</v>
      </c>
      <c r="B1663" t="s">
        <v>147</v>
      </c>
      <c r="C1663" t="s">
        <v>148</v>
      </c>
      <c r="D1663" t="s">
        <v>92</v>
      </c>
      <c r="F1663" s="6">
        <v>43884</v>
      </c>
      <c r="G1663">
        <v>6</v>
      </c>
      <c r="H1663">
        <v>-2</v>
      </c>
      <c r="I1663">
        <v>40</v>
      </c>
      <c r="J1663">
        <v>28</v>
      </c>
      <c r="K1663">
        <v>4</v>
      </c>
      <c r="L1663">
        <v>-2</v>
      </c>
      <c r="M1663" t="str">
        <f>VLOOKUP(D1663,StateLookup!A:A,1,FALSE)</f>
        <v>New Hampshire</v>
      </c>
    </row>
    <row r="1664" spans="1:13" x14ac:dyDescent="0.25">
      <c r="A1664" t="str">
        <f t="shared" si="25"/>
        <v>43885New Hampshire</v>
      </c>
      <c r="B1664" t="s">
        <v>147</v>
      </c>
      <c r="C1664" t="s">
        <v>148</v>
      </c>
      <c r="D1664" t="s">
        <v>92</v>
      </c>
      <c r="F1664" s="6">
        <v>43885</v>
      </c>
      <c r="G1664">
        <v>5</v>
      </c>
      <c r="H1664">
        <v>-2</v>
      </c>
      <c r="I1664">
        <v>58</v>
      </c>
      <c r="J1664">
        <v>13</v>
      </c>
      <c r="K1664">
        <v>-9</v>
      </c>
      <c r="L1664">
        <v>1</v>
      </c>
      <c r="M1664" t="str">
        <f>VLOOKUP(D1664,StateLookup!A:A,1,FALSE)</f>
        <v>New Hampshire</v>
      </c>
    </row>
    <row r="1665" spans="1:13" x14ac:dyDescent="0.25">
      <c r="A1665" t="str">
        <f t="shared" si="25"/>
        <v>43886New Hampshire</v>
      </c>
      <c r="B1665" t="s">
        <v>147</v>
      </c>
      <c r="C1665" t="s">
        <v>148</v>
      </c>
      <c r="D1665" t="s">
        <v>92</v>
      </c>
      <c r="F1665" s="6">
        <v>43886</v>
      </c>
      <c r="G1665">
        <v>4</v>
      </c>
      <c r="H1665">
        <v>-3</v>
      </c>
      <c r="I1665">
        <v>14</v>
      </c>
      <c r="J1665">
        <v>10</v>
      </c>
      <c r="K1665">
        <v>-10</v>
      </c>
      <c r="L1665">
        <v>1</v>
      </c>
      <c r="M1665" t="str">
        <f>VLOOKUP(D1665,StateLookup!A:A,1,FALSE)</f>
        <v>New Hampshire</v>
      </c>
    </row>
    <row r="1666" spans="1:13" x14ac:dyDescent="0.25">
      <c r="A1666" t="str">
        <f t="shared" si="25"/>
        <v>43887New Hampshire</v>
      </c>
      <c r="B1666" t="s">
        <v>147</v>
      </c>
      <c r="C1666" t="s">
        <v>148</v>
      </c>
      <c r="D1666" t="s">
        <v>92</v>
      </c>
      <c r="F1666" s="6">
        <v>43887</v>
      </c>
      <c r="G1666">
        <v>8</v>
      </c>
      <c r="H1666">
        <v>1</v>
      </c>
      <c r="I1666">
        <v>-1</v>
      </c>
      <c r="J1666">
        <v>6</v>
      </c>
      <c r="K1666">
        <v>-10</v>
      </c>
      <c r="L1666">
        <v>1</v>
      </c>
      <c r="M1666" t="str">
        <f>VLOOKUP(D1666,StateLookup!A:A,1,FALSE)</f>
        <v>New Hampshire</v>
      </c>
    </row>
    <row r="1667" spans="1:13" x14ac:dyDescent="0.25">
      <c r="A1667" t="str">
        <f t="shared" ref="A1667:A1730" si="26">F1667&amp;D1667</f>
        <v>43888New Hampshire</v>
      </c>
      <c r="B1667" t="s">
        <v>147</v>
      </c>
      <c r="C1667" t="s">
        <v>148</v>
      </c>
      <c r="D1667" t="s">
        <v>92</v>
      </c>
      <c r="F1667" s="6">
        <v>43888</v>
      </c>
      <c r="G1667">
        <v>1</v>
      </c>
      <c r="H1667">
        <v>-7</v>
      </c>
      <c r="I1667">
        <v>-6</v>
      </c>
      <c r="J1667">
        <v>5</v>
      </c>
      <c r="K1667">
        <v>-11</v>
      </c>
      <c r="L1667">
        <v>3</v>
      </c>
      <c r="M1667" t="str">
        <f>VLOOKUP(D1667,StateLookup!A:A,1,FALSE)</f>
        <v>New Hampshire</v>
      </c>
    </row>
    <row r="1668" spans="1:13" x14ac:dyDescent="0.25">
      <c r="A1668" t="str">
        <f t="shared" si="26"/>
        <v>43889New Hampshire</v>
      </c>
      <c r="B1668" t="s">
        <v>147</v>
      </c>
      <c r="C1668" t="s">
        <v>148</v>
      </c>
      <c r="D1668" t="s">
        <v>92</v>
      </c>
      <c r="F1668" s="6">
        <v>43889</v>
      </c>
      <c r="G1668">
        <v>2</v>
      </c>
      <c r="H1668">
        <v>-2</v>
      </c>
      <c r="I1668">
        <v>5</v>
      </c>
      <c r="J1668">
        <v>4</v>
      </c>
      <c r="K1668">
        <v>-10</v>
      </c>
      <c r="L1668">
        <v>2</v>
      </c>
      <c r="M1668" t="str">
        <f>VLOOKUP(D1668,StateLookup!A:A,1,FALSE)</f>
        <v>New Hampshire</v>
      </c>
    </row>
    <row r="1669" spans="1:13" x14ac:dyDescent="0.25">
      <c r="A1669" t="str">
        <f t="shared" si="26"/>
        <v>43890New Hampshire</v>
      </c>
      <c r="B1669" t="s">
        <v>147</v>
      </c>
      <c r="C1669" t="s">
        <v>148</v>
      </c>
      <c r="D1669" t="s">
        <v>92</v>
      </c>
      <c r="F1669" s="6">
        <v>43890</v>
      </c>
      <c r="G1669">
        <v>4</v>
      </c>
      <c r="H1669">
        <v>-2</v>
      </c>
      <c r="I1669">
        <v>8</v>
      </c>
      <c r="J1669">
        <v>13</v>
      </c>
      <c r="K1669">
        <v>1</v>
      </c>
      <c r="L1669">
        <v>-2</v>
      </c>
      <c r="M1669" t="str">
        <f>VLOOKUP(D1669,StateLookup!A:A,1,FALSE)</f>
        <v>New Hampshire</v>
      </c>
    </row>
    <row r="1670" spans="1:13" x14ac:dyDescent="0.25">
      <c r="A1670" t="str">
        <f t="shared" si="26"/>
        <v>43891New Hampshire</v>
      </c>
      <c r="B1670" t="s">
        <v>147</v>
      </c>
      <c r="C1670" t="s">
        <v>148</v>
      </c>
      <c r="D1670" t="s">
        <v>92</v>
      </c>
      <c r="F1670" s="6">
        <v>43891</v>
      </c>
      <c r="G1670">
        <v>10</v>
      </c>
      <c r="H1670">
        <v>3</v>
      </c>
      <c r="I1670">
        <v>-10</v>
      </c>
      <c r="J1670">
        <v>23</v>
      </c>
      <c r="K1670">
        <v>3</v>
      </c>
      <c r="L1670">
        <v>-1</v>
      </c>
      <c r="M1670" t="str">
        <f>VLOOKUP(D1670,StateLookup!A:A,1,FALSE)</f>
        <v>New Hampshire</v>
      </c>
    </row>
    <row r="1671" spans="1:13" x14ac:dyDescent="0.25">
      <c r="A1671" t="str">
        <f t="shared" si="26"/>
        <v>43892New Hampshire</v>
      </c>
      <c r="B1671" t="s">
        <v>147</v>
      </c>
      <c r="C1671" t="s">
        <v>148</v>
      </c>
      <c r="D1671" t="s">
        <v>92</v>
      </c>
      <c r="F1671" s="6">
        <v>43892</v>
      </c>
      <c r="G1671">
        <v>6</v>
      </c>
      <c r="H1671">
        <v>3</v>
      </c>
      <c r="I1671">
        <v>11</v>
      </c>
      <c r="J1671">
        <v>9</v>
      </c>
      <c r="K1671">
        <v>3</v>
      </c>
      <c r="L1671">
        <v>-1</v>
      </c>
      <c r="M1671" t="str">
        <f>VLOOKUP(D1671,StateLookup!A:A,1,FALSE)</f>
        <v>New Hampshire</v>
      </c>
    </row>
    <row r="1672" spans="1:13" x14ac:dyDescent="0.25">
      <c r="A1672" t="str">
        <f t="shared" si="26"/>
        <v>43893New Hampshire</v>
      </c>
      <c r="B1672" t="s">
        <v>147</v>
      </c>
      <c r="C1672" t="s">
        <v>148</v>
      </c>
      <c r="D1672" t="s">
        <v>92</v>
      </c>
      <c r="F1672" s="6">
        <v>43893</v>
      </c>
      <c r="G1672">
        <v>8</v>
      </c>
      <c r="H1672">
        <v>6</v>
      </c>
      <c r="I1672">
        <v>43</v>
      </c>
      <c r="J1672">
        <v>16</v>
      </c>
      <c r="K1672">
        <v>2</v>
      </c>
      <c r="L1672">
        <v>-1</v>
      </c>
      <c r="M1672" t="str">
        <f>VLOOKUP(D1672,StateLookup!A:A,1,FALSE)</f>
        <v>New Hampshire</v>
      </c>
    </row>
    <row r="1673" spans="1:13" x14ac:dyDescent="0.25">
      <c r="A1673" t="str">
        <f t="shared" si="26"/>
        <v>43894New Hampshire</v>
      </c>
      <c r="B1673" t="s">
        <v>147</v>
      </c>
      <c r="C1673" t="s">
        <v>148</v>
      </c>
      <c r="D1673" t="s">
        <v>92</v>
      </c>
      <c r="F1673" s="6">
        <v>43894</v>
      </c>
      <c r="G1673">
        <v>5</v>
      </c>
      <c r="H1673">
        <v>2</v>
      </c>
      <c r="I1673">
        <v>-4</v>
      </c>
      <c r="J1673">
        <v>7</v>
      </c>
      <c r="K1673">
        <v>2</v>
      </c>
      <c r="L1673">
        <v>0</v>
      </c>
      <c r="M1673" t="str">
        <f>VLOOKUP(D1673,StateLookup!A:A,1,FALSE)</f>
        <v>New Hampshire</v>
      </c>
    </row>
    <row r="1674" spans="1:13" x14ac:dyDescent="0.25">
      <c r="A1674" t="str">
        <f t="shared" si="26"/>
        <v>43895New Hampshire</v>
      </c>
      <c r="B1674" t="s">
        <v>147</v>
      </c>
      <c r="C1674" t="s">
        <v>148</v>
      </c>
      <c r="D1674" t="s">
        <v>92</v>
      </c>
      <c r="F1674" s="6">
        <v>43895</v>
      </c>
      <c r="G1674">
        <v>6</v>
      </c>
      <c r="H1674">
        <v>7</v>
      </c>
      <c r="I1674">
        <v>25</v>
      </c>
      <c r="J1674">
        <v>8</v>
      </c>
      <c r="K1674">
        <v>4</v>
      </c>
      <c r="L1674">
        <v>0</v>
      </c>
      <c r="M1674" t="str">
        <f>VLOOKUP(D1674,StateLookup!A:A,1,FALSE)</f>
        <v>New Hampshire</v>
      </c>
    </row>
    <row r="1675" spans="1:13" x14ac:dyDescent="0.25">
      <c r="A1675" t="str">
        <f t="shared" si="26"/>
        <v>43896New Hampshire</v>
      </c>
      <c r="B1675" t="s">
        <v>147</v>
      </c>
      <c r="C1675" t="s">
        <v>148</v>
      </c>
      <c r="D1675" t="s">
        <v>92</v>
      </c>
      <c r="F1675" s="6">
        <v>43896</v>
      </c>
      <c r="G1675">
        <v>1</v>
      </c>
      <c r="H1675">
        <v>-1</v>
      </c>
      <c r="I1675">
        <v>3</v>
      </c>
      <c r="J1675">
        <v>3</v>
      </c>
      <c r="K1675">
        <v>3</v>
      </c>
      <c r="L1675">
        <v>1</v>
      </c>
      <c r="M1675" t="str">
        <f>VLOOKUP(D1675,StateLookup!A:A,1,FALSE)</f>
        <v>New Hampshire</v>
      </c>
    </row>
    <row r="1676" spans="1:13" x14ac:dyDescent="0.25">
      <c r="A1676" t="str">
        <f t="shared" si="26"/>
        <v>43897New Hampshire</v>
      </c>
      <c r="B1676" t="s">
        <v>147</v>
      </c>
      <c r="C1676" t="s">
        <v>148</v>
      </c>
      <c r="D1676" t="s">
        <v>92</v>
      </c>
      <c r="F1676" s="6">
        <v>43897</v>
      </c>
      <c r="G1676">
        <v>7</v>
      </c>
      <c r="H1676">
        <v>2</v>
      </c>
      <c r="I1676">
        <v>15</v>
      </c>
      <c r="J1676">
        <v>9</v>
      </c>
      <c r="K1676">
        <v>4</v>
      </c>
      <c r="L1676">
        <v>-1</v>
      </c>
      <c r="M1676" t="str">
        <f>VLOOKUP(D1676,StateLookup!A:A,1,FALSE)</f>
        <v>New Hampshire</v>
      </c>
    </row>
    <row r="1677" spans="1:13" x14ac:dyDescent="0.25">
      <c r="A1677" t="str">
        <f t="shared" si="26"/>
        <v>43898New Hampshire</v>
      </c>
      <c r="B1677" t="s">
        <v>147</v>
      </c>
      <c r="C1677" t="s">
        <v>148</v>
      </c>
      <c r="D1677" t="s">
        <v>92</v>
      </c>
      <c r="F1677" s="6">
        <v>43898</v>
      </c>
      <c r="G1677">
        <v>9</v>
      </c>
      <c r="H1677">
        <v>3</v>
      </c>
      <c r="I1677">
        <v>45</v>
      </c>
      <c r="J1677">
        <v>20</v>
      </c>
      <c r="K1677">
        <v>3</v>
      </c>
      <c r="L1677">
        <v>-1</v>
      </c>
      <c r="M1677" t="str">
        <f>VLOOKUP(D1677,StateLookup!A:A,1,FALSE)</f>
        <v>New Hampshire</v>
      </c>
    </row>
    <row r="1678" spans="1:13" x14ac:dyDescent="0.25">
      <c r="A1678" t="str">
        <f t="shared" si="26"/>
        <v>43899New Hampshire</v>
      </c>
      <c r="B1678" t="s">
        <v>147</v>
      </c>
      <c r="C1678" t="s">
        <v>148</v>
      </c>
      <c r="D1678" t="s">
        <v>92</v>
      </c>
      <c r="F1678" s="6">
        <v>43899</v>
      </c>
      <c r="G1678">
        <v>9</v>
      </c>
      <c r="H1678">
        <v>6</v>
      </c>
      <c r="I1678">
        <v>97</v>
      </c>
      <c r="J1678">
        <v>7</v>
      </c>
      <c r="K1678">
        <v>2</v>
      </c>
      <c r="L1678">
        <v>-1</v>
      </c>
      <c r="M1678" t="str">
        <f>VLOOKUP(D1678,StateLookup!A:A,1,FALSE)</f>
        <v>New Hampshire</v>
      </c>
    </row>
    <row r="1679" spans="1:13" x14ac:dyDescent="0.25">
      <c r="A1679" t="str">
        <f t="shared" si="26"/>
        <v>43900New Hampshire</v>
      </c>
      <c r="B1679" t="s">
        <v>147</v>
      </c>
      <c r="C1679" t="s">
        <v>148</v>
      </c>
      <c r="D1679" t="s">
        <v>92</v>
      </c>
      <c r="F1679" s="6">
        <v>43900</v>
      </c>
      <c r="G1679">
        <v>8</v>
      </c>
      <c r="H1679">
        <v>6</v>
      </c>
      <c r="I1679">
        <v>31</v>
      </c>
      <c r="J1679">
        <v>5</v>
      </c>
      <c r="K1679">
        <v>-1</v>
      </c>
      <c r="L1679">
        <v>1</v>
      </c>
      <c r="M1679" t="str">
        <f>VLOOKUP(D1679,StateLookup!A:A,1,FALSE)</f>
        <v>New Hampshire</v>
      </c>
    </row>
    <row r="1680" spans="1:13" x14ac:dyDescent="0.25">
      <c r="A1680" t="str">
        <f t="shared" si="26"/>
        <v>43901New Hampshire</v>
      </c>
      <c r="B1680" t="s">
        <v>147</v>
      </c>
      <c r="C1680" t="s">
        <v>148</v>
      </c>
      <c r="D1680" t="s">
        <v>92</v>
      </c>
      <c r="F1680" s="6">
        <v>43901</v>
      </c>
      <c r="G1680">
        <v>7</v>
      </c>
      <c r="H1680">
        <v>9</v>
      </c>
      <c r="I1680">
        <v>13</v>
      </c>
      <c r="J1680">
        <v>4</v>
      </c>
      <c r="K1680">
        <v>0</v>
      </c>
      <c r="L1680">
        <v>1</v>
      </c>
      <c r="M1680" t="str">
        <f>VLOOKUP(D1680,StateLookup!A:A,1,FALSE)</f>
        <v>New Hampshire</v>
      </c>
    </row>
    <row r="1681" spans="1:13" x14ac:dyDescent="0.25">
      <c r="A1681" t="str">
        <f t="shared" si="26"/>
        <v>43902New Hampshire</v>
      </c>
      <c r="B1681" t="s">
        <v>147</v>
      </c>
      <c r="C1681" t="s">
        <v>148</v>
      </c>
      <c r="D1681" t="s">
        <v>92</v>
      </c>
      <c r="F1681" s="6">
        <v>43902</v>
      </c>
      <c r="G1681">
        <v>7</v>
      </c>
      <c r="H1681">
        <v>30</v>
      </c>
      <c r="I1681">
        <v>12</v>
      </c>
      <c r="J1681">
        <v>2</v>
      </c>
      <c r="K1681">
        <v>1</v>
      </c>
      <c r="L1681">
        <v>1</v>
      </c>
      <c r="M1681" t="str">
        <f>VLOOKUP(D1681,StateLookup!A:A,1,FALSE)</f>
        <v>New Hampshire</v>
      </c>
    </row>
    <row r="1682" spans="1:13" x14ac:dyDescent="0.25">
      <c r="A1682" t="str">
        <f t="shared" si="26"/>
        <v>43903New Hampshire</v>
      </c>
      <c r="B1682" t="s">
        <v>147</v>
      </c>
      <c r="C1682" t="s">
        <v>148</v>
      </c>
      <c r="D1682" t="s">
        <v>92</v>
      </c>
      <c r="F1682" s="6">
        <v>43903</v>
      </c>
      <c r="G1682">
        <v>-1</v>
      </c>
      <c r="H1682">
        <v>31</v>
      </c>
      <c r="I1682">
        <v>-23</v>
      </c>
      <c r="J1682">
        <v>-13</v>
      </c>
      <c r="K1682">
        <v>-3</v>
      </c>
      <c r="L1682">
        <v>4</v>
      </c>
      <c r="M1682" t="str">
        <f>VLOOKUP(D1682,StateLookup!A:A,1,FALSE)</f>
        <v>New Hampshire</v>
      </c>
    </row>
    <row r="1683" spans="1:13" x14ac:dyDescent="0.25">
      <c r="A1683" t="str">
        <f t="shared" si="26"/>
        <v>43904New Hampshire</v>
      </c>
      <c r="B1683" t="s">
        <v>147</v>
      </c>
      <c r="C1683" t="s">
        <v>148</v>
      </c>
      <c r="D1683" t="s">
        <v>92</v>
      </c>
      <c r="F1683" s="6">
        <v>43904</v>
      </c>
      <c r="G1683">
        <v>-5</v>
      </c>
      <c r="H1683">
        <v>20</v>
      </c>
      <c r="I1683">
        <v>23</v>
      </c>
      <c r="J1683">
        <v>-4</v>
      </c>
      <c r="K1683">
        <v>0</v>
      </c>
      <c r="L1683">
        <v>2</v>
      </c>
      <c r="M1683" t="str">
        <f>VLOOKUP(D1683,StateLookup!A:A,1,FALSE)</f>
        <v>New Hampshire</v>
      </c>
    </row>
    <row r="1684" spans="1:13" x14ac:dyDescent="0.25">
      <c r="A1684" t="str">
        <f t="shared" si="26"/>
        <v>43905New Hampshire</v>
      </c>
      <c r="B1684" t="s">
        <v>147</v>
      </c>
      <c r="C1684" t="s">
        <v>148</v>
      </c>
      <c r="D1684" t="s">
        <v>92</v>
      </c>
      <c r="F1684" s="6">
        <v>43905</v>
      </c>
      <c r="G1684">
        <v>-6</v>
      </c>
      <c r="H1684">
        <v>10</v>
      </c>
      <c r="I1684">
        <v>24</v>
      </c>
      <c r="J1684">
        <v>-7</v>
      </c>
      <c r="K1684">
        <v>-3</v>
      </c>
      <c r="L1684">
        <v>3</v>
      </c>
      <c r="M1684" t="str">
        <f>VLOOKUP(D1684,StateLookup!A:A,1,FALSE)</f>
        <v>New Hampshire</v>
      </c>
    </row>
    <row r="1685" spans="1:13" x14ac:dyDescent="0.25">
      <c r="A1685" t="str">
        <f t="shared" si="26"/>
        <v>43906New Hampshire</v>
      </c>
      <c r="B1685" t="s">
        <v>147</v>
      </c>
      <c r="C1685" t="s">
        <v>148</v>
      </c>
      <c r="D1685" t="s">
        <v>92</v>
      </c>
      <c r="F1685" s="6">
        <v>43906</v>
      </c>
      <c r="G1685">
        <v>-1</v>
      </c>
      <c r="H1685">
        <v>28</v>
      </c>
      <c r="I1685">
        <v>22</v>
      </c>
      <c r="J1685">
        <v>-11</v>
      </c>
      <c r="K1685">
        <v>-16</v>
      </c>
      <c r="L1685">
        <v>7</v>
      </c>
      <c r="M1685" t="str">
        <f>VLOOKUP(D1685,StateLookup!A:A,1,FALSE)</f>
        <v>New Hampshire</v>
      </c>
    </row>
    <row r="1686" spans="1:13" x14ac:dyDescent="0.25">
      <c r="A1686" t="str">
        <f t="shared" si="26"/>
        <v>43907New Hampshire</v>
      </c>
      <c r="B1686" t="s">
        <v>147</v>
      </c>
      <c r="C1686" t="s">
        <v>148</v>
      </c>
      <c r="D1686" t="s">
        <v>92</v>
      </c>
      <c r="F1686" s="6">
        <v>43907</v>
      </c>
      <c r="G1686">
        <v>-22</v>
      </c>
      <c r="H1686">
        <v>17</v>
      </c>
      <c r="I1686">
        <v>-12</v>
      </c>
      <c r="J1686">
        <v>-14</v>
      </c>
      <c r="K1686">
        <v>-25</v>
      </c>
      <c r="L1686">
        <v>12</v>
      </c>
      <c r="M1686" t="str">
        <f>VLOOKUP(D1686,StateLookup!A:A,1,FALSE)</f>
        <v>New Hampshire</v>
      </c>
    </row>
    <row r="1687" spans="1:13" x14ac:dyDescent="0.25">
      <c r="A1687" t="str">
        <f t="shared" si="26"/>
        <v>43908New Hampshire</v>
      </c>
      <c r="B1687" t="s">
        <v>147</v>
      </c>
      <c r="C1687" t="s">
        <v>148</v>
      </c>
      <c r="D1687" t="s">
        <v>92</v>
      </c>
      <c r="F1687" s="6">
        <v>43908</v>
      </c>
      <c r="G1687">
        <v>-23</v>
      </c>
      <c r="H1687">
        <v>15</v>
      </c>
      <c r="I1687">
        <v>61</v>
      </c>
      <c r="J1687">
        <v>-17</v>
      </c>
      <c r="K1687">
        <v>-29</v>
      </c>
      <c r="L1687">
        <v>13</v>
      </c>
      <c r="M1687" t="str">
        <f>VLOOKUP(D1687,StateLookup!A:A,1,FALSE)</f>
        <v>New Hampshire</v>
      </c>
    </row>
    <row r="1688" spans="1:13" x14ac:dyDescent="0.25">
      <c r="A1688" t="str">
        <f t="shared" si="26"/>
        <v>43909New Hampshire</v>
      </c>
      <c r="B1688" t="s">
        <v>147</v>
      </c>
      <c r="C1688" t="s">
        <v>148</v>
      </c>
      <c r="D1688" t="s">
        <v>92</v>
      </c>
      <c r="F1688" s="6">
        <v>43909</v>
      </c>
      <c r="G1688">
        <v>-33</v>
      </c>
      <c r="H1688">
        <v>6</v>
      </c>
      <c r="I1688">
        <v>-24</v>
      </c>
      <c r="J1688">
        <v>-30</v>
      </c>
      <c r="K1688">
        <v>-32</v>
      </c>
      <c r="L1688">
        <v>17</v>
      </c>
      <c r="M1688" t="str">
        <f>VLOOKUP(D1688,StateLookup!A:A,1,FALSE)</f>
        <v>New Hampshire</v>
      </c>
    </row>
    <row r="1689" spans="1:13" x14ac:dyDescent="0.25">
      <c r="A1689" t="str">
        <f t="shared" si="26"/>
        <v>43910New Hampshire</v>
      </c>
      <c r="B1689" t="s">
        <v>147</v>
      </c>
      <c r="C1689" t="s">
        <v>148</v>
      </c>
      <c r="D1689" t="s">
        <v>92</v>
      </c>
      <c r="F1689" s="6">
        <v>43910</v>
      </c>
      <c r="G1689">
        <v>-33</v>
      </c>
      <c r="H1689">
        <v>13</v>
      </c>
      <c r="I1689">
        <v>11</v>
      </c>
      <c r="J1689">
        <v>-37</v>
      </c>
      <c r="K1689">
        <v>-34</v>
      </c>
      <c r="L1689">
        <v>18</v>
      </c>
      <c r="M1689" t="str">
        <f>VLOOKUP(D1689,StateLookup!A:A,1,FALSE)</f>
        <v>New Hampshire</v>
      </c>
    </row>
    <row r="1690" spans="1:13" x14ac:dyDescent="0.25">
      <c r="A1690" t="str">
        <f t="shared" si="26"/>
        <v>43911New Hampshire</v>
      </c>
      <c r="B1690" t="s">
        <v>147</v>
      </c>
      <c r="C1690" t="s">
        <v>148</v>
      </c>
      <c r="D1690" t="s">
        <v>92</v>
      </c>
      <c r="F1690" s="6">
        <v>43911</v>
      </c>
      <c r="G1690">
        <v>-39</v>
      </c>
      <c r="H1690">
        <v>-2</v>
      </c>
      <c r="I1690">
        <v>37</v>
      </c>
      <c r="J1690">
        <v>-31</v>
      </c>
      <c r="K1690">
        <v>-24</v>
      </c>
      <c r="L1690">
        <v>11</v>
      </c>
      <c r="M1690" t="str">
        <f>VLOOKUP(D1690,StateLookup!A:A,1,FALSE)</f>
        <v>New Hampshire</v>
      </c>
    </row>
    <row r="1691" spans="1:13" x14ac:dyDescent="0.25">
      <c r="A1691" t="str">
        <f t="shared" si="26"/>
        <v>43912New Hampshire</v>
      </c>
      <c r="B1691" t="s">
        <v>147</v>
      </c>
      <c r="C1691" t="s">
        <v>148</v>
      </c>
      <c r="D1691" t="s">
        <v>92</v>
      </c>
      <c r="F1691" s="6">
        <v>43912</v>
      </c>
      <c r="G1691">
        <v>-41</v>
      </c>
      <c r="H1691">
        <v>-15</v>
      </c>
      <c r="I1691">
        <v>32</v>
      </c>
      <c r="J1691">
        <v>-38</v>
      </c>
      <c r="K1691">
        <v>-28</v>
      </c>
      <c r="L1691">
        <v>9</v>
      </c>
      <c r="M1691" t="str">
        <f>VLOOKUP(D1691,StateLookup!A:A,1,FALSE)</f>
        <v>New Hampshire</v>
      </c>
    </row>
    <row r="1692" spans="1:13" x14ac:dyDescent="0.25">
      <c r="A1692" t="str">
        <f t="shared" si="26"/>
        <v>43913New Hampshire</v>
      </c>
      <c r="B1692" t="s">
        <v>147</v>
      </c>
      <c r="C1692" t="s">
        <v>148</v>
      </c>
      <c r="D1692" t="s">
        <v>92</v>
      </c>
      <c r="F1692" s="6">
        <v>43913</v>
      </c>
      <c r="G1692">
        <v>-38</v>
      </c>
      <c r="H1692">
        <v>-10</v>
      </c>
      <c r="I1692">
        <v>-18</v>
      </c>
      <c r="J1692">
        <v>-38</v>
      </c>
      <c r="K1692">
        <v>-39</v>
      </c>
      <c r="L1692">
        <v>17</v>
      </c>
      <c r="M1692" t="str">
        <f>VLOOKUP(D1692,StateLookup!A:A,1,FALSE)</f>
        <v>New Hampshire</v>
      </c>
    </row>
    <row r="1693" spans="1:13" x14ac:dyDescent="0.25">
      <c r="A1693" t="str">
        <f t="shared" si="26"/>
        <v>43914New Hampshire</v>
      </c>
      <c r="B1693" t="s">
        <v>147</v>
      </c>
      <c r="C1693" t="s">
        <v>148</v>
      </c>
      <c r="D1693" t="s">
        <v>92</v>
      </c>
      <c r="F1693" s="6">
        <v>43914</v>
      </c>
      <c r="G1693">
        <v>-42</v>
      </c>
      <c r="H1693">
        <v>-16</v>
      </c>
      <c r="I1693">
        <v>-7</v>
      </c>
      <c r="J1693">
        <v>-36</v>
      </c>
      <c r="K1693">
        <v>-45</v>
      </c>
      <c r="L1693">
        <v>21</v>
      </c>
      <c r="M1693" t="str">
        <f>VLOOKUP(D1693,StateLookup!A:A,1,FALSE)</f>
        <v>New Hampshire</v>
      </c>
    </row>
    <row r="1694" spans="1:13" x14ac:dyDescent="0.25">
      <c r="A1694" t="str">
        <f t="shared" si="26"/>
        <v>43915New Hampshire</v>
      </c>
      <c r="B1694" t="s">
        <v>147</v>
      </c>
      <c r="C1694" t="s">
        <v>148</v>
      </c>
      <c r="D1694" t="s">
        <v>92</v>
      </c>
      <c r="F1694" s="6">
        <v>43915</v>
      </c>
      <c r="G1694">
        <v>-38</v>
      </c>
      <c r="H1694">
        <v>-9</v>
      </c>
      <c r="I1694">
        <v>-5</v>
      </c>
      <c r="J1694">
        <v>-36</v>
      </c>
      <c r="K1694">
        <v>-43</v>
      </c>
      <c r="L1694">
        <v>20</v>
      </c>
      <c r="M1694" t="str">
        <f>VLOOKUP(D1694,StateLookup!A:A,1,FALSE)</f>
        <v>New Hampshire</v>
      </c>
    </row>
    <row r="1695" spans="1:13" x14ac:dyDescent="0.25">
      <c r="A1695" t="str">
        <f t="shared" si="26"/>
        <v>43916New Hampshire</v>
      </c>
      <c r="B1695" t="s">
        <v>147</v>
      </c>
      <c r="C1695" t="s">
        <v>148</v>
      </c>
      <c r="D1695" t="s">
        <v>92</v>
      </c>
      <c r="F1695" s="6">
        <v>43916</v>
      </c>
      <c r="G1695">
        <v>-34</v>
      </c>
      <c r="H1695">
        <v>-2</v>
      </c>
      <c r="I1695">
        <v>60</v>
      </c>
      <c r="J1695">
        <v>-36</v>
      </c>
      <c r="K1695">
        <v>-43</v>
      </c>
      <c r="L1695">
        <v>19</v>
      </c>
      <c r="M1695" t="str">
        <f>VLOOKUP(D1695,StateLookup!A:A,1,FALSE)</f>
        <v>New Hampshire</v>
      </c>
    </row>
    <row r="1696" spans="1:13" x14ac:dyDescent="0.25">
      <c r="A1696" t="str">
        <f t="shared" si="26"/>
        <v>43917New Hampshire</v>
      </c>
      <c r="B1696" t="s">
        <v>147</v>
      </c>
      <c r="C1696" t="s">
        <v>148</v>
      </c>
      <c r="D1696" t="s">
        <v>92</v>
      </c>
      <c r="F1696" s="6">
        <v>43917</v>
      </c>
      <c r="G1696">
        <v>-37</v>
      </c>
      <c r="H1696">
        <v>-6</v>
      </c>
      <c r="I1696">
        <v>44</v>
      </c>
      <c r="J1696">
        <v>-47</v>
      </c>
      <c r="K1696">
        <v>-42</v>
      </c>
      <c r="L1696">
        <v>20</v>
      </c>
      <c r="M1696" t="str">
        <f>VLOOKUP(D1696,StateLookup!A:A,1,FALSE)</f>
        <v>New Hampshire</v>
      </c>
    </row>
    <row r="1697" spans="1:13" x14ac:dyDescent="0.25">
      <c r="A1697" t="str">
        <f t="shared" si="26"/>
        <v>43918New Hampshire</v>
      </c>
      <c r="B1697" t="s">
        <v>147</v>
      </c>
      <c r="C1697" t="s">
        <v>148</v>
      </c>
      <c r="D1697" t="s">
        <v>92</v>
      </c>
      <c r="F1697" s="6">
        <v>43918</v>
      </c>
      <c r="G1697">
        <v>-51</v>
      </c>
      <c r="H1697">
        <v>-22</v>
      </c>
      <c r="I1697">
        <v>25</v>
      </c>
      <c r="J1697">
        <v>-49</v>
      </c>
      <c r="K1697">
        <v>-34</v>
      </c>
      <c r="L1697">
        <v>13</v>
      </c>
      <c r="M1697" t="str">
        <f>VLOOKUP(D1697,StateLookup!A:A,1,FALSE)</f>
        <v>New Hampshire</v>
      </c>
    </row>
    <row r="1698" spans="1:13" x14ac:dyDescent="0.25">
      <c r="A1698" t="str">
        <f t="shared" si="26"/>
        <v>43919New Hampshire</v>
      </c>
      <c r="B1698" t="s">
        <v>147</v>
      </c>
      <c r="C1698" t="s">
        <v>148</v>
      </c>
      <c r="D1698" t="s">
        <v>92</v>
      </c>
      <c r="F1698" s="6">
        <v>43919</v>
      </c>
      <c r="G1698">
        <v>-58</v>
      </c>
      <c r="H1698">
        <v>-35</v>
      </c>
      <c r="I1698">
        <v>-63</v>
      </c>
      <c r="J1698">
        <v>-63</v>
      </c>
      <c r="K1698">
        <v>-38</v>
      </c>
      <c r="L1698">
        <v>13</v>
      </c>
      <c r="M1698" t="str">
        <f>VLOOKUP(D1698,StateLookup!A:A,1,FALSE)</f>
        <v>New Hampshire</v>
      </c>
    </row>
    <row r="1699" spans="1:13" x14ac:dyDescent="0.25">
      <c r="A1699" t="str">
        <f t="shared" si="26"/>
        <v>43920New Hampshire</v>
      </c>
      <c r="B1699" t="s">
        <v>147</v>
      </c>
      <c r="C1699" t="s">
        <v>148</v>
      </c>
      <c r="D1699" t="s">
        <v>92</v>
      </c>
      <c r="F1699" s="6">
        <v>43920</v>
      </c>
      <c r="G1699">
        <v>-43</v>
      </c>
      <c r="H1699">
        <v>-21</v>
      </c>
      <c r="I1699">
        <v>-26</v>
      </c>
      <c r="J1699">
        <v>-50</v>
      </c>
      <c r="K1699">
        <v>-46</v>
      </c>
      <c r="L1699">
        <v>20</v>
      </c>
      <c r="M1699" t="str">
        <f>VLOOKUP(D1699,StateLookup!A:A,1,FALSE)</f>
        <v>New Hampshire</v>
      </c>
    </row>
    <row r="1700" spans="1:13" x14ac:dyDescent="0.25">
      <c r="A1700" t="str">
        <f t="shared" si="26"/>
        <v>43921New Hampshire</v>
      </c>
      <c r="B1700" t="s">
        <v>147</v>
      </c>
      <c r="C1700" t="s">
        <v>148</v>
      </c>
      <c r="D1700" t="s">
        <v>92</v>
      </c>
      <c r="F1700" s="6">
        <v>43921</v>
      </c>
      <c r="G1700">
        <v>-39</v>
      </c>
      <c r="H1700">
        <v>-13</v>
      </c>
      <c r="I1700">
        <v>30</v>
      </c>
      <c r="J1700">
        <v>-41</v>
      </c>
      <c r="K1700">
        <v>-47</v>
      </c>
      <c r="L1700">
        <v>20</v>
      </c>
      <c r="M1700" t="str">
        <f>VLOOKUP(D1700,StateLookup!A:A,1,FALSE)</f>
        <v>New Hampshire</v>
      </c>
    </row>
    <row r="1701" spans="1:13" x14ac:dyDescent="0.25">
      <c r="A1701" t="str">
        <f t="shared" si="26"/>
        <v>43922New Hampshire</v>
      </c>
      <c r="B1701" t="s">
        <v>147</v>
      </c>
      <c r="C1701" t="s">
        <v>148</v>
      </c>
      <c r="D1701" t="s">
        <v>92</v>
      </c>
      <c r="F1701" s="6">
        <v>43922</v>
      </c>
      <c r="G1701">
        <v>-39</v>
      </c>
      <c r="H1701">
        <v>-12</v>
      </c>
      <c r="I1701">
        <v>9</v>
      </c>
      <c r="J1701">
        <v>-41</v>
      </c>
      <c r="K1701">
        <v>-48</v>
      </c>
      <c r="L1701">
        <v>21</v>
      </c>
      <c r="M1701" t="str">
        <f>VLOOKUP(D1701,StateLookup!A:A,1,FALSE)</f>
        <v>New Hampshire</v>
      </c>
    </row>
    <row r="1702" spans="1:13" x14ac:dyDescent="0.25">
      <c r="A1702" t="str">
        <f t="shared" si="26"/>
        <v>43923New Hampshire</v>
      </c>
      <c r="B1702" t="s">
        <v>147</v>
      </c>
      <c r="C1702" t="s">
        <v>148</v>
      </c>
      <c r="D1702" t="s">
        <v>92</v>
      </c>
      <c r="F1702" s="6">
        <v>43923</v>
      </c>
      <c r="G1702">
        <v>-44</v>
      </c>
      <c r="H1702">
        <v>-16</v>
      </c>
      <c r="I1702">
        <v>-28</v>
      </c>
      <c r="J1702">
        <v>-50</v>
      </c>
      <c r="K1702">
        <v>-48</v>
      </c>
      <c r="L1702">
        <v>23</v>
      </c>
      <c r="M1702" t="str">
        <f>VLOOKUP(D1702,StateLookup!A:A,1,FALSE)</f>
        <v>New Hampshire</v>
      </c>
    </row>
    <row r="1703" spans="1:13" x14ac:dyDescent="0.25">
      <c r="A1703" t="str">
        <f t="shared" si="26"/>
        <v>43924New Hampshire</v>
      </c>
      <c r="B1703" t="s">
        <v>147</v>
      </c>
      <c r="C1703" t="s">
        <v>148</v>
      </c>
      <c r="D1703" t="s">
        <v>92</v>
      </c>
      <c r="F1703" s="6">
        <v>43924</v>
      </c>
      <c r="G1703">
        <v>-47</v>
      </c>
      <c r="H1703">
        <v>-16</v>
      </c>
      <c r="I1703">
        <v>-39</v>
      </c>
      <c r="J1703">
        <v>-58</v>
      </c>
      <c r="K1703">
        <v>-48</v>
      </c>
      <c r="L1703">
        <v>25</v>
      </c>
      <c r="M1703" t="str">
        <f>VLOOKUP(D1703,StateLookup!A:A,1,FALSE)</f>
        <v>New Hampshire</v>
      </c>
    </row>
    <row r="1704" spans="1:13" x14ac:dyDescent="0.25">
      <c r="A1704" t="str">
        <f t="shared" si="26"/>
        <v>43925New Hampshire</v>
      </c>
      <c r="B1704" t="s">
        <v>147</v>
      </c>
      <c r="C1704" t="s">
        <v>148</v>
      </c>
      <c r="D1704" t="s">
        <v>92</v>
      </c>
      <c r="F1704" s="6">
        <v>43925</v>
      </c>
      <c r="G1704">
        <v>-48</v>
      </c>
      <c r="H1704">
        <v>-21</v>
      </c>
      <c r="I1704">
        <v>18</v>
      </c>
      <c r="J1704">
        <v>-49</v>
      </c>
      <c r="K1704">
        <v>-36</v>
      </c>
      <c r="L1704">
        <v>14</v>
      </c>
      <c r="M1704" t="str">
        <f>VLOOKUP(D1704,StateLookup!A:A,1,FALSE)</f>
        <v>New Hampshire</v>
      </c>
    </row>
    <row r="1705" spans="1:13" x14ac:dyDescent="0.25">
      <c r="A1705" t="str">
        <f t="shared" si="26"/>
        <v>43926New Hampshire</v>
      </c>
      <c r="B1705" t="s">
        <v>147</v>
      </c>
      <c r="C1705" t="s">
        <v>148</v>
      </c>
      <c r="D1705" t="s">
        <v>92</v>
      </c>
      <c r="F1705" s="6">
        <v>43926</v>
      </c>
      <c r="G1705">
        <v>-48</v>
      </c>
      <c r="H1705">
        <v>-26</v>
      </c>
      <c r="I1705">
        <v>15</v>
      </c>
      <c r="J1705">
        <v>-57</v>
      </c>
      <c r="K1705">
        <v>-37</v>
      </c>
      <c r="L1705">
        <v>11</v>
      </c>
      <c r="M1705" t="str">
        <f>VLOOKUP(D1705,StateLookup!A:A,1,FALSE)</f>
        <v>New Hampshire</v>
      </c>
    </row>
    <row r="1706" spans="1:13" x14ac:dyDescent="0.25">
      <c r="A1706" t="str">
        <f t="shared" si="26"/>
        <v>43927New Hampshire</v>
      </c>
      <c r="B1706" t="s">
        <v>147</v>
      </c>
      <c r="C1706" t="s">
        <v>148</v>
      </c>
      <c r="D1706" t="s">
        <v>92</v>
      </c>
      <c r="F1706" s="6">
        <v>43927</v>
      </c>
      <c r="G1706">
        <v>-36</v>
      </c>
      <c r="H1706">
        <v>-16</v>
      </c>
      <c r="I1706">
        <v>74</v>
      </c>
      <c r="J1706">
        <v>-46</v>
      </c>
      <c r="K1706">
        <v>-48</v>
      </c>
      <c r="L1706">
        <v>19</v>
      </c>
      <c r="M1706" t="str">
        <f>VLOOKUP(D1706,StateLookup!A:A,1,FALSE)</f>
        <v>New Hampshire</v>
      </c>
    </row>
    <row r="1707" spans="1:13" x14ac:dyDescent="0.25">
      <c r="A1707" t="str">
        <f t="shared" si="26"/>
        <v>43928New Hampshire</v>
      </c>
      <c r="B1707" t="s">
        <v>147</v>
      </c>
      <c r="C1707" t="s">
        <v>148</v>
      </c>
      <c r="D1707" t="s">
        <v>92</v>
      </c>
      <c r="F1707" s="6">
        <v>43928</v>
      </c>
      <c r="G1707">
        <v>-38</v>
      </c>
      <c r="H1707">
        <v>-14</v>
      </c>
      <c r="I1707">
        <v>63</v>
      </c>
      <c r="J1707">
        <v>-42</v>
      </c>
      <c r="K1707">
        <v>-49</v>
      </c>
      <c r="L1707">
        <v>20</v>
      </c>
      <c r="M1707" t="str">
        <f>VLOOKUP(D1707,StateLookup!A:A,1,FALSE)</f>
        <v>New Hampshire</v>
      </c>
    </row>
    <row r="1708" spans="1:13" x14ac:dyDescent="0.25">
      <c r="A1708" t="str">
        <f t="shared" si="26"/>
        <v>43929New Hampshire</v>
      </c>
      <c r="B1708" t="s">
        <v>147</v>
      </c>
      <c r="C1708" t="s">
        <v>148</v>
      </c>
      <c r="D1708" t="s">
        <v>92</v>
      </c>
      <c r="F1708" s="6">
        <v>43929</v>
      </c>
      <c r="G1708">
        <v>-40</v>
      </c>
      <c r="H1708">
        <v>-16</v>
      </c>
      <c r="I1708">
        <v>17</v>
      </c>
      <c r="J1708">
        <v>-46</v>
      </c>
      <c r="K1708">
        <v>-50</v>
      </c>
      <c r="L1708">
        <v>22</v>
      </c>
      <c r="M1708" t="str">
        <f>VLOOKUP(D1708,StateLookup!A:A,1,FALSE)</f>
        <v>New Hampshire</v>
      </c>
    </row>
    <row r="1709" spans="1:13" x14ac:dyDescent="0.25">
      <c r="A1709" t="str">
        <f t="shared" si="26"/>
        <v>43930New Hampshire</v>
      </c>
      <c r="B1709" t="s">
        <v>147</v>
      </c>
      <c r="C1709" t="s">
        <v>148</v>
      </c>
      <c r="D1709" t="s">
        <v>92</v>
      </c>
      <c r="F1709" s="6">
        <v>43930</v>
      </c>
      <c r="G1709">
        <v>-47</v>
      </c>
      <c r="H1709">
        <v>-21</v>
      </c>
      <c r="I1709">
        <v>-31</v>
      </c>
      <c r="J1709">
        <v>-53</v>
      </c>
      <c r="K1709">
        <v>-50</v>
      </c>
      <c r="L1709">
        <v>24</v>
      </c>
      <c r="M1709" t="str">
        <f>VLOOKUP(D1709,StateLookup!A:A,1,FALSE)</f>
        <v>New Hampshire</v>
      </c>
    </row>
    <row r="1710" spans="1:13" x14ac:dyDescent="0.25">
      <c r="A1710" t="str">
        <f t="shared" si="26"/>
        <v>43931New Hampshire</v>
      </c>
      <c r="B1710" t="s">
        <v>147</v>
      </c>
      <c r="C1710" t="s">
        <v>148</v>
      </c>
      <c r="D1710" t="s">
        <v>92</v>
      </c>
      <c r="F1710" s="6">
        <v>43931</v>
      </c>
      <c r="G1710">
        <v>-43</v>
      </c>
      <c r="H1710">
        <v>-12</v>
      </c>
      <c r="I1710">
        <v>-20</v>
      </c>
      <c r="J1710">
        <v>-58</v>
      </c>
      <c r="K1710">
        <v>-51</v>
      </c>
      <c r="L1710">
        <v>25</v>
      </c>
      <c r="M1710" t="str">
        <f>VLOOKUP(D1710,StateLookup!A:A,1,FALSE)</f>
        <v>New Hampshire</v>
      </c>
    </row>
    <row r="1711" spans="1:13" x14ac:dyDescent="0.25">
      <c r="A1711" t="str">
        <f t="shared" si="26"/>
        <v>43932New Hampshire</v>
      </c>
      <c r="B1711" t="s">
        <v>147</v>
      </c>
      <c r="C1711" t="s">
        <v>148</v>
      </c>
      <c r="D1711" t="s">
        <v>92</v>
      </c>
      <c r="F1711" s="6">
        <v>43932</v>
      </c>
      <c r="G1711">
        <v>-42</v>
      </c>
      <c r="H1711">
        <v>-7</v>
      </c>
      <c r="I1711">
        <v>4</v>
      </c>
      <c r="J1711">
        <v>-51</v>
      </c>
      <c r="K1711">
        <v>-37</v>
      </c>
      <c r="L1711">
        <v>13</v>
      </c>
      <c r="M1711" t="str">
        <f>VLOOKUP(D1711,StateLookup!A:A,1,FALSE)</f>
        <v>New Hampshire</v>
      </c>
    </row>
    <row r="1712" spans="1:13" x14ac:dyDescent="0.25">
      <c r="A1712" t="str">
        <f t="shared" si="26"/>
        <v>43876New Jersey</v>
      </c>
      <c r="B1712" t="s">
        <v>147</v>
      </c>
      <c r="C1712" t="s">
        <v>148</v>
      </c>
      <c r="D1712" t="s">
        <v>93</v>
      </c>
      <c r="F1712" s="6">
        <v>43876</v>
      </c>
      <c r="G1712">
        <v>3</v>
      </c>
      <c r="H1712">
        <v>-3</v>
      </c>
      <c r="I1712">
        <v>5</v>
      </c>
      <c r="J1712">
        <v>2</v>
      </c>
      <c r="K1712">
        <v>1</v>
      </c>
      <c r="L1712">
        <v>0</v>
      </c>
      <c r="M1712" t="str">
        <f>VLOOKUP(D1712,StateLookup!A:A,1,FALSE)</f>
        <v>New Jersey</v>
      </c>
    </row>
    <row r="1713" spans="1:13" x14ac:dyDescent="0.25">
      <c r="A1713" t="str">
        <f t="shared" si="26"/>
        <v>43877New Jersey</v>
      </c>
      <c r="B1713" t="s">
        <v>147</v>
      </c>
      <c r="C1713" t="s">
        <v>148</v>
      </c>
      <c r="D1713" t="s">
        <v>93</v>
      </c>
      <c r="F1713" s="6">
        <v>43877</v>
      </c>
      <c r="G1713">
        <v>4</v>
      </c>
      <c r="H1713">
        <v>-4</v>
      </c>
      <c r="I1713">
        <v>20</v>
      </c>
      <c r="J1713">
        <v>0</v>
      </c>
      <c r="K1713">
        <v>0</v>
      </c>
      <c r="L1713">
        <v>0</v>
      </c>
      <c r="M1713" t="str">
        <f>VLOOKUP(D1713,StateLookup!A:A,1,FALSE)</f>
        <v>New Jersey</v>
      </c>
    </row>
    <row r="1714" spans="1:13" x14ac:dyDescent="0.25">
      <c r="A1714" t="str">
        <f t="shared" si="26"/>
        <v>43878New Jersey</v>
      </c>
      <c r="B1714" t="s">
        <v>147</v>
      </c>
      <c r="C1714" t="s">
        <v>148</v>
      </c>
      <c r="D1714" t="s">
        <v>93</v>
      </c>
      <c r="F1714" s="6">
        <v>43878</v>
      </c>
      <c r="G1714">
        <v>14</v>
      </c>
      <c r="H1714">
        <v>1</v>
      </c>
      <c r="I1714">
        <v>63</v>
      </c>
      <c r="J1714">
        <v>-15</v>
      </c>
      <c r="K1714">
        <v>-36</v>
      </c>
      <c r="L1714">
        <v>8</v>
      </c>
      <c r="M1714" t="str">
        <f>VLOOKUP(D1714,StateLookup!A:A,1,FALSE)</f>
        <v>New Jersey</v>
      </c>
    </row>
    <row r="1715" spans="1:13" x14ac:dyDescent="0.25">
      <c r="A1715" t="str">
        <f t="shared" si="26"/>
        <v>43879New Jersey</v>
      </c>
      <c r="B1715" t="s">
        <v>147</v>
      </c>
      <c r="C1715" t="s">
        <v>148</v>
      </c>
      <c r="D1715" t="s">
        <v>93</v>
      </c>
      <c r="F1715" s="6">
        <v>43879</v>
      </c>
      <c r="G1715">
        <v>1</v>
      </c>
      <c r="H1715">
        <v>0</v>
      </c>
      <c r="I1715">
        <v>5</v>
      </c>
      <c r="J1715">
        <v>2</v>
      </c>
      <c r="K1715">
        <v>-1</v>
      </c>
      <c r="L1715">
        <v>1</v>
      </c>
      <c r="M1715" t="str">
        <f>VLOOKUP(D1715,StateLookup!A:A,1,FALSE)</f>
        <v>New Jersey</v>
      </c>
    </row>
    <row r="1716" spans="1:13" x14ac:dyDescent="0.25">
      <c r="A1716" t="str">
        <f t="shared" si="26"/>
        <v>43880New Jersey</v>
      </c>
      <c r="B1716" t="s">
        <v>147</v>
      </c>
      <c r="C1716" t="s">
        <v>148</v>
      </c>
      <c r="D1716" t="s">
        <v>93</v>
      </c>
      <c r="F1716" s="6">
        <v>43880</v>
      </c>
      <c r="G1716">
        <v>2</v>
      </c>
      <c r="H1716">
        <v>0</v>
      </c>
      <c r="I1716">
        <v>16</v>
      </c>
      <c r="J1716">
        <v>2</v>
      </c>
      <c r="K1716">
        <v>1</v>
      </c>
      <c r="L1716">
        <v>0</v>
      </c>
      <c r="M1716" t="str">
        <f>VLOOKUP(D1716,StateLookup!A:A,1,FALSE)</f>
        <v>New Jersey</v>
      </c>
    </row>
    <row r="1717" spans="1:13" x14ac:dyDescent="0.25">
      <c r="A1717" t="str">
        <f t="shared" si="26"/>
        <v>43881New Jersey</v>
      </c>
      <c r="B1717" t="s">
        <v>147</v>
      </c>
      <c r="C1717" t="s">
        <v>148</v>
      </c>
      <c r="D1717" t="s">
        <v>93</v>
      </c>
      <c r="F1717" s="6">
        <v>43881</v>
      </c>
      <c r="G1717">
        <v>1</v>
      </c>
      <c r="H1717">
        <v>-1</v>
      </c>
      <c r="I1717">
        <v>2</v>
      </c>
      <c r="J1717">
        <v>1</v>
      </c>
      <c r="K1717">
        <v>0</v>
      </c>
      <c r="L1717">
        <v>0</v>
      </c>
      <c r="M1717" t="str">
        <f>VLOOKUP(D1717,StateLookup!A:A,1,FALSE)</f>
        <v>New Jersey</v>
      </c>
    </row>
    <row r="1718" spans="1:13" x14ac:dyDescent="0.25">
      <c r="A1718" t="str">
        <f t="shared" si="26"/>
        <v>43882New Jersey</v>
      </c>
      <c r="B1718" t="s">
        <v>147</v>
      </c>
      <c r="C1718" t="s">
        <v>148</v>
      </c>
      <c r="D1718" t="s">
        <v>93</v>
      </c>
      <c r="F1718" s="6">
        <v>43882</v>
      </c>
      <c r="G1718">
        <v>-1</v>
      </c>
      <c r="H1718">
        <v>-3</v>
      </c>
      <c r="I1718">
        <v>-2</v>
      </c>
      <c r="J1718">
        <v>0</v>
      </c>
      <c r="K1718">
        <v>2</v>
      </c>
      <c r="L1718">
        <v>1</v>
      </c>
      <c r="M1718" t="str">
        <f>VLOOKUP(D1718,StateLookup!A:A,1,FALSE)</f>
        <v>New Jersey</v>
      </c>
    </row>
    <row r="1719" spans="1:13" x14ac:dyDescent="0.25">
      <c r="A1719" t="str">
        <f t="shared" si="26"/>
        <v>43883New Jersey</v>
      </c>
      <c r="B1719" t="s">
        <v>147</v>
      </c>
      <c r="C1719" t="s">
        <v>148</v>
      </c>
      <c r="D1719" t="s">
        <v>93</v>
      </c>
      <c r="F1719" s="6">
        <v>43883</v>
      </c>
      <c r="G1719">
        <v>7</v>
      </c>
      <c r="H1719">
        <v>1</v>
      </c>
      <c r="I1719">
        <v>59</v>
      </c>
      <c r="J1719">
        <v>6</v>
      </c>
      <c r="K1719">
        <v>4</v>
      </c>
      <c r="L1719">
        <v>-1</v>
      </c>
      <c r="M1719" t="str">
        <f>VLOOKUP(D1719,StateLookup!A:A,1,FALSE)</f>
        <v>New Jersey</v>
      </c>
    </row>
    <row r="1720" spans="1:13" x14ac:dyDescent="0.25">
      <c r="A1720" t="str">
        <f t="shared" si="26"/>
        <v>43884New Jersey</v>
      </c>
      <c r="B1720" t="s">
        <v>147</v>
      </c>
      <c r="C1720" t="s">
        <v>148</v>
      </c>
      <c r="D1720" t="s">
        <v>93</v>
      </c>
      <c r="F1720" s="6">
        <v>43884</v>
      </c>
      <c r="G1720">
        <v>6</v>
      </c>
      <c r="H1720">
        <v>2</v>
      </c>
      <c r="I1720">
        <v>104</v>
      </c>
      <c r="J1720">
        <v>5</v>
      </c>
      <c r="K1720">
        <v>2</v>
      </c>
      <c r="L1720">
        <v>-1</v>
      </c>
      <c r="M1720" t="str">
        <f>VLOOKUP(D1720,StateLookup!A:A,1,FALSE)</f>
        <v>New Jersey</v>
      </c>
    </row>
    <row r="1721" spans="1:13" x14ac:dyDescent="0.25">
      <c r="A1721" t="str">
        <f t="shared" si="26"/>
        <v>43885New Jersey</v>
      </c>
      <c r="B1721" t="s">
        <v>147</v>
      </c>
      <c r="C1721" t="s">
        <v>148</v>
      </c>
      <c r="D1721" t="s">
        <v>93</v>
      </c>
      <c r="F1721" s="6">
        <v>43885</v>
      </c>
      <c r="G1721">
        <v>1</v>
      </c>
      <c r="H1721">
        <v>0</v>
      </c>
      <c r="I1721">
        <v>46</v>
      </c>
      <c r="J1721">
        <v>1</v>
      </c>
      <c r="K1721">
        <v>3</v>
      </c>
      <c r="L1721">
        <v>0</v>
      </c>
      <c r="M1721" t="str">
        <f>VLOOKUP(D1721,StateLookup!A:A,1,FALSE)</f>
        <v>New Jersey</v>
      </c>
    </row>
    <row r="1722" spans="1:13" x14ac:dyDescent="0.25">
      <c r="A1722" t="str">
        <f t="shared" si="26"/>
        <v>43886New Jersey</v>
      </c>
      <c r="B1722" t="s">
        <v>147</v>
      </c>
      <c r="C1722" t="s">
        <v>148</v>
      </c>
      <c r="D1722" t="s">
        <v>93</v>
      </c>
      <c r="F1722" s="6">
        <v>43886</v>
      </c>
      <c r="G1722">
        <v>-1</v>
      </c>
      <c r="H1722">
        <v>-3</v>
      </c>
      <c r="I1722">
        <v>-9</v>
      </c>
      <c r="J1722">
        <v>-1</v>
      </c>
      <c r="K1722">
        <v>2</v>
      </c>
      <c r="L1722">
        <v>0</v>
      </c>
      <c r="M1722" t="str">
        <f>VLOOKUP(D1722,StateLookup!A:A,1,FALSE)</f>
        <v>New Jersey</v>
      </c>
    </row>
    <row r="1723" spans="1:13" x14ac:dyDescent="0.25">
      <c r="A1723" t="str">
        <f t="shared" si="26"/>
        <v>43887New Jersey</v>
      </c>
      <c r="B1723" t="s">
        <v>147</v>
      </c>
      <c r="C1723" t="s">
        <v>148</v>
      </c>
      <c r="D1723" t="s">
        <v>93</v>
      </c>
      <c r="F1723" s="6">
        <v>43887</v>
      </c>
      <c r="G1723">
        <v>3</v>
      </c>
      <c r="H1723">
        <v>1</v>
      </c>
      <c r="I1723">
        <v>0</v>
      </c>
      <c r="J1723">
        <v>2</v>
      </c>
      <c r="K1723">
        <v>2</v>
      </c>
      <c r="L1723">
        <v>0</v>
      </c>
      <c r="M1723" t="str">
        <f>VLOOKUP(D1723,StateLookup!A:A,1,FALSE)</f>
        <v>New Jersey</v>
      </c>
    </row>
    <row r="1724" spans="1:13" x14ac:dyDescent="0.25">
      <c r="A1724" t="str">
        <f t="shared" si="26"/>
        <v>43888New Jersey</v>
      </c>
      <c r="B1724" t="s">
        <v>147</v>
      </c>
      <c r="C1724" t="s">
        <v>148</v>
      </c>
      <c r="D1724" t="s">
        <v>93</v>
      </c>
      <c r="F1724" s="6">
        <v>43888</v>
      </c>
      <c r="G1724">
        <v>2</v>
      </c>
      <c r="H1724">
        <v>1</v>
      </c>
      <c r="I1724">
        <v>2</v>
      </c>
      <c r="J1724">
        <v>2</v>
      </c>
      <c r="K1724">
        <v>1</v>
      </c>
      <c r="L1724">
        <v>0</v>
      </c>
      <c r="M1724" t="str">
        <f>VLOOKUP(D1724,StateLookup!A:A,1,FALSE)</f>
        <v>New Jersey</v>
      </c>
    </row>
    <row r="1725" spans="1:13" x14ac:dyDescent="0.25">
      <c r="A1725" t="str">
        <f t="shared" si="26"/>
        <v>43889New Jersey</v>
      </c>
      <c r="B1725" t="s">
        <v>147</v>
      </c>
      <c r="C1725" t="s">
        <v>148</v>
      </c>
      <c r="D1725" t="s">
        <v>93</v>
      </c>
      <c r="F1725" s="6">
        <v>43889</v>
      </c>
      <c r="G1725">
        <v>2</v>
      </c>
      <c r="H1725">
        <v>1</v>
      </c>
      <c r="I1725">
        <v>2</v>
      </c>
      <c r="J1725">
        <v>2</v>
      </c>
      <c r="K1725">
        <v>3</v>
      </c>
      <c r="L1725">
        <v>0</v>
      </c>
      <c r="M1725" t="str">
        <f>VLOOKUP(D1725,StateLookup!A:A,1,FALSE)</f>
        <v>New Jersey</v>
      </c>
    </row>
    <row r="1726" spans="1:13" x14ac:dyDescent="0.25">
      <c r="A1726" t="str">
        <f t="shared" si="26"/>
        <v>43890New Jersey</v>
      </c>
      <c r="B1726" t="s">
        <v>147</v>
      </c>
      <c r="C1726" t="s">
        <v>148</v>
      </c>
      <c r="D1726" t="s">
        <v>93</v>
      </c>
      <c r="F1726" s="6">
        <v>43890</v>
      </c>
      <c r="G1726">
        <v>7</v>
      </c>
      <c r="H1726">
        <v>2</v>
      </c>
      <c r="I1726">
        <v>9</v>
      </c>
      <c r="J1726">
        <v>2</v>
      </c>
      <c r="K1726">
        <v>4</v>
      </c>
      <c r="L1726">
        <v>-1</v>
      </c>
      <c r="M1726" t="str">
        <f>VLOOKUP(D1726,StateLookup!A:A,1,FALSE)</f>
        <v>New Jersey</v>
      </c>
    </row>
    <row r="1727" spans="1:13" x14ac:dyDescent="0.25">
      <c r="A1727" t="str">
        <f t="shared" si="26"/>
        <v>43891New Jersey</v>
      </c>
      <c r="B1727" t="s">
        <v>147</v>
      </c>
      <c r="C1727" t="s">
        <v>148</v>
      </c>
      <c r="D1727" t="s">
        <v>93</v>
      </c>
      <c r="F1727" s="6">
        <v>43891</v>
      </c>
      <c r="G1727">
        <v>8</v>
      </c>
      <c r="H1727">
        <v>4</v>
      </c>
      <c r="I1727">
        <v>28</v>
      </c>
      <c r="J1727">
        <v>3</v>
      </c>
      <c r="K1727">
        <v>2</v>
      </c>
      <c r="L1727">
        <v>-1</v>
      </c>
      <c r="M1727" t="str">
        <f>VLOOKUP(D1727,StateLookup!A:A,1,FALSE)</f>
        <v>New Jersey</v>
      </c>
    </row>
    <row r="1728" spans="1:13" x14ac:dyDescent="0.25">
      <c r="A1728" t="str">
        <f t="shared" si="26"/>
        <v>43892New Jersey</v>
      </c>
      <c r="B1728" t="s">
        <v>147</v>
      </c>
      <c r="C1728" t="s">
        <v>148</v>
      </c>
      <c r="D1728" t="s">
        <v>93</v>
      </c>
      <c r="F1728" s="6">
        <v>43892</v>
      </c>
      <c r="G1728">
        <v>6</v>
      </c>
      <c r="H1728">
        <v>5</v>
      </c>
      <c r="I1728">
        <v>53</v>
      </c>
      <c r="J1728">
        <v>1</v>
      </c>
      <c r="K1728">
        <v>3</v>
      </c>
      <c r="L1728">
        <v>-1</v>
      </c>
      <c r="M1728" t="str">
        <f>VLOOKUP(D1728,StateLookup!A:A,1,FALSE)</f>
        <v>New Jersey</v>
      </c>
    </row>
    <row r="1729" spans="1:13" x14ac:dyDescent="0.25">
      <c r="A1729" t="str">
        <f t="shared" si="26"/>
        <v>43893New Jersey</v>
      </c>
      <c r="B1729" t="s">
        <v>147</v>
      </c>
      <c r="C1729" t="s">
        <v>148</v>
      </c>
      <c r="D1729" t="s">
        <v>93</v>
      </c>
      <c r="F1729" s="6">
        <v>43893</v>
      </c>
      <c r="G1729">
        <v>4</v>
      </c>
      <c r="H1729">
        <v>6</v>
      </c>
      <c r="I1729">
        <v>10</v>
      </c>
      <c r="J1729">
        <v>2</v>
      </c>
      <c r="K1729">
        <v>3</v>
      </c>
      <c r="L1729">
        <v>0</v>
      </c>
      <c r="M1729" t="str">
        <f>VLOOKUP(D1729,StateLookup!A:A,1,FALSE)</f>
        <v>New Jersey</v>
      </c>
    </row>
    <row r="1730" spans="1:13" x14ac:dyDescent="0.25">
      <c r="A1730" t="str">
        <f t="shared" si="26"/>
        <v>43894New Jersey</v>
      </c>
      <c r="B1730" t="s">
        <v>147</v>
      </c>
      <c r="C1730" t="s">
        <v>148</v>
      </c>
      <c r="D1730" t="s">
        <v>93</v>
      </c>
      <c r="F1730" s="6">
        <v>43894</v>
      </c>
      <c r="G1730">
        <v>8</v>
      </c>
      <c r="H1730">
        <v>7</v>
      </c>
      <c r="I1730">
        <v>36</v>
      </c>
      <c r="J1730">
        <v>2</v>
      </c>
      <c r="K1730">
        <v>2</v>
      </c>
      <c r="L1730">
        <v>-1</v>
      </c>
      <c r="M1730" t="str">
        <f>VLOOKUP(D1730,StateLookup!A:A,1,FALSE)</f>
        <v>New Jersey</v>
      </c>
    </row>
    <row r="1731" spans="1:13" x14ac:dyDescent="0.25">
      <c r="A1731" t="str">
        <f t="shared" ref="A1731:A1794" si="27">F1731&amp;D1731</f>
        <v>43895New Jersey</v>
      </c>
      <c r="B1731" t="s">
        <v>147</v>
      </c>
      <c r="C1731" t="s">
        <v>148</v>
      </c>
      <c r="D1731" t="s">
        <v>93</v>
      </c>
      <c r="F1731" s="6">
        <v>43895</v>
      </c>
      <c r="G1731">
        <v>7</v>
      </c>
      <c r="H1731">
        <v>9</v>
      </c>
      <c r="I1731">
        <v>39</v>
      </c>
      <c r="J1731">
        <v>3</v>
      </c>
      <c r="K1731">
        <v>2</v>
      </c>
      <c r="L1731">
        <v>-1</v>
      </c>
      <c r="M1731" t="str">
        <f>VLOOKUP(D1731,StateLookup!A:A,1,FALSE)</f>
        <v>New Jersey</v>
      </c>
    </row>
    <row r="1732" spans="1:13" x14ac:dyDescent="0.25">
      <c r="A1732" t="str">
        <f t="shared" si="27"/>
        <v>43896New Jersey</v>
      </c>
      <c r="B1732" t="s">
        <v>147</v>
      </c>
      <c r="C1732" t="s">
        <v>148</v>
      </c>
      <c r="D1732" t="s">
        <v>93</v>
      </c>
      <c r="F1732" s="6">
        <v>43896</v>
      </c>
      <c r="G1732">
        <v>-2</v>
      </c>
      <c r="H1732">
        <v>0</v>
      </c>
      <c r="I1732">
        <v>-6</v>
      </c>
      <c r="J1732">
        <v>-3</v>
      </c>
      <c r="K1732">
        <v>2</v>
      </c>
      <c r="L1732">
        <v>2</v>
      </c>
      <c r="M1732" t="str">
        <f>VLOOKUP(D1732,StateLookup!A:A,1,FALSE)</f>
        <v>New Jersey</v>
      </c>
    </row>
    <row r="1733" spans="1:13" x14ac:dyDescent="0.25">
      <c r="A1733" t="str">
        <f t="shared" si="27"/>
        <v>43897New Jersey</v>
      </c>
      <c r="B1733" t="s">
        <v>147</v>
      </c>
      <c r="C1733" t="s">
        <v>148</v>
      </c>
      <c r="D1733" t="s">
        <v>93</v>
      </c>
      <c r="F1733" s="6">
        <v>43897</v>
      </c>
      <c r="G1733">
        <v>9</v>
      </c>
      <c r="H1733">
        <v>9</v>
      </c>
      <c r="I1733">
        <v>45</v>
      </c>
      <c r="J1733">
        <v>2</v>
      </c>
      <c r="K1733">
        <v>6</v>
      </c>
      <c r="L1733">
        <v>-1</v>
      </c>
      <c r="M1733" t="str">
        <f>VLOOKUP(D1733,StateLookup!A:A,1,FALSE)</f>
        <v>New Jersey</v>
      </c>
    </row>
    <row r="1734" spans="1:13" x14ac:dyDescent="0.25">
      <c r="A1734" t="str">
        <f t="shared" si="27"/>
        <v>43898New Jersey</v>
      </c>
      <c r="B1734" t="s">
        <v>147</v>
      </c>
      <c r="C1734" t="s">
        <v>148</v>
      </c>
      <c r="D1734" t="s">
        <v>93</v>
      </c>
      <c r="F1734" s="6">
        <v>43898</v>
      </c>
      <c r="G1734">
        <v>8</v>
      </c>
      <c r="H1734">
        <v>6</v>
      </c>
      <c r="I1734">
        <v>116</v>
      </c>
      <c r="J1734">
        <v>2</v>
      </c>
      <c r="K1734">
        <v>2</v>
      </c>
      <c r="L1734">
        <v>0</v>
      </c>
      <c r="M1734" t="str">
        <f>VLOOKUP(D1734,StateLookup!A:A,1,FALSE)</f>
        <v>New Jersey</v>
      </c>
    </row>
    <row r="1735" spans="1:13" x14ac:dyDescent="0.25">
      <c r="A1735" t="str">
        <f t="shared" si="27"/>
        <v>43899New Jersey</v>
      </c>
      <c r="B1735" t="s">
        <v>147</v>
      </c>
      <c r="C1735" t="s">
        <v>148</v>
      </c>
      <c r="D1735" t="s">
        <v>93</v>
      </c>
      <c r="F1735" s="6">
        <v>43899</v>
      </c>
      <c r="G1735">
        <v>8</v>
      </c>
      <c r="H1735">
        <v>8</v>
      </c>
      <c r="I1735">
        <v>121</v>
      </c>
      <c r="J1735">
        <v>-4</v>
      </c>
      <c r="K1735">
        <v>1</v>
      </c>
      <c r="L1735">
        <v>0</v>
      </c>
      <c r="M1735" t="str">
        <f>VLOOKUP(D1735,StateLookup!A:A,1,FALSE)</f>
        <v>New Jersey</v>
      </c>
    </row>
    <row r="1736" spans="1:13" x14ac:dyDescent="0.25">
      <c r="A1736" t="str">
        <f t="shared" si="27"/>
        <v>43900New Jersey</v>
      </c>
      <c r="B1736" t="s">
        <v>147</v>
      </c>
      <c r="C1736" t="s">
        <v>148</v>
      </c>
      <c r="D1736" t="s">
        <v>93</v>
      </c>
      <c r="F1736" s="6">
        <v>43900</v>
      </c>
      <c r="G1736">
        <v>5</v>
      </c>
      <c r="H1736">
        <v>10</v>
      </c>
      <c r="I1736">
        <v>34</v>
      </c>
      <c r="J1736">
        <v>-7</v>
      </c>
      <c r="K1736">
        <v>-2</v>
      </c>
      <c r="L1736">
        <v>1</v>
      </c>
      <c r="M1736" t="str">
        <f>VLOOKUP(D1736,StateLookup!A:A,1,FALSE)</f>
        <v>New Jersey</v>
      </c>
    </row>
    <row r="1737" spans="1:13" x14ac:dyDescent="0.25">
      <c r="A1737" t="str">
        <f t="shared" si="27"/>
        <v>43901New Jersey</v>
      </c>
      <c r="B1737" t="s">
        <v>147</v>
      </c>
      <c r="C1737" t="s">
        <v>148</v>
      </c>
      <c r="D1737" t="s">
        <v>93</v>
      </c>
      <c r="F1737" s="6">
        <v>43901</v>
      </c>
      <c r="G1737">
        <v>6</v>
      </c>
      <c r="H1737">
        <v>12</v>
      </c>
      <c r="I1737">
        <v>48</v>
      </c>
      <c r="J1737">
        <v>-8</v>
      </c>
      <c r="K1737">
        <v>-3</v>
      </c>
      <c r="L1737">
        <v>1</v>
      </c>
      <c r="M1737" t="str">
        <f>VLOOKUP(D1737,StateLookup!A:A,1,FALSE)</f>
        <v>New Jersey</v>
      </c>
    </row>
    <row r="1738" spans="1:13" x14ac:dyDescent="0.25">
      <c r="A1738" t="str">
        <f t="shared" si="27"/>
        <v>43902New Jersey</v>
      </c>
      <c r="B1738" t="s">
        <v>147</v>
      </c>
      <c r="C1738" t="s">
        <v>148</v>
      </c>
      <c r="D1738" t="s">
        <v>93</v>
      </c>
      <c r="F1738" s="6">
        <v>43902</v>
      </c>
      <c r="G1738">
        <v>5</v>
      </c>
      <c r="H1738">
        <v>25</v>
      </c>
      <c r="I1738">
        <v>19</v>
      </c>
      <c r="J1738">
        <v>-14</v>
      </c>
      <c r="K1738">
        <v>-5</v>
      </c>
      <c r="L1738">
        <v>3</v>
      </c>
      <c r="M1738" t="str">
        <f>VLOOKUP(D1738,StateLookup!A:A,1,FALSE)</f>
        <v>New Jersey</v>
      </c>
    </row>
    <row r="1739" spans="1:13" x14ac:dyDescent="0.25">
      <c r="A1739" t="str">
        <f t="shared" si="27"/>
        <v>43903New Jersey</v>
      </c>
      <c r="B1739" t="s">
        <v>147</v>
      </c>
      <c r="C1739" t="s">
        <v>148</v>
      </c>
      <c r="D1739" t="s">
        <v>93</v>
      </c>
      <c r="F1739" s="6">
        <v>43903</v>
      </c>
      <c r="G1739">
        <v>-1</v>
      </c>
      <c r="H1739">
        <v>27</v>
      </c>
      <c r="I1739">
        <v>39</v>
      </c>
      <c r="J1739">
        <v>-20</v>
      </c>
      <c r="K1739">
        <v>-9</v>
      </c>
      <c r="L1739">
        <v>6</v>
      </c>
      <c r="M1739" t="str">
        <f>VLOOKUP(D1739,StateLookup!A:A,1,FALSE)</f>
        <v>New Jersey</v>
      </c>
    </row>
    <row r="1740" spans="1:13" x14ac:dyDescent="0.25">
      <c r="A1740" t="str">
        <f t="shared" si="27"/>
        <v>43904New Jersey</v>
      </c>
      <c r="B1740" t="s">
        <v>147</v>
      </c>
      <c r="C1740" t="s">
        <v>148</v>
      </c>
      <c r="D1740" t="s">
        <v>93</v>
      </c>
      <c r="F1740" s="6">
        <v>43904</v>
      </c>
      <c r="G1740">
        <v>-7</v>
      </c>
      <c r="H1740">
        <v>16</v>
      </c>
      <c r="I1740">
        <v>87</v>
      </c>
      <c r="J1740">
        <v>-16</v>
      </c>
      <c r="K1740">
        <v>-2</v>
      </c>
      <c r="L1740">
        <v>4</v>
      </c>
      <c r="M1740" t="str">
        <f>VLOOKUP(D1740,StateLookup!A:A,1,FALSE)</f>
        <v>New Jersey</v>
      </c>
    </row>
    <row r="1741" spans="1:13" x14ac:dyDescent="0.25">
      <c r="A1741" t="str">
        <f t="shared" si="27"/>
        <v>43905New Jersey</v>
      </c>
      <c r="B1741" t="s">
        <v>147</v>
      </c>
      <c r="C1741" t="s">
        <v>148</v>
      </c>
      <c r="D1741" t="s">
        <v>93</v>
      </c>
      <c r="F1741" s="6">
        <v>43905</v>
      </c>
      <c r="G1741">
        <v>-14</v>
      </c>
      <c r="H1741">
        <v>6</v>
      </c>
      <c r="I1741">
        <v>79</v>
      </c>
      <c r="J1741">
        <v>-24</v>
      </c>
      <c r="K1741">
        <v>-8</v>
      </c>
      <c r="L1741">
        <v>5</v>
      </c>
      <c r="M1741" t="str">
        <f>VLOOKUP(D1741,StateLookup!A:A,1,FALSE)</f>
        <v>New Jersey</v>
      </c>
    </row>
    <row r="1742" spans="1:13" x14ac:dyDescent="0.25">
      <c r="A1742" t="str">
        <f t="shared" si="27"/>
        <v>43906New Jersey</v>
      </c>
      <c r="B1742" t="s">
        <v>147</v>
      </c>
      <c r="C1742" t="s">
        <v>148</v>
      </c>
      <c r="D1742" t="s">
        <v>93</v>
      </c>
      <c r="F1742" s="6">
        <v>43906</v>
      </c>
      <c r="G1742">
        <v>-10</v>
      </c>
      <c r="H1742">
        <v>18</v>
      </c>
      <c r="I1742">
        <v>9</v>
      </c>
      <c r="J1742">
        <v>-35</v>
      </c>
      <c r="K1742">
        <v>-25</v>
      </c>
      <c r="L1742">
        <v>11</v>
      </c>
      <c r="M1742" t="str">
        <f>VLOOKUP(D1742,StateLookup!A:A,1,FALSE)</f>
        <v>New Jersey</v>
      </c>
    </row>
    <row r="1743" spans="1:13" x14ac:dyDescent="0.25">
      <c r="A1743" t="str">
        <f t="shared" si="27"/>
        <v>43907New Jersey</v>
      </c>
      <c r="B1743" t="s">
        <v>147</v>
      </c>
      <c r="C1743" t="s">
        <v>148</v>
      </c>
      <c r="D1743" t="s">
        <v>93</v>
      </c>
      <c r="F1743" s="6">
        <v>43907</v>
      </c>
      <c r="G1743">
        <v>-27</v>
      </c>
      <c r="H1743">
        <v>4</v>
      </c>
      <c r="I1743">
        <v>9</v>
      </c>
      <c r="J1743">
        <v>-41</v>
      </c>
      <c r="K1743">
        <v>-35</v>
      </c>
      <c r="L1743">
        <v>16</v>
      </c>
      <c r="M1743" t="str">
        <f>VLOOKUP(D1743,StateLookup!A:A,1,FALSE)</f>
        <v>New Jersey</v>
      </c>
    </row>
    <row r="1744" spans="1:13" x14ac:dyDescent="0.25">
      <c r="A1744" t="str">
        <f t="shared" si="27"/>
        <v>43908New Jersey</v>
      </c>
      <c r="B1744" t="s">
        <v>147</v>
      </c>
      <c r="C1744" t="s">
        <v>148</v>
      </c>
      <c r="D1744" t="s">
        <v>93</v>
      </c>
      <c r="F1744" s="6">
        <v>43908</v>
      </c>
      <c r="G1744">
        <v>-30</v>
      </c>
      <c r="H1744">
        <v>1</v>
      </c>
      <c r="I1744">
        <v>46</v>
      </c>
      <c r="J1744">
        <v>-43</v>
      </c>
      <c r="K1744">
        <v>-39</v>
      </c>
      <c r="L1744">
        <v>17</v>
      </c>
      <c r="M1744" t="str">
        <f>VLOOKUP(D1744,StateLookup!A:A,1,FALSE)</f>
        <v>New Jersey</v>
      </c>
    </row>
    <row r="1745" spans="1:13" x14ac:dyDescent="0.25">
      <c r="A1745" t="str">
        <f t="shared" si="27"/>
        <v>43909New Jersey</v>
      </c>
      <c r="B1745" t="s">
        <v>147</v>
      </c>
      <c r="C1745" t="s">
        <v>148</v>
      </c>
      <c r="D1745" t="s">
        <v>93</v>
      </c>
      <c r="F1745" s="6">
        <v>43909</v>
      </c>
      <c r="G1745">
        <v>-35</v>
      </c>
      <c r="H1745">
        <v>-3</v>
      </c>
      <c r="I1745">
        <v>0</v>
      </c>
      <c r="J1745">
        <v>-50</v>
      </c>
      <c r="K1745">
        <v>-43</v>
      </c>
      <c r="L1745">
        <v>21</v>
      </c>
      <c r="M1745" t="str">
        <f>VLOOKUP(D1745,StateLookup!A:A,1,FALSE)</f>
        <v>New Jersey</v>
      </c>
    </row>
    <row r="1746" spans="1:13" x14ac:dyDescent="0.25">
      <c r="A1746" t="str">
        <f t="shared" si="27"/>
        <v>43910New Jersey</v>
      </c>
      <c r="B1746" t="s">
        <v>147</v>
      </c>
      <c r="C1746" t="s">
        <v>148</v>
      </c>
      <c r="D1746" t="s">
        <v>93</v>
      </c>
      <c r="F1746" s="6">
        <v>43910</v>
      </c>
      <c r="G1746">
        <v>-35</v>
      </c>
      <c r="H1746">
        <v>4</v>
      </c>
      <c r="I1746">
        <v>51</v>
      </c>
      <c r="J1746">
        <v>-49</v>
      </c>
      <c r="K1746">
        <v>-44</v>
      </c>
      <c r="L1746">
        <v>21</v>
      </c>
      <c r="M1746" t="str">
        <f>VLOOKUP(D1746,StateLookup!A:A,1,FALSE)</f>
        <v>New Jersey</v>
      </c>
    </row>
    <row r="1747" spans="1:13" x14ac:dyDescent="0.25">
      <c r="A1747" t="str">
        <f t="shared" si="27"/>
        <v>43911New Jersey</v>
      </c>
      <c r="B1747" t="s">
        <v>147</v>
      </c>
      <c r="C1747" t="s">
        <v>148</v>
      </c>
      <c r="D1747" t="s">
        <v>93</v>
      </c>
      <c r="F1747" s="6">
        <v>43911</v>
      </c>
      <c r="G1747">
        <v>-42</v>
      </c>
      <c r="H1747">
        <v>-1</v>
      </c>
      <c r="I1747">
        <v>51</v>
      </c>
      <c r="J1747">
        <v>-48</v>
      </c>
      <c r="K1747">
        <v>-30</v>
      </c>
      <c r="L1747">
        <v>14</v>
      </c>
      <c r="M1747" t="str">
        <f>VLOOKUP(D1747,StateLookup!A:A,1,FALSE)</f>
        <v>New Jersey</v>
      </c>
    </row>
    <row r="1748" spans="1:13" x14ac:dyDescent="0.25">
      <c r="A1748" t="str">
        <f t="shared" si="27"/>
        <v>43912New Jersey</v>
      </c>
      <c r="B1748" t="s">
        <v>147</v>
      </c>
      <c r="C1748" t="s">
        <v>148</v>
      </c>
      <c r="D1748" t="s">
        <v>93</v>
      </c>
      <c r="F1748" s="6">
        <v>43912</v>
      </c>
      <c r="G1748">
        <v>-57</v>
      </c>
      <c r="H1748">
        <v>-31</v>
      </c>
      <c r="I1748">
        <v>-3</v>
      </c>
      <c r="J1748">
        <v>-61</v>
      </c>
      <c r="K1748">
        <v>-38</v>
      </c>
      <c r="L1748">
        <v>15</v>
      </c>
      <c r="M1748" t="str">
        <f>VLOOKUP(D1748,StateLookup!A:A,1,FALSE)</f>
        <v>New Jersey</v>
      </c>
    </row>
    <row r="1749" spans="1:13" x14ac:dyDescent="0.25">
      <c r="A1749" t="str">
        <f t="shared" si="27"/>
        <v>43913New Jersey</v>
      </c>
      <c r="B1749" t="s">
        <v>147</v>
      </c>
      <c r="C1749" t="s">
        <v>148</v>
      </c>
      <c r="D1749" t="s">
        <v>93</v>
      </c>
      <c r="F1749" s="6">
        <v>43913</v>
      </c>
      <c r="G1749">
        <v>-56</v>
      </c>
      <c r="H1749">
        <v>-34</v>
      </c>
      <c r="I1749">
        <v>-55</v>
      </c>
      <c r="J1749">
        <v>-67</v>
      </c>
      <c r="K1749">
        <v>-55</v>
      </c>
      <c r="L1749">
        <v>26</v>
      </c>
      <c r="M1749" t="str">
        <f>VLOOKUP(D1749,StateLookup!A:A,1,FALSE)</f>
        <v>New Jersey</v>
      </c>
    </row>
    <row r="1750" spans="1:13" x14ac:dyDescent="0.25">
      <c r="A1750" t="str">
        <f t="shared" si="27"/>
        <v>43914New Jersey</v>
      </c>
      <c r="B1750" t="s">
        <v>147</v>
      </c>
      <c r="C1750" t="s">
        <v>148</v>
      </c>
      <c r="D1750" t="s">
        <v>93</v>
      </c>
      <c r="F1750" s="6">
        <v>43914</v>
      </c>
      <c r="G1750">
        <v>-46</v>
      </c>
      <c r="H1750">
        <v>-18</v>
      </c>
      <c r="I1750">
        <v>32</v>
      </c>
      <c r="J1750">
        <v>-60</v>
      </c>
      <c r="K1750">
        <v>-55</v>
      </c>
      <c r="L1750">
        <v>24</v>
      </c>
      <c r="M1750" t="str">
        <f>VLOOKUP(D1750,StateLookup!A:A,1,FALSE)</f>
        <v>New Jersey</v>
      </c>
    </row>
    <row r="1751" spans="1:13" x14ac:dyDescent="0.25">
      <c r="A1751" t="str">
        <f t="shared" si="27"/>
        <v>43915New Jersey</v>
      </c>
      <c r="B1751" t="s">
        <v>147</v>
      </c>
      <c r="C1751" t="s">
        <v>148</v>
      </c>
      <c r="D1751" t="s">
        <v>93</v>
      </c>
      <c r="F1751" s="6">
        <v>43915</v>
      </c>
      <c r="G1751">
        <v>-51</v>
      </c>
      <c r="H1751">
        <v>-27</v>
      </c>
      <c r="I1751">
        <v>-32</v>
      </c>
      <c r="J1751">
        <v>-65</v>
      </c>
      <c r="K1751">
        <v>-57</v>
      </c>
      <c r="L1751">
        <v>27</v>
      </c>
      <c r="M1751" t="str">
        <f>VLOOKUP(D1751,StateLookup!A:A,1,FALSE)</f>
        <v>New Jersey</v>
      </c>
    </row>
    <row r="1752" spans="1:13" x14ac:dyDescent="0.25">
      <c r="A1752" t="str">
        <f t="shared" si="27"/>
        <v>43916New Jersey</v>
      </c>
      <c r="B1752" t="s">
        <v>147</v>
      </c>
      <c r="C1752" t="s">
        <v>148</v>
      </c>
      <c r="D1752" t="s">
        <v>93</v>
      </c>
      <c r="F1752" s="6">
        <v>43916</v>
      </c>
      <c r="G1752">
        <v>-46</v>
      </c>
      <c r="H1752">
        <v>-19</v>
      </c>
      <c r="I1752">
        <v>52</v>
      </c>
      <c r="J1752">
        <v>-62</v>
      </c>
      <c r="K1752">
        <v>-57</v>
      </c>
      <c r="L1752">
        <v>26</v>
      </c>
      <c r="M1752" t="str">
        <f>VLOOKUP(D1752,StateLookup!A:A,1,FALSE)</f>
        <v>New Jersey</v>
      </c>
    </row>
    <row r="1753" spans="1:13" x14ac:dyDescent="0.25">
      <c r="A1753" t="str">
        <f t="shared" si="27"/>
        <v>43917New Jersey</v>
      </c>
      <c r="B1753" t="s">
        <v>147</v>
      </c>
      <c r="C1753" t="s">
        <v>148</v>
      </c>
      <c r="D1753" t="s">
        <v>93</v>
      </c>
      <c r="F1753" s="6">
        <v>43917</v>
      </c>
      <c r="G1753">
        <v>-48</v>
      </c>
      <c r="H1753">
        <v>-21</v>
      </c>
      <c r="I1753">
        <v>42</v>
      </c>
      <c r="J1753">
        <v>-63</v>
      </c>
      <c r="K1753">
        <v>-56</v>
      </c>
      <c r="L1753">
        <v>27</v>
      </c>
      <c r="M1753" t="str">
        <f>VLOOKUP(D1753,StateLookup!A:A,1,FALSE)</f>
        <v>New Jersey</v>
      </c>
    </row>
    <row r="1754" spans="1:13" x14ac:dyDescent="0.25">
      <c r="A1754" t="str">
        <f t="shared" si="27"/>
        <v>43918New Jersey</v>
      </c>
      <c r="B1754" t="s">
        <v>147</v>
      </c>
      <c r="C1754" t="s">
        <v>148</v>
      </c>
      <c r="D1754" t="s">
        <v>93</v>
      </c>
      <c r="F1754" s="6">
        <v>43918</v>
      </c>
      <c r="G1754">
        <v>-59</v>
      </c>
      <c r="H1754">
        <v>-32</v>
      </c>
      <c r="I1754">
        <v>-47</v>
      </c>
      <c r="J1754">
        <v>-67</v>
      </c>
      <c r="K1754">
        <v>-44</v>
      </c>
      <c r="L1754">
        <v>19</v>
      </c>
      <c r="M1754" t="str">
        <f>VLOOKUP(D1754,StateLookup!A:A,1,FALSE)</f>
        <v>New Jersey</v>
      </c>
    </row>
    <row r="1755" spans="1:13" x14ac:dyDescent="0.25">
      <c r="A1755" t="str">
        <f t="shared" si="27"/>
        <v>43919New Jersey</v>
      </c>
      <c r="B1755" t="s">
        <v>147</v>
      </c>
      <c r="C1755" t="s">
        <v>148</v>
      </c>
      <c r="D1755" t="s">
        <v>93</v>
      </c>
      <c r="F1755" s="6">
        <v>43919</v>
      </c>
      <c r="G1755">
        <v>-59</v>
      </c>
      <c r="H1755">
        <v>-33</v>
      </c>
      <c r="I1755">
        <v>-36</v>
      </c>
      <c r="J1755">
        <v>-70</v>
      </c>
      <c r="K1755">
        <v>-44</v>
      </c>
      <c r="L1755">
        <v>16</v>
      </c>
      <c r="M1755" t="str">
        <f>VLOOKUP(D1755,StateLookup!A:A,1,FALSE)</f>
        <v>New Jersey</v>
      </c>
    </row>
    <row r="1756" spans="1:13" x14ac:dyDescent="0.25">
      <c r="A1756" t="str">
        <f t="shared" si="27"/>
        <v>43920New Jersey</v>
      </c>
      <c r="B1756" t="s">
        <v>147</v>
      </c>
      <c r="C1756" t="s">
        <v>148</v>
      </c>
      <c r="D1756" t="s">
        <v>93</v>
      </c>
      <c r="F1756" s="6">
        <v>43920</v>
      </c>
      <c r="G1756">
        <v>-49</v>
      </c>
      <c r="H1756">
        <v>-25</v>
      </c>
      <c r="I1756">
        <v>-11</v>
      </c>
      <c r="J1756">
        <v>-66</v>
      </c>
      <c r="K1756">
        <v>-58</v>
      </c>
      <c r="L1756">
        <v>26</v>
      </c>
      <c r="M1756" t="str">
        <f>VLOOKUP(D1756,StateLookup!A:A,1,FALSE)</f>
        <v>New Jersey</v>
      </c>
    </row>
    <row r="1757" spans="1:13" x14ac:dyDescent="0.25">
      <c r="A1757" t="str">
        <f t="shared" si="27"/>
        <v>43921New Jersey</v>
      </c>
      <c r="B1757" t="s">
        <v>147</v>
      </c>
      <c r="C1757" t="s">
        <v>148</v>
      </c>
      <c r="D1757" t="s">
        <v>93</v>
      </c>
      <c r="F1757" s="6">
        <v>43921</v>
      </c>
      <c r="G1757">
        <v>-49</v>
      </c>
      <c r="H1757">
        <v>-24</v>
      </c>
      <c r="I1757">
        <v>-21</v>
      </c>
      <c r="J1757">
        <v>-67</v>
      </c>
      <c r="K1757">
        <v>-60</v>
      </c>
      <c r="L1757">
        <v>27</v>
      </c>
      <c r="M1757" t="str">
        <f>VLOOKUP(D1757,StateLookup!A:A,1,FALSE)</f>
        <v>New Jersey</v>
      </c>
    </row>
    <row r="1758" spans="1:13" x14ac:dyDescent="0.25">
      <c r="A1758" t="str">
        <f t="shared" si="27"/>
        <v>43922New Jersey</v>
      </c>
      <c r="B1758" t="s">
        <v>147</v>
      </c>
      <c r="C1758" t="s">
        <v>148</v>
      </c>
      <c r="D1758" t="s">
        <v>93</v>
      </c>
      <c r="F1758" s="6">
        <v>43922</v>
      </c>
      <c r="G1758">
        <v>-47</v>
      </c>
      <c r="H1758">
        <v>-21</v>
      </c>
      <c r="I1758">
        <v>13</v>
      </c>
      <c r="J1758">
        <v>-65</v>
      </c>
      <c r="K1758">
        <v>-60</v>
      </c>
      <c r="L1758">
        <v>27</v>
      </c>
      <c r="M1758" t="str">
        <f>VLOOKUP(D1758,StateLookup!A:A,1,FALSE)</f>
        <v>New Jersey</v>
      </c>
    </row>
    <row r="1759" spans="1:13" x14ac:dyDescent="0.25">
      <c r="A1759" t="str">
        <f t="shared" si="27"/>
        <v>43923New Jersey</v>
      </c>
      <c r="B1759" t="s">
        <v>147</v>
      </c>
      <c r="C1759" t="s">
        <v>148</v>
      </c>
      <c r="D1759" t="s">
        <v>93</v>
      </c>
      <c r="F1759" s="6">
        <v>43923</v>
      </c>
      <c r="G1759">
        <v>-51</v>
      </c>
      <c r="H1759">
        <v>-15</v>
      </c>
      <c r="I1759">
        <v>3</v>
      </c>
      <c r="J1759">
        <v>-67</v>
      </c>
      <c r="K1759">
        <v>-61</v>
      </c>
      <c r="L1759">
        <v>28</v>
      </c>
      <c r="M1759" t="str">
        <f>VLOOKUP(D1759,StateLookup!A:A,1,FALSE)</f>
        <v>New Jersey</v>
      </c>
    </row>
    <row r="1760" spans="1:13" x14ac:dyDescent="0.25">
      <c r="A1760" t="str">
        <f t="shared" si="27"/>
        <v>43924New Jersey</v>
      </c>
      <c r="B1760" t="s">
        <v>147</v>
      </c>
      <c r="C1760" t="s">
        <v>148</v>
      </c>
      <c r="D1760" t="s">
        <v>93</v>
      </c>
      <c r="F1760" s="6">
        <v>43924</v>
      </c>
      <c r="G1760">
        <v>-62</v>
      </c>
      <c r="H1760">
        <v>0</v>
      </c>
      <c r="I1760">
        <v>-30</v>
      </c>
      <c r="J1760">
        <v>-67</v>
      </c>
      <c r="K1760">
        <v>-60</v>
      </c>
      <c r="L1760">
        <v>30</v>
      </c>
      <c r="M1760" t="str">
        <f>VLOOKUP(D1760,StateLookup!A:A,1,FALSE)</f>
        <v>New Jersey</v>
      </c>
    </row>
    <row r="1761" spans="1:13" x14ac:dyDescent="0.25">
      <c r="A1761" t="str">
        <f t="shared" si="27"/>
        <v>43925New Jersey</v>
      </c>
      <c r="B1761" t="s">
        <v>147</v>
      </c>
      <c r="C1761" t="s">
        <v>148</v>
      </c>
      <c r="D1761" t="s">
        <v>93</v>
      </c>
      <c r="F1761" s="6">
        <v>43925</v>
      </c>
      <c r="G1761">
        <v>-64</v>
      </c>
      <c r="H1761">
        <v>-2</v>
      </c>
      <c r="I1761">
        <v>21</v>
      </c>
      <c r="J1761">
        <v>-62</v>
      </c>
      <c r="K1761">
        <v>-45</v>
      </c>
      <c r="L1761">
        <v>18</v>
      </c>
      <c r="M1761" t="str">
        <f>VLOOKUP(D1761,StateLookup!A:A,1,FALSE)</f>
        <v>New Jersey</v>
      </c>
    </row>
    <row r="1762" spans="1:13" x14ac:dyDescent="0.25">
      <c r="A1762" t="str">
        <f t="shared" si="27"/>
        <v>43926New Jersey</v>
      </c>
      <c r="B1762" t="s">
        <v>147</v>
      </c>
      <c r="C1762" t="s">
        <v>148</v>
      </c>
      <c r="D1762" t="s">
        <v>93</v>
      </c>
      <c r="F1762" s="6">
        <v>43926</v>
      </c>
      <c r="G1762">
        <v>-66</v>
      </c>
      <c r="H1762">
        <v>-11</v>
      </c>
      <c r="I1762">
        <v>26</v>
      </c>
      <c r="J1762">
        <v>-67</v>
      </c>
      <c r="K1762">
        <v>-45</v>
      </c>
      <c r="L1762">
        <v>16</v>
      </c>
      <c r="M1762" t="str">
        <f>VLOOKUP(D1762,StateLookup!A:A,1,FALSE)</f>
        <v>New Jersey</v>
      </c>
    </row>
    <row r="1763" spans="1:13" x14ac:dyDescent="0.25">
      <c r="A1763" t="str">
        <f t="shared" si="27"/>
        <v>43927New Jersey</v>
      </c>
      <c r="B1763" t="s">
        <v>147</v>
      </c>
      <c r="C1763" t="s">
        <v>148</v>
      </c>
      <c r="D1763" t="s">
        <v>93</v>
      </c>
      <c r="F1763" s="6">
        <v>43927</v>
      </c>
      <c r="G1763">
        <v>-58</v>
      </c>
      <c r="H1763">
        <v>-2</v>
      </c>
      <c r="I1763">
        <v>38</v>
      </c>
      <c r="J1763">
        <v>-65</v>
      </c>
      <c r="K1763">
        <v>-61</v>
      </c>
      <c r="L1763">
        <v>26</v>
      </c>
      <c r="M1763" t="str">
        <f>VLOOKUP(D1763,StateLookup!A:A,1,FALSE)</f>
        <v>New Jersey</v>
      </c>
    </row>
    <row r="1764" spans="1:13" x14ac:dyDescent="0.25">
      <c r="A1764" t="str">
        <f t="shared" si="27"/>
        <v>43928New Jersey</v>
      </c>
      <c r="B1764" t="s">
        <v>147</v>
      </c>
      <c r="C1764" t="s">
        <v>148</v>
      </c>
      <c r="D1764" t="s">
        <v>93</v>
      </c>
      <c r="F1764" s="6">
        <v>43928</v>
      </c>
      <c r="G1764">
        <v>-57</v>
      </c>
      <c r="H1764">
        <v>-5</v>
      </c>
      <c r="I1764">
        <v>22</v>
      </c>
      <c r="J1764">
        <v>-66</v>
      </c>
      <c r="K1764">
        <v>-62</v>
      </c>
      <c r="L1764">
        <v>27</v>
      </c>
      <c r="M1764" t="str">
        <f>VLOOKUP(D1764,StateLookup!A:A,1,FALSE)</f>
        <v>New Jersey</v>
      </c>
    </row>
    <row r="1765" spans="1:13" x14ac:dyDescent="0.25">
      <c r="A1765" t="str">
        <f t="shared" si="27"/>
        <v>43929New Jersey</v>
      </c>
      <c r="B1765" t="s">
        <v>147</v>
      </c>
      <c r="C1765" t="s">
        <v>148</v>
      </c>
      <c r="D1765" t="s">
        <v>93</v>
      </c>
      <c r="F1765" s="6">
        <v>43929</v>
      </c>
      <c r="G1765">
        <v>-58</v>
      </c>
      <c r="H1765">
        <v>-7</v>
      </c>
      <c r="I1765">
        <v>-10</v>
      </c>
      <c r="J1765">
        <v>-67</v>
      </c>
      <c r="K1765">
        <v>-63</v>
      </c>
      <c r="L1765">
        <v>28</v>
      </c>
      <c r="M1765" t="str">
        <f>VLOOKUP(D1765,StateLookup!A:A,1,FALSE)</f>
        <v>New Jersey</v>
      </c>
    </row>
    <row r="1766" spans="1:13" x14ac:dyDescent="0.25">
      <c r="A1766" t="str">
        <f t="shared" si="27"/>
        <v>43930New Jersey</v>
      </c>
      <c r="B1766" t="s">
        <v>147</v>
      </c>
      <c r="C1766" t="s">
        <v>148</v>
      </c>
      <c r="D1766" t="s">
        <v>93</v>
      </c>
      <c r="F1766" s="6">
        <v>43930</v>
      </c>
      <c r="G1766">
        <v>-61</v>
      </c>
      <c r="H1766">
        <v>-8</v>
      </c>
      <c r="I1766">
        <v>-34</v>
      </c>
      <c r="J1766">
        <v>-70</v>
      </c>
      <c r="K1766">
        <v>-64</v>
      </c>
      <c r="L1766">
        <v>30</v>
      </c>
      <c r="M1766" t="str">
        <f>VLOOKUP(D1766,StateLookup!A:A,1,FALSE)</f>
        <v>New Jersey</v>
      </c>
    </row>
    <row r="1767" spans="1:13" x14ac:dyDescent="0.25">
      <c r="A1767" t="str">
        <f t="shared" si="27"/>
        <v>43931New Jersey</v>
      </c>
      <c r="B1767" t="s">
        <v>147</v>
      </c>
      <c r="C1767" t="s">
        <v>148</v>
      </c>
      <c r="D1767" t="s">
        <v>93</v>
      </c>
      <c r="F1767" s="6">
        <v>43931</v>
      </c>
      <c r="G1767">
        <v>-62</v>
      </c>
      <c r="H1767">
        <v>-8</v>
      </c>
      <c r="I1767">
        <v>-43</v>
      </c>
      <c r="J1767">
        <v>-72</v>
      </c>
      <c r="K1767">
        <v>-68</v>
      </c>
      <c r="L1767">
        <v>33</v>
      </c>
      <c r="M1767" t="str">
        <f>VLOOKUP(D1767,StateLookup!A:A,1,FALSE)</f>
        <v>New Jersey</v>
      </c>
    </row>
    <row r="1768" spans="1:13" x14ac:dyDescent="0.25">
      <c r="A1768" t="str">
        <f t="shared" si="27"/>
        <v>43932New Jersey</v>
      </c>
      <c r="B1768" t="s">
        <v>147</v>
      </c>
      <c r="C1768" t="s">
        <v>148</v>
      </c>
      <c r="D1768" t="s">
        <v>93</v>
      </c>
      <c r="F1768" s="6">
        <v>43932</v>
      </c>
      <c r="G1768">
        <v>-61</v>
      </c>
      <c r="H1768">
        <v>-3</v>
      </c>
      <c r="I1768">
        <v>-12</v>
      </c>
      <c r="J1768">
        <v>-65</v>
      </c>
      <c r="K1768">
        <v>-47</v>
      </c>
      <c r="L1768">
        <v>18</v>
      </c>
      <c r="M1768" t="str">
        <f>VLOOKUP(D1768,StateLookup!A:A,1,FALSE)</f>
        <v>New Jersey</v>
      </c>
    </row>
    <row r="1769" spans="1:13" x14ac:dyDescent="0.25">
      <c r="A1769" t="str">
        <f t="shared" si="27"/>
        <v>43876New Mexico</v>
      </c>
      <c r="B1769" t="s">
        <v>147</v>
      </c>
      <c r="C1769" t="s">
        <v>148</v>
      </c>
      <c r="D1769" t="s">
        <v>94</v>
      </c>
      <c r="F1769" s="6">
        <v>43876</v>
      </c>
      <c r="G1769">
        <v>5</v>
      </c>
      <c r="H1769">
        <v>8</v>
      </c>
      <c r="I1769">
        <v>21</v>
      </c>
      <c r="J1769">
        <v>2</v>
      </c>
      <c r="K1769">
        <v>0</v>
      </c>
      <c r="L1769">
        <v>-1</v>
      </c>
      <c r="M1769" t="str">
        <f>VLOOKUP(D1769,StateLookup!A:A,1,FALSE)</f>
        <v>New Mexico</v>
      </c>
    </row>
    <row r="1770" spans="1:13" x14ac:dyDescent="0.25">
      <c r="A1770" t="str">
        <f t="shared" si="27"/>
        <v>43877New Mexico</v>
      </c>
      <c r="B1770" t="s">
        <v>147</v>
      </c>
      <c r="C1770" t="s">
        <v>148</v>
      </c>
      <c r="D1770" t="s">
        <v>94</v>
      </c>
      <c r="F1770" s="6">
        <v>43877</v>
      </c>
      <c r="G1770">
        <v>10</v>
      </c>
      <c r="H1770">
        <v>9</v>
      </c>
      <c r="I1770">
        <v>33</v>
      </c>
      <c r="J1770">
        <v>7</v>
      </c>
      <c r="K1770">
        <v>1</v>
      </c>
      <c r="L1770">
        <v>-1</v>
      </c>
      <c r="M1770" t="str">
        <f>VLOOKUP(D1770,StateLookup!A:A,1,FALSE)</f>
        <v>New Mexico</v>
      </c>
    </row>
    <row r="1771" spans="1:13" x14ac:dyDescent="0.25">
      <c r="A1771" t="str">
        <f t="shared" si="27"/>
        <v>43878New Mexico</v>
      </c>
      <c r="B1771" t="s">
        <v>147</v>
      </c>
      <c r="C1771" t="s">
        <v>148</v>
      </c>
      <c r="D1771" t="s">
        <v>94</v>
      </c>
      <c r="F1771" s="6">
        <v>43878</v>
      </c>
      <c r="G1771">
        <v>8</v>
      </c>
      <c r="H1771">
        <v>6</v>
      </c>
      <c r="I1771">
        <v>35</v>
      </c>
      <c r="J1771">
        <v>7</v>
      </c>
      <c r="K1771">
        <v>-26</v>
      </c>
      <c r="L1771">
        <v>4</v>
      </c>
      <c r="M1771" t="str">
        <f>VLOOKUP(D1771,StateLookup!A:A,1,FALSE)</f>
        <v>New Mexico</v>
      </c>
    </row>
    <row r="1772" spans="1:13" x14ac:dyDescent="0.25">
      <c r="A1772" t="str">
        <f t="shared" si="27"/>
        <v>43879New Mexico</v>
      </c>
      <c r="B1772" t="s">
        <v>147</v>
      </c>
      <c r="C1772" t="s">
        <v>148</v>
      </c>
      <c r="D1772" t="s">
        <v>94</v>
      </c>
      <c r="F1772" s="6">
        <v>43879</v>
      </c>
      <c r="G1772">
        <v>4</v>
      </c>
      <c r="H1772">
        <v>6</v>
      </c>
      <c r="I1772">
        <v>15</v>
      </c>
      <c r="J1772">
        <v>4</v>
      </c>
      <c r="K1772">
        <v>3</v>
      </c>
      <c r="L1772">
        <v>-1</v>
      </c>
      <c r="M1772" t="str">
        <f>VLOOKUP(D1772,StateLookup!A:A,1,FALSE)</f>
        <v>New Mexico</v>
      </c>
    </row>
    <row r="1773" spans="1:13" x14ac:dyDescent="0.25">
      <c r="A1773" t="str">
        <f t="shared" si="27"/>
        <v>43880New Mexico</v>
      </c>
      <c r="B1773" t="s">
        <v>147</v>
      </c>
      <c r="C1773" t="s">
        <v>148</v>
      </c>
      <c r="D1773" t="s">
        <v>94</v>
      </c>
      <c r="F1773" s="6">
        <v>43880</v>
      </c>
      <c r="G1773">
        <v>2</v>
      </c>
      <c r="H1773">
        <v>4</v>
      </c>
      <c r="I1773">
        <v>5</v>
      </c>
      <c r="J1773">
        <v>3</v>
      </c>
      <c r="K1773">
        <v>3</v>
      </c>
      <c r="L1773">
        <v>0</v>
      </c>
      <c r="M1773" t="str">
        <f>VLOOKUP(D1773,StateLookup!A:A,1,FALSE)</f>
        <v>New Mexico</v>
      </c>
    </row>
    <row r="1774" spans="1:13" x14ac:dyDescent="0.25">
      <c r="A1774" t="str">
        <f t="shared" si="27"/>
        <v>43881New Mexico</v>
      </c>
      <c r="B1774" t="s">
        <v>147</v>
      </c>
      <c r="C1774" t="s">
        <v>148</v>
      </c>
      <c r="D1774" t="s">
        <v>94</v>
      </c>
      <c r="F1774" s="6">
        <v>43881</v>
      </c>
      <c r="G1774">
        <v>4</v>
      </c>
      <c r="H1774">
        <v>4</v>
      </c>
      <c r="I1774">
        <v>8</v>
      </c>
      <c r="J1774">
        <v>5</v>
      </c>
      <c r="K1774">
        <v>1</v>
      </c>
      <c r="L1774">
        <v>0</v>
      </c>
      <c r="M1774" t="str">
        <f>VLOOKUP(D1774,StateLookup!A:A,1,FALSE)</f>
        <v>New Mexico</v>
      </c>
    </row>
    <row r="1775" spans="1:13" x14ac:dyDescent="0.25">
      <c r="A1775" t="str">
        <f t="shared" si="27"/>
        <v>43882New Mexico</v>
      </c>
      <c r="B1775" t="s">
        <v>147</v>
      </c>
      <c r="C1775" t="s">
        <v>148</v>
      </c>
      <c r="D1775" t="s">
        <v>94</v>
      </c>
      <c r="F1775" s="6">
        <v>43882</v>
      </c>
      <c r="G1775">
        <v>3</v>
      </c>
      <c r="H1775">
        <v>6</v>
      </c>
      <c r="I1775">
        <v>0</v>
      </c>
      <c r="J1775">
        <v>3</v>
      </c>
      <c r="K1775">
        <v>5</v>
      </c>
      <c r="L1775">
        <v>-1</v>
      </c>
      <c r="M1775" t="str">
        <f>VLOOKUP(D1775,StateLookup!A:A,1,FALSE)</f>
        <v>New Mexico</v>
      </c>
    </row>
    <row r="1776" spans="1:13" x14ac:dyDescent="0.25">
      <c r="A1776" t="str">
        <f t="shared" si="27"/>
        <v>43883New Mexico</v>
      </c>
      <c r="B1776" t="s">
        <v>147</v>
      </c>
      <c r="C1776" t="s">
        <v>148</v>
      </c>
      <c r="D1776" t="s">
        <v>94</v>
      </c>
      <c r="F1776" s="6">
        <v>43883</v>
      </c>
      <c r="G1776">
        <v>2</v>
      </c>
      <c r="H1776">
        <v>3</v>
      </c>
      <c r="I1776">
        <v>-9</v>
      </c>
      <c r="J1776">
        <v>-1</v>
      </c>
      <c r="K1776">
        <v>0</v>
      </c>
      <c r="L1776">
        <v>0</v>
      </c>
      <c r="M1776" t="str">
        <f>VLOOKUP(D1776,StateLookup!A:A,1,FALSE)</f>
        <v>New Mexico</v>
      </c>
    </row>
    <row r="1777" spans="1:13" x14ac:dyDescent="0.25">
      <c r="A1777" t="str">
        <f t="shared" si="27"/>
        <v>43884New Mexico</v>
      </c>
      <c r="B1777" t="s">
        <v>147</v>
      </c>
      <c r="C1777" t="s">
        <v>148</v>
      </c>
      <c r="D1777" t="s">
        <v>94</v>
      </c>
      <c r="F1777" s="6">
        <v>43884</v>
      </c>
      <c r="G1777">
        <v>2</v>
      </c>
      <c r="H1777">
        <v>1</v>
      </c>
      <c r="I1777">
        <v>-25</v>
      </c>
      <c r="J1777">
        <v>1</v>
      </c>
      <c r="K1777">
        <v>1</v>
      </c>
      <c r="L1777">
        <v>1</v>
      </c>
      <c r="M1777" t="str">
        <f>VLOOKUP(D1777,StateLookup!A:A,1,FALSE)</f>
        <v>New Mexico</v>
      </c>
    </row>
    <row r="1778" spans="1:13" x14ac:dyDescent="0.25">
      <c r="A1778" t="str">
        <f t="shared" si="27"/>
        <v>43885New Mexico</v>
      </c>
      <c r="B1778" t="s">
        <v>147</v>
      </c>
      <c r="C1778" t="s">
        <v>148</v>
      </c>
      <c r="D1778" t="s">
        <v>94</v>
      </c>
      <c r="F1778" s="6">
        <v>43885</v>
      </c>
      <c r="G1778">
        <v>4</v>
      </c>
      <c r="H1778">
        <v>5</v>
      </c>
      <c r="I1778">
        <v>9</v>
      </c>
      <c r="J1778">
        <v>5</v>
      </c>
      <c r="K1778">
        <v>3</v>
      </c>
      <c r="L1778">
        <v>-1</v>
      </c>
      <c r="M1778" t="str">
        <f>VLOOKUP(D1778,StateLookup!A:A,1,FALSE)</f>
        <v>New Mexico</v>
      </c>
    </row>
    <row r="1779" spans="1:13" x14ac:dyDescent="0.25">
      <c r="A1779" t="str">
        <f t="shared" si="27"/>
        <v>43886New Mexico</v>
      </c>
      <c r="B1779" t="s">
        <v>147</v>
      </c>
      <c r="C1779" t="s">
        <v>148</v>
      </c>
      <c r="D1779" t="s">
        <v>94</v>
      </c>
      <c r="F1779" s="6">
        <v>43886</v>
      </c>
      <c r="G1779">
        <v>4</v>
      </c>
      <c r="H1779">
        <v>3</v>
      </c>
      <c r="I1779">
        <v>-3</v>
      </c>
      <c r="J1779">
        <v>4</v>
      </c>
      <c r="K1779">
        <v>3</v>
      </c>
      <c r="L1779">
        <v>0</v>
      </c>
      <c r="M1779" t="str">
        <f>VLOOKUP(D1779,StateLookup!A:A,1,FALSE)</f>
        <v>New Mexico</v>
      </c>
    </row>
    <row r="1780" spans="1:13" x14ac:dyDescent="0.25">
      <c r="A1780" t="str">
        <f t="shared" si="27"/>
        <v>43887New Mexico</v>
      </c>
      <c r="B1780" t="s">
        <v>147</v>
      </c>
      <c r="C1780" t="s">
        <v>148</v>
      </c>
      <c r="D1780" t="s">
        <v>94</v>
      </c>
      <c r="F1780" s="6">
        <v>43887</v>
      </c>
      <c r="G1780">
        <v>12</v>
      </c>
      <c r="H1780">
        <v>9</v>
      </c>
      <c r="I1780">
        <v>6</v>
      </c>
      <c r="J1780">
        <v>6</v>
      </c>
      <c r="K1780">
        <v>3</v>
      </c>
      <c r="L1780">
        <v>-1</v>
      </c>
      <c r="M1780" t="str">
        <f>VLOOKUP(D1780,StateLookup!A:A,1,FALSE)</f>
        <v>New Mexico</v>
      </c>
    </row>
    <row r="1781" spans="1:13" x14ac:dyDescent="0.25">
      <c r="A1781" t="str">
        <f t="shared" si="27"/>
        <v>43888New Mexico</v>
      </c>
      <c r="B1781" t="s">
        <v>147</v>
      </c>
      <c r="C1781" t="s">
        <v>148</v>
      </c>
      <c r="D1781" t="s">
        <v>94</v>
      </c>
      <c r="F1781" s="6">
        <v>43888</v>
      </c>
      <c r="G1781">
        <v>13</v>
      </c>
      <c r="H1781">
        <v>10</v>
      </c>
      <c r="I1781">
        <v>24</v>
      </c>
      <c r="J1781">
        <v>11</v>
      </c>
      <c r="K1781">
        <v>1</v>
      </c>
      <c r="L1781">
        <v>-1</v>
      </c>
      <c r="M1781" t="str">
        <f>VLOOKUP(D1781,StateLookup!A:A,1,FALSE)</f>
        <v>New Mexico</v>
      </c>
    </row>
    <row r="1782" spans="1:13" x14ac:dyDescent="0.25">
      <c r="A1782" t="str">
        <f t="shared" si="27"/>
        <v>43889New Mexico</v>
      </c>
      <c r="B1782" t="s">
        <v>147</v>
      </c>
      <c r="C1782" t="s">
        <v>148</v>
      </c>
      <c r="D1782" t="s">
        <v>94</v>
      </c>
      <c r="F1782" s="6">
        <v>43889</v>
      </c>
      <c r="G1782">
        <v>12</v>
      </c>
      <c r="H1782">
        <v>14</v>
      </c>
      <c r="I1782">
        <v>15</v>
      </c>
      <c r="J1782">
        <v>9</v>
      </c>
      <c r="K1782">
        <v>5</v>
      </c>
      <c r="L1782">
        <v>-3</v>
      </c>
      <c r="M1782" t="str">
        <f>VLOOKUP(D1782,StateLookup!A:A,1,FALSE)</f>
        <v>New Mexico</v>
      </c>
    </row>
    <row r="1783" spans="1:13" x14ac:dyDescent="0.25">
      <c r="A1783" t="str">
        <f t="shared" si="27"/>
        <v>43890New Mexico</v>
      </c>
      <c r="B1783" t="s">
        <v>147</v>
      </c>
      <c r="C1783" t="s">
        <v>148</v>
      </c>
      <c r="D1783" t="s">
        <v>94</v>
      </c>
      <c r="F1783" s="6">
        <v>43890</v>
      </c>
      <c r="G1783">
        <v>12</v>
      </c>
      <c r="H1783">
        <v>13</v>
      </c>
      <c r="I1783">
        <v>26</v>
      </c>
      <c r="J1783">
        <v>7</v>
      </c>
      <c r="K1783">
        <v>3</v>
      </c>
      <c r="L1783">
        <v>-3</v>
      </c>
      <c r="M1783" t="str">
        <f>VLOOKUP(D1783,StateLookup!A:A,1,FALSE)</f>
        <v>New Mexico</v>
      </c>
    </row>
    <row r="1784" spans="1:13" x14ac:dyDescent="0.25">
      <c r="A1784" t="str">
        <f t="shared" si="27"/>
        <v>43891New Mexico</v>
      </c>
      <c r="B1784" t="s">
        <v>147</v>
      </c>
      <c r="C1784" t="s">
        <v>148</v>
      </c>
      <c r="D1784" t="s">
        <v>94</v>
      </c>
      <c r="F1784" s="6">
        <v>43891</v>
      </c>
      <c r="G1784">
        <v>17</v>
      </c>
      <c r="H1784">
        <v>15</v>
      </c>
      <c r="I1784">
        <v>17</v>
      </c>
      <c r="J1784">
        <v>11</v>
      </c>
      <c r="K1784">
        <v>4</v>
      </c>
      <c r="L1784">
        <v>-2</v>
      </c>
      <c r="M1784" t="str">
        <f>VLOOKUP(D1784,StateLookup!A:A,1,FALSE)</f>
        <v>New Mexico</v>
      </c>
    </row>
    <row r="1785" spans="1:13" x14ac:dyDescent="0.25">
      <c r="A1785" t="str">
        <f t="shared" si="27"/>
        <v>43892New Mexico</v>
      </c>
      <c r="B1785" t="s">
        <v>147</v>
      </c>
      <c r="C1785" t="s">
        <v>148</v>
      </c>
      <c r="D1785" t="s">
        <v>94</v>
      </c>
      <c r="F1785" s="6">
        <v>43892</v>
      </c>
      <c r="G1785">
        <v>12</v>
      </c>
      <c r="H1785">
        <v>13</v>
      </c>
      <c r="I1785">
        <v>19</v>
      </c>
      <c r="J1785">
        <v>9</v>
      </c>
      <c r="K1785">
        <v>4</v>
      </c>
      <c r="L1785">
        <v>-2</v>
      </c>
      <c r="M1785" t="str">
        <f>VLOOKUP(D1785,StateLookup!A:A,1,FALSE)</f>
        <v>New Mexico</v>
      </c>
    </row>
    <row r="1786" spans="1:13" x14ac:dyDescent="0.25">
      <c r="A1786" t="str">
        <f t="shared" si="27"/>
        <v>43893New Mexico</v>
      </c>
      <c r="B1786" t="s">
        <v>147</v>
      </c>
      <c r="C1786" t="s">
        <v>148</v>
      </c>
      <c r="D1786" t="s">
        <v>94</v>
      </c>
      <c r="F1786" s="6">
        <v>43893</v>
      </c>
      <c r="G1786">
        <v>14</v>
      </c>
      <c r="H1786">
        <v>15</v>
      </c>
      <c r="I1786">
        <v>11</v>
      </c>
      <c r="J1786">
        <v>8</v>
      </c>
      <c r="K1786">
        <v>3</v>
      </c>
      <c r="L1786">
        <v>-1</v>
      </c>
      <c r="M1786" t="str">
        <f>VLOOKUP(D1786,StateLookup!A:A,1,FALSE)</f>
        <v>New Mexico</v>
      </c>
    </row>
    <row r="1787" spans="1:13" x14ac:dyDescent="0.25">
      <c r="A1787" t="str">
        <f t="shared" si="27"/>
        <v>43894New Mexico</v>
      </c>
      <c r="B1787" t="s">
        <v>147</v>
      </c>
      <c r="C1787" t="s">
        <v>148</v>
      </c>
      <c r="D1787" t="s">
        <v>94</v>
      </c>
      <c r="F1787" s="6">
        <v>43894</v>
      </c>
      <c r="G1787">
        <v>13</v>
      </c>
      <c r="H1787">
        <v>13</v>
      </c>
      <c r="I1787">
        <v>20</v>
      </c>
      <c r="J1787">
        <v>7</v>
      </c>
      <c r="K1787">
        <v>3</v>
      </c>
      <c r="L1787">
        <v>-1</v>
      </c>
      <c r="M1787" t="str">
        <f>VLOOKUP(D1787,StateLookup!A:A,1,FALSE)</f>
        <v>New Mexico</v>
      </c>
    </row>
    <row r="1788" spans="1:13" x14ac:dyDescent="0.25">
      <c r="A1788" t="str">
        <f t="shared" si="27"/>
        <v>43895New Mexico</v>
      </c>
      <c r="B1788" t="s">
        <v>147</v>
      </c>
      <c r="C1788" t="s">
        <v>148</v>
      </c>
      <c r="D1788" t="s">
        <v>94</v>
      </c>
      <c r="F1788" s="6">
        <v>43895</v>
      </c>
      <c r="G1788">
        <v>12</v>
      </c>
      <c r="H1788">
        <v>13</v>
      </c>
      <c r="I1788">
        <v>32</v>
      </c>
      <c r="J1788">
        <v>8</v>
      </c>
      <c r="K1788">
        <v>2</v>
      </c>
      <c r="L1788">
        <v>-1</v>
      </c>
      <c r="M1788" t="str">
        <f>VLOOKUP(D1788,StateLookup!A:A,1,FALSE)</f>
        <v>New Mexico</v>
      </c>
    </row>
    <row r="1789" spans="1:13" x14ac:dyDescent="0.25">
      <c r="A1789" t="str">
        <f t="shared" si="27"/>
        <v>43896New Mexico</v>
      </c>
      <c r="B1789" t="s">
        <v>147</v>
      </c>
      <c r="C1789" t="s">
        <v>148</v>
      </c>
      <c r="D1789" t="s">
        <v>94</v>
      </c>
      <c r="F1789" s="6">
        <v>43896</v>
      </c>
      <c r="G1789">
        <v>8</v>
      </c>
      <c r="H1789">
        <v>12</v>
      </c>
      <c r="I1789">
        <v>21</v>
      </c>
      <c r="J1789">
        <v>8</v>
      </c>
      <c r="K1789">
        <v>5</v>
      </c>
      <c r="L1789">
        <v>-2</v>
      </c>
      <c r="M1789" t="str">
        <f>VLOOKUP(D1789,StateLookup!A:A,1,FALSE)</f>
        <v>New Mexico</v>
      </c>
    </row>
    <row r="1790" spans="1:13" x14ac:dyDescent="0.25">
      <c r="A1790" t="str">
        <f t="shared" si="27"/>
        <v>43897New Mexico</v>
      </c>
      <c r="B1790" t="s">
        <v>147</v>
      </c>
      <c r="C1790" t="s">
        <v>148</v>
      </c>
      <c r="D1790" t="s">
        <v>94</v>
      </c>
      <c r="F1790" s="6">
        <v>43897</v>
      </c>
      <c r="G1790">
        <v>10</v>
      </c>
      <c r="H1790">
        <v>14</v>
      </c>
      <c r="I1790">
        <v>37</v>
      </c>
      <c r="J1790">
        <v>12</v>
      </c>
      <c r="K1790">
        <v>3</v>
      </c>
      <c r="L1790">
        <v>-3</v>
      </c>
      <c r="M1790" t="str">
        <f>VLOOKUP(D1790,StateLookup!A:A,1,FALSE)</f>
        <v>New Mexico</v>
      </c>
    </row>
    <row r="1791" spans="1:13" x14ac:dyDescent="0.25">
      <c r="A1791" t="str">
        <f t="shared" si="27"/>
        <v>43898New Mexico</v>
      </c>
      <c r="B1791" t="s">
        <v>147</v>
      </c>
      <c r="C1791" t="s">
        <v>148</v>
      </c>
      <c r="D1791" t="s">
        <v>94</v>
      </c>
      <c r="F1791" s="6">
        <v>43898</v>
      </c>
      <c r="G1791">
        <v>9</v>
      </c>
      <c r="H1791">
        <v>9</v>
      </c>
      <c r="I1791">
        <v>-4</v>
      </c>
      <c r="J1791">
        <v>9</v>
      </c>
      <c r="K1791">
        <v>2</v>
      </c>
      <c r="L1791">
        <v>0</v>
      </c>
      <c r="M1791" t="str">
        <f>VLOOKUP(D1791,StateLookup!A:A,1,FALSE)</f>
        <v>New Mexico</v>
      </c>
    </row>
    <row r="1792" spans="1:13" x14ac:dyDescent="0.25">
      <c r="A1792" t="str">
        <f t="shared" si="27"/>
        <v>43899New Mexico</v>
      </c>
      <c r="B1792" t="s">
        <v>147</v>
      </c>
      <c r="C1792" t="s">
        <v>148</v>
      </c>
      <c r="D1792" t="s">
        <v>94</v>
      </c>
      <c r="F1792" s="6">
        <v>43899</v>
      </c>
      <c r="G1792">
        <v>12</v>
      </c>
      <c r="H1792">
        <v>15</v>
      </c>
      <c r="I1792">
        <v>47</v>
      </c>
      <c r="J1792">
        <v>10</v>
      </c>
      <c r="K1792">
        <v>2</v>
      </c>
      <c r="L1792">
        <v>-2</v>
      </c>
      <c r="M1792" t="str">
        <f>VLOOKUP(D1792,StateLookup!A:A,1,FALSE)</f>
        <v>New Mexico</v>
      </c>
    </row>
    <row r="1793" spans="1:13" x14ac:dyDescent="0.25">
      <c r="A1793" t="str">
        <f t="shared" si="27"/>
        <v>43900New Mexico</v>
      </c>
      <c r="B1793" t="s">
        <v>147</v>
      </c>
      <c r="C1793" t="s">
        <v>148</v>
      </c>
      <c r="D1793" t="s">
        <v>94</v>
      </c>
      <c r="F1793" s="6">
        <v>43900</v>
      </c>
      <c r="G1793">
        <v>12</v>
      </c>
      <c r="H1793">
        <v>14</v>
      </c>
      <c r="I1793">
        <v>35</v>
      </c>
      <c r="J1793">
        <v>9</v>
      </c>
      <c r="K1793">
        <v>1</v>
      </c>
      <c r="L1793">
        <v>-1</v>
      </c>
      <c r="M1793" t="str">
        <f>VLOOKUP(D1793,StateLookup!A:A,1,FALSE)</f>
        <v>New Mexico</v>
      </c>
    </row>
    <row r="1794" spans="1:13" x14ac:dyDescent="0.25">
      <c r="A1794" t="str">
        <f t="shared" si="27"/>
        <v>43901New Mexico</v>
      </c>
      <c r="B1794" t="s">
        <v>147</v>
      </c>
      <c r="C1794" t="s">
        <v>148</v>
      </c>
      <c r="D1794" t="s">
        <v>94</v>
      </c>
      <c r="F1794" s="6">
        <v>43901</v>
      </c>
      <c r="G1794">
        <v>12</v>
      </c>
      <c r="H1794">
        <v>21</v>
      </c>
      <c r="I1794">
        <v>30</v>
      </c>
      <c r="J1794">
        <v>8</v>
      </c>
      <c r="K1794">
        <v>1</v>
      </c>
      <c r="L1794">
        <v>-1</v>
      </c>
      <c r="M1794" t="str">
        <f>VLOOKUP(D1794,StateLookup!A:A,1,FALSE)</f>
        <v>New Mexico</v>
      </c>
    </row>
    <row r="1795" spans="1:13" x14ac:dyDescent="0.25">
      <c r="A1795" t="str">
        <f t="shared" ref="A1795:A1858" si="28">F1795&amp;D1795</f>
        <v>43902New Mexico</v>
      </c>
      <c r="B1795" t="s">
        <v>147</v>
      </c>
      <c r="C1795" t="s">
        <v>148</v>
      </c>
      <c r="D1795" t="s">
        <v>94</v>
      </c>
      <c r="F1795" s="6">
        <v>43902</v>
      </c>
      <c r="G1795">
        <v>13</v>
      </c>
      <c r="H1795">
        <v>37</v>
      </c>
      <c r="I1795">
        <v>28</v>
      </c>
      <c r="J1795">
        <v>10</v>
      </c>
      <c r="K1795">
        <v>-4</v>
      </c>
      <c r="L1795">
        <v>0</v>
      </c>
      <c r="M1795" t="str">
        <f>VLOOKUP(D1795,StateLookup!A:A,1,FALSE)</f>
        <v>New Mexico</v>
      </c>
    </row>
    <row r="1796" spans="1:13" x14ac:dyDescent="0.25">
      <c r="A1796" t="str">
        <f t="shared" si="28"/>
        <v>43903New Mexico</v>
      </c>
      <c r="B1796" t="s">
        <v>147</v>
      </c>
      <c r="C1796" t="s">
        <v>148</v>
      </c>
      <c r="D1796" t="s">
        <v>94</v>
      </c>
      <c r="F1796" s="6">
        <v>43903</v>
      </c>
      <c r="G1796">
        <v>1</v>
      </c>
      <c r="H1796">
        <v>39</v>
      </c>
      <c r="I1796">
        <v>-13</v>
      </c>
      <c r="J1796">
        <v>3</v>
      </c>
      <c r="K1796">
        <v>-6</v>
      </c>
      <c r="L1796">
        <v>3</v>
      </c>
      <c r="M1796" t="str">
        <f>VLOOKUP(D1796,StateLookup!A:A,1,FALSE)</f>
        <v>New Mexico</v>
      </c>
    </row>
    <row r="1797" spans="1:13" x14ac:dyDescent="0.25">
      <c r="A1797" t="str">
        <f t="shared" si="28"/>
        <v>43904New Mexico</v>
      </c>
      <c r="B1797" t="s">
        <v>147</v>
      </c>
      <c r="C1797" t="s">
        <v>148</v>
      </c>
      <c r="D1797" t="s">
        <v>94</v>
      </c>
      <c r="F1797" s="6">
        <v>43904</v>
      </c>
      <c r="G1797">
        <v>-5</v>
      </c>
      <c r="H1797">
        <v>24</v>
      </c>
      <c r="I1797">
        <v>20</v>
      </c>
      <c r="J1797">
        <v>8</v>
      </c>
      <c r="K1797">
        <v>-2</v>
      </c>
      <c r="L1797">
        <v>2</v>
      </c>
      <c r="M1797" t="str">
        <f>VLOOKUP(D1797,StateLookup!A:A,1,FALSE)</f>
        <v>New Mexico</v>
      </c>
    </row>
    <row r="1798" spans="1:13" x14ac:dyDescent="0.25">
      <c r="A1798" t="str">
        <f t="shared" si="28"/>
        <v>43905New Mexico</v>
      </c>
      <c r="B1798" t="s">
        <v>147</v>
      </c>
      <c r="C1798" t="s">
        <v>148</v>
      </c>
      <c r="D1798" t="s">
        <v>94</v>
      </c>
      <c r="F1798" s="6">
        <v>43905</v>
      </c>
      <c r="G1798">
        <v>-7</v>
      </c>
      <c r="H1798">
        <v>16</v>
      </c>
      <c r="I1798">
        <v>19</v>
      </c>
      <c r="J1798">
        <v>6</v>
      </c>
      <c r="K1798">
        <v>-5</v>
      </c>
      <c r="L1798">
        <v>3</v>
      </c>
      <c r="M1798" t="str">
        <f>VLOOKUP(D1798,StateLookup!A:A,1,FALSE)</f>
        <v>New Mexico</v>
      </c>
    </row>
    <row r="1799" spans="1:13" x14ac:dyDescent="0.25">
      <c r="A1799" t="str">
        <f t="shared" si="28"/>
        <v>43906New Mexico</v>
      </c>
      <c r="B1799" t="s">
        <v>147</v>
      </c>
      <c r="C1799" t="s">
        <v>148</v>
      </c>
      <c r="D1799" t="s">
        <v>94</v>
      </c>
      <c r="F1799" s="6">
        <v>43906</v>
      </c>
      <c r="G1799">
        <v>-2</v>
      </c>
      <c r="H1799">
        <v>25</v>
      </c>
      <c r="I1799">
        <v>36</v>
      </c>
      <c r="J1799">
        <v>4</v>
      </c>
      <c r="K1799">
        <v>-20</v>
      </c>
      <c r="L1799">
        <v>5</v>
      </c>
      <c r="M1799" t="str">
        <f>VLOOKUP(D1799,StateLookup!A:A,1,FALSE)</f>
        <v>New Mexico</v>
      </c>
    </row>
    <row r="1800" spans="1:13" x14ac:dyDescent="0.25">
      <c r="A1800" t="str">
        <f t="shared" si="28"/>
        <v>43907New Mexico</v>
      </c>
      <c r="B1800" t="s">
        <v>147</v>
      </c>
      <c r="C1800" t="s">
        <v>148</v>
      </c>
      <c r="D1800" t="s">
        <v>94</v>
      </c>
      <c r="F1800" s="6">
        <v>43907</v>
      </c>
      <c r="G1800">
        <v>-11</v>
      </c>
      <c r="H1800">
        <v>22</v>
      </c>
      <c r="I1800">
        <v>13</v>
      </c>
      <c r="J1800">
        <v>3</v>
      </c>
      <c r="K1800">
        <v>-25</v>
      </c>
      <c r="L1800">
        <v>9</v>
      </c>
      <c r="M1800" t="str">
        <f>VLOOKUP(D1800,StateLookup!A:A,1,FALSE)</f>
        <v>New Mexico</v>
      </c>
    </row>
    <row r="1801" spans="1:13" x14ac:dyDescent="0.25">
      <c r="A1801" t="str">
        <f t="shared" si="28"/>
        <v>43908New Mexico</v>
      </c>
      <c r="B1801" t="s">
        <v>147</v>
      </c>
      <c r="C1801" t="s">
        <v>148</v>
      </c>
      <c r="D1801" t="s">
        <v>94</v>
      </c>
      <c r="F1801" s="6">
        <v>43908</v>
      </c>
      <c r="G1801">
        <v>-15</v>
      </c>
      <c r="H1801">
        <v>19</v>
      </c>
      <c r="I1801">
        <v>-7</v>
      </c>
      <c r="J1801">
        <v>-2</v>
      </c>
      <c r="K1801">
        <v>-28</v>
      </c>
      <c r="L1801">
        <v>11</v>
      </c>
      <c r="M1801" t="str">
        <f>VLOOKUP(D1801,StateLookup!A:A,1,FALSE)</f>
        <v>New Mexico</v>
      </c>
    </row>
    <row r="1802" spans="1:13" x14ac:dyDescent="0.25">
      <c r="A1802" t="str">
        <f t="shared" si="28"/>
        <v>43909New Mexico</v>
      </c>
      <c r="B1802" t="s">
        <v>147</v>
      </c>
      <c r="C1802" t="s">
        <v>148</v>
      </c>
      <c r="D1802" t="s">
        <v>94</v>
      </c>
      <c r="F1802" s="6">
        <v>43909</v>
      </c>
      <c r="G1802">
        <v>-24</v>
      </c>
      <c r="H1802">
        <v>17</v>
      </c>
      <c r="I1802">
        <v>-2</v>
      </c>
      <c r="J1802">
        <v>-6</v>
      </c>
      <c r="K1802">
        <v>-33</v>
      </c>
      <c r="L1802">
        <v>13</v>
      </c>
      <c r="M1802" t="str">
        <f>VLOOKUP(D1802,StateLookup!A:A,1,FALSE)</f>
        <v>New Mexico</v>
      </c>
    </row>
    <row r="1803" spans="1:13" x14ac:dyDescent="0.25">
      <c r="A1803" t="str">
        <f t="shared" si="28"/>
        <v>43910New Mexico</v>
      </c>
      <c r="B1803" t="s">
        <v>147</v>
      </c>
      <c r="C1803" t="s">
        <v>148</v>
      </c>
      <c r="D1803" t="s">
        <v>94</v>
      </c>
      <c r="F1803" s="6">
        <v>43910</v>
      </c>
      <c r="G1803">
        <v>-28</v>
      </c>
      <c r="H1803">
        <v>15</v>
      </c>
      <c r="I1803">
        <v>-2</v>
      </c>
      <c r="J1803">
        <v>-10</v>
      </c>
      <c r="K1803">
        <v>-31</v>
      </c>
      <c r="L1803">
        <v>13</v>
      </c>
      <c r="M1803" t="str">
        <f>VLOOKUP(D1803,StateLookup!A:A,1,FALSE)</f>
        <v>New Mexico</v>
      </c>
    </row>
    <row r="1804" spans="1:13" x14ac:dyDescent="0.25">
      <c r="A1804" t="str">
        <f t="shared" si="28"/>
        <v>43911New Mexico</v>
      </c>
      <c r="B1804" t="s">
        <v>147</v>
      </c>
      <c r="C1804" t="s">
        <v>148</v>
      </c>
      <c r="D1804" t="s">
        <v>94</v>
      </c>
      <c r="F1804" s="6">
        <v>43911</v>
      </c>
      <c r="G1804">
        <v>-37</v>
      </c>
      <c r="H1804">
        <v>3</v>
      </c>
      <c r="I1804">
        <v>-9</v>
      </c>
      <c r="J1804">
        <v>-10</v>
      </c>
      <c r="K1804">
        <v>-23</v>
      </c>
      <c r="L1804">
        <v>10</v>
      </c>
      <c r="M1804" t="str">
        <f>VLOOKUP(D1804,StateLookup!A:A,1,FALSE)</f>
        <v>New Mexico</v>
      </c>
    </row>
    <row r="1805" spans="1:13" x14ac:dyDescent="0.25">
      <c r="A1805" t="str">
        <f t="shared" si="28"/>
        <v>43912New Mexico</v>
      </c>
      <c r="B1805" t="s">
        <v>147</v>
      </c>
      <c r="C1805" t="s">
        <v>148</v>
      </c>
      <c r="D1805" t="s">
        <v>94</v>
      </c>
      <c r="F1805" s="6">
        <v>43912</v>
      </c>
      <c r="G1805">
        <v>-36</v>
      </c>
      <c r="H1805">
        <v>-3</v>
      </c>
      <c r="I1805">
        <v>10</v>
      </c>
      <c r="J1805">
        <v>-16</v>
      </c>
      <c r="K1805">
        <v>-26</v>
      </c>
      <c r="L1805">
        <v>8</v>
      </c>
      <c r="M1805" t="str">
        <f>VLOOKUP(D1805,StateLookup!A:A,1,FALSE)</f>
        <v>New Mexico</v>
      </c>
    </row>
    <row r="1806" spans="1:13" x14ac:dyDescent="0.25">
      <c r="A1806" t="str">
        <f t="shared" si="28"/>
        <v>43913New Mexico</v>
      </c>
      <c r="B1806" t="s">
        <v>147</v>
      </c>
      <c r="C1806" t="s">
        <v>148</v>
      </c>
      <c r="D1806" t="s">
        <v>94</v>
      </c>
      <c r="F1806" s="6">
        <v>43913</v>
      </c>
      <c r="G1806">
        <v>-26</v>
      </c>
      <c r="H1806">
        <v>12</v>
      </c>
      <c r="I1806">
        <v>4</v>
      </c>
      <c r="J1806">
        <v>-20</v>
      </c>
      <c r="K1806">
        <v>-36</v>
      </c>
      <c r="L1806">
        <v>13</v>
      </c>
      <c r="M1806" t="str">
        <f>VLOOKUP(D1806,StateLookup!A:A,1,FALSE)</f>
        <v>New Mexico</v>
      </c>
    </row>
    <row r="1807" spans="1:13" x14ac:dyDescent="0.25">
      <c r="A1807" t="str">
        <f t="shared" si="28"/>
        <v>43914New Mexico</v>
      </c>
      <c r="B1807" t="s">
        <v>147</v>
      </c>
      <c r="C1807" t="s">
        <v>148</v>
      </c>
      <c r="D1807" t="s">
        <v>94</v>
      </c>
      <c r="F1807" s="6">
        <v>43914</v>
      </c>
      <c r="G1807">
        <v>-39</v>
      </c>
      <c r="H1807">
        <v>-7</v>
      </c>
      <c r="I1807">
        <v>5</v>
      </c>
      <c r="J1807">
        <v>-19</v>
      </c>
      <c r="K1807">
        <v>-43</v>
      </c>
      <c r="L1807">
        <v>17</v>
      </c>
      <c r="M1807" t="str">
        <f>VLOOKUP(D1807,StateLookup!A:A,1,FALSE)</f>
        <v>New Mexico</v>
      </c>
    </row>
    <row r="1808" spans="1:13" x14ac:dyDescent="0.25">
      <c r="A1808" t="str">
        <f t="shared" si="28"/>
        <v>43915New Mexico</v>
      </c>
      <c r="B1808" t="s">
        <v>147</v>
      </c>
      <c r="C1808" t="s">
        <v>148</v>
      </c>
      <c r="D1808" t="s">
        <v>94</v>
      </c>
      <c r="F1808" s="6">
        <v>43915</v>
      </c>
      <c r="G1808">
        <v>-41</v>
      </c>
      <c r="H1808">
        <v>-12</v>
      </c>
      <c r="I1808">
        <v>-6</v>
      </c>
      <c r="J1808">
        <v>-23</v>
      </c>
      <c r="K1808">
        <v>-44</v>
      </c>
      <c r="L1808">
        <v>18</v>
      </c>
      <c r="M1808" t="str">
        <f>VLOOKUP(D1808,StateLookup!A:A,1,FALSE)</f>
        <v>New Mexico</v>
      </c>
    </row>
    <row r="1809" spans="1:13" x14ac:dyDescent="0.25">
      <c r="A1809" t="str">
        <f t="shared" si="28"/>
        <v>43916New Mexico</v>
      </c>
      <c r="B1809" t="s">
        <v>147</v>
      </c>
      <c r="C1809" t="s">
        <v>148</v>
      </c>
      <c r="D1809" t="s">
        <v>94</v>
      </c>
      <c r="F1809" s="6">
        <v>43916</v>
      </c>
      <c r="G1809">
        <v>-41</v>
      </c>
      <c r="H1809">
        <v>-15</v>
      </c>
      <c r="I1809">
        <v>-18</v>
      </c>
      <c r="J1809">
        <v>-26</v>
      </c>
      <c r="K1809">
        <v>-47</v>
      </c>
      <c r="L1809">
        <v>19</v>
      </c>
      <c r="M1809" t="str">
        <f>VLOOKUP(D1809,StateLookup!A:A,1,FALSE)</f>
        <v>New Mexico</v>
      </c>
    </row>
    <row r="1810" spans="1:13" x14ac:dyDescent="0.25">
      <c r="A1810" t="str">
        <f t="shared" si="28"/>
        <v>43917New Mexico</v>
      </c>
      <c r="B1810" t="s">
        <v>147</v>
      </c>
      <c r="C1810" t="s">
        <v>148</v>
      </c>
      <c r="D1810" t="s">
        <v>94</v>
      </c>
      <c r="F1810" s="6">
        <v>43917</v>
      </c>
      <c r="G1810">
        <v>-43</v>
      </c>
      <c r="H1810">
        <v>-13</v>
      </c>
      <c r="I1810">
        <v>-28</v>
      </c>
      <c r="J1810">
        <v>-33</v>
      </c>
      <c r="K1810">
        <v>-44</v>
      </c>
      <c r="L1810">
        <v>19</v>
      </c>
      <c r="M1810" t="str">
        <f>VLOOKUP(D1810,StateLookup!A:A,1,FALSE)</f>
        <v>New Mexico</v>
      </c>
    </row>
    <row r="1811" spans="1:13" x14ac:dyDescent="0.25">
      <c r="A1811" t="str">
        <f t="shared" si="28"/>
        <v>43918New Mexico</v>
      </c>
      <c r="B1811" t="s">
        <v>147</v>
      </c>
      <c r="C1811" t="s">
        <v>148</v>
      </c>
      <c r="D1811" t="s">
        <v>94</v>
      </c>
      <c r="F1811" s="6">
        <v>43918</v>
      </c>
      <c r="G1811">
        <v>-47</v>
      </c>
      <c r="H1811">
        <v>-18</v>
      </c>
      <c r="I1811">
        <v>-28</v>
      </c>
      <c r="J1811">
        <v>-29</v>
      </c>
      <c r="K1811">
        <v>-33</v>
      </c>
      <c r="L1811">
        <v>14</v>
      </c>
      <c r="M1811" t="str">
        <f>VLOOKUP(D1811,StateLookup!A:A,1,FALSE)</f>
        <v>New Mexico</v>
      </c>
    </row>
    <row r="1812" spans="1:13" x14ac:dyDescent="0.25">
      <c r="A1812" t="str">
        <f t="shared" si="28"/>
        <v>43919New Mexico</v>
      </c>
      <c r="B1812" t="s">
        <v>147</v>
      </c>
      <c r="C1812" t="s">
        <v>148</v>
      </c>
      <c r="D1812" t="s">
        <v>94</v>
      </c>
      <c r="F1812" s="6">
        <v>43919</v>
      </c>
      <c r="G1812">
        <v>-44</v>
      </c>
      <c r="H1812">
        <v>-18</v>
      </c>
      <c r="I1812">
        <v>-12</v>
      </c>
      <c r="J1812">
        <v>-31</v>
      </c>
      <c r="K1812">
        <v>-34</v>
      </c>
      <c r="L1812">
        <v>11</v>
      </c>
      <c r="M1812" t="str">
        <f>VLOOKUP(D1812,StateLookup!A:A,1,FALSE)</f>
        <v>New Mexico</v>
      </c>
    </row>
    <row r="1813" spans="1:13" x14ac:dyDescent="0.25">
      <c r="A1813" t="str">
        <f t="shared" si="28"/>
        <v>43920New Mexico</v>
      </c>
      <c r="B1813" t="s">
        <v>147</v>
      </c>
      <c r="C1813" t="s">
        <v>148</v>
      </c>
      <c r="D1813" t="s">
        <v>94</v>
      </c>
      <c r="F1813" s="6">
        <v>43920</v>
      </c>
      <c r="G1813">
        <v>-37</v>
      </c>
      <c r="H1813">
        <v>-12</v>
      </c>
      <c r="I1813">
        <v>-9</v>
      </c>
      <c r="J1813">
        <v>-30</v>
      </c>
      <c r="K1813">
        <v>-45</v>
      </c>
      <c r="L1813">
        <v>16</v>
      </c>
      <c r="M1813" t="str">
        <f>VLOOKUP(D1813,StateLookup!A:A,1,FALSE)</f>
        <v>New Mexico</v>
      </c>
    </row>
    <row r="1814" spans="1:13" x14ac:dyDescent="0.25">
      <c r="A1814" t="str">
        <f t="shared" si="28"/>
        <v>43921New Mexico</v>
      </c>
      <c r="B1814" t="s">
        <v>147</v>
      </c>
      <c r="C1814" t="s">
        <v>148</v>
      </c>
      <c r="D1814" t="s">
        <v>94</v>
      </c>
      <c r="F1814" s="6">
        <v>43921</v>
      </c>
      <c r="G1814">
        <v>-34</v>
      </c>
      <c r="H1814">
        <v>-8</v>
      </c>
      <c r="I1814">
        <v>7</v>
      </c>
      <c r="J1814">
        <v>-22</v>
      </c>
      <c r="K1814">
        <v>-45</v>
      </c>
      <c r="L1814">
        <v>17</v>
      </c>
      <c r="M1814" t="str">
        <f>VLOOKUP(D1814,StateLookup!A:A,1,FALSE)</f>
        <v>New Mexico</v>
      </c>
    </row>
    <row r="1815" spans="1:13" x14ac:dyDescent="0.25">
      <c r="A1815" t="str">
        <f t="shared" si="28"/>
        <v>43922New Mexico</v>
      </c>
      <c r="B1815" t="s">
        <v>147</v>
      </c>
      <c r="C1815" t="s">
        <v>148</v>
      </c>
      <c r="D1815" t="s">
        <v>94</v>
      </c>
      <c r="F1815" s="6">
        <v>43922</v>
      </c>
      <c r="G1815">
        <v>-33</v>
      </c>
      <c r="H1815">
        <v>-5</v>
      </c>
      <c r="I1815">
        <v>-3</v>
      </c>
      <c r="J1815">
        <v>-24</v>
      </c>
      <c r="K1815">
        <v>-46</v>
      </c>
      <c r="L1815">
        <v>18</v>
      </c>
      <c r="M1815" t="str">
        <f>VLOOKUP(D1815,StateLookup!A:A,1,FALSE)</f>
        <v>New Mexico</v>
      </c>
    </row>
    <row r="1816" spans="1:13" x14ac:dyDescent="0.25">
      <c r="A1816" t="str">
        <f t="shared" si="28"/>
        <v>43923New Mexico</v>
      </c>
      <c r="B1816" t="s">
        <v>147</v>
      </c>
      <c r="C1816" t="s">
        <v>148</v>
      </c>
      <c r="D1816" t="s">
        <v>94</v>
      </c>
      <c r="F1816" s="6">
        <v>43923</v>
      </c>
      <c r="G1816">
        <v>-34</v>
      </c>
      <c r="H1816">
        <v>-6</v>
      </c>
      <c r="I1816">
        <v>2</v>
      </c>
      <c r="J1816">
        <v>-26</v>
      </c>
      <c r="K1816">
        <v>-47</v>
      </c>
      <c r="L1816">
        <v>19</v>
      </c>
      <c r="M1816" t="str">
        <f>VLOOKUP(D1816,StateLookup!A:A,1,FALSE)</f>
        <v>New Mexico</v>
      </c>
    </row>
    <row r="1817" spans="1:13" x14ac:dyDescent="0.25">
      <c r="A1817" t="str">
        <f t="shared" si="28"/>
        <v>43924New Mexico</v>
      </c>
      <c r="B1817" t="s">
        <v>147</v>
      </c>
      <c r="C1817" t="s">
        <v>148</v>
      </c>
      <c r="D1817" t="s">
        <v>94</v>
      </c>
      <c r="F1817" s="6">
        <v>43924</v>
      </c>
      <c r="G1817">
        <v>-35</v>
      </c>
      <c r="H1817">
        <v>-2</v>
      </c>
      <c r="I1817">
        <v>-8</v>
      </c>
      <c r="J1817">
        <v>-30</v>
      </c>
      <c r="K1817">
        <v>-44</v>
      </c>
      <c r="L1817">
        <v>18</v>
      </c>
      <c r="M1817" t="str">
        <f>VLOOKUP(D1817,StateLookup!A:A,1,FALSE)</f>
        <v>New Mexico</v>
      </c>
    </row>
    <row r="1818" spans="1:13" x14ac:dyDescent="0.25">
      <c r="A1818" t="str">
        <f t="shared" si="28"/>
        <v>43925New Mexico</v>
      </c>
      <c r="B1818" t="s">
        <v>147</v>
      </c>
      <c r="C1818" t="s">
        <v>148</v>
      </c>
      <c r="D1818" t="s">
        <v>94</v>
      </c>
      <c r="F1818" s="6">
        <v>43925</v>
      </c>
      <c r="G1818">
        <v>-44</v>
      </c>
      <c r="H1818">
        <v>-12</v>
      </c>
      <c r="I1818">
        <v>-18</v>
      </c>
      <c r="J1818">
        <v>-31</v>
      </c>
      <c r="K1818">
        <v>-34</v>
      </c>
      <c r="L1818">
        <v>13</v>
      </c>
      <c r="M1818" t="str">
        <f>VLOOKUP(D1818,StateLookup!A:A,1,FALSE)</f>
        <v>New Mexico</v>
      </c>
    </row>
    <row r="1819" spans="1:13" x14ac:dyDescent="0.25">
      <c r="A1819" t="str">
        <f t="shared" si="28"/>
        <v>43926New Mexico</v>
      </c>
      <c r="B1819" t="s">
        <v>147</v>
      </c>
      <c r="C1819" t="s">
        <v>148</v>
      </c>
      <c r="D1819" t="s">
        <v>94</v>
      </c>
      <c r="F1819" s="6">
        <v>43926</v>
      </c>
      <c r="G1819">
        <v>-41</v>
      </c>
      <c r="H1819">
        <v>-11</v>
      </c>
      <c r="I1819">
        <v>-7</v>
      </c>
      <c r="J1819">
        <v>-33</v>
      </c>
      <c r="K1819">
        <v>-35</v>
      </c>
      <c r="L1819">
        <v>10</v>
      </c>
      <c r="M1819" t="str">
        <f>VLOOKUP(D1819,StateLookup!A:A,1,FALSE)</f>
        <v>New Mexico</v>
      </c>
    </row>
    <row r="1820" spans="1:13" x14ac:dyDescent="0.25">
      <c r="A1820" t="str">
        <f t="shared" si="28"/>
        <v>43927New Mexico</v>
      </c>
      <c r="B1820" t="s">
        <v>147</v>
      </c>
      <c r="C1820" t="s">
        <v>148</v>
      </c>
      <c r="D1820" t="s">
        <v>94</v>
      </c>
      <c r="F1820" s="6">
        <v>43927</v>
      </c>
      <c r="G1820">
        <v>-34</v>
      </c>
      <c r="H1820">
        <v>-7</v>
      </c>
      <c r="I1820">
        <v>1</v>
      </c>
      <c r="J1820">
        <v>-30</v>
      </c>
      <c r="K1820">
        <v>-45</v>
      </c>
      <c r="L1820">
        <v>16</v>
      </c>
      <c r="M1820" t="str">
        <f>VLOOKUP(D1820,StateLookup!A:A,1,FALSE)</f>
        <v>New Mexico</v>
      </c>
    </row>
    <row r="1821" spans="1:13" x14ac:dyDescent="0.25">
      <c r="A1821" t="str">
        <f t="shared" si="28"/>
        <v>43928New Mexico</v>
      </c>
      <c r="B1821" t="s">
        <v>147</v>
      </c>
      <c r="C1821" t="s">
        <v>148</v>
      </c>
      <c r="D1821" t="s">
        <v>94</v>
      </c>
      <c r="F1821" s="6">
        <v>43928</v>
      </c>
      <c r="G1821">
        <v>-36</v>
      </c>
      <c r="H1821">
        <v>-7</v>
      </c>
      <c r="I1821">
        <v>2</v>
      </c>
      <c r="J1821">
        <v>-26</v>
      </c>
      <c r="K1821">
        <v>-47</v>
      </c>
      <c r="L1821">
        <v>18</v>
      </c>
      <c r="M1821" t="str">
        <f>VLOOKUP(D1821,StateLookup!A:A,1,FALSE)</f>
        <v>New Mexico</v>
      </c>
    </row>
    <row r="1822" spans="1:13" x14ac:dyDescent="0.25">
      <c r="A1822" t="str">
        <f t="shared" si="28"/>
        <v>43929New Mexico</v>
      </c>
      <c r="B1822" t="s">
        <v>147</v>
      </c>
      <c r="C1822" t="s">
        <v>148</v>
      </c>
      <c r="D1822" t="s">
        <v>94</v>
      </c>
      <c r="F1822" s="6">
        <v>43929</v>
      </c>
      <c r="G1822">
        <v>-37</v>
      </c>
      <c r="H1822">
        <v>-10</v>
      </c>
      <c r="I1822">
        <v>0</v>
      </c>
      <c r="J1822">
        <v>-28</v>
      </c>
      <c r="K1822">
        <v>-47</v>
      </c>
      <c r="L1822">
        <v>18</v>
      </c>
      <c r="M1822" t="str">
        <f>VLOOKUP(D1822,StateLookup!A:A,1,FALSE)</f>
        <v>New Mexico</v>
      </c>
    </row>
    <row r="1823" spans="1:13" x14ac:dyDescent="0.25">
      <c r="A1823" t="str">
        <f t="shared" si="28"/>
        <v>43930New Mexico</v>
      </c>
      <c r="B1823" t="s">
        <v>147</v>
      </c>
      <c r="C1823" t="s">
        <v>148</v>
      </c>
      <c r="D1823" t="s">
        <v>94</v>
      </c>
      <c r="F1823" s="6">
        <v>43930</v>
      </c>
      <c r="G1823">
        <v>-36</v>
      </c>
      <c r="H1823">
        <v>-7</v>
      </c>
      <c r="I1823">
        <v>1</v>
      </c>
      <c r="J1823">
        <v>-31</v>
      </c>
      <c r="K1823">
        <v>-48</v>
      </c>
      <c r="L1823">
        <v>19</v>
      </c>
      <c r="M1823" t="str">
        <f>VLOOKUP(D1823,StateLookup!A:A,1,FALSE)</f>
        <v>New Mexico</v>
      </c>
    </row>
    <row r="1824" spans="1:13" x14ac:dyDescent="0.25">
      <c r="A1824" t="str">
        <f t="shared" si="28"/>
        <v>43931New Mexico</v>
      </c>
      <c r="B1824" t="s">
        <v>147</v>
      </c>
      <c r="C1824" t="s">
        <v>148</v>
      </c>
      <c r="D1824" t="s">
        <v>94</v>
      </c>
      <c r="F1824" s="6">
        <v>43931</v>
      </c>
      <c r="G1824">
        <v>-39</v>
      </c>
      <c r="H1824">
        <v>-5</v>
      </c>
      <c r="I1824">
        <v>-11</v>
      </c>
      <c r="J1824">
        <v>-35</v>
      </c>
      <c r="K1824">
        <v>-51</v>
      </c>
      <c r="L1824">
        <v>20</v>
      </c>
      <c r="M1824" t="str">
        <f>VLOOKUP(D1824,StateLookup!A:A,1,FALSE)</f>
        <v>New Mexico</v>
      </c>
    </row>
    <row r="1825" spans="1:13" x14ac:dyDescent="0.25">
      <c r="A1825" t="str">
        <f t="shared" si="28"/>
        <v>43932New Mexico</v>
      </c>
      <c r="B1825" t="s">
        <v>147</v>
      </c>
      <c r="C1825" t="s">
        <v>148</v>
      </c>
      <c r="D1825" t="s">
        <v>94</v>
      </c>
      <c r="F1825" s="6">
        <v>43932</v>
      </c>
      <c r="G1825">
        <v>-46</v>
      </c>
      <c r="H1825">
        <v>-10</v>
      </c>
      <c r="I1825">
        <v>-22</v>
      </c>
      <c r="J1825">
        <v>-36</v>
      </c>
      <c r="K1825">
        <v>-36</v>
      </c>
      <c r="L1825">
        <v>14</v>
      </c>
      <c r="M1825" t="str">
        <f>VLOOKUP(D1825,StateLookup!A:A,1,FALSE)</f>
        <v>New Mexico</v>
      </c>
    </row>
    <row r="1826" spans="1:13" x14ac:dyDescent="0.25">
      <c r="A1826" t="str">
        <f t="shared" si="28"/>
        <v>43876New York</v>
      </c>
      <c r="B1826" t="s">
        <v>147</v>
      </c>
      <c r="C1826" t="s">
        <v>148</v>
      </c>
      <c r="D1826" t="s">
        <v>95</v>
      </c>
      <c r="F1826" s="6">
        <v>43876</v>
      </c>
      <c r="G1826">
        <v>3</v>
      </c>
      <c r="H1826">
        <v>-4</v>
      </c>
      <c r="I1826">
        <v>-2</v>
      </c>
      <c r="J1826">
        <v>-4</v>
      </c>
      <c r="K1826">
        <v>1</v>
      </c>
      <c r="L1826">
        <v>0</v>
      </c>
      <c r="M1826" t="str">
        <f>VLOOKUP(D1826,StateLookup!A:A,1,FALSE)</f>
        <v>New York</v>
      </c>
    </row>
    <row r="1827" spans="1:13" x14ac:dyDescent="0.25">
      <c r="A1827" t="str">
        <f t="shared" si="28"/>
        <v>43877New York</v>
      </c>
      <c r="B1827" t="s">
        <v>147</v>
      </c>
      <c r="C1827" t="s">
        <v>148</v>
      </c>
      <c r="D1827" t="s">
        <v>95</v>
      </c>
      <c r="F1827" s="6">
        <v>43877</v>
      </c>
      <c r="G1827">
        <v>7</v>
      </c>
      <c r="H1827">
        <v>-3</v>
      </c>
      <c r="I1827">
        <v>13</v>
      </c>
      <c r="J1827">
        <v>0</v>
      </c>
      <c r="K1827">
        <v>0</v>
      </c>
      <c r="L1827">
        <v>-1</v>
      </c>
      <c r="M1827" t="str">
        <f>VLOOKUP(D1827,StateLookup!A:A,1,FALSE)</f>
        <v>New York</v>
      </c>
    </row>
    <row r="1828" spans="1:13" x14ac:dyDescent="0.25">
      <c r="A1828" t="str">
        <f t="shared" si="28"/>
        <v>43878New York</v>
      </c>
      <c r="B1828" t="s">
        <v>147</v>
      </c>
      <c r="C1828" t="s">
        <v>148</v>
      </c>
      <c r="D1828" t="s">
        <v>95</v>
      </c>
      <c r="F1828" s="6">
        <v>43878</v>
      </c>
      <c r="G1828">
        <v>7</v>
      </c>
      <c r="H1828">
        <v>-2</v>
      </c>
      <c r="I1828">
        <v>23</v>
      </c>
      <c r="J1828">
        <v>-22</v>
      </c>
      <c r="K1828">
        <v>-37</v>
      </c>
      <c r="L1828">
        <v>9</v>
      </c>
      <c r="M1828" t="str">
        <f>VLOOKUP(D1828,StateLookup!A:A,1,FALSE)</f>
        <v>New York</v>
      </c>
    </row>
    <row r="1829" spans="1:13" x14ac:dyDescent="0.25">
      <c r="A1829" t="str">
        <f t="shared" si="28"/>
        <v>43879New York</v>
      </c>
      <c r="B1829" t="s">
        <v>147</v>
      </c>
      <c r="C1829" t="s">
        <v>148</v>
      </c>
      <c r="D1829" t="s">
        <v>95</v>
      </c>
      <c r="F1829" s="6">
        <v>43879</v>
      </c>
      <c r="G1829">
        <v>-2</v>
      </c>
      <c r="H1829">
        <v>-5</v>
      </c>
      <c r="I1829">
        <v>-4</v>
      </c>
      <c r="J1829">
        <v>-5</v>
      </c>
      <c r="K1829">
        <v>-10</v>
      </c>
      <c r="L1829">
        <v>3</v>
      </c>
      <c r="M1829" t="str">
        <f>VLOOKUP(D1829,StateLookup!A:A,1,FALSE)</f>
        <v>New York</v>
      </c>
    </row>
    <row r="1830" spans="1:13" x14ac:dyDescent="0.25">
      <c r="A1830" t="str">
        <f t="shared" si="28"/>
        <v>43880New York</v>
      </c>
      <c r="B1830" t="s">
        <v>147</v>
      </c>
      <c r="C1830" t="s">
        <v>148</v>
      </c>
      <c r="D1830" t="s">
        <v>95</v>
      </c>
      <c r="F1830" s="6">
        <v>43880</v>
      </c>
      <c r="G1830">
        <v>3</v>
      </c>
      <c r="H1830">
        <v>-2</v>
      </c>
      <c r="I1830">
        <v>11</v>
      </c>
      <c r="J1830">
        <v>-3</v>
      </c>
      <c r="K1830">
        <v>-9</v>
      </c>
      <c r="L1830">
        <v>2</v>
      </c>
      <c r="M1830" t="str">
        <f>VLOOKUP(D1830,StateLookup!A:A,1,FALSE)</f>
        <v>New York</v>
      </c>
    </row>
    <row r="1831" spans="1:13" x14ac:dyDescent="0.25">
      <c r="A1831" t="str">
        <f t="shared" si="28"/>
        <v>43881New York</v>
      </c>
      <c r="B1831" t="s">
        <v>147</v>
      </c>
      <c r="C1831" t="s">
        <v>148</v>
      </c>
      <c r="D1831" t="s">
        <v>95</v>
      </c>
      <c r="F1831" s="6">
        <v>43881</v>
      </c>
      <c r="G1831">
        <v>2</v>
      </c>
      <c r="H1831">
        <v>-3</v>
      </c>
      <c r="I1831">
        <v>0</v>
      </c>
      <c r="J1831">
        <v>-3</v>
      </c>
      <c r="K1831">
        <v>-9</v>
      </c>
      <c r="L1831">
        <v>2</v>
      </c>
      <c r="M1831" t="str">
        <f>VLOOKUP(D1831,StateLookup!A:A,1,FALSE)</f>
        <v>New York</v>
      </c>
    </row>
    <row r="1832" spans="1:13" x14ac:dyDescent="0.25">
      <c r="A1832" t="str">
        <f t="shared" si="28"/>
        <v>43882New York</v>
      </c>
      <c r="B1832" t="s">
        <v>147</v>
      </c>
      <c r="C1832" t="s">
        <v>148</v>
      </c>
      <c r="D1832" t="s">
        <v>95</v>
      </c>
      <c r="F1832" s="6">
        <v>43882</v>
      </c>
      <c r="G1832">
        <v>-1</v>
      </c>
      <c r="H1832">
        <v>-5</v>
      </c>
      <c r="I1832">
        <v>-8</v>
      </c>
      <c r="J1832">
        <v>-6</v>
      </c>
      <c r="K1832">
        <v>-9</v>
      </c>
      <c r="L1832">
        <v>3</v>
      </c>
      <c r="M1832" t="str">
        <f>VLOOKUP(D1832,StateLookup!A:A,1,FALSE)</f>
        <v>New York</v>
      </c>
    </row>
    <row r="1833" spans="1:13" x14ac:dyDescent="0.25">
      <c r="A1833" t="str">
        <f t="shared" si="28"/>
        <v>43883New York</v>
      </c>
      <c r="B1833" t="s">
        <v>147</v>
      </c>
      <c r="C1833" t="s">
        <v>148</v>
      </c>
      <c r="D1833" t="s">
        <v>95</v>
      </c>
      <c r="F1833" s="6">
        <v>43883</v>
      </c>
      <c r="G1833">
        <v>8</v>
      </c>
      <c r="H1833">
        <v>0</v>
      </c>
      <c r="I1833">
        <v>29</v>
      </c>
      <c r="J1833">
        <v>3</v>
      </c>
      <c r="K1833">
        <v>4</v>
      </c>
      <c r="L1833">
        <v>-1</v>
      </c>
      <c r="M1833" t="str">
        <f>VLOOKUP(D1833,StateLookup!A:A,1,FALSE)</f>
        <v>New York</v>
      </c>
    </row>
    <row r="1834" spans="1:13" x14ac:dyDescent="0.25">
      <c r="A1834" t="str">
        <f t="shared" si="28"/>
        <v>43884New York</v>
      </c>
      <c r="B1834" t="s">
        <v>147</v>
      </c>
      <c r="C1834" t="s">
        <v>148</v>
      </c>
      <c r="D1834" t="s">
        <v>95</v>
      </c>
      <c r="F1834" s="6">
        <v>43884</v>
      </c>
      <c r="G1834">
        <v>9</v>
      </c>
      <c r="H1834">
        <v>2</v>
      </c>
      <c r="I1834">
        <v>54</v>
      </c>
      <c r="J1834">
        <v>3</v>
      </c>
      <c r="K1834">
        <v>3</v>
      </c>
      <c r="L1834">
        <v>-1</v>
      </c>
      <c r="M1834" t="str">
        <f>VLOOKUP(D1834,StateLookup!A:A,1,FALSE)</f>
        <v>New York</v>
      </c>
    </row>
    <row r="1835" spans="1:13" x14ac:dyDescent="0.25">
      <c r="A1835" t="str">
        <f t="shared" si="28"/>
        <v>43885New York</v>
      </c>
      <c r="B1835" t="s">
        <v>147</v>
      </c>
      <c r="C1835" t="s">
        <v>148</v>
      </c>
      <c r="D1835" t="s">
        <v>95</v>
      </c>
      <c r="F1835" s="6">
        <v>43885</v>
      </c>
      <c r="G1835">
        <v>3</v>
      </c>
      <c r="H1835">
        <v>0</v>
      </c>
      <c r="I1835">
        <v>25</v>
      </c>
      <c r="J1835">
        <v>-1</v>
      </c>
      <c r="K1835">
        <v>4</v>
      </c>
      <c r="L1835">
        <v>0</v>
      </c>
      <c r="M1835" t="str">
        <f>VLOOKUP(D1835,StateLookup!A:A,1,FALSE)</f>
        <v>New York</v>
      </c>
    </row>
    <row r="1836" spans="1:13" x14ac:dyDescent="0.25">
      <c r="A1836" t="str">
        <f t="shared" si="28"/>
        <v>43886New York</v>
      </c>
      <c r="B1836" t="s">
        <v>147</v>
      </c>
      <c r="C1836" t="s">
        <v>148</v>
      </c>
      <c r="D1836" t="s">
        <v>95</v>
      </c>
      <c r="F1836" s="6">
        <v>43886</v>
      </c>
      <c r="G1836">
        <v>-1</v>
      </c>
      <c r="H1836">
        <v>-2</v>
      </c>
      <c r="I1836">
        <v>-1</v>
      </c>
      <c r="J1836">
        <v>-1</v>
      </c>
      <c r="K1836">
        <v>3</v>
      </c>
      <c r="L1836">
        <v>0</v>
      </c>
      <c r="M1836" t="str">
        <f>VLOOKUP(D1836,StateLookup!A:A,1,FALSE)</f>
        <v>New York</v>
      </c>
    </row>
    <row r="1837" spans="1:13" x14ac:dyDescent="0.25">
      <c r="A1837" t="str">
        <f t="shared" si="28"/>
        <v>43887New York</v>
      </c>
      <c r="B1837" t="s">
        <v>147</v>
      </c>
      <c r="C1837" t="s">
        <v>148</v>
      </c>
      <c r="D1837" t="s">
        <v>95</v>
      </c>
      <c r="F1837" s="6">
        <v>43887</v>
      </c>
      <c r="G1837">
        <v>4</v>
      </c>
      <c r="H1837">
        <v>3</v>
      </c>
      <c r="I1837">
        <v>-1</v>
      </c>
      <c r="J1837">
        <v>0</v>
      </c>
      <c r="K1837">
        <v>3</v>
      </c>
      <c r="L1837">
        <v>0</v>
      </c>
      <c r="M1837" t="str">
        <f>VLOOKUP(D1837,StateLookup!A:A,1,FALSE)</f>
        <v>New York</v>
      </c>
    </row>
    <row r="1838" spans="1:13" x14ac:dyDescent="0.25">
      <c r="A1838" t="str">
        <f t="shared" si="28"/>
        <v>43888New York</v>
      </c>
      <c r="B1838" t="s">
        <v>147</v>
      </c>
      <c r="C1838" t="s">
        <v>148</v>
      </c>
      <c r="D1838" t="s">
        <v>95</v>
      </c>
      <c r="F1838" s="6">
        <v>43888</v>
      </c>
      <c r="G1838">
        <v>-1</v>
      </c>
      <c r="H1838">
        <v>-2</v>
      </c>
      <c r="I1838">
        <v>-4</v>
      </c>
      <c r="J1838">
        <v>0</v>
      </c>
      <c r="K1838">
        <v>0</v>
      </c>
      <c r="L1838">
        <v>1</v>
      </c>
      <c r="M1838" t="str">
        <f>VLOOKUP(D1838,StateLookup!A:A,1,FALSE)</f>
        <v>New York</v>
      </c>
    </row>
    <row r="1839" spans="1:13" x14ac:dyDescent="0.25">
      <c r="A1839" t="str">
        <f t="shared" si="28"/>
        <v>43889New York</v>
      </c>
      <c r="B1839" t="s">
        <v>147</v>
      </c>
      <c r="C1839" t="s">
        <v>148</v>
      </c>
      <c r="D1839" t="s">
        <v>95</v>
      </c>
      <c r="F1839" s="6">
        <v>43889</v>
      </c>
      <c r="G1839">
        <v>1</v>
      </c>
      <c r="H1839">
        <v>0</v>
      </c>
      <c r="I1839">
        <v>-9</v>
      </c>
      <c r="J1839">
        <v>0</v>
      </c>
      <c r="K1839">
        <v>3</v>
      </c>
      <c r="L1839">
        <v>1</v>
      </c>
      <c r="M1839" t="str">
        <f>VLOOKUP(D1839,StateLookup!A:A,1,FALSE)</f>
        <v>New York</v>
      </c>
    </row>
    <row r="1840" spans="1:13" x14ac:dyDescent="0.25">
      <c r="A1840" t="str">
        <f t="shared" si="28"/>
        <v>43890New York</v>
      </c>
      <c r="B1840" t="s">
        <v>147</v>
      </c>
      <c r="C1840" t="s">
        <v>148</v>
      </c>
      <c r="D1840" t="s">
        <v>95</v>
      </c>
      <c r="F1840" s="6">
        <v>43890</v>
      </c>
      <c r="G1840">
        <v>7</v>
      </c>
      <c r="H1840">
        <v>1</v>
      </c>
      <c r="I1840">
        <v>-5</v>
      </c>
      <c r="J1840">
        <v>-1</v>
      </c>
      <c r="K1840">
        <v>4</v>
      </c>
      <c r="L1840">
        <v>0</v>
      </c>
      <c r="M1840" t="str">
        <f>VLOOKUP(D1840,StateLookup!A:A,1,FALSE)</f>
        <v>New York</v>
      </c>
    </row>
    <row r="1841" spans="1:13" x14ac:dyDescent="0.25">
      <c r="A1841" t="str">
        <f t="shared" si="28"/>
        <v>43891New York</v>
      </c>
      <c r="B1841" t="s">
        <v>147</v>
      </c>
      <c r="C1841" t="s">
        <v>148</v>
      </c>
      <c r="D1841" t="s">
        <v>95</v>
      </c>
      <c r="F1841" s="6">
        <v>43891</v>
      </c>
      <c r="G1841">
        <v>10</v>
      </c>
      <c r="H1841">
        <v>5</v>
      </c>
      <c r="I1841">
        <v>9</v>
      </c>
      <c r="J1841">
        <v>0</v>
      </c>
      <c r="K1841">
        <v>3</v>
      </c>
      <c r="L1841">
        <v>-1</v>
      </c>
      <c r="M1841" t="str">
        <f>VLOOKUP(D1841,StateLookup!A:A,1,FALSE)</f>
        <v>New York</v>
      </c>
    </row>
    <row r="1842" spans="1:13" x14ac:dyDescent="0.25">
      <c r="A1842" t="str">
        <f t="shared" si="28"/>
        <v>43892New York</v>
      </c>
      <c r="B1842" t="s">
        <v>147</v>
      </c>
      <c r="C1842" t="s">
        <v>148</v>
      </c>
      <c r="D1842" t="s">
        <v>95</v>
      </c>
      <c r="F1842" s="6">
        <v>43892</v>
      </c>
      <c r="G1842">
        <v>6</v>
      </c>
      <c r="H1842">
        <v>5</v>
      </c>
      <c r="I1842">
        <v>16</v>
      </c>
      <c r="J1842">
        <v>-1</v>
      </c>
      <c r="K1842">
        <v>4</v>
      </c>
      <c r="L1842">
        <v>0</v>
      </c>
      <c r="M1842" t="str">
        <f>VLOOKUP(D1842,StateLookup!A:A,1,FALSE)</f>
        <v>New York</v>
      </c>
    </row>
    <row r="1843" spans="1:13" x14ac:dyDescent="0.25">
      <c r="A1843" t="str">
        <f t="shared" si="28"/>
        <v>43893New York</v>
      </c>
      <c r="B1843" t="s">
        <v>147</v>
      </c>
      <c r="C1843" t="s">
        <v>148</v>
      </c>
      <c r="D1843" t="s">
        <v>95</v>
      </c>
      <c r="F1843" s="6">
        <v>43893</v>
      </c>
      <c r="G1843">
        <v>4</v>
      </c>
      <c r="H1843">
        <v>6</v>
      </c>
      <c r="I1843">
        <v>6</v>
      </c>
      <c r="J1843">
        <v>0</v>
      </c>
      <c r="K1843">
        <v>4</v>
      </c>
      <c r="L1843">
        <v>0</v>
      </c>
      <c r="M1843" t="str">
        <f>VLOOKUP(D1843,StateLookup!A:A,1,FALSE)</f>
        <v>New York</v>
      </c>
    </row>
    <row r="1844" spans="1:13" x14ac:dyDescent="0.25">
      <c r="A1844" t="str">
        <f t="shared" si="28"/>
        <v>43894New York</v>
      </c>
      <c r="B1844" t="s">
        <v>147</v>
      </c>
      <c r="C1844" t="s">
        <v>148</v>
      </c>
      <c r="D1844" t="s">
        <v>95</v>
      </c>
      <c r="F1844" s="6">
        <v>43894</v>
      </c>
      <c r="G1844">
        <v>7</v>
      </c>
      <c r="H1844">
        <v>8</v>
      </c>
      <c r="I1844">
        <v>16</v>
      </c>
      <c r="J1844">
        <v>0</v>
      </c>
      <c r="K1844">
        <v>3</v>
      </c>
      <c r="L1844">
        <v>0</v>
      </c>
      <c r="M1844" t="str">
        <f>VLOOKUP(D1844,StateLookup!A:A,1,FALSE)</f>
        <v>New York</v>
      </c>
    </row>
    <row r="1845" spans="1:13" x14ac:dyDescent="0.25">
      <c r="A1845" t="str">
        <f t="shared" si="28"/>
        <v>43895New York</v>
      </c>
      <c r="B1845" t="s">
        <v>147</v>
      </c>
      <c r="C1845" t="s">
        <v>148</v>
      </c>
      <c r="D1845" t="s">
        <v>95</v>
      </c>
      <c r="F1845" s="6">
        <v>43895</v>
      </c>
      <c r="G1845">
        <v>8</v>
      </c>
      <c r="H1845">
        <v>9</v>
      </c>
      <c r="I1845">
        <v>21</v>
      </c>
      <c r="J1845">
        <v>0</v>
      </c>
      <c r="K1845">
        <v>4</v>
      </c>
      <c r="L1845">
        <v>-1</v>
      </c>
      <c r="M1845" t="str">
        <f>VLOOKUP(D1845,StateLookup!A:A,1,FALSE)</f>
        <v>New York</v>
      </c>
    </row>
    <row r="1846" spans="1:13" x14ac:dyDescent="0.25">
      <c r="A1846" t="str">
        <f t="shared" si="28"/>
        <v>43896New York</v>
      </c>
      <c r="B1846" t="s">
        <v>147</v>
      </c>
      <c r="C1846" t="s">
        <v>148</v>
      </c>
      <c r="D1846" t="s">
        <v>95</v>
      </c>
      <c r="F1846" s="6">
        <v>43896</v>
      </c>
      <c r="G1846">
        <v>-1</v>
      </c>
      <c r="H1846">
        <v>0</v>
      </c>
      <c r="I1846">
        <v>-11</v>
      </c>
      <c r="J1846">
        <v>-3</v>
      </c>
      <c r="K1846">
        <v>3</v>
      </c>
      <c r="L1846">
        <v>1</v>
      </c>
      <c r="M1846" t="str">
        <f>VLOOKUP(D1846,StateLookup!A:A,1,FALSE)</f>
        <v>New York</v>
      </c>
    </row>
    <row r="1847" spans="1:13" x14ac:dyDescent="0.25">
      <c r="A1847" t="str">
        <f t="shared" si="28"/>
        <v>43897New York</v>
      </c>
      <c r="B1847" t="s">
        <v>147</v>
      </c>
      <c r="C1847" t="s">
        <v>148</v>
      </c>
      <c r="D1847" t="s">
        <v>95</v>
      </c>
      <c r="F1847" s="6">
        <v>43897</v>
      </c>
      <c r="G1847">
        <v>10</v>
      </c>
      <c r="H1847">
        <v>8</v>
      </c>
      <c r="I1847">
        <v>17</v>
      </c>
      <c r="J1847">
        <v>0</v>
      </c>
      <c r="K1847">
        <v>6</v>
      </c>
      <c r="L1847">
        <v>-1</v>
      </c>
      <c r="M1847" t="str">
        <f>VLOOKUP(D1847,StateLookup!A:A,1,FALSE)</f>
        <v>New York</v>
      </c>
    </row>
    <row r="1848" spans="1:13" x14ac:dyDescent="0.25">
      <c r="A1848" t="str">
        <f t="shared" si="28"/>
        <v>43898New York</v>
      </c>
      <c r="B1848" t="s">
        <v>147</v>
      </c>
      <c r="C1848" t="s">
        <v>148</v>
      </c>
      <c r="D1848" t="s">
        <v>95</v>
      </c>
      <c r="F1848" s="6">
        <v>43898</v>
      </c>
      <c r="G1848">
        <v>10</v>
      </c>
      <c r="H1848">
        <v>7</v>
      </c>
      <c r="I1848">
        <v>61</v>
      </c>
      <c r="J1848">
        <v>0</v>
      </c>
      <c r="K1848">
        <v>2</v>
      </c>
      <c r="L1848">
        <v>-1</v>
      </c>
      <c r="M1848" t="str">
        <f>VLOOKUP(D1848,StateLookup!A:A,1,FALSE)</f>
        <v>New York</v>
      </c>
    </row>
    <row r="1849" spans="1:13" x14ac:dyDescent="0.25">
      <c r="A1849" t="str">
        <f t="shared" si="28"/>
        <v>43899New York</v>
      </c>
      <c r="B1849" t="s">
        <v>147</v>
      </c>
      <c r="C1849" t="s">
        <v>148</v>
      </c>
      <c r="D1849" t="s">
        <v>95</v>
      </c>
      <c r="F1849" s="6">
        <v>43899</v>
      </c>
      <c r="G1849">
        <v>7</v>
      </c>
      <c r="H1849">
        <v>8</v>
      </c>
      <c r="I1849">
        <v>62</v>
      </c>
      <c r="J1849">
        <v>-4</v>
      </c>
      <c r="K1849">
        <v>1</v>
      </c>
      <c r="L1849">
        <v>0</v>
      </c>
      <c r="M1849" t="str">
        <f>VLOOKUP(D1849,StateLookup!A:A,1,FALSE)</f>
        <v>New York</v>
      </c>
    </row>
    <row r="1850" spans="1:13" x14ac:dyDescent="0.25">
      <c r="A1850" t="str">
        <f t="shared" si="28"/>
        <v>43900New York</v>
      </c>
      <c r="B1850" t="s">
        <v>147</v>
      </c>
      <c r="C1850" t="s">
        <v>148</v>
      </c>
      <c r="D1850" t="s">
        <v>95</v>
      </c>
      <c r="F1850" s="6">
        <v>43900</v>
      </c>
      <c r="G1850">
        <v>1</v>
      </c>
      <c r="H1850">
        <v>7</v>
      </c>
      <c r="I1850">
        <v>14</v>
      </c>
      <c r="J1850">
        <v>-7</v>
      </c>
      <c r="K1850">
        <v>-1</v>
      </c>
      <c r="L1850">
        <v>1</v>
      </c>
      <c r="M1850" t="str">
        <f>VLOOKUP(D1850,StateLookup!A:A,1,FALSE)</f>
        <v>New York</v>
      </c>
    </row>
    <row r="1851" spans="1:13" x14ac:dyDescent="0.25">
      <c r="A1851" t="str">
        <f t="shared" si="28"/>
        <v>43901New York</v>
      </c>
      <c r="B1851" t="s">
        <v>147</v>
      </c>
      <c r="C1851" t="s">
        <v>148</v>
      </c>
      <c r="D1851" t="s">
        <v>95</v>
      </c>
      <c r="F1851" s="6">
        <v>43901</v>
      </c>
      <c r="G1851">
        <v>3</v>
      </c>
      <c r="H1851">
        <v>11</v>
      </c>
      <c r="I1851">
        <v>20</v>
      </c>
      <c r="J1851">
        <v>-8</v>
      </c>
      <c r="K1851">
        <v>-1</v>
      </c>
      <c r="L1851">
        <v>1</v>
      </c>
      <c r="M1851" t="str">
        <f>VLOOKUP(D1851,StateLookup!A:A,1,FALSE)</f>
        <v>New York</v>
      </c>
    </row>
    <row r="1852" spans="1:13" x14ac:dyDescent="0.25">
      <c r="A1852" t="str">
        <f t="shared" si="28"/>
        <v>43902New York</v>
      </c>
      <c r="B1852" t="s">
        <v>147</v>
      </c>
      <c r="C1852" t="s">
        <v>148</v>
      </c>
      <c r="D1852" t="s">
        <v>95</v>
      </c>
      <c r="F1852" s="6">
        <v>43902</v>
      </c>
      <c r="G1852">
        <v>1</v>
      </c>
      <c r="H1852">
        <v>27</v>
      </c>
      <c r="I1852">
        <v>6</v>
      </c>
      <c r="J1852">
        <v>-13</v>
      </c>
      <c r="K1852">
        <v>-3</v>
      </c>
      <c r="L1852">
        <v>2</v>
      </c>
      <c r="M1852" t="str">
        <f>VLOOKUP(D1852,StateLookup!A:A,1,FALSE)</f>
        <v>New York</v>
      </c>
    </row>
    <row r="1853" spans="1:13" x14ac:dyDescent="0.25">
      <c r="A1853" t="str">
        <f t="shared" si="28"/>
        <v>43903New York</v>
      </c>
      <c r="B1853" t="s">
        <v>147</v>
      </c>
      <c r="C1853" t="s">
        <v>148</v>
      </c>
      <c r="D1853" t="s">
        <v>95</v>
      </c>
      <c r="F1853" s="6">
        <v>43903</v>
      </c>
      <c r="G1853">
        <v>-6</v>
      </c>
      <c r="H1853">
        <v>28</v>
      </c>
      <c r="I1853">
        <v>1</v>
      </c>
      <c r="J1853">
        <v>-19</v>
      </c>
      <c r="K1853">
        <v>-8</v>
      </c>
      <c r="L1853">
        <v>5</v>
      </c>
      <c r="M1853" t="str">
        <f>VLOOKUP(D1853,StateLookup!A:A,1,FALSE)</f>
        <v>New York</v>
      </c>
    </row>
    <row r="1854" spans="1:13" x14ac:dyDescent="0.25">
      <c r="A1854" t="str">
        <f t="shared" si="28"/>
        <v>43904New York</v>
      </c>
      <c r="B1854" t="s">
        <v>147</v>
      </c>
      <c r="C1854" t="s">
        <v>148</v>
      </c>
      <c r="D1854" t="s">
        <v>95</v>
      </c>
      <c r="F1854" s="6">
        <v>43904</v>
      </c>
      <c r="G1854">
        <v>-9</v>
      </c>
      <c r="H1854">
        <v>21</v>
      </c>
      <c r="I1854">
        <v>20</v>
      </c>
      <c r="J1854">
        <v>-20</v>
      </c>
      <c r="K1854">
        <v>-2</v>
      </c>
      <c r="L1854">
        <v>4</v>
      </c>
      <c r="M1854" t="str">
        <f>VLOOKUP(D1854,StateLookup!A:A,1,FALSE)</f>
        <v>New York</v>
      </c>
    </row>
    <row r="1855" spans="1:13" x14ac:dyDescent="0.25">
      <c r="A1855" t="str">
        <f t="shared" si="28"/>
        <v>43905New York</v>
      </c>
      <c r="B1855" t="s">
        <v>147</v>
      </c>
      <c r="C1855" t="s">
        <v>148</v>
      </c>
      <c r="D1855" t="s">
        <v>95</v>
      </c>
      <c r="F1855" s="6">
        <v>43905</v>
      </c>
      <c r="G1855">
        <v>-14</v>
      </c>
      <c r="H1855">
        <v>14</v>
      </c>
      <c r="I1855">
        <v>28</v>
      </c>
      <c r="J1855">
        <v>-25</v>
      </c>
      <c r="K1855">
        <v>-7</v>
      </c>
      <c r="L1855">
        <v>4</v>
      </c>
      <c r="M1855" t="str">
        <f>VLOOKUP(D1855,StateLookup!A:A,1,FALSE)</f>
        <v>New York</v>
      </c>
    </row>
    <row r="1856" spans="1:13" x14ac:dyDescent="0.25">
      <c r="A1856" t="str">
        <f t="shared" si="28"/>
        <v>43906New York</v>
      </c>
      <c r="B1856" t="s">
        <v>147</v>
      </c>
      <c r="C1856" t="s">
        <v>148</v>
      </c>
      <c r="D1856" t="s">
        <v>95</v>
      </c>
      <c r="F1856" s="6">
        <v>43906</v>
      </c>
      <c r="G1856">
        <v>-15</v>
      </c>
      <c r="H1856">
        <v>24</v>
      </c>
      <c r="I1856">
        <v>-10</v>
      </c>
      <c r="J1856">
        <v>-36</v>
      </c>
      <c r="K1856">
        <v>-25</v>
      </c>
      <c r="L1856">
        <v>10</v>
      </c>
      <c r="M1856" t="str">
        <f>VLOOKUP(D1856,StateLookup!A:A,1,FALSE)</f>
        <v>New York</v>
      </c>
    </row>
    <row r="1857" spans="1:13" x14ac:dyDescent="0.25">
      <c r="A1857" t="str">
        <f t="shared" si="28"/>
        <v>43907New York</v>
      </c>
      <c r="B1857" t="s">
        <v>147</v>
      </c>
      <c r="C1857" t="s">
        <v>148</v>
      </c>
      <c r="D1857" t="s">
        <v>95</v>
      </c>
      <c r="F1857" s="6">
        <v>43907</v>
      </c>
      <c r="G1857">
        <v>-31</v>
      </c>
      <c r="H1857">
        <v>13</v>
      </c>
      <c r="I1857">
        <v>-16</v>
      </c>
      <c r="J1857">
        <v>-42</v>
      </c>
      <c r="K1857">
        <v>-32</v>
      </c>
      <c r="L1857">
        <v>14</v>
      </c>
      <c r="M1857" t="str">
        <f>VLOOKUP(D1857,StateLookup!A:A,1,FALSE)</f>
        <v>New York</v>
      </c>
    </row>
    <row r="1858" spans="1:13" x14ac:dyDescent="0.25">
      <c r="A1858" t="str">
        <f t="shared" si="28"/>
        <v>43908New York</v>
      </c>
      <c r="B1858" t="s">
        <v>147</v>
      </c>
      <c r="C1858" t="s">
        <v>148</v>
      </c>
      <c r="D1858" t="s">
        <v>95</v>
      </c>
      <c r="F1858" s="6">
        <v>43908</v>
      </c>
      <c r="G1858">
        <v>-33</v>
      </c>
      <c r="H1858">
        <v>10</v>
      </c>
      <c r="I1858">
        <v>7</v>
      </c>
      <c r="J1858">
        <v>-44</v>
      </c>
      <c r="K1858">
        <v>-36</v>
      </c>
      <c r="L1858">
        <v>16</v>
      </c>
      <c r="M1858" t="str">
        <f>VLOOKUP(D1858,StateLookup!A:A,1,FALSE)</f>
        <v>New York</v>
      </c>
    </row>
    <row r="1859" spans="1:13" x14ac:dyDescent="0.25">
      <c r="A1859" t="str">
        <f t="shared" ref="A1859:A1922" si="29">F1859&amp;D1859</f>
        <v>43909New York</v>
      </c>
      <c r="B1859" t="s">
        <v>147</v>
      </c>
      <c r="C1859" t="s">
        <v>148</v>
      </c>
      <c r="D1859" t="s">
        <v>95</v>
      </c>
      <c r="F1859" s="6">
        <v>43909</v>
      </c>
      <c r="G1859">
        <v>-39</v>
      </c>
      <c r="H1859">
        <v>2</v>
      </c>
      <c r="I1859">
        <v>-16</v>
      </c>
      <c r="J1859">
        <v>-50</v>
      </c>
      <c r="K1859">
        <v>-40</v>
      </c>
      <c r="L1859">
        <v>18</v>
      </c>
      <c r="M1859" t="str">
        <f>VLOOKUP(D1859,StateLookup!A:A,1,FALSE)</f>
        <v>New York</v>
      </c>
    </row>
    <row r="1860" spans="1:13" x14ac:dyDescent="0.25">
      <c r="A1860" t="str">
        <f t="shared" si="29"/>
        <v>43910New York</v>
      </c>
      <c r="B1860" t="s">
        <v>147</v>
      </c>
      <c r="C1860" t="s">
        <v>148</v>
      </c>
      <c r="D1860" t="s">
        <v>95</v>
      </c>
      <c r="F1860" s="6">
        <v>43910</v>
      </c>
      <c r="G1860">
        <v>-40</v>
      </c>
      <c r="H1860">
        <v>8</v>
      </c>
      <c r="I1860">
        <v>-9</v>
      </c>
      <c r="J1860">
        <v>-50</v>
      </c>
      <c r="K1860">
        <v>-43</v>
      </c>
      <c r="L1860">
        <v>20</v>
      </c>
      <c r="M1860" t="str">
        <f>VLOOKUP(D1860,StateLookup!A:A,1,FALSE)</f>
        <v>New York</v>
      </c>
    </row>
    <row r="1861" spans="1:13" x14ac:dyDescent="0.25">
      <c r="A1861" t="str">
        <f t="shared" si="29"/>
        <v>43911New York</v>
      </c>
      <c r="B1861" t="s">
        <v>147</v>
      </c>
      <c r="C1861" t="s">
        <v>148</v>
      </c>
      <c r="D1861" t="s">
        <v>95</v>
      </c>
      <c r="F1861" s="6">
        <v>43911</v>
      </c>
      <c r="G1861">
        <v>-46</v>
      </c>
      <c r="H1861">
        <v>0</v>
      </c>
      <c r="I1861">
        <v>-1</v>
      </c>
      <c r="J1861">
        <v>-50</v>
      </c>
      <c r="K1861">
        <v>-30</v>
      </c>
      <c r="L1861">
        <v>13</v>
      </c>
      <c r="M1861" t="str">
        <f>VLOOKUP(D1861,StateLookup!A:A,1,FALSE)</f>
        <v>New York</v>
      </c>
    </row>
    <row r="1862" spans="1:13" x14ac:dyDescent="0.25">
      <c r="A1862" t="str">
        <f t="shared" si="29"/>
        <v>43912New York</v>
      </c>
      <c r="B1862" t="s">
        <v>147</v>
      </c>
      <c r="C1862" t="s">
        <v>148</v>
      </c>
      <c r="D1862" t="s">
        <v>95</v>
      </c>
      <c r="F1862" s="6">
        <v>43912</v>
      </c>
      <c r="G1862">
        <v>-54</v>
      </c>
      <c r="H1862">
        <v>-19</v>
      </c>
      <c r="I1862">
        <v>-15</v>
      </c>
      <c r="J1862">
        <v>-59</v>
      </c>
      <c r="K1862">
        <v>-36</v>
      </c>
      <c r="L1862">
        <v>13</v>
      </c>
      <c r="M1862" t="str">
        <f>VLOOKUP(D1862,StateLookup!A:A,1,FALSE)</f>
        <v>New York</v>
      </c>
    </row>
    <row r="1863" spans="1:13" x14ac:dyDescent="0.25">
      <c r="A1863" t="str">
        <f t="shared" si="29"/>
        <v>43913New York</v>
      </c>
      <c r="B1863" t="s">
        <v>147</v>
      </c>
      <c r="C1863" t="s">
        <v>148</v>
      </c>
      <c r="D1863" t="s">
        <v>95</v>
      </c>
      <c r="F1863" s="6">
        <v>43913</v>
      </c>
      <c r="G1863">
        <v>-62</v>
      </c>
      <c r="H1863">
        <v>-37</v>
      </c>
      <c r="I1863">
        <v>-64</v>
      </c>
      <c r="J1863">
        <v>-69</v>
      </c>
      <c r="K1863">
        <v>-57</v>
      </c>
      <c r="L1863">
        <v>26</v>
      </c>
      <c r="M1863" t="str">
        <f>VLOOKUP(D1863,StateLookup!A:A,1,FALSE)</f>
        <v>New York</v>
      </c>
    </row>
    <row r="1864" spans="1:13" x14ac:dyDescent="0.25">
      <c r="A1864" t="str">
        <f t="shared" si="29"/>
        <v>43914New York</v>
      </c>
      <c r="B1864" t="s">
        <v>147</v>
      </c>
      <c r="C1864" t="s">
        <v>148</v>
      </c>
      <c r="D1864" t="s">
        <v>95</v>
      </c>
      <c r="F1864" s="6">
        <v>43914</v>
      </c>
      <c r="G1864">
        <v>-53</v>
      </c>
      <c r="H1864">
        <v>-18</v>
      </c>
      <c r="I1864">
        <v>-16</v>
      </c>
      <c r="J1864">
        <v>-63</v>
      </c>
      <c r="K1864">
        <v>-56</v>
      </c>
      <c r="L1864">
        <v>25</v>
      </c>
      <c r="M1864" t="str">
        <f>VLOOKUP(D1864,StateLookup!A:A,1,FALSE)</f>
        <v>New York</v>
      </c>
    </row>
    <row r="1865" spans="1:13" x14ac:dyDescent="0.25">
      <c r="A1865" t="str">
        <f t="shared" si="29"/>
        <v>43915New York</v>
      </c>
      <c r="B1865" t="s">
        <v>147</v>
      </c>
      <c r="C1865" t="s">
        <v>148</v>
      </c>
      <c r="D1865" t="s">
        <v>95</v>
      </c>
      <c r="F1865" s="6">
        <v>43915</v>
      </c>
      <c r="G1865">
        <v>-56</v>
      </c>
      <c r="H1865">
        <v>-23</v>
      </c>
      <c r="I1865">
        <v>-38</v>
      </c>
      <c r="J1865">
        <v>-66</v>
      </c>
      <c r="K1865">
        <v>-57</v>
      </c>
      <c r="L1865">
        <v>26</v>
      </c>
      <c r="M1865" t="str">
        <f>VLOOKUP(D1865,StateLookup!A:A,1,FALSE)</f>
        <v>New York</v>
      </c>
    </row>
    <row r="1866" spans="1:13" x14ac:dyDescent="0.25">
      <c r="A1866" t="str">
        <f t="shared" si="29"/>
        <v>43916New York</v>
      </c>
      <c r="B1866" t="s">
        <v>147</v>
      </c>
      <c r="C1866" t="s">
        <v>148</v>
      </c>
      <c r="D1866" t="s">
        <v>95</v>
      </c>
      <c r="F1866" s="6">
        <v>43916</v>
      </c>
      <c r="G1866">
        <v>-52</v>
      </c>
      <c r="H1866">
        <v>-18</v>
      </c>
      <c r="I1866">
        <v>1</v>
      </c>
      <c r="J1866">
        <v>-64</v>
      </c>
      <c r="K1866">
        <v>-57</v>
      </c>
      <c r="L1866">
        <v>25</v>
      </c>
      <c r="M1866" t="str">
        <f>VLOOKUP(D1866,StateLookup!A:A,1,FALSE)</f>
        <v>New York</v>
      </c>
    </row>
    <row r="1867" spans="1:13" x14ac:dyDescent="0.25">
      <c r="A1867" t="str">
        <f t="shared" si="29"/>
        <v>43917New York</v>
      </c>
      <c r="B1867" t="s">
        <v>147</v>
      </c>
      <c r="C1867" t="s">
        <v>148</v>
      </c>
      <c r="D1867" t="s">
        <v>95</v>
      </c>
      <c r="F1867" s="6">
        <v>43917</v>
      </c>
      <c r="G1867">
        <v>-54</v>
      </c>
      <c r="H1867">
        <v>-20</v>
      </c>
      <c r="I1867">
        <v>-7</v>
      </c>
      <c r="J1867">
        <v>-64</v>
      </c>
      <c r="K1867">
        <v>-57</v>
      </c>
      <c r="L1867">
        <v>27</v>
      </c>
      <c r="M1867" t="str">
        <f>VLOOKUP(D1867,StateLookup!A:A,1,FALSE)</f>
        <v>New York</v>
      </c>
    </row>
    <row r="1868" spans="1:13" x14ac:dyDescent="0.25">
      <c r="A1868" t="str">
        <f t="shared" si="29"/>
        <v>43918New York</v>
      </c>
      <c r="B1868" t="s">
        <v>147</v>
      </c>
      <c r="C1868" t="s">
        <v>148</v>
      </c>
      <c r="D1868" t="s">
        <v>95</v>
      </c>
      <c r="F1868" s="6">
        <v>43918</v>
      </c>
      <c r="G1868">
        <v>-61</v>
      </c>
      <c r="H1868">
        <v>-28</v>
      </c>
      <c r="I1868">
        <v>-52</v>
      </c>
      <c r="J1868">
        <v>-67</v>
      </c>
      <c r="K1868">
        <v>-45</v>
      </c>
      <c r="L1868">
        <v>18</v>
      </c>
      <c r="M1868" t="str">
        <f>VLOOKUP(D1868,StateLookup!A:A,1,FALSE)</f>
        <v>New York</v>
      </c>
    </row>
    <row r="1869" spans="1:13" x14ac:dyDescent="0.25">
      <c r="A1869" t="str">
        <f t="shared" si="29"/>
        <v>43919New York</v>
      </c>
      <c r="B1869" t="s">
        <v>147</v>
      </c>
      <c r="C1869" t="s">
        <v>148</v>
      </c>
      <c r="D1869" t="s">
        <v>95</v>
      </c>
      <c r="F1869" s="6">
        <v>43919</v>
      </c>
      <c r="G1869">
        <v>-62</v>
      </c>
      <c r="H1869">
        <v>-32</v>
      </c>
      <c r="I1869">
        <v>-47</v>
      </c>
      <c r="J1869">
        <v>-68</v>
      </c>
      <c r="K1869">
        <v>-46</v>
      </c>
      <c r="L1869">
        <v>16</v>
      </c>
      <c r="M1869" t="str">
        <f>VLOOKUP(D1869,StateLookup!A:A,1,FALSE)</f>
        <v>New York</v>
      </c>
    </row>
    <row r="1870" spans="1:13" x14ac:dyDescent="0.25">
      <c r="A1870" t="str">
        <f t="shared" si="29"/>
        <v>43920New York</v>
      </c>
      <c r="B1870" t="s">
        <v>147</v>
      </c>
      <c r="C1870" t="s">
        <v>148</v>
      </c>
      <c r="D1870" t="s">
        <v>95</v>
      </c>
      <c r="F1870" s="6">
        <v>43920</v>
      </c>
      <c r="G1870">
        <v>-55</v>
      </c>
      <c r="H1870">
        <v>-26</v>
      </c>
      <c r="I1870">
        <v>-40</v>
      </c>
      <c r="J1870">
        <v>-69</v>
      </c>
      <c r="K1870">
        <v>-60</v>
      </c>
      <c r="L1870">
        <v>26</v>
      </c>
      <c r="M1870" t="str">
        <f>VLOOKUP(D1870,StateLookup!A:A,1,FALSE)</f>
        <v>New York</v>
      </c>
    </row>
    <row r="1871" spans="1:13" x14ac:dyDescent="0.25">
      <c r="A1871" t="str">
        <f t="shared" si="29"/>
        <v>43921New York</v>
      </c>
      <c r="B1871" t="s">
        <v>147</v>
      </c>
      <c r="C1871" t="s">
        <v>148</v>
      </c>
      <c r="D1871" t="s">
        <v>95</v>
      </c>
      <c r="F1871" s="6">
        <v>43921</v>
      </c>
      <c r="G1871">
        <v>-55</v>
      </c>
      <c r="H1871">
        <v>-24</v>
      </c>
      <c r="I1871">
        <v>-36</v>
      </c>
      <c r="J1871">
        <v>-69</v>
      </c>
      <c r="K1871">
        <v>-61</v>
      </c>
      <c r="L1871">
        <v>26</v>
      </c>
      <c r="M1871" t="str">
        <f>VLOOKUP(D1871,StateLookup!A:A,1,FALSE)</f>
        <v>New York</v>
      </c>
    </row>
    <row r="1872" spans="1:13" x14ac:dyDescent="0.25">
      <c r="A1872" t="str">
        <f t="shared" si="29"/>
        <v>43922New York</v>
      </c>
      <c r="B1872" t="s">
        <v>147</v>
      </c>
      <c r="C1872" t="s">
        <v>148</v>
      </c>
      <c r="D1872" t="s">
        <v>95</v>
      </c>
      <c r="F1872" s="6">
        <v>43922</v>
      </c>
      <c r="G1872">
        <v>-52</v>
      </c>
      <c r="H1872">
        <v>-18</v>
      </c>
      <c r="I1872">
        <v>-13</v>
      </c>
      <c r="J1872">
        <v>-67</v>
      </c>
      <c r="K1872">
        <v>-61</v>
      </c>
      <c r="L1872">
        <v>26</v>
      </c>
      <c r="M1872" t="str">
        <f>VLOOKUP(D1872,StateLookup!A:A,1,FALSE)</f>
        <v>New York</v>
      </c>
    </row>
    <row r="1873" spans="1:13" x14ac:dyDescent="0.25">
      <c r="A1873" t="str">
        <f t="shared" si="29"/>
        <v>43923New York</v>
      </c>
      <c r="B1873" t="s">
        <v>147</v>
      </c>
      <c r="C1873" t="s">
        <v>148</v>
      </c>
      <c r="D1873" t="s">
        <v>95</v>
      </c>
      <c r="F1873" s="6">
        <v>43923</v>
      </c>
      <c r="G1873">
        <v>-54</v>
      </c>
      <c r="H1873">
        <v>-20</v>
      </c>
      <c r="I1873">
        <v>-26</v>
      </c>
      <c r="J1873">
        <v>-69</v>
      </c>
      <c r="K1873">
        <v>-62</v>
      </c>
      <c r="L1873">
        <v>27</v>
      </c>
      <c r="M1873" t="str">
        <f>VLOOKUP(D1873,StateLookup!A:A,1,FALSE)</f>
        <v>New York</v>
      </c>
    </row>
    <row r="1874" spans="1:13" x14ac:dyDescent="0.25">
      <c r="A1874" t="str">
        <f t="shared" si="29"/>
        <v>43924New York</v>
      </c>
      <c r="B1874" t="s">
        <v>147</v>
      </c>
      <c r="C1874" t="s">
        <v>148</v>
      </c>
      <c r="D1874" t="s">
        <v>95</v>
      </c>
      <c r="F1874" s="6">
        <v>43924</v>
      </c>
      <c r="G1874">
        <v>-57</v>
      </c>
      <c r="H1874">
        <v>-22</v>
      </c>
      <c r="I1874">
        <v>-56</v>
      </c>
      <c r="J1874">
        <v>-70</v>
      </c>
      <c r="K1874">
        <v>-62</v>
      </c>
      <c r="L1874">
        <v>30</v>
      </c>
      <c r="M1874" t="str">
        <f>VLOOKUP(D1874,StateLookup!A:A,1,FALSE)</f>
        <v>New York</v>
      </c>
    </row>
    <row r="1875" spans="1:13" x14ac:dyDescent="0.25">
      <c r="A1875" t="str">
        <f t="shared" si="29"/>
        <v>43925New York</v>
      </c>
      <c r="B1875" t="s">
        <v>147</v>
      </c>
      <c r="C1875" t="s">
        <v>148</v>
      </c>
      <c r="D1875" t="s">
        <v>95</v>
      </c>
      <c r="F1875" s="6">
        <v>43925</v>
      </c>
      <c r="G1875">
        <v>-58</v>
      </c>
      <c r="H1875">
        <v>-21</v>
      </c>
      <c r="I1875">
        <v>-5</v>
      </c>
      <c r="J1875">
        <v>-65</v>
      </c>
      <c r="K1875">
        <v>-47</v>
      </c>
      <c r="L1875">
        <v>18</v>
      </c>
      <c r="M1875" t="str">
        <f>VLOOKUP(D1875,StateLookup!A:A,1,FALSE)</f>
        <v>New York</v>
      </c>
    </row>
    <row r="1876" spans="1:13" x14ac:dyDescent="0.25">
      <c r="A1876" t="str">
        <f t="shared" si="29"/>
        <v>43926New York</v>
      </c>
      <c r="B1876" t="s">
        <v>147</v>
      </c>
      <c r="C1876" t="s">
        <v>148</v>
      </c>
      <c r="D1876" t="s">
        <v>95</v>
      </c>
      <c r="F1876" s="6">
        <v>43926</v>
      </c>
      <c r="G1876">
        <v>-59</v>
      </c>
      <c r="H1876">
        <v>-28</v>
      </c>
      <c r="I1876">
        <v>-11</v>
      </c>
      <c r="J1876">
        <v>-68</v>
      </c>
      <c r="K1876">
        <v>-47</v>
      </c>
      <c r="L1876">
        <v>15</v>
      </c>
      <c r="M1876" t="str">
        <f>VLOOKUP(D1876,StateLookup!A:A,1,FALSE)</f>
        <v>New York</v>
      </c>
    </row>
    <row r="1877" spans="1:13" x14ac:dyDescent="0.25">
      <c r="A1877" t="str">
        <f t="shared" si="29"/>
        <v>43927New York</v>
      </c>
      <c r="B1877" t="s">
        <v>147</v>
      </c>
      <c r="C1877" t="s">
        <v>148</v>
      </c>
      <c r="D1877" t="s">
        <v>95</v>
      </c>
      <c r="F1877" s="6">
        <v>43927</v>
      </c>
      <c r="G1877">
        <v>-53</v>
      </c>
      <c r="H1877">
        <v>-21</v>
      </c>
      <c r="I1877">
        <v>-3</v>
      </c>
      <c r="J1877">
        <v>-69</v>
      </c>
      <c r="K1877">
        <v>-62</v>
      </c>
      <c r="L1877">
        <v>26</v>
      </c>
      <c r="M1877" t="str">
        <f>VLOOKUP(D1877,StateLookup!A:A,1,FALSE)</f>
        <v>New York</v>
      </c>
    </row>
    <row r="1878" spans="1:13" x14ac:dyDescent="0.25">
      <c r="A1878" t="str">
        <f t="shared" si="29"/>
        <v>43928New York</v>
      </c>
      <c r="B1878" t="s">
        <v>147</v>
      </c>
      <c r="C1878" t="s">
        <v>148</v>
      </c>
      <c r="D1878" t="s">
        <v>95</v>
      </c>
      <c r="F1878" s="6">
        <v>43928</v>
      </c>
      <c r="G1878">
        <v>-60</v>
      </c>
      <c r="H1878">
        <v>-11</v>
      </c>
      <c r="I1878">
        <v>-6</v>
      </c>
      <c r="J1878">
        <v>-69</v>
      </c>
      <c r="K1878">
        <v>-63</v>
      </c>
      <c r="L1878">
        <v>26</v>
      </c>
      <c r="M1878" t="str">
        <f>VLOOKUP(D1878,StateLookup!A:A,1,FALSE)</f>
        <v>New York</v>
      </c>
    </row>
    <row r="1879" spans="1:13" x14ac:dyDescent="0.25">
      <c r="A1879" t="str">
        <f t="shared" si="29"/>
        <v>43929New York</v>
      </c>
      <c r="B1879" t="s">
        <v>147</v>
      </c>
      <c r="C1879" t="s">
        <v>148</v>
      </c>
      <c r="D1879" t="s">
        <v>95</v>
      </c>
      <c r="F1879" s="6">
        <v>43929</v>
      </c>
      <c r="G1879">
        <v>-62</v>
      </c>
      <c r="H1879">
        <v>-12</v>
      </c>
      <c r="I1879">
        <v>-23</v>
      </c>
      <c r="J1879">
        <v>-70</v>
      </c>
      <c r="K1879">
        <v>-63</v>
      </c>
      <c r="L1879">
        <v>27</v>
      </c>
      <c r="M1879" t="str">
        <f>VLOOKUP(D1879,StateLookup!A:A,1,FALSE)</f>
        <v>New York</v>
      </c>
    </row>
    <row r="1880" spans="1:13" x14ac:dyDescent="0.25">
      <c r="A1880" t="str">
        <f t="shared" si="29"/>
        <v>43930New York</v>
      </c>
      <c r="B1880" t="s">
        <v>147</v>
      </c>
      <c r="C1880" t="s">
        <v>148</v>
      </c>
      <c r="D1880" t="s">
        <v>95</v>
      </c>
      <c r="F1880" s="6">
        <v>43930</v>
      </c>
      <c r="G1880">
        <v>-65</v>
      </c>
      <c r="H1880">
        <v>-15</v>
      </c>
      <c r="I1880">
        <v>-46</v>
      </c>
      <c r="J1880">
        <v>-73</v>
      </c>
      <c r="K1880">
        <v>-65</v>
      </c>
      <c r="L1880">
        <v>29</v>
      </c>
      <c r="M1880" t="str">
        <f>VLOOKUP(D1880,StateLookup!A:A,1,FALSE)</f>
        <v>New York</v>
      </c>
    </row>
    <row r="1881" spans="1:13" x14ac:dyDescent="0.25">
      <c r="A1881" t="str">
        <f t="shared" si="29"/>
        <v>43931New York</v>
      </c>
      <c r="B1881" t="s">
        <v>147</v>
      </c>
      <c r="C1881" t="s">
        <v>148</v>
      </c>
      <c r="D1881" t="s">
        <v>95</v>
      </c>
      <c r="F1881" s="6">
        <v>43931</v>
      </c>
      <c r="G1881">
        <v>-65</v>
      </c>
      <c r="H1881">
        <v>-13</v>
      </c>
      <c r="I1881">
        <v>-53</v>
      </c>
      <c r="J1881">
        <v>-72</v>
      </c>
      <c r="K1881">
        <v>-66</v>
      </c>
      <c r="L1881">
        <v>32</v>
      </c>
      <c r="M1881" t="str">
        <f>VLOOKUP(D1881,StateLookup!A:A,1,FALSE)</f>
        <v>New York</v>
      </c>
    </row>
    <row r="1882" spans="1:13" x14ac:dyDescent="0.25">
      <c r="A1882" t="str">
        <f t="shared" si="29"/>
        <v>43932New York</v>
      </c>
      <c r="B1882" t="s">
        <v>147</v>
      </c>
      <c r="C1882" t="s">
        <v>148</v>
      </c>
      <c r="D1882" t="s">
        <v>95</v>
      </c>
      <c r="F1882" s="6">
        <v>43932</v>
      </c>
      <c r="G1882">
        <v>-62</v>
      </c>
      <c r="H1882">
        <v>-4</v>
      </c>
      <c r="I1882">
        <v>-12</v>
      </c>
      <c r="J1882">
        <v>-65</v>
      </c>
      <c r="K1882">
        <v>-48</v>
      </c>
      <c r="L1882">
        <v>18</v>
      </c>
      <c r="M1882" t="str">
        <f>VLOOKUP(D1882,StateLookup!A:A,1,FALSE)</f>
        <v>New York</v>
      </c>
    </row>
    <row r="1883" spans="1:13" x14ac:dyDescent="0.25">
      <c r="A1883" t="str">
        <f t="shared" si="29"/>
        <v>43876North Carolina</v>
      </c>
      <c r="B1883" t="s">
        <v>147</v>
      </c>
      <c r="C1883" t="s">
        <v>148</v>
      </c>
      <c r="D1883" t="s">
        <v>96</v>
      </c>
      <c r="F1883" s="6">
        <v>43876</v>
      </c>
      <c r="G1883">
        <v>6</v>
      </c>
      <c r="H1883">
        <v>-1</v>
      </c>
      <c r="I1883">
        <v>23</v>
      </c>
      <c r="J1883">
        <v>4</v>
      </c>
      <c r="K1883">
        <v>-1</v>
      </c>
      <c r="L1883">
        <v>-1</v>
      </c>
      <c r="M1883" t="str">
        <f>VLOOKUP(D1883,StateLookup!A:A,1,FALSE)</f>
        <v>North Carolina</v>
      </c>
    </row>
    <row r="1884" spans="1:13" x14ac:dyDescent="0.25">
      <c r="A1884" t="str">
        <f t="shared" si="29"/>
        <v>43877North Carolina</v>
      </c>
      <c r="B1884" t="s">
        <v>147</v>
      </c>
      <c r="C1884" t="s">
        <v>148</v>
      </c>
      <c r="D1884" t="s">
        <v>96</v>
      </c>
      <c r="F1884" s="6">
        <v>43877</v>
      </c>
      <c r="G1884">
        <v>3</v>
      </c>
      <c r="H1884">
        <v>-3</v>
      </c>
      <c r="I1884">
        <v>-5</v>
      </c>
      <c r="J1884">
        <v>-1</v>
      </c>
      <c r="K1884">
        <v>-1</v>
      </c>
      <c r="L1884">
        <v>0</v>
      </c>
      <c r="M1884" t="str">
        <f>VLOOKUP(D1884,StateLookup!A:A,1,FALSE)</f>
        <v>North Carolina</v>
      </c>
    </row>
    <row r="1885" spans="1:13" x14ac:dyDescent="0.25">
      <c r="A1885" t="str">
        <f t="shared" si="29"/>
        <v>43878North Carolina</v>
      </c>
      <c r="B1885" t="s">
        <v>147</v>
      </c>
      <c r="C1885" t="s">
        <v>148</v>
      </c>
      <c r="D1885" t="s">
        <v>96</v>
      </c>
      <c r="F1885" s="6">
        <v>43878</v>
      </c>
      <c r="G1885">
        <v>5</v>
      </c>
      <c r="H1885">
        <v>2</v>
      </c>
      <c r="I1885">
        <v>46</v>
      </c>
      <c r="J1885">
        <v>6</v>
      </c>
      <c r="K1885">
        <v>-11</v>
      </c>
      <c r="L1885">
        <v>2</v>
      </c>
      <c r="M1885" t="str">
        <f>VLOOKUP(D1885,StateLookup!A:A,1,FALSE)</f>
        <v>North Carolina</v>
      </c>
    </row>
    <row r="1886" spans="1:13" x14ac:dyDescent="0.25">
      <c r="A1886" t="str">
        <f t="shared" si="29"/>
        <v>43879North Carolina</v>
      </c>
      <c r="B1886" t="s">
        <v>147</v>
      </c>
      <c r="C1886" t="s">
        <v>148</v>
      </c>
      <c r="D1886" t="s">
        <v>96</v>
      </c>
      <c r="F1886" s="6">
        <v>43879</v>
      </c>
      <c r="G1886">
        <v>1</v>
      </c>
      <c r="H1886">
        <v>0</v>
      </c>
      <c r="I1886">
        <v>14</v>
      </c>
      <c r="J1886">
        <v>6</v>
      </c>
      <c r="K1886">
        <v>1</v>
      </c>
      <c r="L1886">
        <v>0</v>
      </c>
      <c r="M1886" t="str">
        <f>VLOOKUP(D1886,StateLookup!A:A,1,FALSE)</f>
        <v>North Carolina</v>
      </c>
    </row>
    <row r="1887" spans="1:13" x14ac:dyDescent="0.25">
      <c r="A1887" t="str">
        <f t="shared" si="29"/>
        <v>43880North Carolina</v>
      </c>
      <c r="B1887" t="s">
        <v>147</v>
      </c>
      <c r="C1887" t="s">
        <v>148</v>
      </c>
      <c r="D1887" t="s">
        <v>96</v>
      </c>
      <c r="F1887" s="6">
        <v>43880</v>
      </c>
      <c r="G1887">
        <v>2</v>
      </c>
      <c r="H1887">
        <v>4</v>
      </c>
      <c r="I1887">
        <v>-9</v>
      </c>
      <c r="J1887">
        <v>3</v>
      </c>
      <c r="K1887">
        <v>2</v>
      </c>
      <c r="L1887">
        <v>0</v>
      </c>
      <c r="M1887" t="str">
        <f>VLOOKUP(D1887,StateLookup!A:A,1,FALSE)</f>
        <v>North Carolina</v>
      </c>
    </row>
    <row r="1888" spans="1:13" x14ac:dyDescent="0.25">
      <c r="A1888" t="str">
        <f t="shared" si="29"/>
        <v>43881North Carolina</v>
      </c>
      <c r="B1888" t="s">
        <v>147</v>
      </c>
      <c r="C1888" t="s">
        <v>148</v>
      </c>
      <c r="D1888" t="s">
        <v>96</v>
      </c>
      <c r="F1888" s="6">
        <v>43881</v>
      </c>
      <c r="G1888">
        <v>-10</v>
      </c>
      <c r="H1888">
        <v>5</v>
      </c>
      <c r="I1888">
        <v>-31</v>
      </c>
      <c r="J1888">
        <v>-7</v>
      </c>
      <c r="K1888">
        <v>-6</v>
      </c>
      <c r="L1888">
        <v>7</v>
      </c>
      <c r="M1888" t="str">
        <f>VLOOKUP(D1888,StateLookup!A:A,1,FALSE)</f>
        <v>North Carolina</v>
      </c>
    </row>
    <row r="1889" spans="1:13" x14ac:dyDescent="0.25">
      <c r="A1889" t="str">
        <f t="shared" si="29"/>
        <v>43882North Carolina</v>
      </c>
      <c r="B1889" t="s">
        <v>147</v>
      </c>
      <c r="C1889" t="s">
        <v>148</v>
      </c>
      <c r="D1889" t="s">
        <v>96</v>
      </c>
      <c r="F1889" s="6">
        <v>43882</v>
      </c>
      <c r="G1889">
        <v>-8</v>
      </c>
      <c r="H1889">
        <v>-14</v>
      </c>
      <c r="I1889">
        <v>-13</v>
      </c>
      <c r="J1889">
        <v>-5</v>
      </c>
      <c r="K1889">
        <v>-19</v>
      </c>
      <c r="L1889">
        <v>9</v>
      </c>
      <c r="M1889" t="str">
        <f>VLOOKUP(D1889,StateLookup!A:A,1,FALSE)</f>
        <v>North Carolina</v>
      </c>
    </row>
    <row r="1890" spans="1:13" x14ac:dyDescent="0.25">
      <c r="A1890" t="str">
        <f t="shared" si="29"/>
        <v>43883North Carolina</v>
      </c>
      <c r="B1890" t="s">
        <v>147</v>
      </c>
      <c r="C1890" t="s">
        <v>148</v>
      </c>
      <c r="D1890" t="s">
        <v>96</v>
      </c>
      <c r="F1890" s="6">
        <v>43883</v>
      </c>
      <c r="G1890">
        <v>3</v>
      </c>
      <c r="H1890">
        <v>-4</v>
      </c>
      <c r="I1890">
        <v>30</v>
      </c>
      <c r="J1890">
        <v>4</v>
      </c>
      <c r="K1890">
        <v>3</v>
      </c>
      <c r="L1890">
        <v>0</v>
      </c>
      <c r="M1890" t="str">
        <f>VLOOKUP(D1890,StateLookup!A:A,1,FALSE)</f>
        <v>North Carolina</v>
      </c>
    </row>
    <row r="1891" spans="1:13" x14ac:dyDescent="0.25">
      <c r="A1891" t="str">
        <f t="shared" si="29"/>
        <v>43884North Carolina</v>
      </c>
      <c r="B1891" t="s">
        <v>147</v>
      </c>
      <c r="C1891" t="s">
        <v>148</v>
      </c>
      <c r="D1891" t="s">
        <v>96</v>
      </c>
      <c r="F1891" s="6">
        <v>43884</v>
      </c>
      <c r="G1891">
        <v>3</v>
      </c>
      <c r="H1891">
        <v>-3</v>
      </c>
      <c r="I1891">
        <v>24</v>
      </c>
      <c r="J1891">
        <v>4</v>
      </c>
      <c r="K1891">
        <v>2</v>
      </c>
      <c r="L1891">
        <v>0</v>
      </c>
      <c r="M1891" t="str">
        <f>VLOOKUP(D1891,StateLookup!A:A,1,FALSE)</f>
        <v>North Carolina</v>
      </c>
    </row>
    <row r="1892" spans="1:13" x14ac:dyDescent="0.25">
      <c r="A1892" t="str">
        <f t="shared" si="29"/>
        <v>43885North Carolina</v>
      </c>
      <c r="B1892" t="s">
        <v>147</v>
      </c>
      <c r="C1892" t="s">
        <v>148</v>
      </c>
      <c r="D1892" t="s">
        <v>96</v>
      </c>
      <c r="F1892" s="6">
        <v>43885</v>
      </c>
      <c r="G1892">
        <v>-1</v>
      </c>
      <c r="H1892">
        <v>-3</v>
      </c>
      <c r="I1892">
        <v>-3</v>
      </c>
      <c r="J1892">
        <v>3</v>
      </c>
      <c r="K1892">
        <v>3</v>
      </c>
      <c r="L1892">
        <v>0</v>
      </c>
      <c r="M1892" t="str">
        <f>VLOOKUP(D1892,StateLookup!A:A,1,FALSE)</f>
        <v>North Carolina</v>
      </c>
    </row>
    <row r="1893" spans="1:13" x14ac:dyDescent="0.25">
      <c r="A1893" t="str">
        <f t="shared" si="29"/>
        <v>43886North Carolina</v>
      </c>
      <c r="B1893" t="s">
        <v>147</v>
      </c>
      <c r="C1893" t="s">
        <v>148</v>
      </c>
      <c r="D1893" t="s">
        <v>96</v>
      </c>
      <c r="F1893" s="6">
        <v>43886</v>
      </c>
      <c r="G1893">
        <v>5</v>
      </c>
      <c r="H1893">
        <v>0</v>
      </c>
      <c r="I1893">
        <v>17</v>
      </c>
      <c r="J1893">
        <v>4</v>
      </c>
      <c r="K1893">
        <v>3</v>
      </c>
      <c r="L1893">
        <v>0</v>
      </c>
      <c r="M1893" t="str">
        <f>VLOOKUP(D1893,StateLookup!A:A,1,FALSE)</f>
        <v>North Carolina</v>
      </c>
    </row>
    <row r="1894" spans="1:13" x14ac:dyDescent="0.25">
      <c r="A1894" t="str">
        <f t="shared" si="29"/>
        <v>43887North Carolina</v>
      </c>
      <c r="B1894" t="s">
        <v>147</v>
      </c>
      <c r="C1894" t="s">
        <v>148</v>
      </c>
      <c r="D1894" t="s">
        <v>96</v>
      </c>
      <c r="F1894" s="6">
        <v>43887</v>
      </c>
      <c r="G1894">
        <v>9</v>
      </c>
      <c r="H1894">
        <v>1</v>
      </c>
      <c r="I1894">
        <v>11</v>
      </c>
      <c r="J1894">
        <v>7</v>
      </c>
      <c r="K1894">
        <v>3</v>
      </c>
      <c r="L1894">
        <v>-2</v>
      </c>
      <c r="M1894" t="str">
        <f>VLOOKUP(D1894,StateLookup!A:A,1,FALSE)</f>
        <v>North Carolina</v>
      </c>
    </row>
    <row r="1895" spans="1:13" x14ac:dyDescent="0.25">
      <c r="A1895" t="str">
        <f t="shared" si="29"/>
        <v>43888North Carolina</v>
      </c>
      <c r="B1895" t="s">
        <v>147</v>
      </c>
      <c r="C1895" t="s">
        <v>148</v>
      </c>
      <c r="D1895" t="s">
        <v>96</v>
      </c>
      <c r="F1895" s="6">
        <v>43888</v>
      </c>
      <c r="G1895">
        <v>11</v>
      </c>
      <c r="H1895">
        <v>3</v>
      </c>
      <c r="I1895">
        <v>6</v>
      </c>
      <c r="J1895">
        <v>9</v>
      </c>
      <c r="K1895">
        <v>2</v>
      </c>
      <c r="L1895">
        <v>-1</v>
      </c>
      <c r="M1895" t="str">
        <f>VLOOKUP(D1895,StateLookup!A:A,1,FALSE)</f>
        <v>North Carolina</v>
      </c>
    </row>
    <row r="1896" spans="1:13" x14ac:dyDescent="0.25">
      <c r="A1896" t="str">
        <f t="shared" si="29"/>
        <v>43889North Carolina</v>
      </c>
      <c r="B1896" t="s">
        <v>147</v>
      </c>
      <c r="C1896" t="s">
        <v>148</v>
      </c>
      <c r="D1896" t="s">
        <v>96</v>
      </c>
      <c r="F1896" s="6">
        <v>43889</v>
      </c>
      <c r="G1896">
        <v>12</v>
      </c>
      <c r="H1896">
        <v>4</v>
      </c>
      <c r="I1896">
        <v>20</v>
      </c>
      <c r="J1896">
        <v>13</v>
      </c>
      <c r="K1896">
        <v>3</v>
      </c>
      <c r="L1896">
        <v>-2</v>
      </c>
      <c r="M1896" t="str">
        <f>VLOOKUP(D1896,StateLookup!A:A,1,FALSE)</f>
        <v>North Carolina</v>
      </c>
    </row>
    <row r="1897" spans="1:13" x14ac:dyDescent="0.25">
      <c r="A1897" t="str">
        <f t="shared" si="29"/>
        <v>43890North Carolina</v>
      </c>
      <c r="B1897" t="s">
        <v>147</v>
      </c>
      <c r="C1897" t="s">
        <v>148</v>
      </c>
      <c r="D1897" t="s">
        <v>96</v>
      </c>
      <c r="F1897" s="6">
        <v>43890</v>
      </c>
      <c r="G1897">
        <v>13</v>
      </c>
      <c r="H1897">
        <v>3</v>
      </c>
      <c r="I1897">
        <v>26</v>
      </c>
      <c r="J1897">
        <v>13</v>
      </c>
      <c r="K1897">
        <v>2</v>
      </c>
      <c r="L1897">
        <v>-2</v>
      </c>
      <c r="M1897" t="str">
        <f>VLOOKUP(D1897,StateLookup!A:A,1,FALSE)</f>
        <v>North Carolina</v>
      </c>
    </row>
    <row r="1898" spans="1:13" x14ac:dyDescent="0.25">
      <c r="A1898" t="str">
        <f t="shared" si="29"/>
        <v>43891North Carolina</v>
      </c>
      <c r="B1898" t="s">
        <v>147</v>
      </c>
      <c r="C1898" t="s">
        <v>148</v>
      </c>
      <c r="D1898" t="s">
        <v>96</v>
      </c>
      <c r="F1898" s="6">
        <v>43891</v>
      </c>
      <c r="G1898">
        <v>14</v>
      </c>
      <c r="H1898">
        <v>5</v>
      </c>
      <c r="I1898">
        <v>22</v>
      </c>
      <c r="J1898">
        <v>11</v>
      </c>
      <c r="K1898">
        <v>2</v>
      </c>
      <c r="L1898">
        <v>-2</v>
      </c>
      <c r="M1898" t="str">
        <f>VLOOKUP(D1898,StateLookup!A:A,1,FALSE)</f>
        <v>North Carolina</v>
      </c>
    </row>
    <row r="1899" spans="1:13" x14ac:dyDescent="0.25">
      <c r="A1899" t="str">
        <f t="shared" si="29"/>
        <v>43892North Carolina</v>
      </c>
      <c r="B1899" t="s">
        <v>147</v>
      </c>
      <c r="C1899" t="s">
        <v>148</v>
      </c>
      <c r="D1899" t="s">
        <v>96</v>
      </c>
      <c r="F1899" s="6">
        <v>43892</v>
      </c>
      <c r="G1899">
        <v>10</v>
      </c>
      <c r="H1899">
        <v>6</v>
      </c>
      <c r="I1899">
        <v>31</v>
      </c>
      <c r="J1899">
        <v>7</v>
      </c>
      <c r="K1899">
        <v>3</v>
      </c>
      <c r="L1899">
        <v>-2</v>
      </c>
      <c r="M1899" t="str">
        <f>VLOOKUP(D1899,StateLookup!A:A,1,FALSE)</f>
        <v>North Carolina</v>
      </c>
    </row>
    <row r="1900" spans="1:13" x14ac:dyDescent="0.25">
      <c r="A1900" t="str">
        <f t="shared" si="29"/>
        <v>43893North Carolina</v>
      </c>
      <c r="B1900" t="s">
        <v>147</v>
      </c>
      <c r="C1900" t="s">
        <v>148</v>
      </c>
      <c r="D1900" t="s">
        <v>96</v>
      </c>
      <c r="F1900" s="6">
        <v>43893</v>
      </c>
      <c r="G1900">
        <v>13</v>
      </c>
      <c r="H1900">
        <v>9</v>
      </c>
      <c r="I1900">
        <v>24</v>
      </c>
      <c r="J1900">
        <v>3</v>
      </c>
      <c r="K1900">
        <v>2</v>
      </c>
      <c r="L1900">
        <v>0</v>
      </c>
      <c r="M1900" t="str">
        <f>VLOOKUP(D1900,StateLookup!A:A,1,FALSE)</f>
        <v>North Carolina</v>
      </c>
    </row>
    <row r="1901" spans="1:13" x14ac:dyDescent="0.25">
      <c r="A1901" t="str">
        <f t="shared" si="29"/>
        <v>43894North Carolina</v>
      </c>
      <c r="B1901" t="s">
        <v>147</v>
      </c>
      <c r="C1901" t="s">
        <v>148</v>
      </c>
      <c r="D1901" t="s">
        <v>96</v>
      </c>
      <c r="F1901" s="6">
        <v>43894</v>
      </c>
      <c r="G1901">
        <v>9</v>
      </c>
      <c r="H1901">
        <v>5</v>
      </c>
      <c r="I1901">
        <v>14</v>
      </c>
      <c r="J1901">
        <v>3</v>
      </c>
      <c r="K1901">
        <v>2</v>
      </c>
      <c r="L1901">
        <v>-1</v>
      </c>
      <c r="M1901" t="str">
        <f>VLOOKUP(D1901,StateLookup!A:A,1,FALSE)</f>
        <v>North Carolina</v>
      </c>
    </row>
    <row r="1902" spans="1:13" x14ac:dyDescent="0.25">
      <c r="A1902" t="str">
        <f t="shared" si="29"/>
        <v>43895North Carolina</v>
      </c>
      <c r="B1902" t="s">
        <v>147</v>
      </c>
      <c r="C1902" t="s">
        <v>148</v>
      </c>
      <c r="D1902" t="s">
        <v>96</v>
      </c>
      <c r="F1902" s="6">
        <v>43895</v>
      </c>
      <c r="G1902">
        <v>6</v>
      </c>
      <c r="H1902">
        <v>4</v>
      </c>
      <c r="I1902">
        <v>-4</v>
      </c>
      <c r="J1902">
        <v>2</v>
      </c>
      <c r="K1902">
        <v>1</v>
      </c>
      <c r="L1902">
        <v>0</v>
      </c>
      <c r="M1902" t="str">
        <f>VLOOKUP(D1902,StateLookup!A:A,1,FALSE)</f>
        <v>North Carolina</v>
      </c>
    </row>
    <row r="1903" spans="1:13" x14ac:dyDescent="0.25">
      <c r="A1903" t="str">
        <f t="shared" si="29"/>
        <v>43896North Carolina</v>
      </c>
      <c r="B1903" t="s">
        <v>147</v>
      </c>
      <c r="C1903" t="s">
        <v>148</v>
      </c>
      <c r="D1903" t="s">
        <v>96</v>
      </c>
      <c r="F1903" s="6">
        <v>43896</v>
      </c>
      <c r="G1903">
        <v>6</v>
      </c>
      <c r="H1903">
        <v>2</v>
      </c>
      <c r="I1903">
        <v>19</v>
      </c>
      <c r="J1903">
        <v>6</v>
      </c>
      <c r="K1903">
        <v>2</v>
      </c>
      <c r="L1903">
        <v>-1</v>
      </c>
      <c r="M1903" t="str">
        <f>VLOOKUP(D1903,StateLookup!A:A,1,FALSE)</f>
        <v>North Carolina</v>
      </c>
    </row>
    <row r="1904" spans="1:13" x14ac:dyDescent="0.25">
      <c r="A1904" t="str">
        <f t="shared" si="29"/>
        <v>43897North Carolina</v>
      </c>
      <c r="B1904" t="s">
        <v>147</v>
      </c>
      <c r="C1904" t="s">
        <v>148</v>
      </c>
      <c r="D1904" t="s">
        <v>96</v>
      </c>
      <c r="F1904" s="6">
        <v>43897</v>
      </c>
      <c r="G1904">
        <v>9</v>
      </c>
      <c r="H1904">
        <v>4</v>
      </c>
      <c r="I1904">
        <v>49</v>
      </c>
      <c r="J1904">
        <v>8</v>
      </c>
      <c r="K1904">
        <v>2</v>
      </c>
      <c r="L1904">
        <v>-2</v>
      </c>
      <c r="M1904" t="str">
        <f>VLOOKUP(D1904,StateLookup!A:A,1,FALSE)</f>
        <v>North Carolina</v>
      </c>
    </row>
    <row r="1905" spans="1:13" x14ac:dyDescent="0.25">
      <c r="A1905" t="str">
        <f t="shared" si="29"/>
        <v>43898North Carolina</v>
      </c>
      <c r="B1905" t="s">
        <v>147</v>
      </c>
      <c r="C1905" t="s">
        <v>148</v>
      </c>
      <c r="D1905" t="s">
        <v>96</v>
      </c>
      <c r="F1905" s="6">
        <v>43898</v>
      </c>
      <c r="G1905">
        <v>9</v>
      </c>
      <c r="H1905">
        <v>4</v>
      </c>
      <c r="I1905">
        <v>41</v>
      </c>
      <c r="J1905">
        <v>8</v>
      </c>
      <c r="K1905">
        <v>0</v>
      </c>
      <c r="L1905">
        <v>-1</v>
      </c>
      <c r="M1905" t="str">
        <f>VLOOKUP(D1905,StateLookup!A:A,1,FALSE)</f>
        <v>North Carolina</v>
      </c>
    </row>
    <row r="1906" spans="1:13" x14ac:dyDescent="0.25">
      <c r="A1906" t="str">
        <f t="shared" si="29"/>
        <v>43899North Carolina</v>
      </c>
      <c r="B1906" t="s">
        <v>147</v>
      </c>
      <c r="C1906" t="s">
        <v>148</v>
      </c>
      <c r="D1906" t="s">
        <v>96</v>
      </c>
      <c r="F1906" s="6">
        <v>43899</v>
      </c>
      <c r="G1906">
        <v>8</v>
      </c>
      <c r="H1906">
        <v>7</v>
      </c>
      <c r="I1906">
        <v>65</v>
      </c>
      <c r="J1906">
        <v>4</v>
      </c>
      <c r="K1906">
        <v>0</v>
      </c>
      <c r="L1906">
        <v>-1</v>
      </c>
      <c r="M1906" t="str">
        <f>VLOOKUP(D1906,StateLookup!A:A,1,FALSE)</f>
        <v>North Carolina</v>
      </c>
    </row>
    <row r="1907" spans="1:13" x14ac:dyDescent="0.25">
      <c r="A1907" t="str">
        <f t="shared" si="29"/>
        <v>43900North Carolina</v>
      </c>
      <c r="B1907" t="s">
        <v>147</v>
      </c>
      <c r="C1907" t="s">
        <v>148</v>
      </c>
      <c r="D1907" t="s">
        <v>96</v>
      </c>
      <c r="F1907" s="6">
        <v>43900</v>
      </c>
      <c r="G1907">
        <v>7</v>
      </c>
      <c r="H1907">
        <v>7</v>
      </c>
      <c r="I1907">
        <v>37</v>
      </c>
      <c r="J1907">
        <v>1</v>
      </c>
      <c r="K1907">
        <v>1</v>
      </c>
      <c r="L1907">
        <v>0</v>
      </c>
      <c r="M1907" t="str">
        <f>VLOOKUP(D1907,StateLookup!A:A,1,FALSE)</f>
        <v>North Carolina</v>
      </c>
    </row>
    <row r="1908" spans="1:13" x14ac:dyDescent="0.25">
      <c r="A1908" t="str">
        <f t="shared" si="29"/>
        <v>43901North Carolina</v>
      </c>
      <c r="B1908" t="s">
        <v>147</v>
      </c>
      <c r="C1908" t="s">
        <v>148</v>
      </c>
      <c r="D1908" t="s">
        <v>96</v>
      </c>
      <c r="F1908" s="6">
        <v>43901</v>
      </c>
      <c r="G1908">
        <v>8</v>
      </c>
      <c r="H1908">
        <v>7</v>
      </c>
      <c r="I1908">
        <v>51</v>
      </c>
      <c r="J1908">
        <v>2</v>
      </c>
      <c r="K1908">
        <v>0</v>
      </c>
      <c r="L1908">
        <v>-1</v>
      </c>
      <c r="M1908" t="str">
        <f>VLOOKUP(D1908,StateLookup!A:A,1,FALSE)</f>
        <v>North Carolina</v>
      </c>
    </row>
    <row r="1909" spans="1:13" x14ac:dyDescent="0.25">
      <c r="A1909" t="str">
        <f t="shared" si="29"/>
        <v>43902North Carolina</v>
      </c>
      <c r="B1909" t="s">
        <v>147</v>
      </c>
      <c r="C1909" t="s">
        <v>148</v>
      </c>
      <c r="D1909" t="s">
        <v>96</v>
      </c>
      <c r="F1909" s="6">
        <v>43902</v>
      </c>
      <c r="G1909">
        <v>9</v>
      </c>
      <c r="H1909">
        <v>18</v>
      </c>
      <c r="I1909">
        <v>44</v>
      </c>
      <c r="J1909">
        <v>-1</v>
      </c>
      <c r="K1909">
        <v>-2</v>
      </c>
      <c r="L1909">
        <v>0</v>
      </c>
      <c r="M1909" t="str">
        <f>VLOOKUP(D1909,StateLookup!A:A,1,FALSE)</f>
        <v>North Carolina</v>
      </c>
    </row>
    <row r="1910" spans="1:13" x14ac:dyDescent="0.25">
      <c r="A1910" t="str">
        <f t="shared" si="29"/>
        <v>43903North Carolina</v>
      </c>
      <c r="B1910" t="s">
        <v>147</v>
      </c>
      <c r="C1910" t="s">
        <v>148</v>
      </c>
      <c r="D1910" t="s">
        <v>96</v>
      </c>
      <c r="F1910" s="6">
        <v>43903</v>
      </c>
      <c r="G1910">
        <v>5</v>
      </c>
      <c r="H1910">
        <v>24</v>
      </c>
      <c r="I1910">
        <v>37</v>
      </c>
      <c r="J1910">
        <v>-4</v>
      </c>
      <c r="K1910">
        <v>-3</v>
      </c>
      <c r="L1910">
        <v>0</v>
      </c>
      <c r="M1910" t="str">
        <f>VLOOKUP(D1910,StateLookup!A:A,1,FALSE)</f>
        <v>North Carolina</v>
      </c>
    </row>
    <row r="1911" spans="1:13" x14ac:dyDescent="0.25">
      <c r="A1911" t="str">
        <f t="shared" si="29"/>
        <v>43904North Carolina</v>
      </c>
      <c r="B1911" t="s">
        <v>147</v>
      </c>
      <c r="C1911" t="s">
        <v>148</v>
      </c>
      <c r="D1911" t="s">
        <v>96</v>
      </c>
      <c r="F1911" s="6">
        <v>43904</v>
      </c>
      <c r="G1911">
        <v>-1</v>
      </c>
      <c r="H1911">
        <v>17</v>
      </c>
      <c r="I1911">
        <v>57</v>
      </c>
      <c r="J1911">
        <v>-4</v>
      </c>
      <c r="K1911">
        <v>0</v>
      </c>
      <c r="L1911">
        <v>1</v>
      </c>
      <c r="M1911" t="str">
        <f>VLOOKUP(D1911,StateLookup!A:A,1,FALSE)</f>
        <v>North Carolina</v>
      </c>
    </row>
    <row r="1912" spans="1:13" x14ac:dyDescent="0.25">
      <c r="A1912" t="str">
        <f t="shared" si="29"/>
        <v>43905North Carolina</v>
      </c>
      <c r="B1912" t="s">
        <v>147</v>
      </c>
      <c r="C1912" t="s">
        <v>148</v>
      </c>
      <c r="D1912" t="s">
        <v>96</v>
      </c>
      <c r="F1912" s="6">
        <v>43905</v>
      </c>
      <c r="G1912">
        <v>-8</v>
      </c>
      <c r="H1912">
        <v>13</v>
      </c>
      <c r="I1912">
        <v>-3</v>
      </c>
      <c r="J1912">
        <v>-14</v>
      </c>
      <c r="K1912">
        <v>-9</v>
      </c>
      <c r="L1912">
        <v>3</v>
      </c>
      <c r="M1912" t="str">
        <f>VLOOKUP(D1912,StateLookup!A:A,1,FALSE)</f>
        <v>North Carolina</v>
      </c>
    </row>
    <row r="1913" spans="1:13" x14ac:dyDescent="0.25">
      <c r="A1913" t="str">
        <f t="shared" si="29"/>
        <v>43906North Carolina</v>
      </c>
      <c r="B1913" t="s">
        <v>147</v>
      </c>
      <c r="C1913" t="s">
        <v>148</v>
      </c>
      <c r="D1913" t="s">
        <v>96</v>
      </c>
      <c r="F1913" s="6">
        <v>43906</v>
      </c>
      <c r="G1913">
        <v>-4</v>
      </c>
      <c r="H1913">
        <v>21</v>
      </c>
      <c r="I1913">
        <v>22</v>
      </c>
      <c r="J1913">
        <v>-15</v>
      </c>
      <c r="K1913">
        <v>-15</v>
      </c>
      <c r="L1913">
        <v>5</v>
      </c>
      <c r="M1913" t="str">
        <f>VLOOKUP(D1913,StateLookup!A:A,1,FALSE)</f>
        <v>North Carolina</v>
      </c>
    </row>
    <row r="1914" spans="1:13" x14ac:dyDescent="0.25">
      <c r="A1914" t="str">
        <f t="shared" si="29"/>
        <v>43907North Carolina</v>
      </c>
      <c r="B1914" t="s">
        <v>147</v>
      </c>
      <c r="C1914" t="s">
        <v>148</v>
      </c>
      <c r="D1914" t="s">
        <v>96</v>
      </c>
      <c r="F1914" s="6">
        <v>43907</v>
      </c>
      <c r="G1914">
        <v>-13</v>
      </c>
      <c r="H1914">
        <v>19</v>
      </c>
      <c r="I1914">
        <v>14</v>
      </c>
      <c r="J1914">
        <v>-18</v>
      </c>
      <c r="K1914">
        <v>-20</v>
      </c>
      <c r="L1914">
        <v>9</v>
      </c>
      <c r="M1914" t="str">
        <f>VLOOKUP(D1914,StateLookup!A:A,1,FALSE)</f>
        <v>North Carolina</v>
      </c>
    </row>
    <row r="1915" spans="1:13" x14ac:dyDescent="0.25">
      <c r="A1915" t="str">
        <f t="shared" si="29"/>
        <v>43908North Carolina</v>
      </c>
      <c r="B1915" t="s">
        <v>147</v>
      </c>
      <c r="C1915" t="s">
        <v>148</v>
      </c>
      <c r="D1915" t="s">
        <v>96</v>
      </c>
      <c r="F1915" s="6">
        <v>43908</v>
      </c>
      <c r="G1915">
        <v>-22</v>
      </c>
      <c r="H1915">
        <v>9</v>
      </c>
      <c r="I1915">
        <v>28</v>
      </c>
      <c r="J1915">
        <v>-23</v>
      </c>
      <c r="K1915">
        <v>-25</v>
      </c>
      <c r="L1915">
        <v>10</v>
      </c>
      <c r="M1915" t="str">
        <f>VLOOKUP(D1915,StateLookup!A:A,1,FALSE)</f>
        <v>North Carolina</v>
      </c>
    </row>
    <row r="1916" spans="1:13" x14ac:dyDescent="0.25">
      <c r="A1916" t="str">
        <f t="shared" si="29"/>
        <v>43909North Carolina</v>
      </c>
      <c r="B1916" t="s">
        <v>147</v>
      </c>
      <c r="C1916" t="s">
        <v>148</v>
      </c>
      <c r="D1916" t="s">
        <v>96</v>
      </c>
      <c r="F1916" s="6">
        <v>43909</v>
      </c>
      <c r="G1916">
        <v>-23</v>
      </c>
      <c r="H1916">
        <v>10</v>
      </c>
      <c r="I1916">
        <v>42</v>
      </c>
      <c r="J1916">
        <v>-28</v>
      </c>
      <c r="K1916">
        <v>-27</v>
      </c>
      <c r="L1916">
        <v>11</v>
      </c>
      <c r="M1916" t="str">
        <f>VLOOKUP(D1916,StateLookup!A:A,1,FALSE)</f>
        <v>North Carolina</v>
      </c>
    </row>
    <row r="1917" spans="1:13" x14ac:dyDescent="0.25">
      <c r="A1917" t="str">
        <f t="shared" si="29"/>
        <v>43910North Carolina</v>
      </c>
      <c r="B1917" t="s">
        <v>147</v>
      </c>
      <c r="C1917" t="s">
        <v>148</v>
      </c>
      <c r="D1917" t="s">
        <v>96</v>
      </c>
      <c r="F1917" s="6">
        <v>43910</v>
      </c>
      <c r="G1917">
        <v>-25</v>
      </c>
      <c r="H1917">
        <v>10</v>
      </c>
      <c r="I1917">
        <v>63</v>
      </c>
      <c r="J1917">
        <v>-29</v>
      </c>
      <c r="K1917">
        <v>-28</v>
      </c>
      <c r="L1917">
        <v>11</v>
      </c>
      <c r="M1917" t="str">
        <f>VLOOKUP(D1917,StateLookup!A:A,1,FALSE)</f>
        <v>North Carolina</v>
      </c>
    </row>
    <row r="1918" spans="1:13" x14ac:dyDescent="0.25">
      <c r="A1918" t="str">
        <f t="shared" si="29"/>
        <v>43911North Carolina</v>
      </c>
      <c r="B1918" t="s">
        <v>147</v>
      </c>
      <c r="C1918" t="s">
        <v>148</v>
      </c>
      <c r="D1918" t="s">
        <v>96</v>
      </c>
      <c r="F1918" s="6">
        <v>43911</v>
      </c>
      <c r="G1918">
        <v>-32</v>
      </c>
      <c r="H1918">
        <v>2</v>
      </c>
      <c r="I1918">
        <v>45</v>
      </c>
      <c r="J1918">
        <v>-29</v>
      </c>
      <c r="K1918">
        <v>-19</v>
      </c>
      <c r="L1918">
        <v>8</v>
      </c>
      <c r="M1918" t="str">
        <f>VLOOKUP(D1918,StateLookup!A:A,1,FALSE)</f>
        <v>North Carolina</v>
      </c>
    </row>
    <row r="1919" spans="1:13" x14ac:dyDescent="0.25">
      <c r="A1919" t="str">
        <f t="shared" si="29"/>
        <v>43912North Carolina</v>
      </c>
      <c r="B1919" t="s">
        <v>147</v>
      </c>
      <c r="C1919" t="s">
        <v>148</v>
      </c>
      <c r="D1919" t="s">
        <v>96</v>
      </c>
      <c r="F1919" s="6">
        <v>43912</v>
      </c>
      <c r="G1919">
        <v>-39</v>
      </c>
      <c r="H1919">
        <v>-10</v>
      </c>
      <c r="I1919">
        <v>-7</v>
      </c>
      <c r="J1919">
        <v>-42</v>
      </c>
      <c r="K1919">
        <v>-29</v>
      </c>
      <c r="L1919">
        <v>9</v>
      </c>
      <c r="M1919" t="str">
        <f>VLOOKUP(D1919,StateLookup!A:A,1,FALSE)</f>
        <v>North Carolina</v>
      </c>
    </row>
    <row r="1920" spans="1:13" x14ac:dyDescent="0.25">
      <c r="A1920" t="str">
        <f t="shared" si="29"/>
        <v>43913North Carolina</v>
      </c>
      <c r="B1920" t="s">
        <v>147</v>
      </c>
      <c r="C1920" t="s">
        <v>148</v>
      </c>
      <c r="D1920" t="s">
        <v>96</v>
      </c>
      <c r="F1920" s="6">
        <v>43913</v>
      </c>
      <c r="G1920">
        <v>-32</v>
      </c>
      <c r="H1920">
        <v>-5</v>
      </c>
      <c r="I1920">
        <v>-17</v>
      </c>
      <c r="J1920">
        <v>-41</v>
      </c>
      <c r="K1920">
        <v>-33</v>
      </c>
      <c r="L1920">
        <v>14</v>
      </c>
      <c r="M1920" t="str">
        <f>VLOOKUP(D1920,StateLookup!A:A,1,FALSE)</f>
        <v>North Carolina</v>
      </c>
    </row>
    <row r="1921" spans="1:13" x14ac:dyDescent="0.25">
      <c r="A1921" t="str">
        <f t="shared" si="29"/>
        <v>43914North Carolina</v>
      </c>
      <c r="B1921" t="s">
        <v>147</v>
      </c>
      <c r="C1921" t="s">
        <v>148</v>
      </c>
      <c r="D1921" t="s">
        <v>96</v>
      </c>
      <c r="F1921" s="6">
        <v>43914</v>
      </c>
      <c r="G1921">
        <v>-31</v>
      </c>
      <c r="H1921">
        <v>-4</v>
      </c>
      <c r="I1921">
        <v>-8</v>
      </c>
      <c r="J1921">
        <v>-38</v>
      </c>
      <c r="K1921">
        <v>-34</v>
      </c>
      <c r="L1921">
        <v>15</v>
      </c>
      <c r="M1921" t="str">
        <f>VLOOKUP(D1921,StateLookup!A:A,1,FALSE)</f>
        <v>North Carolina</v>
      </c>
    </row>
    <row r="1922" spans="1:13" x14ac:dyDescent="0.25">
      <c r="A1922" t="str">
        <f t="shared" si="29"/>
        <v>43915North Carolina</v>
      </c>
      <c r="B1922" t="s">
        <v>147</v>
      </c>
      <c r="C1922" t="s">
        <v>148</v>
      </c>
      <c r="D1922" t="s">
        <v>96</v>
      </c>
      <c r="F1922" s="6">
        <v>43915</v>
      </c>
      <c r="G1922">
        <v>-28</v>
      </c>
      <c r="H1922">
        <v>-1</v>
      </c>
      <c r="I1922">
        <v>5</v>
      </c>
      <c r="J1922">
        <v>-39</v>
      </c>
      <c r="K1922">
        <v>-36</v>
      </c>
      <c r="L1922">
        <v>15</v>
      </c>
      <c r="M1922" t="str">
        <f>VLOOKUP(D1922,StateLookup!A:A,1,FALSE)</f>
        <v>North Carolina</v>
      </c>
    </row>
    <row r="1923" spans="1:13" x14ac:dyDescent="0.25">
      <c r="A1923" t="str">
        <f t="shared" ref="A1923:A1986" si="30">F1923&amp;D1923</f>
        <v>43916North Carolina</v>
      </c>
      <c r="B1923" t="s">
        <v>147</v>
      </c>
      <c r="C1923" t="s">
        <v>148</v>
      </c>
      <c r="D1923" t="s">
        <v>96</v>
      </c>
      <c r="F1923" s="6">
        <v>43916</v>
      </c>
      <c r="G1923">
        <v>-35</v>
      </c>
      <c r="H1923">
        <v>-7</v>
      </c>
      <c r="I1923">
        <v>11</v>
      </c>
      <c r="J1923">
        <v>-43</v>
      </c>
      <c r="K1923">
        <v>-38</v>
      </c>
      <c r="L1923">
        <v>16</v>
      </c>
      <c r="M1923" t="str">
        <f>VLOOKUP(D1923,StateLookup!A:A,1,FALSE)</f>
        <v>North Carolina</v>
      </c>
    </row>
    <row r="1924" spans="1:13" x14ac:dyDescent="0.25">
      <c r="A1924" t="str">
        <f t="shared" si="30"/>
        <v>43917North Carolina</v>
      </c>
      <c r="B1924" t="s">
        <v>147</v>
      </c>
      <c r="C1924" t="s">
        <v>148</v>
      </c>
      <c r="D1924" t="s">
        <v>96</v>
      </c>
      <c r="F1924" s="6">
        <v>43917</v>
      </c>
      <c r="G1924">
        <v>-35</v>
      </c>
      <c r="H1924">
        <v>-6</v>
      </c>
      <c r="I1924">
        <v>38</v>
      </c>
      <c r="J1924">
        <v>-45</v>
      </c>
      <c r="K1924">
        <v>-39</v>
      </c>
      <c r="L1924">
        <v>16</v>
      </c>
      <c r="M1924" t="str">
        <f>VLOOKUP(D1924,StateLookup!A:A,1,FALSE)</f>
        <v>North Carolina</v>
      </c>
    </row>
    <row r="1925" spans="1:13" x14ac:dyDescent="0.25">
      <c r="A1925" t="str">
        <f t="shared" si="30"/>
        <v>43918North Carolina</v>
      </c>
      <c r="B1925" t="s">
        <v>147</v>
      </c>
      <c r="C1925" t="s">
        <v>148</v>
      </c>
      <c r="D1925" t="s">
        <v>96</v>
      </c>
      <c r="F1925" s="6">
        <v>43918</v>
      </c>
      <c r="G1925">
        <v>-40</v>
      </c>
      <c r="H1925">
        <v>-10</v>
      </c>
      <c r="I1925">
        <v>38</v>
      </c>
      <c r="J1925">
        <v>-44</v>
      </c>
      <c r="K1925">
        <v>-29</v>
      </c>
      <c r="L1925">
        <v>10</v>
      </c>
      <c r="M1925" t="str">
        <f>VLOOKUP(D1925,StateLookup!A:A,1,FALSE)</f>
        <v>North Carolina</v>
      </c>
    </row>
    <row r="1926" spans="1:13" x14ac:dyDescent="0.25">
      <c r="A1926" t="str">
        <f t="shared" si="30"/>
        <v>43919North Carolina</v>
      </c>
      <c r="B1926" t="s">
        <v>147</v>
      </c>
      <c r="C1926" t="s">
        <v>148</v>
      </c>
      <c r="D1926" t="s">
        <v>96</v>
      </c>
      <c r="F1926" s="6">
        <v>43919</v>
      </c>
      <c r="G1926">
        <v>-40</v>
      </c>
      <c r="H1926">
        <v>-15</v>
      </c>
      <c r="I1926">
        <v>13</v>
      </c>
      <c r="J1926">
        <v>-51</v>
      </c>
      <c r="K1926">
        <v>-35</v>
      </c>
      <c r="L1926">
        <v>10</v>
      </c>
      <c r="M1926" t="str">
        <f>VLOOKUP(D1926,StateLookup!A:A,1,FALSE)</f>
        <v>North Carolina</v>
      </c>
    </row>
    <row r="1927" spans="1:13" x14ac:dyDescent="0.25">
      <c r="A1927" t="str">
        <f t="shared" si="30"/>
        <v>43920North Carolina</v>
      </c>
      <c r="B1927" t="s">
        <v>147</v>
      </c>
      <c r="C1927" t="s">
        <v>148</v>
      </c>
      <c r="D1927" t="s">
        <v>96</v>
      </c>
      <c r="F1927" s="6">
        <v>43920</v>
      </c>
      <c r="G1927">
        <v>-34</v>
      </c>
      <c r="H1927">
        <v>-10</v>
      </c>
      <c r="I1927">
        <v>23</v>
      </c>
      <c r="J1927">
        <v>-45</v>
      </c>
      <c r="K1927">
        <v>-41</v>
      </c>
      <c r="L1927">
        <v>15</v>
      </c>
      <c r="M1927" t="str">
        <f>VLOOKUP(D1927,StateLookup!A:A,1,FALSE)</f>
        <v>North Carolina</v>
      </c>
    </row>
    <row r="1928" spans="1:13" x14ac:dyDescent="0.25">
      <c r="A1928" t="str">
        <f t="shared" si="30"/>
        <v>43921North Carolina</v>
      </c>
      <c r="B1928" t="s">
        <v>147</v>
      </c>
      <c r="C1928" t="s">
        <v>148</v>
      </c>
      <c r="D1928" t="s">
        <v>96</v>
      </c>
      <c r="F1928" s="6">
        <v>43921</v>
      </c>
      <c r="G1928">
        <v>-40</v>
      </c>
      <c r="H1928">
        <v>-17</v>
      </c>
      <c r="I1928">
        <v>-18</v>
      </c>
      <c r="J1928">
        <v>-46</v>
      </c>
      <c r="K1928">
        <v>-44</v>
      </c>
      <c r="L1928">
        <v>19</v>
      </c>
      <c r="M1928" t="str">
        <f>VLOOKUP(D1928,StateLookup!A:A,1,FALSE)</f>
        <v>North Carolina</v>
      </c>
    </row>
    <row r="1929" spans="1:13" x14ac:dyDescent="0.25">
      <c r="A1929" t="str">
        <f t="shared" si="30"/>
        <v>43922North Carolina</v>
      </c>
      <c r="B1929" t="s">
        <v>147</v>
      </c>
      <c r="C1929" t="s">
        <v>148</v>
      </c>
      <c r="D1929" t="s">
        <v>96</v>
      </c>
      <c r="F1929" s="6">
        <v>43922</v>
      </c>
      <c r="G1929">
        <v>-38</v>
      </c>
      <c r="H1929">
        <v>-13</v>
      </c>
      <c r="I1929">
        <v>-14</v>
      </c>
      <c r="J1929">
        <v>-45</v>
      </c>
      <c r="K1929">
        <v>-45</v>
      </c>
      <c r="L1929">
        <v>18</v>
      </c>
      <c r="M1929" t="str">
        <f>VLOOKUP(D1929,StateLookup!A:A,1,FALSE)</f>
        <v>North Carolina</v>
      </c>
    </row>
    <row r="1930" spans="1:13" x14ac:dyDescent="0.25">
      <c r="A1930" t="str">
        <f t="shared" si="30"/>
        <v>43923North Carolina</v>
      </c>
      <c r="B1930" t="s">
        <v>147</v>
      </c>
      <c r="C1930" t="s">
        <v>148</v>
      </c>
      <c r="D1930" t="s">
        <v>96</v>
      </c>
      <c r="F1930" s="6">
        <v>43923</v>
      </c>
      <c r="G1930">
        <v>-37</v>
      </c>
      <c r="H1930">
        <v>-11</v>
      </c>
      <c r="I1930">
        <v>7</v>
      </c>
      <c r="J1930">
        <v>-47</v>
      </c>
      <c r="K1930">
        <v>-45</v>
      </c>
      <c r="L1930">
        <v>18</v>
      </c>
      <c r="M1930" t="str">
        <f>VLOOKUP(D1930,StateLookup!A:A,1,FALSE)</f>
        <v>North Carolina</v>
      </c>
    </row>
    <row r="1931" spans="1:13" x14ac:dyDescent="0.25">
      <c r="A1931" t="str">
        <f t="shared" si="30"/>
        <v>43924North Carolina</v>
      </c>
      <c r="B1931" t="s">
        <v>147</v>
      </c>
      <c r="C1931" t="s">
        <v>148</v>
      </c>
      <c r="D1931" t="s">
        <v>96</v>
      </c>
      <c r="F1931" s="6">
        <v>43924</v>
      </c>
      <c r="G1931">
        <v>-34</v>
      </c>
      <c r="H1931">
        <v>-5</v>
      </c>
      <c r="I1931">
        <v>26</v>
      </c>
      <c r="J1931">
        <v>-46</v>
      </c>
      <c r="K1931">
        <v>-44</v>
      </c>
      <c r="L1931">
        <v>17</v>
      </c>
      <c r="M1931" t="str">
        <f>VLOOKUP(D1931,StateLookup!A:A,1,FALSE)</f>
        <v>North Carolina</v>
      </c>
    </row>
    <row r="1932" spans="1:13" x14ac:dyDescent="0.25">
      <c r="A1932" t="str">
        <f t="shared" si="30"/>
        <v>43925North Carolina</v>
      </c>
      <c r="B1932" t="s">
        <v>147</v>
      </c>
      <c r="C1932" t="s">
        <v>148</v>
      </c>
      <c r="D1932" t="s">
        <v>96</v>
      </c>
      <c r="F1932" s="6">
        <v>43925</v>
      </c>
      <c r="G1932">
        <v>-41</v>
      </c>
      <c r="H1932">
        <v>-11</v>
      </c>
      <c r="I1932">
        <v>21</v>
      </c>
      <c r="J1932">
        <v>-48</v>
      </c>
      <c r="K1932">
        <v>-32</v>
      </c>
      <c r="L1932">
        <v>12</v>
      </c>
      <c r="M1932" t="str">
        <f>VLOOKUP(D1932,StateLookup!A:A,1,FALSE)</f>
        <v>North Carolina</v>
      </c>
    </row>
    <row r="1933" spans="1:13" x14ac:dyDescent="0.25">
      <c r="A1933" t="str">
        <f t="shared" si="30"/>
        <v>43926North Carolina</v>
      </c>
      <c r="B1933" t="s">
        <v>147</v>
      </c>
      <c r="C1933" t="s">
        <v>148</v>
      </c>
      <c r="D1933" t="s">
        <v>96</v>
      </c>
      <c r="F1933" s="6">
        <v>43926</v>
      </c>
      <c r="G1933">
        <v>-43</v>
      </c>
      <c r="H1933">
        <v>-14</v>
      </c>
      <c r="I1933">
        <v>5</v>
      </c>
      <c r="J1933">
        <v>-55</v>
      </c>
      <c r="K1933">
        <v>-38</v>
      </c>
      <c r="L1933">
        <v>11</v>
      </c>
      <c r="M1933" t="str">
        <f>VLOOKUP(D1933,StateLookup!A:A,1,FALSE)</f>
        <v>North Carolina</v>
      </c>
    </row>
    <row r="1934" spans="1:13" x14ac:dyDescent="0.25">
      <c r="A1934" t="str">
        <f t="shared" si="30"/>
        <v>43927North Carolina</v>
      </c>
      <c r="B1934" t="s">
        <v>147</v>
      </c>
      <c r="C1934" t="s">
        <v>148</v>
      </c>
      <c r="D1934" t="s">
        <v>96</v>
      </c>
      <c r="F1934" s="6">
        <v>43927</v>
      </c>
      <c r="G1934">
        <v>-36</v>
      </c>
      <c r="H1934">
        <v>-10</v>
      </c>
      <c r="I1934">
        <v>22</v>
      </c>
      <c r="J1934">
        <v>-46</v>
      </c>
      <c r="K1934">
        <v>-44</v>
      </c>
      <c r="L1934">
        <v>16</v>
      </c>
      <c r="M1934" t="str">
        <f>VLOOKUP(D1934,StateLookup!A:A,1,FALSE)</f>
        <v>North Carolina</v>
      </c>
    </row>
    <row r="1935" spans="1:13" x14ac:dyDescent="0.25">
      <c r="A1935" t="str">
        <f t="shared" si="30"/>
        <v>43928North Carolina</v>
      </c>
      <c r="B1935" t="s">
        <v>147</v>
      </c>
      <c r="C1935" t="s">
        <v>148</v>
      </c>
      <c r="D1935" t="s">
        <v>96</v>
      </c>
      <c r="F1935" s="6">
        <v>43928</v>
      </c>
      <c r="G1935">
        <v>-36</v>
      </c>
      <c r="H1935">
        <v>-9</v>
      </c>
      <c r="I1935">
        <v>24</v>
      </c>
      <c r="J1935">
        <v>-44</v>
      </c>
      <c r="K1935">
        <v>-45</v>
      </c>
      <c r="L1935">
        <v>18</v>
      </c>
      <c r="M1935" t="str">
        <f>VLOOKUP(D1935,StateLookup!A:A,1,FALSE)</f>
        <v>North Carolina</v>
      </c>
    </row>
    <row r="1936" spans="1:13" x14ac:dyDescent="0.25">
      <c r="A1936" t="str">
        <f t="shared" si="30"/>
        <v>43929North Carolina</v>
      </c>
      <c r="B1936" t="s">
        <v>147</v>
      </c>
      <c r="C1936" t="s">
        <v>148</v>
      </c>
      <c r="D1936" t="s">
        <v>96</v>
      </c>
      <c r="F1936" s="6">
        <v>43929</v>
      </c>
      <c r="G1936">
        <v>-36</v>
      </c>
      <c r="H1936">
        <v>-10</v>
      </c>
      <c r="I1936">
        <v>15</v>
      </c>
      <c r="J1936">
        <v>-44</v>
      </c>
      <c r="K1936">
        <v>-46</v>
      </c>
      <c r="L1936">
        <v>17</v>
      </c>
      <c r="M1936" t="str">
        <f>VLOOKUP(D1936,StateLookup!A:A,1,FALSE)</f>
        <v>North Carolina</v>
      </c>
    </row>
    <row r="1937" spans="1:13" x14ac:dyDescent="0.25">
      <c r="A1937" t="str">
        <f t="shared" si="30"/>
        <v>43930North Carolina</v>
      </c>
      <c r="B1937" t="s">
        <v>147</v>
      </c>
      <c r="C1937" t="s">
        <v>148</v>
      </c>
      <c r="D1937" t="s">
        <v>96</v>
      </c>
      <c r="F1937" s="6">
        <v>43930</v>
      </c>
      <c r="G1937">
        <v>-35</v>
      </c>
      <c r="H1937">
        <v>-5</v>
      </c>
      <c r="I1937">
        <v>11</v>
      </c>
      <c r="J1937">
        <v>-47</v>
      </c>
      <c r="K1937">
        <v>-47</v>
      </c>
      <c r="L1937">
        <v>18</v>
      </c>
      <c r="M1937" t="str">
        <f>VLOOKUP(D1937,StateLookup!A:A,1,FALSE)</f>
        <v>North Carolina</v>
      </c>
    </row>
    <row r="1938" spans="1:13" x14ac:dyDescent="0.25">
      <c r="A1938" t="str">
        <f t="shared" si="30"/>
        <v>43931North Carolina</v>
      </c>
      <c r="B1938" t="s">
        <v>147</v>
      </c>
      <c r="C1938" t="s">
        <v>148</v>
      </c>
      <c r="D1938" t="s">
        <v>96</v>
      </c>
      <c r="F1938" s="6">
        <v>43931</v>
      </c>
      <c r="G1938">
        <v>-36</v>
      </c>
      <c r="H1938">
        <v>-6</v>
      </c>
      <c r="I1938">
        <v>12</v>
      </c>
      <c r="J1938">
        <v>-52</v>
      </c>
      <c r="K1938">
        <v>-57</v>
      </c>
      <c r="L1938">
        <v>21</v>
      </c>
      <c r="M1938" t="str">
        <f>VLOOKUP(D1938,StateLookup!A:A,1,FALSE)</f>
        <v>North Carolina</v>
      </c>
    </row>
    <row r="1939" spans="1:13" x14ac:dyDescent="0.25">
      <c r="A1939" t="str">
        <f t="shared" si="30"/>
        <v>43932North Carolina</v>
      </c>
      <c r="B1939" t="s">
        <v>147</v>
      </c>
      <c r="C1939" t="s">
        <v>148</v>
      </c>
      <c r="D1939" t="s">
        <v>96</v>
      </c>
      <c r="F1939" s="6">
        <v>43932</v>
      </c>
      <c r="G1939">
        <v>-40</v>
      </c>
      <c r="H1939">
        <v>-5</v>
      </c>
      <c r="I1939">
        <v>20</v>
      </c>
      <c r="J1939">
        <v>-49</v>
      </c>
      <c r="K1939">
        <v>-35</v>
      </c>
      <c r="L1939">
        <v>11</v>
      </c>
      <c r="M1939" t="str">
        <f>VLOOKUP(D1939,StateLookup!A:A,1,FALSE)</f>
        <v>North Carolina</v>
      </c>
    </row>
    <row r="1940" spans="1:13" x14ac:dyDescent="0.25">
      <c r="A1940" t="str">
        <f t="shared" si="30"/>
        <v>43876North Dakota</v>
      </c>
      <c r="B1940" t="s">
        <v>147</v>
      </c>
      <c r="C1940" t="s">
        <v>148</v>
      </c>
      <c r="D1940" t="s">
        <v>97</v>
      </c>
      <c r="F1940" s="6">
        <v>43876</v>
      </c>
      <c r="G1940">
        <v>7</v>
      </c>
      <c r="H1940">
        <v>-2</v>
      </c>
      <c r="I1940">
        <v>-1</v>
      </c>
      <c r="J1940">
        <v>5</v>
      </c>
      <c r="K1940">
        <v>1</v>
      </c>
      <c r="L1940">
        <v>-1</v>
      </c>
      <c r="M1940" t="str">
        <f>VLOOKUP(D1940,StateLookup!A:A,1,FALSE)</f>
        <v>North Dakota</v>
      </c>
    </row>
    <row r="1941" spans="1:13" x14ac:dyDescent="0.25">
      <c r="A1941" t="str">
        <f t="shared" si="30"/>
        <v>43877North Dakota</v>
      </c>
      <c r="B1941" t="s">
        <v>147</v>
      </c>
      <c r="C1941" t="s">
        <v>148</v>
      </c>
      <c r="D1941" t="s">
        <v>97</v>
      </c>
      <c r="F1941" s="6">
        <v>43877</v>
      </c>
      <c r="G1941">
        <v>9</v>
      </c>
      <c r="H1941">
        <v>0</v>
      </c>
      <c r="I1941">
        <v>10</v>
      </c>
      <c r="J1941">
        <v>4</v>
      </c>
      <c r="K1941">
        <v>1</v>
      </c>
      <c r="L1941">
        <v>-1</v>
      </c>
      <c r="M1941" t="str">
        <f>VLOOKUP(D1941,StateLookup!A:A,1,FALSE)</f>
        <v>North Dakota</v>
      </c>
    </row>
    <row r="1942" spans="1:13" x14ac:dyDescent="0.25">
      <c r="A1942" t="str">
        <f t="shared" si="30"/>
        <v>43878North Dakota</v>
      </c>
      <c r="B1942" t="s">
        <v>147</v>
      </c>
      <c r="C1942" t="s">
        <v>148</v>
      </c>
      <c r="D1942" t="s">
        <v>97</v>
      </c>
      <c r="F1942" s="6">
        <v>43878</v>
      </c>
      <c r="G1942">
        <v>9</v>
      </c>
      <c r="H1942">
        <v>-3</v>
      </c>
      <c r="I1942">
        <v>4</v>
      </c>
      <c r="J1942">
        <v>1</v>
      </c>
      <c r="K1942">
        <v>-21</v>
      </c>
      <c r="L1942">
        <v>5</v>
      </c>
      <c r="M1942" t="str">
        <f>VLOOKUP(D1942,StateLookup!A:A,1,FALSE)</f>
        <v>North Dakota</v>
      </c>
    </row>
    <row r="1943" spans="1:13" x14ac:dyDescent="0.25">
      <c r="A1943" t="str">
        <f t="shared" si="30"/>
        <v>43879North Dakota</v>
      </c>
      <c r="B1943" t="s">
        <v>147</v>
      </c>
      <c r="C1943" t="s">
        <v>148</v>
      </c>
      <c r="D1943" t="s">
        <v>97</v>
      </c>
      <c r="F1943" s="6">
        <v>43879</v>
      </c>
      <c r="G1943">
        <v>-2</v>
      </c>
      <c r="H1943">
        <v>-4</v>
      </c>
      <c r="I1943">
        <v>-5</v>
      </c>
      <c r="J1943">
        <v>6</v>
      </c>
      <c r="K1943">
        <v>-1</v>
      </c>
      <c r="L1943">
        <v>1</v>
      </c>
      <c r="M1943" t="str">
        <f>VLOOKUP(D1943,StateLookup!A:A,1,FALSE)</f>
        <v>North Dakota</v>
      </c>
    </row>
    <row r="1944" spans="1:13" x14ac:dyDescent="0.25">
      <c r="A1944" t="str">
        <f t="shared" si="30"/>
        <v>43880North Dakota</v>
      </c>
      <c r="B1944" t="s">
        <v>147</v>
      </c>
      <c r="C1944" t="s">
        <v>148</v>
      </c>
      <c r="D1944" t="s">
        <v>97</v>
      </c>
      <c r="F1944" s="6">
        <v>43880</v>
      </c>
      <c r="G1944">
        <v>0</v>
      </c>
      <c r="H1944">
        <v>-4</v>
      </c>
      <c r="I1944">
        <v>-5</v>
      </c>
      <c r="J1944">
        <v>9</v>
      </c>
      <c r="K1944">
        <v>1</v>
      </c>
      <c r="L1944">
        <v>1</v>
      </c>
      <c r="M1944" t="str">
        <f>VLOOKUP(D1944,StateLookup!A:A,1,FALSE)</f>
        <v>North Dakota</v>
      </c>
    </row>
    <row r="1945" spans="1:13" x14ac:dyDescent="0.25">
      <c r="A1945" t="str">
        <f t="shared" si="30"/>
        <v>43881North Dakota</v>
      </c>
      <c r="B1945" t="s">
        <v>147</v>
      </c>
      <c r="C1945" t="s">
        <v>148</v>
      </c>
      <c r="D1945" t="s">
        <v>97</v>
      </c>
      <c r="F1945" s="6">
        <v>43881</v>
      </c>
      <c r="G1945">
        <v>4</v>
      </c>
      <c r="H1945">
        <v>-1</v>
      </c>
      <c r="I1945">
        <v>7</v>
      </c>
      <c r="J1945">
        <v>5</v>
      </c>
      <c r="K1945">
        <v>1</v>
      </c>
      <c r="L1945">
        <v>0</v>
      </c>
      <c r="M1945" t="str">
        <f>VLOOKUP(D1945,StateLookup!A:A,1,FALSE)</f>
        <v>North Dakota</v>
      </c>
    </row>
    <row r="1946" spans="1:13" x14ac:dyDescent="0.25">
      <c r="A1946" t="str">
        <f t="shared" si="30"/>
        <v>43882North Dakota</v>
      </c>
      <c r="B1946" t="s">
        <v>147</v>
      </c>
      <c r="C1946" t="s">
        <v>148</v>
      </c>
      <c r="D1946" t="s">
        <v>97</v>
      </c>
      <c r="F1946" s="6">
        <v>43882</v>
      </c>
      <c r="G1946">
        <v>4</v>
      </c>
      <c r="H1946">
        <v>-2</v>
      </c>
      <c r="I1946">
        <v>12</v>
      </c>
      <c r="J1946">
        <v>7</v>
      </c>
      <c r="K1946">
        <v>4</v>
      </c>
      <c r="L1946">
        <v>0</v>
      </c>
      <c r="M1946" t="str">
        <f>VLOOKUP(D1946,StateLookup!A:A,1,FALSE)</f>
        <v>North Dakota</v>
      </c>
    </row>
    <row r="1947" spans="1:13" x14ac:dyDescent="0.25">
      <c r="A1947" t="str">
        <f t="shared" si="30"/>
        <v>43883North Dakota</v>
      </c>
      <c r="B1947" t="s">
        <v>147</v>
      </c>
      <c r="C1947" t="s">
        <v>148</v>
      </c>
      <c r="D1947" t="s">
        <v>97</v>
      </c>
      <c r="F1947" s="6">
        <v>43883</v>
      </c>
      <c r="G1947">
        <v>12</v>
      </c>
      <c r="H1947">
        <v>4</v>
      </c>
      <c r="I1947">
        <v>30</v>
      </c>
      <c r="J1947">
        <v>9</v>
      </c>
      <c r="K1947">
        <v>4</v>
      </c>
      <c r="L1947">
        <v>-2</v>
      </c>
      <c r="M1947" t="str">
        <f>VLOOKUP(D1947,StateLookup!A:A,1,FALSE)</f>
        <v>North Dakota</v>
      </c>
    </row>
    <row r="1948" spans="1:13" x14ac:dyDescent="0.25">
      <c r="A1948" t="str">
        <f t="shared" si="30"/>
        <v>43884North Dakota</v>
      </c>
      <c r="B1948" t="s">
        <v>147</v>
      </c>
      <c r="C1948" t="s">
        <v>148</v>
      </c>
      <c r="D1948" t="s">
        <v>97</v>
      </c>
      <c r="F1948" s="6">
        <v>43884</v>
      </c>
      <c r="G1948">
        <v>11</v>
      </c>
      <c r="H1948">
        <v>7</v>
      </c>
      <c r="I1948">
        <v>17</v>
      </c>
      <c r="J1948">
        <v>11</v>
      </c>
      <c r="K1948">
        <v>3</v>
      </c>
      <c r="L1948">
        <v>-2</v>
      </c>
      <c r="M1948" t="str">
        <f>VLOOKUP(D1948,StateLookup!A:A,1,FALSE)</f>
        <v>North Dakota</v>
      </c>
    </row>
    <row r="1949" spans="1:13" x14ac:dyDescent="0.25">
      <c r="A1949" t="str">
        <f t="shared" si="30"/>
        <v>43885North Dakota</v>
      </c>
      <c r="B1949" t="s">
        <v>147</v>
      </c>
      <c r="C1949" t="s">
        <v>148</v>
      </c>
      <c r="D1949" t="s">
        <v>97</v>
      </c>
      <c r="F1949" s="6">
        <v>43885</v>
      </c>
      <c r="G1949">
        <v>1</v>
      </c>
      <c r="H1949">
        <v>-3</v>
      </c>
      <c r="I1949">
        <v>6</v>
      </c>
      <c r="J1949">
        <v>-3</v>
      </c>
      <c r="K1949">
        <v>4</v>
      </c>
      <c r="L1949">
        <v>0</v>
      </c>
      <c r="M1949" t="str">
        <f>VLOOKUP(D1949,StateLookup!A:A,1,FALSE)</f>
        <v>North Dakota</v>
      </c>
    </row>
    <row r="1950" spans="1:13" x14ac:dyDescent="0.25">
      <c r="A1950" t="str">
        <f t="shared" si="30"/>
        <v>43886North Dakota</v>
      </c>
      <c r="B1950" t="s">
        <v>147</v>
      </c>
      <c r="C1950" t="s">
        <v>148</v>
      </c>
      <c r="D1950" t="s">
        <v>97</v>
      </c>
      <c r="F1950" s="6">
        <v>43886</v>
      </c>
      <c r="G1950">
        <v>1</v>
      </c>
      <c r="H1950">
        <v>-3</v>
      </c>
      <c r="I1950">
        <v>-2</v>
      </c>
      <c r="J1950">
        <v>4</v>
      </c>
      <c r="K1950">
        <v>2</v>
      </c>
      <c r="L1950">
        <v>0</v>
      </c>
      <c r="M1950" t="str">
        <f>VLOOKUP(D1950,StateLookup!A:A,1,FALSE)</f>
        <v>North Dakota</v>
      </c>
    </row>
    <row r="1951" spans="1:13" x14ac:dyDescent="0.25">
      <c r="A1951" t="str">
        <f t="shared" si="30"/>
        <v>43887North Dakota</v>
      </c>
      <c r="B1951" t="s">
        <v>147</v>
      </c>
      <c r="C1951" t="s">
        <v>148</v>
      </c>
      <c r="D1951" t="s">
        <v>97</v>
      </c>
      <c r="F1951" s="6">
        <v>43887</v>
      </c>
      <c r="G1951">
        <v>7</v>
      </c>
      <c r="H1951">
        <v>0</v>
      </c>
      <c r="I1951">
        <v>10</v>
      </c>
      <c r="J1951">
        <v>7</v>
      </c>
      <c r="K1951">
        <v>2</v>
      </c>
      <c r="L1951">
        <v>-1</v>
      </c>
      <c r="M1951" t="str">
        <f>VLOOKUP(D1951,StateLookup!A:A,1,FALSE)</f>
        <v>North Dakota</v>
      </c>
    </row>
    <row r="1952" spans="1:13" x14ac:dyDescent="0.25">
      <c r="A1952" t="str">
        <f t="shared" si="30"/>
        <v>43888North Dakota</v>
      </c>
      <c r="B1952" t="s">
        <v>147</v>
      </c>
      <c r="C1952" t="s">
        <v>148</v>
      </c>
      <c r="D1952" t="s">
        <v>97</v>
      </c>
      <c r="F1952" s="6">
        <v>43888</v>
      </c>
      <c r="G1952">
        <v>8</v>
      </c>
      <c r="H1952">
        <v>-1</v>
      </c>
      <c r="I1952">
        <v>9</v>
      </c>
      <c r="J1952">
        <v>5</v>
      </c>
      <c r="K1952">
        <v>2</v>
      </c>
      <c r="L1952">
        <v>0</v>
      </c>
      <c r="M1952" t="str">
        <f>VLOOKUP(D1952,StateLookup!A:A,1,FALSE)</f>
        <v>North Dakota</v>
      </c>
    </row>
    <row r="1953" spans="1:13" x14ac:dyDescent="0.25">
      <c r="A1953" t="str">
        <f t="shared" si="30"/>
        <v>43889North Dakota</v>
      </c>
      <c r="B1953" t="s">
        <v>147</v>
      </c>
      <c r="C1953" t="s">
        <v>148</v>
      </c>
      <c r="D1953" t="s">
        <v>97</v>
      </c>
      <c r="F1953" s="6">
        <v>43889</v>
      </c>
      <c r="G1953">
        <v>8</v>
      </c>
      <c r="H1953">
        <v>0</v>
      </c>
      <c r="I1953">
        <v>13</v>
      </c>
      <c r="J1953">
        <v>9</v>
      </c>
      <c r="K1953">
        <v>5</v>
      </c>
      <c r="L1953">
        <v>0</v>
      </c>
      <c r="M1953" t="str">
        <f>VLOOKUP(D1953,StateLookup!A:A,1,FALSE)</f>
        <v>North Dakota</v>
      </c>
    </row>
    <row r="1954" spans="1:13" x14ac:dyDescent="0.25">
      <c r="A1954" t="str">
        <f t="shared" si="30"/>
        <v>43890North Dakota</v>
      </c>
      <c r="B1954" t="s">
        <v>147</v>
      </c>
      <c r="C1954" t="s">
        <v>148</v>
      </c>
      <c r="D1954" t="s">
        <v>97</v>
      </c>
      <c r="F1954" s="6">
        <v>43890</v>
      </c>
      <c r="G1954">
        <v>12</v>
      </c>
      <c r="H1954">
        <v>11</v>
      </c>
      <c r="I1954">
        <v>22</v>
      </c>
      <c r="J1954">
        <v>11</v>
      </c>
      <c r="K1954">
        <v>5</v>
      </c>
      <c r="L1954">
        <v>-2</v>
      </c>
      <c r="M1954" t="str">
        <f>VLOOKUP(D1954,StateLookup!A:A,1,FALSE)</f>
        <v>North Dakota</v>
      </c>
    </row>
    <row r="1955" spans="1:13" x14ac:dyDescent="0.25">
      <c r="A1955" t="str">
        <f t="shared" si="30"/>
        <v>43891North Dakota</v>
      </c>
      <c r="B1955" t="s">
        <v>147</v>
      </c>
      <c r="C1955" t="s">
        <v>148</v>
      </c>
      <c r="D1955" t="s">
        <v>97</v>
      </c>
      <c r="F1955" s="6">
        <v>43891</v>
      </c>
      <c r="G1955">
        <v>12</v>
      </c>
      <c r="H1955">
        <v>9</v>
      </c>
      <c r="I1955">
        <v>-1</v>
      </c>
      <c r="J1955">
        <v>7</v>
      </c>
      <c r="K1955">
        <v>4</v>
      </c>
      <c r="L1955">
        <v>-1</v>
      </c>
      <c r="M1955" t="str">
        <f>VLOOKUP(D1955,StateLookup!A:A,1,FALSE)</f>
        <v>North Dakota</v>
      </c>
    </row>
    <row r="1956" spans="1:13" x14ac:dyDescent="0.25">
      <c r="A1956" t="str">
        <f t="shared" si="30"/>
        <v>43892North Dakota</v>
      </c>
      <c r="B1956" t="s">
        <v>147</v>
      </c>
      <c r="C1956" t="s">
        <v>148</v>
      </c>
      <c r="D1956" t="s">
        <v>97</v>
      </c>
      <c r="F1956" s="6">
        <v>43892</v>
      </c>
      <c r="G1956">
        <v>6</v>
      </c>
      <c r="H1956">
        <v>1</v>
      </c>
      <c r="I1956">
        <v>7</v>
      </c>
      <c r="J1956">
        <v>2</v>
      </c>
      <c r="K1956">
        <v>4</v>
      </c>
      <c r="L1956">
        <v>-1</v>
      </c>
      <c r="M1956" t="str">
        <f>VLOOKUP(D1956,StateLookup!A:A,1,FALSE)</f>
        <v>North Dakota</v>
      </c>
    </row>
    <row r="1957" spans="1:13" x14ac:dyDescent="0.25">
      <c r="A1957" t="str">
        <f t="shared" si="30"/>
        <v>43893North Dakota</v>
      </c>
      <c r="B1957" t="s">
        <v>147</v>
      </c>
      <c r="C1957" t="s">
        <v>148</v>
      </c>
      <c r="D1957" t="s">
        <v>97</v>
      </c>
      <c r="F1957" s="6">
        <v>43893</v>
      </c>
      <c r="G1957">
        <v>6</v>
      </c>
      <c r="H1957">
        <v>4</v>
      </c>
      <c r="I1957">
        <v>13</v>
      </c>
      <c r="J1957">
        <v>3</v>
      </c>
      <c r="K1957">
        <v>2</v>
      </c>
      <c r="L1957">
        <v>0</v>
      </c>
      <c r="M1957" t="str">
        <f>VLOOKUP(D1957,StateLookup!A:A,1,FALSE)</f>
        <v>North Dakota</v>
      </c>
    </row>
    <row r="1958" spans="1:13" x14ac:dyDescent="0.25">
      <c r="A1958" t="str">
        <f t="shared" si="30"/>
        <v>43894North Dakota</v>
      </c>
      <c r="B1958" t="s">
        <v>147</v>
      </c>
      <c r="C1958" t="s">
        <v>148</v>
      </c>
      <c r="D1958" t="s">
        <v>97</v>
      </c>
      <c r="F1958" s="6">
        <v>43894</v>
      </c>
      <c r="G1958">
        <v>7</v>
      </c>
      <c r="H1958">
        <v>1</v>
      </c>
      <c r="I1958">
        <v>9</v>
      </c>
      <c r="J1958">
        <v>7</v>
      </c>
      <c r="K1958">
        <v>2</v>
      </c>
      <c r="L1958">
        <v>-1</v>
      </c>
      <c r="M1958" t="str">
        <f>VLOOKUP(D1958,StateLookup!A:A,1,FALSE)</f>
        <v>North Dakota</v>
      </c>
    </row>
    <row r="1959" spans="1:13" x14ac:dyDescent="0.25">
      <c r="A1959" t="str">
        <f t="shared" si="30"/>
        <v>43895North Dakota</v>
      </c>
      <c r="B1959" t="s">
        <v>147</v>
      </c>
      <c r="C1959" t="s">
        <v>148</v>
      </c>
      <c r="D1959" t="s">
        <v>97</v>
      </c>
      <c r="F1959" s="6">
        <v>43895</v>
      </c>
      <c r="G1959">
        <v>6</v>
      </c>
      <c r="H1959">
        <v>1</v>
      </c>
      <c r="I1959">
        <v>15</v>
      </c>
      <c r="J1959">
        <v>5</v>
      </c>
      <c r="K1959">
        <v>2</v>
      </c>
      <c r="L1959">
        <v>0</v>
      </c>
      <c r="M1959" t="str">
        <f>VLOOKUP(D1959,StateLookup!A:A,1,FALSE)</f>
        <v>North Dakota</v>
      </c>
    </row>
    <row r="1960" spans="1:13" x14ac:dyDescent="0.25">
      <c r="A1960" t="str">
        <f t="shared" si="30"/>
        <v>43896North Dakota</v>
      </c>
      <c r="B1960" t="s">
        <v>147</v>
      </c>
      <c r="C1960" t="s">
        <v>148</v>
      </c>
      <c r="D1960" t="s">
        <v>97</v>
      </c>
      <c r="F1960" s="6">
        <v>43896</v>
      </c>
      <c r="G1960">
        <v>7</v>
      </c>
      <c r="H1960">
        <v>0</v>
      </c>
      <c r="I1960">
        <v>21</v>
      </c>
      <c r="J1960">
        <v>6</v>
      </c>
      <c r="K1960">
        <v>3</v>
      </c>
      <c r="L1960">
        <v>0</v>
      </c>
      <c r="M1960" t="str">
        <f>VLOOKUP(D1960,StateLookup!A:A,1,FALSE)</f>
        <v>North Dakota</v>
      </c>
    </row>
    <row r="1961" spans="1:13" x14ac:dyDescent="0.25">
      <c r="A1961" t="str">
        <f t="shared" si="30"/>
        <v>43897North Dakota</v>
      </c>
      <c r="B1961" t="s">
        <v>147</v>
      </c>
      <c r="C1961" t="s">
        <v>148</v>
      </c>
      <c r="D1961" t="s">
        <v>97</v>
      </c>
      <c r="F1961" s="6">
        <v>43897</v>
      </c>
      <c r="G1961">
        <v>15</v>
      </c>
      <c r="H1961">
        <v>8</v>
      </c>
      <c r="I1961">
        <v>47</v>
      </c>
      <c r="J1961">
        <v>10</v>
      </c>
      <c r="K1961">
        <v>5</v>
      </c>
      <c r="L1961">
        <v>-2</v>
      </c>
      <c r="M1961" t="str">
        <f>VLOOKUP(D1961,StateLookup!A:A,1,FALSE)</f>
        <v>North Dakota</v>
      </c>
    </row>
    <row r="1962" spans="1:13" x14ac:dyDescent="0.25">
      <c r="A1962" t="str">
        <f t="shared" si="30"/>
        <v>43898North Dakota</v>
      </c>
      <c r="B1962" t="s">
        <v>147</v>
      </c>
      <c r="C1962" t="s">
        <v>148</v>
      </c>
      <c r="D1962" t="s">
        <v>97</v>
      </c>
      <c r="F1962" s="6">
        <v>43898</v>
      </c>
      <c r="G1962">
        <v>10</v>
      </c>
      <c r="H1962">
        <v>4</v>
      </c>
      <c r="I1962">
        <v>4</v>
      </c>
      <c r="J1962">
        <v>9</v>
      </c>
      <c r="K1962">
        <v>3</v>
      </c>
      <c r="L1962">
        <v>-1</v>
      </c>
      <c r="M1962" t="str">
        <f>VLOOKUP(D1962,StateLookup!A:A,1,FALSE)</f>
        <v>North Dakota</v>
      </c>
    </row>
    <row r="1963" spans="1:13" x14ac:dyDescent="0.25">
      <c r="A1963" t="str">
        <f t="shared" si="30"/>
        <v>43899North Dakota</v>
      </c>
      <c r="B1963" t="s">
        <v>147</v>
      </c>
      <c r="C1963" t="s">
        <v>148</v>
      </c>
      <c r="D1963" t="s">
        <v>97</v>
      </c>
      <c r="F1963" s="6">
        <v>43899</v>
      </c>
      <c r="G1963">
        <v>5</v>
      </c>
      <c r="H1963">
        <v>2</v>
      </c>
      <c r="I1963">
        <v>15</v>
      </c>
      <c r="J1963">
        <v>1</v>
      </c>
      <c r="K1963">
        <v>4</v>
      </c>
      <c r="L1963">
        <v>0</v>
      </c>
      <c r="M1963" t="str">
        <f>VLOOKUP(D1963,StateLookup!A:A,1,FALSE)</f>
        <v>North Dakota</v>
      </c>
    </row>
    <row r="1964" spans="1:13" x14ac:dyDescent="0.25">
      <c r="A1964" t="str">
        <f t="shared" si="30"/>
        <v>43900North Dakota</v>
      </c>
      <c r="B1964" t="s">
        <v>147</v>
      </c>
      <c r="C1964" t="s">
        <v>148</v>
      </c>
      <c r="D1964" t="s">
        <v>97</v>
      </c>
      <c r="F1964" s="6">
        <v>43900</v>
      </c>
      <c r="G1964">
        <v>5</v>
      </c>
      <c r="H1964">
        <v>6</v>
      </c>
      <c r="I1964">
        <v>10</v>
      </c>
      <c r="J1964">
        <v>6</v>
      </c>
      <c r="K1964">
        <v>2</v>
      </c>
      <c r="L1964">
        <v>0</v>
      </c>
      <c r="M1964" t="str">
        <f>VLOOKUP(D1964,StateLookup!A:A,1,FALSE)</f>
        <v>North Dakota</v>
      </c>
    </row>
    <row r="1965" spans="1:13" x14ac:dyDescent="0.25">
      <c r="A1965" t="str">
        <f t="shared" si="30"/>
        <v>43901North Dakota</v>
      </c>
      <c r="B1965" t="s">
        <v>147</v>
      </c>
      <c r="C1965" t="s">
        <v>148</v>
      </c>
      <c r="D1965" t="s">
        <v>97</v>
      </c>
      <c r="F1965" s="6">
        <v>43901</v>
      </c>
      <c r="G1965">
        <v>8</v>
      </c>
      <c r="H1965">
        <v>10</v>
      </c>
      <c r="I1965">
        <v>21</v>
      </c>
      <c r="J1965">
        <v>12</v>
      </c>
      <c r="K1965">
        <v>2</v>
      </c>
      <c r="L1965">
        <v>-1</v>
      </c>
      <c r="M1965" t="str">
        <f>VLOOKUP(D1965,StateLookup!A:A,1,FALSE)</f>
        <v>North Dakota</v>
      </c>
    </row>
    <row r="1966" spans="1:13" x14ac:dyDescent="0.25">
      <c r="A1966" t="str">
        <f t="shared" si="30"/>
        <v>43902North Dakota</v>
      </c>
      <c r="B1966" t="s">
        <v>147</v>
      </c>
      <c r="C1966" t="s">
        <v>148</v>
      </c>
      <c r="D1966" t="s">
        <v>97</v>
      </c>
      <c r="F1966" s="6">
        <v>43902</v>
      </c>
      <c r="G1966">
        <v>9</v>
      </c>
      <c r="H1966">
        <v>20</v>
      </c>
      <c r="I1966">
        <v>5</v>
      </c>
      <c r="J1966">
        <v>4</v>
      </c>
      <c r="K1966">
        <v>-1</v>
      </c>
      <c r="L1966">
        <v>0</v>
      </c>
      <c r="M1966" t="str">
        <f>VLOOKUP(D1966,StateLookup!A:A,1,FALSE)</f>
        <v>North Dakota</v>
      </c>
    </row>
    <row r="1967" spans="1:13" x14ac:dyDescent="0.25">
      <c r="A1967" t="str">
        <f t="shared" si="30"/>
        <v>43903North Dakota</v>
      </c>
      <c r="B1967" t="s">
        <v>147</v>
      </c>
      <c r="C1967" t="s">
        <v>148</v>
      </c>
      <c r="D1967" t="s">
        <v>97</v>
      </c>
      <c r="F1967" s="6">
        <v>43903</v>
      </c>
      <c r="G1967">
        <v>3</v>
      </c>
      <c r="H1967">
        <v>19</v>
      </c>
      <c r="I1967">
        <v>5</v>
      </c>
      <c r="J1967">
        <v>4</v>
      </c>
      <c r="K1967">
        <v>-2</v>
      </c>
      <c r="L1967">
        <v>2</v>
      </c>
      <c r="M1967" t="str">
        <f>VLOOKUP(D1967,StateLookup!A:A,1,FALSE)</f>
        <v>North Dakota</v>
      </c>
    </row>
    <row r="1968" spans="1:13" x14ac:dyDescent="0.25">
      <c r="A1968" t="str">
        <f t="shared" si="30"/>
        <v>43904North Dakota</v>
      </c>
      <c r="B1968" t="s">
        <v>147</v>
      </c>
      <c r="C1968" t="s">
        <v>148</v>
      </c>
      <c r="D1968" t="s">
        <v>97</v>
      </c>
      <c r="F1968" s="6">
        <v>43904</v>
      </c>
      <c r="G1968">
        <v>-2</v>
      </c>
      <c r="H1968">
        <v>15</v>
      </c>
      <c r="I1968">
        <v>-14</v>
      </c>
      <c r="J1968">
        <v>-6</v>
      </c>
      <c r="K1968">
        <v>2</v>
      </c>
      <c r="L1968">
        <v>3</v>
      </c>
      <c r="M1968" t="str">
        <f>VLOOKUP(D1968,StateLookup!A:A,1,FALSE)</f>
        <v>North Dakota</v>
      </c>
    </row>
    <row r="1969" spans="1:13" x14ac:dyDescent="0.25">
      <c r="A1969" t="str">
        <f t="shared" si="30"/>
        <v>43905North Dakota</v>
      </c>
      <c r="B1969" t="s">
        <v>147</v>
      </c>
      <c r="C1969" t="s">
        <v>148</v>
      </c>
      <c r="D1969" t="s">
        <v>97</v>
      </c>
      <c r="F1969" s="6">
        <v>43905</v>
      </c>
      <c r="G1969">
        <v>-8</v>
      </c>
      <c r="H1969">
        <v>13</v>
      </c>
      <c r="I1969">
        <v>-13</v>
      </c>
      <c r="J1969">
        <v>-7</v>
      </c>
      <c r="K1969">
        <v>-1</v>
      </c>
      <c r="L1969">
        <v>3</v>
      </c>
      <c r="M1969" t="str">
        <f>VLOOKUP(D1969,StateLookup!A:A,1,FALSE)</f>
        <v>North Dakota</v>
      </c>
    </row>
    <row r="1970" spans="1:13" x14ac:dyDescent="0.25">
      <c r="A1970" t="str">
        <f t="shared" si="30"/>
        <v>43906North Dakota</v>
      </c>
      <c r="B1970" t="s">
        <v>147</v>
      </c>
      <c r="C1970" t="s">
        <v>148</v>
      </c>
      <c r="D1970" t="s">
        <v>97</v>
      </c>
      <c r="F1970" s="6">
        <v>43906</v>
      </c>
      <c r="G1970">
        <v>-4</v>
      </c>
      <c r="H1970">
        <v>26</v>
      </c>
      <c r="I1970">
        <v>-16</v>
      </c>
      <c r="J1970">
        <v>-8</v>
      </c>
      <c r="K1970">
        <v>-13</v>
      </c>
      <c r="L1970">
        <v>6</v>
      </c>
      <c r="M1970" t="str">
        <f>VLOOKUP(D1970,StateLookup!A:A,1,FALSE)</f>
        <v>North Dakota</v>
      </c>
    </row>
    <row r="1971" spans="1:13" x14ac:dyDescent="0.25">
      <c r="A1971" t="str">
        <f t="shared" si="30"/>
        <v>43907North Dakota</v>
      </c>
      <c r="B1971" t="s">
        <v>147</v>
      </c>
      <c r="C1971" t="s">
        <v>148</v>
      </c>
      <c r="D1971" t="s">
        <v>97</v>
      </c>
      <c r="F1971" s="6">
        <v>43907</v>
      </c>
      <c r="G1971">
        <v>-10</v>
      </c>
      <c r="H1971">
        <v>21</v>
      </c>
      <c r="I1971">
        <v>2</v>
      </c>
      <c r="J1971">
        <v>-2</v>
      </c>
      <c r="K1971">
        <v>-15</v>
      </c>
      <c r="L1971">
        <v>7</v>
      </c>
      <c r="M1971" t="str">
        <f>VLOOKUP(D1971,StateLookup!A:A,1,FALSE)</f>
        <v>North Dakota</v>
      </c>
    </row>
    <row r="1972" spans="1:13" x14ac:dyDescent="0.25">
      <c r="A1972" t="str">
        <f t="shared" si="30"/>
        <v>43908North Dakota</v>
      </c>
      <c r="B1972" t="s">
        <v>147</v>
      </c>
      <c r="C1972" t="s">
        <v>148</v>
      </c>
      <c r="D1972" t="s">
        <v>97</v>
      </c>
      <c r="F1972" s="6">
        <v>43908</v>
      </c>
      <c r="G1972">
        <v>-19</v>
      </c>
      <c r="H1972">
        <v>18</v>
      </c>
      <c r="I1972">
        <v>-8</v>
      </c>
      <c r="J1972">
        <v>-7</v>
      </c>
      <c r="K1972">
        <v>-19</v>
      </c>
      <c r="L1972">
        <v>10</v>
      </c>
      <c r="M1972" t="str">
        <f>VLOOKUP(D1972,StateLookup!A:A,1,FALSE)</f>
        <v>North Dakota</v>
      </c>
    </row>
    <row r="1973" spans="1:13" x14ac:dyDescent="0.25">
      <c r="A1973" t="str">
        <f t="shared" si="30"/>
        <v>43909North Dakota</v>
      </c>
      <c r="B1973" t="s">
        <v>147</v>
      </c>
      <c r="C1973" t="s">
        <v>148</v>
      </c>
      <c r="D1973" t="s">
        <v>97</v>
      </c>
      <c r="F1973" s="6">
        <v>43909</v>
      </c>
      <c r="G1973">
        <v>-30</v>
      </c>
      <c r="H1973">
        <v>11</v>
      </c>
      <c r="I1973">
        <v>-21</v>
      </c>
      <c r="J1973">
        <v>-17</v>
      </c>
      <c r="K1973">
        <v>-24</v>
      </c>
      <c r="L1973">
        <v>14</v>
      </c>
      <c r="M1973" t="str">
        <f>VLOOKUP(D1973,StateLookup!A:A,1,FALSE)</f>
        <v>North Dakota</v>
      </c>
    </row>
    <row r="1974" spans="1:13" x14ac:dyDescent="0.25">
      <c r="A1974" t="str">
        <f t="shared" si="30"/>
        <v>43910North Dakota</v>
      </c>
      <c r="B1974" t="s">
        <v>147</v>
      </c>
      <c r="C1974" t="s">
        <v>148</v>
      </c>
      <c r="D1974" t="s">
        <v>97</v>
      </c>
      <c r="F1974" s="6">
        <v>43910</v>
      </c>
      <c r="G1974">
        <v>-40</v>
      </c>
      <c r="H1974">
        <v>10</v>
      </c>
      <c r="I1974">
        <v>-15</v>
      </c>
      <c r="J1974">
        <v>-19</v>
      </c>
      <c r="K1974">
        <v>-25</v>
      </c>
      <c r="L1974">
        <v>17</v>
      </c>
      <c r="M1974" t="str">
        <f>VLOOKUP(D1974,StateLookup!A:A,1,FALSE)</f>
        <v>North Dakota</v>
      </c>
    </row>
    <row r="1975" spans="1:13" x14ac:dyDescent="0.25">
      <c r="A1975" t="str">
        <f t="shared" si="30"/>
        <v>43911North Dakota</v>
      </c>
      <c r="B1975" t="s">
        <v>147</v>
      </c>
      <c r="C1975" t="s">
        <v>148</v>
      </c>
      <c r="D1975" t="s">
        <v>97</v>
      </c>
      <c r="F1975" s="6">
        <v>43911</v>
      </c>
      <c r="G1975">
        <v>-52</v>
      </c>
      <c r="H1975">
        <v>-4</v>
      </c>
      <c r="I1975">
        <v>-15</v>
      </c>
      <c r="J1975">
        <v>-29</v>
      </c>
      <c r="K1975">
        <v>-19</v>
      </c>
      <c r="L1975">
        <v>13</v>
      </c>
      <c r="M1975" t="str">
        <f>VLOOKUP(D1975,StateLookup!A:A,1,FALSE)</f>
        <v>North Dakota</v>
      </c>
    </row>
    <row r="1976" spans="1:13" x14ac:dyDescent="0.25">
      <c r="A1976" t="str">
        <f t="shared" si="30"/>
        <v>43912North Dakota</v>
      </c>
      <c r="B1976" t="s">
        <v>147</v>
      </c>
      <c r="C1976" t="s">
        <v>148</v>
      </c>
      <c r="D1976" t="s">
        <v>97</v>
      </c>
      <c r="F1976" s="6">
        <v>43912</v>
      </c>
      <c r="G1976">
        <v>-49</v>
      </c>
      <c r="H1976">
        <v>-11</v>
      </c>
      <c r="I1976">
        <v>25</v>
      </c>
      <c r="J1976">
        <v>-30</v>
      </c>
      <c r="K1976">
        <v>-23</v>
      </c>
      <c r="L1976">
        <v>9</v>
      </c>
      <c r="M1976" t="str">
        <f>VLOOKUP(D1976,StateLookup!A:A,1,FALSE)</f>
        <v>North Dakota</v>
      </c>
    </row>
    <row r="1977" spans="1:13" x14ac:dyDescent="0.25">
      <c r="A1977" t="str">
        <f t="shared" si="30"/>
        <v>43913North Dakota</v>
      </c>
      <c r="B1977" t="s">
        <v>147</v>
      </c>
      <c r="C1977" t="s">
        <v>148</v>
      </c>
      <c r="D1977" t="s">
        <v>97</v>
      </c>
      <c r="F1977" s="6">
        <v>43913</v>
      </c>
      <c r="G1977">
        <v>-37</v>
      </c>
      <c r="H1977">
        <v>-6</v>
      </c>
      <c r="I1977">
        <v>19</v>
      </c>
      <c r="J1977">
        <v>-24</v>
      </c>
      <c r="K1977">
        <v>-27</v>
      </c>
      <c r="L1977">
        <v>13</v>
      </c>
      <c r="M1977" t="str">
        <f>VLOOKUP(D1977,StateLookup!A:A,1,FALSE)</f>
        <v>North Dakota</v>
      </c>
    </row>
    <row r="1978" spans="1:13" x14ac:dyDescent="0.25">
      <c r="A1978" t="str">
        <f t="shared" si="30"/>
        <v>43914North Dakota</v>
      </c>
      <c r="B1978" t="s">
        <v>147</v>
      </c>
      <c r="C1978" t="s">
        <v>148</v>
      </c>
      <c r="D1978" t="s">
        <v>97</v>
      </c>
      <c r="F1978" s="6">
        <v>43914</v>
      </c>
      <c r="G1978">
        <v>-41</v>
      </c>
      <c r="H1978">
        <v>-9</v>
      </c>
      <c r="I1978">
        <v>4</v>
      </c>
      <c r="J1978">
        <v>-18</v>
      </c>
      <c r="K1978">
        <v>-30</v>
      </c>
      <c r="L1978">
        <v>16</v>
      </c>
      <c r="M1978" t="str">
        <f>VLOOKUP(D1978,StateLookup!A:A,1,FALSE)</f>
        <v>North Dakota</v>
      </c>
    </row>
    <row r="1979" spans="1:13" x14ac:dyDescent="0.25">
      <c r="A1979" t="str">
        <f t="shared" si="30"/>
        <v>43915North Dakota</v>
      </c>
      <c r="B1979" t="s">
        <v>147</v>
      </c>
      <c r="C1979" t="s">
        <v>148</v>
      </c>
      <c r="D1979" t="s">
        <v>97</v>
      </c>
      <c r="F1979" s="6">
        <v>43915</v>
      </c>
      <c r="G1979">
        <v>-39</v>
      </c>
      <c r="H1979">
        <v>-9</v>
      </c>
      <c r="I1979">
        <v>2</v>
      </c>
      <c r="J1979">
        <v>-22</v>
      </c>
      <c r="K1979">
        <v>-31</v>
      </c>
      <c r="L1979">
        <v>16</v>
      </c>
      <c r="M1979" t="str">
        <f>VLOOKUP(D1979,StateLookup!A:A,1,FALSE)</f>
        <v>North Dakota</v>
      </c>
    </row>
    <row r="1980" spans="1:13" x14ac:dyDescent="0.25">
      <c r="A1980" t="str">
        <f t="shared" si="30"/>
        <v>43916North Dakota</v>
      </c>
      <c r="B1980" t="s">
        <v>147</v>
      </c>
      <c r="C1980" t="s">
        <v>148</v>
      </c>
      <c r="D1980" t="s">
        <v>97</v>
      </c>
      <c r="F1980" s="6">
        <v>43916</v>
      </c>
      <c r="G1980">
        <v>-38</v>
      </c>
      <c r="H1980">
        <v>-7</v>
      </c>
      <c r="I1980">
        <v>18</v>
      </c>
      <c r="J1980">
        <v>-24</v>
      </c>
      <c r="K1980">
        <v>-32</v>
      </c>
      <c r="L1980">
        <v>16</v>
      </c>
      <c r="M1980" t="str">
        <f>VLOOKUP(D1980,StateLookup!A:A,1,FALSE)</f>
        <v>North Dakota</v>
      </c>
    </row>
    <row r="1981" spans="1:13" x14ac:dyDescent="0.25">
      <c r="A1981" t="str">
        <f t="shared" si="30"/>
        <v>43917North Dakota</v>
      </c>
      <c r="B1981" t="s">
        <v>147</v>
      </c>
      <c r="C1981" t="s">
        <v>148</v>
      </c>
      <c r="D1981" t="s">
        <v>97</v>
      </c>
      <c r="F1981" s="6">
        <v>43917</v>
      </c>
      <c r="G1981">
        <v>-40</v>
      </c>
      <c r="H1981">
        <v>-7</v>
      </c>
      <c r="I1981">
        <v>32</v>
      </c>
      <c r="J1981">
        <v>-25</v>
      </c>
      <c r="K1981">
        <v>-30</v>
      </c>
      <c r="L1981">
        <v>19</v>
      </c>
      <c r="M1981" t="str">
        <f>VLOOKUP(D1981,StateLookup!A:A,1,FALSE)</f>
        <v>North Dakota</v>
      </c>
    </row>
    <row r="1982" spans="1:13" x14ac:dyDescent="0.25">
      <c r="A1982" t="str">
        <f t="shared" si="30"/>
        <v>43918North Dakota</v>
      </c>
      <c r="B1982" t="s">
        <v>147</v>
      </c>
      <c r="C1982" t="s">
        <v>148</v>
      </c>
      <c r="D1982" t="s">
        <v>97</v>
      </c>
      <c r="F1982" s="6">
        <v>43918</v>
      </c>
      <c r="G1982">
        <v>-48</v>
      </c>
      <c r="H1982">
        <v>-9</v>
      </c>
      <c r="I1982">
        <v>38</v>
      </c>
      <c r="J1982">
        <v>-32</v>
      </c>
      <c r="K1982">
        <v>-22</v>
      </c>
      <c r="L1982">
        <v>12</v>
      </c>
      <c r="M1982" t="str">
        <f>VLOOKUP(D1982,StateLookup!A:A,1,FALSE)</f>
        <v>North Dakota</v>
      </c>
    </row>
    <row r="1983" spans="1:13" x14ac:dyDescent="0.25">
      <c r="A1983" t="str">
        <f t="shared" si="30"/>
        <v>43919North Dakota</v>
      </c>
      <c r="B1983" t="s">
        <v>147</v>
      </c>
      <c r="C1983" t="s">
        <v>148</v>
      </c>
      <c r="D1983" t="s">
        <v>97</v>
      </c>
      <c r="F1983" s="6">
        <v>43919</v>
      </c>
      <c r="G1983">
        <v>-44</v>
      </c>
      <c r="H1983">
        <v>-13</v>
      </c>
      <c r="I1983">
        <v>73</v>
      </c>
      <c r="J1983">
        <v>-36</v>
      </c>
      <c r="K1983">
        <v>-24</v>
      </c>
      <c r="L1983">
        <v>9</v>
      </c>
      <c r="M1983" t="str">
        <f>VLOOKUP(D1983,StateLookup!A:A,1,FALSE)</f>
        <v>North Dakota</v>
      </c>
    </row>
    <row r="1984" spans="1:13" x14ac:dyDescent="0.25">
      <c r="A1984" t="str">
        <f t="shared" si="30"/>
        <v>43920North Dakota</v>
      </c>
      <c r="B1984" t="s">
        <v>147</v>
      </c>
      <c r="C1984" t="s">
        <v>148</v>
      </c>
      <c r="D1984" t="s">
        <v>97</v>
      </c>
      <c r="F1984" s="6">
        <v>43920</v>
      </c>
      <c r="G1984">
        <v>-37</v>
      </c>
      <c r="H1984">
        <v>-12</v>
      </c>
      <c r="I1984">
        <v>36</v>
      </c>
      <c r="J1984">
        <v>-29</v>
      </c>
      <c r="K1984">
        <v>-32</v>
      </c>
      <c r="L1984">
        <v>15</v>
      </c>
      <c r="M1984" t="str">
        <f>VLOOKUP(D1984,StateLookup!A:A,1,FALSE)</f>
        <v>North Dakota</v>
      </c>
    </row>
    <row r="1985" spans="1:13" x14ac:dyDescent="0.25">
      <c r="A1985" t="str">
        <f t="shared" si="30"/>
        <v>43921North Dakota</v>
      </c>
      <c r="B1985" t="s">
        <v>147</v>
      </c>
      <c r="C1985" t="s">
        <v>148</v>
      </c>
      <c r="D1985" t="s">
        <v>97</v>
      </c>
      <c r="F1985" s="6">
        <v>43921</v>
      </c>
      <c r="G1985">
        <v>-40</v>
      </c>
      <c r="H1985">
        <v>-10</v>
      </c>
      <c r="I1985">
        <v>4</v>
      </c>
      <c r="J1985">
        <v>-25</v>
      </c>
      <c r="K1985">
        <v>-34</v>
      </c>
      <c r="L1985">
        <v>17</v>
      </c>
      <c r="M1985" t="str">
        <f>VLOOKUP(D1985,StateLookup!A:A,1,FALSE)</f>
        <v>North Dakota</v>
      </c>
    </row>
    <row r="1986" spans="1:13" x14ac:dyDescent="0.25">
      <c r="A1986" t="str">
        <f t="shared" si="30"/>
        <v>43922North Dakota</v>
      </c>
      <c r="B1986" t="s">
        <v>147</v>
      </c>
      <c r="C1986" t="s">
        <v>148</v>
      </c>
      <c r="D1986" t="s">
        <v>97</v>
      </c>
      <c r="F1986" s="6">
        <v>43922</v>
      </c>
      <c r="G1986">
        <v>-41</v>
      </c>
      <c r="H1986">
        <v>-8</v>
      </c>
      <c r="I1986">
        <v>-23</v>
      </c>
      <c r="J1986">
        <v>-30</v>
      </c>
      <c r="K1986">
        <v>-36</v>
      </c>
      <c r="L1986">
        <v>18</v>
      </c>
      <c r="M1986" t="str">
        <f>VLOOKUP(D1986,StateLookup!A:A,1,FALSE)</f>
        <v>North Dakota</v>
      </c>
    </row>
    <row r="1987" spans="1:13" x14ac:dyDescent="0.25">
      <c r="A1987" t="str">
        <f t="shared" ref="A1987:A2050" si="31">F1987&amp;D1987</f>
        <v>43923North Dakota</v>
      </c>
      <c r="B1987" t="s">
        <v>147</v>
      </c>
      <c r="C1987" t="s">
        <v>148</v>
      </c>
      <c r="D1987" t="s">
        <v>97</v>
      </c>
      <c r="F1987" s="6">
        <v>43923</v>
      </c>
      <c r="G1987">
        <v>-55</v>
      </c>
      <c r="H1987">
        <v>-24</v>
      </c>
      <c r="I1987">
        <v>-42</v>
      </c>
      <c r="J1987">
        <v>-42</v>
      </c>
      <c r="K1987">
        <v>-40</v>
      </c>
      <c r="L1987">
        <v>22</v>
      </c>
      <c r="M1987" t="str">
        <f>VLOOKUP(D1987,StateLookup!A:A,1,FALSE)</f>
        <v>North Dakota</v>
      </c>
    </row>
    <row r="1988" spans="1:13" x14ac:dyDescent="0.25">
      <c r="A1988" t="str">
        <f t="shared" si="31"/>
        <v>43924North Dakota</v>
      </c>
      <c r="B1988" t="s">
        <v>147</v>
      </c>
      <c r="C1988" t="s">
        <v>148</v>
      </c>
      <c r="D1988" t="s">
        <v>97</v>
      </c>
      <c r="F1988" s="6">
        <v>43924</v>
      </c>
      <c r="G1988">
        <v>-49</v>
      </c>
      <c r="H1988">
        <v>-12</v>
      </c>
      <c r="I1988">
        <v>-27</v>
      </c>
      <c r="J1988">
        <v>-35</v>
      </c>
      <c r="K1988">
        <v>-38</v>
      </c>
      <c r="L1988">
        <v>24</v>
      </c>
      <c r="M1988" t="str">
        <f>VLOOKUP(D1988,StateLookup!A:A,1,FALSE)</f>
        <v>North Dakota</v>
      </c>
    </row>
    <row r="1989" spans="1:13" x14ac:dyDescent="0.25">
      <c r="A1989" t="str">
        <f t="shared" si="31"/>
        <v>43925North Dakota</v>
      </c>
      <c r="B1989" t="s">
        <v>147</v>
      </c>
      <c r="C1989" t="s">
        <v>148</v>
      </c>
      <c r="D1989" t="s">
        <v>97</v>
      </c>
      <c r="F1989" s="6">
        <v>43925</v>
      </c>
      <c r="G1989">
        <v>-53</v>
      </c>
      <c r="H1989">
        <v>-8</v>
      </c>
      <c r="I1989">
        <v>-27</v>
      </c>
      <c r="J1989">
        <v>-39</v>
      </c>
      <c r="K1989">
        <v>-26</v>
      </c>
      <c r="L1989">
        <v>15</v>
      </c>
      <c r="M1989" t="str">
        <f>VLOOKUP(D1989,StateLookup!A:A,1,FALSE)</f>
        <v>North Dakota</v>
      </c>
    </row>
    <row r="1990" spans="1:13" x14ac:dyDescent="0.25">
      <c r="A1990" t="str">
        <f t="shared" si="31"/>
        <v>43926North Dakota</v>
      </c>
      <c r="B1990" t="s">
        <v>147</v>
      </c>
      <c r="C1990" t="s">
        <v>148</v>
      </c>
      <c r="D1990" t="s">
        <v>97</v>
      </c>
      <c r="F1990" s="6">
        <v>43926</v>
      </c>
      <c r="G1990">
        <v>-50</v>
      </c>
      <c r="H1990">
        <v>-15</v>
      </c>
      <c r="I1990">
        <v>-2</v>
      </c>
      <c r="J1990">
        <v>-44</v>
      </c>
      <c r="K1990">
        <v>-28</v>
      </c>
      <c r="L1990">
        <v>11</v>
      </c>
      <c r="M1990" t="str">
        <f>VLOOKUP(D1990,StateLookup!A:A,1,FALSE)</f>
        <v>North Dakota</v>
      </c>
    </row>
    <row r="1991" spans="1:13" x14ac:dyDescent="0.25">
      <c r="A1991" t="str">
        <f t="shared" si="31"/>
        <v>43927North Dakota</v>
      </c>
      <c r="B1991" t="s">
        <v>147</v>
      </c>
      <c r="C1991" t="s">
        <v>148</v>
      </c>
      <c r="D1991" t="s">
        <v>97</v>
      </c>
      <c r="F1991" s="6">
        <v>43927</v>
      </c>
      <c r="G1991">
        <v>-40</v>
      </c>
      <c r="H1991">
        <v>-11</v>
      </c>
      <c r="I1991">
        <v>16</v>
      </c>
      <c r="J1991">
        <v>-33</v>
      </c>
      <c r="K1991">
        <v>-35</v>
      </c>
      <c r="L1991">
        <v>17</v>
      </c>
      <c r="M1991" t="str">
        <f>VLOOKUP(D1991,StateLookup!A:A,1,FALSE)</f>
        <v>North Dakota</v>
      </c>
    </row>
    <row r="1992" spans="1:13" x14ac:dyDescent="0.25">
      <c r="A1992" t="str">
        <f t="shared" si="31"/>
        <v>43928North Dakota</v>
      </c>
      <c r="B1992" t="s">
        <v>147</v>
      </c>
      <c r="C1992" t="s">
        <v>148</v>
      </c>
      <c r="D1992" t="s">
        <v>97</v>
      </c>
      <c r="F1992" s="6">
        <v>43928</v>
      </c>
      <c r="G1992">
        <v>-40</v>
      </c>
      <c r="H1992">
        <v>-8</v>
      </c>
      <c r="I1992">
        <v>21</v>
      </c>
      <c r="J1992">
        <v>-29</v>
      </c>
      <c r="K1992">
        <v>-37</v>
      </c>
      <c r="L1992">
        <v>18</v>
      </c>
      <c r="M1992" t="str">
        <f>VLOOKUP(D1992,StateLookup!A:A,1,FALSE)</f>
        <v>North Dakota</v>
      </c>
    </row>
    <row r="1993" spans="1:13" x14ac:dyDescent="0.25">
      <c r="A1993" t="str">
        <f t="shared" si="31"/>
        <v>43929North Dakota</v>
      </c>
      <c r="B1993" t="s">
        <v>147</v>
      </c>
      <c r="C1993" t="s">
        <v>148</v>
      </c>
      <c r="D1993" t="s">
        <v>97</v>
      </c>
      <c r="F1993" s="6">
        <v>43929</v>
      </c>
      <c r="G1993">
        <v>-42</v>
      </c>
      <c r="H1993">
        <v>-12</v>
      </c>
      <c r="I1993">
        <v>-17</v>
      </c>
      <c r="J1993">
        <v>-30</v>
      </c>
      <c r="K1993">
        <v>-38</v>
      </c>
      <c r="L1993">
        <v>18</v>
      </c>
      <c r="M1993" t="str">
        <f>VLOOKUP(D1993,StateLookup!A:A,1,FALSE)</f>
        <v>North Dakota</v>
      </c>
    </row>
    <row r="1994" spans="1:13" x14ac:dyDescent="0.25">
      <c r="A1994" t="str">
        <f t="shared" si="31"/>
        <v>43930North Dakota</v>
      </c>
      <c r="B1994" t="s">
        <v>147</v>
      </c>
      <c r="C1994" t="s">
        <v>148</v>
      </c>
      <c r="D1994" t="s">
        <v>97</v>
      </c>
      <c r="F1994" s="6">
        <v>43930</v>
      </c>
      <c r="G1994">
        <v>-40</v>
      </c>
      <c r="H1994">
        <v>-8</v>
      </c>
      <c r="I1994">
        <v>-4</v>
      </c>
      <c r="J1994">
        <v>-34</v>
      </c>
      <c r="K1994">
        <v>-38</v>
      </c>
      <c r="L1994">
        <v>19</v>
      </c>
      <c r="M1994" t="str">
        <f>VLOOKUP(D1994,StateLookup!A:A,1,FALSE)</f>
        <v>North Dakota</v>
      </c>
    </row>
    <row r="1995" spans="1:13" x14ac:dyDescent="0.25">
      <c r="A1995" t="str">
        <f t="shared" si="31"/>
        <v>43931North Dakota</v>
      </c>
      <c r="B1995" t="s">
        <v>147</v>
      </c>
      <c r="C1995" t="s">
        <v>148</v>
      </c>
      <c r="D1995" t="s">
        <v>97</v>
      </c>
      <c r="F1995" s="6">
        <v>43931</v>
      </c>
      <c r="G1995">
        <v>-40</v>
      </c>
      <c r="H1995">
        <v>-5</v>
      </c>
      <c r="I1995">
        <v>33</v>
      </c>
      <c r="J1995">
        <v>-34</v>
      </c>
      <c r="K1995">
        <v>-45</v>
      </c>
      <c r="L1995">
        <v>23</v>
      </c>
      <c r="M1995" t="str">
        <f>VLOOKUP(D1995,StateLookup!A:A,1,FALSE)</f>
        <v>North Dakota</v>
      </c>
    </row>
    <row r="1996" spans="1:13" x14ac:dyDescent="0.25">
      <c r="A1996" t="str">
        <f t="shared" si="31"/>
        <v>43932North Dakota</v>
      </c>
      <c r="B1996" t="s">
        <v>147</v>
      </c>
      <c r="C1996" t="s">
        <v>148</v>
      </c>
      <c r="D1996" t="s">
        <v>97</v>
      </c>
      <c r="F1996" s="6">
        <v>43932</v>
      </c>
      <c r="G1996">
        <v>-48</v>
      </c>
      <c r="H1996">
        <v>1</v>
      </c>
      <c r="I1996">
        <v>-18</v>
      </c>
      <c r="J1996">
        <v>-43</v>
      </c>
      <c r="K1996">
        <v>-28</v>
      </c>
      <c r="L1996">
        <v>15</v>
      </c>
      <c r="M1996" t="str">
        <f>VLOOKUP(D1996,StateLookup!A:A,1,FALSE)</f>
        <v>North Dakota</v>
      </c>
    </row>
    <row r="1997" spans="1:13" x14ac:dyDescent="0.25">
      <c r="A1997" t="str">
        <f t="shared" si="31"/>
        <v>43876Ohio</v>
      </c>
      <c r="B1997" t="s">
        <v>147</v>
      </c>
      <c r="C1997" t="s">
        <v>148</v>
      </c>
      <c r="D1997" t="s">
        <v>98</v>
      </c>
      <c r="F1997" s="6">
        <v>43876</v>
      </c>
      <c r="G1997">
        <v>5</v>
      </c>
      <c r="H1997">
        <v>0</v>
      </c>
      <c r="I1997">
        <v>15</v>
      </c>
      <c r="J1997">
        <v>1</v>
      </c>
      <c r="K1997">
        <v>0</v>
      </c>
      <c r="L1997">
        <v>0</v>
      </c>
      <c r="M1997" t="str">
        <f>VLOOKUP(D1997,StateLookup!A:A,1,FALSE)</f>
        <v>Ohio</v>
      </c>
    </row>
    <row r="1998" spans="1:13" x14ac:dyDescent="0.25">
      <c r="A1998" t="str">
        <f t="shared" si="31"/>
        <v>43877Ohio</v>
      </c>
      <c r="B1998" t="s">
        <v>147</v>
      </c>
      <c r="C1998" t="s">
        <v>148</v>
      </c>
      <c r="D1998" t="s">
        <v>98</v>
      </c>
      <c r="F1998" s="6">
        <v>43877</v>
      </c>
      <c r="G1998">
        <v>6</v>
      </c>
      <c r="H1998">
        <v>1</v>
      </c>
      <c r="I1998">
        <v>25</v>
      </c>
      <c r="J1998">
        <v>0</v>
      </c>
      <c r="K1998">
        <v>1</v>
      </c>
      <c r="L1998">
        <v>-1</v>
      </c>
      <c r="M1998" t="str">
        <f>VLOOKUP(D1998,StateLookup!A:A,1,FALSE)</f>
        <v>Ohio</v>
      </c>
    </row>
    <row r="1999" spans="1:13" x14ac:dyDescent="0.25">
      <c r="A1999" t="str">
        <f t="shared" si="31"/>
        <v>43878Ohio</v>
      </c>
      <c r="B1999" t="s">
        <v>147</v>
      </c>
      <c r="C1999" t="s">
        <v>148</v>
      </c>
      <c r="D1999" t="s">
        <v>98</v>
      </c>
      <c r="F1999" s="6">
        <v>43878</v>
      </c>
      <c r="G1999">
        <v>5</v>
      </c>
      <c r="H1999">
        <v>-2</v>
      </c>
      <c r="I1999">
        <v>9</v>
      </c>
      <c r="J1999">
        <v>-1</v>
      </c>
      <c r="K1999">
        <v>-19</v>
      </c>
      <c r="L1999">
        <v>5</v>
      </c>
      <c r="M1999" t="str">
        <f>VLOOKUP(D1999,StateLookup!A:A,1,FALSE)</f>
        <v>Ohio</v>
      </c>
    </row>
    <row r="2000" spans="1:13" x14ac:dyDescent="0.25">
      <c r="A2000" t="str">
        <f t="shared" si="31"/>
        <v>43879Ohio</v>
      </c>
      <c r="B2000" t="s">
        <v>147</v>
      </c>
      <c r="C2000" t="s">
        <v>148</v>
      </c>
      <c r="D2000" t="s">
        <v>98</v>
      </c>
      <c r="F2000" s="6">
        <v>43879</v>
      </c>
      <c r="G2000">
        <v>0</v>
      </c>
      <c r="H2000">
        <v>-1</v>
      </c>
      <c r="I2000">
        <v>6</v>
      </c>
      <c r="J2000">
        <v>3</v>
      </c>
      <c r="K2000">
        <v>2</v>
      </c>
      <c r="L2000">
        <v>0</v>
      </c>
      <c r="M2000" t="str">
        <f>VLOOKUP(D2000,StateLookup!A:A,1,FALSE)</f>
        <v>Ohio</v>
      </c>
    </row>
    <row r="2001" spans="1:13" x14ac:dyDescent="0.25">
      <c r="A2001" t="str">
        <f t="shared" si="31"/>
        <v>43880Ohio</v>
      </c>
      <c r="B2001" t="s">
        <v>147</v>
      </c>
      <c r="C2001" t="s">
        <v>148</v>
      </c>
      <c r="D2001" t="s">
        <v>98</v>
      </c>
      <c r="F2001" s="6">
        <v>43880</v>
      </c>
      <c r="G2001">
        <v>3</v>
      </c>
      <c r="H2001">
        <v>0</v>
      </c>
      <c r="I2001">
        <v>14</v>
      </c>
      <c r="J2001">
        <v>3</v>
      </c>
      <c r="K2001">
        <v>2</v>
      </c>
      <c r="L2001">
        <v>0</v>
      </c>
      <c r="M2001" t="str">
        <f>VLOOKUP(D2001,StateLookup!A:A,1,FALSE)</f>
        <v>Ohio</v>
      </c>
    </row>
    <row r="2002" spans="1:13" x14ac:dyDescent="0.25">
      <c r="A2002" t="str">
        <f t="shared" si="31"/>
        <v>43881Ohio</v>
      </c>
      <c r="B2002" t="s">
        <v>147</v>
      </c>
      <c r="C2002" t="s">
        <v>148</v>
      </c>
      <c r="D2002" t="s">
        <v>98</v>
      </c>
      <c r="F2002" s="6">
        <v>43881</v>
      </c>
      <c r="G2002">
        <v>2</v>
      </c>
      <c r="H2002">
        <v>0</v>
      </c>
      <c r="I2002">
        <v>2</v>
      </c>
      <c r="J2002">
        <v>2</v>
      </c>
      <c r="K2002">
        <v>2</v>
      </c>
      <c r="L2002">
        <v>0</v>
      </c>
      <c r="M2002" t="str">
        <f>VLOOKUP(D2002,StateLookup!A:A,1,FALSE)</f>
        <v>Ohio</v>
      </c>
    </row>
    <row r="2003" spans="1:13" x14ac:dyDescent="0.25">
      <c r="A2003" t="str">
        <f t="shared" si="31"/>
        <v>43882Ohio</v>
      </c>
      <c r="B2003" t="s">
        <v>147</v>
      </c>
      <c r="C2003" t="s">
        <v>148</v>
      </c>
      <c r="D2003" t="s">
        <v>98</v>
      </c>
      <c r="F2003" s="6">
        <v>43882</v>
      </c>
      <c r="G2003">
        <v>2</v>
      </c>
      <c r="H2003">
        <v>-2</v>
      </c>
      <c r="I2003">
        <v>19</v>
      </c>
      <c r="J2003">
        <v>6</v>
      </c>
      <c r="K2003">
        <v>3</v>
      </c>
      <c r="L2003">
        <v>0</v>
      </c>
      <c r="M2003" t="str">
        <f>VLOOKUP(D2003,StateLookup!A:A,1,FALSE)</f>
        <v>Ohio</v>
      </c>
    </row>
    <row r="2004" spans="1:13" x14ac:dyDescent="0.25">
      <c r="A2004" t="str">
        <f t="shared" si="31"/>
        <v>43883Ohio</v>
      </c>
      <c r="B2004" t="s">
        <v>147</v>
      </c>
      <c r="C2004" t="s">
        <v>148</v>
      </c>
      <c r="D2004" t="s">
        <v>98</v>
      </c>
      <c r="F2004" s="6">
        <v>43883</v>
      </c>
      <c r="G2004">
        <v>9</v>
      </c>
      <c r="H2004">
        <v>4</v>
      </c>
      <c r="I2004">
        <v>68</v>
      </c>
      <c r="J2004">
        <v>8</v>
      </c>
      <c r="K2004">
        <v>3</v>
      </c>
      <c r="L2004">
        <v>-2</v>
      </c>
      <c r="M2004" t="str">
        <f>VLOOKUP(D2004,StateLookup!A:A,1,FALSE)</f>
        <v>Ohio</v>
      </c>
    </row>
    <row r="2005" spans="1:13" x14ac:dyDescent="0.25">
      <c r="A2005" t="str">
        <f t="shared" si="31"/>
        <v>43884Ohio</v>
      </c>
      <c r="B2005" t="s">
        <v>147</v>
      </c>
      <c r="C2005" t="s">
        <v>148</v>
      </c>
      <c r="D2005" t="s">
        <v>98</v>
      </c>
      <c r="F2005" s="6">
        <v>43884</v>
      </c>
      <c r="G2005">
        <v>7</v>
      </c>
      <c r="H2005">
        <v>3</v>
      </c>
      <c r="I2005">
        <v>77</v>
      </c>
      <c r="J2005">
        <v>6</v>
      </c>
      <c r="K2005">
        <v>3</v>
      </c>
      <c r="L2005">
        <v>-1</v>
      </c>
      <c r="M2005" t="str">
        <f>VLOOKUP(D2005,StateLookup!A:A,1,FALSE)</f>
        <v>Ohio</v>
      </c>
    </row>
    <row r="2006" spans="1:13" x14ac:dyDescent="0.25">
      <c r="A2006" t="str">
        <f t="shared" si="31"/>
        <v>43885Ohio</v>
      </c>
      <c r="B2006" t="s">
        <v>147</v>
      </c>
      <c r="C2006" t="s">
        <v>148</v>
      </c>
      <c r="D2006" t="s">
        <v>98</v>
      </c>
      <c r="F2006" s="6">
        <v>43885</v>
      </c>
      <c r="G2006">
        <v>2</v>
      </c>
      <c r="H2006">
        <v>-1</v>
      </c>
      <c r="I2006">
        <v>0</v>
      </c>
      <c r="J2006">
        <v>2</v>
      </c>
      <c r="K2006">
        <v>3</v>
      </c>
      <c r="L2006">
        <v>1</v>
      </c>
      <c r="M2006" t="str">
        <f>VLOOKUP(D2006,StateLookup!A:A,1,FALSE)</f>
        <v>Ohio</v>
      </c>
    </row>
    <row r="2007" spans="1:13" x14ac:dyDescent="0.25">
      <c r="A2007" t="str">
        <f t="shared" si="31"/>
        <v>43886Ohio</v>
      </c>
      <c r="B2007" t="s">
        <v>147</v>
      </c>
      <c r="C2007" t="s">
        <v>148</v>
      </c>
      <c r="D2007" t="s">
        <v>98</v>
      </c>
      <c r="F2007" s="6">
        <v>43886</v>
      </c>
      <c r="G2007">
        <v>4</v>
      </c>
      <c r="H2007">
        <v>0</v>
      </c>
      <c r="I2007">
        <v>2</v>
      </c>
      <c r="J2007">
        <v>4</v>
      </c>
      <c r="K2007">
        <v>2</v>
      </c>
      <c r="L2007">
        <v>0</v>
      </c>
      <c r="M2007" t="str">
        <f>VLOOKUP(D2007,StateLookup!A:A,1,FALSE)</f>
        <v>Ohio</v>
      </c>
    </row>
    <row r="2008" spans="1:13" x14ac:dyDescent="0.25">
      <c r="A2008" t="str">
        <f t="shared" si="31"/>
        <v>43887Ohio</v>
      </c>
      <c r="B2008" t="s">
        <v>147</v>
      </c>
      <c r="C2008" t="s">
        <v>148</v>
      </c>
      <c r="D2008" t="s">
        <v>98</v>
      </c>
      <c r="F2008" s="6">
        <v>43887</v>
      </c>
      <c r="G2008">
        <v>6</v>
      </c>
      <c r="H2008">
        <v>2</v>
      </c>
      <c r="I2008">
        <v>-3</v>
      </c>
      <c r="J2008">
        <v>3</v>
      </c>
      <c r="K2008">
        <v>1</v>
      </c>
      <c r="L2008">
        <v>0</v>
      </c>
      <c r="M2008" t="str">
        <f>VLOOKUP(D2008,StateLookup!A:A,1,FALSE)</f>
        <v>Ohio</v>
      </c>
    </row>
    <row r="2009" spans="1:13" x14ac:dyDescent="0.25">
      <c r="A2009" t="str">
        <f t="shared" si="31"/>
        <v>43888Ohio</v>
      </c>
      <c r="B2009" t="s">
        <v>147</v>
      </c>
      <c r="C2009" t="s">
        <v>148</v>
      </c>
      <c r="D2009" t="s">
        <v>98</v>
      </c>
      <c r="F2009" s="6">
        <v>43888</v>
      </c>
      <c r="G2009">
        <v>2</v>
      </c>
      <c r="H2009">
        <v>0</v>
      </c>
      <c r="I2009">
        <v>-6</v>
      </c>
      <c r="J2009">
        <v>2</v>
      </c>
      <c r="K2009">
        <v>-3</v>
      </c>
      <c r="L2009">
        <v>2</v>
      </c>
      <c r="M2009" t="str">
        <f>VLOOKUP(D2009,StateLookup!A:A,1,FALSE)</f>
        <v>Ohio</v>
      </c>
    </row>
    <row r="2010" spans="1:13" x14ac:dyDescent="0.25">
      <c r="A2010" t="str">
        <f t="shared" si="31"/>
        <v>43889Ohio</v>
      </c>
      <c r="B2010" t="s">
        <v>147</v>
      </c>
      <c r="C2010" t="s">
        <v>148</v>
      </c>
      <c r="D2010" t="s">
        <v>98</v>
      </c>
      <c r="F2010" s="6">
        <v>43889</v>
      </c>
      <c r="G2010">
        <v>4</v>
      </c>
      <c r="H2010">
        <v>1</v>
      </c>
      <c r="I2010">
        <v>7</v>
      </c>
      <c r="J2010">
        <v>7</v>
      </c>
      <c r="K2010">
        <v>1</v>
      </c>
      <c r="L2010">
        <v>0</v>
      </c>
      <c r="M2010" t="str">
        <f>VLOOKUP(D2010,StateLookup!A:A,1,FALSE)</f>
        <v>Ohio</v>
      </c>
    </row>
    <row r="2011" spans="1:13" x14ac:dyDescent="0.25">
      <c r="A2011" t="str">
        <f t="shared" si="31"/>
        <v>43890Ohio</v>
      </c>
      <c r="B2011" t="s">
        <v>147</v>
      </c>
      <c r="C2011" t="s">
        <v>148</v>
      </c>
      <c r="D2011" t="s">
        <v>98</v>
      </c>
      <c r="F2011" s="6">
        <v>43890</v>
      </c>
      <c r="G2011">
        <v>11</v>
      </c>
      <c r="H2011">
        <v>5</v>
      </c>
      <c r="I2011">
        <v>13</v>
      </c>
      <c r="J2011">
        <v>7</v>
      </c>
      <c r="K2011">
        <v>2</v>
      </c>
      <c r="L2011">
        <v>-2</v>
      </c>
      <c r="M2011" t="str">
        <f>VLOOKUP(D2011,StateLookup!A:A,1,FALSE)</f>
        <v>Ohio</v>
      </c>
    </row>
    <row r="2012" spans="1:13" x14ac:dyDescent="0.25">
      <c r="A2012" t="str">
        <f t="shared" si="31"/>
        <v>43891Ohio</v>
      </c>
      <c r="B2012" t="s">
        <v>147</v>
      </c>
      <c r="C2012" t="s">
        <v>148</v>
      </c>
      <c r="D2012" t="s">
        <v>98</v>
      </c>
      <c r="F2012" s="6">
        <v>43891</v>
      </c>
      <c r="G2012">
        <v>17</v>
      </c>
      <c r="H2012">
        <v>10</v>
      </c>
      <c r="I2012">
        <v>68</v>
      </c>
      <c r="J2012">
        <v>11</v>
      </c>
      <c r="K2012">
        <v>4</v>
      </c>
      <c r="L2012">
        <v>-2</v>
      </c>
      <c r="M2012" t="str">
        <f>VLOOKUP(D2012,StateLookup!A:A,1,FALSE)</f>
        <v>Ohio</v>
      </c>
    </row>
    <row r="2013" spans="1:13" x14ac:dyDescent="0.25">
      <c r="A2013" t="str">
        <f t="shared" si="31"/>
        <v>43892Ohio</v>
      </c>
      <c r="B2013" t="s">
        <v>147</v>
      </c>
      <c r="C2013" t="s">
        <v>148</v>
      </c>
      <c r="D2013" t="s">
        <v>98</v>
      </c>
      <c r="F2013" s="6">
        <v>43892</v>
      </c>
      <c r="G2013">
        <v>7</v>
      </c>
      <c r="H2013">
        <v>3</v>
      </c>
      <c r="I2013">
        <v>-7</v>
      </c>
      <c r="J2013">
        <v>2</v>
      </c>
      <c r="K2013">
        <v>2</v>
      </c>
      <c r="L2013">
        <v>0</v>
      </c>
      <c r="M2013" t="str">
        <f>VLOOKUP(D2013,StateLookup!A:A,1,FALSE)</f>
        <v>Ohio</v>
      </c>
    </row>
    <row r="2014" spans="1:13" x14ac:dyDescent="0.25">
      <c r="A2014" t="str">
        <f t="shared" si="31"/>
        <v>43893Ohio</v>
      </c>
      <c r="B2014" t="s">
        <v>147</v>
      </c>
      <c r="C2014" t="s">
        <v>148</v>
      </c>
      <c r="D2014" t="s">
        <v>98</v>
      </c>
      <c r="F2014" s="6">
        <v>43893</v>
      </c>
      <c r="G2014">
        <v>12</v>
      </c>
      <c r="H2014">
        <v>8</v>
      </c>
      <c r="I2014">
        <v>23</v>
      </c>
      <c r="J2014">
        <v>7</v>
      </c>
      <c r="K2014">
        <v>2</v>
      </c>
      <c r="L2014">
        <v>-1</v>
      </c>
      <c r="M2014" t="str">
        <f>VLOOKUP(D2014,StateLookup!A:A,1,FALSE)</f>
        <v>Ohio</v>
      </c>
    </row>
    <row r="2015" spans="1:13" x14ac:dyDescent="0.25">
      <c r="A2015" t="str">
        <f t="shared" si="31"/>
        <v>43894Ohio</v>
      </c>
      <c r="B2015" t="s">
        <v>147</v>
      </c>
      <c r="C2015" t="s">
        <v>148</v>
      </c>
      <c r="D2015" t="s">
        <v>98</v>
      </c>
      <c r="F2015" s="6">
        <v>43894</v>
      </c>
      <c r="G2015">
        <v>12</v>
      </c>
      <c r="H2015">
        <v>7</v>
      </c>
      <c r="I2015">
        <v>29</v>
      </c>
      <c r="J2015">
        <v>7</v>
      </c>
      <c r="K2015">
        <v>2</v>
      </c>
      <c r="L2015">
        <v>-1</v>
      </c>
      <c r="M2015" t="str">
        <f>VLOOKUP(D2015,StateLookup!A:A,1,FALSE)</f>
        <v>Ohio</v>
      </c>
    </row>
    <row r="2016" spans="1:13" x14ac:dyDescent="0.25">
      <c r="A2016" t="str">
        <f t="shared" si="31"/>
        <v>43895Ohio</v>
      </c>
      <c r="B2016" t="s">
        <v>147</v>
      </c>
      <c r="C2016" t="s">
        <v>148</v>
      </c>
      <c r="D2016" t="s">
        <v>98</v>
      </c>
      <c r="F2016" s="6">
        <v>43895</v>
      </c>
      <c r="G2016">
        <v>11</v>
      </c>
      <c r="H2016">
        <v>8</v>
      </c>
      <c r="I2016">
        <v>51</v>
      </c>
      <c r="J2016">
        <v>8</v>
      </c>
      <c r="K2016">
        <v>2</v>
      </c>
      <c r="L2016">
        <v>-1</v>
      </c>
      <c r="M2016" t="str">
        <f>VLOOKUP(D2016,StateLookup!A:A,1,FALSE)</f>
        <v>Ohio</v>
      </c>
    </row>
    <row r="2017" spans="1:13" x14ac:dyDescent="0.25">
      <c r="A2017" t="str">
        <f t="shared" si="31"/>
        <v>43896Ohio</v>
      </c>
      <c r="B2017" t="s">
        <v>147</v>
      </c>
      <c r="C2017" t="s">
        <v>148</v>
      </c>
      <c r="D2017" t="s">
        <v>98</v>
      </c>
      <c r="F2017" s="6">
        <v>43896</v>
      </c>
      <c r="G2017">
        <v>2</v>
      </c>
      <c r="H2017">
        <v>-3</v>
      </c>
      <c r="I2017">
        <v>9</v>
      </c>
      <c r="J2017">
        <v>5</v>
      </c>
      <c r="K2017">
        <v>2</v>
      </c>
      <c r="L2017">
        <v>0</v>
      </c>
      <c r="M2017" t="str">
        <f>VLOOKUP(D2017,StateLookup!A:A,1,FALSE)</f>
        <v>Ohio</v>
      </c>
    </row>
    <row r="2018" spans="1:13" x14ac:dyDescent="0.25">
      <c r="A2018" t="str">
        <f t="shared" si="31"/>
        <v>43897Ohio</v>
      </c>
      <c r="B2018" t="s">
        <v>147</v>
      </c>
      <c r="C2018" t="s">
        <v>148</v>
      </c>
      <c r="D2018" t="s">
        <v>98</v>
      </c>
      <c r="F2018" s="6">
        <v>43897</v>
      </c>
      <c r="G2018">
        <v>13</v>
      </c>
      <c r="H2018">
        <v>7</v>
      </c>
      <c r="I2018">
        <v>68</v>
      </c>
      <c r="J2018">
        <v>13</v>
      </c>
      <c r="K2018">
        <v>4</v>
      </c>
      <c r="L2018">
        <v>-2</v>
      </c>
      <c r="M2018" t="str">
        <f>VLOOKUP(D2018,StateLookup!A:A,1,FALSE)</f>
        <v>Ohio</v>
      </c>
    </row>
    <row r="2019" spans="1:13" x14ac:dyDescent="0.25">
      <c r="A2019" t="str">
        <f t="shared" si="31"/>
        <v>43898Ohio</v>
      </c>
      <c r="B2019" t="s">
        <v>147</v>
      </c>
      <c r="C2019" t="s">
        <v>148</v>
      </c>
      <c r="D2019" t="s">
        <v>98</v>
      </c>
      <c r="F2019" s="6">
        <v>43898</v>
      </c>
      <c r="G2019">
        <v>15</v>
      </c>
      <c r="H2019">
        <v>9</v>
      </c>
      <c r="I2019">
        <v>187</v>
      </c>
      <c r="J2019">
        <v>14</v>
      </c>
      <c r="K2019">
        <v>2</v>
      </c>
      <c r="L2019">
        <v>-2</v>
      </c>
      <c r="M2019" t="str">
        <f>VLOOKUP(D2019,StateLookup!A:A,1,FALSE)</f>
        <v>Ohio</v>
      </c>
    </row>
    <row r="2020" spans="1:13" x14ac:dyDescent="0.25">
      <c r="A2020" t="str">
        <f t="shared" si="31"/>
        <v>43899Ohio</v>
      </c>
      <c r="B2020" t="s">
        <v>147</v>
      </c>
      <c r="C2020" t="s">
        <v>148</v>
      </c>
      <c r="D2020" t="s">
        <v>98</v>
      </c>
      <c r="F2020" s="6">
        <v>43899</v>
      </c>
      <c r="G2020">
        <v>9</v>
      </c>
      <c r="H2020">
        <v>7</v>
      </c>
      <c r="I2020">
        <v>78</v>
      </c>
      <c r="J2020">
        <v>7</v>
      </c>
      <c r="K2020">
        <v>1</v>
      </c>
      <c r="L2020">
        <v>0</v>
      </c>
      <c r="M2020" t="str">
        <f>VLOOKUP(D2020,StateLookup!A:A,1,FALSE)</f>
        <v>Ohio</v>
      </c>
    </row>
    <row r="2021" spans="1:13" x14ac:dyDescent="0.25">
      <c r="A2021" t="str">
        <f t="shared" si="31"/>
        <v>43900Ohio</v>
      </c>
      <c r="B2021" t="s">
        <v>147</v>
      </c>
      <c r="C2021" t="s">
        <v>148</v>
      </c>
      <c r="D2021" t="s">
        <v>98</v>
      </c>
      <c r="F2021" s="6">
        <v>43900</v>
      </c>
      <c r="G2021">
        <v>5</v>
      </c>
      <c r="H2021">
        <v>6</v>
      </c>
      <c r="I2021">
        <v>13</v>
      </c>
      <c r="J2021">
        <v>2</v>
      </c>
      <c r="K2021">
        <v>0</v>
      </c>
      <c r="L2021">
        <v>0</v>
      </c>
      <c r="M2021" t="str">
        <f>VLOOKUP(D2021,StateLookup!A:A,1,FALSE)</f>
        <v>Ohio</v>
      </c>
    </row>
    <row r="2022" spans="1:13" x14ac:dyDescent="0.25">
      <c r="A2022" t="str">
        <f t="shared" si="31"/>
        <v>43901Ohio</v>
      </c>
      <c r="B2022" t="s">
        <v>147</v>
      </c>
      <c r="C2022" t="s">
        <v>148</v>
      </c>
      <c r="D2022" t="s">
        <v>98</v>
      </c>
      <c r="F2022" s="6">
        <v>43901</v>
      </c>
      <c r="G2022">
        <v>8</v>
      </c>
      <c r="H2022">
        <v>11</v>
      </c>
      <c r="I2022">
        <v>25</v>
      </c>
      <c r="J2022">
        <v>4</v>
      </c>
      <c r="K2022">
        <v>0</v>
      </c>
      <c r="L2022">
        <v>0</v>
      </c>
      <c r="M2022" t="str">
        <f>VLOOKUP(D2022,StateLookup!A:A,1,FALSE)</f>
        <v>Ohio</v>
      </c>
    </row>
    <row r="2023" spans="1:13" x14ac:dyDescent="0.25">
      <c r="A2023" t="str">
        <f t="shared" si="31"/>
        <v>43902Ohio</v>
      </c>
      <c r="B2023" t="s">
        <v>147</v>
      </c>
      <c r="C2023" t="s">
        <v>148</v>
      </c>
      <c r="D2023" t="s">
        <v>98</v>
      </c>
      <c r="F2023" s="6">
        <v>43902</v>
      </c>
      <c r="G2023">
        <v>9</v>
      </c>
      <c r="H2023">
        <v>32</v>
      </c>
      <c r="I2023">
        <v>50</v>
      </c>
      <c r="J2023">
        <v>2</v>
      </c>
      <c r="K2023">
        <v>-1</v>
      </c>
      <c r="L2023">
        <v>0</v>
      </c>
      <c r="M2023" t="str">
        <f>VLOOKUP(D2023,StateLookup!A:A,1,FALSE)</f>
        <v>Ohio</v>
      </c>
    </row>
    <row r="2024" spans="1:13" x14ac:dyDescent="0.25">
      <c r="A2024" t="str">
        <f t="shared" si="31"/>
        <v>43903Ohio</v>
      </c>
      <c r="B2024" t="s">
        <v>147</v>
      </c>
      <c r="C2024" t="s">
        <v>148</v>
      </c>
      <c r="D2024" t="s">
        <v>98</v>
      </c>
      <c r="F2024" s="6">
        <v>43903</v>
      </c>
      <c r="G2024">
        <v>-1</v>
      </c>
      <c r="H2024">
        <v>21</v>
      </c>
      <c r="I2024">
        <v>46</v>
      </c>
      <c r="J2024">
        <v>1</v>
      </c>
      <c r="K2024">
        <v>-4</v>
      </c>
      <c r="L2024">
        <v>2</v>
      </c>
      <c r="M2024" t="str">
        <f>VLOOKUP(D2024,StateLookup!A:A,1,FALSE)</f>
        <v>Ohio</v>
      </c>
    </row>
    <row r="2025" spans="1:13" x14ac:dyDescent="0.25">
      <c r="A2025" t="str">
        <f t="shared" si="31"/>
        <v>43904Ohio</v>
      </c>
      <c r="B2025" t="s">
        <v>147</v>
      </c>
      <c r="C2025" t="s">
        <v>148</v>
      </c>
      <c r="D2025" t="s">
        <v>98</v>
      </c>
      <c r="F2025" s="6">
        <v>43904</v>
      </c>
      <c r="G2025">
        <v>-12</v>
      </c>
      <c r="H2025">
        <v>11</v>
      </c>
      <c r="I2025">
        <v>9</v>
      </c>
      <c r="J2025">
        <v>-4</v>
      </c>
      <c r="K2025">
        <v>-3</v>
      </c>
      <c r="L2025">
        <v>4</v>
      </c>
      <c r="M2025" t="str">
        <f>VLOOKUP(D2025,StateLookup!A:A,1,FALSE)</f>
        <v>Ohio</v>
      </c>
    </row>
    <row r="2026" spans="1:13" x14ac:dyDescent="0.25">
      <c r="A2026" t="str">
        <f t="shared" si="31"/>
        <v>43905Ohio</v>
      </c>
      <c r="B2026" t="s">
        <v>147</v>
      </c>
      <c r="C2026" t="s">
        <v>148</v>
      </c>
      <c r="D2026" t="s">
        <v>98</v>
      </c>
      <c r="F2026" s="6">
        <v>43905</v>
      </c>
      <c r="G2026">
        <v>-9</v>
      </c>
      <c r="H2026">
        <v>17</v>
      </c>
      <c r="I2026">
        <v>46</v>
      </c>
      <c r="J2026">
        <v>-6</v>
      </c>
      <c r="K2026">
        <v>-7</v>
      </c>
      <c r="L2026">
        <v>3</v>
      </c>
      <c r="M2026" t="str">
        <f>VLOOKUP(D2026,StateLookup!A:A,1,FALSE)</f>
        <v>Ohio</v>
      </c>
    </row>
    <row r="2027" spans="1:13" x14ac:dyDescent="0.25">
      <c r="A2027" t="str">
        <f t="shared" si="31"/>
        <v>43906Ohio</v>
      </c>
      <c r="B2027" t="s">
        <v>147</v>
      </c>
      <c r="C2027" t="s">
        <v>148</v>
      </c>
      <c r="D2027" t="s">
        <v>98</v>
      </c>
      <c r="F2027" s="6">
        <v>43906</v>
      </c>
      <c r="G2027">
        <v>-16</v>
      </c>
      <c r="H2027">
        <v>26</v>
      </c>
      <c r="I2027">
        <v>16</v>
      </c>
      <c r="J2027">
        <v>-9</v>
      </c>
      <c r="K2027">
        <v>-18</v>
      </c>
      <c r="L2027">
        <v>7</v>
      </c>
      <c r="M2027" t="str">
        <f>VLOOKUP(D2027,StateLookup!A:A,1,FALSE)</f>
        <v>Ohio</v>
      </c>
    </row>
    <row r="2028" spans="1:13" x14ac:dyDescent="0.25">
      <c r="A2028" t="str">
        <f t="shared" si="31"/>
        <v>43907Ohio</v>
      </c>
      <c r="B2028" t="s">
        <v>147</v>
      </c>
      <c r="C2028" t="s">
        <v>148</v>
      </c>
      <c r="D2028" t="s">
        <v>98</v>
      </c>
      <c r="F2028" s="6">
        <v>43907</v>
      </c>
      <c r="G2028">
        <v>-25</v>
      </c>
      <c r="H2028">
        <v>11</v>
      </c>
      <c r="I2028">
        <v>27</v>
      </c>
      <c r="J2028">
        <v>-10</v>
      </c>
      <c r="K2028">
        <v>-25</v>
      </c>
      <c r="L2028">
        <v>10</v>
      </c>
      <c r="M2028" t="str">
        <f>VLOOKUP(D2028,StateLookup!A:A,1,FALSE)</f>
        <v>Ohio</v>
      </c>
    </row>
    <row r="2029" spans="1:13" x14ac:dyDescent="0.25">
      <c r="A2029" t="str">
        <f t="shared" si="31"/>
        <v>43908Ohio</v>
      </c>
      <c r="B2029" t="s">
        <v>147</v>
      </c>
      <c r="C2029" t="s">
        <v>148</v>
      </c>
      <c r="D2029" t="s">
        <v>98</v>
      </c>
      <c r="F2029" s="6">
        <v>43908</v>
      </c>
      <c r="G2029">
        <v>-29</v>
      </c>
      <c r="H2029">
        <v>5</v>
      </c>
      <c r="I2029">
        <v>2</v>
      </c>
      <c r="J2029">
        <v>-15</v>
      </c>
      <c r="K2029">
        <v>-28</v>
      </c>
      <c r="L2029">
        <v>12</v>
      </c>
      <c r="M2029" t="str">
        <f>VLOOKUP(D2029,StateLookup!A:A,1,FALSE)</f>
        <v>Ohio</v>
      </c>
    </row>
    <row r="2030" spans="1:13" x14ac:dyDescent="0.25">
      <c r="A2030" t="str">
        <f t="shared" si="31"/>
        <v>43909Ohio</v>
      </c>
      <c r="B2030" t="s">
        <v>147</v>
      </c>
      <c r="C2030" t="s">
        <v>148</v>
      </c>
      <c r="D2030" t="s">
        <v>98</v>
      </c>
      <c r="F2030" s="6">
        <v>43909</v>
      </c>
      <c r="G2030">
        <v>-32</v>
      </c>
      <c r="H2030">
        <v>8</v>
      </c>
      <c r="I2030">
        <v>14</v>
      </c>
      <c r="J2030">
        <v>-19</v>
      </c>
      <c r="K2030">
        <v>-31</v>
      </c>
      <c r="L2030">
        <v>14</v>
      </c>
      <c r="M2030" t="str">
        <f>VLOOKUP(D2030,StateLookup!A:A,1,FALSE)</f>
        <v>Ohio</v>
      </c>
    </row>
    <row r="2031" spans="1:13" x14ac:dyDescent="0.25">
      <c r="A2031" t="str">
        <f t="shared" si="31"/>
        <v>43910Ohio</v>
      </c>
      <c r="B2031" t="s">
        <v>147</v>
      </c>
      <c r="C2031" t="s">
        <v>148</v>
      </c>
      <c r="D2031" t="s">
        <v>98</v>
      </c>
      <c r="F2031" s="6">
        <v>43910</v>
      </c>
      <c r="G2031">
        <v>-35</v>
      </c>
      <c r="H2031">
        <v>0</v>
      </c>
      <c r="I2031">
        <v>47</v>
      </c>
      <c r="J2031">
        <v>-19</v>
      </c>
      <c r="K2031">
        <v>-34</v>
      </c>
      <c r="L2031">
        <v>16</v>
      </c>
      <c r="M2031" t="str">
        <f>VLOOKUP(D2031,StateLookup!A:A,1,FALSE)</f>
        <v>Ohio</v>
      </c>
    </row>
    <row r="2032" spans="1:13" x14ac:dyDescent="0.25">
      <c r="A2032" t="str">
        <f t="shared" si="31"/>
        <v>43911Ohio</v>
      </c>
      <c r="B2032" t="s">
        <v>147</v>
      </c>
      <c r="C2032" t="s">
        <v>148</v>
      </c>
      <c r="D2032" t="s">
        <v>98</v>
      </c>
      <c r="F2032" s="6">
        <v>43911</v>
      </c>
      <c r="G2032">
        <v>-44</v>
      </c>
      <c r="H2032">
        <v>-7</v>
      </c>
      <c r="I2032">
        <v>4</v>
      </c>
      <c r="J2032">
        <v>-22</v>
      </c>
      <c r="K2032">
        <v>-25</v>
      </c>
      <c r="L2032">
        <v>11</v>
      </c>
      <c r="M2032" t="str">
        <f>VLOOKUP(D2032,StateLookup!A:A,1,FALSE)</f>
        <v>Ohio</v>
      </c>
    </row>
    <row r="2033" spans="1:13" x14ac:dyDescent="0.25">
      <c r="A2033" t="str">
        <f t="shared" si="31"/>
        <v>43912Ohio</v>
      </c>
      <c r="B2033" t="s">
        <v>147</v>
      </c>
      <c r="C2033" t="s">
        <v>148</v>
      </c>
      <c r="D2033" t="s">
        <v>98</v>
      </c>
      <c r="F2033" s="6">
        <v>43912</v>
      </c>
      <c r="G2033">
        <v>-38</v>
      </c>
      <c r="H2033">
        <v>0</v>
      </c>
      <c r="I2033">
        <v>62</v>
      </c>
      <c r="J2033">
        <v>-26</v>
      </c>
      <c r="K2033">
        <v>-28</v>
      </c>
      <c r="L2033">
        <v>8</v>
      </c>
      <c r="M2033" t="str">
        <f>VLOOKUP(D2033,StateLookup!A:A,1,FALSE)</f>
        <v>Ohio</v>
      </c>
    </row>
    <row r="2034" spans="1:13" x14ac:dyDescent="0.25">
      <c r="A2034" t="str">
        <f t="shared" si="31"/>
        <v>43913Ohio</v>
      </c>
      <c r="B2034" t="s">
        <v>147</v>
      </c>
      <c r="C2034" t="s">
        <v>148</v>
      </c>
      <c r="D2034" t="s">
        <v>98</v>
      </c>
      <c r="F2034" s="6">
        <v>43913</v>
      </c>
      <c r="G2034">
        <v>-33</v>
      </c>
      <c r="H2034">
        <v>-1</v>
      </c>
      <c r="I2034">
        <v>-2</v>
      </c>
      <c r="J2034">
        <v>-26</v>
      </c>
      <c r="K2034">
        <v>-39</v>
      </c>
      <c r="L2034">
        <v>16</v>
      </c>
      <c r="M2034" t="str">
        <f>VLOOKUP(D2034,StateLookup!A:A,1,FALSE)</f>
        <v>Ohio</v>
      </c>
    </row>
    <row r="2035" spans="1:13" x14ac:dyDescent="0.25">
      <c r="A2035" t="str">
        <f t="shared" si="31"/>
        <v>43914Ohio</v>
      </c>
      <c r="B2035" t="s">
        <v>147</v>
      </c>
      <c r="C2035" t="s">
        <v>148</v>
      </c>
      <c r="D2035" t="s">
        <v>98</v>
      </c>
      <c r="F2035" s="6">
        <v>43914</v>
      </c>
      <c r="G2035">
        <v>-51</v>
      </c>
      <c r="H2035">
        <v>-26</v>
      </c>
      <c r="I2035">
        <v>11</v>
      </c>
      <c r="J2035">
        <v>-31</v>
      </c>
      <c r="K2035">
        <v>-47</v>
      </c>
      <c r="L2035">
        <v>20</v>
      </c>
      <c r="M2035" t="str">
        <f>VLOOKUP(D2035,StateLookup!A:A,1,FALSE)</f>
        <v>Ohio</v>
      </c>
    </row>
    <row r="2036" spans="1:13" x14ac:dyDescent="0.25">
      <c r="A2036" t="str">
        <f t="shared" si="31"/>
        <v>43915Ohio</v>
      </c>
      <c r="B2036" t="s">
        <v>147</v>
      </c>
      <c r="C2036" t="s">
        <v>148</v>
      </c>
      <c r="D2036" t="s">
        <v>98</v>
      </c>
      <c r="F2036" s="6">
        <v>43915</v>
      </c>
      <c r="G2036">
        <v>-43</v>
      </c>
      <c r="H2036">
        <v>-18</v>
      </c>
      <c r="I2036">
        <v>101</v>
      </c>
      <c r="J2036">
        <v>-27</v>
      </c>
      <c r="K2036">
        <v>-48</v>
      </c>
      <c r="L2036">
        <v>19</v>
      </c>
      <c r="M2036" t="str">
        <f>VLOOKUP(D2036,StateLookup!A:A,1,FALSE)</f>
        <v>Ohio</v>
      </c>
    </row>
    <row r="2037" spans="1:13" x14ac:dyDescent="0.25">
      <c r="A2037" t="str">
        <f t="shared" si="31"/>
        <v>43916Ohio</v>
      </c>
      <c r="B2037" t="s">
        <v>147</v>
      </c>
      <c r="C2037" t="s">
        <v>148</v>
      </c>
      <c r="D2037" t="s">
        <v>98</v>
      </c>
      <c r="F2037" s="6">
        <v>43916</v>
      </c>
      <c r="G2037">
        <v>-42</v>
      </c>
      <c r="H2037">
        <v>-15</v>
      </c>
      <c r="I2037">
        <v>103</v>
      </c>
      <c r="J2037">
        <v>-29</v>
      </c>
      <c r="K2037">
        <v>-48</v>
      </c>
      <c r="L2037">
        <v>20</v>
      </c>
      <c r="M2037" t="str">
        <f>VLOOKUP(D2037,StateLookup!A:A,1,FALSE)</f>
        <v>Ohio</v>
      </c>
    </row>
    <row r="2038" spans="1:13" x14ac:dyDescent="0.25">
      <c r="A2038" t="str">
        <f t="shared" si="31"/>
        <v>43917Ohio</v>
      </c>
      <c r="B2038" t="s">
        <v>147</v>
      </c>
      <c r="C2038" t="s">
        <v>148</v>
      </c>
      <c r="D2038" t="s">
        <v>98</v>
      </c>
      <c r="F2038" s="6">
        <v>43917</v>
      </c>
      <c r="G2038">
        <v>-46</v>
      </c>
      <c r="H2038">
        <v>-20</v>
      </c>
      <c r="I2038">
        <v>26</v>
      </c>
      <c r="J2038">
        <v>-33</v>
      </c>
      <c r="K2038">
        <v>-48</v>
      </c>
      <c r="L2038">
        <v>22</v>
      </c>
      <c r="M2038" t="str">
        <f>VLOOKUP(D2038,StateLookup!A:A,1,FALSE)</f>
        <v>Ohio</v>
      </c>
    </row>
    <row r="2039" spans="1:13" x14ac:dyDescent="0.25">
      <c r="A2039" t="str">
        <f t="shared" si="31"/>
        <v>43918Ohio</v>
      </c>
      <c r="B2039" t="s">
        <v>147</v>
      </c>
      <c r="C2039" t="s">
        <v>148</v>
      </c>
      <c r="D2039" t="s">
        <v>98</v>
      </c>
      <c r="F2039" s="6">
        <v>43918</v>
      </c>
      <c r="G2039">
        <v>-50</v>
      </c>
      <c r="H2039">
        <v>-21</v>
      </c>
      <c r="I2039">
        <v>29</v>
      </c>
      <c r="J2039">
        <v>-34</v>
      </c>
      <c r="K2039">
        <v>-35</v>
      </c>
      <c r="L2039">
        <v>14</v>
      </c>
      <c r="M2039" t="str">
        <f>VLOOKUP(D2039,StateLookup!A:A,1,FALSE)</f>
        <v>Ohio</v>
      </c>
    </row>
    <row r="2040" spans="1:13" x14ac:dyDescent="0.25">
      <c r="A2040" t="str">
        <f t="shared" si="31"/>
        <v>43919Ohio</v>
      </c>
      <c r="B2040" t="s">
        <v>147</v>
      </c>
      <c r="C2040" t="s">
        <v>148</v>
      </c>
      <c r="D2040" t="s">
        <v>98</v>
      </c>
      <c r="F2040" s="6">
        <v>43919</v>
      </c>
      <c r="G2040">
        <v>-43</v>
      </c>
      <c r="H2040">
        <v>-19</v>
      </c>
      <c r="I2040">
        <v>117</v>
      </c>
      <c r="J2040">
        <v>-33</v>
      </c>
      <c r="K2040">
        <v>-35</v>
      </c>
      <c r="L2040">
        <v>10</v>
      </c>
      <c r="M2040" t="str">
        <f>VLOOKUP(D2040,StateLookup!A:A,1,FALSE)</f>
        <v>Ohio</v>
      </c>
    </row>
    <row r="2041" spans="1:13" x14ac:dyDescent="0.25">
      <c r="A2041" t="str">
        <f t="shared" si="31"/>
        <v>43920Ohio</v>
      </c>
      <c r="B2041" t="s">
        <v>147</v>
      </c>
      <c r="C2041" t="s">
        <v>148</v>
      </c>
      <c r="D2041" t="s">
        <v>98</v>
      </c>
      <c r="F2041" s="6">
        <v>43920</v>
      </c>
      <c r="G2041">
        <v>-41</v>
      </c>
      <c r="H2041">
        <v>-18</v>
      </c>
      <c r="I2041">
        <v>4</v>
      </c>
      <c r="J2041">
        <v>-32</v>
      </c>
      <c r="K2041">
        <v>-48</v>
      </c>
      <c r="L2041">
        <v>19</v>
      </c>
      <c r="M2041" t="str">
        <f>VLOOKUP(D2041,StateLookup!A:A,1,FALSE)</f>
        <v>Ohio</v>
      </c>
    </row>
    <row r="2042" spans="1:13" x14ac:dyDescent="0.25">
      <c r="A2042" t="str">
        <f t="shared" si="31"/>
        <v>43921Ohio</v>
      </c>
      <c r="B2042" t="s">
        <v>147</v>
      </c>
      <c r="C2042" t="s">
        <v>148</v>
      </c>
      <c r="D2042" t="s">
        <v>98</v>
      </c>
      <c r="F2042" s="6">
        <v>43921</v>
      </c>
      <c r="G2042">
        <v>-41</v>
      </c>
      <c r="H2042">
        <v>-16</v>
      </c>
      <c r="I2042">
        <v>7</v>
      </c>
      <c r="J2042">
        <v>-28</v>
      </c>
      <c r="K2042">
        <v>-49</v>
      </c>
      <c r="L2042">
        <v>20</v>
      </c>
      <c r="M2042" t="str">
        <f>VLOOKUP(D2042,StateLookup!A:A,1,FALSE)</f>
        <v>Ohio</v>
      </c>
    </row>
    <row r="2043" spans="1:13" x14ac:dyDescent="0.25">
      <c r="A2043" t="str">
        <f t="shared" si="31"/>
        <v>43922Ohio</v>
      </c>
      <c r="B2043" t="s">
        <v>147</v>
      </c>
      <c r="C2043" t="s">
        <v>148</v>
      </c>
      <c r="D2043" t="s">
        <v>98</v>
      </c>
      <c r="F2043" s="6">
        <v>43922</v>
      </c>
      <c r="G2043">
        <v>-37</v>
      </c>
      <c r="H2043">
        <v>-9</v>
      </c>
      <c r="I2043">
        <v>25</v>
      </c>
      <c r="J2043">
        <v>-27</v>
      </c>
      <c r="K2043">
        <v>-49</v>
      </c>
      <c r="L2043">
        <v>20</v>
      </c>
      <c r="M2043" t="str">
        <f>VLOOKUP(D2043,StateLookup!A:A,1,FALSE)</f>
        <v>Ohio</v>
      </c>
    </row>
    <row r="2044" spans="1:13" x14ac:dyDescent="0.25">
      <c r="A2044" t="str">
        <f t="shared" si="31"/>
        <v>43923Ohio</v>
      </c>
      <c r="B2044" t="s">
        <v>147</v>
      </c>
      <c r="C2044" t="s">
        <v>148</v>
      </c>
      <c r="D2044" t="s">
        <v>98</v>
      </c>
      <c r="F2044" s="6">
        <v>43923</v>
      </c>
      <c r="G2044">
        <v>-37</v>
      </c>
      <c r="H2044">
        <v>-7</v>
      </c>
      <c r="I2044">
        <v>87</v>
      </c>
      <c r="J2044">
        <v>-28</v>
      </c>
      <c r="K2044">
        <v>-49</v>
      </c>
      <c r="L2044">
        <v>20</v>
      </c>
      <c r="M2044" t="str">
        <f>VLOOKUP(D2044,StateLookup!A:A,1,FALSE)</f>
        <v>Ohio</v>
      </c>
    </row>
    <row r="2045" spans="1:13" x14ac:dyDescent="0.25">
      <c r="A2045" t="str">
        <f t="shared" si="31"/>
        <v>43924Ohio</v>
      </c>
      <c r="B2045" t="s">
        <v>147</v>
      </c>
      <c r="C2045" t="s">
        <v>148</v>
      </c>
      <c r="D2045" t="s">
        <v>98</v>
      </c>
      <c r="F2045" s="6">
        <v>43924</v>
      </c>
      <c r="G2045">
        <v>-38</v>
      </c>
      <c r="H2045">
        <v>-8</v>
      </c>
      <c r="I2045">
        <v>108</v>
      </c>
      <c r="J2045">
        <v>-28</v>
      </c>
      <c r="K2045">
        <v>-48</v>
      </c>
      <c r="L2045">
        <v>20</v>
      </c>
      <c r="M2045" t="str">
        <f>VLOOKUP(D2045,StateLookup!A:A,1,FALSE)</f>
        <v>Ohio</v>
      </c>
    </row>
    <row r="2046" spans="1:13" x14ac:dyDescent="0.25">
      <c r="A2046" t="str">
        <f t="shared" si="31"/>
        <v>43925Ohio</v>
      </c>
      <c r="B2046" t="s">
        <v>147</v>
      </c>
      <c r="C2046" t="s">
        <v>148</v>
      </c>
      <c r="D2046" t="s">
        <v>98</v>
      </c>
      <c r="F2046" s="6">
        <v>43925</v>
      </c>
      <c r="G2046">
        <v>-43</v>
      </c>
      <c r="H2046">
        <v>-9</v>
      </c>
      <c r="I2046">
        <v>138</v>
      </c>
      <c r="J2046">
        <v>-26</v>
      </c>
      <c r="K2046">
        <v>-35</v>
      </c>
      <c r="L2046">
        <v>12</v>
      </c>
      <c r="M2046" t="str">
        <f>VLOOKUP(D2046,StateLookup!A:A,1,FALSE)</f>
        <v>Ohio</v>
      </c>
    </row>
    <row r="2047" spans="1:13" x14ac:dyDescent="0.25">
      <c r="A2047" t="str">
        <f t="shared" si="31"/>
        <v>43926Ohio</v>
      </c>
      <c r="B2047" t="s">
        <v>147</v>
      </c>
      <c r="C2047" t="s">
        <v>148</v>
      </c>
      <c r="D2047" t="s">
        <v>98</v>
      </c>
      <c r="F2047" s="6">
        <v>43926</v>
      </c>
      <c r="G2047">
        <v>-46</v>
      </c>
      <c r="H2047">
        <v>-18</v>
      </c>
      <c r="I2047">
        <v>37</v>
      </c>
      <c r="J2047">
        <v>-39</v>
      </c>
      <c r="K2047">
        <v>-37</v>
      </c>
      <c r="L2047">
        <v>11</v>
      </c>
      <c r="M2047" t="str">
        <f>VLOOKUP(D2047,StateLookup!A:A,1,FALSE)</f>
        <v>Ohio</v>
      </c>
    </row>
    <row r="2048" spans="1:13" x14ac:dyDescent="0.25">
      <c r="A2048" t="str">
        <f t="shared" si="31"/>
        <v>43927Ohio</v>
      </c>
      <c r="B2048" t="s">
        <v>147</v>
      </c>
      <c r="C2048" t="s">
        <v>148</v>
      </c>
      <c r="D2048" t="s">
        <v>98</v>
      </c>
      <c r="F2048" s="6">
        <v>43927</v>
      </c>
      <c r="G2048">
        <v>-37</v>
      </c>
      <c r="H2048">
        <v>-11</v>
      </c>
      <c r="I2048">
        <v>81</v>
      </c>
      <c r="J2048">
        <v>-28</v>
      </c>
      <c r="K2048">
        <v>-48</v>
      </c>
      <c r="L2048">
        <v>18</v>
      </c>
      <c r="M2048" t="str">
        <f>VLOOKUP(D2048,StateLookup!A:A,1,FALSE)</f>
        <v>Ohio</v>
      </c>
    </row>
    <row r="2049" spans="1:13" x14ac:dyDescent="0.25">
      <c r="A2049" t="str">
        <f t="shared" si="31"/>
        <v>43928Ohio</v>
      </c>
      <c r="B2049" t="s">
        <v>147</v>
      </c>
      <c r="C2049" t="s">
        <v>148</v>
      </c>
      <c r="D2049" t="s">
        <v>98</v>
      </c>
      <c r="F2049" s="6">
        <v>43928</v>
      </c>
      <c r="G2049">
        <v>-41</v>
      </c>
      <c r="H2049">
        <v>-14</v>
      </c>
      <c r="I2049">
        <v>68</v>
      </c>
      <c r="J2049">
        <v>-28</v>
      </c>
      <c r="K2049">
        <v>-50</v>
      </c>
      <c r="L2049">
        <v>19</v>
      </c>
      <c r="M2049" t="str">
        <f>VLOOKUP(D2049,StateLookup!A:A,1,FALSE)</f>
        <v>Ohio</v>
      </c>
    </row>
    <row r="2050" spans="1:13" x14ac:dyDescent="0.25">
      <c r="A2050" t="str">
        <f t="shared" si="31"/>
        <v>43929Ohio</v>
      </c>
      <c r="B2050" t="s">
        <v>147</v>
      </c>
      <c r="C2050" t="s">
        <v>148</v>
      </c>
      <c r="D2050" t="s">
        <v>98</v>
      </c>
      <c r="F2050" s="6">
        <v>43929</v>
      </c>
      <c r="G2050">
        <v>-36</v>
      </c>
      <c r="H2050">
        <v>-9</v>
      </c>
      <c r="I2050">
        <v>106</v>
      </c>
      <c r="J2050">
        <v>-26</v>
      </c>
      <c r="K2050">
        <v>-50</v>
      </c>
      <c r="L2050">
        <v>18</v>
      </c>
      <c r="M2050" t="str">
        <f>VLOOKUP(D2050,StateLookup!A:A,1,FALSE)</f>
        <v>Ohio</v>
      </c>
    </row>
    <row r="2051" spans="1:13" x14ac:dyDescent="0.25">
      <c r="A2051" t="str">
        <f t="shared" ref="A2051:A2114" si="32">F2051&amp;D2051</f>
        <v>43930Ohio</v>
      </c>
      <c r="B2051" t="s">
        <v>147</v>
      </c>
      <c r="C2051" t="s">
        <v>148</v>
      </c>
      <c r="D2051" t="s">
        <v>98</v>
      </c>
      <c r="F2051" s="6">
        <v>43930</v>
      </c>
      <c r="G2051">
        <v>-39</v>
      </c>
      <c r="H2051">
        <v>-9</v>
      </c>
      <c r="I2051">
        <v>11</v>
      </c>
      <c r="J2051">
        <v>-33</v>
      </c>
      <c r="K2051">
        <v>-51</v>
      </c>
      <c r="L2051">
        <v>21</v>
      </c>
      <c r="M2051" t="str">
        <f>VLOOKUP(D2051,StateLookup!A:A,1,FALSE)</f>
        <v>Ohio</v>
      </c>
    </row>
    <row r="2052" spans="1:13" x14ac:dyDescent="0.25">
      <c r="A2052" t="str">
        <f t="shared" si="32"/>
        <v>43931Ohio</v>
      </c>
      <c r="B2052" t="s">
        <v>147</v>
      </c>
      <c r="C2052" t="s">
        <v>148</v>
      </c>
      <c r="D2052" t="s">
        <v>98</v>
      </c>
      <c r="F2052" s="6">
        <v>43931</v>
      </c>
      <c r="G2052">
        <v>-41</v>
      </c>
      <c r="H2052">
        <v>-10</v>
      </c>
      <c r="I2052">
        <v>14</v>
      </c>
      <c r="J2052">
        <v>-36</v>
      </c>
      <c r="K2052">
        <v>-56</v>
      </c>
      <c r="L2052">
        <v>24</v>
      </c>
      <c r="M2052" t="str">
        <f>VLOOKUP(D2052,StateLookup!A:A,1,FALSE)</f>
        <v>Ohio</v>
      </c>
    </row>
    <row r="2053" spans="1:13" x14ac:dyDescent="0.25">
      <c r="A2053" t="str">
        <f t="shared" si="32"/>
        <v>43932Ohio</v>
      </c>
      <c r="B2053" t="s">
        <v>147</v>
      </c>
      <c r="C2053" t="s">
        <v>148</v>
      </c>
      <c r="D2053" t="s">
        <v>98</v>
      </c>
      <c r="F2053" s="6">
        <v>43932</v>
      </c>
      <c r="G2053">
        <v>-41</v>
      </c>
      <c r="H2053">
        <v>-2</v>
      </c>
      <c r="I2053">
        <v>82</v>
      </c>
      <c r="J2053">
        <v>-28</v>
      </c>
      <c r="K2053">
        <v>-37</v>
      </c>
      <c r="L2053">
        <v>12</v>
      </c>
      <c r="M2053" t="str">
        <f>VLOOKUP(D2053,StateLookup!A:A,1,FALSE)</f>
        <v>Ohio</v>
      </c>
    </row>
    <row r="2054" spans="1:13" x14ac:dyDescent="0.25">
      <c r="A2054" t="str">
        <f t="shared" si="32"/>
        <v>43876Oklahoma</v>
      </c>
      <c r="B2054" t="s">
        <v>147</v>
      </c>
      <c r="C2054" t="s">
        <v>148</v>
      </c>
      <c r="D2054" t="s">
        <v>99</v>
      </c>
      <c r="F2054" s="6">
        <v>43876</v>
      </c>
      <c r="G2054">
        <v>4</v>
      </c>
      <c r="H2054">
        <v>2</v>
      </c>
      <c r="I2054">
        <v>7</v>
      </c>
      <c r="J2054">
        <v>2</v>
      </c>
      <c r="K2054">
        <v>1</v>
      </c>
      <c r="L2054">
        <v>0</v>
      </c>
      <c r="M2054" t="str">
        <f>VLOOKUP(D2054,StateLookup!A:A,1,FALSE)</f>
        <v>Oklahoma</v>
      </c>
    </row>
    <row r="2055" spans="1:13" x14ac:dyDescent="0.25">
      <c r="A2055" t="str">
        <f t="shared" si="32"/>
        <v>43877Oklahoma</v>
      </c>
      <c r="B2055" t="s">
        <v>147</v>
      </c>
      <c r="C2055" t="s">
        <v>148</v>
      </c>
      <c r="D2055" t="s">
        <v>99</v>
      </c>
      <c r="F2055" s="6">
        <v>43877</v>
      </c>
      <c r="G2055">
        <v>5</v>
      </c>
      <c r="H2055">
        <v>1</v>
      </c>
      <c r="I2055">
        <v>17</v>
      </c>
      <c r="J2055">
        <v>1</v>
      </c>
      <c r="K2055">
        <v>1</v>
      </c>
      <c r="L2055">
        <v>0</v>
      </c>
      <c r="M2055" t="str">
        <f>VLOOKUP(D2055,StateLookup!A:A,1,FALSE)</f>
        <v>Oklahoma</v>
      </c>
    </row>
    <row r="2056" spans="1:13" x14ac:dyDescent="0.25">
      <c r="A2056" t="str">
        <f t="shared" si="32"/>
        <v>43878Oklahoma</v>
      </c>
      <c r="B2056" t="s">
        <v>147</v>
      </c>
      <c r="C2056" t="s">
        <v>148</v>
      </c>
      <c r="D2056" t="s">
        <v>99</v>
      </c>
      <c r="F2056" s="6">
        <v>43878</v>
      </c>
      <c r="G2056">
        <v>3</v>
      </c>
      <c r="H2056">
        <v>-1</v>
      </c>
      <c r="I2056">
        <v>28</v>
      </c>
      <c r="J2056">
        <v>2</v>
      </c>
      <c r="K2056">
        <v>-19</v>
      </c>
      <c r="L2056">
        <v>5</v>
      </c>
      <c r="M2056" t="str">
        <f>VLOOKUP(D2056,StateLookup!A:A,1,FALSE)</f>
        <v>Oklahoma</v>
      </c>
    </row>
    <row r="2057" spans="1:13" x14ac:dyDescent="0.25">
      <c r="A2057" t="str">
        <f t="shared" si="32"/>
        <v>43879Oklahoma</v>
      </c>
      <c r="B2057" t="s">
        <v>147</v>
      </c>
      <c r="C2057" t="s">
        <v>148</v>
      </c>
      <c r="D2057" t="s">
        <v>99</v>
      </c>
      <c r="F2057" s="6">
        <v>43879</v>
      </c>
      <c r="G2057">
        <v>0</v>
      </c>
      <c r="H2057">
        <v>-1</v>
      </c>
      <c r="I2057">
        <v>8</v>
      </c>
      <c r="J2057">
        <v>2</v>
      </c>
      <c r="K2057">
        <v>0</v>
      </c>
      <c r="L2057">
        <v>0</v>
      </c>
      <c r="M2057" t="str">
        <f>VLOOKUP(D2057,StateLookup!A:A,1,FALSE)</f>
        <v>Oklahoma</v>
      </c>
    </row>
    <row r="2058" spans="1:13" x14ac:dyDescent="0.25">
      <c r="A2058" t="str">
        <f t="shared" si="32"/>
        <v>43880Oklahoma</v>
      </c>
      <c r="B2058" t="s">
        <v>147</v>
      </c>
      <c r="C2058" t="s">
        <v>148</v>
      </c>
      <c r="D2058" t="s">
        <v>99</v>
      </c>
      <c r="F2058" s="6">
        <v>43880</v>
      </c>
      <c r="G2058">
        <v>5</v>
      </c>
      <c r="H2058">
        <v>3</v>
      </c>
      <c r="I2058">
        <v>21</v>
      </c>
      <c r="J2058">
        <v>5</v>
      </c>
      <c r="K2058">
        <v>3</v>
      </c>
      <c r="L2058">
        <v>-1</v>
      </c>
      <c r="M2058" t="str">
        <f>VLOOKUP(D2058,StateLookup!A:A,1,FALSE)</f>
        <v>Oklahoma</v>
      </c>
    </row>
    <row r="2059" spans="1:13" x14ac:dyDescent="0.25">
      <c r="A2059" t="str">
        <f t="shared" si="32"/>
        <v>43881Oklahoma</v>
      </c>
      <c r="B2059" t="s">
        <v>147</v>
      </c>
      <c r="C2059" t="s">
        <v>148</v>
      </c>
      <c r="D2059" t="s">
        <v>99</v>
      </c>
      <c r="F2059" s="6">
        <v>43881</v>
      </c>
      <c r="G2059">
        <v>2</v>
      </c>
      <c r="H2059">
        <v>0</v>
      </c>
      <c r="I2059">
        <v>-4</v>
      </c>
      <c r="J2059">
        <v>2</v>
      </c>
      <c r="K2059">
        <v>1</v>
      </c>
      <c r="L2059">
        <v>0</v>
      </c>
      <c r="M2059" t="str">
        <f>VLOOKUP(D2059,StateLookup!A:A,1,FALSE)</f>
        <v>Oklahoma</v>
      </c>
    </row>
    <row r="2060" spans="1:13" x14ac:dyDescent="0.25">
      <c r="A2060" t="str">
        <f t="shared" si="32"/>
        <v>43882Oklahoma</v>
      </c>
      <c r="B2060" t="s">
        <v>147</v>
      </c>
      <c r="C2060" t="s">
        <v>148</v>
      </c>
      <c r="D2060" t="s">
        <v>99</v>
      </c>
      <c r="F2060" s="6">
        <v>43882</v>
      </c>
      <c r="G2060">
        <v>3</v>
      </c>
      <c r="H2060">
        <v>-3</v>
      </c>
      <c r="I2060">
        <v>2</v>
      </c>
      <c r="J2060">
        <v>3</v>
      </c>
      <c r="K2060">
        <v>3</v>
      </c>
      <c r="L2060">
        <v>0</v>
      </c>
      <c r="M2060" t="str">
        <f>VLOOKUP(D2060,StateLookup!A:A,1,FALSE)</f>
        <v>Oklahoma</v>
      </c>
    </row>
    <row r="2061" spans="1:13" x14ac:dyDescent="0.25">
      <c r="A2061" t="str">
        <f t="shared" si="32"/>
        <v>43883Oklahoma</v>
      </c>
      <c r="B2061" t="s">
        <v>147</v>
      </c>
      <c r="C2061" t="s">
        <v>148</v>
      </c>
      <c r="D2061" t="s">
        <v>99</v>
      </c>
      <c r="F2061" s="6">
        <v>43883</v>
      </c>
      <c r="G2061">
        <v>3</v>
      </c>
      <c r="H2061">
        <v>2</v>
      </c>
      <c r="I2061">
        <v>10</v>
      </c>
      <c r="J2061">
        <v>4</v>
      </c>
      <c r="K2061">
        <v>3</v>
      </c>
      <c r="L2061">
        <v>0</v>
      </c>
      <c r="M2061" t="str">
        <f>VLOOKUP(D2061,StateLookup!A:A,1,FALSE)</f>
        <v>Oklahoma</v>
      </c>
    </row>
    <row r="2062" spans="1:13" x14ac:dyDescent="0.25">
      <c r="A2062" t="str">
        <f t="shared" si="32"/>
        <v>43884Oklahoma</v>
      </c>
      <c r="B2062" t="s">
        <v>147</v>
      </c>
      <c r="C2062" t="s">
        <v>148</v>
      </c>
      <c r="D2062" t="s">
        <v>99</v>
      </c>
      <c r="F2062" s="6">
        <v>43884</v>
      </c>
      <c r="G2062">
        <v>0</v>
      </c>
      <c r="H2062">
        <v>-2</v>
      </c>
      <c r="I2062">
        <v>-38</v>
      </c>
      <c r="J2062">
        <v>0</v>
      </c>
      <c r="K2062">
        <v>0</v>
      </c>
      <c r="L2062">
        <v>1</v>
      </c>
      <c r="M2062" t="str">
        <f>VLOOKUP(D2062,StateLookup!A:A,1,FALSE)</f>
        <v>Oklahoma</v>
      </c>
    </row>
    <row r="2063" spans="1:13" x14ac:dyDescent="0.25">
      <c r="A2063" t="str">
        <f t="shared" si="32"/>
        <v>43885Oklahoma</v>
      </c>
      <c r="B2063" t="s">
        <v>147</v>
      </c>
      <c r="C2063" t="s">
        <v>148</v>
      </c>
      <c r="D2063" t="s">
        <v>99</v>
      </c>
      <c r="F2063" s="6">
        <v>43885</v>
      </c>
      <c r="G2063">
        <v>0</v>
      </c>
      <c r="H2063">
        <v>-1</v>
      </c>
      <c r="I2063">
        <v>-13</v>
      </c>
      <c r="J2063">
        <v>1</v>
      </c>
      <c r="K2063">
        <v>2</v>
      </c>
      <c r="L2063">
        <v>1</v>
      </c>
      <c r="M2063" t="str">
        <f>VLOOKUP(D2063,StateLookup!A:A,1,FALSE)</f>
        <v>Oklahoma</v>
      </c>
    </row>
    <row r="2064" spans="1:13" x14ac:dyDescent="0.25">
      <c r="A2064" t="str">
        <f t="shared" si="32"/>
        <v>43886Oklahoma</v>
      </c>
      <c r="B2064" t="s">
        <v>147</v>
      </c>
      <c r="C2064" t="s">
        <v>148</v>
      </c>
      <c r="D2064" t="s">
        <v>99</v>
      </c>
      <c r="F2064" s="6">
        <v>43886</v>
      </c>
      <c r="G2064">
        <v>4</v>
      </c>
      <c r="H2064">
        <v>1</v>
      </c>
      <c r="I2064">
        <v>8</v>
      </c>
      <c r="J2064">
        <v>3</v>
      </c>
      <c r="K2064">
        <v>2</v>
      </c>
      <c r="L2064">
        <v>0</v>
      </c>
      <c r="M2064" t="str">
        <f>VLOOKUP(D2064,StateLookup!A:A,1,FALSE)</f>
        <v>Oklahoma</v>
      </c>
    </row>
    <row r="2065" spans="1:13" x14ac:dyDescent="0.25">
      <c r="A2065" t="str">
        <f t="shared" si="32"/>
        <v>43887Oklahoma</v>
      </c>
      <c r="B2065" t="s">
        <v>147</v>
      </c>
      <c r="C2065" t="s">
        <v>148</v>
      </c>
      <c r="D2065" t="s">
        <v>99</v>
      </c>
      <c r="F2065" s="6">
        <v>43887</v>
      </c>
      <c r="G2065">
        <v>15</v>
      </c>
      <c r="H2065">
        <v>7</v>
      </c>
      <c r="I2065">
        <v>5</v>
      </c>
      <c r="J2065">
        <v>10</v>
      </c>
      <c r="K2065">
        <v>4</v>
      </c>
      <c r="L2065">
        <v>-2</v>
      </c>
      <c r="M2065" t="str">
        <f>VLOOKUP(D2065,StateLookup!A:A,1,FALSE)</f>
        <v>Oklahoma</v>
      </c>
    </row>
    <row r="2066" spans="1:13" x14ac:dyDescent="0.25">
      <c r="A2066" t="str">
        <f t="shared" si="32"/>
        <v>43888Oklahoma</v>
      </c>
      <c r="B2066" t="s">
        <v>147</v>
      </c>
      <c r="C2066" t="s">
        <v>148</v>
      </c>
      <c r="D2066" t="s">
        <v>99</v>
      </c>
      <c r="F2066" s="6">
        <v>43888</v>
      </c>
      <c r="G2066">
        <v>15</v>
      </c>
      <c r="H2066">
        <v>9</v>
      </c>
      <c r="I2066">
        <v>25</v>
      </c>
      <c r="J2066">
        <v>10</v>
      </c>
      <c r="K2066">
        <v>3</v>
      </c>
      <c r="L2066">
        <v>-2</v>
      </c>
      <c r="M2066" t="str">
        <f>VLOOKUP(D2066,StateLookup!A:A,1,FALSE)</f>
        <v>Oklahoma</v>
      </c>
    </row>
    <row r="2067" spans="1:13" x14ac:dyDescent="0.25">
      <c r="A2067" t="str">
        <f t="shared" si="32"/>
        <v>43889Oklahoma</v>
      </c>
      <c r="B2067" t="s">
        <v>147</v>
      </c>
      <c r="C2067" t="s">
        <v>148</v>
      </c>
      <c r="D2067" t="s">
        <v>99</v>
      </c>
      <c r="F2067" s="6">
        <v>43889</v>
      </c>
      <c r="G2067">
        <v>15</v>
      </c>
      <c r="H2067">
        <v>7</v>
      </c>
      <c r="I2067">
        <v>33</v>
      </c>
      <c r="J2067">
        <v>13</v>
      </c>
      <c r="K2067">
        <v>3</v>
      </c>
      <c r="L2067">
        <v>-2</v>
      </c>
      <c r="M2067" t="str">
        <f>VLOOKUP(D2067,StateLookup!A:A,1,FALSE)</f>
        <v>Oklahoma</v>
      </c>
    </row>
    <row r="2068" spans="1:13" x14ac:dyDescent="0.25">
      <c r="A2068" t="str">
        <f t="shared" si="32"/>
        <v>43890Oklahoma</v>
      </c>
      <c r="B2068" t="s">
        <v>147</v>
      </c>
      <c r="C2068" t="s">
        <v>148</v>
      </c>
      <c r="D2068" t="s">
        <v>99</v>
      </c>
      <c r="F2068" s="6">
        <v>43890</v>
      </c>
      <c r="G2068">
        <v>14</v>
      </c>
      <c r="H2068">
        <v>12</v>
      </c>
      <c r="I2068">
        <v>57</v>
      </c>
      <c r="J2068">
        <v>13</v>
      </c>
      <c r="K2068">
        <v>4</v>
      </c>
      <c r="L2068">
        <v>-3</v>
      </c>
      <c r="M2068" t="str">
        <f>VLOOKUP(D2068,StateLookup!A:A,1,FALSE)</f>
        <v>Oklahoma</v>
      </c>
    </row>
    <row r="2069" spans="1:13" x14ac:dyDescent="0.25">
      <c r="A2069" t="str">
        <f t="shared" si="32"/>
        <v>43891Oklahoma</v>
      </c>
      <c r="B2069" t="s">
        <v>147</v>
      </c>
      <c r="C2069" t="s">
        <v>148</v>
      </c>
      <c r="D2069" t="s">
        <v>99</v>
      </c>
      <c r="F2069" s="6">
        <v>43891</v>
      </c>
      <c r="G2069">
        <v>19</v>
      </c>
      <c r="H2069">
        <v>17</v>
      </c>
      <c r="I2069">
        <v>68</v>
      </c>
      <c r="J2069">
        <v>14</v>
      </c>
      <c r="K2069">
        <v>3</v>
      </c>
      <c r="L2069">
        <v>-3</v>
      </c>
      <c r="M2069" t="str">
        <f>VLOOKUP(D2069,StateLookup!A:A,1,FALSE)</f>
        <v>Oklahoma</v>
      </c>
    </row>
    <row r="2070" spans="1:13" x14ac:dyDescent="0.25">
      <c r="A2070" t="str">
        <f t="shared" si="32"/>
        <v>43892Oklahoma</v>
      </c>
      <c r="B2070" t="s">
        <v>147</v>
      </c>
      <c r="C2070" t="s">
        <v>148</v>
      </c>
      <c r="D2070" t="s">
        <v>99</v>
      </c>
      <c r="F2070" s="6">
        <v>43892</v>
      </c>
      <c r="G2070">
        <v>10</v>
      </c>
      <c r="H2070">
        <v>7</v>
      </c>
      <c r="I2070">
        <v>10</v>
      </c>
      <c r="J2070">
        <v>6</v>
      </c>
      <c r="K2070">
        <v>3</v>
      </c>
      <c r="L2070">
        <v>-1</v>
      </c>
      <c r="M2070" t="str">
        <f>VLOOKUP(D2070,StateLookup!A:A,1,FALSE)</f>
        <v>Oklahoma</v>
      </c>
    </row>
    <row r="2071" spans="1:13" x14ac:dyDescent="0.25">
      <c r="A2071" t="str">
        <f t="shared" si="32"/>
        <v>43893Oklahoma</v>
      </c>
      <c r="B2071" t="s">
        <v>147</v>
      </c>
      <c r="C2071" t="s">
        <v>148</v>
      </c>
      <c r="D2071" t="s">
        <v>99</v>
      </c>
      <c r="F2071" s="6">
        <v>43893</v>
      </c>
      <c r="G2071">
        <v>17</v>
      </c>
      <c r="H2071">
        <v>14</v>
      </c>
      <c r="I2071">
        <v>46</v>
      </c>
      <c r="J2071">
        <v>7</v>
      </c>
      <c r="K2071">
        <v>2</v>
      </c>
      <c r="L2071">
        <v>-2</v>
      </c>
      <c r="M2071" t="str">
        <f>VLOOKUP(D2071,StateLookup!A:A,1,FALSE)</f>
        <v>Oklahoma</v>
      </c>
    </row>
    <row r="2072" spans="1:13" x14ac:dyDescent="0.25">
      <c r="A2072" t="str">
        <f t="shared" si="32"/>
        <v>43894Oklahoma</v>
      </c>
      <c r="B2072" t="s">
        <v>147</v>
      </c>
      <c r="C2072" t="s">
        <v>148</v>
      </c>
      <c r="D2072" t="s">
        <v>99</v>
      </c>
      <c r="F2072" s="6">
        <v>43894</v>
      </c>
      <c r="G2072">
        <v>14</v>
      </c>
      <c r="H2072">
        <v>10</v>
      </c>
      <c r="I2072">
        <v>26</v>
      </c>
      <c r="J2072">
        <v>10</v>
      </c>
      <c r="K2072">
        <v>4</v>
      </c>
      <c r="L2072">
        <v>-2</v>
      </c>
      <c r="M2072" t="str">
        <f>VLOOKUP(D2072,StateLookup!A:A,1,FALSE)</f>
        <v>Oklahoma</v>
      </c>
    </row>
    <row r="2073" spans="1:13" x14ac:dyDescent="0.25">
      <c r="A2073" t="str">
        <f t="shared" si="32"/>
        <v>43895Oklahoma</v>
      </c>
      <c r="B2073" t="s">
        <v>147</v>
      </c>
      <c r="C2073" t="s">
        <v>148</v>
      </c>
      <c r="D2073" t="s">
        <v>99</v>
      </c>
      <c r="F2073" s="6">
        <v>43895</v>
      </c>
      <c r="G2073">
        <v>14</v>
      </c>
      <c r="H2073">
        <v>13</v>
      </c>
      <c r="I2073">
        <v>46</v>
      </c>
      <c r="J2073">
        <v>10</v>
      </c>
      <c r="K2073">
        <v>3</v>
      </c>
      <c r="L2073">
        <v>-2</v>
      </c>
      <c r="M2073" t="str">
        <f>VLOOKUP(D2073,StateLookup!A:A,1,FALSE)</f>
        <v>Oklahoma</v>
      </c>
    </row>
    <row r="2074" spans="1:13" x14ac:dyDescent="0.25">
      <c r="A2074" t="str">
        <f t="shared" si="32"/>
        <v>43896Oklahoma</v>
      </c>
      <c r="B2074" t="s">
        <v>147</v>
      </c>
      <c r="C2074" t="s">
        <v>148</v>
      </c>
      <c r="D2074" t="s">
        <v>99</v>
      </c>
      <c r="F2074" s="6">
        <v>43896</v>
      </c>
      <c r="G2074">
        <v>9</v>
      </c>
      <c r="H2074">
        <v>4</v>
      </c>
      <c r="I2074">
        <v>46</v>
      </c>
      <c r="J2074">
        <v>10</v>
      </c>
      <c r="K2074">
        <v>3</v>
      </c>
      <c r="L2074">
        <v>-2</v>
      </c>
      <c r="M2074" t="str">
        <f>VLOOKUP(D2074,StateLookup!A:A,1,FALSE)</f>
        <v>Oklahoma</v>
      </c>
    </row>
    <row r="2075" spans="1:13" x14ac:dyDescent="0.25">
      <c r="A2075" t="str">
        <f t="shared" si="32"/>
        <v>43897Oklahoma</v>
      </c>
      <c r="B2075" t="s">
        <v>147</v>
      </c>
      <c r="C2075" t="s">
        <v>148</v>
      </c>
      <c r="D2075" t="s">
        <v>99</v>
      </c>
      <c r="F2075" s="6">
        <v>43897</v>
      </c>
      <c r="G2075">
        <v>10</v>
      </c>
      <c r="H2075">
        <v>11</v>
      </c>
      <c r="I2075">
        <v>61</v>
      </c>
      <c r="J2075">
        <v>15</v>
      </c>
      <c r="K2075">
        <v>4</v>
      </c>
      <c r="L2075">
        <v>-2</v>
      </c>
      <c r="M2075" t="str">
        <f>VLOOKUP(D2075,StateLookup!A:A,1,FALSE)</f>
        <v>Oklahoma</v>
      </c>
    </row>
    <row r="2076" spans="1:13" x14ac:dyDescent="0.25">
      <c r="A2076" t="str">
        <f t="shared" si="32"/>
        <v>43898Oklahoma</v>
      </c>
      <c r="B2076" t="s">
        <v>147</v>
      </c>
      <c r="C2076" t="s">
        <v>148</v>
      </c>
      <c r="D2076" t="s">
        <v>99</v>
      </c>
      <c r="F2076" s="6">
        <v>43898</v>
      </c>
      <c r="G2076">
        <v>7</v>
      </c>
      <c r="H2076">
        <v>5</v>
      </c>
      <c r="I2076">
        <v>4</v>
      </c>
      <c r="J2076">
        <v>11</v>
      </c>
      <c r="K2076">
        <v>2</v>
      </c>
      <c r="L2076">
        <v>0</v>
      </c>
      <c r="M2076" t="str">
        <f>VLOOKUP(D2076,StateLookup!A:A,1,FALSE)</f>
        <v>Oklahoma</v>
      </c>
    </row>
    <row r="2077" spans="1:13" x14ac:dyDescent="0.25">
      <c r="A2077" t="str">
        <f t="shared" si="32"/>
        <v>43899Oklahoma</v>
      </c>
      <c r="B2077" t="s">
        <v>147</v>
      </c>
      <c r="C2077" t="s">
        <v>148</v>
      </c>
      <c r="D2077" t="s">
        <v>99</v>
      </c>
      <c r="F2077" s="6">
        <v>43899</v>
      </c>
      <c r="G2077">
        <v>7</v>
      </c>
      <c r="H2077">
        <v>7</v>
      </c>
      <c r="I2077">
        <v>14</v>
      </c>
      <c r="J2077">
        <v>5</v>
      </c>
      <c r="K2077">
        <v>2</v>
      </c>
      <c r="L2077">
        <v>1</v>
      </c>
      <c r="M2077" t="str">
        <f>VLOOKUP(D2077,StateLookup!A:A,1,FALSE)</f>
        <v>Oklahoma</v>
      </c>
    </row>
    <row r="2078" spans="1:13" x14ac:dyDescent="0.25">
      <c r="A2078" t="str">
        <f t="shared" si="32"/>
        <v>43900Oklahoma</v>
      </c>
      <c r="B2078" t="s">
        <v>147</v>
      </c>
      <c r="C2078" t="s">
        <v>148</v>
      </c>
      <c r="D2078" t="s">
        <v>99</v>
      </c>
      <c r="F2078" s="6">
        <v>43900</v>
      </c>
      <c r="G2078">
        <v>10</v>
      </c>
      <c r="H2078">
        <v>12</v>
      </c>
      <c r="I2078">
        <v>64</v>
      </c>
      <c r="J2078">
        <v>9</v>
      </c>
      <c r="K2078">
        <v>2</v>
      </c>
      <c r="L2078">
        <v>-1</v>
      </c>
      <c r="M2078" t="str">
        <f>VLOOKUP(D2078,StateLookup!A:A,1,FALSE)</f>
        <v>Oklahoma</v>
      </c>
    </row>
    <row r="2079" spans="1:13" x14ac:dyDescent="0.25">
      <c r="A2079" t="str">
        <f t="shared" si="32"/>
        <v>43901Oklahoma</v>
      </c>
      <c r="B2079" t="s">
        <v>147</v>
      </c>
      <c r="C2079" t="s">
        <v>148</v>
      </c>
      <c r="D2079" t="s">
        <v>99</v>
      </c>
      <c r="F2079" s="6">
        <v>43901</v>
      </c>
      <c r="G2079">
        <v>15</v>
      </c>
      <c r="H2079">
        <v>15</v>
      </c>
      <c r="I2079">
        <v>73</v>
      </c>
      <c r="J2079">
        <v>15</v>
      </c>
      <c r="K2079">
        <v>4</v>
      </c>
      <c r="L2079">
        <v>-2</v>
      </c>
      <c r="M2079" t="str">
        <f>VLOOKUP(D2079,StateLookup!A:A,1,FALSE)</f>
        <v>Oklahoma</v>
      </c>
    </row>
    <row r="2080" spans="1:13" x14ac:dyDescent="0.25">
      <c r="A2080" t="str">
        <f t="shared" si="32"/>
        <v>43902Oklahoma</v>
      </c>
      <c r="B2080" t="s">
        <v>147</v>
      </c>
      <c r="C2080" t="s">
        <v>148</v>
      </c>
      <c r="D2080" t="s">
        <v>99</v>
      </c>
      <c r="F2080" s="6">
        <v>43902</v>
      </c>
      <c r="G2080">
        <v>15</v>
      </c>
      <c r="H2080">
        <v>27</v>
      </c>
      <c r="I2080">
        <v>74</v>
      </c>
      <c r="J2080">
        <v>14</v>
      </c>
      <c r="K2080">
        <v>1</v>
      </c>
      <c r="L2080">
        <v>-2</v>
      </c>
      <c r="M2080" t="str">
        <f>VLOOKUP(D2080,StateLookup!A:A,1,FALSE)</f>
        <v>Oklahoma</v>
      </c>
    </row>
    <row r="2081" spans="1:13" x14ac:dyDescent="0.25">
      <c r="A2081" t="str">
        <f t="shared" si="32"/>
        <v>43903Oklahoma</v>
      </c>
      <c r="B2081" t="s">
        <v>147</v>
      </c>
      <c r="C2081" t="s">
        <v>148</v>
      </c>
      <c r="D2081" t="s">
        <v>99</v>
      </c>
      <c r="F2081" s="6">
        <v>43903</v>
      </c>
      <c r="G2081">
        <v>3</v>
      </c>
      <c r="H2081">
        <v>14</v>
      </c>
      <c r="I2081">
        <v>-14</v>
      </c>
      <c r="J2081">
        <v>8</v>
      </c>
      <c r="K2081">
        <v>-7</v>
      </c>
      <c r="L2081">
        <v>3</v>
      </c>
      <c r="M2081" t="str">
        <f>VLOOKUP(D2081,StateLookup!A:A,1,FALSE)</f>
        <v>Oklahoma</v>
      </c>
    </row>
    <row r="2082" spans="1:13" x14ac:dyDescent="0.25">
      <c r="A2082" t="str">
        <f t="shared" si="32"/>
        <v>43904Oklahoma</v>
      </c>
      <c r="B2082" t="s">
        <v>147</v>
      </c>
      <c r="C2082" t="s">
        <v>148</v>
      </c>
      <c r="D2082" t="s">
        <v>99</v>
      </c>
      <c r="F2082" s="6">
        <v>43904</v>
      </c>
      <c r="G2082">
        <v>-5</v>
      </c>
      <c r="H2082">
        <v>13</v>
      </c>
      <c r="I2082">
        <v>-24</v>
      </c>
      <c r="J2082">
        <v>7</v>
      </c>
      <c r="K2082">
        <v>-3</v>
      </c>
      <c r="L2082">
        <v>3</v>
      </c>
      <c r="M2082" t="str">
        <f>VLOOKUP(D2082,StateLookup!A:A,1,FALSE)</f>
        <v>Oklahoma</v>
      </c>
    </row>
    <row r="2083" spans="1:13" x14ac:dyDescent="0.25">
      <c r="A2083" t="str">
        <f t="shared" si="32"/>
        <v>43905Oklahoma</v>
      </c>
      <c r="B2083" t="s">
        <v>147</v>
      </c>
      <c r="C2083" t="s">
        <v>148</v>
      </c>
      <c r="D2083" t="s">
        <v>99</v>
      </c>
      <c r="F2083" s="6">
        <v>43905</v>
      </c>
      <c r="G2083">
        <v>-5</v>
      </c>
      <c r="H2083">
        <v>9</v>
      </c>
      <c r="I2083">
        <v>-21</v>
      </c>
      <c r="J2083">
        <v>4</v>
      </c>
      <c r="K2083">
        <v>-4</v>
      </c>
      <c r="L2083">
        <v>2</v>
      </c>
      <c r="M2083" t="str">
        <f>VLOOKUP(D2083,StateLookup!A:A,1,FALSE)</f>
        <v>Oklahoma</v>
      </c>
    </row>
    <row r="2084" spans="1:13" x14ac:dyDescent="0.25">
      <c r="A2084" t="str">
        <f t="shared" si="32"/>
        <v>43906Oklahoma</v>
      </c>
      <c r="B2084" t="s">
        <v>147</v>
      </c>
      <c r="C2084" t="s">
        <v>148</v>
      </c>
      <c r="D2084" t="s">
        <v>99</v>
      </c>
      <c r="F2084" s="6">
        <v>43906</v>
      </c>
      <c r="G2084">
        <v>-2</v>
      </c>
      <c r="H2084">
        <v>21</v>
      </c>
      <c r="I2084">
        <v>-17</v>
      </c>
      <c r="J2084">
        <v>-2</v>
      </c>
      <c r="K2084">
        <v>-19</v>
      </c>
      <c r="L2084">
        <v>6</v>
      </c>
      <c r="M2084" t="str">
        <f>VLOOKUP(D2084,StateLookup!A:A,1,FALSE)</f>
        <v>Oklahoma</v>
      </c>
    </row>
    <row r="2085" spans="1:13" x14ac:dyDescent="0.25">
      <c r="A2085" t="str">
        <f t="shared" si="32"/>
        <v>43907Oklahoma</v>
      </c>
      <c r="B2085" t="s">
        <v>147</v>
      </c>
      <c r="C2085" t="s">
        <v>148</v>
      </c>
      <c r="D2085" t="s">
        <v>99</v>
      </c>
      <c r="F2085" s="6">
        <v>43907</v>
      </c>
      <c r="G2085">
        <v>-10</v>
      </c>
      <c r="H2085">
        <v>18</v>
      </c>
      <c r="I2085">
        <v>0</v>
      </c>
      <c r="J2085">
        <v>-3</v>
      </c>
      <c r="K2085">
        <v>-22</v>
      </c>
      <c r="L2085">
        <v>8</v>
      </c>
      <c r="M2085" t="str">
        <f>VLOOKUP(D2085,StateLookup!A:A,1,FALSE)</f>
        <v>Oklahoma</v>
      </c>
    </row>
    <row r="2086" spans="1:13" x14ac:dyDescent="0.25">
      <c r="A2086" t="str">
        <f t="shared" si="32"/>
        <v>43908Oklahoma</v>
      </c>
      <c r="B2086" t="s">
        <v>147</v>
      </c>
      <c r="C2086" t="s">
        <v>148</v>
      </c>
      <c r="D2086" t="s">
        <v>99</v>
      </c>
      <c r="F2086" s="6">
        <v>43908</v>
      </c>
      <c r="G2086">
        <v>-12</v>
      </c>
      <c r="H2086">
        <v>18</v>
      </c>
      <c r="I2086">
        <v>48</v>
      </c>
      <c r="J2086">
        <v>2</v>
      </c>
      <c r="K2086">
        <v>-25</v>
      </c>
      <c r="L2086">
        <v>8</v>
      </c>
      <c r="M2086" t="str">
        <f>VLOOKUP(D2086,StateLookup!A:A,1,FALSE)</f>
        <v>Oklahoma</v>
      </c>
    </row>
    <row r="2087" spans="1:13" x14ac:dyDescent="0.25">
      <c r="A2087" t="str">
        <f t="shared" si="32"/>
        <v>43909Oklahoma</v>
      </c>
      <c r="B2087" t="s">
        <v>147</v>
      </c>
      <c r="C2087" t="s">
        <v>148</v>
      </c>
      <c r="D2087" t="s">
        <v>99</v>
      </c>
      <c r="F2087" s="6">
        <v>43909</v>
      </c>
      <c r="G2087">
        <v>-20</v>
      </c>
      <c r="H2087">
        <v>10</v>
      </c>
      <c r="I2087">
        <v>25</v>
      </c>
      <c r="J2087">
        <v>-6</v>
      </c>
      <c r="K2087">
        <v>-29</v>
      </c>
      <c r="L2087">
        <v>11</v>
      </c>
      <c r="M2087" t="str">
        <f>VLOOKUP(D2087,StateLookup!A:A,1,FALSE)</f>
        <v>Oklahoma</v>
      </c>
    </row>
    <row r="2088" spans="1:13" x14ac:dyDescent="0.25">
      <c r="A2088" t="str">
        <f t="shared" si="32"/>
        <v>43910Oklahoma</v>
      </c>
      <c r="B2088" t="s">
        <v>147</v>
      </c>
      <c r="C2088" t="s">
        <v>148</v>
      </c>
      <c r="D2088" t="s">
        <v>99</v>
      </c>
      <c r="F2088" s="6">
        <v>43910</v>
      </c>
      <c r="G2088">
        <v>-26</v>
      </c>
      <c r="H2088">
        <v>6</v>
      </c>
      <c r="I2088">
        <v>-11</v>
      </c>
      <c r="J2088">
        <v>-11</v>
      </c>
      <c r="K2088">
        <v>-30</v>
      </c>
      <c r="L2088">
        <v>13</v>
      </c>
      <c r="M2088" t="str">
        <f>VLOOKUP(D2088,StateLookup!A:A,1,FALSE)</f>
        <v>Oklahoma</v>
      </c>
    </row>
    <row r="2089" spans="1:13" x14ac:dyDescent="0.25">
      <c r="A2089" t="str">
        <f t="shared" si="32"/>
        <v>43911Oklahoma</v>
      </c>
      <c r="B2089" t="s">
        <v>147</v>
      </c>
      <c r="C2089" t="s">
        <v>148</v>
      </c>
      <c r="D2089" t="s">
        <v>99</v>
      </c>
      <c r="F2089" s="6">
        <v>43911</v>
      </c>
      <c r="G2089">
        <v>-35</v>
      </c>
      <c r="H2089">
        <v>2</v>
      </c>
      <c r="I2089">
        <v>-9</v>
      </c>
      <c r="J2089">
        <v>-9</v>
      </c>
      <c r="K2089">
        <v>-18</v>
      </c>
      <c r="L2089">
        <v>9</v>
      </c>
      <c r="M2089" t="str">
        <f>VLOOKUP(D2089,StateLookup!A:A,1,FALSE)</f>
        <v>Oklahoma</v>
      </c>
    </row>
    <row r="2090" spans="1:13" x14ac:dyDescent="0.25">
      <c r="A2090" t="str">
        <f t="shared" si="32"/>
        <v>43912Oklahoma</v>
      </c>
      <c r="B2090" t="s">
        <v>147</v>
      </c>
      <c r="C2090" t="s">
        <v>148</v>
      </c>
      <c r="D2090" t="s">
        <v>99</v>
      </c>
      <c r="F2090" s="6">
        <v>43912</v>
      </c>
      <c r="G2090">
        <v>-38</v>
      </c>
      <c r="H2090">
        <v>-8</v>
      </c>
      <c r="I2090">
        <v>-26</v>
      </c>
      <c r="J2090">
        <v>-17</v>
      </c>
      <c r="K2090">
        <v>-26</v>
      </c>
      <c r="L2090">
        <v>9</v>
      </c>
      <c r="M2090" t="str">
        <f>VLOOKUP(D2090,StateLookup!A:A,1,FALSE)</f>
        <v>Oklahoma</v>
      </c>
    </row>
    <row r="2091" spans="1:13" x14ac:dyDescent="0.25">
      <c r="A2091" t="str">
        <f t="shared" si="32"/>
        <v>43913Oklahoma</v>
      </c>
      <c r="B2091" t="s">
        <v>147</v>
      </c>
      <c r="C2091" t="s">
        <v>148</v>
      </c>
      <c r="D2091" t="s">
        <v>99</v>
      </c>
      <c r="F2091" s="6">
        <v>43913</v>
      </c>
      <c r="G2091">
        <v>-28</v>
      </c>
      <c r="H2091">
        <v>-4</v>
      </c>
      <c r="I2091">
        <v>-1</v>
      </c>
      <c r="J2091">
        <v>-17</v>
      </c>
      <c r="K2091">
        <v>-31</v>
      </c>
      <c r="L2091">
        <v>13</v>
      </c>
      <c r="M2091" t="str">
        <f>VLOOKUP(D2091,StateLookup!A:A,1,FALSE)</f>
        <v>Oklahoma</v>
      </c>
    </row>
    <row r="2092" spans="1:13" x14ac:dyDescent="0.25">
      <c r="A2092" t="str">
        <f t="shared" si="32"/>
        <v>43914Oklahoma</v>
      </c>
      <c r="B2092" t="s">
        <v>147</v>
      </c>
      <c r="C2092" t="s">
        <v>148</v>
      </c>
      <c r="D2092" t="s">
        <v>99</v>
      </c>
      <c r="F2092" s="6">
        <v>43914</v>
      </c>
      <c r="G2092">
        <v>-25</v>
      </c>
      <c r="H2092">
        <v>2</v>
      </c>
      <c r="I2092">
        <v>51</v>
      </c>
      <c r="J2092">
        <v>-14</v>
      </c>
      <c r="K2092">
        <v>-34</v>
      </c>
      <c r="L2092">
        <v>13</v>
      </c>
      <c r="M2092" t="str">
        <f>VLOOKUP(D2092,StateLookup!A:A,1,FALSE)</f>
        <v>Oklahoma</v>
      </c>
    </row>
    <row r="2093" spans="1:13" x14ac:dyDescent="0.25">
      <c r="A2093" t="str">
        <f t="shared" si="32"/>
        <v>43915Oklahoma</v>
      </c>
      <c r="B2093" t="s">
        <v>147</v>
      </c>
      <c r="C2093" t="s">
        <v>148</v>
      </c>
      <c r="D2093" t="s">
        <v>99</v>
      </c>
      <c r="F2093" s="6">
        <v>43915</v>
      </c>
      <c r="G2093">
        <v>-21</v>
      </c>
      <c r="H2093">
        <v>4</v>
      </c>
      <c r="I2093">
        <v>73</v>
      </c>
      <c r="J2093">
        <v>-9</v>
      </c>
      <c r="K2093">
        <v>-34</v>
      </c>
      <c r="L2093">
        <v>12</v>
      </c>
      <c r="M2093" t="str">
        <f>VLOOKUP(D2093,StateLookup!A:A,1,FALSE)</f>
        <v>Oklahoma</v>
      </c>
    </row>
    <row r="2094" spans="1:13" x14ac:dyDescent="0.25">
      <c r="A2094" t="str">
        <f t="shared" si="32"/>
        <v>43916Oklahoma</v>
      </c>
      <c r="B2094" t="s">
        <v>147</v>
      </c>
      <c r="C2094" t="s">
        <v>148</v>
      </c>
      <c r="D2094" t="s">
        <v>99</v>
      </c>
      <c r="F2094" s="6">
        <v>43916</v>
      </c>
      <c r="G2094">
        <v>-29</v>
      </c>
      <c r="H2094">
        <v>-3</v>
      </c>
      <c r="I2094">
        <v>57</v>
      </c>
      <c r="J2094">
        <v>-16</v>
      </c>
      <c r="K2094">
        <v>-38</v>
      </c>
      <c r="L2094">
        <v>14</v>
      </c>
      <c r="M2094" t="str">
        <f>VLOOKUP(D2094,StateLookup!A:A,1,FALSE)</f>
        <v>Oklahoma</v>
      </c>
    </row>
    <row r="2095" spans="1:13" x14ac:dyDescent="0.25">
      <c r="A2095" t="str">
        <f t="shared" si="32"/>
        <v>43917Oklahoma</v>
      </c>
      <c r="B2095" t="s">
        <v>147</v>
      </c>
      <c r="C2095" t="s">
        <v>148</v>
      </c>
      <c r="D2095" t="s">
        <v>99</v>
      </c>
      <c r="F2095" s="6">
        <v>43917</v>
      </c>
      <c r="G2095">
        <v>-34</v>
      </c>
      <c r="H2095">
        <v>-10</v>
      </c>
      <c r="I2095">
        <v>24</v>
      </c>
      <c r="J2095">
        <v>-22</v>
      </c>
      <c r="K2095">
        <v>-38</v>
      </c>
      <c r="L2095">
        <v>16</v>
      </c>
      <c r="M2095" t="str">
        <f>VLOOKUP(D2095,StateLookup!A:A,1,FALSE)</f>
        <v>Oklahoma</v>
      </c>
    </row>
    <row r="2096" spans="1:13" x14ac:dyDescent="0.25">
      <c r="A2096" t="str">
        <f t="shared" si="32"/>
        <v>43918Oklahoma</v>
      </c>
      <c r="B2096" t="s">
        <v>147</v>
      </c>
      <c r="C2096" t="s">
        <v>148</v>
      </c>
      <c r="D2096" t="s">
        <v>99</v>
      </c>
      <c r="F2096" s="6">
        <v>43918</v>
      </c>
      <c r="G2096">
        <v>-37</v>
      </c>
      <c r="H2096">
        <v>-6</v>
      </c>
      <c r="I2096">
        <v>13</v>
      </c>
      <c r="J2096">
        <v>-20</v>
      </c>
      <c r="K2096">
        <v>-27</v>
      </c>
      <c r="L2096">
        <v>11</v>
      </c>
      <c r="M2096" t="str">
        <f>VLOOKUP(D2096,StateLookup!A:A,1,FALSE)</f>
        <v>Oklahoma</v>
      </c>
    </row>
    <row r="2097" spans="1:13" x14ac:dyDescent="0.25">
      <c r="A2097" t="str">
        <f t="shared" si="32"/>
        <v>43919Oklahoma</v>
      </c>
      <c r="B2097" t="s">
        <v>147</v>
      </c>
      <c r="C2097" t="s">
        <v>148</v>
      </c>
      <c r="D2097" t="s">
        <v>99</v>
      </c>
      <c r="F2097" s="6">
        <v>43919</v>
      </c>
      <c r="G2097">
        <v>-36</v>
      </c>
      <c r="H2097">
        <v>-12</v>
      </c>
      <c r="I2097">
        <v>29</v>
      </c>
      <c r="J2097">
        <v>-23</v>
      </c>
      <c r="K2097">
        <v>-32</v>
      </c>
      <c r="L2097">
        <v>9</v>
      </c>
      <c r="M2097" t="str">
        <f>VLOOKUP(D2097,StateLookup!A:A,1,FALSE)</f>
        <v>Oklahoma</v>
      </c>
    </row>
    <row r="2098" spans="1:13" x14ac:dyDescent="0.25">
      <c r="A2098" t="str">
        <f t="shared" si="32"/>
        <v>43920Oklahoma</v>
      </c>
      <c r="B2098" t="s">
        <v>147</v>
      </c>
      <c r="C2098" t="s">
        <v>148</v>
      </c>
      <c r="D2098" t="s">
        <v>99</v>
      </c>
      <c r="F2098" s="6">
        <v>43920</v>
      </c>
      <c r="G2098">
        <v>-37</v>
      </c>
      <c r="H2098">
        <v>-18</v>
      </c>
      <c r="I2098">
        <v>-29</v>
      </c>
      <c r="J2098">
        <v>-28</v>
      </c>
      <c r="K2098">
        <v>-40</v>
      </c>
      <c r="L2098">
        <v>17</v>
      </c>
      <c r="M2098" t="str">
        <f>VLOOKUP(D2098,StateLookup!A:A,1,FALSE)</f>
        <v>Oklahoma</v>
      </c>
    </row>
    <row r="2099" spans="1:13" x14ac:dyDescent="0.25">
      <c r="A2099" t="str">
        <f t="shared" si="32"/>
        <v>43921Oklahoma</v>
      </c>
      <c r="B2099" t="s">
        <v>147</v>
      </c>
      <c r="C2099" t="s">
        <v>148</v>
      </c>
      <c r="D2099" t="s">
        <v>99</v>
      </c>
      <c r="F2099" s="6">
        <v>43921</v>
      </c>
      <c r="G2099">
        <v>-29</v>
      </c>
      <c r="H2099">
        <v>-5</v>
      </c>
      <c r="I2099">
        <v>31</v>
      </c>
      <c r="J2099">
        <v>-20</v>
      </c>
      <c r="K2099">
        <v>-41</v>
      </c>
      <c r="L2099">
        <v>15</v>
      </c>
      <c r="M2099" t="str">
        <f>VLOOKUP(D2099,StateLookup!A:A,1,FALSE)</f>
        <v>Oklahoma</v>
      </c>
    </row>
    <row r="2100" spans="1:13" x14ac:dyDescent="0.25">
      <c r="A2100" t="str">
        <f t="shared" si="32"/>
        <v>43922Oklahoma</v>
      </c>
      <c r="B2100" t="s">
        <v>147</v>
      </c>
      <c r="C2100" t="s">
        <v>148</v>
      </c>
      <c r="D2100" t="s">
        <v>99</v>
      </c>
      <c r="F2100" s="6">
        <v>43922</v>
      </c>
      <c r="G2100">
        <v>-22</v>
      </c>
      <c r="H2100">
        <v>6</v>
      </c>
      <c r="I2100">
        <v>35</v>
      </c>
      <c r="J2100">
        <v>-13</v>
      </c>
      <c r="K2100">
        <v>-40</v>
      </c>
      <c r="L2100">
        <v>14</v>
      </c>
      <c r="M2100" t="str">
        <f>VLOOKUP(D2100,StateLookup!A:A,1,FALSE)</f>
        <v>Oklahoma</v>
      </c>
    </row>
    <row r="2101" spans="1:13" x14ac:dyDescent="0.25">
      <c r="A2101" t="str">
        <f t="shared" si="32"/>
        <v>43923Oklahoma</v>
      </c>
      <c r="B2101" t="s">
        <v>147</v>
      </c>
      <c r="C2101" t="s">
        <v>148</v>
      </c>
      <c r="D2101" t="s">
        <v>99</v>
      </c>
      <c r="F2101" s="6">
        <v>43923</v>
      </c>
      <c r="G2101">
        <v>-30</v>
      </c>
      <c r="H2101">
        <v>-1</v>
      </c>
      <c r="I2101">
        <v>16</v>
      </c>
      <c r="J2101">
        <v>-20</v>
      </c>
      <c r="K2101">
        <v>-42</v>
      </c>
      <c r="L2101">
        <v>16</v>
      </c>
      <c r="M2101" t="str">
        <f>VLOOKUP(D2101,StateLookup!A:A,1,FALSE)</f>
        <v>Oklahoma</v>
      </c>
    </row>
    <row r="2102" spans="1:13" x14ac:dyDescent="0.25">
      <c r="A2102" t="str">
        <f t="shared" si="32"/>
        <v>43924Oklahoma</v>
      </c>
      <c r="B2102" t="s">
        <v>147</v>
      </c>
      <c r="C2102" t="s">
        <v>148</v>
      </c>
      <c r="D2102" t="s">
        <v>99</v>
      </c>
      <c r="F2102" s="6">
        <v>43924</v>
      </c>
      <c r="G2102">
        <v>-37</v>
      </c>
      <c r="H2102">
        <v>-9</v>
      </c>
      <c r="I2102">
        <v>-37</v>
      </c>
      <c r="J2102">
        <v>-28</v>
      </c>
      <c r="K2102">
        <v>-43</v>
      </c>
      <c r="L2102">
        <v>20</v>
      </c>
      <c r="M2102" t="str">
        <f>VLOOKUP(D2102,StateLookup!A:A,1,FALSE)</f>
        <v>Oklahoma</v>
      </c>
    </row>
    <row r="2103" spans="1:13" x14ac:dyDescent="0.25">
      <c r="A2103" t="str">
        <f t="shared" si="32"/>
        <v>43925Oklahoma</v>
      </c>
      <c r="B2103" t="s">
        <v>147</v>
      </c>
      <c r="C2103" t="s">
        <v>148</v>
      </c>
      <c r="D2103" t="s">
        <v>99</v>
      </c>
      <c r="F2103" s="6">
        <v>43925</v>
      </c>
      <c r="G2103">
        <v>-46</v>
      </c>
      <c r="H2103">
        <v>-10</v>
      </c>
      <c r="I2103">
        <v>-42</v>
      </c>
      <c r="J2103">
        <v>-29</v>
      </c>
      <c r="K2103">
        <v>-32</v>
      </c>
      <c r="L2103">
        <v>14</v>
      </c>
      <c r="M2103" t="str">
        <f>VLOOKUP(D2103,StateLookup!A:A,1,FALSE)</f>
        <v>Oklahoma</v>
      </c>
    </row>
    <row r="2104" spans="1:13" x14ac:dyDescent="0.25">
      <c r="A2104" t="str">
        <f t="shared" si="32"/>
        <v>43926Oklahoma</v>
      </c>
      <c r="B2104" t="s">
        <v>147</v>
      </c>
      <c r="C2104" t="s">
        <v>148</v>
      </c>
      <c r="D2104" t="s">
        <v>99</v>
      </c>
      <c r="F2104" s="6">
        <v>43926</v>
      </c>
      <c r="G2104">
        <v>-41</v>
      </c>
      <c r="H2104">
        <v>-8</v>
      </c>
      <c r="I2104">
        <v>-3</v>
      </c>
      <c r="J2104">
        <v>-30</v>
      </c>
      <c r="K2104">
        <v>-35</v>
      </c>
      <c r="L2104">
        <v>10</v>
      </c>
      <c r="M2104" t="str">
        <f>VLOOKUP(D2104,StateLookup!A:A,1,FALSE)</f>
        <v>Oklahoma</v>
      </c>
    </row>
    <row r="2105" spans="1:13" x14ac:dyDescent="0.25">
      <c r="A2105" t="str">
        <f t="shared" si="32"/>
        <v>43927Oklahoma</v>
      </c>
      <c r="B2105" t="s">
        <v>147</v>
      </c>
      <c r="C2105" t="s">
        <v>148</v>
      </c>
      <c r="D2105" t="s">
        <v>99</v>
      </c>
      <c r="F2105" s="6">
        <v>43927</v>
      </c>
      <c r="G2105">
        <v>-33</v>
      </c>
      <c r="H2105">
        <v>-8</v>
      </c>
      <c r="I2105">
        <v>2</v>
      </c>
      <c r="J2105">
        <v>-25</v>
      </c>
      <c r="K2105">
        <v>-42</v>
      </c>
      <c r="L2105">
        <v>16</v>
      </c>
      <c r="M2105" t="str">
        <f>VLOOKUP(D2105,StateLookup!A:A,1,FALSE)</f>
        <v>Oklahoma</v>
      </c>
    </row>
    <row r="2106" spans="1:13" x14ac:dyDescent="0.25">
      <c r="A2106" t="str">
        <f t="shared" si="32"/>
        <v>43928Oklahoma</v>
      </c>
      <c r="B2106" t="s">
        <v>147</v>
      </c>
      <c r="C2106" t="s">
        <v>148</v>
      </c>
      <c r="D2106" t="s">
        <v>99</v>
      </c>
      <c r="F2106" s="6">
        <v>43928</v>
      </c>
      <c r="G2106">
        <v>-31</v>
      </c>
      <c r="H2106">
        <v>-5</v>
      </c>
      <c r="I2106">
        <v>50</v>
      </c>
      <c r="J2106">
        <v>-19</v>
      </c>
      <c r="K2106">
        <v>-43</v>
      </c>
      <c r="L2106">
        <v>16</v>
      </c>
      <c r="M2106" t="str">
        <f>VLOOKUP(D2106,StateLookup!A:A,1,FALSE)</f>
        <v>Oklahoma</v>
      </c>
    </row>
    <row r="2107" spans="1:13" x14ac:dyDescent="0.25">
      <c r="A2107" t="str">
        <f t="shared" si="32"/>
        <v>43929Oklahoma</v>
      </c>
      <c r="B2107" t="s">
        <v>147</v>
      </c>
      <c r="C2107" t="s">
        <v>148</v>
      </c>
      <c r="D2107" t="s">
        <v>99</v>
      </c>
      <c r="F2107" s="6">
        <v>43929</v>
      </c>
      <c r="G2107">
        <v>-27</v>
      </c>
      <c r="H2107">
        <v>0</v>
      </c>
      <c r="I2107">
        <v>59</v>
      </c>
      <c r="J2107">
        <v>-14</v>
      </c>
      <c r="K2107">
        <v>-43</v>
      </c>
      <c r="L2107">
        <v>14</v>
      </c>
      <c r="M2107" t="str">
        <f>VLOOKUP(D2107,StateLookup!A:A,1,FALSE)</f>
        <v>Oklahoma</v>
      </c>
    </row>
    <row r="2108" spans="1:13" x14ac:dyDescent="0.25">
      <c r="A2108" t="str">
        <f t="shared" si="32"/>
        <v>43930Oklahoma</v>
      </c>
      <c r="B2108" t="s">
        <v>147</v>
      </c>
      <c r="C2108" t="s">
        <v>148</v>
      </c>
      <c r="D2108" t="s">
        <v>99</v>
      </c>
      <c r="F2108" s="6">
        <v>43930</v>
      </c>
      <c r="G2108">
        <v>-29</v>
      </c>
      <c r="H2108">
        <v>-2</v>
      </c>
      <c r="I2108">
        <v>29</v>
      </c>
      <c r="J2108">
        <v>-20</v>
      </c>
      <c r="K2108">
        <v>-44</v>
      </c>
      <c r="L2108">
        <v>16</v>
      </c>
      <c r="M2108" t="str">
        <f>VLOOKUP(D2108,StateLookup!A:A,1,FALSE)</f>
        <v>Oklahoma</v>
      </c>
    </row>
    <row r="2109" spans="1:13" x14ac:dyDescent="0.25">
      <c r="A2109" t="str">
        <f t="shared" si="32"/>
        <v>43931Oklahoma</v>
      </c>
      <c r="B2109" t="s">
        <v>147</v>
      </c>
      <c r="C2109" t="s">
        <v>148</v>
      </c>
      <c r="D2109" t="s">
        <v>99</v>
      </c>
      <c r="F2109" s="6">
        <v>43931</v>
      </c>
      <c r="G2109">
        <v>-30</v>
      </c>
      <c r="H2109">
        <v>-2</v>
      </c>
      <c r="I2109">
        <v>33</v>
      </c>
      <c r="J2109">
        <v>-24</v>
      </c>
      <c r="K2109">
        <v>-47</v>
      </c>
      <c r="L2109">
        <v>18</v>
      </c>
      <c r="M2109" t="str">
        <f>VLOOKUP(D2109,StateLookup!A:A,1,FALSE)</f>
        <v>Oklahoma</v>
      </c>
    </row>
    <row r="2110" spans="1:13" x14ac:dyDescent="0.25">
      <c r="A2110" t="str">
        <f t="shared" si="32"/>
        <v>43932Oklahoma</v>
      </c>
      <c r="B2110" t="s">
        <v>147</v>
      </c>
      <c r="C2110" t="s">
        <v>148</v>
      </c>
      <c r="D2110" t="s">
        <v>99</v>
      </c>
      <c r="F2110" s="6">
        <v>43932</v>
      </c>
      <c r="G2110">
        <v>-38</v>
      </c>
      <c r="H2110">
        <v>-1</v>
      </c>
      <c r="I2110">
        <v>-8</v>
      </c>
      <c r="J2110">
        <v>-27</v>
      </c>
      <c r="K2110">
        <v>-32</v>
      </c>
      <c r="L2110">
        <v>12</v>
      </c>
      <c r="M2110" t="str">
        <f>VLOOKUP(D2110,StateLookup!A:A,1,FALSE)</f>
        <v>Oklahoma</v>
      </c>
    </row>
    <row r="2111" spans="1:13" x14ac:dyDescent="0.25">
      <c r="A2111" t="str">
        <f t="shared" si="32"/>
        <v>43876Oregon</v>
      </c>
      <c r="B2111" t="s">
        <v>147</v>
      </c>
      <c r="C2111" t="s">
        <v>148</v>
      </c>
      <c r="D2111" t="s">
        <v>100</v>
      </c>
      <c r="F2111" s="6">
        <v>43876</v>
      </c>
      <c r="G2111">
        <v>2</v>
      </c>
      <c r="H2111">
        <v>-3</v>
      </c>
      <c r="I2111">
        <v>-5</v>
      </c>
      <c r="J2111">
        <v>-1</v>
      </c>
      <c r="K2111">
        <v>-1</v>
      </c>
      <c r="L2111">
        <v>0</v>
      </c>
      <c r="M2111" t="str">
        <f>VLOOKUP(D2111,StateLookup!A:A,1,FALSE)</f>
        <v>Oregon</v>
      </c>
    </row>
    <row r="2112" spans="1:13" x14ac:dyDescent="0.25">
      <c r="A2112" t="str">
        <f t="shared" si="32"/>
        <v>43877Oregon</v>
      </c>
      <c r="B2112" t="s">
        <v>147</v>
      </c>
      <c r="C2112" t="s">
        <v>148</v>
      </c>
      <c r="D2112" t="s">
        <v>100</v>
      </c>
      <c r="F2112" s="6">
        <v>43877</v>
      </c>
      <c r="G2112">
        <v>14</v>
      </c>
      <c r="H2112">
        <v>3</v>
      </c>
      <c r="I2112">
        <v>33</v>
      </c>
      <c r="J2112">
        <v>3</v>
      </c>
      <c r="K2112">
        <v>0</v>
      </c>
      <c r="L2112">
        <v>-1</v>
      </c>
      <c r="M2112" t="str">
        <f>VLOOKUP(D2112,StateLookup!A:A,1,FALSE)</f>
        <v>Oregon</v>
      </c>
    </row>
    <row r="2113" spans="1:13" x14ac:dyDescent="0.25">
      <c r="A2113" t="str">
        <f t="shared" si="32"/>
        <v>43878Oregon</v>
      </c>
      <c r="B2113" t="s">
        <v>147</v>
      </c>
      <c r="C2113" t="s">
        <v>148</v>
      </c>
      <c r="D2113" t="s">
        <v>100</v>
      </c>
      <c r="F2113" s="6">
        <v>43878</v>
      </c>
      <c r="G2113">
        <v>10</v>
      </c>
      <c r="H2113">
        <v>2</v>
      </c>
      <c r="I2113">
        <v>74</v>
      </c>
      <c r="J2113">
        <v>-3</v>
      </c>
      <c r="K2113">
        <v>-25</v>
      </c>
      <c r="L2113">
        <v>4</v>
      </c>
      <c r="M2113" t="str">
        <f>VLOOKUP(D2113,StateLookup!A:A,1,FALSE)</f>
        <v>Oregon</v>
      </c>
    </row>
    <row r="2114" spans="1:13" x14ac:dyDescent="0.25">
      <c r="A2114" t="str">
        <f t="shared" si="32"/>
        <v>43879Oregon</v>
      </c>
      <c r="B2114" t="s">
        <v>147</v>
      </c>
      <c r="C2114" t="s">
        <v>148</v>
      </c>
      <c r="D2114" t="s">
        <v>100</v>
      </c>
      <c r="F2114" s="6">
        <v>43879</v>
      </c>
      <c r="G2114">
        <v>4</v>
      </c>
      <c r="H2114">
        <v>2</v>
      </c>
      <c r="I2114">
        <v>42</v>
      </c>
      <c r="J2114">
        <v>5</v>
      </c>
      <c r="K2114">
        <v>1</v>
      </c>
      <c r="L2114">
        <v>0</v>
      </c>
      <c r="M2114" t="str">
        <f>VLOOKUP(D2114,StateLookup!A:A,1,FALSE)</f>
        <v>Oregon</v>
      </c>
    </row>
    <row r="2115" spans="1:13" x14ac:dyDescent="0.25">
      <c r="A2115" t="str">
        <f t="shared" ref="A2115:A2178" si="33">F2115&amp;D2115</f>
        <v>43880Oregon</v>
      </c>
      <c r="B2115" t="s">
        <v>147</v>
      </c>
      <c r="C2115" t="s">
        <v>148</v>
      </c>
      <c r="D2115" t="s">
        <v>100</v>
      </c>
      <c r="F2115" s="6">
        <v>43880</v>
      </c>
      <c r="G2115">
        <v>5</v>
      </c>
      <c r="H2115">
        <v>3</v>
      </c>
      <c r="I2115">
        <v>51</v>
      </c>
      <c r="J2115">
        <v>6</v>
      </c>
      <c r="K2115">
        <v>1</v>
      </c>
      <c r="L2115">
        <v>-1</v>
      </c>
      <c r="M2115" t="str">
        <f>VLOOKUP(D2115,StateLookup!A:A,1,FALSE)</f>
        <v>Oregon</v>
      </c>
    </row>
    <row r="2116" spans="1:13" x14ac:dyDescent="0.25">
      <c r="A2116" t="str">
        <f t="shared" si="33"/>
        <v>43881Oregon</v>
      </c>
      <c r="B2116" t="s">
        <v>147</v>
      </c>
      <c r="C2116" t="s">
        <v>148</v>
      </c>
      <c r="D2116" t="s">
        <v>100</v>
      </c>
      <c r="F2116" s="6">
        <v>43881</v>
      </c>
      <c r="G2116">
        <v>4</v>
      </c>
      <c r="H2116">
        <v>4</v>
      </c>
      <c r="I2116">
        <v>33</v>
      </c>
      <c r="J2116">
        <v>4</v>
      </c>
      <c r="K2116">
        <v>1</v>
      </c>
      <c r="L2116">
        <v>-1</v>
      </c>
      <c r="M2116" t="str">
        <f>VLOOKUP(D2116,StateLookup!A:A,1,FALSE)</f>
        <v>Oregon</v>
      </c>
    </row>
    <row r="2117" spans="1:13" x14ac:dyDescent="0.25">
      <c r="A2117" t="str">
        <f t="shared" si="33"/>
        <v>43882Oregon</v>
      </c>
      <c r="B2117" t="s">
        <v>147</v>
      </c>
      <c r="C2117" t="s">
        <v>148</v>
      </c>
      <c r="D2117" t="s">
        <v>100</v>
      </c>
      <c r="F2117" s="6">
        <v>43882</v>
      </c>
      <c r="G2117">
        <v>4</v>
      </c>
      <c r="H2117">
        <v>1</v>
      </c>
      <c r="I2117">
        <v>37</v>
      </c>
      <c r="J2117">
        <v>7</v>
      </c>
      <c r="K2117">
        <v>4</v>
      </c>
      <c r="L2117">
        <v>-1</v>
      </c>
      <c r="M2117" t="str">
        <f>VLOOKUP(D2117,StateLookup!A:A,1,FALSE)</f>
        <v>Oregon</v>
      </c>
    </row>
    <row r="2118" spans="1:13" x14ac:dyDescent="0.25">
      <c r="A2118" t="str">
        <f t="shared" si="33"/>
        <v>43883Oregon</v>
      </c>
      <c r="B2118" t="s">
        <v>147</v>
      </c>
      <c r="C2118" t="s">
        <v>148</v>
      </c>
      <c r="D2118" t="s">
        <v>100</v>
      </c>
      <c r="F2118" s="6">
        <v>43883</v>
      </c>
      <c r="G2118">
        <v>6</v>
      </c>
      <c r="H2118">
        <v>3</v>
      </c>
      <c r="I2118">
        <v>72</v>
      </c>
      <c r="J2118">
        <v>9</v>
      </c>
      <c r="K2118">
        <v>3</v>
      </c>
      <c r="L2118">
        <v>-2</v>
      </c>
      <c r="M2118" t="str">
        <f>VLOOKUP(D2118,StateLookup!A:A,1,FALSE)</f>
        <v>Oregon</v>
      </c>
    </row>
    <row r="2119" spans="1:13" x14ac:dyDescent="0.25">
      <c r="A2119" t="str">
        <f t="shared" si="33"/>
        <v>43884Oregon</v>
      </c>
      <c r="B2119" t="s">
        <v>147</v>
      </c>
      <c r="C2119" t="s">
        <v>148</v>
      </c>
      <c r="D2119" t="s">
        <v>100</v>
      </c>
      <c r="F2119" s="6">
        <v>43884</v>
      </c>
      <c r="G2119">
        <v>10</v>
      </c>
      <c r="H2119">
        <v>2</v>
      </c>
      <c r="I2119">
        <v>-11</v>
      </c>
      <c r="J2119">
        <v>3</v>
      </c>
      <c r="K2119">
        <v>1</v>
      </c>
      <c r="L2119">
        <v>0</v>
      </c>
      <c r="M2119" t="str">
        <f>VLOOKUP(D2119,StateLookup!A:A,1,FALSE)</f>
        <v>Oregon</v>
      </c>
    </row>
    <row r="2120" spans="1:13" x14ac:dyDescent="0.25">
      <c r="A2120" t="str">
        <f t="shared" si="33"/>
        <v>43885Oregon</v>
      </c>
      <c r="B2120" t="s">
        <v>147</v>
      </c>
      <c r="C2120" t="s">
        <v>148</v>
      </c>
      <c r="D2120" t="s">
        <v>100</v>
      </c>
      <c r="F2120" s="6">
        <v>43885</v>
      </c>
      <c r="G2120">
        <v>5</v>
      </c>
      <c r="H2120">
        <v>1</v>
      </c>
      <c r="I2120">
        <v>28</v>
      </c>
      <c r="J2120">
        <v>3</v>
      </c>
      <c r="K2120">
        <v>4</v>
      </c>
      <c r="L2120">
        <v>-1</v>
      </c>
      <c r="M2120" t="str">
        <f>VLOOKUP(D2120,StateLookup!A:A,1,FALSE)</f>
        <v>Oregon</v>
      </c>
    </row>
    <row r="2121" spans="1:13" x14ac:dyDescent="0.25">
      <c r="A2121" t="str">
        <f t="shared" si="33"/>
        <v>43886Oregon</v>
      </c>
      <c r="B2121" t="s">
        <v>147</v>
      </c>
      <c r="C2121" t="s">
        <v>148</v>
      </c>
      <c r="D2121" t="s">
        <v>100</v>
      </c>
      <c r="F2121" s="6">
        <v>43886</v>
      </c>
      <c r="G2121">
        <v>8</v>
      </c>
      <c r="H2121">
        <v>4</v>
      </c>
      <c r="I2121">
        <v>44</v>
      </c>
      <c r="J2121">
        <v>4</v>
      </c>
      <c r="K2121">
        <v>2</v>
      </c>
      <c r="L2121">
        <v>-1</v>
      </c>
      <c r="M2121" t="str">
        <f>VLOOKUP(D2121,StateLookup!A:A,1,FALSE)</f>
        <v>Oregon</v>
      </c>
    </row>
    <row r="2122" spans="1:13" x14ac:dyDescent="0.25">
      <c r="A2122" t="str">
        <f t="shared" si="33"/>
        <v>43887Oregon</v>
      </c>
      <c r="B2122" t="s">
        <v>147</v>
      </c>
      <c r="C2122" t="s">
        <v>148</v>
      </c>
      <c r="D2122" t="s">
        <v>100</v>
      </c>
      <c r="F2122" s="6">
        <v>43887</v>
      </c>
      <c r="G2122">
        <v>11</v>
      </c>
      <c r="H2122">
        <v>6</v>
      </c>
      <c r="I2122">
        <v>51</v>
      </c>
      <c r="J2122">
        <v>6</v>
      </c>
      <c r="K2122">
        <v>2</v>
      </c>
      <c r="L2122">
        <v>-1</v>
      </c>
      <c r="M2122" t="str">
        <f>VLOOKUP(D2122,StateLookup!A:A,1,FALSE)</f>
        <v>Oregon</v>
      </c>
    </row>
    <row r="2123" spans="1:13" x14ac:dyDescent="0.25">
      <c r="A2123" t="str">
        <f t="shared" si="33"/>
        <v>43888Oregon</v>
      </c>
      <c r="B2123" t="s">
        <v>147</v>
      </c>
      <c r="C2123" t="s">
        <v>148</v>
      </c>
      <c r="D2123" t="s">
        <v>100</v>
      </c>
      <c r="F2123" s="6">
        <v>43888</v>
      </c>
      <c r="G2123">
        <v>10</v>
      </c>
      <c r="H2123">
        <v>5</v>
      </c>
      <c r="I2123">
        <v>49</v>
      </c>
      <c r="J2123">
        <v>8</v>
      </c>
      <c r="K2123">
        <v>1</v>
      </c>
      <c r="L2123">
        <v>-1</v>
      </c>
      <c r="M2123" t="str">
        <f>VLOOKUP(D2123,StateLookup!A:A,1,FALSE)</f>
        <v>Oregon</v>
      </c>
    </row>
    <row r="2124" spans="1:13" x14ac:dyDescent="0.25">
      <c r="A2124" t="str">
        <f t="shared" si="33"/>
        <v>43889Oregon</v>
      </c>
      <c r="B2124" t="s">
        <v>147</v>
      </c>
      <c r="C2124" t="s">
        <v>148</v>
      </c>
      <c r="D2124" t="s">
        <v>100</v>
      </c>
      <c r="F2124" s="6">
        <v>43889</v>
      </c>
      <c r="G2124">
        <v>8</v>
      </c>
      <c r="H2124">
        <v>4</v>
      </c>
      <c r="I2124">
        <v>24</v>
      </c>
      <c r="J2124">
        <v>7</v>
      </c>
      <c r="K2124">
        <v>3</v>
      </c>
      <c r="L2124">
        <v>-1</v>
      </c>
      <c r="M2124" t="str">
        <f>VLOOKUP(D2124,StateLookup!A:A,1,FALSE)</f>
        <v>Oregon</v>
      </c>
    </row>
    <row r="2125" spans="1:13" x14ac:dyDescent="0.25">
      <c r="A2125" t="str">
        <f t="shared" si="33"/>
        <v>43890Oregon</v>
      </c>
      <c r="B2125" t="s">
        <v>147</v>
      </c>
      <c r="C2125" t="s">
        <v>148</v>
      </c>
      <c r="D2125" t="s">
        <v>100</v>
      </c>
      <c r="F2125" s="6">
        <v>43890</v>
      </c>
      <c r="G2125">
        <v>7</v>
      </c>
      <c r="H2125">
        <v>5</v>
      </c>
      <c r="I2125">
        <v>8</v>
      </c>
      <c r="J2125">
        <v>6</v>
      </c>
      <c r="K2125">
        <v>3</v>
      </c>
      <c r="L2125">
        <v>-1</v>
      </c>
      <c r="M2125" t="str">
        <f>VLOOKUP(D2125,StateLookup!A:A,1,FALSE)</f>
        <v>Oregon</v>
      </c>
    </row>
    <row r="2126" spans="1:13" x14ac:dyDescent="0.25">
      <c r="A2126" t="str">
        <f t="shared" si="33"/>
        <v>43891Oregon</v>
      </c>
      <c r="B2126" t="s">
        <v>147</v>
      </c>
      <c r="C2126" t="s">
        <v>148</v>
      </c>
      <c r="D2126" t="s">
        <v>100</v>
      </c>
      <c r="F2126" s="6">
        <v>43891</v>
      </c>
      <c r="G2126">
        <v>17</v>
      </c>
      <c r="H2126">
        <v>9</v>
      </c>
      <c r="I2126">
        <v>23</v>
      </c>
      <c r="J2126">
        <v>9</v>
      </c>
      <c r="K2126">
        <v>3</v>
      </c>
      <c r="L2126">
        <v>-1</v>
      </c>
      <c r="M2126" t="str">
        <f>VLOOKUP(D2126,StateLookup!A:A,1,FALSE)</f>
        <v>Oregon</v>
      </c>
    </row>
    <row r="2127" spans="1:13" x14ac:dyDescent="0.25">
      <c r="A2127" t="str">
        <f t="shared" si="33"/>
        <v>43892Oregon</v>
      </c>
      <c r="B2127" t="s">
        <v>147</v>
      </c>
      <c r="C2127" t="s">
        <v>148</v>
      </c>
      <c r="D2127" t="s">
        <v>100</v>
      </c>
      <c r="F2127" s="6">
        <v>43892</v>
      </c>
      <c r="G2127">
        <v>8</v>
      </c>
      <c r="H2127">
        <v>7</v>
      </c>
      <c r="I2127">
        <v>14</v>
      </c>
      <c r="J2127">
        <v>2</v>
      </c>
      <c r="K2127">
        <v>3</v>
      </c>
      <c r="L2127">
        <v>0</v>
      </c>
      <c r="M2127" t="str">
        <f>VLOOKUP(D2127,StateLookup!A:A,1,FALSE)</f>
        <v>Oregon</v>
      </c>
    </row>
    <row r="2128" spans="1:13" x14ac:dyDescent="0.25">
      <c r="A2128" t="str">
        <f t="shared" si="33"/>
        <v>43893Oregon</v>
      </c>
      <c r="B2128" t="s">
        <v>147</v>
      </c>
      <c r="C2128" t="s">
        <v>148</v>
      </c>
      <c r="D2128" t="s">
        <v>100</v>
      </c>
      <c r="F2128" s="6">
        <v>43893</v>
      </c>
      <c r="G2128">
        <v>10</v>
      </c>
      <c r="H2128">
        <v>12</v>
      </c>
      <c r="I2128">
        <v>40</v>
      </c>
      <c r="J2128">
        <v>2</v>
      </c>
      <c r="K2128">
        <v>1</v>
      </c>
      <c r="L2128">
        <v>-1</v>
      </c>
      <c r="M2128" t="str">
        <f>VLOOKUP(D2128,StateLookup!A:A,1,FALSE)</f>
        <v>Oregon</v>
      </c>
    </row>
    <row r="2129" spans="1:13" x14ac:dyDescent="0.25">
      <c r="A2129" t="str">
        <f t="shared" si="33"/>
        <v>43894Oregon</v>
      </c>
      <c r="B2129" t="s">
        <v>147</v>
      </c>
      <c r="C2129" t="s">
        <v>148</v>
      </c>
      <c r="D2129" t="s">
        <v>100</v>
      </c>
      <c r="F2129" s="6">
        <v>43894</v>
      </c>
      <c r="G2129">
        <v>10</v>
      </c>
      <c r="H2129">
        <v>9</v>
      </c>
      <c r="I2129">
        <v>57</v>
      </c>
      <c r="J2129">
        <v>6</v>
      </c>
      <c r="K2129">
        <v>1</v>
      </c>
      <c r="L2129">
        <v>-1</v>
      </c>
      <c r="M2129" t="str">
        <f>VLOOKUP(D2129,StateLookup!A:A,1,FALSE)</f>
        <v>Oregon</v>
      </c>
    </row>
    <row r="2130" spans="1:13" x14ac:dyDescent="0.25">
      <c r="A2130" t="str">
        <f t="shared" si="33"/>
        <v>43895Oregon</v>
      </c>
      <c r="B2130" t="s">
        <v>147</v>
      </c>
      <c r="C2130" t="s">
        <v>148</v>
      </c>
      <c r="D2130" t="s">
        <v>100</v>
      </c>
      <c r="F2130" s="6">
        <v>43895</v>
      </c>
      <c r="G2130">
        <v>7</v>
      </c>
      <c r="H2130">
        <v>8</v>
      </c>
      <c r="I2130">
        <v>38</v>
      </c>
      <c r="J2130">
        <v>4</v>
      </c>
      <c r="K2130">
        <v>1</v>
      </c>
      <c r="L2130">
        <v>-1</v>
      </c>
      <c r="M2130" t="str">
        <f>VLOOKUP(D2130,StateLookup!A:A,1,FALSE)</f>
        <v>Oregon</v>
      </c>
    </row>
    <row r="2131" spans="1:13" x14ac:dyDescent="0.25">
      <c r="A2131" t="str">
        <f t="shared" si="33"/>
        <v>43896Oregon</v>
      </c>
      <c r="B2131" t="s">
        <v>147</v>
      </c>
      <c r="C2131" t="s">
        <v>148</v>
      </c>
      <c r="D2131" t="s">
        <v>100</v>
      </c>
      <c r="F2131" s="6">
        <v>43896</v>
      </c>
      <c r="G2131">
        <v>1</v>
      </c>
      <c r="H2131">
        <v>2</v>
      </c>
      <c r="I2131">
        <v>-3</v>
      </c>
      <c r="J2131">
        <v>-1</v>
      </c>
      <c r="K2131">
        <v>1</v>
      </c>
      <c r="L2131">
        <v>1</v>
      </c>
      <c r="M2131" t="str">
        <f>VLOOKUP(D2131,StateLookup!A:A,1,FALSE)</f>
        <v>Oregon</v>
      </c>
    </row>
    <row r="2132" spans="1:13" x14ac:dyDescent="0.25">
      <c r="A2132" t="str">
        <f t="shared" si="33"/>
        <v>43897Oregon</v>
      </c>
      <c r="B2132" t="s">
        <v>147</v>
      </c>
      <c r="C2132" t="s">
        <v>148</v>
      </c>
      <c r="D2132" t="s">
        <v>100</v>
      </c>
      <c r="F2132" s="6">
        <v>43897</v>
      </c>
      <c r="G2132">
        <v>5</v>
      </c>
      <c r="H2132">
        <v>3</v>
      </c>
      <c r="I2132">
        <v>16</v>
      </c>
      <c r="J2132">
        <v>4</v>
      </c>
      <c r="K2132">
        <v>3</v>
      </c>
      <c r="L2132">
        <v>0</v>
      </c>
      <c r="M2132" t="str">
        <f>VLOOKUP(D2132,StateLookup!A:A,1,FALSE)</f>
        <v>Oregon</v>
      </c>
    </row>
    <row r="2133" spans="1:13" x14ac:dyDescent="0.25">
      <c r="A2133" t="str">
        <f t="shared" si="33"/>
        <v>43898Oregon</v>
      </c>
      <c r="B2133" t="s">
        <v>147</v>
      </c>
      <c r="C2133" t="s">
        <v>148</v>
      </c>
      <c r="D2133" t="s">
        <v>100</v>
      </c>
      <c r="F2133" s="6">
        <v>43898</v>
      </c>
      <c r="G2133">
        <v>10</v>
      </c>
      <c r="H2133">
        <v>5</v>
      </c>
      <c r="I2133">
        <v>24</v>
      </c>
      <c r="J2133">
        <v>5</v>
      </c>
      <c r="K2133">
        <v>1</v>
      </c>
      <c r="L2133">
        <v>0</v>
      </c>
      <c r="M2133" t="str">
        <f>VLOOKUP(D2133,StateLookup!A:A,1,FALSE)</f>
        <v>Oregon</v>
      </c>
    </row>
    <row r="2134" spans="1:13" x14ac:dyDescent="0.25">
      <c r="A2134" t="str">
        <f t="shared" si="33"/>
        <v>43899Oregon</v>
      </c>
      <c r="B2134" t="s">
        <v>147</v>
      </c>
      <c r="C2134" t="s">
        <v>148</v>
      </c>
      <c r="D2134" t="s">
        <v>100</v>
      </c>
      <c r="F2134" s="6">
        <v>43899</v>
      </c>
      <c r="G2134">
        <v>6</v>
      </c>
      <c r="H2134">
        <v>6</v>
      </c>
      <c r="I2134">
        <v>60</v>
      </c>
      <c r="J2134">
        <v>1</v>
      </c>
      <c r="K2134">
        <v>2</v>
      </c>
      <c r="L2134">
        <v>0</v>
      </c>
      <c r="M2134" t="str">
        <f>VLOOKUP(D2134,StateLookup!A:A,1,FALSE)</f>
        <v>Oregon</v>
      </c>
    </row>
    <row r="2135" spans="1:13" x14ac:dyDescent="0.25">
      <c r="A2135" t="str">
        <f t="shared" si="33"/>
        <v>43900Oregon</v>
      </c>
      <c r="B2135" t="s">
        <v>147</v>
      </c>
      <c r="C2135" t="s">
        <v>148</v>
      </c>
      <c r="D2135" t="s">
        <v>100</v>
      </c>
      <c r="F2135" s="6">
        <v>43900</v>
      </c>
      <c r="G2135">
        <v>8</v>
      </c>
      <c r="H2135">
        <v>8</v>
      </c>
      <c r="I2135">
        <v>71</v>
      </c>
      <c r="J2135">
        <v>3</v>
      </c>
      <c r="K2135">
        <v>0</v>
      </c>
      <c r="L2135">
        <v>0</v>
      </c>
      <c r="M2135" t="str">
        <f>VLOOKUP(D2135,StateLookup!A:A,1,FALSE)</f>
        <v>Oregon</v>
      </c>
    </row>
    <row r="2136" spans="1:13" x14ac:dyDescent="0.25">
      <c r="A2136" t="str">
        <f t="shared" si="33"/>
        <v>43901Oregon</v>
      </c>
      <c r="B2136" t="s">
        <v>147</v>
      </c>
      <c r="C2136" t="s">
        <v>148</v>
      </c>
      <c r="D2136" t="s">
        <v>100</v>
      </c>
      <c r="F2136" s="6">
        <v>43901</v>
      </c>
      <c r="G2136">
        <v>8</v>
      </c>
      <c r="H2136">
        <v>9</v>
      </c>
      <c r="I2136">
        <v>57</v>
      </c>
      <c r="J2136">
        <v>1</v>
      </c>
      <c r="K2136">
        <v>0</v>
      </c>
      <c r="L2136">
        <v>0</v>
      </c>
      <c r="M2136" t="str">
        <f>VLOOKUP(D2136,StateLookup!A:A,1,FALSE)</f>
        <v>Oregon</v>
      </c>
    </row>
    <row r="2137" spans="1:13" x14ac:dyDescent="0.25">
      <c r="A2137" t="str">
        <f t="shared" si="33"/>
        <v>43902Oregon</v>
      </c>
      <c r="B2137" t="s">
        <v>147</v>
      </c>
      <c r="C2137" t="s">
        <v>148</v>
      </c>
      <c r="D2137" t="s">
        <v>100</v>
      </c>
      <c r="F2137" s="6">
        <v>43902</v>
      </c>
      <c r="G2137">
        <v>4</v>
      </c>
      <c r="H2137">
        <v>17</v>
      </c>
      <c r="I2137">
        <v>43</v>
      </c>
      <c r="J2137">
        <v>-3</v>
      </c>
      <c r="K2137">
        <v>-3</v>
      </c>
      <c r="L2137">
        <v>1</v>
      </c>
      <c r="M2137" t="str">
        <f>VLOOKUP(D2137,StateLookup!A:A,1,FALSE)</f>
        <v>Oregon</v>
      </c>
    </row>
    <row r="2138" spans="1:13" x14ac:dyDescent="0.25">
      <c r="A2138" t="str">
        <f t="shared" si="33"/>
        <v>43903Oregon</v>
      </c>
      <c r="B2138" t="s">
        <v>147</v>
      </c>
      <c r="C2138" t="s">
        <v>148</v>
      </c>
      <c r="D2138" t="s">
        <v>100</v>
      </c>
      <c r="F2138" s="6">
        <v>43903</v>
      </c>
      <c r="G2138">
        <v>-4</v>
      </c>
      <c r="H2138">
        <v>20</v>
      </c>
      <c r="I2138">
        <v>-7</v>
      </c>
      <c r="J2138">
        <v>-11</v>
      </c>
      <c r="K2138">
        <v>-6</v>
      </c>
      <c r="L2138">
        <v>4</v>
      </c>
      <c r="M2138" t="str">
        <f>VLOOKUP(D2138,StateLookup!A:A,1,FALSE)</f>
        <v>Oregon</v>
      </c>
    </row>
    <row r="2139" spans="1:13" x14ac:dyDescent="0.25">
      <c r="A2139" t="str">
        <f t="shared" si="33"/>
        <v>43904Oregon</v>
      </c>
      <c r="B2139" t="s">
        <v>147</v>
      </c>
      <c r="C2139" t="s">
        <v>148</v>
      </c>
      <c r="D2139" t="s">
        <v>100</v>
      </c>
      <c r="F2139" s="6">
        <v>43904</v>
      </c>
      <c r="G2139">
        <v>-18</v>
      </c>
      <c r="H2139">
        <v>7</v>
      </c>
      <c r="I2139">
        <v>-12</v>
      </c>
      <c r="J2139">
        <v>-16</v>
      </c>
      <c r="K2139">
        <v>-6</v>
      </c>
      <c r="L2139">
        <v>6</v>
      </c>
      <c r="M2139" t="str">
        <f>VLOOKUP(D2139,StateLookup!A:A,1,FALSE)</f>
        <v>Oregon</v>
      </c>
    </row>
    <row r="2140" spans="1:13" x14ac:dyDescent="0.25">
      <c r="A2140" t="str">
        <f t="shared" si="33"/>
        <v>43905Oregon</v>
      </c>
      <c r="B2140" t="s">
        <v>147</v>
      </c>
      <c r="C2140" t="s">
        <v>148</v>
      </c>
      <c r="D2140" t="s">
        <v>100</v>
      </c>
      <c r="F2140" s="6">
        <v>43905</v>
      </c>
      <c r="G2140">
        <v>-11</v>
      </c>
      <c r="H2140">
        <v>4</v>
      </c>
      <c r="I2140">
        <v>16</v>
      </c>
      <c r="J2140">
        <v>-14</v>
      </c>
      <c r="K2140">
        <v>-9</v>
      </c>
      <c r="L2140">
        <v>4</v>
      </c>
      <c r="M2140" t="str">
        <f>VLOOKUP(D2140,StateLookup!A:A,1,FALSE)</f>
        <v>Oregon</v>
      </c>
    </row>
    <row r="2141" spans="1:13" x14ac:dyDescent="0.25">
      <c r="A2141" t="str">
        <f t="shared" si="33"/>
        <v>43906Oregon</v>
      </c>
      <c r="B2141" t="s">
        <v>147</v>
      </c>
      <c r="C2141" t="s">
        <v>148</v>
      </c>
      <c r="D2141" t="s">
        <v>100</v>
      </c>
      <c r="F2141" s="6">
        <v>43906</v>
      </c>
      <c r="G2141">
        <v>-5</v>
      </c>
      <c r="H2141">
        <v>17</v>
      </c>
      <c r="I2141">
        <v>53</v>
      </c>
      <c r="J2141">
        <v>-16</v>
      </c>
      <c r="K2141">
        <v>-22</v>
      </c>
      <c r="L2141">
        <v>7</v>
      </c>
      <c r="M2141" t="str">
        <f>VLOOKUP(D2141,StateLookup!A:A,1,FALSE)</f>
        <v>Oregon</v>
      </c>
    </row>
    <row r="2142" spans="1:13" x14ac:dyDescent="0.25">
      <c r="A2142" t="str">
        <f t="shared" si="33"/>
        <v>43907Oregon</v>
      </c>
      <c r="B2142" t="s">
        <v>147</v>
      </c>
      <c r="C2142" t="s">
        <v>148</v>
      </c>
      <c r="D2142" t="s">
        <v>100</v>
      </c>
      <c r="F2142" s="6">
        <v>43907</v>
      </c>
      <c r="G2142">
        <v>-22</v>
      </c>
      <c r="H2142">
        <v>12</v>
      </c>
      <c r="I2142">
        <v>63</v>
      </c>
      <c r="J2142">
        <v>-20</v>
      </c>
      <c r="K2142">
        <v>-29</v>
      </c>
      <c r="L2142">
        <v>10</v>
      </c>
      <c r="M2142" t="str">
        <f>VLOOKUP(D2142,StateLookup!A:A,1,FALSE)</f>
        <v>Oregon</v>
      </c>
    </row>
    <row r="2143" spans="1:13" x14ac:dyDescent="0.25">
      <c r="A2143" t="str">
        <f t="shared" si="33"/>
        <v>43908Oregon</v>
      </c>
      <c r="B2143" t="s">
        <v>147</v>
      </c>
      <c r="C2143" t="s">
        <v>148</v>
      </c>
      <c r="D2143" t="s">
        <v>100</v>
      </c>
      <c r="F2143" s="6">
        <v>43908</v>
      </c>
      <c r="G2143">
        <v>-25</v>
      </c>
      <c r="H2143">
        <v>8</v>
      </c>
      <c r="I2143">
        <v>76</v>
      </c>
      <c r="J2143">
        <v>-24</v>
      </c>
      <c r="K2143">
        <v>-33</v>
      </c>
      <c r="L2143">
        <v>11</v>
      </c>
      <c r="M2143" t="str">
        <f>VLOOKUP(D2143,StateLookup!A:A,1,FALSE)</f>
        <v>Oregon</v>
      </c>
    </row>
    <row r="2144" spans="1:13" x14ac:dyDescent="0.25">
      <c r="A2144" t="str">
        <f t="shared" si="33"/>
        <v>43909Oregon</v>
      </c>
      <c r="B2144" t="s">
        <v>147</v>
      </c>
      <c r="C2144" t="s">
        <v>148</v>
      </c>
      <c r="D2144" t="s">
        <v>100</v>
      </c>
      <c r="F2144" s="6">
        <v>43909</v>
      </c>
      <c r="G2144">
        <v>-28</v>
      </c>
      <c r="H2144">
        <v>6</v>
      </c>
      <c r="I2144">
        <v>76</v>
      </c>
      <c r="J2144">
        <v>-28</v>
      </c>
      <c r="K2144">
        <v>-35</v>
      </c>
      <c r="L2144">
        <v>12</v>
      </c>
      <c r="M2144" t="str">
        <f>VLOOKUP(D2144,StateLookup!A:A,1,FALSE)</f>
        <v>Oregon</v>
      </c>
    </row>
    <row r="2145" spans="1:13" x14ac:dyDescent="0.25">
      <c r="A2145" t="str">
        <f t="shared" si="33"/>
        <v>43910Oregon</v>
      </c>
      <c r="B2145" t="s">
        <v>147</v>
      </c>
      <c r="C2145" t="s">
        <v>148</v>
      </c>
      <c r="D2145" t="s">
        <v>100</v>
      </c>
      <c r="F2145" s="6">
        <v>43910</v>
      </c>
      <c r="G2145">
        <v>-32</v>
      </c>
      <c r="H2145">
        <v>4</v>
      </c>
      <c r="I2145">
        <v>66</v>
      </c>
      <c r="J2145">
        <v>-31</v>
      </c>
      <c r="K2145">
        <v>-35</v>
      </c>
      <c r="L2145">
        <v>13</v>
      </c>
      <c r="M2145" t="str">
        <f>VLOOKUP(D2145,StateLookup!A:A,1,FALSE)</f>
        <v>Oregon</v>
      </c>
    </row>
    <row r="2146" spans="1:13" x14ac:dyDescent="0.25">
      <c r="A2146" t="str">
        <f t="shared" si="33"/>
        <v>43911Oregon</v>
      </c>
      <c r="B2146" t="s">
        <v>147</v>
      </c>
      <c r="C2146" t="s">
        <v>148</v>
      </c>
      <c r="D2146" t="s">
        <v>100</v>
      </c>
      <c r="F2146" s="6">
        <v>43911</v>
      </c>
      <c r="G2146">
        <v>-40</v>
      </c>
      <c r="H2146">
        <v>-4</v>
      </c>
      <c r="I2146">
        <v>81</v>
      </c>
      <c r="J2146">
        <v>-26</v>
      </c>
      <c r="K2146">
        <v>-25</v>
      </c>
      <c r="L2146">
        <v>8</v>
      </c>
      <c r="M2146" t="str">
        <f>VLOOKUP(D2146,StateLookup!A:A,1,FALSE)</f>
        <v>Oregon</v>
      </c>
    </row>
    <row r="2147" spans="1:13" x14ac:dyDescent="0.25">
      <c r="A2147" t="str">
        <f t="shared" si="33"/>
        <v>43912Oregon</v>
      </c>
      <c r="B2147" t="s">
        <v>147</v>
      </c>
      <c r="C2147" t="s">
        <v>148</v>
      </c>
      <c r="D2147" t="s">
        <v>100</v>
      </c>
      <c r="F2147" s="6">
        <v>43912</v>
      </c>
      <c r="G2147">
        <v>-37</v>
      </c>
      <c r="H2147">
        <v>-9</v>
      </c>
      <c r="I2147">
        <v>48</v>
      </c>
      <c r="J2147">
        <v>-31</v>
      </c>
      <c r="K2147">
        <v>-30</v>
      </c>
      <c r="L2147">
        <v>8</v>
      </c>
      <c r="M2147" t="str">
        <f>VLOOKUP(D2147,StateLookup!A:A,1,FALSE)</f>
        <v>Oregon</v>
      </c>
    </row>
    <row r="2148" spans="1:13" x14ac:dyDescent="0.25">
      <c r="A2148" t="str">
        <f t="shared" si="33"/>
        <v>43913Oregon</v>
      </c>
      <c r="B2148" t="s">
        <v>147</v>
      </c>
      <c r="C2148" t="s">
        <v>148</v>
      </c>
      <c r="D2148" t="s">
        <v>100</v>
      </c>
      <c r="F2148" s="6">
        <v>43913</v>
      </c>
      <c r="G2148">
        <v>-38</v>
      </c>
      <c r="H2148">
        <v>-11</v>
      </c>
      <c r="I2148">
        <v>-5</v>
      </c>
      <c r="J2148">
        <v>-40</v>
      </c>
      <c r="K2148">
        <v>-41</v>
      </c>
      <c r="L2148">
        <v>15</v>
      </c>
      <c r="M2148" t="str">
        <f>VLOOKUP(D2148,StateLookup!A:A,1,FALSE)</f>
        <v>Oregon</v>
      </c>
    </row>
    <row r="2149" spans="1:13" x14ac:dyDescent="0.25">
      <c r="A2149" t="str">
        <f t="shared" si="33"/>
        <v>43914Oregon</v>
      </c>
      <c r="B2149" t="s">
        <v>147</v>
      </c>
      <c r="C2149" t="s">
        <v>148</v>
      </c>
      <c r="D2149" t="s">
        <v>100</v>
      </c>
      <c r="F2149" s="6">
        <v>43914</v>
      </c>
      <c r="G2149">
        <v>-47</v>
      </c>
      <c r="H2149">
        <v>-19</v>
      </c>
      <c r="I2149">
        <v>-17</v>
      </c>
      <c r="J2149">
        <v>-44</v>
      </c>
      <c r="K2149">
        <v>-47</v>
      </c>
      <c r="L2149">
        <v>18</v>
      </c>
      <c r="M2149" t="str">
        <f>VLOOKUP(D2149,StateLookup!A:A,1,FALSE)</f>
        <v>Oregon</v>
      </c>
    </row>
    <row r="2150" spans="1:13" x14ac:dyDescent="0.25">
      <c r="A2150" t="str">
        <f t="shared" si="33"/>
        <v>43915Oregon</v>
      </c>
      <c r="B2150" t="s">
        <v>147</v>
      </c>
      <c r="C2150" t="s">
        <v>148</v>
      </c>
      <c r="D2150" t="s">
        <v>100</v>
      </c>
      <c r="F2150" s="6">
        <v>43915</v>
      </c>
      <c r="G2150">
        <v>-45</v>
      </c>
      <c r="H2150">
        <v>-17</v>
      </c>
      <c r="I2150">
        <v>3</v>
      </c>
      <c r="J2150">
        <v>-43</v>
      </c>
      <c r="K2150">
        <v>-48</v>
      </c>
      <c r="L2150">
        <v>18</v>
      </c>
      <c r="M2150" t="str">
        <f>VLOOKUP(D2150,StateLookup!A:A,1,FALSE)</f>
        <v>Oregon</v>
      </c>
    </row>
    <row r="2151" spans="1:13" x14ac:dyDescent="0.25">
      <c r="A2151" t="str">
        <f t="shared" si="33"/>
        <v>43916Oregon</v>
      </c>
      <c r="B2151" t="s">
        <v>147</v>
      </c>
      <c r="C2151" t="s">
        <v>148</v>
      </c>
      <c r="D2151" t="s">
        <v>100</v>
      </c>
      <c r="F2151" s="6">
        <v>43916</v>
      </c>
      <c r="G2151">
        <v>-46</v>
      </c>
      <c r="H2151">
        <v>-17</v>
      </c>
      <c r="I2151">
        <v>-1</v>
      </c>
      <c r="J2151">
        <v>-46</v>
      </c>
      <c r="K2151">
        <v>-48</v>
      </c>
      <c r="L2151">
        <v>19</v>
      </c>
      <c r="M2151" t="str">
        <f>VLOOKUP(D2151,StateLookup!A:A,1,FALSE)</f>
        <v>Oregon</v>
      </c>
    </row>
    <row r="2152" spans="1:13" x14ac:dyDescent="0.25">
      <c r="A2152" t="str">
        <f t="shared" si="33"/>
        <v>43917Oregon</v>
      </c>
      <c r="B2152" t="s">
        <v>147</v>
      </c>
      <c r="C2152" t="s">
        <v>148</v>
      </c>
      <c r="D2152" t="s">
        <v>100</v>
      </c>
      <c r="F2152" s="6">
        <v>43917</v>
      </c>
      <c r="G2152">
        <v>-50</v>
      </c>
      <c r="H2152">
        <v>-21</v>
      </c>
      <c r="I2152">
        <v>-28</v>
      </c>
      <c r="J2152">
        <v>-49</v>
      </c>
      <c r="K2152">
        <v>-47</v>
      </c>
      <c r="L2152">
        <v>20</v>
      </c>
      <c r="M2152" t="str">
        <f>VLOOKUP(D2152,StateLookup!A:A,1,FALSE)</f>
        <v>Oregon</v>
      </c>
    </row>
    <row r="2153" spans="1:13" x14ac:dyDescent="0.25">
      <c r="A2153" t="str">
        <f t="shared" si="33"/>
        <v>43918Oregon</v>
      </c>
      <c r="B2153" t="s">
        <v>147</v>
      </c>
      <c r="C2153" t="s">
        <v>148</v>
      </c>
      <c r="D2153" t="s">
        <v>100</v>
      </c>
      <c r="F2153" s="6">
        <v>43918</v>
      </c>
      <c r="G2153">
        <v>-55</v>
      </c>
      <c r="H2153">
        <v>-24</v>
      </c>
      <c r="I2153">
        <v>-25</v>
      </c>
      <c r="J2153">
        <v>-45</v>
      </c>
      <c r="K2153">
        <v>-36</v>
      </c>
      <c r="L2153">
        <v>14</v>
      </c>
      <c r="M2153" t="str">
        <f>VLOOKUP(D2153,StateLookup!A:A,1,FALSE)</f>
        <v>Oregon</v>
      </c>
    </row>
    <row r="2154" spans="1:13" x14ac:dyDescent="0.25">
      <c r="A2154" t="str">
        <f t="shared" si="33"/>
        <v>43919Oregon</v>
      </c>
      <c r="B2154" t="s">
        <v>147</v>
      </c>
      <c r="C2154" t="s">
        <v>148</v>
      </c>
      <c r="D2154" t="s">
        <v>100</v>
      </c>
      <c r="F2154" s="6">
        <v>43919</v>
      </c>
      <c r="G2154">
        <v>-51</v>
      </c>
      <c r="H2154">
        <v>-25</v>
      </c>
      <c r="I2154">
        <v>-22</v>
      </c>
      <c r="J2154">
        <v>-47</v>
      </c>
      <c r="K2154">
        <v>-38</v>
      </c>
      <c r="L2154">
        <v>12</v>
      </c>
      <c r="M2154" t="str">
        <f>VLOOKUP(D2154,StateLookup!A:A,1,FALSE)</f>
        <v>Oregon</v>
      </c>
    </row>
    <row r="2155" spans="1:13" x14ac:dyDescent="0.25">
      <c r="A2155" t="str">
        <f t="shared" si="33"/>
        <v>43920Oregon</v>
      </c>
      <c r="B2155" t="s">
        <v>147</v>
      </c>
      <c r="C2155" t="s">
        <v>148</v>
      </c>
      <c r="D2155" t="s">
        <v>100</v>
      </c>
      <c r="F2155" s="6">
        <v>43920</v>
      </c>
      <c r="G2155">
        <v>-44</v>
      </c>
      <c r="H2155">
        <v>-22</v>
      </c>
      <c r="I2155">
        <v>-20</v>
      </c>
      <c r="J2155">
        <v>-48</v>
      </c>
      <c r="K2155">
        <v>-47</v>
      </c>
      <c r="L2155">
        <v>17</v>
      </c>
      <c r="M2155" t="str">
        <f>VLOOKUP(D2155,StateLookup!A:A,1,FALSE)</f>
        <v>Oregon</v>
      </c>
    </row>
    <row r="2156" spans="1:13" x14ac:dyDescent="0.25">
      <c r="A2156" t="str">
        <f t="shared" si="33"/>
        <v>43921Oregon</v>
      </c>
      <c r="B2156" t="s">
        <v>147</v>
      </c>
      <c r="C2156" t="s">
        <v>148</v>
      </c>
      <c r="D2156" t="s">
        <v>100</v>
      </c>
      <c r="F2156" s="6">
        <v>43921</v>
      </c>
      <c r="G2156">
        <v>-41</v>
      </c>
      <c r="H2156">
        <v>-15</v>
      </c>
      <c r="I2156">
        <v>4</v>
      </c>
      <c r="J2156">
        <v>-44</v>
      </c>
      <c r="K2156">
        <v>-49</v>
      </c>
      <c r="L2156">
        <v>18</v>
      </c>
      <c r="M2156" t="str">
        <f>VLOOKUP(D2156,StateLookup!A:A,1,FALSE)</f>
        <v>Oregon</v>
      </c>
    </row>
    <row r="2157" spans="1:13" x14ac:dyDescent="0.25">
      <c r="A2157" t="str">
        <f t="shared" si="33"/>
        <v>43922Oregon</v>
      </c>
      <c r="B2157" t="s">
        <v>147</v>
      </c>
      <c r="C2157" t="s">
        <v>148</v>
      </c>
      <c r="D2157" t="s">
        <v>100</v>
      </c>
      <c r="F2157" s="6">
        <v>43922</v>
      </c>
      <c r="G2157">
        <v>-39</v>
      </c>
      <c r="H2157">
        <v>-11</v>
      </c>
      <c r="I2157">
        <v>1</v>
      </c>
      <c r="J2157">
        <v>-42</v>
      </c>
      <c r="K2157">
        <v>-49</v>
      </c>
      <c r="L2157">
        <v>18</v>
      </c>
      <c r="M2157" t="str">
        <f>VLOOKUP(D2157,StateLookup!A:A,1,FALSE)</f>
        <v>Oregon</v>
      </c>
    </row>
    <row r="2158" spans="1:13" x14ac:dyDescent="0.25">
      <c r="A2158" t="str">
        <f t="shared" si="33"/>
        <v>43923Oregon</v>
      </c>
      <c r="B2158" t="s">
        <v>147</v>
      </c>
      <c r="C2158" t="s">
        <v>148</v>
      </c>
      <c r="D2158" t="s">
        <v>100</v>
      </c>
      <c r="F2158" s="6">
        <v>43923</v>
      </c>
      <c r="G2158">
        <v>-42</v>
      </c>
      <c r="H2158">
        <v>-12</v>
      </c>
      <c r="I2158">
        <v>-3</v>
      </c>
      <c r="J2158">
        <v>-46</v>
      </c>
      <c r="K2158">
        <v>-50</v>
      </c>
      <c r="L2158">
        <v>19</v>
      </c>
      <c r="M2158" t="str">
        <f>VLOOKUP(D2158,StateLookup!A:A,1,FALSE)</f>
        <v>Oregon</v>
      </c>
    </row>
    <row r="2159" spans="1:13" x14ac:dyDescent="0.25">
      <c r="A2159" t="str">
        <f t="shared" si="33"/>
        <v>43924Oregon</v>
      </c>
      <c r="B2159" t="s">
        <v>147</v>
      </c>
      <c r="C2159" t="s">
        <v>148</v>
      </c>
      <c r="D2159" t="s">
        <v>100</v>
      </c>
      <c r="F2159" s="6">
        <v>43924</v>
      </c>
      <c r="G2159">
        <v>-44</v>
      </c>
      <c r="H2159">
        <v>-12</v>
      </c>
      <c r="I2159">
        <v>-10</v>
      </c>
      <c r="J2159">
        <v>-46</v>
      </c>
      <c r="K2159">
        <v>-48</v>
      </c>
      <c r="L2159">
        <v>19</v>
      </c>
      <c r="M2159" t="str">
        <f>VLOOKUP(D2159,StateLookup!A:A,1,FALSE)</f>
        <v>Oregon</v>
      </c>
    </row>
    <row r="2160" spans="1:13" x14ac:dyDescent="0.25">
      <c r="A2160" t="str">
        <f t="shared" si="33"/>
        <v>43925Oregon</v>
      </c>
      <c r="B2160" t="s">
        <v>147</v>
      </c>
      <c r="C2160" t="s">
        <v>148</v>
      </c>
      <c r="D2160" t="s">
        <v>100</v>
      </c>
      <c r="F2160" s="6">
        <v>43925</v>
      </c>
      <c r="G2160">
        <v>-51</v>
      </c>
      <c r="H2160">
        <v>-18</v>
      </c>
      <c r="I2160">
        <v>-20</v>
      </c>
      <c r="J2160">
        <v>-45</v>
      </c>
      <c r="K2160">
        <v>-37</v>
      </c>
      <c r="L2160">
        <v>14</v>
      </c>
      <c r="M2160" t="str">
        <f>VLOOKUP(D2160,StateLookup!A:A,1,FALSE)</f>
        <v>Oregon</v>
      </c>
    </row>
    <row r="2161" spans="1:13" x14ac:dyDescent="0.25">
      <c r="A2161" t="str">
        <f t="shared" si="33"/>
        <v>43926Oregon</v>
      </c>
      <c r="B2161" t="s">
        <v>147</v>
      </c>
      <c r="C2161" t="s">
        <v>148</v>
      </c>
      <c r="D2161" t="s">
        <v>100</v>
      </c>
      <c r="F2161" s="6">
        <v>43926</v>
      </c>
      <c r="G2161">
        <v>-46</v>
      </c>
      <c r="H2161">
        <v>-18</v>
      </c>
      <c r="I2161">
        <v>-1</v>
      </c>
      <c r="J2161">
        <v>-44</v>
      </c>
      <c r="K2161">
        <v>-39</v>
      </c>
      <c r="L2161">
        <v>11</v>
      </c>
      <c r="M2161" t="str">
        <f>VLOOKUP(D2161,StateLookup!A:A,1,FALSE)</f>
        <v>Oregon</v>
      </c>
    </row>
    <row r="2162" spans="1:13" x14ac:dyDescent="0.25">
      <c r="A2162" t="str">
        <f t="shared" si="33"/>
        <v>43927Oregon</v>
      </c>
      <c r="B2162" t="s">
        <v>147</v>
      </c>
      <c r="C2162" t="s">
        <v>148</v>
      </c>
      <c r="D2162" t="s">
        <v>100</v>
      </c>
      <c r="F2162" s="6">
        <v>43927</v>
      </c>
      <c r="G2162">
        <v>-40</v>
      </c>
      <c r="H2162">
        <v>-15</v>
      </c>
      <c r="I2162">
        <v>19</v>
      </c>
      <c r="J2162">
        <v>-44</v>
      </c>
      <c r="K2162">
        <v>-48</v>
      </c>
      <c r="L2162">
        <v>17</v>
      </c>
      <c r="M2162" t="str">
        <f>VLOOKUP(D2162,StateLookup!A:A,1,FALSE)</f>
        <v>Oregon</v>
      </c>
    </row>
    <row r="2163" spans="1:13" x14ac:dyDescent="0.25">
      <c r="A2163" t="str">
        <f t="shared" si="33"/>
        <v>43928Oregon</v>
      </c>
      <c r="B2163" t="s">
        <v>147</v>
      </c>
      <c r="C2163" t="s">
        <v>148</v>
      </c>
      <c r="D2163" t="s">
        <v>100</v>
      </c>
      <c r="F2163" s="6">
        <v>43928</v>
      </c>
      <c r="G2163">
        <v>-39</v>
      </c>
      <c r="H2163">
        <v>-11</v>
      </c>
      <c r="I2163">
        <v>39</v>
      </c>
      <c r="J2163">
        <v>-42</v>
      </c>
      <c r="K2163">
        <v>-49</v>
      </c>
      <c r="L2163">
        <v>17</v>
      </c>
      <c r="M2163" t="str">
        <f>VLOOKUP(D2163,StateLookup!A:A,1,FALSE)</f>
        <v>Oregon</v>
      </c>
    </row>
    <row r="2164" spans="1:13" x14ac:dyDescent="0.25">
      <c r="A2164" t="str">
        <f t="shared" si="33"/>
        <v>43929Oregon</v>
      </c>
      <c r="B2164" t="s">
        <v>147</v>
      </c>
      <c r="C2164" t="s">
        <v>148</v>
      </c>
      <c r="D2164" t="s">
        <v>100</v>
      </c>
      <c r="F2164" s="6">
        <v>43929</v>
      </c>
      <c r="G2164">
        <v>-38</v>
      </c>
      <c r="H2164">
        <v>-10</v>
      </c>
      <c r="I2164">
        <v>53</v>
      </c>
      <c r="J2164">
        <v>-41</v>
      </c>
      <c r="K2164">
        <v>-49</v>
      </c>
      <c r="L2164">
        <v>17</v>
      </c>
      <c r="M2164" t="str">
        <f>VLOOKUP(D2164,StateLookup!A:A,1,FALSE)</f>
        <v>Oregon</v>
      </c>
    </row>
    <row r="2165" spans="1:13" x14ac:dyDescent="0.25">
      <c r="A2165" t="str">
        <f t="shared" si="33"/>
        <v>43930Oregon</v>
      </c>
      <c r="B2165" t="s">
        <v>147</v>
      </c>
      <c r="C2165" t="s">
        <v>148</v>
      </c>
      <c r="D2165" t="s">
        <v>100</v>
      </c>
      <c r="F2165" s="6">
        <v>43930</v>
      </c>
      <c r="G2165">
        <v>-39</v>
      </c>
      <c r="H2165">
        <v>-8</v>
      </c>
      <c r="I2165">
        <v>41</v>
      </c>
      <c r="J2165">
        <v>-43</v>
      </c>
      <c r="K2165">
        <v>-50</v>
      </c>
      <c r="L2165">
        <v>17</v>
      </c>
      <c r="M2165" t="str">
        <f>VLOOKUP(D2165,StateLookup!A:A,1,FALSE)</f>
        <v>Oregon</v>
      </c>
    </row>
    <row r="2166" spans="1:13" x14ac:dyDescent="0.25">
      <c r="A2166" t="str">
        <f t="shared" si="33"/>
        <v>43931Oregon</v>
      </c>
      <c r="B2166" t="s">
        <v>147</v>
      </c>
      <c r="C2166" t="s">
        <v>148</v>
      </c>
      <c r="D2166" t="s">
        <v>100</v>
      </c>
      <c r="F2166" s="6">
        <v>43931</v>
      </c>
      <c r="G2166">
        <v>-41</v>
      </c>
      <c r="H2166">
        <v>-10</v>
      </c>
      <c r="I2166">
        <v>22</v>
      </c>
      <c r="J2166">
        <v>-44</v>
      </c>
      <c r="K2166">
        <v>-49</v>
      </c>
      <c r="L2166">
        <v>18</v>
      </c>
      <c r="M2166" t="str">
        <f>VLOOKUP(D2166,StateLookup!A:A,1,FALSE)</f>
        <v>Oregon</v>
      </c>
    </row>
    <row r="2167" spans="1:13" x14ac:dyDescent="0.25">
      <c r="A2167" t="str">
        <f t="shared" si="33"/>
        <v>43932Oregon</v>
      </c>
      <c r="B2167" t="s">
        <v>147</v>
      </c>
      <c r="C2167" t="s">
        <v>148</v>
      </c>
      <c r="D2167" t="s">
        <v>100</v>
      </c>
      <c r="F2167" s="6">
        <v>43932</v>
      </c>
      <c r="G2167">
        <v>-45</v>
      </c>
      <c r="H2167">
        <v>-7</v>
      </c>
      <c r="I2167">
        <v>16</v>
      </c>
      <c r="J2167">
        <v>-41</v>
      </c>
      <c r="K2167">
        <v>-36</v>
      </c>
      <c r="L2167">
        <v>12</v>
      </c>
      <c r="M2167" t="str">
        <f>VLOOKUP(D2167,StateLookup!A:A,1,FALSE)</f>
        <v>Oregon</v>
      </c>
    </row>
    <row r="2168" spans="1:13" x14ac:dyDescent="0.25">
      <c r="A2168" t="str">
        <f t="shared" si="33"/>
        <v>43876Pennsylvania</v>
      </c>
      <c r="B2168" t="s">
        <v>147</v>
      </c>
      <c r="C2168" t="s">
        <v>148</v>
      </c>
      <c r="D2168" t="s">
        <v>101</v>
      </c>
      <c r="F2168" s="6">
        <v>43876</v>
      </c>
      <c r="G2168">
        <v>5</v>
      </c>
      <c r="H2168">
        <v>-1</v>
      </c>
      <c r="I2168">
        <v>13</v>
      </c>
      <c r="J2168">
        <v>3</v>
      </c>
      <c r="K2168">
        <v>0</v>
      </c>
      <c r="L2168">
        <v>0</v>
      </c>
      <c r="M2168" t="str">
        <f>VLOOKUP(D2168,StateLookup!A:A,1,FALSE)</f>
        <v>Pennsylvania</v>
      </c>
    </row>
    <row r="2169" spans="1:13" x14ac:dyDescent="0.25">
      <c r="A2169" t="str">
        <f t="shared" si="33"/>
        <v>43877Pennsylvania</v>
      </c>
      <c r="B2169" t="s">
        <v>147</v>
      </c>
      <c r="C2169" t="s">
        <v>148</v>
      </c>
      <c r="D2169" t="s">
        <v>101</v>
      </c>
      <c r="F2169" s="6">
        <v>43877</v>
      </c>
      <c r="G2169">
        <v>9</v>
      </c>
      <c r="H2169">
        <v>1</v>
      </c>
      <c r="I2169">
        <v>29</v>
      </c>
      <c r="J2169">
        <v>0</v>
      </c>
      <c r="K2169">
        <v>1</v>
      </c>
      <c r="L2169">
        <v>-1</v>
      </c>
      <c r="M2169" t="str">
        <f>VLOOKUP(D2169,StateLookup!A:A,1,FALSE)</f>
        <v>Pennsylvania</v>
      </c>
    </row>
    <row r="2170" spans="1:13" x14ac:dyDescent="0.25">
      <c r="A2170" t="str">
        <f t="shared" si="33"/>
        <v>43878Pennsylvania</v>
      </c>
      <c r="B2170" t="s">
        <v>147</v>
      </c>
      <c r="C2170" t="s">
        <v>148</v>
      </c>
      <c r="D2170" t="s">
        <v>101</v>
      </c>
      <c r="F2170" s="6">
        <v>43878</v>
      </c>
      <c r="G2170">
        <v>8</v>
      </c>
      <c r="H2170">
        <v>-1</v>
      </c>
      <c r="I2170">
        <v>43</v>
      </c>
      <c r="J2170">
        <v>-11</v>
      </c>
      <c r="K2170">
        <v>-21</v>
      </c>
      <c r="L2170">
        <v>5</v>
      </c>
      <c r="M2170" t="str">
        <f>VLOOKUP(D2170,StateLookup!A:A,1,FALSE)</f>
        <v>Pennsylvania</v>
      </c>
    </row>
    <row r="2171" spans="1:13" x14ac:dyDescent="0.25">
      <c r="A2171" t="str">
        <f t="shared" si="33"/>
        <v>43879Pennsylvania</v>
      </c>
      <c r="B2171" t="s">
        <v>147</v>
      </c>
      <c r="C2171" t="s">
        <v>148</v>
      </c>
      <c r="D2171" t="s">
        <v>101</v>
      </c>
      <c r="F2171" s="6">
        <v>43879</v>
      </c>
      <c r="G2171">
        <v>1</v>
      </c>
      <c r="H2171">
        <v>-2</v>
      </c>
      <c r="I2171">
        <v>12</v>
      </c>
      <c r="J2171">
        <v>2</v>
      </c>
      <c r="K2171">
        <v>1</v>
      </c>
      <c r="L2171">
        <v>0</v>
      </c>
      <c r="M2171" t="str">
        <f>VLOOKUP(D2171,StateLookup!A:A,1,FALSE)</f>
        <v>Pennsylvania</v>
      </c>
    </row>
    <row r="2172" spans="1:13" x14ac:dyDescent="0.25">
      <c r="A2172" t="str">
        <f t="shared" si="33"/>
        <v>43880Pennsylvania</v>
      </c>
      <c r="B2172" t="s">
        <v>147</v>
      </c>
      <c r="C2172" t="s">
        <v>148</v>
      </c>
      <c r="D2172" t="s">
        <v>101</v>
      </c>
      <c r="F2172" s="6">
        <v>43880</v>
      </c>
      <c r="G2172">
        <v>1</v>
      </c>
      <c r="H2172">
        <v>0</v>
      </c>
      <c r="I2172">
        <v>18</v>
      </c>
      <c r="J2172">
        <v>2</v>
      </c>
      <c r="K2172">
        <v>2</v>
      </c>
      <c r="L2172">
        <v>0</v>
      </c>
      <c r="M2172" t="str">
        <f>VLOOKUP(D2172,StateLookup!A:A,1,FALSE)</f>
        <v>Pennsylvania</v>
      </c>
    </row>
    <row r="2173" spans="1:13" x14ac:dyDescent="0.25">
      <c r="A2173" t="str">
        <f t="shared" si="33"/>
        <v>43881Pennsylvania</v>
      </c>
      <c r="B2173" t="s">
        <v>147</v>
      </c>
      <c r="C2173" t="s">
        <v>148</v>
      </c>
      <c r="D2173" t="s">
        <v>101</v>
      </c>
      <c r="F2173" s="6">
        <v>43881</v>
      </c>
      <c r="G2173">
        <v>1</v>
      </c>
      <c r="H2173">
        <v>-1</v>
      </c>
      <c r="I2173">
        <v>10</v>
      </c>
      <c r="J2173">
        <v>1</v>
      </c>
      <c r="K2173">
        <v>1</v>
      </c>
      <c r="L2173">
        <v>0</v>
      </c>
      <c r="M2173" t="str">
        <f>VLOOKUP(D2173,StateLookup!A:A,1,FALSE)</f>
        <v>Pennsylvania</v>
      </c>
    </row>
    <row r="2174" spans="1:13" x14ac:dyDescent="0.25">
      <c r="A2174" t="str">
        <f t="shared" si="33"/>
        <v>43882Pennsylvania</v>
      </c>
      <c r="B2174" t="s">
        <v>147</v>
      </c>
      <c r="C2174" t="s">
        <v>148</v>
      </c>
      <c r="D2174" t="s">
        <v>101</v>
      </c>
      <c r="F2174" s="6">
        <v>43882</v>
      </c>
      <c r="G2174">
        <v>0</v>
      </c>
      <c r="H2174">
        <v>-2</v>
      </c>
      <c r="I2174">
        <v>6</v>
      </c>
      <c r="J2174">
        <v>1</v>
      </c>
      <c r="K2174">
        <v>3</v>
      </c>
      <c r="L2174">
        <v>1</v>
      </c>
      <c r="M2174" t="str">
        <f>VLOOKUP(D2174,StateLookup!A:A,1,FALSE)</f>
        <v>Pennsylvania</v>
      </c>
    </row>
    <row r="2175" spans="1:13" x14ac:dyDescent="0.25">
      <c r="A2175" t="str">
        <f t="shared" si="33"/>
        <v>43883Pennsylvania</v>
      </c>
      <c r="B2175" t="s">
        <v>147</v>
      </c>
      <c r="C2175" t="s">
        <v>148</v>
      </c>
      <c r="D2175" t="s">
        <v>101</v>
      </c>
      <c r="F2175" s="6">
        <v>43883</v>
      </c>
      <c r="G2175">
        <v>9</v>
      </c>
      <c r="H2175">
        <v>3</v>
      </c>
      <c r="I2175">
        <v>53</v>
      </c>
      <c r="J2175">
        <v>6</v>
      </c>
      <c r="K2175">
        <v>4</v>
      </c>
      <c r="L2175">
        <v>-1</v>
      </c>
      <c r="M2175" t="str">
        <f>VLOOKUP(D2175,StateLookup!A:A,1,FALSE)</f>
        <v>Pennsylvania</v>
      </c>
    </row>
    <row r="2176" spans="1:13" x14ac:dyDescent="0.25">
      <c r="A2176" t="str">
        <f t="shared" si="33"/>
        <v>43884Pennsylvania</v>
      </c>
      <c r="B2176" t="s">
        <v>147</v>
      </c>
      <c r="C2176" t="s">
        <v>148</v>
      </c>
      <c r="D2176" t="s">
        <v>101</v>
      </c>
      <c r="F2176" s="6">
        <v>43884</v>
      </c>
      <c r="G2176">
        <v>11</v>
      </c>
      <c r="H2176">
        <v>5</v>
      </c>
      <c r="I2176">
        <v>100</v>
      </c>
      <c r="J2176">
        <v>4</v>
      </c>
      <c r="K2176">
        <v>3</v>
      </c>
      <c r="L2176">
        <v>-1</v>
      </c>
      <c r="M2176" t="str">
        <f>VLOOKUP(D2176,StateLookup!A:A,1,FALSE)</f>
        <v>Pennsylvania</v>
      </c>
    </row>
    <row r="2177" spans="1:13" x14ac:dyDescent="0.25">
      <c r="A2177" t="str">
        <f t="shared" si="33"/>
        <v>43885Pennsylvania</v>
      </c>
      <c r="B2177" t="s">
        <v>147</v>
      </c>
      <c r="C2177" t="s">
        <v>148</v>
      </c>
      <c r="D2177" t="s">
        <v>101</v>
      </c>
      <c r="F2177" s="6">
        <v>43885</v>
      </c>
      <c r="G2177">
        <v>3</v>
      </c>
      <c r="H2177">
        <v>0</v>
      </c>
      <c r="I2177">
        <v>36</v>
      </c>
      <c r="J2177">
        <v>2</v>
      </c>
      <c r="K2177">
        <v>3</v>
      </c>
      <c r="L2177">
        <v>0</v>
      </c>
      <c r="M2177" t="str">
        <f>VLOOKUP(D2177,StateLookup!A:A,1,FALSE)</f>
        <v>Pennsylvania</v>
      </c>
    </row>
    <row r="2178" spans="1:13" x14ac:dyDescent="0.25">
      <c r="A2178" t="str">
        <f t="shared" si="33"/>
        <v>43886Pennsylvania</v>
      </c>
      <c r="B2178" t="s">
        <v>147</v>
      </c>
      <c r="C2178" t="s">
        <v>148</v>
      </c>
      <c r="D2178" t="s">
        <v>101</v>
      </c>
      <c r="F2178" s="6">
        <v>43886</v>
      </c>
      <c r="G2178">
        <v>4</v>
      </c>
      <c r="H2178">
        <v>-1</v>
      </c>
      <c r="I2178">
        <v>1</v>
      </c>
      <c r="J2178">
        <v>1</v>
      </c>
      <c r="K2178">
        <v>2</v>
      </c>
      <c r="L2178">
        <v>0</v>
      </c>
      <c r="M2178" t="str">
        <f>VLOOKUP(D2178,StateLookup!A:A,1,FALSE)</f>
        <v>Pennsylvania</v>
      </c>
    </row>
    <row r="2179" spans="1:13" x14ac:dyDescent="0.25">
      <c r="A2179" t="str">
        <f t="shared" ref="A2179:A2242" si="34">F2179&amp;D2179</f>
        <v>43887Pennsylvania</v>
      </c>
      <c r="B2179" t="s">
        <v>147</v>
      </c>
      <c r="C2179" t="s">
        <v>148</v>
      </c>
      <c r="D2179" t="s">
        <v>101</v>
      </c>
      <c r="F2179" s="6">
        <v>43887</v>
      </c>
      <c r="G2179">
        <v>7</v>
      </c>
      <c r="H2179">
        <v>4</v>
      </c>
      <c r="I2179">
        <v>8</v>
      </c>
      <c r="J2179">
        <v>5</v>
      </c>
      <c r="K2179">
        <v>2</v>
      </c>
      <c r="L2179">
        <v>-1</v>
      </c>
      <c r="M2179" t="str">
        <f>VLOOKUP(D2179,StateLookup!A:A,1,FALSE)</f>
        <v>Pennsylvania</v>
      </c>
    </row>
    <row r="2180" spans="1:13" x14ac:dyDescent="0.25">
      <c r="A2180" t="str">
        <f t="shared" si="34"/>
        <v>43888Pennsylvania</v>
      </c>
      <c r="B2180" t="s">
        <v>147</v>
      </c>
      <c r="C2180" t="s">
        <v>148</v>
      </c>
      <c r="D2180" t="s">
        <v>101</v>
      </c>
      <c r="F2180" s="6">
        <v>43888</v>
      </c>
      <c r="G2180">
        <v>3</v>
      </c>
      <c r="H2180">
        <v>-1</v>
      </c>
      <c r="I2180">
        <v>0</v>
      </c>
      <c r="J2180">
        <v>2</v>
      </c>
      <c r="K2180">
        <v>1</v>
      </c>
      <c r="L2180">
        <v>1</v>
      </c>
      <c r="M2180" t="str">
        <f>VLOOKUP(D2180,StateLookup!A:A,1,FALSE)</f>
        <v>Pennsylvania</v>
      </c>
    </row>
    <row r="2181" spans="1:13" x14ac:dyDescent="0.25">
      <c r="A2181" t="str">
        <f t="shared" si="34"/>
        <v>43889Pennsylvania</v>
      </c>
      <c r="B2181" t="s">
        <v>147</v>
      </c>
      <c r="C2181" t="s">
        <v>148</v>
      </c>
      <c r="D2181" t="s">
        <v>101</v>
      </c>
      <c r="F2181" s="6">
        <v>43889</v>
      </c>
      <c r="G2181">
        <v>4</v>
      </c>
      <c r="H2181">
        <v>2</v>
      </c>
      <c r="I2181">
        <v>2</v>
      </c>
      <c r="J2181">
        <v>4</v>
      </c>
      <c r="K2181">
        <v>3</v>
      </c>
      <c r="L2181">
        <v>0</v>
      </c>
      <c r="M2181" t="str">
        <f>VLOOKUP(D2181,StateLookup!A:A,1,FALSE)</f>
        <v>Pennsylvania</v>
      </c>
    </row>
    <row r="2182" spans="1:13" x14ac:dyDescent="0.25">
      <c r="A2182" t="str">
        <f t="shared" si="34"/>
        <v>43890Pennsylvania</v>
      </c>
      <c r="B2182" t="s">
        <v>147</v>
      </c>
      <c r="C2182" t="s">
        <v>148</v>
      </c>
      <c r="D2182" t="s">
        <v>101</v>
      </c>
      <c r="F2182" s="6">
        <v>43890</v>
      </c>
      <c r="G2182">
        <v>9</v>
      </c>
      <c r="H2182">
        <v>3</v>
      </c>
      <c r="I2182">
        <v>-3</v>
      </c>
      <c r="J2182">
        <v>5</v>
      </c>
      <c r="K2182">
        <v>2</v>
      </c>
      <c r="L2182">
        <v>-1</v>
      </c>
      <c r="M2182" t="str">
        <f>VLOOKUP(D2182,StateLookup!A:A,1,FALSE)</f>
        <v>Pennsylvania</v>
      </c>
    </row>
    <row r="2183" spans="1:13" x14ac:dyDescent="0.25">
      <c r="A2183" t="str">
        <f t="shared" si="34"/>
        <v>43891Pennsylvania</v>
      </c>
      <c r="B2183" t="s">
        <v>147</v>
      </c>
      <c r="C2183" t="s">
        <v>148</v>
      </c>
      <c r="D2183" t="s">
        <v>101</v>
      </c>
      <c r="F2183" s="6">
        <v>43891</v>
      </c>
      <c r="G2183">
        <v>16</v>
      </c>
      <c r="H2183">
        <v>8</v>
      </c>
      <c r="I2183">
        <v>39</v>
      </c>
      <c r="J2183">
        <v>6</v>
      </c>
      <c r="K2183">
        <v>3</v>
      </c>
      <c r="L2183">
        <v>-1</v>
      </c>
      <c r="M2183" t="str">
        <f>VLOOKUP(D2183,StateLookup!A:A,1,FALSE)</f>
        <v>Pennsylvania</v>
      </c>
    </row>
    <row r="2184" spans="1:13" x14ac:dyDescent="0.25">
      <c r="A2184" t="str">
        <f t="shared" si="34"/>
        <v>43892Pennsylvania</v>
      </c>
      <c r="B2184" t="s">
        <v>147</v>
      </c>
      <c r="C2184" t="s">
        <v>148</v>
      </c>
      <c r="D2184" t="s">
        <v>101</v>
      </c>
      <c r="F2184" s="6">
        <v>43892</v>
      </c>
      <c r="G2184">
        <v>8</v>
      </c>
      <c r="H2184">
        <v>4</v>
      </c>
      <c r="I2184">
        <v>31</v>
      </c>
      <c r="J2184">
        <v>2</v>
      </c>
      <c r="K2184">
        <v>2</v>
      </c>
      <c r="L2184">
        <v>0</v>
      </c>
      <c r="M2184" t="str">
        <f>VLOOKUP(D2184,StateLookup!A:A,1,FALSE)</f>
        <v>Pennsylvania</v>
      </c>
    </row>
    <row r="2185" spans="1:13" x14ac:dyDescent="0.25">
      <c r="A2185" t="str">
        <f t="shared" si="34"/>
        <v>43893Pennsylvania</v>
      </c>
      <c r="B2185" t="s">
        <v>147</v>
      </c>
      <c r="C2185" t="s">
        <v>148</v>
      </c>
      <c r="D2185" t="s">
        <v>101</v>
      </c>
      <c r="F2185" s="6">
        <v>43893</v>
      </c>
      <c r="G2185">
        <v>9</v>
      </c>
      <c r="H2185">
        <v>5</v>
      </c>
      <c r="I2185">
        <v>4</v>
      </c>
      <c r="J2185">
        <v>3</v>
      </c>
      <c r="K2185">
        <v>2</v>
      </c>
      <c r="L2185">
        <v>0</v>
      </c>
      <c r="M2185" t="str">
        <f>VLOOKUP(D2185,StateLookup!A:A,1,FALSE)</f>
        <v>Pennsylvania</v>
      </c>
    </row>
    <row r="2186" spans="1:13" x14ac:dyDescent="0.25">
      <c r="A2186" t="str">
        <f t="shared" si="34"/>
        <v>43894Pennsylvania</v>
      </c>
      <c r="B2186" t="s">
        <v>147</v>
      </c>
      <c r="C2186" t="s">
        <v>148</v>
      </c>
      <c r="D2186" t="s">
        <v>101</v>
      </c>
      <c r="F2186" s="6">
        <v>43894</v>
      </c>
      <c r="G2186">
        <v>9</v>
      </c>
      <c r="H2186">
        <v>7</v>
      </c>
      <c r="I2186">
        <v>27</v>
      </c>
      <c r="J2186">
        <v>4</v>
      </c>
      <c r="K2186">
        <v>1</v>
      </c>
      <c r="L2186">
        <v>-1</v>
      </c>
      <c r="M2186" t="str">
        <f>VLOOKUP(D2186,StateLookup!A:A,1,FALSE)</f>
        <v>Pennsylvania</v>
      </c>
    </row>
    <row r="2187" spans="1:13" x14ac:dyDescent="0.25">
      <c r="A2187" t="str">
        <f t="shared" si="34"/>
        <v>43895Pennsylvania</v>
      </c>
      <c r="B2187" t="s">
        <v>147</v>
      </c>
      <c r="C2187" t="s">
        <v>148</v>
      </c>
      <c r="D2187" t="s">
        <v>101</v>
      </c>
      <c r="F2187" s="6">
        <v>43895</v>
      </c>
      <c r="G2187">
        <v>9</v>
      </c>
      <c r="H2187">
        <v>7</v>
      </c>
      <c r="I2187">
        <v>37</v>
      </c>
      <c r="J2187">
        <v>5</v>
      </c>
      <c r="K2187">
        <v>1</v>
      </c>
      <c r="L2187">
        <v>-1</v>
      </c>
      <c r="M2187" t="str">
        <f>VLOOKUP(D2187,StateLookup!A:A,1,FALSE)</f>
        <v>Pennsylvania</v>
      </c>
    </row>
    <row r="2188" spans="1:13" x14ac:dyDescent="0.25">
      <c r="A2188" t="str">
        <f t="shared" si="34"/>
        <v>43896Pennsylvania</v>
      </c>
      <c r="B2188" t="s">
        <v>147</v>
      </c>
      <c r="C2188" t="s">
        <v>148</v>
      </c>
      <c r="D2188" t="s">
        <v>101</v>
      </c>
      <c r="F2188" s="6">
        <v>43896</v>
      </c>
      <c r="G2188">
        <v>1</v>
      </c>
      <c r="H2188">
        <v>0</v>
      </c>
      <c r="I2188">
        <v>-7</v>
      </c>
      <c r="J2188">
        <v>-1</v>
      </c>
      <c r="K2188">
        <v>1</v>
      </c>
      <c r="L2188">
        <v>1</v>
      </c>
      <c r="M2188" t="str">
        <f>VLOOKUP(D2188,StateLookup!A:A,1,FALSE)</f>
        <v>Pennsylvania</v>
      </c>
    </row>
    <row r="2189" spans="1:13" x14ac:dyDescent="0.25">
      <c r="A2189" t="str">
        <f t="shared" si="34"/>
        <v>43897Pennsylvania</v>
      </c>
      <c r="B2189" t="s">
        <v>147</v>
      </c>
      <c r="C2189" t="s">
        <v>148</v>
      </c>
      <c r="D2189" t="s">
        <v>101</v>
      </c>
      <c r="F2189" s="6">
        <v>43897</v>
      </c>
      <c r="G2189">
        <v>10</v>
      </c>
      <c r="H2189">
        <v>6</v>
      </c>
      <c r="I2189">
        <v>26</v>
      </c>
      <c r="J2189">
        <v>7</v>
      </c>
      <c r="K2189">
        <v>3</v>
      </c>
      <c r="L2189">
        <v>-1</v>
      </c>
      <c r="M2189" t="str">
        <f>VLOOKUP(D2189,StateLookup!A:A,1,FALSE)</f>
        <v>Pennsylvania</v>
      </c>
    </row>
    <row r="2190" spans="1:13" x14ac:dyDescent="0.25">
      <c r="A2190" t="str">
        <f t="shared" si="34"/>
        <v>43898Pennsylvania</v>
      </c>
      <c r="B2190" t="s">
        <v>147</v>
      </c>
      <c r="C2190" t="s">
        <v>148</v>
      </c>
      <c r="D2190" t="s">
        <v>101</v>
      </c>
      <c r="F2190" s="6">
        <v>43898</v>
      </c>
      <c r="G2190">
        <v>15</v>
      </c>
      <c r="H2190">
        <v>9</v>
      </c>
      <c r="I2190">
        <v>127</v>
      </c>
      <c r="J2190">
        <v>8</v>
      </c>
      <c r="K2190">
        <v>1</v>
      </c>
      <c r="L2190">
        <v>-2</v>
      </c>
      <c r="M2190" t="str">
        <f>VLOOKUP(D2190,StateLookup!A:A,1,FALSE)</f>
        <v>Pennsylvania</v>
      </c>
    </row>
    <row r="2191" spans="1:13" x14ac:dyDescent="0.25">
      <c r="A2191" t="str">
        <f t="shared" si="34"/>
        <v>43899Pennsylvania</v>
      </c>
      <c r="B2191" t="s">
        <v>147</v>
      </c>
      <c r="C2191" t="s">
        <v>148</v>
      </c>
      <c r="D2191" t="s">
        <v>101</v>
      </c>
      <c r="F2191" s="6">
        <v>43899</v>
      </c>
      <c r="G2191">
        <v>9</v>
      </c>
      <c r="H2191">
        <v>7</v>
      </c>
      <c r="I2191">
        <v>104</v>
      </c>
      <c r="J2191">
        <v>1</v>
      </c>
      <c r="K2191">
        <v>0</v>
      </c>
      <c r="L2191">
        <v>0</v>
      </c>
      <c r="M2191" t="str">
        <f>VLOOKUP(D2191,StateLookup!A:A,1,FALSE)</f>
        <v>Pennsylvania</v>
      </c>
    </row>
    <row r="2192" spans="1:13" x14ac:dyDescent="0.25">
      <c r="A2192" t="str">
        <f t="shared" si="34"/>
        <v>43900Pennsylvania</v>
      </c>
      <c r="B2192" t="s">
        <v>147</v>
      </c>
      <c r="C2192" t="s">
        <v>148</v>
      </c>
      <c r="D2192" t="s">
        <v>101</v>
      </c>
      <c r="F2192" s="6">
        <v>43900</v>
      </c>
      <c r="G2192">
        <v>6</v>
      </c>
      <c r="H2192">
        <v>5</v>
      </c>
      <c r="I2192">
        <v>17</v>
      </c>
      <c r="J2192">
        <v>-2</v>
      </c>
      <c r="K2192">
        <v>0</v>
      </c>
      <c r="L2192">
        <v>1</v>
      </c>
      <c r="M2192" t="str">
        <f>VLOOKUP(D2192,StateLookup!A:A,1,FALSE)</f>
        <v>Pennsylvania</v>
      </c>
    </row>
    <row r="2193" spans="1:13" x14ac:dyDescent="0.25">
      <c r="A2193" t="str">
        <f t="shared" si="34"/>
        <v>43901Pennsylvania</v>
      </c>
      <c r="B2193" t="s">
        <v>147</v>
      </c>
      <c r="C2193" t="s">
        <v>148</v>
      </c>
      <c r="D2193" t="s">
        <v>101</v>
      </c>
      <c r="F2193" s="6">
        <v>43901</v>
      </c>
      <c r="G2193">
        <v>7</v>
      </c>
      <c r="H2193">
        <v>10</v>
      </c>
      <c r="I2193">
        <v>29</v>
      </c>
      <c r="J2193">
        <v>0</v>
      </c>
      <c r="K2193">
        <v>-1</v>
      </c>
      <c r="L2193">
        <v>0</v>
      </c>
      <c r="M2193" t="str">
        <f>VLOOKUP(D2193,StateLookup!A:A,1,FALSE)</f>
        <v>Pennsylvania</v>
      </c>
    </row>
    <row r="2194" spans="1:13" x14ac:dyDescent="0.25">
      <c r="A2194" t="str">
        <f t="shared" si="34"/>
        <v>43902Pennsylvania</v>
      </c>
      <c r="B2194" t="s">
        <v>147</v>
      </c>
      <c r="C2194" t="s">
        <v>148</v>
      </c>
      <c r="D2194" t="s">
        <v>101</v>
      </c>
      <c r="F2194" s="6">
        <v>43902</v>
      </c>
      <c r="G2194">
        <v>8</v>
      </c>
      <c r="H2194">
        <v>21</v>
      </c>
      <c r="I2194">
        <v>39</v>
      </c>
      <c r="J2194">
        <v>-4</v>
      </c>
      <c r="K2194">
        <v>-2</v>
      </c>
      <c r="L2194">
        <v>1</v>
      </c>
      <c r="M2194" t="str">
        <f>VLOOKUP(D2194,StateLookup!A:A,1,FALSE)</f>
        <v>Pennsylvania</v>
      </c>
    </row>
    <row r="2195" spans="1:13" x14ac:dyDescent="0.25">
      <c r="A2195" t="str">
        <f t="shared" si="34"/>
        <v>43903Pennsylvania</v>
      </c>
      <c r="B2195" t="s">
        <v>147</v>
      </c>
      <c r="C2195" t="s">
        <v>148</v>
      </c>
      <c r="D2195" t="s">
        <v>101</v>
      </c>
      <c r="F2195" s="6">
        <v>43903</v>
      </c>
      <c r="G2195">
        <v>1</v>
      </c>
      <c r="H2195">
        <v>22</v>
      </c>
      <c r="I2195">
        <v>33</v>
      </c>
      <c r="J2195">
        <v>-11</v>
      </c>
      <c r="K2195">
        <v>-7</v>
      </c>
      <c r="L2195">
        <v>3</v>
      </c>
      <c r="M2195" t="str">
        <f>VLOOKUP(D2195,StateLookup!A:A,1,FALSE)</f>
        <v>Pennsylvania</v>
      </c>
    </row>
    <row r="2196" spans="1:13" x14ac:dyDescent="0.25">
      <c r="A2196" t="str">
        <f t="shared" si="34"/>
        <v>43904Pennsylvania</v>
      </c>
      <c r="B2196" t="s">
        <v>147</v>
      </c>
      <c r="C2196" t="s">
        <v>148</v>
      </c>
      <c r="D2196" t="s">
        <v>101</v>
      </c>
      <c r="F2196" s="6">
        <v>43904</v>
      </c>
      <c r="G2196">
        <v>-7</v>
      </c>
      <c r="H2196">
        <v>13</v>
      </c>
      <c r="I2196">
        <v>40</v>
      </c>
      <c r="J2196">
        <v>-8</v>
      </c>
      <c r="K2196">
        <v>-2</v>
      </c>
      <c r="L2196">
        <v>3</v>
      </c>
      <c r="M2196" t="str">
        <f>VLOOKUP(D2196,StateLookup!A:A,1,FALSE)</f>
        <v>Pennsylvania</v>
      </c>
    </row>
    <row r="2197" spans="1:13" x14ac:dyDescent="0.25">
      <c r="A2197" t="str">
        <f t="shared" si="34"/>
        <v>43905Pennsylvania</v>
      </c>
      <c r="B2197" t="s">
        <v>147</v>
      </c>
      <c r="C2197" t="s">
        <v>148</v>
      </c>
      <c r="D2197" t="s">
        <v>101</v>
      </c>
      <c r="F2197" s="6">
        <v>43905</v>
      </c>
      <c r="G2197">
        <v>-8</v>
      </c>
      <c r="H2197">
        <v>8</v>
      </c>
      <c r="I2197">
        <v>63</v>
      </c>
      <c r="J2197">
        <v>-15</v>
      </c>
      <c r="K2197">
        <v>-7</v>
      </c>
      <c r="L2197">
        <v>3</v>
      </c>
      <c r="M2197" t="str">
        <f>VLOOKUP(D2197,StateLookup!A:A,1,FALSE)</f>
        <v>Pennsylvania</v>
      </c>
    </row>
    <row r="2198" spans="1:13" x14ac:dyDescent="0.25">
      <c r="A2198" t="str">
        <f t="shared" si="34"/>
        <v>43906Pennsylvania</v>
      </c>
      <c r="B2198" t="s">
        <v>147</v>
      </c>
      <c r="C2198" t="s">
        <v>148</v>
      </c>
      <c r="D2198" t="s">
        <v>101</v>
      </c>
      <c r="F2198" s="6">
        <v>43906</v>
      </c>
      <c r="G2198">
        <v>-6</v>
      </c>
      <c r="H2198">
        <v>18</v>
      </c>
      <c r="I2198">
        <v>10</v>
      </c>
      <c r="J2198">
        <v>-26</v>
      </c>
      <c r="K2198">
        <v>-22</v>
      </c>
      <c r="L2198">
        <v>8</v>
      </c>
      <c r="M2198" t="str">
        <f>VLOOKUP(D2198,StateLookup!A:A,1,FALSE)</f>
        <v>Pennsylvania</v>
      </c>
    </row>
    <row r="2199" spans="1:13" x14ac:dyDescent="0.25">
      <c r="A2199" t="str">
        <f t="shared" si="34"/>
        <v>43907Pennsylvania</v>
      </c>
      <c r="B2199" t="s">
        <v>147</v>
      </c>
      <c r="C2199" t="s">
        <v>148</v>
      </c>
      <c r="D2199" t="s">
        <v>101</v>
      </c>
      <c r="F2199" s="6">
        <v>43907</v>
      </c>
      <c r="G2199">
        <v>-28</v>
      </c>
      <c r="H2199">
        <v>2</v>
      </c>
      <c r="I2199">
        <v>-4</v>
      </c>
      <c r="J2199">
        <v>-34</v>
      </c>
      <c r="K2199">
        <v>-31</v>
      </c>
      <c r="L2199">
        <v>13</v>
      </c>
      <c r="M2199" t="str">
        <f>VLOOKUP(D2199,StateLookup!A:A,1,FALSE)</f>
        <v>Pennsylvania</v>
      </c>
    </row>
    <row r="2200" spans="1:13" x14ac:dyDescent="0.25">
      <c r="A2200" t="str">
        <f t="shared" si="34"/>
        <v>43908Pennsylvania</v>
      </c>
      <c r="B2200" t="s">
        <v>147</v>
      </c>
      <c r="C2200" t="s">
        <v>148</v>
      </c>
      <c r="D2200" t="s">
        <v>101</v>
      </c>
      <c r="F2200" s="6">
        <v>43908</v>
      </c>
      <c r="G2200">
        <v>-33</v>
      </c>
      <c r="H2200">
        <v>-2</v>
      </c>
      <c r="I2200">
        <v>31</v>
      </c>
      <c r="J2200">
        <v>-37</v>
      </c>
      <c r="K2200">
        <v>-35</v>
      </c>
      <c r="L2200">
        <v>14</v>
      </c>
      <c r="M2200" t="str">
        <f>VLOOKUP(D2200,StateLookup!A:A,1,FALSE)</f>
        <v>Pennsylvania</v>
      </c>
    </row>
    <row r="2201" spans="1:13" x14ac:dyDescent="0.25">
      <c r="A2201" t="str">
        <f t="shared" si="34"/>
        <v>43909Pennsylvania</v>
      </c>
      <c r="B2201" t="s">
        <v>147</v>
      </c>
      <c r="C2201" t="s">
        <v>148</v>
      </c>
      <c r="D2201" t="s">
        <v>101</v>
      </c>
      <c r="F2201" s="6">
        <v>43909</v>
      </c>
      <c r="G2201">
        <v>-35</v>
      </c>
      <c r="H2201">
        <v>-1</v>
      </c>
      <c r="I2201">
        <v>0</v>
      </c>
      <c r="J2201">
        <v>-42</v>
      </c>
      <c r="K2201">
        <v>-37</v>
      </c>
      <c r="L2201">
        <v>16</v>
      </c>
      <c r="M2201" t="str">
        <f>VLOOKUP(D2201,StateLookup!A:A,1,FALSE)</f>
        <v>Pennsylvania</v>
      </c>
    </row>
    <row r="2202" spans="1:13" x14ac:dyDescent="0.25">
      <c r="A2202" t="str">
        <f t="shared" si="34"/>
        <v>43910Pennsylvania</v>
      </c>
      <c r="B2202" t="s">
        <v>147</v>
      </c>
      <c r="C2202" t="s">
        <v>148</v>
      </c>
      <c r="D2202" t="s">
        <v>101</v>
      </c>
      <c r="F2202" s="6">
        <v>43910</v>
      </c>
      <c r="G2202">
        <v>-39</v>
      </c>
      <c r="H2202">
        <v>-1</v>
      </c>
      <c r="I2202">
        <v>15</v>
      </c>
      <c r="J2202">
        <v>-43</v>
      </c>
      <c r="K2202">
        <v>-41</v>
      </c>
      <c r="L2202">
        <v>19</v>
      </c>
      <c r="M2202" t="str">
        <f>VLOOKUP(D2202,StateLookup!A:A,1,FALSE)</f>
        <v>Pennsylvania</v>
      </c>
    </row>
    <row r="2203" spans="1:13" x14ac:dyDescent="0.25">
      <c r="A2203" t="str">
        <f t="shared" si="34"/>
        <v>43911Pennsylvania</v>
      </c>
      <c r="B2203" t="s">
        <v>147</v>
      </c>
      <c r="C2203" t="s">
        <v>148</v>
      </c>
      <c r="D2203" t="s">
        <v>101</v>
      </c>
      <c r="F2203" s="6">
        <v>43911</v>
      </c>
      <c r="G2203">
        <v>-48</v>
      </c>
      <c r="H2203">
        <v>-11</v>
      </c>
      <c r="I2203">
        <v>20</v>
      </c>
      <c r="J2203">
        <v>-40</v>
      </c>
      <c r="K2203">
        <v>-31</v>
      </c>
      <c r="L2203">
        <v>13</v>
      </c>
      <c r="M2203" t="str">
        <f>VLOOKUP(D2203,StateLookup!A:A,1,FALSE)</f>
        <v>Pennsylvania</v>
      </c>
    </row>
    <row r="2204" spans="1:13" x14ac:dyDescent="0.25">
      <c r="A2204" t="str">
        <f t="shared" si="34"/>
        <v>43912Pennsylvania</v>
      </c>
      <c r="B2204" t="s">
        <v>147</v>
      </c>
      <c r="C2204" t="s">
        <v>148</v>
      </c>
      <c r="D2204" t="s">
        <v>101</v>
      </c>
      <c r="F2204" s="6">
        <v>43912</v>
      </c>
      <c r="G2204">
        <v>-47</v>
      </c>
      <c r="H2204">
        <v>-18</v>
      </c>
      <c r="I2204">
        <v>38</v>
      </c>
      <c r="J2204">
        <v>-46</v>
      </c>
      <c r="K2204">
        <v>-33</v>
      </c>
      <c r="L2204">
        <v>10</v>
      </c>
      <c r="M2204" t="str">
        <f>VLOOKUP(D2204,StateLookup!A:A,1,FALSE)</f>
        <v>Pennsylvania</v>
      </c>
    </row>
    <row r="2205" spans="1:13" x14ac:dyDescent="0.25">
      <c r="A2205" t="str">
        <f t="shared" si="34"/>
        <v>43913Pennsylvania</v>
      </c>
      <c r="B2205" t="s">
        <v>147</v>
      </c>
      <c r="C2205" t="s">
        <v>148</v>
      </c>
      <c r="D2205" t="s">
        <v>101</v>
      </c>
      <c r="F2205" s="6">
        <v>43913</v>
      </c>
      <c r="G2205">
        <v>-50</v>
      </c>
      <c r="H2205">
        <v>-25</v>
      </c>
      <c r="I2205">
        <v>-53</v>
      </c>
      <c r="J2205">
        <v>-58</v>
      </c>
      <c r="K2205">
        <v>-50</v>
      </c>
      <c r="L2205">
        <v>21</v>
      </c>
      <c r="M2205" t="str">
        <f>VLOOKUP(D2205,StateLookup!A:A,1,FALSE)</f>
        <v>Pennsylvania</v>
      </c>
    </row>
    <row r="2206" spans="1:13" x14ac:dyDescent="0.25">
      <c r="A2206" t="str">
        <f t="shared" si="34"/>
        <v>43914Pennsylvania</v>
      </c>
      <c r="B2206" t="s">
        <v>147</v>
      </c>
      <c r="C2206" t="s">
        <v>148</v>
      </c>
      <c r="D2206" t="s">
        <v>101</v>
      </c>
      <c r="F2206" s="6">
        <v>43914</v>
      </c>
      <c r="G2206">
        <v>-45</v>
      </c>
      <c r="H2206">
        <v>-19</v>
      </c>
      <c r="I2206">
        <v>10</v>
      </c>
      <c r="J2206">
        <v>-51</v>
      </c>
      <c r="K2206">
        <v>-51</v>
      </c>
      <c r="L2206">
        <v>21</v>
      </c>
      <c r="M2206" t="str">
        <f>VLOOKUP(D2206,StateLookup!A:A,1,FALSE)</f>
        <v>Pennsylvania</v>
      </c>
    </row>
    <row r="2207" spans="1:13" x14ac:dyDescent="0.25">
      <c r="A2207" t="str">
        <f t="shared" si="34"/>
        <v>43915Pennsylvania</v>
      </c>
      <c r="B2207" t="s">
        <v>147</v>
      </c>
      <c r="C2207" t="s">
        <v>148</v>
      </c>
      <c r="D2207" t="s">
        <v>101</v>
      </c>
      <c r="F2207" s="6">
        <v>43915</v>
      </c>
      <c r="G2207">
        <v>-49</v>
      </c>
      <c r="H2207">
        <v>-23</v>
      </c>
      <c r="I2207">
        <v>-29</v>
      </c>
      <c r="J2207">
        <v>-55</v>
      </c>
      <c r="K2207">
        <v>-52</v>
      </c>
      <c r="L2207">
        <v>22</v>
      </c>
      <c r="M2207" t="str">
        <f>VLOOKUP(D2207,StateLookup!A:A,1,FALSE)</f>
        <v>Pennsylvania</v>
      </c>
    </row>
    <row r="2208" spans="1:13" x14ac:dyDescent="0.25">
      <c r="A2208" t="str">
        <f t="shared" si="34"/>
        <v>43916Pennsylvania</v>
      </c>
      <c r="B2208" t="s">
        <v>147</v>
      </c>
      <c r="C2208" t="s">
        <v>148</v>
      </c>
      <c r="D2208" t="s">
        <v>101</v>
      </c>
      <c r="F2208" s="6">
        <v>43916</v>
      </c>
      <c r="G2208">
        <v>-44</v>
      </c>
      <c r="H2208">
        <v>-18</v>
      </c>
      <c r="I2208">
        <v>52</v>
      </c>
      <c r="J2208">
        <v>-50</v>
      </c>
      <c r="K2208">
        <v>-51</v>
      </c>
      <c r="L2208">
        <v>21</v>
      </c>
      <c r="M2208" t="str">
        <f>VLOOKUP(D2208,StateLookup!A:A,1,FALSE)</f>
        <v>Pennsylvania</v>
      </c>
    </row>
    <row r="2209" spans="1:13" x14ac:dyDescent="0.25">
      <c r="A2209" t="str">
        <f t="shared" si="34"/>
        <v>43917Pennsylvania</v>
      </c>
      <c r="B2209" t="s">
        <v>147</v>
      </c>
      <c r="C2209" t="s">
        <v>148</v>
      </c>
      <c r="D2209" t="s">
        <v>101</v>
      </c>
      <c r="F2209" s="6">
        <v>43917</v>
      </c>
      <c r="G2209">
        <v>-46</v>
      </c>
      <c r="H2209">
        <v>-20</v>
      </c>
      <c r="I2209">
        <v>27</v>
      </c>
      <c r="J2209">
        <v>-52</v>
      </c>
      <c r="K2209">
        <v>-50</v>
      </c>
      <c r="L2209">
        <v>23</v>
      </c>
      <c r="M2209" t="str">
        <f>VLOOKUP(D2209,StateLookup!A:A,1,FALSE)</f>
        <v>Pennsylvania</v>
      </c>
    </row>
    <row r="2210" spans="1:13" x14ac:dyDescent="0.25">
      <c r="A2210" t="str">
        <f t="shared" si="34"/>
        <v>43918Pennsylvania</v>
      </c>
      <c r="B2210" t="s">
        <v>147</v>
      </c>
      <c r="C2210" t="s">
        <v>148</v>
      </c>
      <c r="D2210" t="s">
        <v>101</v>
      </c>
      <c r="F2210" s="6">
        <v>43918</v>
      </c>
      <c r="G2210">
        <v>-58</v>
      </c>
      <c r="H2210">
        <v>-33</v>
      </c>
      <c r="I2210">
        <v>-53</v>
      </c>
      <c r="J2210">
        <v>-55</v>
      </c>
      <c r="K2210">
        <v>-39</v>
      </c>
      <c r="L2210">
        <v>17</v>
      </c>
      <c r="M2210" t="str">
        <f>VLOOKUP(D2210,StateLookup!A:A,1,FALSE)</f>
        <v>Pennsylvania</v>
      </c>
    </row>
    <row r="2211" spans="1:13" x14ac:dyDescent="0.25">
      <c r="A2211" t="str">
        <f t="shared" si="34"/>
        <v>43919Pennsylvania</v>
      </c>
      <c r="B2211" t="s">
        <v>147</v>
      </c>
      <c r="C2211" t="s">
        <v>148</v>
      </c>
      <c r="D2211" t="s">
        <v>101</v>
      </c>
      <c r="F2211" s="6">
        <v>43919</v>
      </c>
      <c r="G2211">
        <v>-50</v>
      </c>
      <c r="H2211">
        <v>-27</v>
      </c>
      <c r="I2211">
        <v>7</v>
      </c>
      <c r="J2211">
        <v>-52</v>
      </c>
      <c r="K2211">
        <v>-38</v>
      </c>
      <c r="L2211">
        <v>12</v>
      </c>
      <c r="M2211" t="str">
        <f>VLOOKUP(D2211,StateLookup!A:A,1,FALSE)</f>
        <v>Pennsylvania</v>
      </c>
    </row>
    <row r="2212" spans="1:13" x14ac:dyDescent="0.25">
      <c r="A2212" t="str">
        <f t="shared" si="34"/>
        <v>43920Pennsylvania</v>
      </c>
      <c r="B2212" t="s">
        <v>147</v>
      </c>
      <c r="C2212" t="s">
        <v>148</v>
      </c>
      <c r="D2212" t="s">
        <v>101</v>
      </c>
      <c r="F2212" s="6">
        <v>43920</v>
      </c>
      <c r="G2212">
        <v>-45</v>
      </c>
      <c r="H2212">
        <v>-23</v>
      </c>
      <c r="I2212">
        <v>-15</v>
      </c>
      <c r="J2212">
        <v>-55</v>
      </c>
      <c r="K2212">
        <v>-51</v>
      </c>
      <c r="L2212">
        <v>21</v>
      </c>
      <c r="M2212" t="str">
        <f>VLOOKUP(D2212,StateLookup!A:A,1,FALSE)</f>
        <v>Pennsylvania</v>
      </c>
    </row>
    <row r="2213" spans="1:13" x14ac:dyDescent="0.25">
      <c r="A2213" t="str">
        <f t="shared" si="34"/>
        <v>43921Pennsylvania</v>
      </c>
      <c r="B2213" t="s">
        <v>147</v>
      </c>
      <c r="C2213" t="s">
        <v>148</v>
      </c>
      <c r="D2213" t="s">
        <v>101</v>
      </c>
      <c r="F2213" s="6">
        <v>43921</v>
      </c>
      <c r="G2213">
        <v>-45</v>
      </c>
      <c r="H2213">
        <v>-22</v>
      </c>
      <c r="I2213">
        <v>-26</v>
      </c>
      <c r="J2213">
        <v>-54</v>
      </c>
      <c r="K2213">
        <v>-53</v>
      </c>
      <c r="L2213">
        <v>22</v>
      </c>
      <c r="M2213" t="str">
        <f>VLOOKUP(D2213,StateLookup!A:A,1,FALSE)</f>
        <v>Pennsylvania</v>
      </c>
    </row>
    <row r="2214" spans="1:13" x14ac:dyDescent="0.25">
      <c r="A2214" t="str">
        <f t="shared" si="34"/>
        <v>43922Pennsylvania</v>
      </c>
      <c r="B2214" t="s">
        <v>147</v>
      </c>
      <c r="C2214" t="s">
        <v>148</v>
      </c>
      <c r="D2214" t="s">
        <v>101</v>
      </c>
      <c r="F2214" s="6">
        <v>43922</v>
      </c>
      <c r="G2214">
        <v>-43</v>
      </c>
      <c r="H2214">
        <v>-16</v>
      </c>
      <c r="I2214">
        <v>-1</v>
      </c>
      <c r="J2214">
        <v>-50</v>
      </c>
      <c r="K2214">
        <v>-53</v>
      </c>
      <c r="L2214">
        <v>21</v>
      </c>
      <c r="M2214" t="str">
        <f>VLOOKUP(D2214,StateLookup!A:A,1,FALSE)</f>
        <v>Pennsylvania</v>
      </c>
    </row>
    <row r="2215" spans="1:13" x14ac:dyDescent="0.25">
      <c r="A2215" t="str">
        <f t="shared" si="34"/>
        <v>43923Pennsylvania</v>
      </c>
      <c r="B2215" t="s">
        <v>147</v>
      </c>
      <c r="C2215" t="s">
        <v>148</v>
      </c>
      <c r="D2215" t="s">
        <v>101</v>
      </c>
      <c r="F2215" s="6">
        <v>43923</v>
      </c>
      <c r="G2215">
        <v>-45</v>
      </c>
      <c r="H2215">
        <v>-18</v>
      </c>
      <c r="I2215">
        <v>7</v>
      </c>
      <c r="J2215">
        <v>-53</v>
      </c>
      <c r="K2215">
        <v>-53</v>
      </c>
      <c r="L2215">
        <v>22</v>
      </c>
      <c r="M2215" t="str">
        <f>VLOOKUP(D2215,StateLookup!A:A,1,FALSE)</f>
        <v>Pennsylvania</v>
      </c>
    </row>
    <row r="2216" spans="1:13" x14ac:dyDescent="0.25">
      <c r="A2216" t="str">
        <f t="shared" si="34"/>
        <v>43924Pennsylvania</v>
      </c>
      <c r="B2216" t="s">
        <v>147</v>
      </c>
      <c r="C2216" t="s">
        <v>148</v>
      </c>
      <c r="D2216" t="s">
        <v>101</v>
      </c>
      <c r="F2216" s="6">
        <v>43924</v>
      </c>
      <c r="G2216">
        <v>-46</v>
      </c>
      <c r="H2216">
        <v>-18</v>
      </c>
      <c r="I2216">
        <v>-11</v>
      </c>
      <c r="J2216">
        <v>-54</v>
      </c>
      <c r="K2216">
        <v>-52</v>
      </c>
      <c r="L2216">
        <v>24</v>
      </c>
      <c r="M2216" t="str">
        <f>VLOOKUP(D2216,StateLookup!A:A,1,FALSE)</f>
        <v>Pennsylvania</v>
      </c>
    </row>
    <row r="2217" spans="1:13" x14ac:dyDescent="0.25">
      <c r="A2217" t="str">
        <f t="shared" si="34"/>
        <v>43925Pennsylvania</v>
      </c>
      <c r="B2217" t="s">
        <v>147</v>
      </c>
      <c r="C2217" t="s">
        <v>148</v>
      </c>
      <c r="D2217" t="s">
        <v>101</v>
      </c>
      <c r="F2217" s="6">
        <v>43925</v>
      </c>
      <c r="G2217">
        <v>-53</v>
      </c>
      <c r="H2217">
        <v>-22</v>
      </c>
      <c r="I2217">
        <v>14</v>
      </c>
      <c r="J2217">
        <v>-49</v>
      </c>
      <c r="K2217">
        <v>-38</v>
      </c>
      <c r="L2217">
        <v>15</v>
      </c>
      <c r="M2217" t="str">
        <f>VLOOKUP(D2217,StateLookup!A:A,1,FALSE)</f>
        <v>Pennsylvania</v>
      </c>
    </row>
    <row r="2218" spans="1:13" x14ac:dyDescent="0.25">
      <c r="A2218" t="str">
        <f t="shared" si="34"/>
        <v>43926Pennsylvania</v>
      </c>
      <c r="B2218" t="s">
        <v>147</v>
      </c>
      <c r="C2218" t="s">
        <v>148</v>
      </c>
      <c r="D2218" t="s">
        <v>101</v>
      </c>
      <c r="F2218" s="6">
        <v>43926</v>
      </c>
      <c r="G2218">
        <v>-50</v>
      </c>
      <c r="H2218">
        <v>-24</v>
      </c>
      <c r="I2218">
        <v>52</v>
      </c>
      <c r="J2218">
        <v>-51</v>
      </c>
      <c r="K2218">
        <v>-39</v>
      </c>
      <c r="L2218">
        <v>12</v>
      </c>
      <c r="M2218" t="str">
        <f>VLOOKUP(D2218,StateLookup!A:A,1,FALSE)</f>
        <v>Pennsylvania</v>
      </c>
    </row>
    <row r="2219" spans="1:13" x14ac:dyDescent="0.25">
      <c r="A2219" t="str">
        <f t="shared" si="34"/>
        <v>43927Pennsylvania</v>
      </c>
      <c r="B2219" t="s">
        <v>147</v>
      </c>
      <c r="C2219" t="s">
        <v>148</v>
      </c>
      <c r="D2219" t="s">
        <v>101</v>
      </c>
      <c r="F2219" s="6">
        <v>43927</v>
      </c>
      <c r="G2219">
        <v>-43</v>
      </c>
      <c r="H2219">
        <v>-19</v>
      </c>
      <c r="I2219">
        <v>33</v>
      </c>
      <c r="J2219">
        <v>-53</v>
      </c>
      <c r="K2219">
        <v>-53</v>
      </c>
      <c r="L2219">
        <v>21</v>
      </c>
      <c r="M2219" t="str">
        <f>VLOOKUP(D2219,StateLookup!A:A,1,FALSE)</f>
        <v>Pennsylvania</v>
      </c>
    </row>
    <row r="2220" spans="1:13" x14ac:dyDescent="0.25">
      <c r="A2220" t="str">
        <f t="shared" si="34"/>
        <v>43928Pennsylvania</v>
      </c>
      <c r="B2220" t="s">
        <v>147</v>
      </c>
      <c r="C2220" t="s">
        <v>148</v>
      </c>
      <c r="D2220" t="s">
        <v>101</v>
      </c>
      <c r="F2220" s="6">
        <v>43928</v>
      </c>
      <c r="G2220">
        <v>-44</v>
      </c>
      <c r="H2220">
        <v>-20</v>
      </c>
      <c r="I2220">
        <v>18</v>
      </c>
      <c r="J2220">
        <v>-53</v>
      </c>
      <c r="K2220">
        <v>-54</v>
      </c>
      <c r="L2220">
        <v>21</v>
      </c>
      <c r="M2220" t="str">
        <f>VLOOKUP(D2220,StateLookup!A:A,1,FALSE)</f>
        <v>Pennsylvania</v>
      </c>
    </row>
    <row r="2221" spans="1:13" x14ac:dyDescent="0.25">
      <c r="A2221" t="str">
        <f t="shared" si="34"/>
        <v>43929Pennsylvania</v>
      </c>
      <c r="B2221" t="s">
        <v>147</v>
      </c>
      <c r="C2221" t="s">
        <v>148</v>
      </c>
      <c r="D2221" t="s">
        <v>101</v>
      </c>
      <c r="F2221" s="6">
        <v>43929</v>
      </c>
      <c r="G2221">
        <v>-44</v>
      </c>
      <c r="H2221">
        <v>-18</v>
      </c>
      <c r="I2221">
        <v>28</v>
      </c>
      <c r="J2221">
        <v>-53</v>
      </c>
      <c r="K2221">
        <v>-54</v>
      </c>
      <c r="L2221">
        <v>21</v>
      </c>
      <c r="M2221" t="str">
        <f>VLOOKUP(D2221,StateLookup!A:A,1,FALSE)</f>
        <v>Pennsylvania</v>
      </c>
    </row>
    <row r="2222" spans="1:13" x14ac:dyDescent="0.25">
      <c r="A2222" t="str">
        <f t="shared" si="34"/>
        <v>43930Pennsylvania</v>
      </c>
      <c r="B2222" t="s">
        <v>147</v>
      </c>
      <c r="C2222" t="s">
        <v>148</v>
      </c>
      <c r="D2222" t="s">
        <v>101</v>
      </c>
      <c r="F2222" s="6">
        <v>43930</v>
      </c>
      <c r="G2222">
        <v>-46</v>
      </c>
      <c r="H2222">
        <v>-19</v>
      </c>
      <c r="I2222">
        <v>-22</v>
      </c>
      <c r="J2222">
        <v>-57</v>
      </c>
      <c r="K2222">
        <v>-55</v>
      </c>
      <c r="L2222">
        <v>23</v>
      </c>
      <c r="M2222" t="str">
        <f>VLOOKUP(D2222,StateLookup!A:A,1,FALSE)</f>
        <v>Pennsylvania</v>
      </c>
    </row>
    <row r="2223" spans="1:13" x14ac:dyDescent="0.25">
      <c r="A2223" t="str">
        <f t="shared" si="34"/>
        <v>43931Pennsylvania</v>
      </c>
      <c r="B2223" t="s">
        <v>147</v>
      </c>
      <c r="C2223" t="s">
        <v>148</v>
      </c>
      <c r="D2223" t="s">
        <v>101</v>
      </c>
      <c r="F2223" s="6">
        <v>43931</v>
      </c>
      <c r="G2223">
        <v>-49</v>
      </c>
      <c r="H2223">
        <v>-20</v>
      </c>
      <c r="I2223">
        <v>-34</v>
      </c>
      <c r="J2223">
        <v>-60</v>
      </c>
      <c r="K2223">
        <v>-61</v>
      </c>
      <c r="L2223">
        <v>27</v>
      </c>
      <c r="M2223" t="str">
        <f>VLOOKUP(D2223,StateLookup!A:A,1,FALSE)</f>
        <v>Pennsylvania</v>
      </c>
    </row>
    <row r="2224" spans="1:13" x14ac:dyDescent="0.25">
      <c r="A2224" t="str">
        <f t="shared" si="34"/>
        <v>43932Pennsylvania</v>
      </c>
      <c r="B2224" t="s">
        <v>147</v>
      </c>
      <c r="C2224" t="s">
        <v>148</v>
      </c>
      <c r="D2224" t="s">
        <v>101</v>
      </c>
      <c r="F2224" s="6">
        <v>43932</v>
      </c>
      <c r="G2224">
        <v>-47</v>
      </c>
      <c r="H2224">
        <v>-12</v>
      </c>
      <c r="I2224">
        <v>19</v>
      </c>
      <c r="J2224">
        <v>-50</v>
      </c>
      <c r="K2224">
        <v>-40</v>
      </c>
      <c r="L2224">
        <v>15</v>
      </c>
      <c r="M2224" t="str">
        <f>VLOOKUP(D2224,StateLookup!A:A,1,FALSE)</f>
        <v>Pennsylvania</v>
      </c>
    </row>
    <row r="2225" spans="1:13" x14ac:dyDescent="0.25">
      <c r="A2225" t="str">
        <f t="shared" si="34"/>
        <v>43876Rhode Island</v>
      </c>
      <c r="B2225" t="s">
        <v>147</v>
      </c>
      <c r="C2225" t="s">
        <v>148</v>
      </c>
      <c r="D2225" t="s">
        <v>102</v>
      </c>
      <c r="F2225" s="6">
        <v>43876</v>
      </c>
      <c r="G2225">
        <v>1</v>
      </c>
      <c r="H2225">
        <v>-4</v>
      </c>
      <c r="I2225">
        <v>15</v>
      </c>
      <c r="J2225">
        <v>2</v>
      </c>
      <c r="K2225">
        <v>-1</v>
      </c>
      <c r="L2225">
        <v>0</v>
      </c>
      <c r="M2225" t="str">
        <f>VLOOKUP(D2225,StateLookup!A:A,1,FALSE)</f>
        <v>Rhode Island</v>
      </c>
    </row>
    <row r="2226" spans="1:13" x14ac:dyDescent="0.25">
      <c r="A2226" t="str">
        <f t="shared" si="34"/>
        <v>43877Rhode Island</v>
      </c>
      <c r="B2226" t="s">
        <v>147</v>
      </c>
      <c r="C2226" t="s">
        <v>148</v>
      </c>
      <c r="D2226" t="s">
        <v>102</v>
      </c>
      <c r="F2226" s="6">
        <v>43877</v>
      </c>
      <c r="G2226">
        <v>9</v>
      </c>
      <c r="H2226">
        <v>-4</v>
      </c>
      <c r="I2226">
        <v>12</v>
      </c>
      <c r="J2226">
        <v>7</v>
      </c>
      <c r="K2226">
        <v>1</v>
      </c>
      <c r="L2226">
        <v>-1</v>
      </c>
      <c r="M2226" t="str">
        <f>VLOOKUP(D2226,StateLookup!A:A,1,FALSE)</f>
        <v>Rhode Island</v>
      </c>
    </row>
    <row r="2227" spans="1:13" x14ac:dyDescent="0.25">
      <c r="A2227" t="str">
        <f t="shared" si="34"/>
        <v>43878Rhode Island</v>
      </c>
      <c r="B2227" t="s">
        <v>147</v>
      </c>
      <c r="C2227" t="s">
        <v>148</v>
      </c>
      <c r="D2227" t="s">
        <v>102</v>
      </c>
      <c r="F2227" s="6">
        <v>43878</v>
      </c>
      <c r="G2227">
        <v>13</v>
      </c>
      <c r="H2227">
        <v>-3</v>
      </c>
      <c r="I2227">
        <v>91</v>
      </c>
      <c r="J2227">
        <v>-13</v>
      </c>
      <c r="K2227">
        <v>-31</v>
      </c>
      <c r="L2227">
        <v>7</v>
      </c>
      <c r="M2227" t="str">
        <f>VLOOKUP(D2227,StateLookup!A:A,1,FALSE)</f>
        <v>Rhode Island</v>
      </c>
    </row>
    <row r="2228" spans="1:13" x14ac:dyDescent="0.25">
      <c r="A2228" t="str">
        <f t="shared" si="34"/>
        <v>43879Rhode Island</v>
      </c>
      <c r="B2228" t="s">
        <v>147</v>
      </c>
      <c r="C2228" t="s">
        <v>148</v>
      </c>
      <c r="D2228" t="s">
        <v>102</v>
      </c>
      <c r="F2228" s="6">
        <v>43879</v>
      </c>
      <c r="G2228">
        <v>0</v>
      </c>
      <c r="H2228">
        <v>-7</v>
      </c>
      <c r="I2228">
        <v>-11</v>
      </c>
      <c r="J2228">
        <v>-3</v>
      </c>
      <c r="K2228">
        <v>-9</v>
      </c>
      <c r="L2228">
        <v>3</v>
      </c>
      <c r="M2228" t="str">
        <f>VLOOKUP(D2228,StateLookup!A:A,1,FALSE)</f>
        <v>Rhode Island</v>
      </c>
    </row>
    <row r="2229" spans="1:13" x14ac:dyDescent="0.25">
      <c r="A2229" t="str">
        <f t="shared" si="34"/>
        <v>43880Rhode Island</v>
      </c>
      <c r="B2229" t="s">
        <v>147</v>
      </c>
      <c r="C2229" t="s">
        <v>148</v>
      </c>
      <c r="D2229" t="s">
        <v>102</v>
      </c>
      <c r="F2229" s="6">
        <v>43880</v>
      </c>
      <c r="G2229">
        <v>4</v>
      </c>
      <c r="H2229">
        <v>-2</v>
      </c>
      <c r="I2229">
        <v>16</v>
      </c>
      <c r="J2229">
        <v>0</v>
      </c>
      <c r="K2229">
        <v>-5</v>
      </c>
      <c r="L2229">
        <v>1</v>
      </c>
      <c r="M2229" t="str">
        <f>VLOOKUP(D2229,StateLookup!A:A,1,FALSE)</f>
        <v>Rhode Island</v>
      </c>
    </row>
    <row r="2230" spans="1:13" x14ac:dyDescent="0.25">
      <c r="A2230" t="str">
        <f t="shared" si="34"/>
        <v>43881Rhode Island</v>
      </c>
      <c r="B2230" t="s">
        <v>147</v>
      </c>
      <c r="C2230" t="s">
        <v>148</v>
      </c>
      <c r="D2230" t="s">
        <v>102</v>
      </c>
      <c r="F2230" s="6">
        <v>43881</v>
      </c>
      <c r="G2230">
        <v>4</v>
      </c>
      <c r="H2230">
        <v>-4</v>
      </c>
      <c r="I2230">
        <v>7</v>
      </c>
      <c r="J2230">
        <v>1</v>
      </c>
      <c r="K2230">
        <v>-4</v>
      </c>
      <c r="L2230">
        <v>1</v>
      </c>
      <c r="M2230" t="str">
        <f>VLOOKUP(D2230,StateLookup!A:A,1,FALSE)</f>
        <v>Rhode Island</v>
      </c>
    </row>
    <row r="2231" spans="1:13" x14ac:dyDescent="0.25">
      <c r="A2231" t="str">
        <f t="shared" si="34"/>
        <v>43882Rhode Island</v>
      </c>
      <c r="B2231" t="s">
        <v>147</v>
      </c>
      <c r="C2231" t="s">
        <v>148</v>
      </c>
      <c r="D2231" t="s">
        <v>102</v>
      </c>
      <c r="F2231" s="6">
        <v>43882</v>
      </c>
      <c r="G2231">
        <v>2</v>
      </c>
      <c r="H2231">
        <v>-7</v>
      </c>
      <c r="I2231">
        <v>1</v>
      </c>
      <c r="J2231">
        <v>-1</v>
      </c>
      <c r="K2231">
        <v>-3</v>
      </c>
      <c r="L2231">
        <v>2</v>
      </c>
      <c r="M2231" t="str">
        <f>VLOOKUP(D2231,StateLookup!A:A,1,FALSE)</f>
        <v>Rhode Island</v>
      </c>
    </row>
    <row r="2232" spans="1:13" x14ac:dyDescent="0.25">
      <c r="A2232" t="str">
        <f t="shared" si="34"/>
        <v>43883Rhode Island</v>
      </c>
      <c r="B2232" t="s">
        <v>147</v>
      </c>
      <c r="C2232" t="s">
        <v>148</v>
      </c>
      <c r="D2232" t="s">
        <v>102</v>
      </c>
      <c r="F2232" s="6">
        <v>43883</v>
      </c>
      <c r="G2232">
        <v>8</v>
      </c>
      <c r="H2232">
        <v>-4</v>
      </c>
      <c r="I2232">
        <v>89</v>
      </c>
      <c r="J2232">
        <v>5</v>
      </c>
      <c r="K2232">
        <v>2</v>
      </c>
      <c r="L2232">
        <v>-1</v>
      </c>
      <c r="M2232" t="str">
        <f>VLOOKUP(D2232,StateLookup!A:A,1,FALSE)</f>
        <v>Rhode Island</v>
      </c>
    </row>
    <row r="2233" spans="1:13" x14ac:dyDescent="0.25">
      <c r="A2233" t="str">
        <f t="shared" si="34"/>
        <v>43884Rhode Island</v>
      </c>
      <c r="B2233" t="s">
        <v>147</v>
      </c>
      <c r="C2233" t="s">
        <v>148</v>
      </c>
      <c r="D2233" t="s">
        <v>102</v>
      </c>
      <c r="F2233" s="6">
        <v>43884</v>
      </c>
      <c r="G2233">
        <v>12</v>
      </c>
      <c r="H2233">
        <v>-2</v>
      </c>
      <c r="I2233">
        <v>106</v>
      </c>
      <c r="J2233">
        <v>8</v>
      </c>
      <c r="K2233">
        <v>4</v>
      </c>
      <c r="L2233">
        <v>-1</v>
      </c>
      <c r="M2233" t="str">
        <f>VLOOKUP(D2233,StateLookup!A:A,1,FALSE)</f>
        <v>Rhode Island</v>
      </c>
    </row>
    <row r="2234" spans="1:13" x14ac:dyDescent="0.25">
      <c r="A2234" t="str">
        <f t="shared" si="34"/>
        <v>43885Rhode Island</v>
      </c>
      <c r="B2234" t="s">
        <v>147</v>
      </c>
      <c r="C2234" t="s">
        <v>148</v>
      </c>
      <c r="D2234" t="s">
        <v>102</v>
      </c>
      <c r="F2234" s="6">
        <v>43885</v>
      </c>
      <c r="G2234">
        <v>7</v>
      </c>
      <c r="H2234">
        <v>-2</v>
      </c>
      <c r="I2234">
        <v>87</v>
      </c>
      <c r="J2234">
        <v>3</v>
      </c>
      <c r="K2234">
        <v>4</v>
      </c>
      <c r="L2234">
        <v>-1</v>
      </c>
      <c r="M2234" t="str">
        <f>VLOOKUP(D2234,StateLookup!A:A,1,FALSE)</f>
        <v>Rhode Island</v>
      </c>
    </row>
    <row r="2235" spans="1:13" x14ac:dyDescent="0.25">
      <c r="A2235" t="str">
        <f t="shared" si="34"/>
        <v>43886Rhode Island</v>
      </c>
      <c r="B2235" t="s">
        <v>147</v>
      </c>
      <c r="C2235" t="s">
        <v>148</v>
      </c>
      <c r="D2235" t="s">
        <v>102</v>
      </c>
      <c r="F2235" s="6">
        <v>43886</v>
      </c>
      <c r="G2235">
        <v>4</v>
      </c>
      <c r="H2235">
        <v>-3</v>
      </c>
      <c r="I2235">
        <v>18</v>
      </c>
      <c r="J2235">
        <v>5</v>
      </c>
      <c r="K2235">
        <v>2</v>
      </c>
      <c r="L2235">
        <v>0</v>
      </c>
      <c r="M2235" t="str">
        <f>VLOOKUP(D2235,StateLookup!A:A,1,FALSE)</f>
        <v>Rhode Island</v>
      </c>
    </row>
    <row r="2236" spans="1:13" x14ac:dyDescent="0.25">
      <c r="A2236" t="str">
        <f t="shared" si="34"/>
        <v>43887Rhode Island</v>
      </c>
      <c r="B2236" t="s">
        <v>147</v>
      </c>
      <c r="C2236" t="s">
        <v>148</v>
      </c>
      <c r="D2236" t="s">
        <v>102</v>
      </c>
      <c r="F2236" s="6">
        <v>43887</v>
      </c>
      <c r="G2236">
        <v>8</v>
      </c>
      <c r="H2236">
        <v>-1</v>
      </c>
      <c r="I2236">
        <v>7</v>
      </c>
      <c r="J2236">
        <v>4</v>
      </c>
      <c r="K2236">
        <v>2</v>
      </c>
      <c r="L2236">
        <v>-1</v>
      </c>
      <c r="M2236" t="str">
        <f>VLOOKUP(D2236,StateLookup!A:A,1,FALSE)</f>
        <v>Rhode Island</v>
      </c>
    </row>
    <row r="2237" spans="1:13" x14ac:dyDescent="0.25">
      <c r="A2237" t="str">
        <f t="shared" si="34"/>
        <v>43888Rhode Island</v>
      </c>
      <c r="B2237" t="s">
        <v>147</v>
      </c>
      <c r="C2237" t="s">
        <v>148</v>
      </c>
      <c r="D2237" t="s">
        <v>102</v>
      </c>
      <c r="F2237" s="6">
        <v>43888</v>
      </c>
      <c r="G2237">
        <v>7</v>
      </c>
      <c r="H2237">
        <v>-3</v>
      </c>
      <c r="I2237">
        <v>5</v>
      </c>
      <c r="J2237">
        <v>3</v>
      </c>
      <c r="K2237">
        <v>2</v>
      </c>
      <c r="L2237">
        <v>0</v>
      </c>
      <c r="M2237" t="str">
        <f>VLOOKUP(D2237,StateLookup!A:A,1,FALSE)</f>
        <v>Rhode Island</v>
      </c>
    </row>
    <row r="2238" spans="1:13" x14ac:dyDescent="0.25">
      <c r="A2238" t="str">
        <f t="shared" si="34"/>
        <v>43889Rhode Island</v>
      </c>
      <c r="B2238" t="s">
        <v>147</v>
      </c>
      <c r="C2238" t="s">
        <v>148</v>
      </c>
      <c r="D2238" t="s">
        <v>102</v>
      </c>
      <c r="F2238" s="6">
        <v>43889</v>
      </c>
      <c r="G2238">
        <v>8</v>
      </c>
      <c r="H2238">
        <v>-1</v>
      </c>
      <c r="I2238">
        <v>2</v>
      </c>
      <c r="J2238">
        <v>7</v>
      </c>
      <c r="K2238">
        <v>4</v>
      </c>
      <c r="L2238">
        <v>-1</v>
      </c>
      <c r="M2238" t="str">
        <f>VLOOKUP(D2238,StateLookup!A:A,1,FALSE)</f>
        <v>Rhode Island</v>
      </c>
    </row>
    <row r="2239" spans="1:13" x14ac:dyDescent="0.25">
      <c r="A2239" t="str">
        <f t="shared" si="34"/>
        <v>43890Rhode Island</v>
      </c>
      <c r="B2239" t="s">
        <v>147</v>
      </c>
      <c r="C2239" t="s">
        <v>148</v>
      </c>
      <c r="D2239" t="s">
        <v>102</v>
      </c>
      <c r="F2239" s="6">
        <v>43890</v>
      </c>
      <c r="G2239">
        <v>7</v>
      </c>
      <c r="H2239">
        <v>-2</v>
      </c>
      <c r="I2239">
        <v>31</v>
      </c>
      <c r="J2239">
        <v>5</v>
      </c>
      <c r="K2239">
        <v>2</v>
      </c>
      <c r="L2239">
        <v>-1</v>
      </c>
      <c r="M2239" t="str">
        <f>VLOOKUP(D2239,StateLookup!A:A,1,FALSE)</f>
        <v>Rhode Island</v>
      </c>
    </row>
    <row r="2240" spans="1:13" x14ac:dyDescent="0.25">
      <c r="A2240" t="str">
        <f t="shared" si="34"/>
        <v>43891Rhode Island</v>
      </c>
      <c r="B2240" t="s">
        <v>147</v>
      </c>
      <c r="C2240" t="s">
        <v>148</v>
      </c>
      <c r="D2240" t="s">
        <v>102</v>
      </c>
      <c r="F2240" s="6">
        <v>43891</v>
      </c>
      <c r="G2240">
        <v>13</v>
      </c>
      <c r="H2240">
        <v>7</v>
      </c>
      <c r="I2240">
        <v>-3</v>
      </c>
      <c r="J2240">
        <v>9</v>
      </c>
      <c r="K2240">
        <v>5</v>
      </c>
      <c r="L2240">
        <v>-1</v>
      </c>
      <c r="M2240" t="str">
        <f>VLOOKUP(D2240,StateLookup!A:A,1,FALSE)</f>
        <v>Rhode Island</v>
      </c>
    </row>
    <row r="2241" spans="1:13" x14ac:dyDescent="0.25">
      <c r="A2241" t="str">
        <f t="shared" si="34"/>
        <v>43892Rhode Island</v>
      </c>
      <c r="B2241" t="s">
        <v>147</v>
      </c>
      <c r="C2241" t="s">
        <v>148</v>
      </c>
      <c r="D2241" t="s">
        <v>102</v>
      </c>
      <c r="F2241" s="6">
        <v>43892</v>
      </c>
      <c r="G2241">
        <v>9</v>
      </c>
      <c r="H2241">
        <v>7</v>
      </c>
      <c r="I2241">
        <v>34</v>
      </c>
      <c r="J2241">
        <v>-1</v>
      </c>
      <c r="K2241">
        <v>3</v>
      </c>
      <c r="L2241">
        <v>-1</v>
      </c>
      <c r="M2241" t="str">
        <f>VLOOKUP(D2241,StateLookup!A:A,1,FALSE)</f>
        <v>Rhode Island</v>
      </c>
    </row>
    <row r="2242" spans="1:13" x14ac:dyDescent="0.25">
      <c r="A2242" t="str">
        <f t="shared" si="34"/>
        <v>43893Rhode Island</v>
      </c>
      <c r="B2242" t="s">
        <v>147</v>
      </c>
      <c r="C2242" t="s">
        <v>148</v>
      </c>
      <c r="D2242" t="s">
        <v>102</v>
      </c>
      <c r="F2242" s="6">
        <v>43893</v>
      </c>
      <c r="G2242">
        <v>9</v>
      </c>
      <c r="H2242">
        <v>6</v>
      </c>
      <c r="I2242">
        <v>61</v>
      </c>
      <c r="J2242">
        <v>2</v>
      </c>
      <c r="K2242">
        <v>2</v>
      </c>
      <c r="L2242">
        <v>-1</v>
      </c>
      <c r="M2242" t="str">
        <f>VLOOKUP(D2242,StateLookup!A:A,1,FALSE)</f>
        <v>Rhode Island</v>
      </c>
    </row>
    <row r="2243" spans="1:13" x14ac:dyDescent="0.25">
      <c r="A2243" t="str">
        <f t="shared" ref="A2243:A2306" si="35">F2243&amp;D2243</f>
        <v>43894Rhode Island</v>
      </c>
      <c r="B2243" t="s">
        <v>147</v>
      </c>
      <c r="C2243" t="s">
        <v>148</v>
      </c>
      <c r="D2243" t="s">
        <v>102</v>
      </c>
      <c r="F2243" s="6">
        <v>43894</v>
      </c>
      <c r="G2243">
        <v>9</v>
      </c>
      <c r="H2243">
        <v>3</v>
      </c>
      <c r="I2243">
        <v>21</v>
      </c>
      <c r="J2243">
        <v>-1</v>
      </c>
      <c r="K2243">
        <v>1</v>
      </c>
      <c r="L2243">
        <v>-1</v>
      </c>
      <c r="M2243" t="str">
        <f>VLOOKUP(D2243,StateLookup!A:A,1,FALSE)</f>
        <v>Rhode Island</v>
      </c>
    </row>
    <row r="2244" spans="1:13" x14ac:dyDescent="0.25">
      <c r="A2244" t="str">
        <f t="shared" si="35"/>
        <v>43895Rhode Island</v>
      </c>
      <c r="B2244" t="s">
        <v>147</v>
      </c>
      <c r="C2244" t="s">
        <v>148</v>
      </c>
      <c r="D2244" t="s">
        <v>102</v>
      </c>
      <c r="F2244" s="6">
        <v>43895</v>
      </c>
      <c r="G2244">
        <v>8</v>
      </c>
      <c r="H2244">
        <v>3</v>
      </c>
      <c r="I2244">
        <v>54</v>
      </c>
      <c r="J2244">
        <v>4</v>
      </c>
      <c r="K2244">
        <v>2</v>
      </c>
      <c r="L2244">
        <v>-1</v>
      </c>
      <c r="M2244" t="str">
        <f>VLOOKUP(D2244,StateLookup!A:A,1,FALSE)</f>
        <v>Rhode Island</v>
      </c>
    </row>
    <row r="2245" spans="1:13" x14ac:dyDescent="0.25">
      <c r="A2245" t="str">
        <f t="shared" si="35"/>
        <v>43896Rhode Island</v>
      </c>
      <c r="B2245" t="s">
        <v>147</v>
      </c>
      <c r="C2245" t="s">
        <v>148</v>
      </c>
      <c r="D2245" t="s">
        <v>102</v>
      </c>
      <c r="F2245" s="6">
        <v>43896</v>
      </c>
      <c r="G2245">
        <v>4</v>
      </c>
      <c r="H2245">
        <v>-3</v>
      </c>
      <c r="I2245">
        <v>8</v>
      </c>
      <c r="J2245">
        <v>-1</v>
      </c>
      <c r="K2245">
        <v>3</v>
      </c>
      <c r="L2245">
        <v>1</v>
      </c>
      <c r="M2245" t="str">
        <f>VLOOKUP(D2245,StateLookup!A:A,1,FALSE)</f>
        <v>Rhode Island</v>
      </c>
    </row>
    <row r="2246" spans="1:13" x14ac:dyDescent="0.25">
      <c r="A2246" t="str">
        <f t="shared" si="35"/>
        <v>43897Rhode Island</v>
      </c>
      <c r="B2246" t="s">
        <v>147</v>
      </c>
      <c r="C2246" t="s">
        <v>148</v>
      </c>
      <c r="D2246" t="s">
        <v>102</v>
      </c>
      <c r="F2246" s="6">
        <v>43897</v>
      </c>
      <c r="G2246">
        <v>5</v>
      </c>
      <c r="H2246">
        <v>-1</v>
      </c>
      <c r="I2246">
        <v>35</v>
      </c>
      <c r="J2246">
        <v>-3</v>
      </c>
      <c r="K2246">
        <v>2</v>
      </c>
      <c r="L2246">
        <v>0</v>
      </c>
      <c r="M2246" t="str">
        <f>VLOOKUP(D2246,StateLookup!A:A,1,FALSE)</f>
        <v>Rhode Island</v>
      </c>
    </row>
    <row r="2247" spans="1:13" x14ac:dyDescent="0.25">
      <c r="A2247" t="str">
        <f t="shared" si="35"/>
        <v>43898Rhode Island</v>
      </c>
      <c r="B2247" t="s">
        <v>147</v>
      </c>
      <c r="C2247" t="s">
        <v>148</v>
      </c>
      <c r="D2247" t="s">
        <v>102</v>
      </c>
      <c r="F2247" s="6">
        <v>43898</v>
      </c>
      <c r="G2247">
        <v>11</v>
      </c>
      <c r="H2247">
        <v>-1</v>
      </c>
      <c r="I2247">
        <v>68</v>
      </c>
      <c r="J2247">
        <v>4</v>
      </c>
      <c r="K2247">
        <v>4</v>
      </c>
      <c r="L2247">
        <v>-1</v>
      </c>
      <c r="M2247" t="str">
        <f>VLOOKUP(D2247,StateLookup!A:A,1,FALSE)</f>
        <v>Rhode Island</v>
      </c>
    </row>
    <row r="2248" spans="1:13" x14ac:dyDescent="0.25">
      <c r="A2248" t="str">
        <f t="shared" si="35"/>
        <v>43899Rhode Island</v>
      </c>
      <c r="B2248" t="s">
        <v>147</v>
      </c>
      <c r="C2248" t="s">
        <v>148</v>
      </c>
      <c r="D2248" t="s">
        <v>102</v>
      </c>
      <c r="F2248" s="6">
        <v>43899</v>
      </c>
      <c r="G2248">
        <v>13</v>
      </c>
      <c r="H2248">
        <v>3</v>
      </c>
      <c r="I2248">
        <v>165</v>
      </c>
      <c r="J2248">
        <v>-3</v>
      </c>
      <c r="K2248">
        <v>2</v>
      </c>
      <c r="L2248">
        <v>-1</v>
      </c>
      <c r="M2248" t="str">
        <f>VLOOKUP(D2248,StateLookup!A:A,1,FALSE)</f>
        <v>Rhode Island</v>
      </c>
    </row>
    <row r="2249" spans="1:13" x14ac:dyDescent="0.25">
      <c r="A2249" t="str">
        <f t="shared" si="35"/>
        <v>43900Rhode Island</v>
      </c>
      <c r="B2249" t="s">
        <v>147</v>
      </c>
      <c r="C2249" t="s">
        <v>148</v>
      </c>
      <c r="D2249" t="s">
        <v>102</v>
      </c>
      <c r="F2249" s="6">
        <v>43900</v>
      </c>
      <c r="G2249">
        <v>8</v>
      </c>
      <c r="H2249">
        <v>2</v>
      </c>
      <c r="I2249">
        <v>65</v>
      </c>
      <c r="J2249">
        <v>-6</v>
      </c>
      <c r="K2249">
        <v>0</v>
      </c>
      <c r="L2249">
        <v>0</v>
      </c>
      <c r="M2249" t="str">
        <f>VLOOKUP(D2249,StateLookup!A:A,1,FALSE)</f>
        <v>Rhode Island</v>
      </c>
    </row>
    <row r="2250" spans="1:13" x14ac:dyDescent="0.25">
      <c r="A2250" t="str">
        <f t="shared" si="35"/>
        <v>43901Rhode Island</v>
      </c>
      <c r="B2250" t="s">
        <v>147</v>
      </c>
      <c r="C2250" t="s">
        <v>148</v>
      </c>
      <c r="D2250" t="s">
        <v>102</v>
      </c>
      <c r="F2250" s="6">
        <v>43901</v>
      </c>
      <c r="G2250">
        <v>7</v>
      </c>
      <c r="H2250">
        <v>5</v>
      </c>
      <c r="I2250">
        <v>56</v>
      </c>
      <c r="J2250">
        <v>-7</v>
      </c>
      <c r="K2250">
        <v>-3</v>
      </c>
      <c r="L2250">
        <v>1</v>
      </c>
      <c r="M2250" t="str">
        <f>VLOOKUP(D2250,StateLookup!A:A,1,FALSE)</f>
        <v>Rhode Island</v>
      </c>
    </row>
    <row r="2251" spans="1:13" x14ac:dyDescent="0.25">
      <c r="A2251" t="str">
        <f t="shared" si="35"/>
        <v>43902Rhode Island</v>
      </c>
      <c r="B2251" t="s">
        <v>147</v>
      </c>
      <c r="C2251" t="s">
        <v>148</v>
      </c>
      <c r="D2251" t="s">
        <v>102</v>
      </c>
      <c r="F2251" s="6">
        <v>43902</v>
      </c>
      <c r="G2251">
        <v>6</v>
      </c>
      <c r="H2251">
        <v>24</v>
      </c>
      <c r="I2251">
        <v>33</v>
      </c>
      <c r="J2251">
        <v>-9</v>
      </c>
      <c r="K2251">
        <v>-1</v>
      </c>
      <c r="L2251">
        <v>1</v>
      </c>
      <c r="M2251" t="str">
        <f>VLOOKUP(D2251,StateLookup!A:A,1,FALSE)</f>
        <v>Rhode Island</v>
      </c>
    </row>
    <row r="2252" spans="1:13" x14ac:dyDescent="0.25">
      <c r="A2252" t="str">
        <f t="shared" si="35"/>
        <v>43903Rhode Island</v>
      </c>
      <c r="B2252" t="s">
        <v>147</v>
      </c>
      <c r="C2252" t="s">
        <v>148</v>
      </c>
      <c r="D2252" t="s">
        <v>102</v>
      </c>
      <c r="F2252" s="6">
        <v>43903</v>
      </c>
      <c r="G2252">
        <v>-1</v>
      </c>
      <c r="H2252">
        <v>34</v>
      </c>
      <c r="I2252">
        <v>-10</v>
      </c>
      <c r="J2252">
        <v>-21</v>
      </c>
      <c r="K2252">
        <v>-3</v>
      </c>
      <c r="L2252">
        <v>4</v>
      </c>
      <c r="M2252" t="str">
        <f>VLOOKUP(D2252,StateLookup!A:A,1,FALSE)</f>
        <v>Rhode Island</v>
      </c>
    </row>
    <row r="2253" spans="1:13" x14ac:dyDescent="0.25">
      <c r="A2253" t="str">
        <f t="shared" si="35"/>
        <v>43904Rhode Island</v>
      </c>
      <c r="B2253" t="s">
        <v>147</v>
      </c>
      <c r="C2253" t="s">
        <v>148</v>
      </c>
      <c r="D2253" t="s">
        <v>102</v>
      </c>
      <c r="F2253" s="6">
        <v>43904</v>
      </c>
      <c r="G2253">
        <v>-9</v>
      </c>
      <c r="H2253">
        <v>20</v>
      </c>
      <c r="I2253">
        <v>98</v>
      </c>
      <c r="J2253">
        <v>-16</v>
      </c>
      <c r="K2253">
        <v>-4</v>
      </c>
      <c r="L2253">
        <v>3</v>
      </c>
      <c r="M2253" t="str">
        <f>VLOOKUP(D2253,StateLookup!A:A,1,FALSE)</f>
        <v>Rhode Island</v>
      </c>
    </row>
    <row r="2254" spans="1:13" x14ac:dyDescent="0.25">
      <c r="A2254" t="str">
        <f t="shared" si="35"/>
        <v>43905Rhode Island</v>
      </c>
      <c r="B2254" t="s">
        <v>147</v>
      </c>
      <c r="C2254" t="s">
        <v>148</v>
      </c>
      <c r="D2254" t="s">
        <v>102</v>
      </c>
      <c r="F2254" s="6">
        <v>43905</v>
      </c>
      <c r="G2254">
        <v>-13</v>
      </c>
      <c r="H2254">
        <v>6</v>
      </c>
      <c r="I2254">
        <v>81</v>
      </c>
      <c r="J2254">
        <v>-21</v>
      </c>
      <c r="K2254">
        <v>-5</v>
      </c>
      <c r="L2254">
        <v>4</v>
      </c>
      <c r="M2254" t="str">
        <f>VLOOKUP(D2254,StateLookup!A:A,1,FALSE)</f>
        <v>Rhode Island</v>
      </c>
    </row>
    <row r="2255" spans="1:13" x14ac:dyDescent="0.25">
      <c r="A2255" t="str">
        <f t="shared" si="35"/>
        <v>43906Rhode Island</v>
      </c>
      <c r="B2255" t="s">
        <v>147</v>
      </c>
      <c r="C2255" t="s">
        <v>148</v>
      </c>
      <c r="D2255" t="s">
        <v>102</v>
      </c>
      <c r="F2255" s="6">
        <v>43906</v>
      </c>
      <c r="G2255">
        <v>-8</v>
      </c>
      <c r="H2255">
        <v>20</v>
      </c>
      <c r="I2255">
        <v>41</v>
      </c>
      <c r="J2255">
        <v>-32</v>
      </c>
      <c r="K2255">
        <v>-22</v>
      </c>
      <c r="L2255">
        <v>9</v>
      </c>
      <c r="M2255" t="str">
        <f>VLOOKUP(D2255,StateLookup!A:A,1,FALSE)</f>
        <v>Rhode Island</v>
      </c>
    </row>
    <row r="2256" spans="1:13" x14ac:dyDescent="0.25">
      <c r="A2256" t="str">
        <f t="shared" si="35"/>
        <v>43907Rhode Island</v>
      </c>
      <c r="B2256" t="s">
        <v>147</v>
      </c>
      <c r="C2256" t="s">
        <v>148</v>
      </c>
      <c r="D2256" t="s">
        <v>102</v>
      </c>
      <c r="F2256" s="6">
        <v>43907</v>
      </c>
      <c r="G2256">
        <v>-31</v>
      </c>
      <c r="H2256">
        <v>5</v>
      </c>
      <c r="I2256">
        <v>-9</v>
      </c>
      <c r="J2256">
        <v>-40</v>
      </c>
      <c r="K2256">
        <v>-31</v>
      </c>
      <c r="L2256">
        <v>14</v>
      </c>
      <c r="M2256" t="str">
        <f>VLOOKUP(D2256,StateLookup!A:A,1,FALSE)</f>
        <v>Rhode Island</v>
      </c>
    </row>
    <row r="2257" spans="1:13" x14ac:dyDescent="0.25">
      <c r="A2257" t="str">
        <f t="shared" si="35"/>
        <v>43908Rhode Island</v>
      </c>
      <c r="B2257" t="s">
        <v>147</v>
      </c>
      <c r="C2257" t="s">
        <v>148</v>
      </c>
      <c r="D2257" t="s">
        <v>102</v>
      </c>
      <c r="F2257" s="6">
        <v>43908</v>
      </c>
      <c r="G2257">
        <v>-28</v>
      </c>
      <c r="H2257">
        <v>3</v>
      </c>
      <c r="I2257">
        <v>107</v>
      </c>
      <c r="J2257">
        <v>-41</v>
      </c>
      <c r="K2257">
        <v>-33</v>
      </c>
      <c r="L2257">
        <v>14</v>
      </c>
      <c r="M2257" t="str">
        <f>VLOOKUP(D2257,StateLookup!A:A,1,FALSE)</f>
        <v>Rhode Island</v>
      </c>
    </row>
    <row r="2258" spans="1:13" x14ac:dyDescent="0.25">
      <c r="A2258" t="str">
        <f t="shared" si="35"/>
        <v>43909Rhode Island</v>
      </c>
      <c r="B2258" t="s">
        <v>147</v>
      </c>
      <c r="C2258" t="s">
        <v>148</v>
      </c>
      <c r="D2258" t="s">
        <v>102</v>
      </c>
      <c r="F2258" s="6">
        <v>43909</v>
      </c>
      <c r="G2258">
        <v>-36</v>
      </c>
      <c r="H2258">
        <v>-1</v>
      </c>
      <c r="I2258">
        <v>-16</v>
      </c>
      <c r="J2258">
        <v>-53</v>
      </c>
      <c r="K2258">
        <v>-36</v>
      </c>
      <c r="L2258">
        <v>17</v>
      </c>
      <c r="M2258" t="str">
        <f>VLOOKUP(D2258,StateLookup!A:A,1,FALSE)</f>
        <v>Rhode Island</v>
      </c>
    </row>
    <row r="2259" spans="1:13" x14ac:dyDescent="0.25">
      <c r="A2259" t="str">
        <f t="shared" si="35"/>
        <v>43910Rhode Island</v>
      </c>
      <c r="B2259" t="s">
        <v>147</v>
      </c>
      <c r="C2259" t="s">
        <v>148</v>
      </c>
      <c r="D2259" t="s">
        <v>102</v>
      </c>
      <c r="F2259" s="6">
        <v>43910</v>
      </c>
      <c r="G2259">
        <v>-32</v>
      </c>
      <c r="H2259">
        <v>10</v>
      </c>
      <c r="I2259">
        <v>55</v>
      </c>
      <c r="J2259">
        <v>-47</v>
      </c>
      <c r="K2259">
        <v>-35</v>
      </c>
      <c r="L2259">
        <v>18</v>
      </c>
      <c r="M2259" t="str">
        <f>VLOOKUP(D2259,StateLookup!A:A,1,FALSE)</f>
        <v>Rhode Island</v>
      </c>
    </row>
    <row r="2260" spans="1:13" x14ac:dyDescent="0.25">
      <c r="A2260" t="str">
        <f t="shared" si="35"/>
        <v>43911Rhode Island</v>
      </c>
      <c r="B2260" t="s">
        <v>147</v>
      </c>
      <c r="C2260" t="s">
        <v>148</v>
      </c>
      <c r="D2260" t="s">
        <v>102</v>
      </c>
      <c r="F2260" s="6">
        <v>43911</v>
      </c>
      <c r="G2260">
        <v>-39</v>
      </c>
      <c r="H2260">
        <v>0</v>
      </c>
      <c r="I2260">
        <v>146</v>
      </c>
      <c r="J2260">
        <v>-43</v>
      </c>
      <c r="K2260">
        <v>-25</v>
      </c>
      <c r="L2260">
        <v>11</v>
      </c>
      <c r="M2260" t="str">
        <f>VLOOKUP(D2260,StateLookup!A:A,1,FALSE)</f>
        <v>Rhode Island</v>
      </c>
    </row>
    <row r="2261" spans="1:13" x14ac:dyDescent="0.25">
      <c r="A2261" t="str">
        <f t="shared" si="35"/>
        <v>43912Rhode Island</v>
      </c>
      <c r="B2261" t="s">
        <v>147</v>
      </c>
      <c r="C2261" t="s">
        <v>148</v>
      </c>
      <c r="D2261" t="s">
        <v>102</v>
      </c>
      <c r="F2261" s="6">
        <v>43912</v>
      </c>
      <c r="G2261">
        <v>-42</v>
      </c>
      <c r="H2261">
        <v>-16</v>
      </c>
      <c r="I2261">
        <v>62</v>
      </c>
      <c r="J2261">
        <v>-51</v>
      </c>
      <c r="K2261">
        <v>-28</v>
      </c>
      <c r="L2261">
        <v>11</v>
      </c>
      <c r="M2261" t="str">
        <f>VLOOKUP(D2261,StateLookup!A:A,1,FALSE)</f>
        <v>Rhode Island</v>
      </c>
    </row>
    <row r="2262" spans="1:13" x14ac:dyDescent="0.25">
      <c r="A2262" t="str">
        <f t="shared" si="35"/>
        <v>43913Rhode Island</v>
      </c>
      <c r="B2262" t="s">
        <v>147</v>
      </c>
      <c r="C2262" t="s">
        <v>148</v>
      </c>
      <c r="D2262" t="s">
        <v>102</v>
      </c>
      <c r="F2262" s="6">
        <v>43913</v>
      </c>
      <c r="G2262">
        <v>-42</v>
      </c>
      <c r="H2262">
        <v>-17</v>
      </c>
      <c r="I2262">
        <v>-22</v>
      </c>
      <c r="J2262">
        <v>-59</v>
      </c>
      <c r="K2262">
        <v>-40</v>
      </c>
      <c r="L2262">
        <v>18</v>
      </c>
      <c r="M2262" t="str">
        <f>VLOOKUP(D2262,StateLookup!A:A,1,FALSE)</f>
        <v>Rhode Island</v>
      </c>
    </row>
    <row r="2263" spans="1:13" x14ac:dyDescent="0.25">
      <c r="A2263" t="str">
        <f t="shared" si="35"/>
        <v>43914Rhode Island</v>
      </c>
      <c r="B2263" t="s">
        <v>147</v>
      </c>
      <c r="C2263" t="s">
        <v>148</v>
      </c>
      <c r="D2263" t="s">
        <v>102</v>
      </c>
      <c r="F2263" s="6">
        <v>43914</v>
      </c>
      <c r="G2263">
        <v>-40</v>
      </c>
      <c r="H2263">
        <v>-14</v>
      </c>
      <c r="I2263">
        <v>65</v>
      </c>
      <c r="J2263">
        <v>-55</v>
      </c>
      <c r="K2263">
        <v>-44</v>
      </c>
      <c r="L2263">
        <v>19</v>
      </c>
      <c r="M2263" t="str">
        <f>VLOOKUP(D2263,StateLookup!A:A,1,FALSE)</f>
        <v>Rhode Island</v>
      </c>
    </row>
    <row r="2264" spans="1:13" x14ac:dyDescent="0.25">
      <c r="A2264" t="str">
        <f t="shared" si="35"/>
        <v>43915Rhode Island</v>
      </c>
      <c r="B2264" t="s">
        <v>147</v>
      </c>
      <c r="C2264" t="s">
        <v>148</v>
      </c>
      <c r="D2264" t="s">
        <v>102</v>
      </c>
      <c r="F2264" s="6">
        <v>43915</v>
      </c>
      <c r="G2264">
        <v>-43</v>
      </c>
      <c r="H2264">
        <v>-19</v>
      </c>
      <c r="I2264">
        <v>-4</v>
      </c>
      <c r="J2264">
        <v>-59</v>
      </c>
      <c r="K2264">
        <v>-46</v>
      </c>
      <c r="L2264">
        <v>21</v>
      </c>
      <c r="M2264" t="str">
        <f>VLOOKUP(D2264,StateLookup!A:A,1,FALSE)</f>
        <v>Rhode Island</v>
      </c>
    </row>
    <row r="2265" spans="1:13" x14ac:dyDescent="0.25">
      <c r="A2265" t="str">
        <f t="shared" si="35"/>
        <v>43916Rhode Island</v>
      </c>
      <c r="B2265" t="s">
        <v>147</v>
      </c>
      <c r="C2265" t="s">
        <v>148</v>
      </c>
      <c r="D2265" t="s">
        <v>102</v>
      </c>
      <c r="F2265" s="6">
        <v>43916</v>
      </c>
      <c r="G2265">
        <v>-38</v>
      </c>
      <c r="H2265">
        <v>-11</v>
      </c>
      <c r="I2265">
        <v>139</v>
      </c>
      <c r="J2265">
        <v>-55</v>
      </c>
      <c r="K2265">
        <v>-45</v>
      </c>
      <c r="L2265">
        <v>19</v>
      </c>
      <c r="M2265" t="str">
        <f>VLOOKUP(D2265,StateLookup!A:A,1,FALSE)</f>
        <v>Rhode Island</v>
      </c>
    </row>
    <row r="2266" spans="1:13" x14ac:dyDescent="0.25">
      <c r="A2266" t="str">
        <f t="shared" si="35"/>
        <v>43917Rhode Island</v>
      </c>
      <c r="B2266" t="s">
        <v>147</v>
      </c>
      <c r="C2266" t="s">
        <v>148</v>
      </c>
      <c r="D2266" t="s">
        <v>102</v>
      </c>
      <c r="F2266" s="6">
        <v>43917</v>
      </c>
      <c r="G2266">
        <v>-39</v>
      </c>
      <c r="H2266">
        <v>-14</v>
      </c>
      <c r="I2266">
        <v>136</v>
      </c>
      <c r="J2266">
        <v>-54</v>
      </c>
      <c r="K2266">
        <v>-44</v>
      </c>
      <c r="L2266">
        <v>21</v>
      </c>
      <c r="M2266" t="str">
        <f>VLOOKUP(D2266,StateLookup!A:A,1,FALSE)</f>
        <v>Rhode Island</v>
      </c>
    </row>
    <row r="2267" spans="1:13" x14ac:dyDescent="0.25">
      <c r="A2267" t="str">
        <f t="shared" si="35"/>
        <v>43918Rhode Island</v>
      </c>
      <c r="B2267" t="s">
        <v>147</v>
      </c>
      <c r="C2267" t="s">
        <v>148</v>
      </c>
      <c r="D2267" t="s">
        <v>102</v>
      </c>
      <c r="F2267" s="6">
        <v>43918</v>
      </c>
      <c r="G2267">
        <v>-46</v>
      </c>
      <c r="H2267">
        <v>-16</v>
      </c>
      <c r="I2267">
        <v>99</v>
      </c>
      <c r="J2267">
        <v>-55</v>
      </c>
      <c r="K2267">
        <v>-35</v>
      </c>
      <c r="L2267">
        <v>14</v>
      </c>
      <c r="M2267" t="str">
        <f>VLOOKUP(D2267,StateLookup!A:A,1,FALSE)</f>
        <v>Rhode Island</v>
      </c>
    </row>
    <row r="2268" spans="1:13" x14ac:dyDescent="0.25">
      <c r="A2268" t="str">
        <f t="shared" si="35"/>
        <v>43919Rhode Island</v>
      </c>
      <c r="B2268" t="s">
        <v>147</v>
      </c>
      <c r="C2268" t="s">
        <v>148</v>
      </c>
      <c r="D2268" t="s">
        <v>102</v>
      </c>
      <c r="F2268" s="6">
        <v>43919</v>
      </c>
      <c r="G2268">
        <v>-55</v>
      </c>
      <c r="H2268">
        <v>-30</v>
      </c>
      <c r="I2268">
        <v>-50</v>
      </c>
      <c r="J2268">
        <v>-67</v>
      </c>
      <c r="K2268">
        <v>-37</v>
      </c>
      <c r="L2268">
        <v>14</v>
      </c>
      <c r="M2268" t="str">
        <f>VLOOKUP(D2268,StateLookup!A:A,1,FALSE)</f>
        <v>Rhode Island</v>
      </c>
    </row>
    <row r="2269" spans="1:13" x14ac:dyDescent="0.25">
      <c r="A2269" t="str">
        <f t="shared" si="35"/>
        <v>43920Rhode Island</v>
      </c>
      <c r="B2269" t="s">
        <v>147</v>
      </c>
      <c r="C2269" t="s">
        <v>148</v>
      </c>
      <c r="D2269" t="s">
        <v>102</v>
      </c>
      <c r="F2269" s="6">
        <v>43920</v>
      </c>
      <c r="G2269">
        <v>-45</v>
      </c>
      <c r="H2269">
        <v>-22</v>
      </c>
      <c r="I2269">
        <v>5</v>
      </c>
      <c r="J2269">
        <v>-62</v>
      </c>
      <c r="K2269">
        <v>-47</v>
      </c>
      <c r="L2269">
        <v>20</v>
      </c>
      <c r="M2269" t="str">
        <f>VLOOKUP(D2269,StateLookup!A:A,1,FALSE)</f>
        <v>Rhode Island</v>
      </c>
    </row>
    <row r="2270" spans="1:13" x14ac:dyDescent="0.25">
      <c r="A2270" t="str">
        <f t="shared" si="35"/>
        <v>43921Rhode Island</v>
      </c>
      <c r="B2270" t="s">
        <v>147</v>
      </c>
      <c r="C2270" t="s">
        <v>148</v>
      </c>
      <c r="D2270" t="s">
        <v>102</v>
      </c>
      <c r="F2270" s="6">
        <v>43921</v>
      </c>
      <c r="G2270">
        <v>-41</v>
      </c>
      <c r="H2270">
        <v>-19</v>
      </c>
      <c r="I2270">
        <v>64</v>
      </c>
      <c r="J2270">
        <v>-57</v>
      </c>
      <c r="K2270">
        <v>-49</v>
      </c>
      <c r="L2270">
        <v>21</v>
      </c>
      <c r="M2270" t="str">
        <f>VLOOKUP(D2270,StateLookup!A:A,1,FALSE)</f>
        <v>Rhode Island</v>
      </c>
    </row>
    <row r="2271" spans="1:13" x14ac:dyDescent="0.25">
      <c r="A2271" t="str">
        <f t="shared" si="35"/>
        <v>43922Rhode Island</v>
      </c>
      <c r="B2271" t="s">
        <v>147</v>
      </c>
      <c r="C2271" t="s">
        <v>148</v>
      </c>
      <c r="D2271" t="s">
        <v>102</v>
      </c>
      <c r="F2271" s="6">
        <v>43922</v>
      </c>
      <c r="G2271">
        <v>-41</v>
      </c>
      <c r="H2271">
        <v>-12</v>
      </c>
      <c r="I2271">
        <v>12</v>
      </c>
      <c r="J2271">
        <v>-58</v>
      </c>
      <c r="K2271">
        <v>-49</v>
      </c>
      <c r="L2271">
        <v>21</v>
      </c>
      <c r="M2271" t="str">
        <f>VLOOKUP(D2271,StateLookup!A:A,1,FALSE)</f>
        <v>Rhode Island</v>
      </c>
    </row>
    <row r="2272" spans="1:13" x14ac:dyDescent="0.25">
      <c r="A2272" t="str">
        <f t="shared" si="35"/>
        <v>43923Rhode Island</v>
      </c>
      <c r="B2272" t="s">
        <v>147</v>
      </c>
      <c r="C2272" t="s">
        <v>148</v>
      </c>
      <c r="D2272" t="s">
        <v>102</v>
      </c>
      <c r="F2272" s="6">
        <v>43923</v>
      </c>
      <c r="G2272">
        <v>-44</v>
      </c>
      <c r="H2272">
        <v>-14</v>
      </c>
      <c r="I2272">
        <v>-5</v>
      </c>
      <c r="J2272">
        <v>-62</v>
      </c>
      <c r="K2272">
        <v>-50</v>
      </c>
      <c r="L2272">
        <v>22</v>
      </c>
      <c r="M2272" t="str">
        <f>VLOOKUP(D2272,StateLookup!A:A,1,FALSE)</f>
        <v>Rhode Island</v>
      </c>
    </row>
    <row r="2273" spans="1:13" x14ac:dyDescent="0.25">
      <c r="A2273" t="str">
        <f t="shared" si="35"/>
        <v>43924Rhode Island</v>
      </c>
      <c r="B2273" t="s">
        <v>147</v>
      </c>
      <c r="C2273" t="s">
        <v>148</v>
      </c>
      <c r="D2273" t="s">
        <v>102</v>
      </c>
      <c r="F2273" s="6">
        <v>43924</v>
      </c>
      <c r="G2273">
        <v>-49</v>
      </c>
      <c r="H2273">
        <v>-16</v>
      </c>
      <c r="I2273">
        <v>-49</v>
      </c>
      <c r="J2273">
        <v>-64</v>
      </c>
      <c r="K2273">
        <v>-50</v>
      </c>
      <c r="L2273">
        <v>26</v>
      </c>
      <c r="M2273" t="str">
        <f>VLOOKUP(D2273,StateLookup!A:A,1,FALSE)</f>
        <v>Rhode Island</v>
      </c>
    </row>
    <row r="2274" spans="1:13" x14ac:dyDescent="0.25">
      <c r="A2274" t="str">
        <f t="shared" si="35"/>
        <v>43925Rhode Island</v>
      </c>
      <c r="B2274" t="s">
        <v>147</v>
      </c>
      <c r="C2274" t="s">
        <v>148</v>
      </c>
      <c r="D2274" t="s">
        <v>102</v>
      </c>
      <c r="F2274" s="6">
        <v>43925</v>
      </c>
      <c r="G2274">
        <v>-50</v>
      </c>
      <c r="H2274">
        <v>-16</v>
      </c>
      <c r="I2274">
        <v>22</v>
      </c>
      <c r="J2274">
        <v>-58</v>
      </c>
      <c r="K2274">
        <v>-38</v>
      </c>
      <c r="L2274">
        <v>15</v>
      </c>
      <c r="M2274" t="str">
        <f>VLOOKUP(D2274,StateLookup!A:A,1,FALSE)</f>
        <v>Rhode Island</v>
      </c>
    </row>
    <row r="2275" spans="1:13" x14ac:dyDescent="0.25">
      <c r="A2275" t="str">
        <f t="shared" si="35"/>
        <v>43926Rhode Island</v>
      </c>
      <c r="B2275" t="s">
        <v>147</v>
      </c>
      <c r="C2275" t="s">
        <v>148</v>
      </c>
      <c r="D2275" t="s">
        <v>102</v>
      </c>
      <c r="F2275" s="6">
        <v>43926</v>
      </c>
      <c r="G2275">
        <v>-50</v>
      </c>
      <c r="H2275">
        <v>-25</v>
      </c>
      <c r="I2275">
        <v>4</v>
      </c>
      <c r="J2275">
        <v>-59</v>
      </c>
      <c r="K2275">
        <v>-37</v>
      </c>
      <c r="L2275">
        <v>13</v>
      </c>
      <c r="M2275" t="str">
        <f>VLOOKUP(D2275,StateLookup!A:A,1,FALSE)</f>
        <v>Rhode Island</v>
      </c>
    </row>
    <row r="2276" spans="1:13" x14ac:dyDescent="0.25">
      <c r="A2276" t="str">
        <f t="shared" si="35"/>
        <v>43927Rhode Island</v>
      </c>
      <c r="B2276" t="s">
        <v>147</v>
      </c>
      <c r="C2276" t="s">
        <v>148</v>
      </c>
      <c r="D2276" t="s">
        <v>102</v>
      </c>
      <c r="F2276" s="6">
        <v>43927</v>
      </c>
      <c r="G2276">
        <v>-39</v>
      </c>
      <c r="H2276">
        <v>-17</v>
      </c>
      <c r="I2276">
        <v>79</v>
      </c>
      <c r="J2276">
        <v>-58</v>
      </c>
      <c r="K2276">
        <v>-50</v>
      </c>
      <c r="L2276">
        <v>19</v>
      </c>
      <c r="M2276" t="str">
        <f>VLOOKUP(D2276,StateLookup!A:A,1,FALSE)</f>
        <v>Rhode Island</v>
      </c>
    </row>
    <row r="2277" spans="1:13" x14ac:dyDescent="0.25">
      <c r="A2277" t="str">
        <f t="shared" si="35"/>
        <v>43928Rhode Island</v>
      </c>
      <c r="B2277" t="s">
        <v>147</v>
      </c>
      <c r="C2277" t="s">
        <v>148</v>
      </c>
      <c r="D2277" t="s">
        <v>102</v>
      </c>
      <c r="F2277" s="6">
        <v>43928</v>
      </c>
      <c r="G2277">
        <v>-40</v>
      </c>
      <c r="H2277">
        <v>-17</v>
      </c>
      <c r="I2277">
        <v>65</v>
      </c>
      <c r="J2277">
        <v>-60</v>
      </c>
      <c r="K2277">
        <v>-52</v>
      </c>
      <c r="L2277">
        <v>21</v>
      </c>
      <c r="M2277" t="str">
        <f>VLOOKUP(D2277,StateLookup!A:A,1,FALSE)</f>
        <v>Rhode Island</v>
      </c>
    </row>
    <row r="2278" spans="1:13" x14ac:dyDescent="0.25">
      <c r="A2278" t="str">
        <f t="shared" si="35"/>
        <v>43929Rhode Island</v>
      </c>
      <c r="B2278" t="s">
        <v>147</v>
      </c>
      <c r="C2278" t="s">
        <v>148</v>
      </c>
      <c r="D2278" t="s">
        <v>102</v>
      </c>
      <c r="F2278" s="6">
        <v>43929</v>
      </c>
      <c r="G2278">
        <v>-46</v>
      </c>
      <c r="H2278">
        <v>-19</v>
      </c>
      <c r="I2278">
        <v>-15</v>
      </c>
      <c r="J2278">
        <v>-64</v>
      </c>
      <c r="K2278">
        <v>-53</v>
      </c>
      <c r="L2278">
        <v>23</v>
      </c>
      <c r="M2278" t="str">
        <f>VLOOKUP(D2278,StateLookup!A:A,1,FALSE)</f>
        <v>Rhode Island</v>
      </c>
    </row>
    <row r="2279" spans="1:13" x14ac:dyDescent="0.25">
      <c r="A2279" t="str">
        <f t="shared" si="35"/>
        <v>43930Rhode Island</v>
      </c>
      <c r="B2279" t="s">
        <v>147</v>
      </c>
      <c r="C2279" t="s">
        <v>148</v>
      </c>
      <c r="D2279" t="s">
        <v>102</v>
      </c>
      <c r="F2279" s="6">
        <v>43930</v>
      </c>
      <c r="G2279">
        <v>-49</v>
      </c>
      <c r="H2279">
        <v>-22</v>
      </c>
      <c r="I2279">
        <v>-30</v>
      </c>
      <c r="J2279">
        <v>-68</v>
      </c>
      <c r="K2279">
        <v>-54</v>
      </c>
      <c r="L2279">
        <v>24</v>
      </c>
      <c r="M2279" t="str">
        <f>VLOOKUP(D2279,StateLookup!A:A,1,FALSE)</f>
        <v>Rhode Island</v>
      </c>
    </row>
    <row r="2280" spans="1:13" x14ac:dyDescent="0.25">
      <c r="A2280" t="str">
        <f t="shared" si="35"/>
        <v>43931Rhode Island</v>
      </c>
      <c r="B2280" t="s">
        <v>147</v>
      </c>
      <c r="C2280" t="s">
        <v>148</v>
      </c>
      <c r="D2280" t="s">
        <v>102</v>
      </c>
      <c r="F2280" s="6">
        <v>43931</v>
      </c>
      <c r="G2280">
        <v>-44</v>
      </c>
      <c r="H2280">
        <v>-10</v>
      </c>
      <c r="I2280">
        <v>-10</v>
      </c>
      <c r="J2280">
        <v>-63</v>
      </c>
      <c r="K2280">
        <v>-54</v>
      </c>
      <c r="L2280">
        <v>25</v>
      </c>
      <c r="M2280" t="str">
        <f>VLOOKUP(D2280,StateLookup!A:A,1,FALSE)</f>
        <v>Rhode Island</v>
      </c>
    </row>
    <row r="2281" spans="1:13" x14ac:dyDescent="0.25">
      <c r="A2281" t="str">
        <f t="shared" si="35"/>
        <v>43932Rhode Island</v>
      </c>
      <c r="B2281" t="s">
        <v>147</v>
      </c>
      <c r="C2281" t="s">
        <v>148</v>
      </c>
      <c r="D2281" t="s">
        <v>102</v>
      </c>
      <c r="F2281" s="6">
        <v>43932</v>
      </c>
      <c r="G2281">
        <v>-45</v>
      </c>
      <c r="H2281">
        <v>-4</v>
      </c>
      <c r="I2281">
        <v>45</v>
      </c>
      <c r="J2281">
        <v>-57</v>
      </c>
      <c r="K2281">
        <v>-40</v>
      </c>
      <c r="L2281">
        <v>15</v>
      </c>
      <c r="M2281" t="str">
        <f>VLOOKUP(D2281,StateLookup!A:A,1,FALSE)</f>
        <v>Rhode Island</v>
      </c>
    </row>
    <row r="2282" spans="1:13" x14ac:dyDescent="0.25">
      <c r="A2282" t="str">
        <f t="shared" si="35"/>
        <v>43876South Carolina</v>
      </c>
      <c r="B2282" t="s">
        <v>147</v>
      </c>
      <c r="C2282" t="s">
        <v>148</v>
      </c>
      <c r="D2282" t="s">
        <v>103</v>
      </c>
      <c r="F2282" s="6">
        <v>43876</v>
      </c>
      <c r="G2282">
        <v>7</v>
      </c>
      <c r="H2282">
        <v>3</v>
      </c>
      <c r="I2282">
        <v>39</v>
      </c>
      <c r="J2282">
        <v>5</v>
      </c>
      <c r="K2282">
        <v>0</v>
      </c>
      <c r="L2282">
        <v>-1</v>
      </c>
      <c r="M2282" t="str">
        <f>VLOOKUP(D2282,StateLookup!A:A,1,FALSE)</f>
        <v>South Carolina</v>
      </c>
    </row>
    <row r="2283" spans="1:13" x14ac:dyDescent="0.25">
      <c r="A2283" t="str">
        <f t="shared" si="35"/>
        <v>43877South Carolina</v>
      </c>
      <c r="B2283" t="s">
        <v>147</v>
      </c>
      <c r="C2283" t="s">
        <v>148</v>
      </c>
      <c r="D2283" t="s">
        <v>103</v>
      </c>
      <c r="F2283" s="6">
        <v>43877</v>
      </c>
      <c r="G2283">
        <v>3</v>
      </c>
      <c r="H2283">
        <v>-1</v>
      </c>
      <c r="I2283">
        <v>-9</v>
      </c>
      <c r="J2283">
        <v>11</v>
      </c>
      <c r="K2283">
        <v>-1</v>
      </c>
      <c r="L2283">
        <v>0</v>
      </c>
      <c r="M2283" t="str">
        <f>VLOOKUP(D2283,StateLookup!A:A,1,FALSE)</f>
        <v>South Carolina</v>
      </c>
    </row>
    <row r="2284" spans="1:13" x14ac:dyDescent="0.25">
      <c r="A2284" t="str">
        <f t="shared" si="35"/>
        <v>43878South Carolina</v>
      </c>
      <c r="B2284" t="s">
        <v>147</v>
      </c>
      <c r="C2284" t="s">
        <v>148</v>
      </c>
      <c r="D2284" t="s">
        <v>103</v>
      </c>
      <c r="F2284" s="6">
        <v>43878</v>
      </c>
      <c r="G2284">
        <v>6</v>
      </c>
      <c r="H2284">
        <v>2</v>
      </c>
      <c r="I2284">
        <v>37</v>
      </c>
      <c r="J2284">
        <v>8</v>
      </c>
      <c r="K2284">
        <v>-15</v>
      </c>
      <c r="L2284">
        <v>3</v>
      </c>
      <c r="M2284" t="str">
        <f>VLOOKUP(D2284,StateLookup!A:A,1,FALSE)</f>
        <v>South Carolina</v>
      </c>
    </row>
    <row r="2285" spans="1:13" x14ac:dyDescent="0.25">
      <c r="A2285" t="str">
        <f t="shared" si="35"/>
        <v>43879South Carolina</v>
      </c>
      <c r="B2285" t="s">
        <v>147</v>
      </c>
      <c r="C2285" t="s">
        <v>148</v>
      </c>
      <c r="D2285" t="s">
        <v>103</v>
      </c>
      <c r="F2285" s="6">
        <v>43879</v>
      </c>
      <c r="G2285">
        <v>-1</v>
      </c>
      <c r="H2285">
        <v>-1</v>
      </c>
      <c r="I2285">
        <v>-11</v>
      </c>
      <c r="J2285">
        <v>2</v>
      </c>
      <c r="K2285">
        <v>1</v>
      </c>
      <c r="L2285">
        <v>2</v>
      </c>
      <c r="M2285" t="str">
        <f>VLOOKUP(D2285,StateLookup!A:A,1,FALSE)</f>
        <v>South Carolina</v>
      </c>
    </row>
    <row r="2286" spans="1:13" x14ac:dyDescent="0.25">
      <c r="A2286" t="str">
        <f t="shared" si="35"/>
        <v>43880South Carolina</v>
      </c>
      <c r="B2286" t="s">
        <v>147</v>
      </c>
      <c r="C2286" t="s">
        <v>148</v>
      </c>
      <c r="D2286" t="s">
        <v>103</v>
      </c>
      <c r="F2286" s="6">
        <v>43880</v>
      </c>
      <c r="G2286">
        <v>1</v>
      </c>
      <c r="H2286">
        <v>0</v>
      </c>
      <c r="I2286">
        <v>-13</v>
      </c>
      <c r="J2286">
        <v>1</v>
      </c>
      <c r="K2286">
        <v>0</v>
      </c>
      <c r="L2286">
        <v>1</v>
      </c>
      <c r="M2286" t="str">
        <f>VLOOKUP(D2286,StateLookup!A:A,1,FALSE)</f>
        <v>South Carolina</v>
      </c>
    </row>
    <row r="2287" spans="1:13" x14ac:dyDescent="0.25">
      <c r="A2287" t="str">
        <f t="shared" si="35"/>
        <v>43881South Carolina</v>
      </c>
      <c r="B2287" t="s">
        <v>147</v>
      </c>
      <c r="C2287" t="s">
        <v>148</v>
      </c>
      <c r="D2287" t="s">
        <v>103</v>
      </c>
      <c r="F2287" s="6">
        <v>43881</v>
      </c>
      <c r="G2287">
        <v>-7</v>
      </c>
      <c r="H2287">
        <v>-5</v>
      </c>
      <c r="I2287">
        <v>-29</v>
      </c>
      <c r="J2287">
        <v>-1</v>
      </c>
      <c r="K2287">
        <v>-1</v>
      </c>
      <c r="L2287">
        <v>4</v>
      </c>
      <c r="M2287" t="str">
        <f>VLOOKUP(D2287,StateLookup!A:A,1,FALSE)</f>
        <v>South Carolina</v>
      </c>
    </row>
    <row r="2288" spans="1:13" x14ac:dyDescent="0.25">
      <c r="A2288" t="str">
        <f t="shared" si="35"/>
        <v>43882South Carolina</v>
      </c>
      <c r="B2288" t="s">
        <v>147</v>
      </c>
      <c r="C2288" t="s">
        <v>148</v>
      </c>
      <c r="D2288" t="s">
        <v>103</v>
      </c>
      <c r="F2288" s="6">
        <v>43882</v>
      </c>
      <c r="G2288">
        <v>2</v>
      </c>
      <c r="H2288">
        <v>-2</v>
      </c>
      <c r="I2288">
        <v>-7</v>
      </c>
      <c r="J2288">
        <v>5</v>
      </c>
      <c r="K2288">
        <v>-2</v>
      </c>
      <c r="L2288">
        <v>1</v>
      </c>
      <c r="M2288" t="str">
        <f>VLOOKUP(D2288,StateLookup!A:A,1,FALSE)</f>
        <v>South Carolina</v>
      </c>
    </row>
    <row r="2289" spans="1:13" x14ac:dyDescent="0.25">
      <c r="A2289" t="str">
        <f t="shared" si="35"/>
        <v>43883South Carolina</v>
      </c>
      <c r="B2289" t="s">
        <v>147</v>
      </c>
      <c r="C2289" t="s">
        <v>148</v>
      </c>
      <c r="D2289" t="s">
        <v>103</v>
      </c>
      <c r="F2289" s="6">
        <v>43883</v>
      </c>
      <c r="G2289">
        <v>5</v>
      </c>
      <c r="H2289">
        <v>1</v>
      </c>
      <c r="I2289">
        <v>27</v>
      </c>
      <c r="J2289">
        <v>7</v>
      </c>
      <c r="K2289">
        <v>3</v>
      </c>
      <c r="L2289">
        <v>-1</v>
      </c>
      <c r="M2289" t="str">
        <f>VLOOKUP(D2289,StateLookup!A:A,1,FALSE)</f>
        <v>South Carolina</v>
      </c>
    </row>
    <row r="2290" spans="1:13" x14ac:dyDescent="0.25">
      <c r="A2290" t="str">
        <f t="shared" si="35"/>
        <v>43884South Carolina</v>
      </c>
      <c r="B2290" t="s">
        <v>147</v>
      </c>
      <c r="C2290" t="s">
        <v>148</v>
      </c>
      <c r="D2290" t="s">
        <v>103</v>
      </c>
      <c r="F2290" s="6">
        <v>43884</v>
      </c>
      <c r="G2290">
        <v>5</v>
      </c>
      <c r="H2290">
        <v>1</v>
      </c>
      <c r="I2290">
        <v>17</v>
      </c>
      <c r="J2290">
        <v>12</v>
      </c>
      <c r="K2290">
        <v>3</v>
      </c>
      <c r="L2290">
        <v>-1</v>
      </c>
      <c r="M2290" t="str">
        <f>VLOOKUP(D2290,StateLookup!A:A,1,FALSE)</f>
        <v>South Carolina</v>
      </c>
    </row>
    <row r="2291" spans="1:13" x14ac:dyDescent="0.25">
      <c r="A2291" t="str">
        <f t="shared" si="35"/>
        <v>43885South Carolina</v>
      </c>
      <c r="B2291" t="s">
        <v>147</v>
      </c>
      <c r="C2291" t="s">
        <v>148</v>
      </c>
      <c r="D2291" t="s">
        <v>103</v>
      </c>
      <c r="F2291" s="6">
        <v>43885</v>
      </c>
      <c r="G2291">
        <v>-1</v>
      </c>
      <c r="H2291">
        <v>-2</v>
      </c>
      <c r="I2291">
        <v>-8</v>
      </c>
      <c r="J2291">
        <v>-1</v>
      </c>
      <c r="K2291">
        <v>3</v>
      </c>
      <c r="L2291">
        <v>1</v>
      </c>
      <c r="M2291" t="str">
        <f>VLOOKUP(D2291,StateLookup!A:A,1,FALSE)</f>
        <v>South Carolina</v>
      </c>
    </row>
    <row r="2292" spans="1:13" x14ac:dyDescent="0.25">
      <c r="A2292" t="str">
        <f t="shared" si="35"/>
        <v>43886South Carolina</v>
      </c>
      <c r="B2292" t="s">
        <v>147</v>
      </c>
      <c r="C2292" t="s">
        <v>148</v>
      </c>
      <c r="D2292" t="s">
        <v>103</v>
      </c>
      <c r="F2292" s="6">
        <v>43886</v>
      </c>
      <c r="G2292">
        <v>6</v>
      </c>
      <c r="H2292">
        <v>1</v>
      </c>
      <c r="I2292">
        <v>-1</v>
      </c>
      <c r="J2292">
        <v>3</v>
      </c>
      <c r="K2292">
        <v>2</v>
      </c>
      <c r="L2292">
        <v>1</v>
      </c>
      <c r="M2292" t="str">
        <f>VLOOKUP(D2292,StateLookup!A:A,1,FALSE)</f>
        <v>South Carolina</v>
      </c>
    </row>
    <row r="2293" spans="1:13" x14ac:dyDescent="0.25">
      <c r="A2293" t="str">
        <f t="shared" si="35"/>
        <v>43887South Carolina</v>
      </c>
      <c r="B2293" t="s">
        <v>147</v>
      </c>
      <c r="C2293" t="s">
        <v>148</v>
      </c>
      <c r="D2293" t="s">
        <v>103</v>
      </c>
      <c r="F2293" s="6">
        <v>43887</v>
      </c>
      <c r="G2293">
        <v>10</v>
      </c>
      <c r="H2293">
        <v>2</v>
      </c>
      <c r="I2293">
        <v>-7</v>
      </c>
      <c r="J2293">
        <v>8</v>
      </c>
      <c r="K2293">
        <v>2</v>
      </c>
      <c r="L2293">
        <v>-1</v>
      </c>
      <c r="M2293" t="str">
        <f>VLOOKUP(D2293,StateLookup!A:A,1,FALSE)</f>
        <v>South Carolina</v>
      </c>
    </row>
    <row r="2294" spans="1:13" x14ac:dyDescent="0.25">
      <c r="A2294" t="str">
        <f t="shared" si="35"/>
        <v>43888South Carolina</v>
      </c>
      <c r="B2294" t="s">
        <v>147</v>
      </c>
      <c r="C2294" t="s">
        <v>148</v>
      </c>
      <c r="D2294" t="s">
        <v>103</v>
      </c>
      <c r="F2294" s="6">
        <v>43888</v>
      </c>
      <c r="G2294">
        <v>13</v>
      </c>
      <c r="H2294">
        <v>5</v>
      </c>
      <c r="I2294">
        <v>9</v>
      </c>
      <c r="J2294">
        <v>13</v>
      </c>
      <c r="K2294">
        <v>2</v>
      </c>
      <c r="L2294">
        <v>-1</v>
      </c>
      <c r="M2294" t="str">
        <f>VLOOKUP(D2294,StateLookup!A:A,1,FALSE)</f>
        <v>South Carolina</v>
      </c>
    </row>
    <row r="2295" spans="1:13" x14ac:dyDescent="0.25">
      <c r="A2295" t="str">
        <f t="shared" si="35"/>
        <v>43889South Carolina</v>
      </c>
      <c r="B2295" t="s">
        <v>147</v>
      </c>
      <c r="C2295" t="s">
        <v>148</v>
      </c>
      <c r="D2295" t="s">
        <v>103</v>
      </c>
      <c r="F2295" s="6">
        <v>43889</v>
      </c>
      <c r="G2295">
        <v>12</v>
      </c>
      <c r="H2295">
        <v>5</v>
      </c>
      <c r="I2295">
        <v>11</v>
      </c>
      <c r="J2295">
        <v>15</v>
      </c>
      <c r="K2295">
        <v>1</v>
      </c>
      <c r="L2295">
        <v>-2</v>
      </c>
      <c r="M2295" t="str">
        <f>VLOOKUP(D2295,StateLookup!A:A,1,FALSE)</f>
        <v>South Carolina</v>
      </c>
    </row>
    <row r="2296" spans="1:13" x14ac:dyDescent="0.25">
      <c r="A2296" t="str">
        <f t="shared" si="35"/>
        <v>43890South Carolina</v>
      </c>
      <c r="B2296" t="s">
        <v>147</v>
      </c>
      <c r="C2296" t="s">
        <v>148</v>
      </c>
      <c r="D2296" t="s">
        <v>103</v>
      </c>
      <c r="F2296" s="6">
        <v>43890</v>
      </c>
      <c r="G2296">
        <v>15</v>
      </c>
      <c r="H2296">
        <v>8</v>
      </c>
      <c r="I2296">
        <v>39</v>
      </c>
      <c r="J2296">
        <v>15</v>
      </c>
      <c r="K2296">
        <v>3</v>
      </c>
      <c r="L2296">
        <v>-3</v>
      </c>
      <c r="M2296" t="str">
        <f>VLOOKUP(D2296,StateLookup!A:A,1,FALSE)</f>
        <v>South Carolina</v>
      </c>
    </row>
    <row r="2297" spans="1:13" x14ac:dyDescent="0.25">
      <c r="A2297" t="str">
        <f t="shared" si="35"/>
        <v>43891South Carolina</v>
      </c>
      <c r="B2297" t="s">
        <v>147</v>
      </c>
      <c r="C2297" t="s">
        <v>148</v>
      </c>
      <c r="D2297" t="s">
        <v>103</v>
      </c>
      <c r="F2297" s="6">
        <v>43891</v>
      </c>
      <c r="G2297">
        <v>16</v>
      </c>
      <c r="H2297">
        <v>8</v>
      </c>
      <c r="I2297">
        <v>25</v>
      </c>
      <c r="J2297">
        <v>25</v>
      </c>
      <c r="K2297">
        <v>3</v>
      </c>
      <c r="L2297">
        <v>-2</v>
      </c>
      <c r="M2297" t="str">
        <f>VLOOKUP(D2297,StateLookup!A:A,1,FALSE)</f>
        <v>South Carolina</v>
      </c>
    </row>
    <row r="2298" spans="1:13" x14ac:dyDescent="0.25">
      <c r="A2298" t="str">
        <f t="shared" si="35"/>
        <v>43892South Carolina</v>
      </c>
      <c r="B2298" t="s">
        <v>147</v>
      </c>
      <c r="C2298" t="s">
        <v>148</v>
      </c>
      <c r="D2298" t="s">
        <v>103</v>
      </c>
      <c r="F2298" s="6">
        <v>43892</v>
      </c>
      <c r="G2298">
        <v>10</v>
      </c>
      <c r="H2298">
        <v>6</v>
      </c>
      <c r="I2298">
        <v>20</v>
      </c>
      <c r="J2298">
        <v>8</v>
      </c>
      <c r="K2298">
        <v>4</v>
      </c>
      <c r="L2298">
        <v>-1</v>
      </c>
      <c r="M2298" t="str">
        <f>VLOOKUP(D2298,StateLookup!A:A,1,FALSE)</f>
        <v>South Carolina</v>
      </c>
    </row>
    <row r="2299" spans="1:13" x14ac:dyDescent="0.25">
      <c r="A2299" t="str">
        <f t="shared" si="35"/>
        <v>43893South Carolina</v>
      </c>
      <c r="B2299" t="s">
        <v>147</v>
      </c>
      <c r="C2299" t="s">
        <v>148</v>
      </c>
      <c r="D2299" t="s">
        <v>103</v>
      </c>
      <c r="F2299" s="6">
        <v>43893</v>
      </c>
      <c r="G2299">
        <v>10</v>
      </c>
      <c r="H2299">
        <v>8</v>
      </c>
      <c r="I2299">
        <v>3</v>
      </c>
      <c r="J2299">
        <v>4</v>
      </c>
      <c r="K2299">
        <v>2</v>
      </c>
      <c r="L2299">
        <v>0</v>
      </c>
      <c r="M2299" t="str">
        <f>VLOOKUP(D2299,StateLookup!A:A,1,FALSE)</f>
        <v>South Carolina</v>
      </c>
    </row>
    <row r="2300" spans="1:13" x14ac:dyDescent="0.25">
      <c r="A2300" t="str">
        <f t="shared" si="35"/>
        <v>43894South Carolina</v>
      </c>
      <c r="B2300" t="s">
        <v>147</v>
      </c>
      <c r="C2300" t="s">
        <v>148</v>
      </c>
      <c r="D2300" t="s">
        <v>103</v>
      </c>
      <c r="F2300" s="6">
        <v>43894</v>
      </c>
      <c r="G2300">
        <v>7</v>
      </c>
      <c r="H2300">
        <v>3</v>
      </c>
      <c r="I2300">
        <v>-11</v>
      </c>
      <c r="J2300">
        <v>5</v>
      </c>
      <c r="K2300">
        <v>1</v>
      </c>
      <c r="L2300">
        <v>1</v>
      </c>
      <c r="M2300" t="str">
        <f>VLOOKUP(D2300,StateLookup!A:A,1,FALSE)</f>
        <v>South Carolina</v>
      </c>
    </row>
    <row r="2301" spans="1:13" x14ac:dyDescent="0.25">
      <c r="A2301" t="str">
        <f t="shared" si="35"/>
        <v>43895South Carolina</v>
      </c>
      <c r="B2301" t="s">
        <v>147</v>
      </c>
      <c r="C2301" t="s">
        <v>148</v>
      </c>
      <c r="D2301" t="s">
        <v>103</v>
      </c>
      <c r="F2301" s="6">
        <v>43895</v>
      </c>
      <c r="G2301">
        <v>2</v>
      </c>
      <c r="H2301">
        <v>-2</v>
      </c>
      <c r="I2301">
        <v>-25</v>
      </c>
      <c r="J2301">
        <v>2</v>
      </c>
      <c r="K2301">
        <v>-1</v>
      </c>
      <c r="L2301">
        <v>3</v>
      </c>
      <c r="M2301" t="str">
        <f>VLOOKUP(D2301,StateLookup!A:A,1,FALSE)</f>
        <v>South Carolina</v>
      </c>
    </row>
    <row r="2302" spans="1:13" x14ac:dyDescent="0.25">
      <c r="A2302" t="str">
        <f t="shared" si="35"/>
        <v>43896South Carolina</v>
      </c>
      <c r="B2302" t="s">
        <v>147</v>
      </c>
      <c r="C2302" t="s">
        <v>148</v>
      </c>
      <c r="D2302" t="s">
        <v>103</v>
      </c>
      <c r="F2302" s="6">
        <v>43896</v>
      </c>
      <c r="G2302">
        <v>9</v>
      </c>
      <c r="H2302">
        <v>5</v>
      </c>
      <c r="I2302">
        <v>21</v>
      </c>
      <c r="J2302">
        <v>12</v>
      </c>
      <c r="K2302">
        <v>2</v>
      </c>
      <c r="L2302">
        <v>-2</v>
      </c>
      <c r="M2302" t="str">
        <f>VLOOKUP(D2302,StateLookup!A:A,1,FALSE)</f>
        <v>South Carolina</v>
      </c>
    </row>
    <row r="2303" spans="1:13" x14ac:dyDescent="0.25">
      <c r="A2303" t="str">
        <f t="shared" si="35"/>
        <v>43897South Carolina</v>
      </c>
      <c r="B2303" t="s">
        <v>147</v>
      </c>
      <c r="C2303" t="s">
        <v>148</v>
      </c>
      <c r="D2303" t="s">
        <v>103</v>
      </c>
      <c r="F2303" s="6">
        <v>43897</v>
      </c>
      <c r="G2303">
        <v>11</v>
      </c>
      <c r="H2303">
        <v>7</v>
      </c>
      <c r="I2303">
        <v>53</v>
      </c>
      <c r="J2303">
        <v>18</v>
      </c>
      <c r="K2303">
        <v>3</v>
      </c>
      <c r="L2303">
        <v>-2</v>
      </c>
      <c r="M2303" t="str">
        <f>VLOOKUP(D2303,StateLookup!A:A,1,FALSE)</f>
        <v>South Carolina</v>
      </c>
    </row>
    <row r="2304" spans="1:13" x14ac:dyDescent="0.25">
      <c r="A2304" t="str">
        <f t="shared" si="35"/>
        <v>43898South Carolina</v>
      </c>
      <c r="B2304" t="s">
        <v>147</v>
      </c>
      <c r="C2304" t="s">
        <v>148</v>
      </c>
      <c r="D2304" t="s">
        <v>103</v>
      </c>
      <c r="F2304" s="6">
        <v>43898</v>
      </c>
      <c r="G2304">
        <v>12</v>
      </c>
      <c r="H2304">
        <v>7</v>
      </c>
      <c r="I2304">
        <v>38</v>
      </c>
      <c r="J2304">
        <v>24</v>
      </c>
      <c r="K2304">
        <v>2</v>
      </c>
      <c r="L2304">
        <v>-1</v>
      </c>
      <c r="M2304" t="str">
        <f>VLOOKUP(D2304,StateLookup!A:A,1,FALSE)</f>
        <v>South Carolina</v>
      </c>
    </row>
    <row r="2305" spans="1:13" x14ac:dyDescent="0.25">
      <c r="A2305" t="str">
        <f t="shared" si="35"/>
        <v>43899South Carolina</v>
      </c>
      <c r="B2305" t="s">
        <v>147</v>
      </c>
      <c r="C2305" t="s">
        <v>148</v>
      </c>
      <c r="D2305" t="s">
        <v>103</v>
      </c>
      <c r="F2305" s="6">
        <v>43899</v>
      </c>
      <c r="G2305">
        <v>9</v>
      </c>
      <c r="H2305">
        <v>8</v>
      </c>
      <c r="I2305">
        <v>53</v>
      </c>
      <c r="J2305">
        <v>7</v>
      </c>
      <c r="K2305">
        <v>2</v>
      </c>
      <c r="L2305">
        <v>-1</v>
      </c>
      <c r="M2305" t="str">
        <f>VLOOKUP(D2305,StateLookup!A:A,1,FALSE)</f>
        <v>South Carolina</v>
      </c>
    </row>
    <row r="2306" spans="1:13" x14ac:dyDescent="0.25">
      <c r="A2306" t="str">
        <f t="shared" si="35"/>
        <v>43900South Carolina</v>
      </c>
      <c r="B2306" t="s">
        <v>147</v>
      </c>
      <c r="C2306" t="s">
        <v>148</v>
      </c>
      <c r="D2306" t="s">
        <v>103</v>
      </c>
      <c r="F2306" s="6">
        <v>43900</v>
      </c>
      <c r="G2306">
        <v>9</v>
      </c>
      <c r="H2306">
        <v>9</v>
      </c>
      <c r="I2306">
        <v>34</v>
      </c>
      <c r="J2306">
        <v>8</v>
      </c>
      <c r="K2306">
        <v>1</v>
      </c>
      <c r="L2306">
        <v>0</v>
      </c>
      <c r="M2306" t="str">
        <f>VLOOKUP(D2306,StateLookup!A:A,1,FALSE)</f>
        <v>South Carolina</v>
      </c>
    </row>
    <row r="2307" spans="1:13" x14ac:dyDescent="0.25">
      <c r="A2307" t="str">
        <f t="shared" ref="A2307:A2370" si="36">F2307&amp;D2307</f>
        <v>43901South Carolina</v>
      </c>
      <c r="B2307" t="s">
        <v>147</v>
      </c>
      <c r="C2307" t="s">
        <v>148</v>
      </c>
      <c r="D2307" t="s">
        <v>103</v>
      </c>
      <c r="F2307" s="6">
        <v>43901</v>
      </c>
      <c r="G2307">
        <v>10</v>
      </c>
      <c r="H2307">
        <v>7</v>
      </c>
      <c r="I2307">
        <v>43</v>
      </c>
      <c r="J2307">
        <v>10</v>
      </c>
      <c r="K2307">
        <v>1</v>
      </c>
      <c r="L2307">
        <v>-1</v>
      </c>
      <c r="M2307" t="str">
        <f>VLOOKUP(D2307,StateLookup!A:A,1,FALSE)</f>
        <v>South Carolina</v>
      </c>
    </row>
    <row r="2308" spans="1:13" x14ac:dyDescent="0.25">
      <c r="A2308" t="str">
        <f t="shared" si="36"/>
        <v>43902South Carolina</v>
      </c>
      <c r="B2308" t="s">
        <v>147</v>
      </c>
      <c r="C2308" t="s">
        <v>148</v>
      </c>
      <c r="D2308" t="s">
        <v>103</v>
      </c>
      <c r="F2308" s="6">
        <v>43902</v>
      </c>
      <c r="G2308">
        <v>11</v>
      </c>
      <c r="H2308">
        <v>15</v>
      </c>
      <c r="I2308">
        <v>43</v>
      </c>
      <c r="J2308">
        <v>11</v>
      </c>
      <c r="K2308">
        <v>0</v>
      </c>
      <c r="L2308">
        <v>-1</v>
      </c>
      <c r="M2308" t="str">
        <f>VLOOKUP(D2308,StateLookup!A:A,1,FALSE)</f>
        <v>South Carolina</v>
      </c>
    </row>
    <row r="2309" spans="1:13" x14ac:dyDescent="0.25">
      <c r="A2309" t="str">
        <f t="shared" si="36"/>
        <v>43903South Carolina</v>
      </c>
      <c r="B2309" t="s">
        <v>147</v>
      </c>
      <c r="C2309" t="s">
        <v>148</v>
      </c>
      <c r="D2309" t="s">
        <v>103</v>
      </c>
      <c r="F2309" s="6">
        <v>43903</v>
      </c>
      <c r="G2309">
        <v>8</v>
      </c>
      <c r="H2309">
        <v>22</v>
      </c>
      <c r="I2309">
        <v>41</v>
      </c>
      <c r="J2309">
        <v>10</v>
      </c>
      <c r="K2309">
        <v>-2</v>
      </c>
      <c r="L2309">
        <v>-1</v>
      </c>
      <c r="M2309" t="str">
        <f>VLOOKUP(D2309,StateLookup!A:A,1,FALSE)</f>
        <v>South Carolina</v>
      </c>
    </row>
    <row r="2310" spans="1:13" x14ac:dyDescent="0.25">
      <c r="A2310" t="str">
        <f t="shared" si="36"/>
        <v>43904South Carolina</v>
      </c>
      <c r="B2310" t="s">
        <v>147</v>
      </c>
      <c r="C2310" t="s">
        <v>148</v>
      </c>
      <c r="D2310" t="s">
        <v>103</v>
      </c>
      <c r="F2310" s="6">
        <v>43904</v>
      </c>
      <c r="G2310">
        <v>4</v>
      </c>
      <c r="H2310">
        <v>18</v>
      </c>
      <c r="I2310">
        <v>64</v>
      </c>
      <c r="J2310">
        <v>10</v>
      </c>
      <c r="K2310">
        <v>1</v>
      </c>
      <c r="L2310">
        <v>0</v>
      </c>
      <c r="M2310" t="str">
        <f>VLOOKUP(D2310,StateLookup!A:A,1,FALSE)</f>
        <v>South Carolina</v>
      </c>
    </row>
    <row r="2311" spans="1:13" x14ac:dyDescent="0.25">
      <c r="A2311" t="str">
        <f t="shared" si="36"/>
        <v>43905South Carolina</v>
      </c>
      <c r="B2311" t="s">
        <v>147</v>
      </c>
      <c r="C2311" t="s">
        <v>148</v>
      </c>
      <c r="D2311" t="s">
        <v>103</v>
      </c>
      <c r="F2311" s="6">
        <v>43905</v>
      </c>
      <c r="G2311">
        <v>2</v>
      </c>
      <c r="H2311">
        <v>23</v>
      </c>
      <c r="I2311">
        <v>15</v>
      </c>
      <c r="J2311">
        <v>16</v>
      </c>
      <c r="K2311">
        <v>-3</v>
      </c>
      <c r="L2311">
        <v>1</v>
      </c>
      <c r="M2311" t="str">
        <f>VLOOKUP(D2311,StateLookup!A:A,1,FALSE)</f>
        <v>South Carolina</v>
      </c>
    </row>
    <row r="2312" spans="1:13" x14ac:dyDescent="0.25">
      <c r="A2312" t="str">
        <f t="shared" si="36"/>
        <v>43906South Carolina</v>
      </c>
      <c r="B2312" t="s">
        <v>147</v>
      </c>
      <c r="C2312" t="s">
        <v>148</v>
      </c>
      <c r="D2312" t="s">
        <v>103</v>
      </c>
      <c r="F2312" s="6">
        <v>43906</v>
      </c>
      <c r="G2312">
        <v>-1</v>
      </c>
      <c r="H2312">
        <v>24</v>
      </c>
      <c r="I2312">
        <v>13</v>
      </c>
      <c r="J2312">
        <v>-1</v>
      </c>
      <c r="K2312">
        <v>-10</v>
      </c>
      <c r="L2312">
        <v>4</v>
      </c>
      <c r="M2312" t="str">
        <f>VLOOKUP(D2312,StateLookup!A:A,1,FALSE)</f>
        <v>South Carolina</v>
      </c>
    </row>
    <row r="2313" spans="1:13" x14ac:dyDescent="0.25">
      <c r="A2313" t="str">
        <f t="shared" si="36"/>
        <v>43907South Carolina</v>
      </c>
      <c r="B2313" t="s">
        <v>147</v>
      </c>
      <c r="C2313" t="s">
        <v>148</v>
      </c>
      <c r="D2313" t="s">
        <v>103</v>
      </c>
      <c r="F2313" s="6">
        <v>43907</v>
      </c>
      <c r="G2313">
        <v>-8</v>
      </c>
      <c r="H2313">
        <v>17</v>
      </c>
      <c r="I2313">
        <v>6</v>
      </c>
      <c r="J2313">
        <v>-2</v>
      </c>
      <c r="K2313">
        <v>-15</v>
      </c>
      <c r="L2313">
        <v>7</v>
      </c>
      <c r="M2313" t="str">
        <f>VLOOKUP(D2313,StateLookup!A:A,1,FALSE)</f>
        <v>South Carolina</v>
      </c>
    </row>
    <row r="2314" spans="1:13" x14ac:dyDescent="0.25">
      <c r="A2314" t="str">
        <f t="shared" si="36"/>
        <v>43908South Carolina</v>
      </c>
      <c r="B2314" t="s">
        <v>147</v>
      </c>
      <c r="C2314" t="s">
        <v>148</v>
      </c>
      <c r="D2314" t="s">
        <v>103</v>
      </c>
      <c r="F2314" s="6">
        <v>43908</v>
      </c>
      <c r="G2314">
        <v>-19</v>
      </c>
      <c r="H2314">
        <v>11</v>
      </c>
      <c r="I2314">
        <v>10</v>
      </c>
      <c r="J2314">
        <v>-4</v>
      </c>
      <c r="K2314">
        <v>-21</v>
      </c>
      <c r="L2314">
        <v>9</v>
      </c>
      <c r="M2314" t="str">
        <f>VLOOKUP(D2314,StateLookup!A:A,1,FALSE)</f>
        <v>South Carolina</v>
      </c>
    </row>
    <row r="2315" spans="1:13" x14ac:dyDescent="0.25">
      <c r="A2315" t="str">
        <f t="shared" si="36"/>
        <v>43909South Carolina</v>
      </c>
      <c r="B2315" t="s">
        <v>147</v>
      </c>
      <c r="C2315" t="s">
        <v>148</v>
      </c>
      <c r="D2315" t="s">
        <v>103</v>
      </c>
      <c r="F2315" s="6">
        <v>43909</v>
      </c>
      <c r="G2315">
        <v>-22</v>
      </c>
      <c r="H2315">
        <v>10</v>
      </c>
      <c r="I2315">
        <v>32</v>
      </c>
      <c r="J2315">
        <v>-9</v>
      </c>
      <c r="K2315">
        <v>-23</v>
      </c>
      <c r="L2315">
        <v>10</v>
      </c>
      <c r="M2315" t="str">
        <f>VLOOKUP(D2315,StateLookup!A:A,1,FALSE)</f>
        <v>South Carolina</v>
      </c>
    </row>
    <row r="2316" spans="1:13" x14ac:dyDescent="0.25">
      <c r="A2316" t="str">
        <f t="shared" si="36"/>
        <v>43910South Carolina</v>
      </c>
      <c r="B2316" t="s">
        <v>147</v>
      </c>
      <c r="C2316" t="s">
        <v>148</v>
      </c>
      <c r="D2316" t="s">
        <v>103</v>
      </c>
      <c r="F2316" s="6">
        <v>43910</v>
      </c>
      <c r="G2316">
        <v>-25</v>
      </c>
      <c r="H2316">
        <v>10</v>
      </c>
      <c r="I2316">
        <v>31</v>
      </c>
      <c r="J2316">
        <v>-13</v>
      </c>
      <c r="K2316">
        <v>-26</v>
      </c>
      <c r="L2316">
        <v>10</v>
      </c>
      <c r="M2316" t="str">
        <f>VLOOKUP(D2316,StateLookup!A:A,1,FALSE)</f>
        <v>South Carolina</v>
      </c>
    </row>
    <row r="2317" spans="1:13" x14ac:dyDescent="0.25">
      <c r="A2317" t="str">
        <f t="shared" si="36"/>
        <v>43911South Carolina</v>
      </c>
      <c r="B2317" t="s">
        <v>147</v>
      </c>
      <c r="C2317" t="s">
        <v>148</v>
      </c>
      <c r="D2317" t="s">
        <v>103</v>
      </c>
      <c r="F2317" s="6">
        <v>43911</v>
      </c>
      <c r="G2317">
        <v>-32</v>
      </c>
      <c r="H2317">
        <v>4</v>
      </c>
      <c r="I2317">
        <v>39</v>
      </c>
      <c r="J2317">
        <v>-16</v>
      </c>
      <c r="K2317">
        <v>-17</v>
      </c>
      <c r="L2317">
        <v>7</v>
      </c>
      <c r="M2317" t="str">
        <f>VLOOKUP(D2317,StateLookup!A:A,1,FALSE)</f>
        <v>South Carolina</v>
      </c>
    </row>
    <row r="2318" spans="1:13" x14ac:dyDescent="0.25">
      <c r="A2318" t="str">
        <f t="shared" si="36"/>
        <v>43912South Carolina</v>
      </c>
      <c r="B2318" t="s">
        <v>147</v>
      </c>
      <c r="C2318" t="s">
        <v>148</v>
      </c>
      <c r="D2318" t="s">
        <v>103</v>
      </c>
      <c r="F2318" s="6">
        <v>43912</v>
      </c>
      <c r="G2318">
        <v>-39</v>
      </c>
      <c r="H2318">
        <v>-9</v>
      </c>
      <c r="I2318">
        <v>-22</v>
      </c>
      <c r="J2318">
        <v>-23</v>
      </c>
      <c r="K2318">
        <v>-28</v>
      </c>
      <c r="L2318">
        <v>9</v>
      </c>
      <c r="M2318" t="str">
        <f>VLOOKUP(D2318,StateLookup!A:A,1,FALSE)</f>
        <v>South Carolina</v>
      </c>
    </row>
    <row r="2319" spans="1:13" x14ac:dyDescent="0.25">
      <c r="A2319" t="str">
        <f t="shared" si="36"/>
        <v>43913South Carolina</v>
      </c>
      <c r="B2319" t="s">
        <v>147</v>
      </c>
      <c r="C2319" t="s">
        <v>148</v>
      </c>
      <c r="D2319" t="s">
        <v>103</v>
      </c>
      <c r="F2319" s="6">
        <v>43913</v>
      </c>
      <c r="G2319">
        <v>-34</v>
      </c>
      <c r="H2319">
        <v>-7</v>
      </c>
      <c r="I2319">
        <v>-21</v>
      </c>
      <c r="J2319">
        <v>-25</v>
      </c>
      <c r="K2319">
        <v>-30</v>
      </c>
      <c r="L2319">
        <v>13</v>
      </c>
      <c r="M2319" t="str">
        <f>VLOOKUP(D2319,StateLookup!A:A,1,FALSE)</f>
        <v>South Carolina</v>
      </c>
    </row>
    <row r="2320" spans="1:13" x14ac:dyDescent="0.25">
      <c r="A2320" t="str">
        <f t="shared" si="36"/>
        <v>43914South Carolina</v>
      </c>
      <c r="B2320" t="s">
        <v>147</v>
      </c>
      <c r="C2320" t="s">
        <v>148</v>
      </c>
      <c r="D2320" t="s">
        <v>103</v>
      </c>
      <c r="F2320" s="6">
        <v>43914</v>
      </c>
      <c r="G2320">
        <v>-36</v>
      </c>
      <c r="H2320">
        <v>-9</v>
      </c>
      <c r="I2320">
        <v>-28</v>
      </c>
      <c r="J2320">
        <v>-23</v>
      </c>
      <c r="K2320">
        <v>-33</v>
      </c>
      <c r="L2320">
        <v>16</v>
      </c>
      <c r="M2320" t="str">
        <f>VLOOKUP(D2320,StateLookup!A:A,1,FALSE)</f>
        <v>South Carolina</v>
      </c>
    </row>
    <row r="2321" spans="1:13" x14ac:dyDescent="0.25">
      <c r="A2321" t="str">
        <f t="shared" si="36"/>
        <v>43915South Carolina</v>
      </c>
      <c r="B2321" t="s">
        <v>147</v>
      </c>
      <c r="C2321" t="s">
        <v>148</v>
      </c>
      <c r="D2321" t="s">
        <v>103</v>
      </c>
      <c r="F2321" s="6">
        <v>43915</v>
      </c>
      <c r="G2321">
        <v>-30</v>
      </c>
      <c r="H2321">
        <v>-5</v>
      </c>
      <c r="I2321">
        <v>-2</v>
      </c>
      <c r="J2321">
        <v>-21</v>
      </c>
      <c r="K2321">
        <v>-34</v>
      </c>
      <c r="L2321">
        <v>14</v>
      </c>
      <c r="M2321" t="str">
        <f>VLOOKUP(D2321,StateLookup!A:A,1,FALSE)</f>
        <v>South Carolina</v>
      </c>
    </row>
    <row r="2322" spans="1:13" x14ac:dyDescent="0.25">
      <c r="A2322" t="str">
        <f t="shared" si="36"/>
        <v>43916South Carolina</v>
      </c>
      <c r="B2322" t="s">
        <v>147</v>
      </c>
      <c r="C2322" t="s">
        <v>148</v>
      </c>
      <c r="D2322" t="s">
        <v>103</v>
      </c>
      <c r="F2322" s="6">
        <v>43916</v>
      </c>
      <c r="G2322">
        <v>-31</v>
      </c>
      <c r="H2322">
        <v>-6</v>
      </c>
      <c r="I2322">
        <v>-5</v>
      </c>
      <c r="J2322">
        <v>-24</v>
      </c>
      <c r="K2322">
        <v>-35</v>
      </c>
      <c r="L2322">
        <v>15</v>
      </c>
      <c r="M2322" t="str">
        <f>VLOOKUP(D2322,StateLookup!A:A,1,FALSE)</f>
        <v>South Carolina</v>
      </c>
    </row>
    <row r="2323" spans="1:13" x14ac:dyDescent="0.25">
      <c r="A2323" t="str">
        <f t="shared" si="36"/>
        <v>43917South Carolina</v>
      </c>
      <c r="B2323" t="s">
        <v>147</v>
      </c>
      <c r="C2323" t="s">
        <v>148</v>
      </c>
      <c r="D2323" t="s">
        <v>103</v>
      </c>
      <c r="F2323" s="6">
        <v>43917</v>
      </c>
      <c r="G2323">
        <v>-32</v>
      </c>
      <c r="H2323">
        <v>-6</v>
      </c>
      <c r="I2323">
        <v>6</v>
      </c>
      <c r="J2323">
        <v>-27</v>
      </c>
      <c r="K2323">
        <v>-35</v>
      </c>
      <c r="L2323">
        <v>14</v>
      </c>
      <c r="M2323" t="str">
        <f>VLOOKUP(D2323,StateLookup!A:A,1,FALSE)</f>
        <v>South Carolina</v>
      </c>
    </row>
    <row r="2324" spans="1:13" x14ac:dyDescent="0.25">
      <c r="A2324" t="str">
        <f t="shared" si="36"/>
        <v>43918South Carolina</v>
      </c>
      <c r="B2324" t="s">
        <v>147</v>
      </c>
      <c r="C2324" t="s">
        <v>148</v>
      </c>
      <c r="D2324" t="s">
        <v>103</v>
      </c>
      <c r="F2324" s="6">
        <v>43918</v>
      </c>
      <c r="G2324">
        <v>-35</v>
      </c>
      <c r="H2324">
        <v>-4</v>
      </c>
      <c r="I2324">
        <v>12</v>
      </c>
      <c r="J2324">
        <v>-32</v>
      </c>
      <c r="K2324">
        <v>-25</v>
      </c>
      <c r="L2324">
        <v>9</v>
      </c>
      <c r="M2324" t="str">
        <f>VLOOKUP(D2324,StateLookup!A:A,1,FALSE)</f>
        <v>South Carolina</v>
      </c>
    </row>
    <row r="2325" spans="1:13" x14ac:dyDescent="0.25">
      <c r="A2325" t="str">
        <f t="shared" si="36"/>
        <v>43919South Carolina</v>
      </c>
      <c r="B2325" t="s">
        <v>147</v>
      </c>
      <c r="C2325" t="s">
        <v>148</v>
      </c>
      <c r="D2325" t="s">
        <v>103</v>
      </c>
      <c r="F2325" s="6">
        <v>43919</v>
      </c>
      <c r="G2325">
        <v>-38</v>
      </c>
      <c r="H2325">
        <v>-11</v>
      </c>
      <c r="I2325">
        <v>-4</v>
      </c>
      <c r="J2325">
        <v>-34</v>
      </c>
      <c r="K2325">
        <v>-34</v>
      </c>
      <c r="L2325">
        <v>9</v>
      </c>
      <c r="M2325" t="str">
        <f>VLOOKUP(D2325,StateLookup!A:A,1,FALSE)</f>
        <v>South Carolina</v>
      </c>
    </row>
    <row r="2326" spans="1:13" x14ac:dyDescent="0.25">
      <c r="A2326" t="str">
        <f t="shared" si="36"/>
        <v>43920South Carolina</v>
      </c>
      <c r="B2326" t="s">
        <v>147</v>
      </c>
      <c r="C2326" t="s">
        <v>148</v>
      </c>
      <c r="D2326" t="s">
        <v>103</v>
      </c>
      <c r="F2326" s="6">
        <v>43920</v>
      </c>
      <c r="G2326">
        <v>-30</v>
      </c>
      <c r="H2326">
        <v>-8</v>
      </c>
      <c r="I2326">
        <v>-1</v>
      </c>
      <c r="J2326">
        <v>-30</v>
      </c>
      <c r="K2326">
        <v>-36</v>
      </c>
      <c r="L2326">
        <v>13</v>
      </c>
      <c r="M2326" t="str">
        <f>VLOOKUP(D2326,StateLookup!A:A,1,FALSE)</f>
        <v>South Carolina</v>
      </c>
    </row>
    <row r="2327" spans="1:13" x14ac:dyDescent="0.25">
      <c r="A2327" t="str">
        <f t="shared" si="36"/>
        <v>43921South Carolina</v>
      </c>
      <c r="B2327" t="s">
        <v>147</v>
      </c>
      <c r="C2327" t="s">
        <v>148</v>
      </c>
      <c r="D2327" t="s">
        <v>103</v>
      </c>
      <c r="F2327" s="6">
        <v>43921</v>
      </c>
      <c r="G2327">
        <v>-32</v>
      </c>
      <c r="H2327">
        <v>-6</v>
      </c>
      <c r="I2327">
        <v>-30</v>
      </c>
      <c r="J2327">
        <v>-27</v>
      </c>
      <c r="K2327">
        <v>-39</v>
      </c>
      <c r="L2327">
        <v>16</v>
      </c>
      <c r="M2327" t="str">
        <f>VLOOKUP(D2327,StateLookup!A:A,1,FALSE)</f>
        <v>South Carolina</v>
      </c>
    </row>
    <row r="2328" spans="1:13" x14ac:dyDescent="0.25">
      <c r="A2328" t="str">
        <f t="shared" si="36"/>
        <v>43922South Carolina</v>
      </c>
      <c r="B2328" t="s">
        <v>147</v>
      </c>
      <c r="C2328" t="s">
        <v>148</v>
      </c>
      <c r="D2328" t="s">
        <v>103</v>
      </c>
      <c r="F2328" s="6">
        <v>43922</v>
      </c>
      <c r="G2328">
        <v>-30</v>
      </c>
      <c r="H2328">
        <v>-3</v>
      </c>
      <c r="I2328">
        <v>-26</v>
      </c>
      <c r="J2328">
        <v>-26</v>
      </c>
      <c r="K2328">
        <v>-40</v>
      </c>
      <c r="L2328">
        <v>15</v>
      </c>
      <c r="M2328" t="str">
        <f>VLOOKUP(D2328,StateLookup!A:A,1,FALSE)</f>
        <v>South Carolina</v>
      </c>
    </row>
    <row r="2329" spans="1:13" x14ac:dyDescent="0.25">
      <c r="A2329" t="str">
        <f t="shared" si="36"/>
        <v>43923South Carolina</v>
      </c>
      <c r="B2329" t="s">
        <v>147</v>
      </c>
      <c r="C2329" t="s">
        <v>148</v>
      </c>
      <c r="D2329" t="s">
        <v>103</v>
      </c>
      <c r="F2329" s="6">
        <v>43923</v>
      </c>
      <c r="G2329">
        <v>-33</v>
      </c>
      <c r="H2329">
        <v>-4</v>
      </c>
      <c r="I2329">
        <v>-20</v>
      </c>
      <c r="J2329">
        <v>-29</v>
      </c>
      <c r="K2329">
        <v>-41</v>
      </c>
      <c r="L2329">
        <v>16</v>
      </c>
      <c r="M2329" t="str">
        <f>VLOOKUP(D2329,StateLookup!A:A,1,FALSE)</f>
        <v>South Carolina</v>
      </c>
    </row>
    <row r="2330" spans="1:13" x14ac:dyDescent="0.25">
      <c r="A2330" t="str">
        <f t="shared" si="36"/>
        <v>43924South Carolina</v>
      </c>
      <c r="B2330" t="s">
        <v>147</v>
      </c>
      <c r="C2330" t="s">
        <v>148</v>
      </c>
      <c r="D2330" t="s">
        <v>103</v>
      </c>
      <c r="F2330" s="6">
        <v>43924</v>
      </c>
      <c r="G2330">
        <v>-32</v>
      </c>
      <c r="H2330">
        <v>-1</v>
      </c>
      <c r="I2330">
        <v>-18</v>
      </c>
      <c r="J2330">
        <v>-33</v>
      </c>
      <c r="K2330">
        <v>-41</v>
      </c>
      <c r="L2330">
        <v>15</v>
      </c>
      <c r="M2330" t="str">
        <f>VLOOKUP(D2330,StateLookup!A:A,1,FALSE)</f>
        <v>South Carolina</v>
      </c>
    </row>
    <row r="2331" spans="1:13" x14ac:dyDescent="0.25">
      <c r="A2331" t="str">
        <f t="shared" si="36"/>
        <v>43925South Carolina</v>
      </c>
      <c r="B2331" t="s">
        <v>147</v>
      </c>
      <c r="C2331" t="s">
        <v>148</v>
      </c>
      <c r="D2331" t="s">
        <v>103</v>
      </c>
      <c r="F2331" s="6">
        <v>43925</v>
      </c>
      <c r="G2331">
        <v>-40</v>
      </c>
      <c r="H2331">
        <v>-5</v>
      </c>
      <c r="I2331">
        <v>-22</v>
      </c>
      <c r="J2331">
        <v>-39</v>
      </c>
      <c r="K2331">
        <v>-31</v>
      </c>
      <c r="L2331">
        <v>11</v>
      </c>
      <c r="M2331" t="str">
        <f>VLOOKUP(D2331,StateLookup!A:A,1,FALSE)</f>
        <v>South Carolina</v>
      </c>
    </row>
    <row r="2332" spans="1:13" x14ac:dyDescent="0.25">
      <c r="A2332" t="str">
        <f t="shared" si="36"/>
        <v>43926South Carolina</v>
      </c>
      <c r="B2332" t="s">
        <v>147</v>
      </c>
      <c r="C2332" t="s">
        <v>148</v>
      </c>
      <c r="D2332" t="s">
        <v>103</v>
      </c>
      <c r="F2332" s="6">
        <v>43926</v>
      </c>
      <c r="G2332">
        <v>-42</v>
      </c>
      <c r="H2332">
        <v>-11</v>
      </c>
      <c r="I2332">
        <v>-24</v>
      </c>
      <c r="J2332">
        <v>-41</v>
      </c>
      <c r="K2332">
        <v>-38</v>
      </c>
      <c r="L2332">
        <v>10</v>
      </c>
      <c r="M2332" t="str">
        <f>VLOOKUP(D2332,StateLookup!A:A,1,FALSE)</f>
        <v>South Carolina</v>
      </c>
    </row>
    <row r="2333" spans="1:13" x14ac:dyDescent="0.25">
      <c r="A2333" t="str">
        <f t="shared" si="36"/>
        <v>43927South Carolina</v>
      </c>
      <c r="B2333" t="s">
        <v>147</v>
      </c>
      <c r="C2333" t="s">
        <v>148</v>
      </c>
      <c r="D2333" t="s">
        <v>103</v>
      </c>
      <c r="F2333" s="6">
        <v>43927</v>
      </c>
      <c r="G2333">
        <v>-33</v>
      </c>
      <c r="H2333">
        <v>-5</v>
      </c>
      <c r="I2333">
        <v>-11</v>
      </c>
      <c r="J2333">
        <v>-33</v>
      </c>
      <c r="K2333">
        <v>-41</v>
      </c>
      <c r="L2333">
        <v>15</v>
      </c>
      <c r="M2333" t="str">
        <f>VLOOKUP(D2333,StateLookup!A:A,1,FALSE)</f>
        <v>South Carolina</v>
      </c>
    </row>
    <row r="2334" spans="1:13" x14ac:dyDescent="0.25">
      <c r="A2334" t="str">
        <f t="shared" si="36"/>
        <v>43928South Carolina</v>
      </c>
      <c r="B2334" t="s">
        <v>147</v>
      </c>
      <c r="C2334" t="s">
        <v>148</v>
      </c>
      <c r="D2334" t="s">
        <v>103</v>
      </c>
      <c r="F2334" s="6">
        <v>43928</v>
      </c>
      <c r="G2334">
        <v>-36</v>
      </c>
      <c r="H2334">
        <v>-3</v>
      </c>
      <c r="I2334">
        <v>-21</v>
      </c>
      <c r="J2334">
        <v>-31</v>
      </c>
      <c r="K2334">
        <v>-43</v>
      </c>
      <c r="L2334">
        <v>17</v>
      </c>
      <c r="M2334" t="str">
        <f>VLOOKUP(D2334,StateLookup!A:A,1,FALSE)</f>
        <v>South Carolina</v>
      </c>
    </row>
    <row r="2335" spans="1:13" x14ac:dyDescent="0.25">
      <c r="A2335" t="str">
        <f t="shared" si="36"/>
        <v>43929South Carolina</v>
      </c>
      <c r="B2335" t="s">
        <v>147</v>
      </c>
      <c r="C2335" t="s">
        <v>148</v>
      </c>
      <c r="D2335" t="s">
        <v>103</v>
      </c>
      <c r="F2335" s="6">
        <v>43929</v>
      </c>
      <c r="G2335">
        <v>-41</v>
      </c>
      <c r="H2335">
        <v>-12</v>
      </c>
      <c r="I2335">
        <v>-26</v>
      </c>
      <c r="J2335">
        <v>-30</v>
      </c>
      <c r="K2335">
        <v>-45</v>
      </c>
      <c r="L2335">
        <v>17</v>
      </c>
      <c r="M2335" t="str">
        <f>VLOOKUP(D2335,StateLookup!A:A,1,FALSE)</f>
        <v>South Carolina</v>
      </c>
    </row>
    <row r="2336" spans="1:13" x14ac:dyDescent="0.25">
      <c r="A2336" t="str">
        <f t="shared" si="36"/>
        <v>43930South Carolina</v>
      </c>
      <c r="B2336" t="s">
        <v>147</v>
      </c>
      <c r="C2336" t="s">
        <v>148</v>
      </c>
      <c r="D2336" t="s">
        <v>103</v>
      </c>
      <c r="F2336" s="6">
        <v>43930</v>
      </c>
      <c r="G2336">
        <v>-38</v>
      </c>
      <c r="H2336">
        <v>-8</v>
      </c>
      <c r="I2336">
        <v>-22</v>
      </c>
      <c r="J2336">
        <v>-32</v>
      </c>
      <c r="K2336">
        <v>-45</v>
      </c>
      <c r="L2336">
        <v>18</v>
      </c>
      <c r="M2336" t="str">
        <f>VLOOKUP(D2336,StateLookup!A:A,1,FALSE)</f>
        <v>South Carolina</v>
      </c>
    </row>
    <row r="2337" spans="1:13" x14ac:dyDescent="0.25">
      <c r="A2337" t="str">
        <f t="shared" si="36"/>
        <v>43931South Carolina</v>
      </c>
      <c r="B2337" t="s">
        <v>147</v>
      </c>
      <c r="C2337" t="s">
        <v>148</v>
      </c>
      <c r="D2337" t="s">
        <v>103</v>
      </c>
      <c r="F2337" s="6">
        <v>43931</v>
      </c>
      <c r="G2337">
        <v>-37</v>
      </c>
      <c r="H2337">
        <v>-5</v>
      </c>
      <c r="I2337">
        <v>-26</v>
      </c>
      <c r="J2337">
        <v>-40</v>
      </c>
      <c r="K2337">
        <v>-52</v>
      </c>
      <c r="L2337">
        <v>19</v>
      </c>
      <c r="M2337" t="str">
        <f>VLOOKUP(D2337,StateLookup!A:A,1,FALSE)</f>
        <v>South Carolina</v>
      </c>
    </row>
    <row r="2338" spans="1:13" x14ac:dyDescent="0.25">
      <c r="A2338" t="str">
        <f t="shared" si="36"/>
        <v>43932South Carolina</v>
      </c>
      <c r="B2338" t="s">
        <v>147</v>
      </c>
      <c r="C2338" t="s">
        <v>148</v>
      </c>
      <c r="D2338" t="s">
        <v>103</v>
      </c>
      <c r="F2338" s="6">
        <v>43932</v>
      </c>
      <c r="G2338">
        <v>-41</v>
      </c>
      <c r="H2338">
        <v>-2</v>
      </c>
      <c r="I2338">
        <v>-24</v>
      </c>
      <c r="J2338">
        <v>-45</v>
      </c>
      <c r="K2338">
        <v>-34</v>
      </c>
      <c r="L2338">
        <v>11</v>
      </c>
      <c r="M2338" t="str">
        <f>VLOOKUP(D2338,StateLookup!A:A,1,FALSE)</f>
        <v>South Carolina</v>
      </c>
    </row>
    <row r="2339" spans="1:13" x14ac:dyDescent="0.25">
      <c r="A2339" t="str">
        <f t="shared" si="36"/>
        <v>43876South Dakota</v>
      </c>
      <c r="B2339" t="s">
        <v>147</v>
      </c>
      <c r="C2339" t="s">
        <v>148</v>
      </c>
      <c r="D2339" t="s">
        <v>104</v>
      </c>
      <c r="F2339" s="6">
        <v>43876</v>
      </c>
      <c r="G2339">
        <v>7</v>
      </c>
      <c r="H2339">
        <v>6</v>
      </c>
      <c r="I2339">
        <v>4</v>
      </c>
      <c r="J2339">
        <v>3</v>
      </c>
      <c r="K2339">
        <v>-1</v>
      </c>
      <c r="L2339">
        <v>0</v>
      </c>
      <c r="M2339" t="str">
        <f>VLOOKUP(D2339,StateLookup!A:A,1,FALSE)</f>
        <v>South Dakota</v>
      </c>
    </row>
    <row r="2340" spans="1:13" x14ac:dyDescent="0.25">
      <c r="A2340" t="str">
        <f t="shared" si="36"/>
        <v>43877South Dakota</v>
      </c>
      <c r="B2340" t="s">
        <v>147</v>
      </c>
      <c r="C2340" t="s">
        <v>148</v>
      </c>
      <c r="D2340" t="s">
        <v>104</v>
      </c>
      <c r="F2340" s="6">
        <v>43877</v>
      </c>
      <c r="G2340">
        <v>15</v>
      </c>
      <c r="H2340">
        <v>11</v>
      </c>
      <c r="I2340">
        <v>28</v>
      </c>
      <c r="J2340">
        <v>1</v>
      </c>
      <c r="K2340">
        <v>1</v>
      </c>
      <c r="L2340">
        <v>-2</v>
      </c>
      <c r="M2340" t="str">
        <f>VLOOKUP(D2340,StateLookup!A:A,1,FALSE)</f>
        <v>South Dakota</v>
      </c>
    </row>
    <row r="2341" spans="1:13" x14ac:dyDescent="0.25">
      <c r="A2341" t="str">
        <f t="shared" si="36"/>
        <v>43878South Dakota</v>
      </c>
      <c r="B2341" t="s">
        <v>147</v>
      </c>
      <c r="C2341" t="s">
        <v>148</v>
      </c>
      <c r="D2341" t="s">
        <v>104</v>
      </c>
      <c r="F2341" s="6">
        <v>43878</v>
      </c>
      <c r="G2341">
        <v>3</v>
      </c>
      <c r="H2341">
        <v>0</v>
      </c>
      <c r="I2341">
        <v>-7</v>
      </c>
      <c r="J2341">
        <v>4</v>
      </c>
      <c r="K2341">
        <v>-23</v>
      </c>
      <c r="L2341">
        <v>6</v>
      </c>
      <c r="M2341" t="str">
        <f>VLOOKUP(D2341,StateLookup!A:A,1,FALSE)</f>
        <v>South Dakota</v>
      </c>
    </row>
    <row r="2342" spans="1:13" x14ac:dyDescent="0.25">
      <c r="A2342" t="str">
        <f t="shared" si="36"/>
        <v>43879South Dakota</v>
      </c>
      <c r="B2342" t="s">
        <v>147</v>
      </c>
      <c r="C2342" t="s">
        <v>148</v>
      </c>
      <c r="D2342" t="s">
        <v>104</v>
      </c>
      <c r="F2342" s="6">
        <v>43879</v>
      </c>
      <c r="G2342">
        <v>-5</v>
      </c>
      <c r="H2342">
        <v>1</v>
      </c>
      <c r="I2342">
        <v>-2</v>
      </c>
      <c r="J2342">
        <v>0</v>
      </c>
      <c r="K2342">
        <v>-1</v>
      </c>
      <c r="L2342">
        <v>1</v>
      </c>
      <c r="M2342" t="str">
        <f>VLOOKUP(D2342,StateLookup!A:A,1,FALSE)</f>
        <v>South Dakota</v>
      </c>
    </row>
    <row r="2343" spans="1:13" x14ac:dyDescent="0.25">
      <c r="A2343" t="str">
        <f t="shared" si="36"/>
        <v>43880South Dakota</v>
      </c>
      <c r="B2343" t="s">
        <v>147</v>
      </c>
      <c r="C2343" t="s">
        <v>148</v>
      </c>
      <c r="D2343" t="s">
        <v>104</v>
      </c>
      <c r="F2343" s="6">
        <v>43880</v>
      </c>
      <c r="G2343">
        <v>-5</v>
      </c>
      <c r="H2343">
        <v>-1</v>
      </c>
      <c r="I2343">
        <v>-4</v>
      </c>
      <c r="J2343">
        <v>1</v>
      </c>
      <c r="K2343">
        <v>1</v>
      </c>
      <c r="L2343">
        <v>1</v>
      </c>
      <c r="M2343" t="str">
        <f>VLOOKUP(D2343,StateLookup!A:A,1,FALSE)</f>
        <v>South Dakota</v>
      </c>
    </row>
    <row r="2344" spans="1:13" x14ac:dyDescent="0.25">
      <c r="A2344" t="str">
        <f t="shared" si="36"/>
        <v>43881South Dakota</v>
      </c>
      <c r="B2344" t="s">
        <v>147</v>
      </c>
      <c r="C2344" t="s">
        <v>148</v>
      </c>
      <c r="D2344" t="s">
        <v>104</v>
      </c>
      <c r="F2344" s="6">
        <v>43881</v>
      </c>
      <c r="G2344">
        <v>1</v>
      </c>
      <c r="H2344">
        <v>3</v>
      </c>
      <c r="I2344">
        <v>7</v>
      </c>
      <c r="J2344">
        <v>6</v>
      </c>
      <c r="K2344">
        <v>1</v>
      </c>
      <c r="L2344">
        <v>0</v>
      </c>
      <c r="M2344" t="str">
        <f>VLOOKUP(D2344,StateLookup!A:A,1,FALSE)</f>
        <v>South Dakota</v>
      </c>
    </row>
    <row r="2345" spans="1:13" x14ac:dyDescent="0.25">
      <c r="A2345" t="str">
        <f t="shared" si="36"/>
        <v>43882South Dakota</v>
      </c>
      <c r="B2345" t="s">
        <v>147</v>
      </c>
      <c r="C2345" t="s">
        <v>148</v>
      </c>
      <c r="D2345" t="s">
        <v>104</v>
      </c>
      <c r="F2345" s="6">
        <v>43882</v>
      </c>
      <c r="G2345">
        <v>4</v>
      </c>
      <c r="H2345">
        <v>6</v>
      </c>
      <c r="I2345">
        <v>22</v>
      </c>
      <c r="J2345">
        <v>4</v>
      </c>
      <c r="K2345">
        <v>5</v>
      </c>
      <c r="L2345">
        <v>-1</v>
      </c>
      <c r="M2345" t="str">
        <f>VLOOKUP(D2345,StateLookup!A:A,1,FALSE)</f>
        <v>South Dakota</v>
      </c>
    </row>
    <row r="2346" spans="1:13" x14ac:dyDescent="0.25">
      <c r="A2346" t="str">
        <f t="shared" si="36"/>
        <v>43883South Dakota</v>
      </c>
      <c r="B2346" t="s">
        <v>147</v>
      </c>
      <c r="C2346" t="s">
        <v>148</v>
      </c>
      <c r="D2346" t="s">
        <v>104</v>
      </c>
      <c r="F2346" s="6">
        <v>43883</v>
      </c>
      <c r="G2346">
        <v>7</v>
      </c>
      <c r="H2346">
        <v>9</v>
      </c>
      <c r="I2346">
        <v>34</v>
      </c>
      <c r="J2346">
        <v>3</v>
      </c>
      <c r="K2346">
        <v>2</v>
      </c>
      <c r="L2346">
        <v>-1</v>
      </c>
      <c r="M2346" t="str">
        <f>VLOOKUP(D2346,StateLookup!A:A,1,FALSE)</f>
        <v>South Dakota</v>
      </c>
    </row>
    <row r="2347" spans="1:13" x14ac:dyDescent="0.25">
      <c r="A2347" t="str">
        <f t="shared" si="36"/>
        <v>43884South Dakota</v>
      </c>
      <c r="B2347" t="s">
        <v>147</v>
      </c>
      <c r="C2347" t="s">
        <v>148</v>
      </c>
      <c r="D2347" t="s">
        <v>104</v>
      </c>
      <c r="F2347" s="6">
        <v>43884</v>
      </c>
      <c r="G2347">
        <v>13</v>
      </c>
      <c r="H2347">
        <v>17</v>
      </c>
      <c r="I2347">
        <v>46</v>
      </c>
      <c r="J2347">
        <v>6</v>
      </c>
      <c r="K2347">
        <v>5</v>
      </c>
      <c r="L2347">
        <v>-2</v>
      </c>
      <c r="M2347" t="str">
        <f>VLOOKUP(D2347,StateLookup!A:A,1,FALSE)</f>
        <v>South Dakota</v>
      </c>
    </row>
    <row r="2348" spans="1:13" x14ac:dyDescent="0.25">
      <c r="A2348" t="str">
        <f t="shared" si="36"/>
        <v>43885South Dakota</v>
      </c>
      <c r="B2348" t="s">
        <v>147</v>
      </c>
      <c r="C2348" t="s">
        <v>148</v>
      </c>
      <c r="D2348" t="s">
        <v>104</v>
      </c>
      <c r="F2348" s="6">
        <v>43885</v>
      </c>
      <c r="G2348">
        <v>-5</v>
      </c>
      <c r="H2348">
        <v>6</v>
      </c>
      <c r="I2348">
        <v>-4</v>
      </c>
      <c r="J2348">
        <v>-1</v>
      </c>
      <c r="K2348">
        <v>4</v>
      </c>
      <c r="L2348">
        <v>1</v>
      </c>
      <c r="M2348" t="str">
        <f>VLOOKUP(D2348,StateLookup!A:A,1,FALSE)</f>
        <v>South Dakota</v>
      </c>
    </row>
    <row r="2349" spans="1:13" x14ac:dyDescent="0.25">
      <c r="A2349" t="str">
        <f t="shared" si="36"/>
        <v>43886South Dakota</v>
      </c>
      <c r="B2349" t="s">
        <v>147</v>
      </c>
      <c r="C2349" t="s">
        <v>148</v>
      </c>
      <c r="D2349" t="s">
        <v>104</v>
      </c>
      <c r="F2349" s="6">
        <v>43886</v>
      </c>
      <c r="G2349">
        <v>-9</v>
      </c>
      <c r="H2349">
        <v>-4</v>
      </c>
      <c r="I2349">
        <v>-14</v>
      </c>
      <c r="J2349">
        <v>-5</v>
      </c>
      <c r="K2349">
        <v>-6</v>
      </c>
      <c r="L2349">
        <v>4</v>
      </c>
      <c r="M2349" t="str">
        <f>VLOOKUP(D2349,StateLookup!A:A,1,FALSE)</f>
        <v>South Dakota</v>
      </c>
    </row>
    <row r="2350" spans="1:13" x14ac:dyDescent="0.25">
      <c r="A2350" t="str">
        <f t="shared" si="36"/>
        <v>43887South Dakota</v>
      </c>
      <c r="B2350" t="s">
        <v>147</v>
      </c>
      <c r="C2350" t="s">
        <v>148</v>
      </c>
      <c r="D2350" t="s">
        <v>104</v>
      </c>
      <c r="F2350" s="6">
        <v>43887</v>
      </c>
      <c r="G2350">
        <v>6</v>
      </c>
      <c r="H2350">
        <v>10</v>
      </c>
      <c r="I2350">
        <v>3</v>
      </c>
      <c r="J2350">
        <v>6</v>
      </c>
      <c r="K2350">
        <v>2</v>
      </c>
      <c r="L2350">
        <v>-1</v>
      </c>
      <c r="M2350" t="str">
        <f>VLOOKUP(D2350,StateLookup!A:A,1,FALSE)</f>
        <v>South Dakota</v>
      </c>
    </row>
    <row r="2351" spans="1:13" x14ac:dyDescent="0.25">
      <c r="A2351" t="str">
        <f t="shared" si="36"/>
        <v>43888South Dakota</v>
      </c>
      <c r="B2351" t="s">
        <v>147</v>
      </c>
      <c r="C2351" t="s">
        <v>148</v>
      </c>
      <c r="D2351" t="s">
        <v>104</v>
      </c>
      <c r="F2351" s="6">
        <v>43888</v>
      </c>
      <c r="G2351">
        <v>7</v>
      </c>
      <c r="H2351">
        <v>8</v>
      </c>
      <c r="I2351">
        <v>6</v>
      </c>
      <c r="J2351">
        <v>8</v>
      </c>
      <c r="K2351">
        <v>0</v>
      </c>
      <c r="L2351">
        <v>-1</v>
      </c>
      <c r="M2351" t="str">
        <f>VLOOKUP(D2351,StateLookup!A:A,1,FALSE)</f>
        <v>South Dakota</v>
      </c>
    </row>
    <row r="2352" spans="1:13" x14ac:dyDescent="0.25">
      <c r="A2352" t="str">
        <f t="shared" si="36"/>
        <v>43889South Dakota</v>
      </c>
      <c r="B2352" t="s">
        <v>147</v>
      </c>
      <c r="C2352" t="s">
        <v>148</v>
      </c>
      <c r="D2352" t="s">
        <v>104</v>
      </c>
      <c r="F2352" s="6">
        <v>43889</v>
      </c>
      <c r="G2352">
        <v>12</v>
      </c>
      <c r="H2352">
        <v>13</v>
      </c>
      <c r="I2352">
        <v>13</v>
      </c>
      <c r="J2352">
        <v>9</v>
      </c>
      <c r="K2352">
        <v>2</v>
      </c>
      <c r="L2352">
        <v>-1</v>
      </c>
      <c r="M2352" t="str">
        <f>VLOOKUP(D2352,StateLookup!A:A,1,FALSE)</f>
        <v>South Dakota</v>
      </c>
    </row>
    <row r="2353" spans="1:13" x14ac:dyDescent="0.25">
      <c r="A2353" t="str">
        <f t="shared" si="36"/>
        <v>43890South Dakota</v>
      </c>
      <c r="B2353" t="s">
        <v>147</v>
      </c>
      <c r="C2353" t="s">
        <v>148</v>
      </c>
      <c r="D2353" t="s">
        <v>104</v>
      </c>
      <c r="F2353" s="6">
        <v>43890</v>
      </c>
      <c r="G2353">
        <v>14</v>
      </c>
      <c r="H2353">
        <v>18</v>
      </c>
      <c r="I2353">
        <v>25</v>
      </c>
      <c r="J2353">
        <v>10</v>
      </c>
      <c r="K2353">
        <v>1</v>
      </c>
      <c r="L2353">
        <v>-2</v>
      </c>
      <c r="M2353" t="str">
        <f>VLOOKUP(D2353,StateLookup!A:A,1,FALSE)</f>
        <v>South Dakota</v>
      </c>
    </row>
    <row r="2354" spans="1:13" x14ac:dyDescent="0.25">
      <c r="A2354" t="str">
        <f t="shared" si="36"/>
        <v>43891South Dakota</v>
      </c>
      <c r="B2354" t="s">
        <v>147</v>
      </c>
      <c r="C2354" t="s">
        <v>148</v>
      </c>
      <c r="D2354" t="s">
        <v>104</v>
      </c>
      <c r="F2354" s="6">
        <v>43891</v>
      </c>
      <c r="G2354">
        <v>19</v>
      </c>
      <c r="H2354">
        <v>21</v>
      </c>
      <c r="I2354">
        <v>16</v>
      </c>
      <c r="J2354">
        <v>11</v>
      </c>
      <c r="K2354">
        <v>5</v>
      </c>
      <c r="L2354">
        <v>-2</v>
      </c>
      <c r="M2354" t="str">
        <f>VLOOKUP(D2354,StateLookup!A:A,1,FALSE)</f>
        <v>South Dakota</v>
      </c>
    </row>
    <row r="2355" spans="1:13" x14ac:dyDescent="0.25">
      <c r="A2355" t="str">
        <f t="shared" si="36"/>
        <v>43892South Dakota</v>
      </c>
      <c r="B2355" t="s">
        <v>147</v>
      </c>
      <c r="C2355" t="s">
        <v>148</v>
      </c>
      <c r="D2355" t="s">
        <v>104</v>
      </c>
      <c r="F2355" s="6">
        <v>43892</v>
      </c>
      <c r="G2355">
        <v>6</v>
      </c>
      <c r="H2355">
        <v>11</v>
      </c>
      <c r="I2355">
        <v>12</v>
      </c>
      <c r="J2355">
        <v>8</v>
      </c>
      <c r="K2355">
        <v>5</v>
      </c>
      <c r="L2355">
        <v>-1</v>
      </c>
      <c r="M2355" t="str">
        <f>VLOOKUP(D2355,StateLookup!A:A,1,FALSE)</f>
        <v>South Dakota</v>
      </c>
    </row>
    <row r="2356" spans="1:13" x14ac:dyDescent="0.25">
      <c r="A2356" t="str">
        <f t="shared" si="36"/>
        <v>43893South Dakota</v>
      </c>
      <c r="B2356" t="s">
        <v>147</v>
      </c>
      <c r="C2356" t="s">
        <v>148</v>
      </c>
      <c r="D2356" t="s">
        <v>104</v>
      </c>
      <c r="F2356" s="6">
        <v>43893</v>
      </c>
      <c r="G2356">
        <v>8</v>
      </c>
      <c r="H2356">
        <v>11</v>
      </c>
      <c r="I2356">
        <v>18</v>
      </c>
      <c r="J2356">
        <v>9</v>
      </c>
      <c r="K2356">
        <v>2</v>
      </c>
      <c r="L2356">
        <v>-1</v>
      </c>
      <c r="M2356" t="str">
        <f>VLOOKUP(D2356,StateLookup!A:A,1,FALSE)</f>
        <v>South Dakota</v>
      </c>
    </row>
    <row r="2357" spans="1:13" x14ac:dyDescent="0.25">
      <c r="A2357" t="str">
        <f t="shared" si="36"/>
        <v>43894South Dakota</v>
      </c>
      <c r="B2357" t="s">
        <v>147</v>
      </c>
      <c r="C2357" t="s">
        <v>148</v>
      </c>
      <c r="D2357" t="s">
        <v>104</v>
      </c>
      <c r="F2357" s="6">
        <v>43894</v>
      </c>
      <c r="G2357">
        <v>8</v>
      </c>
      <c r="H2357">
        <v>10</v>
      </c>
      <c r="I2357">
        <v>31</v>
      </c>
      <c r="J2357">
        <v>11</v>
      </c>
      <c r="K2357">
        <v>2</v>
      </c>
      <c r="L2357">
        <v>-1</v>
      </c>
      <c r="M2357" t="str">
        <f>VLOOKUP(D2357,StateLookup!A:A,1,FALSE)</f>
        <v>South Dakota</v>
      </c>
    </row>
    <row r="2358" spans="1:13" x14ac:dyDescent="0.25">
      <c r="A2358" t="str">
        <f t="shared" si="36"/>
        <v>43895South Dakota</v>
      </c>
      <c r="B2358" t="s">
        <v>147</v>
      </c>
      <c r="C2358" t="s">
        <v>148</v>
      </c>
      <c r="D2358" t="s">
        <v>104</v>
      </c>
      <c r="F2358" s="6">
        <v>43895</v>
      </c>
      <c r="G2358">
        <v>5</v>
      </c>
      <c r="H2358">
        <v>5</v>
      </c>
      <c r="I2358">
        <v>15</v>
      </c>
      <c r="J2358">
        <v>10</v>
      </c>
      <c r="K2358">
        <v>2</v>
      </c>
      <c r="L2358">
        <v>0</v>
      </c>
      <c r="M2358" t="str">
        <f>VLOOKUP(D2358,StateLookup!A:A,1,FALSE)</f>
        <v>South Dakota</v>
      </c>
    </row>
    <row r="2359" spans="1:13" x14ac:dyDescent="0.25">
      <c r="A2359" t="str">
        <f t="shared" si="36"/>
        <v>43896South Dakota</v>
      </c>
      <c r="B2359" t="s">
        <v>147</v>
      </c>
      <c r="C2359" t="s">
        <v>148</v>
      </c>
      <c r="D2359" t="s">
        <v>104</v>
      </c>
      <c r="F2359" s="6">
        <v>43896</v>
      </c>
      <c r="G2359">
        <v>10</v>
      </c>
      <c r="H2359">
        <v>11</v>
      </c>
      <c r="I2359">
        <v>36</v>
      </c>
      <c r="J2359">
        <v>13</v>
      </c>
      <c r="K2359">
        <v>5</v>
      </c>
      <c r="L2359">
        <v>-1</v>
      </c>
      <c r="M2359" t="str">
        <f>VLOOKUP(D2359,StateLookup!A:A,1,FALSE)</f>
        <v>South Dakota</v>
      </c>
    </row>
    <row r="2360" spans="1:13" x14ac:dyDescent="0.25">
      <c r="A2360" t="str">
        <f t="shared" si="36"/>
        <v>43897South Dakota</v>
      </c>
      <c r="B2360" t="s">
        <v>147</v>
      </c>
      <c r="C2360" t="s">
        <v>148</v>
      </c>
      <c r="D2360" t="s">
        <v>104</v>
      </c>
      <c r="F2360" s="6">
        <v>43897</v>
      </c>
      <c r="G2360">
        <v>13</v>
      </c>
      <c r="H2360">
        <v>15</v>
      </c>
      <c r="I2360">
        <v>68</v>
      </c>
      <c r="J2360">
        <v>15</v>
      </c>
      <c r="K2360">
        <v>2</v>
      </c>
      <c r="L2360">
        <v>-2</v>
      </c>
      <c r="M2360" t="str">
        <f>VLOOKUP(D2360,StateLookup!A:A,1,FALSE)</f>
        <v>South Dakota</v>
      </c>
    </row>
    <row r="2361" spans="1:13" x14ac:dyDescent="0.25">
      <c r="A2361" t="str">
        <f t="shared" si="36"/>
        <v>43898South Dakota</v>
      </c>
      <c r="B2361" t="s">
        <v>147</v>
      </c>
      <c r="C2361" t="s">
        <v>148</v>
      </c>
      <c r="D2361" t="s">
        <v>104</v>
      </c>
      <c r="F2361" s="6">
        <v>43898</v>
      </c>
      <c r="G2361">
        <v>18</v>
      </c>
      <c r="H2361">
        <v>18</v>
      </c>
      <c r="I2361">
        <v>83</v>
      </c>
      <c r="J2361">
        <v>10</v>
      </c>
      <c r="K2361">
        <v>2</v>
      </c>
      <c r="L2361">
        <v>-2</v>
      </c>
      <c r="M2361" t="str">
        <f>VLOOKUP(D2361,StateLookup!A:A,1,FALSE)</f>
        <v>South Dakota</v>
      </c>
    </row>
    <row r="2362" spans="1:13" x14ac:dyDescent="0.25">
      <c r="A2362" t="str">
        <f t="shared" si="36"/>
        <v>43899South Dakota</v>
      </c>
      <c r="B2362" t="s">
        <v>147</v>
      </c>
      <c r="C2362" t="s">
        <v>148</v>
      </c>
      <c r="D2362" t="s">
        <v>104</v>
      </c>
      <c r="F2362" s="6">
        <v>43899</v>
      </c>
      <c r="G2362">
        <v>6</v>
      </c>
      <c r="H2362">
        <v>9</v>
      </c>
      <c r="I2362">
        <v>24</v>
      </c>
      <c r="J2362">
        <v>6</v>
      </c>
      <c r="K2362">
        <v>2</v>
      </c>
      <c r="L2362">
        <v>0</v>
      </c>
      <c r="M2362" t="str">
        <f>VLOOKUP(D2362,StateLookup!A:A,1,FALSE)</f>
        <v>South Dakota</v>
      </c>
    </row>
    <row r="2363" spans="1:13" x14ac:dyDescent="0.25">
      <c r="A2363" t="str">
        <f t="shared" si="36"/>
        <v>43900South Dakota</v>
      </c>
      <c r="B2363" t="s">
        <v>147</v>
      </c>
      <c r="C2363" t="s">
        <v>148</v>
      </c>
      <c r="D2363" t="s">
        <v>104</v>
      </c>
      <c r="F2363" s="6">
        <v>43900</v>
      </c>
      <c r="G2363">
        <v>9</v>
      </c>
      <c r="H2363">
        <v>20</v>
      </c>
      <c r="I2363">
        <v>22</v>
      </c>
      <c r="J2363">
        <v>10</v>
      </c>
      <c r="K2363">
        <v>0</v>
      </c>
      <c r="L2363">
        <v>-1</v>
      </c>
      <c r="M2363" t="str">
        <f>VLOOKUP(D2363,StateLookup!A:A,1,FALSE)</f>
        <v>South Dakota</v>
      </c>
    </row>
    <row r="2364" spans="1:13" x14ac:dyDescent="0.25">
      <c r="A2364" t="str">
        <f t="shared" si="36"/>
        <v>43901South Dakota</v>
      </c>
      <c r="B2364" t="s">
        <v>147</v>
      </c>
      <c r="C2364" t="s">
        <v>148</v>
      </c>
      <c r="D2364" t="s">
        <v>104</v>
      </c>
      <c r="F2364" s="6">
        <v>43901</v>
      </c>
      <c r="G2364">
        <v>7</v>
      </c>
      <c r="H2364">
        <v>25</v>
      </c>
      <c r="I2364">
        <v>50</v>
      </c>
      <c r="J2364">
        <v>10</v>
      </c>
      <c r="K2364">
        <v>0</v>
      </c>
      <c r="L2364">
        <v>-1</v>
      </c>
      <c r="M2364" t="str">
        <f>VLOOKUP(D2364,StateLookup!A:A,1,FALSE)</f>
        <v>South Dakota</v>
      </c>
    </row>
    <row r="2365" spans="1:13" x14ac:dyDescent="0.25">
      <c r="A2365" t="str">
        <f t="shared" si="36"/>
        <v>43902South Dakota</v>
      </c>
      <c r="B2365" t="s">
        <v>147</v>
      </c>
      <c r="C2365" t="s">
        <v>148</v>
      </c>
      <c r="D2365" t="s">
        <v>104</v>
      </c>
      <c r="F2365" s="6">
        <v>43902</v>
      </c>
      <c r="G2365">
        <v>3</v>
      </c>
      <c r="H2365">
        <v>25</v>
      </c>
      <c r="I2365">
        <v>14</v>
      </c>
      <c r="J2365">
        <v>8</v>
      </c>
      <c r="K2365">
        <v>-3</v>
      </c>
      <c r="L2365">
        <v>1</v>
      </c>
      <c r="M2365" t="str">
        <f>VLOOKUP(D2365,StateLookup!A:A,1,FALSE)</f>
        <v>South Dakota</v>
      </c>
    </row>
    <row r="2366" spans="1:13" x14ac:dyDescent="0.25">
      <c r="A2366" t="str">
        <f t="shared" si="36"/>
        <v>43903South Dakota</v>
      </c>
      <c r="B2366" t="s">
        <v>147</v>
      </c>
      <c r="C2366" t="s">
        <v>148</v>
      </c>
      <c r="D2366" t="s">
        <v>104</v>
      </c>
      <c r="F2366" s="6">
        <v>43903</v>
      </c>
      <c r="G2366">
        <v>1</v>
      </c>
      <c r="H2366">
        <v>36</v>
      </c>
      <c r="I2366">
        <v>12</v>
      </c>
      <c r="J2366">
        <v>4</v>
      </c>
      <c r="K2366">
        <v>-1</v>
      </c>
      <c r="L2366">
        <v>3</v>
      </c>
      <c r="M2366" t="str">
        <f>VLOOKUP(D2366,StateLookup!A:A,1,FALSE)</f>
        <v>South Dakota</v>
      </c>
    </row>
    <row r="2367" spans="1:13" x14ac:dyDescent="0.25">
      <c r="A2367" t="str">
        <f t="shared" si="36"/>
        <v>43904South Dakota</v>
      </c>
      <c r="B2367" t="s">
        <v>147</v>
      </c>
      <c r="C2367" t="s">
        <v>148</v>
      </c>
      <c r="D2367" t="s">
        <v>104</v>
      </c>
      <c r="F2367" s="6">
        <v>43904</v>
      </c>
      <c r="G2367">
        <v>-21</v>
      </c>
      <c r="H2367">
        <v>7</v>
      </c>
      <c r="I2367">
        <v>-41</v>
      </c>
      <c r="J2367">
        <v>-16</v>
      </c>
      <c r="K2367">
        <v>-6</v>
      </c>
      <c r="L2367">
        <v>8</v>
      </c>
      <c r="M2367" t="str">
        <f>VLOOKUP(D2367,StateLookup!A:A,1,FALSE)</f>
        <v>South Dakota</v>
      </c>
    </row>
    <row r="2368" spans="1:13" x14ac:dyDescent="0.25">
      <c r="A2368" t="str">
        <f t="shared" si="36"/>
        <v>43905South Dakota</v>
      </c>
      <c r="B2368" t="s">
        <v>147</v>
      </c>
      <c r="C2368" t="s">
        <v>148</v>
      </c>
      <c r="D2368" t="s">
        <v>104</v>
      </c>
      <c r="F2368" s="6">
        <v>43905</v>
      </c>
      <c r="G2368">
        <v>-8</v>
      </c>
      <c r="H2368">
        <v>12</v>
      </c>
      <c r="I2368">
        <v>1</v>
      </c>
      <c r="J2368">
        <v>-4</v>
      </c>
      <c r="K2368">
        <v>-6</v>
      </c>
      <c r="L2368">
        <v>4</v>
      </c>
      <c r="M2368" t="str">
        <f>VLOOKUP(D2368,StateLookup!A:A,1,FALSE)</f>
        <v>South Dakota</v>
      </c>
    </row>
    <row r="2369" spans="1:13" x14ac:dyDescent="0.25">
      <c r="A2369" t="str">
        <f t="shared" si="36"/>
        <v>43906South Dakota</v>
      </c>
      <c r="B2369" t="s">
        <v>147</v>
      </c>
      <c r="C2369" t="s">
        <v>148</v>
      </c>
      <c r="D2369" t="s">
        <v>104</v>
      </c>
      <c r="F2369" s="6">
        <v>43906</v>
      </c>
      <c r="G2369">
        <v>-7</v>
      </c>
      <c r="H2369">
        <v>21</v>
      </c>
      <c r="I2369">
        <v>2</v>
      </c>
      <c r="J2369">
        <v>-5</v>
      </c>
      <c r="K2369">
        <v>-15</v>
      </c>
      <c r="L2369">
        <v>7</v>
      </c>
      <c r="M2369" t="str">
        <f>VLOOKUP(D2369,StateLookup!A:A,1,FALSE)</f>
        <v>South Dakota</v>
      </c>
    </row>
    <row r="2370" spans="1:13" x14ac:dyDescent="0.25">
      <c r="A2370" t="str">
        <f t="shared" si="36"/>
        <v>43907South Dakota</v>
      </c>
      <c r="B2370" t="s">
        <v>147</v>
      </c>
      <c r="C2370" t="s">
        <v>148</v>
      </c>
      <c r="D2370" t="s">
        <v>104</v>
      </c>
      <c r="F2370" s="6">
        <v>43907</v>
      </c>
      <c r="G2370">
        <v>-8</v>
      </c>
      <c r="H2370">
        <v>22</v>
      </c>
      <c r="I2370">
        <v>32</v>
      </c>
      <c r="J2370">
        <v>1</v>
      </c>
      <c r="K2370">
        <v>-19</v>
      </c>
      <c r="L2370">
        <v>8</v>
      </c>
      <c r="M2370" t="str">
        <f>VLOOKUP(D2370,StateLookup!A:A,1,FALSE)</f>
        <v>South Dakota</v>
      </c>
    </row>
    <row r="2371" spans="1:13" x14ac:dyDescent="0.25">
      <c r="A2371" t="str">
        <f t="shared" ref="A2371:A2434" si="37">F2371&amp;D2371</f>
        <v>43908South Dakota</v>
      </c>
      <c r="B2371" t="s">
        <v>147</v>
      </c>
      <c r="C2371" t="s">
        <v>148</v>
      </c>
      <c r="D2371" t="s">
        <v>104</v>
      </c>
      <c r="F2371" s="6">
        <v>43908</v>
      </c>
      <c r="G2371">
        <v>-14</v>
      </c>
      <c r="H2371">
        <v>18</v>
      </c>
      <c r="I2371">
        <v>22</v>
      </c>
      <c r="J2371">
        <v>0</v>
      </c>
      <c r="K2371">
        <v>-21</v>
      </c>
      <c r="L2371">
        <v>9</v>
      </c>
      <c r="M2371" t="str">
        <f>VLOOKUP(D2371,StateLookup!A:A,1,FALSE)</f>
        <v>South Dakota</v>
      </c>
    </row>
    <row r="2372" spans="1:13" x14ac:dyDescent="0.25">
      <c r="A2372" t="str">
        <f t="shared" si="37"/>
        <v>43909South Dakota</v>
      </c>
      <c r="B2372" t="s">
        <v>147</v>
      </c>
      <c r="C2372" t="s">
        <v>148</v>
      </c>
      <c r="D2372" t="s">
        <v>104</v>
      </c>
      <c r="F2372" s="6">
        <v>43909</v>
      </c>
      <c r="G2372">
        <v>-29</v>
      </c>
      <c r="H2372">
        <v>4</v>
      </c>
      <c r="I2372">
        <v>-22</v>
      </c>
      <c r="J2372">
        <v>-21</v>
      </c>
      <c r="K2372">
        <v>-25</v>
      </c>
      <c r="L2372">
        <v>14</v>
      </c>
      <c r="M2372" t="str">
        <f>VLOOKUP(D2372,StateLookup!A:A,1,FALSE)</f>
        <v>South Dakota</v>
      </c>
    </row>
    <row r="2373" spans="1:13" x14ac:dyDescent="0.25">
      <c r="A2373" t="str">
        <f t="shared" si="37"/>
        <v>43910South Dakota</v>
      </c>
      <c r="B2373" t="s">
        <v>147</v>
      </c>
      <c r="C2373" t="s">
        <v>148</v>
      </c>
      <c r="D2373" t="s">
        <v>104</v>
      </c>
      <c r="F2373" s="6">
        <v>43910</v>
      </c>
      <c r="G2373">
        <v>-26</v>
      </c>
      <c r="H2373">
        <v>8</v>
      </c>
      <c r="I2373">
        <v>-8</v>
      </c>
      <c r="J2373">
        <v>-16</v>
      </c>
      <c r="K2373">
        <v>-23</v>
      </c>
      <c r="L2373">
        <v>15</v>
      </c>
      <c r="M2373" t="str">
        <f>VLOOKUP(D2373,StateLookup!A:A,1,FALSE)</f>
        <v>South Dakota</v>
      </c>
    </row>
    <row r="2374" spans="1:13" x14ac:dyDescent="0.25">
      <c r="A2374" t="str">
        <f t="shared" si="37"/>
        <v>43911South Dakota</v>
      </c>
      <c r="B2374" t="s">
        <v>147</v>
      </c>
      <c r="C2374" t="s">
        <v>148</v>
      </c>
      <c r="D2374" t="s">
        <v>104</v>
      </c>
      <c r="F2374" s="6">
        <v>43911</v>
      </c>
      <c r="G2374">
        <v>-33</v>
      </c>
      <c r="H2374">
        <v>7</v>
      </c>
      <c r="I2374">
        <v>0</v>
      </c>
      <c r="J2374">
        <v>-19</v>
      </c>
      <c r="K2374">
        <v>-13</v>
      </c>
      <c r="L2374">
        <v>10</v>
      </c>
      <c r="M2374" t="str">
        <f>VLOOKUP(D2374,StateLookup!A:A,1,FALSE)</f>
        <v>South Dakota</v>
      </c>
    </row>
    <row r="2375" spans="1:13" x14ac:dyDescent="0.25">
      <c r="A2375" t="str">
        <f t="shared" si="37"/>
        <v>43912South Dakota</v>
      </c>
      <c r="B2375" t="s">
        <v>147</v>
      </c>
      <c r="C2375" t="s">
        <v>148</v>
      </c>
      <c r="D2375" t="s">
        <v>104</v>
      </c>
      <c r="F2375" s="6">
        <v>43912</v>
      </c>
      <c r="G2375">
        <v>-31</v>
      </c>
      <c r="H2375">
        <v>2</v>
      </c>
      <c r="I2375">
        <v>35</v>
      </c>
      <c r="J2375">
        <v>-23</v>
      </c>
      <c r="K2375">
        <v>-18</v>
      </c>
      <c r="L2375">
        <v>7</v>
      </c>
      <c r="M2375" t="str">
        <f>VLOOKUP(D2375,StateLookup!A:A,1,FALSE)</f>
        <v>South Dakota</v>
      </c>
    </row>
    <row r="2376" spans="1:13" x14ac:dyDescent="0.25">
      <c r="A2376" t="str">
        <f t="shared" si="37"/>
        <v>43913South Dakota</v>
      </c>
      <c r="B2376" t="s">
        <v>147</v>
      </c>
      <c r="C2376" t="s">
        <v>148</v>
      </c>
      <c r="D2376" t="s">
        <v>104</v>
      </c>
      <c r="F2376" s="6">
        <v>43913</v>
      </c>
      <c r="G2376">
        <v>-23</v>
      </c>
      <c r="H2376">
        <v>6</v>
      </c>
      <c r="I2376">
        <v>47</v>
      </c>
      <c r="J2376">
        <v>-17</v>
      </c>
      <c r="K2376">
        <v>-23</v>
      </c>
      <c r="L2376">
        <v>11</v>
      </c>
      <c r="M2376" t="str">
        <f>VLOOKUP(D2376,StateLookup!A:A,1,FALSE)</f>
        <v>South Dakota</v>
      </c>
    </row>
    <row r="2377" spans="1:13" x14ac:dyDescent="0.25">
      <c r="A2377" t="str">
        <f t="shared" si="37"/>
        <v>43914South Dakota</v>
      </c>
      <c r="B2377" t="s">
        <v>147</v>
      </c>
      <c r="C2377" t="s">
        <v>148</v>
      </c>
      <c r="D2377" t="s">
        <v>104</v>
      </c>
      <c r="F2377" s="6">
        <v>43914</v>
      </c>
      <c r="G2377">
        <v>-28</v>
      </c>
      <c r="H2377">
        <v>4</v>
      </c>
      <c r="I2377">
        <v>49</v>
      </c>
      <c r="J2377">
        <v>-12</v>
      </c>
      <c r="K2377">
        <v>-27</v>
      </c>
      <c r="L2377">
        <v>13</v>
      </c>
      <c r="M2377" t="str">
        <f>VLOOKUP(D2377,StateLookup!A:A,1,FALSE)</f>
        <v>South Dakota</v>
      </c>
    </row>
    <row r="2378" spans="1:13" x14ac:dyDescent="0.25">
      <c r="A2378" t="str">
        <f t="shared" si="37"/>
        <v>43915South Dakota</v>
      </c>
      <c r="B2378" t="s">
        <v>147</v>
      </c>
      <c r="C2378" t="s">
        <v>148</v>
      </c>
      <c r="D2378" t="s">
        <v>104</v>
      </c>
      <c r="F2378" s="6">
        <v>43915</v>
      </c>
      <c r="G2378">
        <v>-35</v>
      </c>
      <c r="H2378">
        <v>-3</v>
      </c>
      <c r="I2378">
        <v>-11</v>
      </c>
      <c r="J2378">
        <v>-23</v>
      </c>
      <c r="K2378">
        <v>-30</v>
      </c>
      <c r="L2378">
        <v>16</v>
      </c>
      <c r="M2378" t="str">
        <f>VLOOKUP(D2378,StateLookup!A:A,1,FALSE)</f>
        <v>South Dakota</v>
      </c>
    </row>
    <row r="2379" spans="1:13" x14ac:dyDescent="0.25">
      <c r="A2379" t="str">
        <f t="shared" si="37"/>
        <v>43916South Dakota</v>
      </c>
      <c r="B2379" t="s">
        <v>147</v>
      </c>
      <c r="C2379" t="s">
        <v>148</v>
      </c>
      <c r="D2379" t="s">
        <v>104</v>
      </c>
      <c r="F2379" s="6">
        <v>43916</v>
      </c>
      <c r="G2379">
        <v>-37</v>
      </c>
      <c r="H2379">
        <v>-4</v>
      </c>
      <c r="I2379">
        <v>12</v>
      </c>
      <c r="J2379">
        <v>-20</v>
      </c>
      <c r="K2379">
        <v>-31</v>
      </c>
      <c r="L2379">
        <v>16</v>
      </c>
      <c r="M2379" t="str">
        <f>VLOOKUP(D2379,StateLookup!A:A,1,FALSE)</f>
        <v>South Dakota</v>
      </c>
    </row>
    <row r="2380" spans="1:13" x14ac:dyDescent="0.25">
      <c r="A2380" t="str">
        <f t="shared" si="37"/>
        <v>43917South Dakota</v>
      </c>
      <c r="B2380" t="s">
        <v>147</v>
      </c>
      <c r="C2380" t="s">
        <v>148</v>
      </c>
      <c r="D2380" t="s">
        <v>104</v>
      </c>
      <c r="F2380" s="6">
        <v>43917</v>
      </c>
      <c r="G2380">
        <v>-36</v>
      </c>
      <c r="H2380">
        <v>-1</v>
      </c>
      <c r="I2380">
        <v>17</v>
      </c>
      <c r="J2380">
        <v>-24</v>
      </c>
      <c r="K2380">
        <v>-29</v>
      </c>
      <c r="L2380">
        <v>18</v>
      </c>
      <c r="M2380" t="str">
        <f>VLOOKUP(D2380,StateLookup!A:A,1,FALSE)</f>
        <v>South Dakota</v>
      </c>
    </row>
    <row r="2381" spans="1:13" x14ac:dyDescent="0.25">
      <c r="A2381" t="str">
        <f t="shared" si="37"/>
        <v>43918South Dakota</v>
      </c>
      <c r="B2381" t="s">
        <v>147</v>
      </c>
      <c r="C2381" t="s">
        <v>148</v>
      </c>
      <c r="D2381" t="s">
        <v>104</v>
      </c>
      <c r="F2381" s="6">
        <v>43918</v>
      </c>
      <c r="G2381">
        <v>-49</v>
      </c>
      <c r="H2381">
        <v>-11</v>
      </c>
      <c r="I2381">
        <v>-17</v>
      </c>
      <c r="J2381">
        <v>-31</v>
      </c>
      <c r="K2381">
        <v>-22</v>
      </c>
      <c r="L2381">
        <v>15</v>
      </c>
      <c r="M2381" t="str">
        <f>VLOOKUP(D2381,StateLookup!A:A,1,FALSE)</f>
        <v>South Dakota</v>
      </c>
    </row>
    <row r="2382" spans="1:13" x14ac:dyDescent="0.25">
      <c r="A2382" t="str">
        <f t="shared" si="37"/>
        <v>43919South Dakota</v>
      </c>
      <c r="B2382" t="s">
        <v>147</v>
      </c>
      <c r="C2382" t="s">
        <v>148</v>
      </c>
      <c r="D2382" t="s">
        <v>104</v>
      </c>
      <c r="F2382" s="6">
        <v>43919</v>
      </c>
      <c r="G2382">
        <v>-35</v>
      </c>
      <c r="H2382">
        <v>-3</v>
      </c>
      <c r="I2382">
        <v>126</v>
      </c>
      <c r="J2382">
        <v>-31</v>
      </c>
      <c r="K2382">
        <v>-25</v>
      </c>
      <c r="L2382">
        <v>8</v>
      </c>
      <c r="M2382" t="str">
        <f>VLOOKUP(D2382,StateLookup!A:A,1,FALSE)</f>
        <v>South Dakota</v>
      </c>
    </row>
    <row r="2383" spans="1:13" x14ac:dyDescent="0.25">
      <c r="A2383" t="str">
        <f t="shared" si="37"/>
        <v>43920South Dakota</v>
      </c>
      <c r="B2383" t="s">
        <v>147</v>
      </c>
      <c r="C2383" t="s">
        <v>148</v>
      </c>
      <c r="D2383" t="s">
        <v>104</v>
      </c>
      <c r="F2383" s="6">
        <v>43920</v>
      </c>
      <c r="G2383">
        <v>-31</v>
      </c>
      <c r="H2383">
        <v>-2</v>
      </c>
      <c r="I2383">
        <v>90</v>
      </c>
      <c r="J2383">
        <v>-22</v>
      </c>
      <c r="K2383">
        <v>-30</v>
      </c>
      <c r="L2383">
        <v>13</v>
      </c>
      <c r="M2383" t="str">
        <f>VLOOKUP(D2383,StateLookup!A:A,1,FALSE)</f>
        <v>South Dakota</v>
      </c>
    </row>
    <row r="2384" spans="1:13" x14ac:dyDescent="0.25">
      <c r="A2384" t="str">
        <f t="shared" si="37"/>
        <v>43921South Dakota</v>
      </c>
      <c r="B2384" t="s">
        <v>147</v>
      </c>
      <c r="C2384" t="s">
        <v>148</v>
      </c>
      <c r="D2384" t="s">
        <v>104</v>
      </c>
      <c r="F2384" s="6">
        <v>43921</v>
      </c>
      <c r="G2384">
        <v>-32</v>
      </c>
      <c r="H2384">
        <v>-2</v>
      </c>
      <c r="I2384">
        <v>58</v>
      </c>
      <c r="J2384">
        <v>-17</v>
      </c>
      <c r="K2384">
        <v>-33</v>
      </c>
      <c r="L2384">
        <v>15</v>
      </c>
      <c r="M2384" t="str">
        <f>VLOOKUP(D2384,StateLookup!A:A,1,FALSE)</f>
        <v>South Dakota</v>
      </c>
    </row>
    <row r="2385" spans="1:13" x14ac:dyDescent="0.25">
      <c r="A2385" t="str">
        <f t="shared" si="37"/>
        <v>43922South Dakota</v>
      </c>
      <c r="B2385" t="s">
        <v>147</v>
      </c>
      <c r="C2385" t="s">
        <v>148</v>
      </c>
      <c r="D2385" t="s">
        <v>104</v>
      </c>
      <c r="F2385" s="6">
        <v>43922</v>
      </c>
      <c r="G2385">
        <v>-32</v>
      </c>
      <c r="H2385">
        <v>4</v>
      </c>
      <c r="I2385">
        <v>51</v>
      </c>
      <c r="J2385">
        <v>-20</v>
      </c>
      <c r="K2385">
        <v>-34</v>
      </c>
      <c r="L2385">
        <v>15</v>
      </c>
      <c r="M2385" t="str">
        <f>VLOOKUP(D2385,StateLookup!A:A,1,FALSE)</f>
        <v>South Dakota</v>
      </c>
    </row>
    <row r="2386" spans="1:13" x14ac:dyDescent="0.25">
      <c r="A2386" t="str">
        <f t="shared" si="37"/>
        <v>43923South Dakota</v>
      </c>
      <c r="B2386" t="s">
        <v>147</v>
      </c>
      <c r="C2386" t="s">
        <v>148</v>
      </c>
      <c r="D2386" t="s">
        <v>104</v>
      </c>
      <c r="F2386" s="6">
        <v>43923</v>
      </c>
      <c r="G2386">
        <v>-50</v>
      </c>
      <c r="H2386">
        <v>-18</v>
      </c>
      <c r="I2386">
        <v>-27</v>
      </c>
      <c r="J2386">
        <v>-34</v>
      </c>
      <c r="K2386">
        <v>-39</v>
      </c>
      <c r="L2386">
        <v>21</v>
      </c>
      <c r="M2386" t="str">
        <f>VLOOKUP(D2386,StateLookup!A:A,1,FALSE)</f>
        <v>South Dakota</v>
      </c>
    </row>
    <row r="2387" spans="1:13" x14ac:dyDescent="0.25">
      <c r="A2387" t="str">
        <f t="shared" si="37"/>
        <v>43924South Dakota</v>
      </c>
      <c r="B2387" t="s">
        <v>147</v>
      </c>
      <c r="C2387" t="s">
        <v>148</v>
      </c>
      <c r="D2387" t="s">
        <v>104</v>
      </c>
      <c r="F2387" s="6">
        <v>43924</v>
      </c>
      <c r="G2387">
        <v>-41</v>
      </c>
      <c r="H2387">
        <v>-5</v>
      </c>
      <c r="I2387">
        <v>-15</v>
      </c>
      <c r="J2387">
        <v>-32</v>
      </c>
      <c r="K2387">
        <v>-35</v>
      </c>
      <c r="L2387">
        <v>22</v>
      </c>
      <c r="M2387" t="str">
        <f>VLOOKUP(D2387,StateLookup!A:A,1,FALSE)</f>
        <v>South Dakota</v>
      </c>
    </row>
    <row r="2388" spans="1:13" x14ac:dyDescent="0.25">
      <c r="A2388" t="str">
        <f t="shared" si="37"/>
        <v>43925South Dakota</v>
      </c>
      <c r="B2388" t="s">
        <v>147</v>
      </c>
      <c r="C2388" t="s">
        <v>148</v>
      </c>
      <c r="D2388" t="s">
        <v>104</v>
      </c>
      <c r="F2388" s="6">
        <v>43925</v>
      </c>
      <c r="G2388">
        <v>-45</v>
      </c>
      <c r="H2388">
        <v>-2</v>
      </c>
      <c r="I2388">
        <v>-4</v>
      </c>
      <c r="J2388">
        <v>-31</v>
      </c>
      <c r="K2388">
        <v>-27</v>
      </c>
      <c r="L2388">
        <v>14</v>
      </c>
      <c r="M2388" t="str">
        <f>VLOOKUP(D2388,StateLookup!A:A,1,FALSE)</f>
        <v>South Dakota</v>
      </c>
    </row>
    <row r="2389" spans="1:13" x14ac:dyDescent="0.25">
      <c r="A2389" t="str">
        <f t="shared" si="37"/>
        <v>43926South Dakota</v>
      </c>
      <c r="B2389" t="s">
        <v>147</v>
      </c>
      <c r="C2389" t="s">
        <v>148</v>
      </c>
      <c r="D2389" t="s">
        <v>104</v>
      </c>
      <c r="F2389" s="6">
        <v>43926</v>
      </c>
      <c r="G2389">
        <v>-38</v>
      </c>
      <c r="H2389">
        <v>-3</v>
      </c>
      <c r="I2389">
        <v>81</v>
      </c>
      <c r="J2389">
        <v>-36</v>
      </c>
      <c r="K2389">
        <v>-29</v>
      </c>
      <c r="L2389">
        <v>9</v>
      </c>
      <c r="M2389" t="str">
        <f>VLOOKUP(D2389,StateLookup!A:A,1,FALSE)</f>
        <v>South Dakota</v>
      </c>
    </row>
    <row r="2390" spans="1:13" x14ac:dyDescent="0.25">
      <c r="A2390" t="str">
        <f t="shared" si="37"/>
        <v>43927South Dakota</v>
      </c>
      <c r="B2390" t="s">
        <v>147</v>
      </c>
      <c r="C2390" t="s">
        <v>148</v>
      </c>
      <c r="D2390" t="s">
        <v>104</v>
      </c>
      <c r="F2390" s="6">
        <v>43927</v>
      </c>
      <c r="G2390">
        <v>-32</v>
      </c>
      <c r="H2390">
        <v>-2</v>
      </c>
      <c r="I2390">
        <v>91</v>
      </c>
      <c r="J2390">
        <v>-23</v>
      </c>
      <c r="K2390">
        <v>-33</v>
      </c>
      <c r="L2390">
        <v>14</v>
      </c>
      <c r="M2390" t="str">
        <f>VLOOKUP(D2390,StateLookup!A:A,1,FALSE)</f>
        <v>South Dakota</v>
      </c>
    </row>
    <row r="2391" spans="1:13" x14ac:dyDescent="0.25">
      <c r="A2391" t="str">
        <f t="shared" si="37"/>
        <v>43928South Dakota</v>
      </c>
      <c r="B2391" t="s">
        <v>147</v>
      </c>
      <c r="C2391" t="s">
        <v>148</v>
      </c>
      <c r="D2391" t="s">
        <v>104</v>
      </c>
      <c r="F2391" s="6">
        <v>43928</v>
      </c>
      <c r="G2391">
        <v>-31</v>
      </c>
      <c r="H2391">
        <v>2</v>
      </c>
      <c r="I2391">
        <v>123</v>
      </c>
      <c r="J2391">
        <v>-17</v>
      </c>
      <c r="K2391">
        <v>-36</v>
      </c>
      <c r="L2391">
        <v>14</v>
      </c>
      <c r="M2391" t="str">
        <f>VLOOKUP(D2391,StateLookup!A:A,1,FALSE)</f>
        <v>South Dakota</v>
      </c>
    </row>
    <row r="2392" spans="1:13" x14ac:dyDescent="0.25">
      <c r="A2392" t="str">
        <f t="shared" si="37"/>
        <v>43929South Dakota</v>
      </c>
      <c r="B2392" t="s">
        <v>147</v>
      </c>
      <c r="C2392" t="s">
        <v>148</v>
      </c>
      <c r="D2392" t="s">
        <v>104</v>
      </c>
      <c r="F2392" s="6">
        <v>43929</v>
      </c>
      <c r="G2392">
        <v>-37</v>
      </c>
      <c r="H2392">
        <v>-6</v>
      </c>
      <c r="I2392">
        <v>25</v>
      </c>
      <c r="J2392">
        <v>-23</v>
      </c>
      <c r="K2392">
        <v>-37</v>
      </c>
      <c r="L2392">
        <v>17</v>
      </c>
      <c r="M2392" t="str">
        <f>VLOOKUP(D2392,StateLookup!A:A,1,FALSE)</f>
        <v>South Dakota</v>
      </c>
    </row>
    <row r="2393" spans="1:13" x14ac:dyDescent="0.25">
      <c r="A2393" t="str">
        <f t="shared" si="37"/>
        <v>43930South Dakota</v>
      </c>
      <c r="B2393" t="s">
        <v>147</v>
      </c>
      <c r="C2393" t="s">
        <v>148</v>
      </c>
      <c r="D2393" t="s">
        <v>104</v>
      </c>
      <c r="F2393" s="6">
        <v>43930</v>
      </c>
      <c r="G2393">
        <v>-38</v>
      </c>
      <c r="H2393">
        <v>-5</v>
      </c>
      <c r="I2393">
        <v>18</v>
      </c>
      <c r="J2393">
        <v>-24</v>
      </c>
      <c r="K2393">
        <v>-38</v>
      </c>
      <c r="L2393">
        <v>18</v>
      </c>
      <c r="M2393" t="str">
        <f>VLOOKUP(D2393,StateLookup!A:A,1,FALSE)</f>
        <v>South Dakota</v>
      </c>
    </row>
    <row r="2394" spans="1:13" x14ac:dyDescent="0.25">
      <c r="A2394" t="str">
        <f t="shared" si="37"/>
        <v>43931South Dakota</v>
      </c>
      <c r="B2394" t="s">
        <v>147</v>
      </c>
      <c r="C2394" t="s">
        <v>148</v>
      </c>
      <c r="D2394" t="s">
        <v>104</v>
      </c>
      <c r="F2394" s="6">
        <v>43931</v>
      </c>
      <c r="G2394">
        <v>-33</v>
      </c>
      <c r="H2394">
        <v>9</v>
      </c>
      <c r="I2394">
        <v>67</v>
      </c>
      <c r="J2394">
        <v>-26</v>
      </c>
      <c r="K2394">
        <v>-42</v>
      </c>
      <c r="L2394">
        <v>19</v>
      </c>
      <c r="M2394" t="str">
        <f>VLOOKUP(D2394,StateLookup!A:A,1,FALSE)</f>
        <v>South Dakota</v>
      </c>
    </row>
    <row r="2395" spans="1:13" x14ac:dyDescent="0.25">
      <c r="A2395" t="str">
        <f t="shared" si="37"/>
        <v>43932South Dakota</v>
      </c>
      <c r="B2395" t="s">
        <v>147</v>
      </c>
      <c r="C2395" t="s">
        <v>148</v>
      </c>
      <c r="D2395" t="s">
        <v>104</v>
      </c>
      <c r="F2395" s="6">
        <v>43932</v>
      </c>
      <c r="G2395">
        <v>-47</v>
      </c>
      <c r="H2395">
        <v>1</v>
      </c>
      <c r="I2395">
        <v>-16</v>
      </c>
      <c r="J2395">
        <v>-42</v>
      </c>
      <c r="K2395">
        <v>-31</v>
      </c>
      <c r="L2395">
        <v>15</v>
      </c>
      <c r="M2395" t="str">
        <f>VLOOKUP(D2395,StateLookup!A:A,1,FALSE)</f>
        <v>South Dakota</v>
      </c>
    </row>
    <row r="2396" spans="1:13" x14ac:dyDescent="0.25">
      <c r="A2396" t="str">
        <f t="shared" si="37"/>
        <v>43876Tennessee</v>
      </c>
      <c r="B2396" t="s">
        <v>147</v>
      </c>
      <c r="C2396" t="s">
        <v>148</v>
      </c>
      <c r="D2396" t="s">
        <v>105</v>
      </c>
      <c r="F2396" s="6">
        <v>43876</v>
      </c>
      <c r="G2396">
        <v>7</v>
      </c>
      <c r="H2396">
        <v>4</v>
      </c>
      <c r="I2396">
        <v>54</v>
      </c>
      <c r="J2396">
        <v>4</v>
      </c>
      <c r="K2396">
        <v>3</v>
      </c>
      <c r="L2396">
        <v>-1</v>
      </c>
      <c r="M2396" t="str">
        <f>VLOOKUP(D2396,StateLookup!A:A,1,FALSE)</f>
        <v>Tennessee</v>
      </c>
    </row>
    <row r="2397" spans="1:13" x14ac:dyDescent="0.25">
      <c r="A2397" t="str">
        <f t="shared" si="37"/>
        <v>43877Tennessee</v>
      </c>
      <c r="B2397" t="s">
        <v>147</v>
      </c>
      <c r="C2397" t="s">
        <v>148</v>
      </c>
      <c r="D2397" t="s">
        <v>105</v>
      </c>
      <c r="F2397" s="6">
        <v>43877</v>
      </c>
      <c r="G2397">
        <v>6</v>
      </c>
      <c r="H2397">
        <v>1</v>
      </c>
      <c r="I2397">
        <v>29</v>
      </c>
      <c r="J2397">
        <v>3</v>
      </c>
      <c r="K2397">
        <v>1</v>
      </c>
      <c r="L2397">
        <v>-1</v>
      </c>
      <c r="M2397" t="str">
        <f>VLOOKUP(D2397,StateLookup!A:A,1,FALSE)</f>
        <v>Tennessee</v>
      </c>
    </row>
    <row r="2398" spans="1:13" x14ac:dyDescent="0.25">
      <c r="A2398" t="str">
        <f t="shared" si="37"/>
        <v>43878Tennessee</v>
      </c>
      <c r="B2398" t="s">
        <v>147</v>
      </c>
      <c r="C2398" t="s">
        <v>148</v>
      </c>
      <c r="D2398" t="s">
        <v>105</v>
      </c>
      <c r="F2398" s="6">
        <v>43878</v>
      </c>
      <c r="G2398">
        <v>6</v>
      </c>
      <c r="H2398">
        <v>-2</v>
      </c>
      <c r="I2398">
        <v>46</v>
      </c>
      <c r="J2398">
        <v>4</v>
      </c>
      <c r="K2398">
        <v>-15</v>
      </c>
      <c r="L2398">
        <v>4</v>
      </c>
      <c r="M2398" t="str">
        <f>VLOOKUP(D2398,StateLookup!A:A,1,FALSE)</f>
        <v>Tennessee</v>
      </c>
    </row>
    <row r="2399" spans="1:13" x14ac:dyDescent="0.25">
      <c r="A2399" t="str">
        <f t="shared" si="37"/>
        <v>43879Tennessee</v>
      </c>
      <c r="B2399" t="s">
        <v>147</v>
      </c>
      <c r="C2399" t="s">
        <v>148</v>
      </c>
      <c r="D2399" t="s">
        <v>105</v>
      </c>
      <c r="F2399" s="6">
        <v>43879</v>
      </c>
      <c r="G2399">
        <v>-3</v>
      </c>
      <c r="H2399">
        <v>-3</v>
      </c>
      <c r="I2399">
        <v>-11</v>
      </c>
      <c r="J2399">
        <v>-1</v>
      </c>
      <c r="K2399">
        <v>1</v>
      </c>
      <c r="L2399">
        <v>1</v>
      </c>
      <c r="M2399" t="str">
        <f>VLOOKUP(D2399,StateLookup!A:A,1,FALSE)</f>
        <v>Tennessee</v>
      </c>
    </row>
    <row r="2400" spans="1:13" x14ac:dyDescent="0.25">
      <c r="A2400" t="str">
        <f t="shared" si="37"/>
        <v>43880Tennessee</v>
      </c>
      <c r="B2400" t="s">
        <v>147</v>
      </c>
      <c r="C2400" t="s">
        <v>148</v>
      </c>
      <c r="D2400" t="s">
        <v>105</v>
      </c>
      <c r="F2400" s="6">
        <v>43880</v>
      </c>
      <c r="G2400">
        <v>3</v>
      </c>
      <c r="H2400">
        <v>3</v>
      </c>
      <c r="I2400">
        <v>13</v>
      </c>
      <c r="J2400">
        <v>4</v>
      </c>
      <c r="K2400">
        <v>3</v>
      </c>
      <c r="L2400">
        <v>-1</v>
      </c>
      <c r="M2400" t="str">
        <f>VLOOKUP(D2400,StateLookup!A:A,1,FALSE)</f>
        <v>Tennessee</v>
      </c>
    </row>
    <row r="2401" spans="1:13" x14ac:dyDescent="0.25">
      <c r="A2401" t="str">
        <f t="shared" si="37"/>
        <v>43881Tennessee</v>
      </c>
      <c r="B2401" t="s">
        <v>147</v>
      </c>
      <c r="C2401" t="s">
        <v>148</v>
      </c>
      <c r="D2401" t="s">
        <v>105</v>
      </c>
      <c r="F2401" s="6">
        <v>43881</v>
      </c>
      <c r="G2401">
        <v>-5</v>
      </c>
      <c r="H2401">
        <v>-3</v>
      </c>
      <c r="I2401">
        <v>-18</v>
      </c>
      <c r="J2401">
        <v>-1</v>
      </c>
      <c r="K2401">
        <v>0</v>
      </c>
      <c r="L2401">
        <v>2</v>
      </c>
      <c r="M2401" t="str">
        <f>VLOOKUP(D2401,StateLookup!A:A,1,FALSE)</f>
        <v>Tennessee</v>
      </c>
    </row>
    <row r="2402" spans="1:13" x14ac:dyDescent="0.25">
      <c r="A2402" t="str">
        <f t="shared" si="37"/>
        <v>43882Tennessee</v>
      </c>
      <c r="B2402" t="s">
        <v>147</v>
      </c>
      <c r="C2402" t="s">
        <v>148</v>
      </c>
      <c r="D2402" t="s">
        <v>105</v>
      </c>
      <c r="F2402" s="6">
        <v>43882</v>
      </c>
      <c r="G2402">
        <v>0</v>
      </c>
      <c r="H2402">
        <v>-2</v>
      </c>
      <c r="I2402">
        <v>7</v>
      </c>
      <c r="J2402">
        <v>3</v>
      </c>
      <c r="K2402">
        <v>0</v>
      </c>
      <c r="L2402">
        <v>0</v>
      </c>
      <c r="M2402" t="str">
        <f>VLOOKUP(D2402,StateLookup!A:A,1,FALSE)</f>
        <v>Tennessee</v>
      </c>
    </row>
    <row r="2403" spans="1:13" x14ac:dyDescent="0.25">
      <c r="A2403" t="str">
        <f t="shared" si="37"/>
        <v>43883Tennessee</v>
      </c>
      <c r="B2403" t="s">
        <v>147</v>
      </c>
      <c r="C2403" t="s">
        <v>148</v>
      </c>
      <c r="D2403" t="s">
        <v>105</v>
      </c>
      <c r="F2403" s="6">
        <v>43883</v>
      </c>
      <c r="G2403">
        <v>6</v>
      </c>
      <c r="H2403">
        <v>4</v>
      </c>
      <c r="I2403">
        <v>61</v>
      </c>
      <c r="J2403">
        <v>5</v>
      </c>
      <c r="K2403">
        <v>5</v>
      </c>
      <c r="L2403">
        <v>-2</v>
      </c>
      <c r="M2403" t="str">
        <f>VLOOKUP(D2403,StateLookup!A:A,1,FALSE)</f>
        <v>Tennessee</v>
      </c>
    </row>
    <row r="2404" spans="1:13" x14ac:dyDescent="0.25">
      <c r="A2404" t="str">
        <f t="shared" si="37"/>
        <v>43884Tennessee</v>
      </c>
      <c r="B2404" t="s">
        <v>147</v>
      </c>
      <c r="C2404" t="s">
        <v>148</v>
      </c>
      <c r="D2404" t="s">
        <v>105</v>
      </c>
      <c r="F2404" s="6">
        <v>43884</v>
      </c>
      <c r="G2404">
        <v>3</v>
      </c>
      <c r="H2404">
        <v>1</v>
      </c>
      <c r="I2404">
        <v>7</v>
      </c>
      <c r="J2404">
        <v>2</v>
      </c>
      <c r="K2404">
        <v>1</v>
      </c>
      <c r="L2404">
        <v>0</v>
      </c>
      <c r="M2404" t="str">
        <f>VLOOKUP(D2404,StateLookup!A:A,1,FALSE)</f>
        <v>Tennessee</v>
      </c>
    </row>
    <row r="2405" spans="1:13" x14ac:dyDescent="0.25">
      <c r="A2405" t="str">
        <f t="shared" si="37"/>
        <v>43885Tennessee</v>
      </c>
      <c r="B2405" t="s">
        <v>147</v>
      </c>
      <c r="C2405" t="s">
        <v>148</v>
      </c>
      <c r="D2405" t="s">
        <v>105</v>
      </c>
      <c r="F2405" s="6">
        <v>43885</v>
      </c>
      <c r="G2405">
        <v>-2</v>
      </c>
      <c r="H2405">
        <v>-4</v>
      </c>
      <c r="I2405">
        <v>-19</v>
      </c>
      <c r="J2405">
        <v>0</v>
      </c>
      <c r="K2405">
        <v>2</v>
      </c>
      <c r="L2405">
        <v>2</v>
      </c>
      <c r="M2405" t="str">
        <f>VLOOKUP(D2405,StateLookup!A:A,1,FALSE)</f>
        <v>Tennessee</v>
      </c>
    </row>
    <row r="2406" spans="1:13" x14ac:dyDescent="0.25">
      <c r="A2406" t="str">
        <f t="shared" si="37"/>
        <v>43886Tennessee</v>
      </c>
      <c r="B2406" t="s">
        <v>147</v>
      </c>
      <c r="C2406" t="s">
        <v>148</v>
      </c>
      <c r="D2406" t="s">
        <v>105</v>
      </c>
      <c r="F2406" s="6">
        <v>43886</v>
      </c>
      <c r="G2406">
        <v>8</v>
      </c>
      <c r="H2406">
        <v>3</v>
      </c>
      <c r="I2406">
        <v>27</v>
      </c>
      <c r="J2406">
        <v>4</v>
      </c>
      <c r="K2406">
        <v>3</v>
      </c>
      <c r="L2406">
        <v>-1</v>
      </c>
      <c r="M2406" t="str">
        <f>VLOOKUP(D2406,StateLookup!A:A,1,FALSE)</f>
        <v>Tennessee</v>
      </c>
    </row>
    <row r="2407" spans="1:13" x14ac:dyDescent="0.25">
      <c r="A2407" t="str">
        <f t="shared" si="37"/>
        <v>43887Tennessee</v>
      </c>
      <c r="B2407" t="s">
        <v>147</v>
      </c>
      <c r="C2407" t="s">
        <v>148</v>
      </c>
      <c r="D2407" t="s">
        <v>105</v>
      </c>
      <c r="F2407" s="6">
        <v>43887</v>
      </c>
      <c r="G2407">
        <v>10</v>
      </c>
      <c r="H2407">
        <v>5</v>
      </c>
      <c r="I2407">
        <v>0</v>
      </c>
      <c r="J2407">
        <v>5</v>
      </c>
      <c r="K2407">
        <v>3</v>
      </c>
      <c r="L2407">
        <v>-1</v>
      </c>
      <c r="M2407" t="str">
        <f>VLOOKUP(D2407,StateLookup!A:A,1,FALSE)</f>
        <v>Tennessee</v>
      </c>
    </row>
    <row r="2408" spans="1:13" x14ac:dyDescent="0.25">
      <c r="A2408" t="str">
        <f t="shared" si="37"/>
        <v>43888Tennessee</v>
      </c>
      <c r="B2408" t="s">
        <v>147</v>
      </c>
      <c r="C2408" t="s">
        <v>148</v>
      </c>
      <c r="D2408" t="s">
        <v>105</v>
      </c>
      <c r="F2408" s="6">
        <v>43888</v>
      </c>
      <c r="G2408">
        <v>11</v>
      </c>
      <c r="H2408">
        <v>5</v>
      </c>
      <c r="I2408">
        <v>13</v>
      </c>
      <c r="J2408">
        <v>8</v>
      </c>
      <c r="K2408">
        <v>2</v>
      </c>
      <c r="L2408">
        <v>-1</v>
      </c>
      <c r="M2408" t="str">
        <f>VLOOKUP(D2408,StateLookup!A:A,1,FALSE)</f>
        <v>Tennessee</v>
      </c>
    </row>
    <row r="2409" spans="1:13" x14ac:dyDescent="0.25">
      <c r="A2409" t="str">
        <f t="shared" si="37"/>
        <v>43889Tennessee</v>
      </c>
      <c r="B2409" t="s">
        <v>147</v>
      </c>
      <c r="C2409" t="s">
        <v>148</v>
      </c>
      <c r="D2409" t="s">
        <v>105</v>
      </c>
      <c r="F2409" s="6">
        <v>43889</v>
      </c>
      <c r="G2409">
        <v>9</v>
      </c>
      <c r="H2409">
        <v>4</v>
      </c>
      <c r="I2409">
        <v>12</v>
      </c>
      <c r="J2409">
        <v>9</v>
      </c>
      <c r="K2409">
        <v>1</v>
      </c>
      <c r="L2409">
        <v>-1</v>
      </c>
      <c r="M2409" t="str">
        <f>VLOOKUP(D2409,StateLookup!A:A,1,FALSE)</f>
        <v>Tennessee</v>
      </c>
    </row>
    <row r="2410" spans="1:13" x14ac:dyDescent="0.25">
      <c r="A2410" t="str">
        <f t="shared" si="37"/>
        <v>43890Tennessee</v>
      </c>
      <c r="B2410" t="s">
        <v>147</v>
      </c>
      <c r="C2410" t="s">
        <v>148</v>
      </c>
      <c r="D2410" t="s">
        <v>105</v>
      </c>
      <c r="F2410" s="6">
        <v>43890</v>
      </c>
      <c r="G2410">
        <v>16</v>
      </c>
      <c r="H2410">
        <v>9</v>
      </c>
      <c r="I2410">
        <v>60</v>
      </c>
      <c r="J2410">
        <v>16</v>
      </c>
      <c r="K2410">
        <v>5</v>
      </c>
      <c r="L2410">
        <v>-3</v>
      </c>
      <c r="M2410" t="str">
        <f>VLOOKUP(D2410,StateLookup!A:A,1,FALSE)</f>
        <v>Tennessee</v>
      </c>
    </row>
    <row r="2411" spans="1:13" x14ac:dyDescent="0.25">
      <c r="A2411" t="str">
        <f t="shared" si="37"/>
        <v>43891Tennessee</v>
      </c>
      <c r="B2411" t="s">
        <v>147</v>
      </c>
      <c r="C2411" t="s">
        <v>148</v>
      </c>
      <c r="D2411" t="s">
        <v>105</v>
      </c>
      <c r="F2411" s="6">
        <v>43891</v>
      </c>
      <c r="G2411">
        <v>16</v>
      </c>
      <c r="H2411">
        <v>11</v>
      </c>
      <c r="I2411">
        <v>59</v>
      </c>
      <c r="J2411">
        <v>13</v>
      </c>
      <c r="K2411">
        <v>3</v>
      </c>
      <c r="L2411">
        <v>-2</v>
      </c>
      <c r="M2411" t="str">
        <f>VLOOKUP(D2411,StateLookup!A:A,1,FALSE)</f>
        <v>Tennessee</v>
      </c>
    </row>
    <row r="2412" spans="1:13" x14ac:dyDescent="0.25">
      <c r="A2412" t="str">
        <f t="shared" si="37"/>
        <v>43892Tennessee</v>
      </c>
      <c r="B2412" t="s">
        <v>147</v>
      </c>
      <c r="C2412" t="s">
        <v>148</v>
      </c>
      <c r="D2412" t="s">
        <v>105</v>
      </c>
      <c r="F2412" s="6">
        <v>43892</v>
      </c>
      <c r="G2412">
        <v>8</v>
      </c>
      <c r="H2412">
        <v>4</v>
      </c>
      <c r="I2412">
        <v>-5</v>
      </c>
      <c r="J2412">
        <v>3</v>
      </c>
      <c r="K2412">
        <v>2</v>
      </c>
      <c r="L2412">
        <v>1</v>
      </c>
      <c r="M2412" t="str">
        <f>VLOOKUP(D2412,StateLookup!A:A,1,FALSE)</f>
        <v>Tennessee</v>
      </c>
    </row>
    <row r="2413" spans="1:13" x14ac:dyDescent="0.25">
      <c r="A2413" t="str">
        <f t="shared" si="37"/>
        <v>43893Tennessee</v>
      </c>
      <c r="B2413" t="s">
        <v>147</v>
      </c>
      <c r="C2413" t="s">
        <v>148</v>
      </c>
      <c r="D2413" t="s">
        <v>105</v>
      </c>
      <c r="F2413" s="6">
        <v>43893</v>
      </c>
      <c r="G2413">
        <v>17</v>
      </c>
      <c r="H2413">
        <v>12</v>
      </c>
      <c r="I2413">
        <v>38</v>
      </c>
      <c r="J2413">
        <v>4</v>
      </c>
      <c r="K2413">
        <v>-8</v>
      </c>
      <c r="L2413">
        <v>0</v>
      </c>
      <c r="M2413" t="str">
        <f>VLOOKUP(D2413,StateLookup!A:A,1,FALSE)</f>
        <v>Tennessee</v>
      </c>
    </row>
    <row r="2414" spans="1:13" x14ac:dyDescent="0.25">
      <c r="A2414" t="str">
        <f t="shared" si="37"/>
        <v>43894Tennessee</v>
      </c>
      <c r="B2414" t="s">
        <v>147</v>
      </c>
      <c r="C2414" t="s">
        <v>148</v>
      </c>
      <c r="D2414" t="s">
        <v>105</v>
      </c>
      <c r="F2414" s="6">
        <v>43894</v>
      </c>
      <c r="G2414">
        <v>12</v>
      </c>
      <c r="H2414">
        <v>11</v>
      </c>
      <c r="I2414">
        <v>36</v>
      </c>
      <c r="J2414">
        <v>5</v>
      </c>
      <c r="K2414">
        <v>0</v>
      </c>
      <c r="L2414">
        <v>-1</v>
      </c>
      <c r="M2414" t="str">
        <f>VLOOKUP(D2414,StateLookup!A:A,1,FALSE)</f>
        <v>Tennessee</v>
      </c>
    </row>
    <row r="2415" spans="1:13" x14ac:dyDescent="0.25">
      <c r="A2415" t="str">
        <f t="shared" si="37"/>
        <v>43895Tennessee</v>
      </c>
      <c r="B2415" t="s">
        <v>147</v>
      </c>
      <c r="C2415" t="s">
        <v>148</v>
      </c>
      <c r="D2415" t="s">
        <v>105</v>
      </c>
      <c r="F2415" s="6">
        <v>43895</v>
      </c>
      <c r="G2415">
        <v>11</v>
      </c>
      <c r="H2415">
        <v>10</v>
      </c>
      <c r="I2415">
        <v>33</v>
      </c>
      <c r="J2415">
        <v>7</v>
      </c>
      <c r="K2415">
        <v>1</v>
      </c>
      <c r="L2415">
        <v>-2</v>
      </c>
      <c r="M2415" t="str">
        <f>VLOOKUP(D2415,StateLookup!A:A,1,FALSE)</f>
        <v>Tennessee</v>
      </c>
    </row>
    <row r="2416" spans="1:13" x14ac:dyDescent="0.25">
      <c r="A2416" t="str">
        <f t="shared" si="37"/>
        <v>43896Tennessee</v>
      </c>
      <c r="B2416" t="s">
        <v>147</v>
      </c>
      <c r="C2416" t="s">
        <v>148</v>
      </c>
      <c r="D2416" t="s">
        <v>105</v>
      </c>
      <c r="F2416" s="6">
        <v>43896</v>
      </c>
      <c r="G2416">
        <v>5</v>
      </c>
      <c r="H2416">
        <v>4</v>
      </c>
      <c r="I2416">
        <v>25</v>
      </c>
      <c r="J2416">
        <v>6</v>
      </c>
      <c r="K2416">
        <v>0</v>
      </c>
      <c r="L2416">
        <v>-1</v>
      </c>
      <c r="M2416" t="str">
        <f>VLOOKUP(D2416,StateLookup!A:A,1,FALSE)</f>
        <v>Tennessee</v>
      </c>
    </row>
    <row r="2417" spans="1:13" x14ac:dyDescent="0.25">
      <c r="A2417" t="str">
        <f t="shared" si="37"/>
        <v>43897Tennessee</v>
      </c>
      <c r="B2417" t="s">
        <v>147</v>
      </c>
      <c r="C2417" t="s">
        <v>148</v>
      </c>
      <c r="D2417" t="s">
        <v>105</v>
      </c>
      <c r="F2417" s="6">
        <v>43897</v>
      </c>
      <c r="G2417">
        <v>12</v>
      </c>
      <c r="H2417">
        <v>10</v>
      </c>
      <c r="I2417">
        <v>88</v>
      </c>
      <c r="J2417">
        <v>15</v>
      </c>
      <c r="K2417">
        <v>6</v>
      </c>
      <c r="L2417">
        <v>-3</v>
      </c>
      <c r="M2417" t="str">
        <f>VLOOKUP(D2417,StateLookup!A:A,1,FALSE)</f>
        <v>Tennessee</v>
      </c>
    </row>
    <row r="2418" spans="1:13" x14ac:dyDescent="0.25">
      <c r="A2418" t="str">
        <f t="shared" si="37"/>
        <v>43898Tennessee</v>
      </c>
      <c r="B2418" t="s">
        <v>147</v>
      </c>
      <c r="C2418" t="s">
        <v>148</v>
      </c>
      <c r="D2418" t="s">
        <v>105</v>
      </c>
      <c r="F2418" s="6">
        <v>43898</v>
      </c>
      <c r="G2418">
        <v>13</v>
      </c>
      <c r="H2418">
        <v>11</v>
      </c>
      <c r="I2418">
        <v>81</v>
      </c>
      <c r="J2418">
        <v>13</v>
      </c>
      <c r="K2418">
        <v>2</v>
      </c>
      <c r="L2418">
        <v>-2</v>
      </c>
      <c r="M2418" t="str">
        <f>VLOOKUP(D2418,StateLookup!A:A,1,FALSE)</f>
        <v>Tennessee</v>
      </c>
    </row>
    <row r="2419" spans="1:13" x14ac:dyDescent="0.25">
      <c r="A2419" t="str">
        <f t="shared" si="37"/>
        <v>43899Tennessee</v>
      </c>
      <c r="B2419" t="s">
        <v>147</v>
      </c>
      <c r="C2419" t="s">
        <v>148</v>
      </c>
      <c r="D2419" t="s">
        <v>105</v>
      </c>
      <c r="F2419" s="6">
        <v>43899</v>
      </c>
      <c r="G2419">
        <v>8</v>
      </c>
      <c r="H2419">
        <v>7</v>
      </c>
      <c r="I2419">
        <v>45</v>
      </c>
      <c r="J2419">
        <v>5</v>
      </c>
      <c r="K2419">
        <v>0</v>
      </c>
      <c r="L2419">
        <v>0</v>
      </c>
      <c r="M2419" t="str">
        <f>VLOOKUP(D2419,StateLookup!A:A,1,FALSE)</f>
        <v>Tennessee</v>
      </c>
    </row>
    <row r="2420" spans="1:13" x14ac:dyDescent="0.25">
      <c r="A2420" t="str">
        <f t="shared" si="37"/>
        <v>43900Tennessee</v>
      </c>
      <c r="B2420" t="s">
        <v>147</v>
      </c>
      <c r="C2420" t="s">
        <v>148</v>
      </c>
      <c r="D2420" t="s">
        <v>105</v>
      </c>
      <c r="F2420" s="6">
        <v>43900</v>
      </c>
      <c r="G2420">
        <v>8</v>
      </c>
      <c r="H2420">
        <v>8</v>
      </c>
      <c r="I2420">
        <v>26</v>
      </c>
      <c r="J2420">
        <v>3</v>
      </c>
      <c r="K2420">
        <v>-1</v>
      </c>
      <c r="L2420">
        <v>1</v>
      </c>
      <c r="M2420" t="str">
        <f>VLOOKUP(D2420,StateLookup!A:A,1,FALSE)</f>
        <v>Tennessee</v>
      </c>
    </row>
    <row r="2421" spans="1:13" x14ac:dyDescent="0.25">
      <c r="A2421" t="str">
        <f t="shared" si="37"/>
        <v>43901Tennessee</v>
      </c>
      <c r="B2421" t="s">
        <v>147</v>
      </c>
      <c r="C2421" t="s">
        <v>148</v>
      </c>
      <c r="D2421" t="s">
        <v>105</v>
      </c>
      <c r="F2421" s="6">
        <v>43901</v>
      </c>
      <c r="G2421">
        <v>8</v>
      </c>
      <c r="H2421">
        <v>11</v>
      </c>
      <c r="I2421">
        <v>43</v>
      </c>
      <c r="J2421">
        <v>3</v>
      </c>
      <c r="K2421">
        <v>0</v>
      </c>
      <c r="L2421">
        <v>0</v>
      </c>
      <c r="M2421" t="str">
        <f>VLOOKUP(D2421,StateLookup!A:A,1,FALSE)</f>
        <v>Tennessee</v>
      </c>
    </row>
    <row r="2422" spans="1:13" x14ac:dyDescent="0.25">
      <c r="A2422" t="str">
        <f t="shared" si="37"/>
        <v>43902Tennessee</v>
      </c>
      <c r="B2422" t="s">
        <v>147</v>
      </c>
      <c r="C2422" t="s">
        <v>148</v>
      </c>
      <c r="D2422" t="s">
        <v>105</v>
      </c>
      <c r="F2422" s="6">
        <v>43902</v>
      </c>
      <c r="G2422">
        <v>7</v>
      </c>
      <c r="H2422">
        <v>24</v>
      </c>
      <c r="I2422">
        <v>30</v>
      </c>
      <c r="J2422">
        <v>1</v>
      </c>
      <c r="K2422">
        <v>-2</v>
      </c>
      <c r="L2422">
        <v>0</v>
      </c>
      <c r="M2422" t="str">
        <f>VLOOKUP(D2422,StateLookup!A:A,1,FALSE)</f>
        <v>Tennessee</v>
      </c>
    </row>
    <row r="2423" spans="1:13" x14ac:dyDescent="0.25">
      <c r="A2423" t="str">
        <f t="shared" si="37"/>
        <v>43903Tennessee</v>
      </c>
      <c r="B2423" t="s">
        <v>147</v>
      </c>
      <c r="C2423" t="s">
        <v>148</v>
      </c>
      <c r="D2423" t="s">
        <v>105</v>
      </c>
      <c r="F2423" s="6">
        <v>43903</v>
      </c>
      <c r="G2423">
        <v>2</v>
      </c>
      <c r="H2423">
        <v>23</v>
      </c>
      <c r="I2423">
        <v>29</v>
      </c>
      <c r="J2423">
        <v>0</v>
      </c>
      <c r="K2423">
        <v>-6</v>
      </c>
      <c r="L2423">
        <v>2</v>
      </c>
      <c r="M2423" t="str">
        <f>VLOOKUP(D2423,StateLookup!A:A,1,FALSE)</f>
        <v>Tennessee</v>
      </c>
    </row>
    <row r="2424" spans="1:13" x14ac:dyDescent="0.25">
      <c r="A2424" t="str">
        <f t="shared" si="37"/>
        <v>43904Tennessee</v>
      </c>
      <c r="B2424" t="s">
        <v>147</v>
      </c>
      <c r="C2424" t="s">
        <v>148</v>
      </c>
      <c r="D2424" t="s">
        <v>105</v>
      </c>
      <c r="F2424" s="6">
        <v>43904</v>
      </c>
      <c r="G2424">
        <v>-4</v>
      </c>
      <c r="H2424">
        <v>19</v>
      </c>
      <c r="I2424">
        <v>27</v>
      </c>
      <c r="J2424">
        <v>1</v>
      </c>
      <c r="K2424">
        <v>1</v>
      </c>
      <c r="L2424">
        <v>2</v>
      </c>
      <c r="M2424" t="str">
        <f>VLOOKUP(D2424,StateLookup!A:A,1,FALSE)</f>
        <v>Tennessee</v>
      </c>
    </row>
    <row r="2425" spans="1:13" x14ac:dyDescent="0.25">
      <c r="A2425" t="str">
        <f t="shared" si="37"/>
        <v>43905Tennessee</v>
      </c>
      <c r="B2425" t="s">
        <v>147</v>
      </c>
      <c r="C2425" t="s">
        <v>148</v>
      </c>
      <c r="D2425" t="s">
        <v>105</v>
      </c>
      <c r="F2425" s="6">
        <v>43905</v>
      </c>
      <c r="G2425">
        <v>-8</v>
      </c>
      <c r="H2425">
        <v>13</v>
      </c>
      <c r="I2425">
        <v>-2</v>
      </c>
      <c r="J2425">
        <v>-5</v>
      </c>
      <c r="K2425">
        <v>-7</v>
      </c>
      <c r="L2425">
        <v>3</v>
      </c>
      <c r="M2425" t="str">
        <f>VLOOKUP(D2425,StateLookup!A:A,1,FALSE)</f>
        <v>Tennessee</v>
      </c>
    </row>
    <row r="2426" spans="1:13" x14ac:dyDescent="0.25">
      <c r="A2426" t="str">
        <f t="shared" si="37"/>
        <v>43906Tennessee</v>
      </c>
      <c r="B2426" t="s">
        <v>147</v>
      </c>
      <c r="C2426" t="s">
        <v>148</v>
      </c>
      <c r="D2426" t="s">
        <v>105</v>
      </c>
      <c r="F2426" s="6">
        <v>43906</v>
      </c>
      <c r="G2426">
        <v>-4</v>
      </c>
      <c r="H2426">
        <v>20</v>
      </c>
      <c r="I2426">
        <v>10</v>
      </c>
      <c r="J2426">
        <v>-7</v>
      </c>
      <c r="K2426">
        <v>-15</v>
      </c>
      <c r="L2426">
        <v>6</v>
      </c>
      <c r="M2426" t="str">
        <f>VLOOKUP(D2426,StateLookup!A:A,1,FALSE)</f>
        <v>Tennessee</v>
      </c>
    </row>
    <row r="2427" spans="1:13" x14ac:dyDescent="0.25">
      <c r="A2427" t="str">
        <f t="shared" si="37"/>
        <v>43907Tennessee</v>
      </c>
      <c r="B2427" t="s">
        <v>147</v>
      </c>
      <c r="C2427" t="s">
        <v>148</v>
      </c>
      <c r="D2427" t="s">
        <v>105</v>
      </c>
      <c r="F2427" s="6">
        <v>43907</v>
      </c>
      <c r="G2427">
        <v>-10</v>
      </c>
      <c r="H2427">
        <v>17</v>
      </c>
      <c r="I2427">
        <v>8</v>
      </c>
      <c r="J2427">
        <v>-9</v>
      </c>
      <c r="K2427">
        <v>-19</v>
      </c>
      <c r="L2427">
        <v>8</v>
      </c>
      <c r="M2427" t="str">
        <f>VLOOKUP(D2427,StateLookup!A:A,1,FALSE)</f>
        <v>Tennessee</v>
      </c>
    </row>
    <row r="2428" spans="1:13" x14ac:dyDescent="0.25">
      <c r="A2428" t="str">
        <f t="shared" si="37"/>
        <v>43908Tennessee</v>
      </c>
      <c r="B2428" t="s">
        <v>147</v>
      </c>
      <c r="C2428" t="s">
        <v>148</v>
      </c>
      <c r="D2428" t="s">
        <v>105</v>
      </c>
      <c r="F2428" s="6">
        <v>43908</v>
      </c>
      <c r="G2428">
        <v>-15</v>
      </c>
      <c r="H2428">
        <v>14</v>
      </c>
      <c r="I2428">
        <v>21</v>
      </c>
      <c r="J2428">
        <v>-13</v>
      </c>
      <c r="K2428">
        <v>-22</v>
      </c>
      <c r="L2428">
        <v>9</v>
      </c>
      <c r="M2428" t="str">
        <f>VLOOKUP(D2428,StateLookup!A:A,1,FALSE)</f>
        <v>Tennessee</v>
      </c>
    </row>
    <row r="2429" spans="1:13" x14ac:dyDescent="0.25">
      <c r="A2429" t="str">
        <f t="shared" si="37"/>
        <v>43909Tennessee</v>
      </c>
      <c r="B2429" t="s">
        <v>147</v>
      </c>
      <c r="C2429" t="s">
        <v>148</v>
      </c>
      <c r="D2429" t="s">
        <v>105</v>
      </c>
      <c r="F2429" s="6">
        <v>43909</v>
      </c>
      <c r="G2429">
        <v>-17</v>
      </c>
      <c r="H2429">
        <v>14</v>
      </c>
      <c r="I2429">
        <v>38</v>
      </c>
      <c r="J2429">
        <v>-16</v>
      </c>
      <c r="K2429">
        <v>-24</v>
      </c>
      <c r="L2429">
        <v>9</v>
      </c>
      <c r="M2429" t="str">
        <f>VLOOKUP(D2429,StateLookup!A:A,1,FALSE)</f>
        <v>Tennessee</v>
      </c>
    </row>
    <row r="2430" spans="1:13" x14ac:dyDescent="0.25">
      <c r="A2430" t="str">
        <f t="shared" si="37"/>
        <v>43910Tennessee</v>
      </c>
      <c r="B2430" t="s">
        <v>147</v>
      </c>
      <c r="C2430" t="s">
        <v>148</v>
      </c>
      <c r="D2430" t="s">
        <v>105</v>
      </c>
      <c r="F2430" s="6">
        <v>43910</v>
      </c>
      <c r="G2430">
        <v>-27</v>
      </c>
      <c r="H2430">
        <v>9</v>
      </c>
      <c r="I2430">
        <v>-18</v>
      </c>
      <c r="J2430">
        <v>-22</v>
      </c>
      <c r="K2430">
        <v>-27</v>
      </c>
      <c r="L2430">
        <v>13</v>
      </c>
      <c r="M2430" t="str">
        <f>VLOOKUP(D2430,StateLookup!A:A,1,FALSE)</f>
        <v>Tennessee</v>
      </c>
    </row>
    <row r="2431" spans="1:13" x14ac:dyDescent="0.25">
      <c r="A2431" t="str">
        <f t="shared" si="37"/>
        <v>43911Tennessee</v>
      </c>
      <c r="B2431" t="s">
        <v>147</v>
      </c>
      <c r="C2431" t="s">
        <v>148</v>
      </c>
      <c r="D2431" t="s">
        <v>105</v>
      </c>
      <c r="F2431" s="6">
        <v>43911</v>
      </c>
      <c r="G2431">
        <v>-33</v>
      </c>
      <c r="H2431">
        <v>9</v>
      </c>
      <c r="I2431">
        <v>11</v>
      </c>
      <c r="J2431">
        <v>-16</v>
      </c>
      <c r="K2431">
        <v>-16</v>
      </c>
      <c r="L2431">
        <v>8</v>
      </c>
      <c r="M2431" t="str">
        <f>VLOOKUP(D2431,StateLookup!A:A,1,FALSE)</f>
        <v>Tennessee</v>
      </c>
    </row>
    <row r="2432" spans="1:13" x14ac:dyDescent="0.25">
      <c r="A2432" t="str">
        <f t="shared" si="37"/>
        <v>43912Tennessee</v>
      </c>
      <c r="B2432" t="s">
        <v>147</v>
      </c>
      <c r="C2432" t="s">
        <v>148</v>
      </c>
      <c r="D2432" t="s">
        <v>105</v>
      </c>
      <c r="F2432" s="6">
        <v>43912</v>
      </c>
      <c r="G2432">
        <v>-37</v>
      </c>
      <c r="H2432">
        <v>0</v>
      </c>
      <c r="I2432">
        <v>1</v>
      </c>
      <c r="J2432">
        <v>-30</v>
      </c>
      <c r="K2432">
        <v>-28</v>
      </c>
      <c r="L2432">
        <v>8</v>
      </c>
      <c r="M2432" t="str">
        <f>VLOOKUP(D2432,StateLookup!A:A,1,FALSE)</f>
        <v>Tennessee</v>
      </c>
    </row>
    <row r="2433" spans="1:13" x14ac:dyDescent="0.25">
      <c r="A2433" t="str">
        <f t="shared" si="37"/>
        <v>43913Tennessee</v>
      </c>
      <c r="B2433" t="s">
        <v>147</v>
      </c>
      <c r="C2433" t="s">
        <v>148</v>
      </c>
      <c r="D2433" t="s">
        <v>105</v>
      </c>
      <c r="F2433" s="6">
        <v>43913</v>
      </c>
      <c r="G2433">
        <v>-32</v>
      </c>
      <c r="H2433">
        <v>-2</v>
      </c>
      <c r="I2433">
        <v>-16</v>
      </c>
      <c r="J2433">
        <v>-27</v>
      </c>
      <c r="K2433">
        <v>-34</v>
      </c>
      <c r="L2433">
        <v>15</v>
      </c>
      <c r="M2433" t="str">
        <f>VLOOKUP(D2433,StateLookup!A:A,1,FALSE)</f>
        <v>Tennessee</v>
      </c>
    </row>
    <row r="2434" spans="1:13" x14ac:dyDescent="0.25">
      <c r="A2434" t="str">
        <f t="shared" si="37"/>
        <v>43914Tennessee</v>
      </c>
      <c r="B2434" t="s">
        <v>147</v>
      </c>
      <c r="C2434" t="s">
        <v>148</v>
      </c>
      <c r="D2434" t="s">
        <v>105</v>
      </c>
      <c r="F2434" s="6">
        <v>43914</v>
      </c>
      <c r="G2434">
        <v>-39</v>
      </c>
      <c r="H2434">
        <v>-10</v>
      </c>
      <c r="I2434">
        <v>-29</v>
      </c>
      <c r="J2434">
        <v>-29</v>
      </c>
      <c r="K2434">
        <v>-38</v>
      </c>
      <c r="L2434">
        <v>17</v>
      </c>
      <c r="M2434" t="str">
        <f>VLOOKUP(D2434,StateLookup!A:A,1,FALSE)</f>
        <v>Tennessee</v>
      </c>
    </row>
    <row r="2435" spans="1:13" x14ac:dyDescent="0.25">
      <c r="A2435" t="str">
        <f t="shared" ref="A2435:A2498" si="38">F2435&amp;D2435</f>
        <v>43915Tennessee</v>
      </c>
      <c r="B2435" t="s">
        <v>147</v>
      </c>
      <c r="C2435" t="s">
        <v>148</v>
      </c>
      <c r="D2435" t="s">
        <v>105</v>
      </c>
      <c r="F2435" s="6">
        <v>43915</v>
      </c>
      <c r="G2435">
        <v>-33</v>
      </c>
      <c r="H2435">
        <v>-6</v>
      </c>
      <c r="I2435">
        <v>34</v>
      </c>
      <c r="J2435">
        <v>-26</v>
      </c>
      <c r="K2435">
        <v>-38</v>
      </c>
      <c r="L2435">
        <v>15</v>
      </c>
      <c r="M2435" t="str">
        <f>VLOOKUP(D2435,StateLookup!A:A,1,FALSE)</f>
        <v>Tennessee</v>
      </c>
    </row>
    <row r="2436" spans="1:13" x14ac:dyDescent="0.25">
      <c r="A2436" t="str">
        <f t="shared" si="38"/>
        <v>43916Tennessee</v>
      </c>
      <c r="B2436" t="s">
        <v>147</v>
      </c>
      <c r="C2436" t="s">
        <v>148</v>
      </c>
      <c r="D2436" t="s">
        <v>105</v>
      </c>
      <c r="F2436" s="6">
        <v>43916</v>
      </c>
      <c r="G2436">
        <v>-31</v>
      </c>
      <c r="H2436">
        <v>-6</v>
      </c>
      <c r="I2436">
        <v>57</v>
      </c>
      <c r="J2436">
        <v>-27</v>
      </c>
      <c r="K2436">
        <v>-39</v>
      </c>
      <c r="L2436">
        <v>14</v>
      </c>
      <c r="M2436" t="str">
        <f>VLOOKUP(D2436,StateLookup!A:A,1,FALSE)</f>
        <v>Tennessee</v>
      </c>
    </row>
    <row r="2437" spans="1:13" x14ac:dyDescent="0.25">
      <c r="A2437" t="str">
        <f t="shared" si="38"/>
        <v>43917Tennessee</v>
      </c>
      <c r="B2437" t="s">
        <v>147</v>
      </c>
      <c r="C2437" t="s">
        <v>148</v>
      </c>
      <c r="D2437" t="s">
        <v>105</v>
      </c>
      <c r="F2437" s="6">
        <v>43917</v>
      </c>
      <c r="G2437">
        <v>-34</v>
      </c>
      <c r="H2437">
        <v>-9</v>
      </c>
      <c r="I2437">
        <v>40</v>
      </c>
      <c r="J2437">
        <v>-30</v>
      </c>
      <c r="K2437">
        <v>-39</v>
      </c>
      <c r="L2437">
        <v>16</v>
      </c>
      <c r="M2437" t="str">
        <f>VLOOKUP(D2437,StateLookup!A:A,1,FALSE)</f>
        <v>Tennessee</v>
      </c>
    </row>
    <row r="2438" spans="1:13" x14ac:dyDescent="0.25">
      <c r="A2438" t="str">
        <f t="shared" si="38"/>
        <v>43918Tennessee</v>
      </c>
      <c r="B2438" t="s">
        <v>147</v>
      </c>
      <c r="C2438" t="s">
        <v>148</v>
      </c>
      <c r="D2438" t="s">
        <v>105</v>
      </c>
      <c r="F2438" s="6">
        <v>43918</v>
      </c>
      <c r="G2438">
        <v>-38</v>
      </c>
      <c r="H2438">
        <v>-7</v>
      </c>
      <c r="I2438">
        <v>48</v>
      </c>
      <c r="J2438">
        <v>-27</v>
      </c>
      <c r="K2438">
        <v>-26</v>
      </c>
      <c r="L2438">
        <v>9</v>
      </c>
      <c r="M2438" t="str">
        <f>VLOOKUP(D2438,StateLookup!A:A,1,FALSE)</f>
        <v>Tennessee</v>
      </c>
    </row>
    <row r="2439" spans="1:13" x14ac:dyDescent="0.25">
      <c r="A2439" t="str">
        <f t="shared" si="38"/>
        <v>43919Tennessee</v>
      </c>
      <c r="B2439" t="s">
        <v>147</v>
      </c>
      <c r="C2439" t="s">
        <v>148</v>
      </c>
      <c r="D2439" t="s">
        <v>105</v>
      </c>
      <c r="F2439" s="6">
        <v>43919</v>
      </c>
      <c r="G2439">
        <v>-35</v>
      </c>
      <c r="H2439">
        <v>-9</v>
      </c>
      <c r="I2439">
        <v>35</v>
      </c>
      <c r="J2439">
        <v>-35</v>
      </c>
      <c r="K2439">
        <v>-34</v>
      </c>
      <c r="L2439">
        <v>8</v>
      </c>
      <c r="M2439" t="str">
        <f>VLOOKUP(D2439,StateLookup!A:A,1,FALSE)</f>
        <v>Tennessee</v>
      </c>
    </row>
    <row r="2440" spans="1:13" x14ac:dyDescent="0.25">
      <c r="A2440" t="str">
        <f t="shared" si="38"/>
        <v>43920Tennessee</v>
      </c>
      <c r="B2440" t="s">
        <v>147</v>
      </c>
      <c r="C2440" t="s">
        <v>148</v>
      </c>
      <c r="D2440" t="s">
        <v>105</v>
      </c>
      <c r="F2440" s="6">
        <v>43920</v>
      </c>
      <c r="G2440">
        <v>-31</v>
      </c>
      <c r="H2440">
        <v>-10</v>
      </c>
      <c r="I2440">
        <v>10</v>
      </c>
      <c r="J2440">
        <v>-32</v>
      </c>
      <c r="K2440">
        <v>-39</v>
      </c>
      <c r="L2440">
        <v>15</v>
      </c>
      <c r="M2440" t="str">
        <f>VLOOKUP(D2440,StateLookup!A:A,1,FALSE)</f>
        <v>Tennessee</v>
      </c>
    </row>
    <row r="2441" spans="1:13" x14ac:dyDescent="0.25">
      <c r="A2441" t="str">
        <f t="shared" si="38"/>
        <v>43921Tennessee</v>
      </c>
      <c r="B2441" t="s">
        <v>147</v>
      </c>
      <c r="C2441" t="s">
        <v>148</v>
      </c>
      <c r="D2441" t="s">
        <v>105</v>
      </c>
      <c r="F2441" s="6">
        <v>43921</v>
      </c>
      <c r="G2441">
        <v>-36</v>
      </c>
      <c r="H2441">
        <v>-11</v>
      </c>
      <c r="I2441">
        <v>-30</v>
      </c>
      <c r="J2441">
        <v>-32</v>
      </c>
      <c r="K2441">
        <v>-42</v>
      </c>
      <c r="L2441">
        <v>18</v>
      </c>
      <c r="M2441" t="str">
        <f>VLOOKUP(D2441,StateLookup!A:A,1,FALSE)</f>
        <v>Tennessee</v>
      </c>
    </row>
    <row r="2442" spans="1:13" x14ac:dyDescent="0.25">
      <c r="A2442" t="str">
        <f t="shared" si="38"/>
        <v>43922Tennessee</v>
      </c>
      <c r="B2442" t="s">
        <v>147</v>
      </c>
      <c r="C2442" t="s">
        <v>148</v>
      </c>
      <c r="D2442" t="s">
        <v>105</v>
      </c>
      <c r="F2442" s="6">
        <v>43922</v>
      </c>
      <c r="G2442">
        <v>-31</v>
      </c>
      <c r="H2442">
        <v>-1</v>
      </c>
      <c r="I2442">
        <v>7</v>
      </c>
      <c r="J2442">
        <v>-28</v>
      </c>
      <c r="K2442">
        <v>-42</v>
      </c>
      <c r="L2442">
        <v>16</v>
      </c>
      <c r="M2442" t="str">
        <f>VLOOKUP(D2442,StateLookup!A:A,1,FALSE)</f>
        <v>Tennessee</v>
      </c>
    </row>
    <row r="2443" spans="1:13" x14ac:dyDescent="0.25">
      <c r="A2443" t="str">
        <f t="shared" si="38"/>
        <v>43923Tennessee</v>
      </c>
      <c r="B2443" t="s">
        <v>147</v>
      </c>
      <c r="C2443" t="s">
        <v>148</v>
      </c>
      <c r="D2443" t="s">
        <v>105</v>
      </c>
      <c r="F2443" s="6">
        <v>43923</v>
      </c>
      <c r="G2443">
        <v>-33</v>
      </c>
      <c r="H2443">
        <v>0</v>
      </c>
      <c r="I2443">
        <v>11</v>
      </c>
      <c r="J2443">
        <v>-31</v>
      </c>
      <c r="K2443">
        <v>-42</v>
      </c>
      <c r="L2443">
        <v>16</v>
      </c>
      <c r="M2443" t="str">
        <f>VLOOKUP(D2443,StateLookup!A:A,1,FALSE)</f>
        <v>Tennessee</v>
      </c>
    </row>
    <row r="2444" spans="1:13" x14ac:dyDescent="0.25">
      <c r="A2444" t="str">
        <f t="shared" si="38"/>
        <v>43924Tennessee</v>
      </c>
      <c r="B2444" t="s">
        <v>147</v>
      </c>
      <c r="C2444" t="s">
        <v>148</v>
      </c>
      <c r="D2444" t="s">
        <v>105</v>
      </c>
      <c r="F2444" s="6">
        <v>43924</v>
      </c>
      <c r="G2444">
        <v>-37</v>
      </c>
      <c r="H2444">
        <v>-2</v>
      </c>
      <c r="I2444">
        <v>1</v>
      </c>
      <c r="J2444">
        <v>-35</v>
      </c>
      <c r="K2444">
        <v>-44</v>
      </c>
      <c r="L2444">
        <v>18</v>
      </c>
      <c r="M2444" t="str">
        <f>VLOOKUP(D2444,StateLookup!A:A,1,FALSE)</f>
        <v>Tennessee</v>
      </c>
    </row>
    <row r="2445" spans="1:13" x14ac:dyDescent="0.25">
      <c r="A2445" t="str">
        <f t="shared" si="38"/>
        <v>43925Tennessee</v>
      </c>
      <c r="B2445" t="s">
        <v>147</v>
      </c>
      <c r="C2445" t="s">
        <v>148</v>
      </c>
      <c r="D2445" t="s">
        <v>105</v>
      </c>
      <c r="F2445" s="6">
        <v>43925</v>
      </c>
      <c r="G2445">
        <v>-45</v>
      </c>
      <c r="H2445">
        <v>-6</v>
      </c>
      <c r="I2445">
        <v>6</v>
      </c>
      <c r="J2445">
        <v>-33</v>
      </c>
      <c r="K2445">
        <v>-31</v>
      </c>
      <c r="L2445">
        <v>11</v>
      </c>
      <c r="M2445" t="str">
        <f>VLOOKUP(D2445,StateLookup!A:A,1,FALSE)</f>
        <v>Tennessee</v>
      </c>
    </row>
    <row r="2446" spans="1:13" x14ac:dyDescent="0.25">
      <c r="A2446" t="str">
        <f t="shared" si="38"/>
        <v>43926Tennessee</v>
      </c>
      <c r="B2446" t="s">
        <v>147</v>
      </c>
      <c r="C2446" t="s">
        <v>148</v>
      </c>
      <c r="D2446" t="s">
        <v>105</v>
      </c>
      <c r="F2446" s="6">
        <v>43926</v>
      </c>
      <c r="G2446">
        <v>-43</v>
      </c>
      <c r="H2446">
        <v>-9</v>
      </c>
      <c r="I2446">
        <v>2</v>
      </c>
      <c r="J2446">
        <v>-42</v>
      </c>
      <c r="K2446">
        <v>-38</v>
      </c>
      <c r="L2446">
        <v>10</v>
      </c>
      <c r="M2446" t="str">
        <f>VLOOKUP(D2446,StateLookup!A:A,1,FALSE)</f>
        <v>Tennessee</v>
      </c>
    </row>
    <row r="2447" spans="1:13" x14ac:dyDescent="0.25">
      <c r="A2447" t="str">
        <f t="shared" si="38"/>
        <v>43927Tennessee</v>
      </c>
      <c r="B2447" t="s">
        <v>147</v>
      </c>
      <c r="C2447" t="s">
        <v>148</v>
      </c>
      <c r="D2447" t="s">
        <v>105</v>
      </c>
      <c r="F2447" s="6">
        <v>43927</v>
      </c>
      <c r="G2447">
        <v>-35</v>
      </c>
      <c r="H2447">
        <v>-9</v>
      </c>
      <c r="I2447">
        <v>3</v>
      </c>
      <c r="J2447">
        <v>-35</v>
      </c>
      <c r="K2447">
        <v>-43</v>
      </c>
      <c r="L2447">
        <v>16</v>
      </c>
      <c r="M2447" t="str">
        <f>VLOOKUP(D2447,StateLookup!A:A,1,FALSE)</f>
        <v>Tennessee</v>
      </c>
    </row>
    <row r="2448" spans="1:13" x14ac:dyDescent="0.25">
      <c r="A2448" t="str">
        <f t="shared" si="38"/>
        <v>43928Tennessee</v>
      </c>
      <c r="B2448" t="s">
        <v>147</v>
      </c>
      <c r="C2448" t="s">
        <v>148</v>
      </c>
      <c r="D2448" t="s">
        <v>105</v>
      </c>
      <c r="F2448" s="6">
        <v>43928</v>
      </c>
      <c r="G2448">
        <v>-36</v>
      </c>
      <c r="H2448">
        <v>-7</v>
      </c>
      <c r="I2448">
        <v>5</v>
      </c>
      <c r="J2448">
        <v>-33</v>
      </c>
      <c r="K2448">
        <v>-45</v>
      </c>
      <c r="L2448">
        <v>17</v>
      </c>
      <c r="M2448" t="str">
        <f>VLOOKUP(D2448,StateLookup!A:A,1,FALSE)</f>
        <v>Tennessee</v>
      </c>
    </row>
    <row r="2449" spans="1:13" x14ac:dyDescent="0.25">
      <c r="A2449" t="str">
        <f t="shared" si="38"/>
        <v>43929Tennessee</v>
      </c>
      <c r="B2449" t="s">
        <v>147</v>
      </c>
      <c r="C2449" t="s">
        <v>148</v>
      </c>
      <c r="D2449" t="s">
        <v>105</v>
      </c>
      <c r="F2449" s="6">
        <v>43929</v>
      </c>
      <c r="G2449">
        <v>-35</v>
      </c>
      <c r="H2449">
        <v>-5</v>
      </c>
      <c r="I2449">
        <v>8</v>
      </c>
      <c r="J2449">
        <v>-32</v>
      </c>
      <c r="K2449">
        <v>-45</v>
      </c>
      <c r="L2449">
        <v>17</v>
      </c>
      <c r="M2449" t="str">
        <f>VLOOKUP(D2449,StateLookup!A:A,1,FALSE)</f>
        <v>Tennessee</v>
      </c>
    </row>
    <row r="2450" spans="1:13" x14ac:dyDescent="0.25">
      <c r="A2450" t="str">
        <f t="shared" si="38"/>
        <v>43930Tennessee</v>
      </c>
      <c r="B2450" t="s">
        <v>147</v>
      </c>
      <c r="C2450" t="s">
        <v>148</v>
      </c>
      <c r="D2450" t="s">
        <v>105</v>
      </c>
      <c r="F2450" s="6">
        <v>43930</v>
      </c>
      <c r="G2450">
        <v>-33</v>
      </c>
      <c r="H2450">
        <v>-4</v>
      </c>
      <c r="I2450">
        <v>0</v>
      </c>
      <c r="J2450">
        <v>-35</v>
      </c>
      <c r="K2450">
        <v>-46</v>
      </c>
      <c r="L2450">
        <v>17</v>
      </c>
      <c r="M2450" t="str">
        <f>VLOOKUP(D2450,StateLookup!A:A,1,FALSE)</f>
        <v>Tennessee</v>
      </c>
    </row>
    <row r="2451" spans="1:13" x14ac:dyDescent="0.25">
      <c r="A2451" t="str">
        <f t="shared" si="38"/>
        <v>43931Tennessee</v>
      </c>
      <c r="B2451" t="s">
        <v>147</v>
      </c>
      <c r="C2451" t="s">
        <v>148</v>
      </c>
      <c r="D2451" t="s">
        <v>105</v>
      </c>
      <c r="F2451" s="6">
        <v>43931</v>
      </c>
      <c r="G2451">
        <v>-36</v>
      </c>
      <c r="H2451">
        <v>-5</v>
      </c>
      <c r="I2451">
        <v>-5</v>
      </c>
      <c r="J2451">
        <v>-39</v>
      </c>
      <c r="K2451">
        <v>-53</v>
      </c>
      <c r="L2451">
        <v>20</v>
      </c>
      <c r="M2451" t="str">
        <f>VLOOKUP(D2451,StateLookup!A:A,1,FALSE)</f>
        <v>Tennessee</v>
      </c>
    </row>
    <row r="2452" spans="1:13" x14ac:dyDescent="0.25">
      <c r="A2452" t="str">
        <f t="shared" si="38"/>
        <v>43932Tennessee</v>
      </c>
      <c r="B2452" t="s">
        <v>147</v>
      </c>
      <c r="C2452" t="s">
        <v>148</v>
      </c>
      <c r="D2452" t="s">
        <v>105</v>
      </c>
      <c r="F2452" s="6">
        <v>43932</v>
      </c>
      <c r="G2452">
        <v>-40</v>
      </c>
      <c r="H2452">
        <v>2</v>
      </c>
      <c r="I2452">
        <v>11</v>
      </c>
      <c r="J2452">
        <v>-36</v>
      </c>
      <c r="K2452">
        <v>-33</v>
      </c>
      <c r="L2452">
        <v>10</v>
      </c>
      <c r="M2452" t="str">
        <f>VLOOKUP(D2452,StateLookup!A:A,1,FALSE)</f>
        <v>Tennessee</v>
      </c>
    </row>
    <row r="2453" spans="1:13" x14ac:dyDescent="0.25">
      <c r="A2453" t="str">
        <f t="shared" si="38"/>
        <v>43876Texas</v>
      </c>
      <c r="B2453" t="s">
        <v>147</v>
      </c>
      <c r="C2453" t="s">
        <v>148</v>
      </c>
      <c r="D2453" t="s">
        <v>106</v>
      </c>
      <c r="F2453" s="6">
        <v>43876</v>
      </c>
      <c r="G2453">
        <v>3</v>
      </c>
      <c r="H2453">
        <v>3</v>
      </c>
      <c r="I2453">
        <v>12</v>
      </c>
      <c r="J2453">
        <v>3</v>
      </c>
      <c r="K2453">
        <v>1</v>
      </c>
      <c r="L2453">
        <v>-1</v>
      </c>
      <c r="M2453" t="str">
        <f>VLOOKUP(D2453,StateLookup!A:A,1,FALSE)</f>
        <v>Texas</v>
      </c>
    </row>
    <row r="2454" spans="1:13" x14ac:dyDescent="0.25">
      <c r="A2454" t="str">
        <f t="shared" si="38"/>
        <v>43877Texas</v>
      </c>
      <c r="B2454" t="s">
        <v>147</v>
      </c>
      <c r="C2454" t="s">
        <v>148</v>
      </c>
      <c r="D2454" t="s">
        <v>106</v>
      </c>
      <c r="F2454" s="6">
        <v>43877</v>
      </c>
      <c r="G2454">
        <v>8</v>
      </c>
      <c r="H2454">
        <v>3</v>
      </c>
      <c r="I2454">
        <v>20</v>
      </c>
      <c r="J2454">
        <v>4</v>
      </c>
      <c r="K2454">
        <v>1</v>
      </c>
      <c r="L2454">
        <v>-1</v>
      </c>
      <c r="M2454" t="str">
        <f>VLOOKUP(D2454,StateLookup!A:A,1,FALSE)</f>
        <v>Texas</v>
      </c>
    </row>
    <row r="2455" spans="1:13" x14ac:dyDescent="0.25">
      <c r="A2455" t="str">
        <f t="shared" si="38"/>
        <v>43878Texas</v>
      </c>
      <c r="B2455" t="s">
        <v>147</v>
      </c>
      <c r="C2455" t="s">
        <v>148</v>
      </c>
      <c r="D2455" t="s">
        <v>106</v>
      </c>
      <c r="F2455" s="6">
        <v>43878</v>
      </c>
      <c r="G2455">
        <v>6</v>
      </c>
      <c r="H2455">
        <v>2</v>
      </c>
      <c r="I2455">
        <v>21</v>
      </c>
      <c r="J2455">
        <v>2</v>
      </c>
      <c r="K2455">
        <v>-18</v>
      </c>
      <c r="L2455">
        <v>4</v>
      </c>
      <c r="M2455" t="str">
        <f>VLOOKUP(D2455,StateLookup!A:A,1,FALSE)</f>
        <v>Texas</v>
      </c>
    </row>
    <row r="2456" spans="1:13" x14ac:dyDescent="0.25">
      <c r="A2456" t="str">
        <f t="shared" si="38"/>
        <v>43879Texas</v>
      </c>
      <c r="B2456" t="s">
        <v>147</v>
      </c>
      <c r="C2456" t="s">
        <v>148</v>
      </c>
      <c r="D2456" t="s">
        <v>106</v>
      </c>
      <c r="F2456" s="6">
        <v>43879</v>
      </c>
      <c r="G2456">
        <v>-1</v>
      </c>
      <c r="H2456">
        <v>-1</v>
      </c>
      <c r="I2456">
        <v>-4</v>
      </c>
      <c r="J2456">
        <v>3</v>
      </c>
      <c r="K2456">
        <v>1</v>
      </c>
      <c r="L2456">
        <v>0</v>
      </c>
      <c r="M2456" t="str">
        <f>VLOOKUP(D2456,StateLookup!A:A,1,FALSE)</f>
        <v>Texas</v>
      </c>
    </row>
    <row r="2457" spans="1:13" x14ac:dyDescent="0.25">
      <c r="A2457" t="str">
        <f t="shared" si="38"/>
        <v>43880Texas</v>
      </c>
      <c r="B2457" t="s">
        <v>147</v>
      </c>
      <c r="C2457" t="s">
        <v>148</v>
      </c>
      <c r="D2457" t="s">
        <v>106</v>
      </c>
      <c r="F2457" s="6">
        <v>43880</v>
      </c>
      <c r="G2457">
        <v>-2</v>
      </c>
      <c r="H2457">
        <v>0</v>
      </c>
      <c r="I2457">
        <v>-12</v>
      </c>
      <c r="J2457">
        <v>0</v>
      </c>
      <c r="K2457">
        <v>3</v>
      </c>
      <c r="L2457">
        <v>1</v>
      </c>
      <c r="M2457" t="str">
        <f>VLOOKUP(D2457,StateLookup!A:A,1,FALSE)</f>
        <v>Texas</v>
      </c>
    </row>
    <row r="2458" spans="1:13" x14ac:dyDescent="0.25">
      <c r="A2458" t="str">
        <f t="shared" si="38"/>
        <v>43881Texas</v>
      </c>
      <c r="B2458" t="s">
        <v>147</v>
      </c>
      <c r="C2458" t="s">
        <v>148</v>
      </c>
      <c r="D2458" t="s">
        <v>106</v>
      </c>
      <c r="F2458" s="6">
        <v>43881</v>
      </c>
      <c r="G2458">
        <v>-1</v>
      </c>
      <c r="H2458">
        <v>-2</v>
      </c>
      <c r="I2458">
        <v>-13</v>
      </c>
      <c r="J2458">
        <v>-1</v>
      </c>
      <c r="K2458">
        <v>1</v>
      </c>
      <c r="L2458">
        <v>1</v>
      </c>
      <c r="M2458" t="str">
        <f>VLOOKUP(D2458,StateLookup!A:A,1,FALSE)</f>
        <v>Texas</v>
      </c>
    </row>
    <row r="2459" spans="1:13" x14ac:dyDescent="0.25">
      <c r="A2459" t="str">
        <f t="shared" si="38"/>
        <v>43882Texas</v>
      </c>
      <c r="B2459" t="s">
        <v>147</v>
      </c>
      <c r="C2459" t="s">
        <v>148</v>
      </c>
      <c r="D2459" t="s">
        <v>106</v>
      </c>
      <c r="F2459" s="6">
        <v>43882</v>
      </c>
      <c r="G2459">
        <v>2</v>
      </c>
      <c r="H2459">
        <v>0</v>
      </c>
      <c r="I2459">
        <v>-2</v>
      </c>
      <c r="J2459">
        <v>2</v>
      </c>
      <c r="K2459">
        <v>3</v>
      </c>
      <c r="L2459">
        <v>-1</v>
      </c>
      <c r="M2459" t="str">
        <f>VLOOKUP(D2459,StateLookup!A:A,1,FALSE)</f>
        <v>Texas</v>
      </c>
    </row>
    <row r="2460" spans="1:13" x14ac:dyDescent="0.25">
      <c r="A2460" t="str">
        <f t="shared" si="38"/>
        <v>43883Texas</v>
      </c>
      <c r="B2460" t="s">
        <v>147</v>
      </c>
      <c r="C2460" t="s">
        <v>148</v>
      </c>
      <c r="D2460" t="s">
        <v>106</v>
      </c>
      <c r="F2460" s="6">
        <v>43883</v>
      </c>
      <c r="G2460">
        <v>3</v>
      </c>
      <c r="H2460">
        <v>1</v>
      </c>
      <c r="I2460">
        <v>13</v>
      </c>
      <c r="J2460">
        <v>3</v>
      </c>
      <c r="K2460">
        <v>4</v>
      </c>
      <c r="L2460">
        <v>-1</v>
      </c>
      <c r="M2460" t="str">
        <f>VLOOKUP(D2460,StateLookup!A:A,1,FALSE)</f>
        <v>Texas</v>
      </c>
    </row>
    <row r="2461" spans="1:13" x14ac:dyDescent="0.25">
      <c r="A2461" t="str">
        <f t="shared" si="38"/>
        <v>43884Texas</v>
      </c>
      <c r="B2461" t="s">
        <v>147</v>
      </c>
      <c r="C2461" t="s">
        <v>148</v>
      </c>
      <c r="D2461" t="s">
        <v>106</v>
      </c>
      <c r="F2461" s="6">
        <v>43884</v>
      </c>
      <c r="G2461">
        <v>4</v>
      </c>
      <c r="H2461">
        <v>1</v>
      </c>
      <c r="I2461">
        <v>-11</v>
      </c>
      <c r="J2461">
        <v>3</v>
      </c>
      <c r="K2461">
        <v>1</v>
      </c>
      <c r="L2461">
        <v>0</v>
      </c>
      <c r="M2461" t="str">
        <f>VLOOKUP(D2461,StateLookup!A:A,1,FALSE)</f>
        <v>Texas</v>
      </c>
    </row>
    <row r="2462" spans="1:13" x14ac:dyDescent="0.25">
      <c r="A2462" t="str">
        <f t="shared" si="38"/>
        <v>43885Texas</v>
      </c>
      <c r="B2462" t="s">
        <v>147</v>
      </c>
      <c r="C2462" t="s">
        <v>148</v>
      </c>
      <c r="D2462" t="s">
        <v>106</v>
      </c>
      <c r="F2462" s="6">
        <v>43885</v>
      </c>
      <c r="G2462">
        <v>2</v>
      </c>
      <c r="H2462">
        <v>1</v>
      </c>
      <c r="I2462">
        <v>1</v>
      </c>
      <c r="J2462">
        <v>2</v>
      </c>
      <c r="K2462">
        <v>3</v>
      </c>
      <c r="L2462">
        <v>0</v>
      </c>
      <c r="M2462" t="str">
        <f>VLOOKUP(D2462,StateLookup!A:A,1,FALSE)</f>
        <v>Texas</v>
      </c>
    </row>
    <row r="2463" spans="1:13" x14ac:dyDescent="0.25">
      <c r="A2463" t="str">
        <f t="shared" si="38"/>
        <v>43886Texas</v>
      </c>
      <c r="B2463" t="s">
        <v>147</v>
      </c>
      <c r="C2463" t="s">
        <v>148</v>
      </c>
      <c r="D2463" t="s">
        <v>106</v>
      </c>
      <c r="F2463" s="6">
        <v>43886</v>
      </c>
      <c r="G2463">
        <v>6</v>
      </c>
      <c r="H2463">
        <v>2</v>
      </c>
      <c r="I2463">
        <v>12</v>
      </c>
      <c r="J2463">
        <v>3</v>
      </c>
      <c r="K2463">
        <v>3</v>
      </c>
      <c r="L2463">
        <v>-1</v>
      </c>
      <c r="M2463" t="str">
        <f>VLOOKUP(D2463,StateLookup!A:A,1,FALSE)</f>
        <v>Texas</v>
      </c>
    </row>
    <row r="2464" spans="1:13" x14ac:dyDescent="0.25">
      <c r="A2464" t="str">
        <f t="shared" si="38"/>
        <v>43887Texas</v>
      </c>
      <c r="B2464" t="s">
        <v>147</v>
      </c>
      <c r="C2464" t="s">
        <v>148</v>
      </c>
      <c r="D2464" t="s">
        <v>106</v>
      </c>
      <c r="F2464" s="6">
        <v>43887</v>
      </c>
      <c r="G2464">
        <v>10</v>
      </c>
      <c r="H2464">
        <v>6</v>
      </c>
      <c r="I2464">
        <v>0</v>
      </c>
      <c r="J2464">
        <v>5</v>
      </c>
      <c r="K2464">
        <v>4</v>
      </c>
      <c r="L2464">
        <v>-1</v>
      </c>
      <c r="M2464" t="str">
        <f>VLOOKUP(D2464,StateLookup!A:A,1,FALSE)</f>
        <v>Texas</v>
      </c>
    </row>
    <row r="2465" spans="1:13" x14ac:dyDescent="0.25">
      <c r="A2465" t="str">
        <f t="shared" si="38"/>
        <v>43888Texas</v>
      </c>
      <c r="B2465" t="s">
        <v>147</v>
      </c>
      <c r="C2465" t="s">
        <v>148</v>
      </c>
      <c r="D2465" t="s">
        <v>106</v>
      </c>
      <c r="F2465" s="6">
        <v>43888</v>
      </c>
      <c r="G2465">
        <v>11</v>
      </c>
      <c r="H2465">
        <v>6</v>
      </c>
      <c r="I2465">
        <v>25</v>
      </c>
      <c r="J2465">
        <v>7</v>
      </c>
      <c r="K2465">
        <v>2</v>
      </c>
      <c r="L2465">
        <v>-2</v>
      </c>
      <c r="M2465" t="str">
        <f>VLOOKUP(D2465,StateLookup!A:A,1,FALSE)</f>
        <v>Texas</v>
      </c>
    </row>
    <row r="2466" spans="1:13" x14ac:dyDescent="0.25">
      <c r="A2466" t="str">
        <f t="shared" si="38"/>
        <v>43889Texas</v>
      </c>
      <c r="B2466" t="s">
        <v>147</v>
      </c>
      <c r="C2466" t="s">
        <v>148</v>
      </c>
      <c r="D2466" t="s">
        <v>106</v>
      </c>
      <c r="F2466" s="6">
        <v>43889</v>
      </c>
      <c r="G2466">
        <v>10</v>
      </c>
      <c r="H2466">
        <v>8</v>
      </c>
      <c r="I2466">
        <v>18</v>
      </c>
      <c r="J2466">
        <v>7</v>
      </c>
      <c r="K2466">
        <v>1</v>
      </c>
      <c r="L2466">
        <v>-2</v>
      </c>
      <c r="M2466" t="str">
        <f>VLOOKUP(D2466,StateLookup!A:A,1,FALSE)</f>
        <v>Texas</v>
      </c>
    </row>
    <row r="2467" spans="1:13" x14ac:dyDescent="0.25">
      <c r="A2467" t="str">
        <f t="shared" si="38"/>
        <v>43890Texas</v>
      </c>
      <c r="B2467" t="s">
        <v>147</v>
      </c>
      <c r="C2467" t="s">
        <v>148</v>
      </c>
      <c r="D2467" t="s">
        <v>106</v>
      </c>
      <c r="F2467" s="6">
        <v>43890</v>
      </c>
      <c r="G2467">
        <v>10</v>
      </c>
      <c r="H2467">
        <v>8</v>
      </c>
      <c r="I2467">
        <v>33</v>
      </c>
      <c r="J2467">
        <v>9</v>
      </c>
      <c r="K2467">
        <v>3</v>
      </c>
      <c r="L2467">
        <v>-3</v>
      </c>
      <c r="M2467" t="str">
        <f>VLOOKUP(D2467,StateLookup!A:A,1,FALSE)</f>
        <v>Texas</v>
      </c>
    </row>
    <row r="2468" spans="1:13" x14ac:dyDescent="0.25">
      <c r="A2468" t="str">
        <f t="shared" si="38"/>
        <v>43891Texas</v>
      </c>
      <c r="B2468" t="s">
        <v>147</v>
      </c>
      <c r="C2468" t="s">
        <v>148</v>
      </c>
      <c r="D2468" t="s">
        <v>106</v>
      </c>
      <c r="F2468" s="6">
        <v>43891</v>
      </c>
      <c r="G2468">
        <v>14</v>
      </c>
      <c r="H2468">
        <v>9</v>
      </c>
      <c r="I2468">
        <v>6</v>
      </c>
      <c r="J2468">
        <v>7</v>
      </c>
      <c r="K2468">
        <v>2</v>
      </c>
      <c r="L2468">
        <v>-2</v>
      </c>
      <c r="M2468" t="str">
        <f>VLOOKUP(D2468,StateLookup!A:A,1,FALSE)</f>
        <v>Texas</v>
      </c>
    </row>
    <row r="2469" spans="1:13" x14ac:dyDescent="0.25">
      <c r="A2469" t="str">
        <f t="shared" si="38"/>
        <v>43892Texas</v>
      </c>
      <c r="B2469" t="s">
        <v>147</v>
      </c>
      <c r="C2469" t="s">
        <v>148</v>
      </c>
      <c r="D2469" t="s">
        <v>106</v>
      </c>
      <c r="F2469" s="6">
        <v>43892</v>
      </c>
      <c r="G2469">
        <v>8</v>
      </c>
      <c r="H2469">
        <v>7</v>
      </c>
      <c r="I2469">
        <v>8</v>
      </c>
      <c r="J2469">
        <v>4</v>
      </c>
      <c r="K2469">
        <v>4</v>
      </c>
      <c r="L2469">
        <v>-1</v>
      </c>
      <c r="M2469" t="str">
        <f>VLOOKUP(D2469,StateLookup!A:A,1,FALSE)</f>
        <v>Texas</v>
      </c>
    </row>
    <row r="2470" spans="1:13" x14ac:dyDescent="0.25">
      <c r="A2470" t="str">
        <f t="shared" si="38"/>
        <v>43893Texas</v>
      </c>
      <c r="B2470" t="s">
        <v>147</v>
      </c>
      <c r="C2470" t="s">
        <v>148</v>
      </c>
      <c r="D2470" t="s">
        <v>106</v>
      </c>
      <c r="F2470" s="6">
        <v>43893</v>
      </c>
      <c r="G2470">
        <v>12</v>
      </c>
      <c r="H2470">
        <v>10</v>
      </c>
      <c r="I2470">
        <v>17</v>
      </c>
      <c r="J2470">
        <v>3</v>
      </c>
      <c r="K2470">
        <v>3</v>
      </c>
      <c r="L2470">
        <v>-2</v>
      </c>
      <c r="M2470" t="str">
        <f>VLOOKUP(D2470,StateLookup!A:A,1,FALSE)</f>
        <v>Texas</v>
      </c>
    </row>
    <row r="2471" spans="1:13" x14ac:dyDescent="0.25">
      <c r="A2471" t="str">
        <f t="shared" si="38"/>
        <v>43894Texas</v>
      </c>
      <c r="B2471" t="s">
        <v>147</v>
      </c>
      <c r="C2471" t="s">
        <v>148</v>
      </c>
      <c r="D2471" t="s">
        <v>106</v>
      </c>
      <c r="F2471" s="6">
        <v>43894</v>
      </c>
      <c r="G2471">
        <v>6</v>
      </c>
      <c r="H2471">
        <v>5</v>
      </c>
      <c r="I2471">
        <v>-10</v>
      </c>
      <c r="J2471">
        <v>0</v>
      </c>
      <c r="K2471">
        <v>2</v>
      </c>
      <c r="L2471">
        <v>1</v>
      </c>
      <c r="M2471" t="str">
        <f>VLOOKUP(D2471,StateLookup!A:A,1,FALSE)</f>
        <v>Texas</v>
      </c>
    </row>
    <row r="2472" spans="1:13" x14ac:dyDescent="0.25">
      <c r="A2472" t="str">
        <f t="shared" si="38"/>
        <v>43895Texas</v>
      </c>
      <c r="B2472" t="s">
        <v>147</v>
      </c>
      <c r="C2472" t="s">
        <v>148</v>
      </c>
      <c r="D2472" t="s">
        <v>106</v>
      </c>
      <c r="F2472" s="6">
        <v>43895</v>
      </c>
      <c r="G2472">
        <v>11</v>
      </c>
      <c r="H2472">
        <v>8</v>
      </c>
      <c r="I2472">
        <v>34</v>
      </c>
      <c r="J2472">
        <v>5</v>
      </c>
      <c r="K2472">
        <v>3</v>
      </c>
      <c r="L2472">
        <v>-2</v>
      </c>
      <c r="M2472" t="str">
        <f>VLOOKUP(D2472,StateLookup!A:A,1,FALSE)</f>
        <v>Texas</v>
      </c>
    </row>
    <row r="2473" spans="1:13" x14ac:dyDescent="0.25">
      <c r="A2473" t="str">
        <f t="shared" si="38"/>
        <v>43896Texas</v>
      </c>
      <c r="B2473" t="s">
        <v>147</v>
      </c>
      <c r="C2473" t="s">
        <v>148</v>
      </c>
      <c r="D2473" t="s">
        <v>106</v>
      </c>
      <c r="F2473" s="6">
        <v>43896</v>
      </c>
      <c r="G2473">
        <v>6</v>
      </c>
      <c r="H2473">
        <v>7</v>
      </c>
      <c r="I2473">
        <v>21</v>
      </c>
      <c r="J2473">
        <v>6</v>
      </c>
      <c r="K2473">
        <v>3</v>
      </c>
      <c r="L2473">
        <v>-2</v>
      </c>
      <c r="M2473" t="str">
        <f>VLOOKUP(D2473,StateLookup!A:A,1,FALSE)</f>
        <v>Texas</v>
      </c>
    </row>
    <row r="2474" spans="1:13" x14ac:dyDescent="0.25">
      <c r="A2474" t="str">
        <f t="shared" si="38"/>
        <v>43897Texas</v>
      </c>
      <c r="B2474" t="s">
        <v>147</v>
      </c>
      <c r="C2474" t="s">
        <v>148</v>
      </c>
      <c r="D2474" t="s">
        <v>106</v>
      </c>
      <c r="F2474" s="6">
        <v>43897</v>
      </c>
      <c r="G2474">
        <v>5</v>
      </c>
      <c r="H2474">
        <v>7</v>
      </c>
      <c r="I2474">
        <v>21</v>
      </c>
      <c r="J2474">
        <v>11</v>
      </c>
      <c r="K2474">
        <v>3</v>
      </c>
      <c r="L2474">
        <v>-2</v>
      </c>
      <c r="M2474" t="str">
        <f>VLOOKUP(D2474,StateLookup!A:A,1,FALSE)</f>
        <v>Texas</v>
      </c>
    </row>
    <row r="2475" spans="1:13" x14ac:dyDescent="0.25">
      <c r="A2475" t="str">
        <f t="shared" si="38"/>
        <v>43898Texas</v>
      </c>
      <c r="B2475" t="s">
        <v>147</v>
      </c>
      <c r="C2475" t="s">
        <v>148</v>
      </c>
      <c r="D2475" t="s">
        <v>106</v>
      </c>
      <c r="F2475" s="6">
        <v>43898</v>
      </c>
      <c r="G2475">
        <v>9</v>
      </c>
      <c r="H2475">
        <v>4</v>
      </c>
      <c r="I2475">
        <v>11</v>
      </c>
      <c r="J2475">
        <v>6</v>
      </c>
      <c r="K2475">
        <v>0</v>
      </c>
      <c r="L2475">
        <v>-1</v>
      </c>
      <c r="M2475" t="str">
        <f>VLOOKUP(D2475,StateLookup!A:A,1,FALSE)</f>
        <v>Texas</v>
      </c>
    </row>
    <row r="2476" spans="1:13" x14ac:dyDescent="0.25">
      <c r="A2476" t="str">
        <f t="shared" si="38"/>
        <v>43899Texas</v>
      </c>
      <c r="B2476" t="s">
        <v>147</v>
      </c>
      <c r="C2476" t="s">
        <v>148</v>
      </c>
      <c r="D2476" t="s">
        <v>106</v>
      </c>
      <c r="F2476" s="6">
        <v>43899</v>
      </c>
      <c r="G2476">
        <v>6</v>
      </c>
      <c r="H2476">
        <v>5</v>
      </c>
      <c r="I2476">
        <v>7</v>
      </c>
      <c r="J2476">
        <v>1</v>
      </c>
      <c r="K2476">
        <v>-9</v>
      </c>
      <c r="L2476">
        <v>2</v>
      </c>
      <c r="M2476" t="str">
        <f>VLOOKUP(D2476,StateLookup!A:A,1,FALSE)</f>
        <v>Texas</v>
      </c>
    </row>
    <row r="2477" spans="1:13" x14ac:dyDescent="0.25">
      <c r="A2477" t="str">
        <f t="shared" si="38"/>
        <v>43900Texas</v>
      </c>
      <c r="B2477" t="s">
        <v>147</v>
      </c>
      <c r="C2477" t="s">
        <v>148</v>
      </c>
      <c r="D2477" t="s">
        <v>106</v>
      </c>
      <c r="F2477" s="6">
        <v>43900</v>
      </c>
      <c r="G2477">
        <v>10</v>
      </c>
      <c r="H2477">
        <v>6</v>
      </c>
      <c r="I2477">
        <v>39</v>
      </c>
      <c r="J2477">
        <v>3</v>
      </c>
      <c r="K2477">
        <v>-10</v>
      </c>
      <c r="L2477">
        <v>1</v>
      </c>
      <c r="M2477" t="str">
        <f>VLOOKUP(D2477,StateLookup!A:A,1,FALSE)</f>
        <v>Texas</v>
      </c>
    </row>
    <row r="2478" spans="1:13" x14ac:dyDescent="0.25">
      <c r="A2478" t="str">
        <f t="shared" si="38"/>
        <v>43901Texas</v>
      </c>
      <c r="B2478" t="s">
        <v>147</v>
      </c>
      <c r="C2478" t="s">
        <v>148</v>
      </c>
      <c r="D2478" t="s">
        <v>106</v>
      </c>
      <c r="F2478" s="6">
        <v>43901</v>
      </c>
      <c r="G2478">
        <v>12</v>
      </c>
      <c r="H2478">
        <v>14</v>
      </c>
      <c r="I2478">
        <v>49</v>
      </c>
      <c r="J2478">
        <v>4</v>
      </c>
      <c r="K2478">
        <v>-9</v>
      </c>
      <c r="L2478">
        <v>1</v>
      </c>
      <c r="M2478" t="str">
        <f>VLOOKUP(D2478,StateLookup!A:A,1,FALSE)</f>
        <v>Texas</v>
      </c>
    </row>
    <row r="2479" spans="1:13" x14ac:dyDescent="0.25">
      <c r="A2479" t="str">
        <f t="shared" si="38"/>
        <v>43902Texas</v>
      </c>
      <c r="B2479" t="s">
        <v>147</v>
      </c>
      <c r="C2479" t="s">
        <v>148</v>
      </c>
      <c r="D2479" t="s">
        <v>106</v>
      </c>
      <c r="F2479" s="6">
        <v>43902</v>
      </c>
      <c r="G2479">
        <v>11</v>
      </c>
      <c r="H2479">
        <v>26</v>
      </c>
      <c r="I2479">
        <v>48</v>
      </c>
      <c r="J2479">
        <v>1</v>
      </c>
      <c r="K2479">
        <v>-11</v>
      </c>
      <c r="L2479">
        <v>1</v>
      </c>
      <c r="M2479" t="str">
        <f>VLOOKUP(D2479,StateLookup!A:A,1,FALSE)</f>
        <v>Texas</v>
      </c>
    </row>
    <row r="2480" spans="1:13" x14ac:dyDescent="0.25">
      <c r="A2480" t="str">
        <f t="shared" si="38"/>
        <v>43903Texas</v>
      </c>
      <c r="B2480" t="s">
        <v>147</v>
      </c>
      <c r="C2480" t="s">
        <v>148</v>
      </c>
      <c r="D2480" t="s">
        <v>106</v>
      </c>
      <c r="F2480" s="6">
        <v>43903</v>
      </c>
      <c r="G2480">
        <v>1</v>
      </c>
      <c r="H2480">
        <v>31</v>
      </c>
      <c r="I2480">
        <v>4</v>
      </c>
      <c r="J2480">
        <v>-5</v>
      </c>
      <c r="K2480">
        <v>-15</v>
      </c>
      <c r="L2480">
        <v>4</v>
      </c>
      <c r="M2480" t="str">
        <f>VLOOKUP(D2480,StateLookup!A:A,1,FALSE)</f>
        <v>Texas</v>
      </c>
    </row>
    <row r="2481" spans="1:13" x14ac:dyDescent="0.25">
      <c r="A2481" t="str">
        <f t="shared" si="38"/>
        <v>43904Texas</v>
      </c>
      <c r="B2481" t="s">
        <v>147</v>
      </c>
      <c r="C2481" t="s">
        <v>148</v>
      </c>
      <c r="D2481" t="s">
        <v>106</v>
      </c>
      <c r="F2481" s="6">
        <v>43904</v>
      </c>
      <c r="G2481">
        <v>-8</v>
      </c>
      <c r="H2481">
        <v>14</v>
      </c>
      <c r="I2481">
        <v>-3</v>
      </c>
      <c r="J2481">
        <v>-2</v>
      </c>
      <c r="K2481">
        <v>-3</v>
      </c>
      <c r="L2481">
        <v>2</v>
      </c>
      <c r="M2481" t="str">
        <f>VLOOKUP(D2481,StateLookup!A:A,1,FALSE)</f>
        <v>Texas</v>
      </c>
    </row>
    <row r="2482" spans="1:13" x14ac:dyDescent="0.25">
      <c r="A2482" t="str">
        <f t="shared" si="38"/>
        <v>43905Texas</v>
      </c>
      <c r="B2482" t="s">
        <v>147</v>
      </c>
      <c r="C2482" t="s">
        <v>148</v>
      </c>
      <c r="D2482" t="s">
        <v>106</v>
      </c>
      <c r="F2482" s="6">
        <v>43905</v>
      </c>
      <c r="G2482">
        <v>-9</v>
      </c>
      <c r="H2482">
        <v>7</v>
      </c>
      <c r="I2482">
        <v>-17</v>
      </c>
      <c r="J2482">
        <v>-7</v>
      </c>
      <c r="K2482">
        <v>-7</v>
      </c>
      <c r="L2482">
        <v>3</v>
      </c>
      <c r="M2482" t="str">
        <f>VLOOKUP(D2482,StateLookup!A:A,1,FALSE)</f>
        <v>Texas</v>
      </c>
    </row>
    <row r="2483" spans="1:13" x14ac:dyDescent="0.25">
      <c r="A2483" t="str">
        <f t="shared" si="38"/>
        <v>43906Texas</v>
      </c>
      <c r="B2483" t="s">
        <v>147</v>
      </c>
      <c r="C2483" t="s">
        <v>148</v>
      </c>
      <c r="D2483" t="s">
        <v>106</v>
      </c>
      <c r="F2483" s="6">
        <v>43906</v>
      </c>
      <c r="G2483">
        <v>-4</v>
      </c>
      <c r="H2483">
        <v>17</v>
      </c>
      <c r="I2483">
        <v>-2</v>
      </c>
      <c r="J2483">
        <v>-13</v>
      </c>
      <c r="K2483">
        <v>-22</v>
      </c>
      <c r="L2483">
        <v>7</v>
      </c>
      <c r="M2483" t="str">
        <f>VLOOKUP(D2483,StateLookup!A:A,1,FALSE)</f>
        <v>Texas</v>
      </c>
    </row>
    <row r="2484" spans="1:13" x14ac:dyDescent="0.25">
      <c r="A2484" t="str">
        <f t="shared" si="38"/>
        <v>43907Texas</v>
      </c>
      <c r="B2484" t="s">
        <v>147</v>
      </c>
      <c r="C2484" t="s">
        <v>148</v>
      </c>
      <c r="D2484" t="s">
        <v>106</v>
      </c>
      <c r="F2484" s="6">
        <v>43907</v>
      </c>
      <c r="G2484">
        <v>-12</v>
      </c>
      <c r="H2484">
        <v>15</v>
      </c>
      <c r="I2484">
        <v>2</v>
      </c>
      <c r="J2484">
        <v>-16</v>
      </c>
      <c r="K2484">
        <v>-26</v>
      </c>
      <c r="L2484">
        <v>10</v>
      </c>
      <c r="M2484" t="str">
        <f>VLOOKUP(D2484,StateLookup!A:A,1,FALSE)</f>
        <v>Texas</v>
      </c>
    </row>
    <row r="2485" spans="1:13" x14ac:dyDescent="0.25">
      <c r="A2485" t="str">
        <f t="shared" si="38"/>
        <v>43908Texas</v>
      </c>
      <c r="B2485" t="s">
        <v>147</v>
      </c>
      <c r="C2485" t="s">
        <v>148</v>
      </c>
      <c r="D2485" t="s">
        <v>106</v>
      </c>
      <c r="F2485" s="6">
        <v>43908</v>
      </c>
      <c r="G2485">
        <v>-16</v>
      </c>
      <c r="H2485">
        <v>14</v>
      </c>
      <c r="I2485">
        <v>11</v>
      </c>
      <c r="J2485">
        <v>-19</v>
      </c>
      <c r="K2485">
        <v>-29</v>
      </c>
      <c r="L2485">
        <v>12</v>
      </c>
      <c r="M2485" t="str">
        <f>VLOOKUP(D2485,StateLookup!A:A,1,FALSE)</f>
        <v>Texas</v>
      </c>
    </row>
    <row r="2486" spans="1:13" x14ac:dyDescent="0.25">
      <c r="A2486" t="str">
        <f t="shared" si="38"/>
        <v>43909Texas</v>
      </c>
      <c r="B2486" t="s">
        <v>147</v>
      </c>
      <c r="C2486" t="s">
        <v>148</v>
      </c>
      <c r="D2486" t="s">
        <v>106</v>
      </c>
      <c r="F2486" s="6">
        <v>43909</v>
      </c>
      <c r="G2486">
        <v>-22</v>
      </c>
      <c r="H2486">
        <v>12</v>
      </c>
      <c r="I2486">
        <v>10</v>
      </c>
      <c r="J2486">
        <v>-25</v>
      </c>
      <c r="K2486">
        <v>-32</v>
      </c>
      <c r="L2486">
        <v>13</v>
      </c>
      <c r="M2486" t="str">
        <f>VLOOKUP(D2486,StateLookup!A:A,1,FALSE)</f>
        <v>Texas</v>
      </c>
    </row>
    <row r="2487" spans="1:13" x14ac:dyDescent="0.25">
      <c r="A2487" t="str">
        <f t="shared" si="38"/>
        <v>43910Texas</v>
      </c>
      <c r="B2487" t="s">
        <v>147</v>
      </c>
      <c r="C2487" t="s">
        <v>148</v>
      </c>
      <c r="D2487" t="s">
        <v>106</v>
      </c>
      <c r="F2487" s="6">
        <v>43910</v>
      </c>
      <c r="G2487">
        <v>-30</v>
      </c>
      <c r="H2487">
        <v>9</v>
      </c>
      <c r="I2487">
        <v>-33</v>
      </c>
      <c r="J2487">
        <v>-30</v>
      </c>
      <c r="K2487">
        <v>-34</v>
      </c>
      <c r="L2487">
        <v>17</v>
      </c>
      <c r="M2487" t="str">
        <f>VLOOKUP(D2487,StateLookup!A:A,1,FALSE)</f>
        <v>Texas</v>
      </c>
    </row>
    <row r="2488" spans="1:13" x14ac:dyDescent="0.25">
      <c r="A2488" t="str">
        <f t="shared" si="38"/>
        <v>43911Texas</v>
      </c>
      <c r="B2488" t="s">
        <v>147</v>
      </c>
      <c r="C2488" t="s">
        <v>148</v>
      </c>
      <c r="D2488" t="s">
        <v>106</v>
      </c>
      <c r="F2488" s="6">
        <v>43911</v>
      </c>
      <c r="G2488">
        <v>-40</v>
      </c>
      <c r="H2488">
        <v>-3</v>
      </c>
      <c r="I2488">
        <v>-45</v>
      </c>
      <c r="J2488">
        <v>-32</v>
      </c>
      <c r="K2488">
        <v>-22</v>
      </c>
      <c r="L2488">
        <v>13</v>
      </c>
      <c r="M2488" t="str">
        <f>VLOOKUP(D2488,StateLookup!A:A,1,FALSE)</f>
        <v>Texas</v>
      </c>
    </row>
    <row r="2489" spans="1:13" x14ac:dyDescent="0.25">
      <c r="A2489" t="str">
        <f t="shared" si="38"/>
        <v>43912Texas</v>
      </c>
      <c r="B2489" t="s">
        <v>147</v>
      </c>
      <c r="C2489" t="s">
        <v>148</v>
      </c>
      <c r="D2489" t="s">
        <v>106</v>
      </c>
      <c r="F2489" s="6">
        <v>43912</v>
      </c>
      <c r="G2489">
        <v>-41</v>
      </c>
      <c r="H2489">
        <v>-10</v>
      </c>
      <c r="I2489">
        <v>-41</v>
      </c>
      <c r="J2489">
        <v>-37</v>
      </c>
      <c r="K2489">
        <v>-29</v>
      </c>
      <c r="L2489">
        <v>11</v>
      </c>
      <c r="M2489" t="str">
        <f>VLOOKUP(D2489,StateLookup!A:A,1,FALSE)</f>
        <v>Texas</v>
      </c>
    </row>
    <row r="2490" spans="1:13" x14ac:dyDescent="0.25">
      <c r="A2490" t="str">
        <f t="shared" si="38"/>
        <v>43913Texas</v>
      </c>
      <c r="B2490" t="s">
        <v>147</v>
      </c>
      <c r="C2490" t="s">
        <v>148</v>
      </c>
      <c r="D2490" t="s">
        <v>106</v>
      </c>
      <c r="F2490" s="6">
        <v>43913</v>
      </c>
      <c r="G2490">
        <v>-31</v>
      </c>
      <c r="H2490">
        <v>-4</v>
      </c>
      <c r="I2490">
        <v>-14</v>
      </c>
      <c r="J2490">
        <v>-34</v>
      </c>
      <c r="K2490">
        <v>-36</v>
      </c>
      <c r="L2490">
        <v>15</v>
      </c>
      <c r="M2490" t="str">
        <f>VLOOKUP(D2490,StateLookup!A:A,1,FALSE)</f>
        <v>Texas</v>
      </c>
    </row>
    <row r="2491" spans="1:13" x14ac:dyDescent="0.25">
      <c r="A2491" t="str">
        <f t="shared" si="38"/>
        <v>43914Texas</v>
      </c>
      <c r="B2491" t="s">
        <v>147</v>
      </c>
      <c r="C2491" t="s">
        <v>148</v>
      </c>
      <c r="D2491" t="s">
        <v>106</v>
      </c>
      <c r="F2491" s="6">
        <v>43914</v>
      </c>
      <c r="G2491">
        <v>-30</v>
      </c>
      <c r="H2491">
        <v>-1</v>
      </c>
      <c r="I2491">
        <v>-3</v>
      </c>
      <c r="J2491">
        <v>-32</v>
      </c>
      <c r="K2491">
        <v>-40</v>
      </c>
      <c r="L2491">
        <v>17</v>
      </c>
      <c r="M2491" t="str">
        <f>VLOOKUP(D2491,StateLookup!A:A,1,FALSE)</f>
        <v>Texas</v>
      </c>
    </row>
    <row r="2492" spans="1:13" x14ac:dyDescent="0.25">
      <c r="A2492" t="str">
        <f t="shared" si="38"/>
        <v>43915Texas</v>
      </c>
      <c r="B2492" t="s">
        <v>147</v>
      </c>
      <c r="C2492" t="s">
        <v>148</v>
      </c>
      <c r="D2492" t="s">
        <v>106</v>
      </c>
      <c r="F2492" s="6">
        <v>43915</v>
      </c>
      <c r="G2492">
        <v>-39</v>
      </c>
      <c r="H2492">
        <v>-13</v>
      </c>
      <c r="I2492">
        <v>-6</v>
      </c>
      <c r="J2492">
        <v>-37</v>
      </c>
      <c r="K2492">
        <v>-44</v>
      </c>
      <c r="L2492">
        <v>20</v>
      </c>
      <c r="M2492" t="str">
        <f>VLOOKUP(D2492,StateLookup!A:A,1,FALSE)</f>
        <v>Texas</v>
      </c>
    </row>
    <row r="2493" spans="1:13" x14ac:dyDescent="0.25">
      <c r="A2493" t="str">
        <f t="shared" si="38"/>
        <v>43916Texas</v>
      </c>
      <c r="B2493" t="s">
        <v>147</v>
      </c>
      <c r="C2493" t="s">
        <v>148</v>
      </c>
      <c r="D2493" t="s">
        <v>106</v>
      </c>
      <c r="F2493" s="6">
        <v>43916</v>
      </c>
      <c r="G2493">
        <v>-38</v>
      </c>
      <c r="H2493">
        <v>-14</v>
      </c>
      <c r="I2493">
        <v>-2</v>
      </c>
      <c r="J2493">
        <v>-39</v>
      </c>
      <c r="K2493">
        <v>-45</v>
      </c>
      <c r="L2493">
        <v>20</v>
      </c>
      <c r="M2493" t="str">
        <f>VLOOKUP(D2493,StateLookup!A:A,1,FALSE)</f>
        <v>Texas</v>
      </c>
    </row>
    <row r="2494" spans="1:13" x14ac:dyDescent="0.25">
      <c r="A2494" t="str">
        <f t="shared" si="38"/>
        <v>43917Texas</v>
      </c>
      <c r="B2494" t="s">
        <v>147</v>
      </c>
      <c r="C2494" t="s">
        <v>148</v>
      </c>
      <c r="D2494" t="s">
        <v>106</v>
      </c>
      <c r="F2494" s="6">
        <v>43917</v>
      </c>
      <c r="G2494">
        <v>-41</v>
      </c>
      <c r="H2494">
        <v>-15</v>
      </c>
      <c r="I2494">
        <v>-19</v>
      </c>
      <c r="J2494">
        <v>-42</v>
      </c>
      <c r="K2494">
        <v>-45</v>
      </c>
      <c r="L2494">
        <v>21</v>
      </c>
      <c r="M2494" t="str">
        <f>VLOOKUP(D2494,StateLookup!A:A,1,FALSE)</f>
        <v>Texas</v>
      </c>
    </row>
    <row r="2495" spans="1:13" x14ac:dyDescent="0.25">
      <c r="A2495" t="str">
        <f t="shared" si="38"/>
        <v>43918Texas</v>
      </c>
      <c r="B2495" t="s">
        <v>147</v>
      </c>
      <c r="C2495" t="s">
        <v>148</v>
      </c>
      <c r="D2495" t="s">
        <v>106</v>
      </c>
      <c r="F2495" s="6">
        <v>43918</v>
      </c>
      <c r="G2495">
        <v>-47</v>
      </c>
      <c r="H2495">
        <v>-19</v>
      </c>
      <c r="I2495">
        <v>-35</v>
      </c>
      <c r="J2495">
        <v>-43</v>
      </c>
      <c r="K2495">
        <v>-32</v>
      </c>
      <c r="L2495">
        <v>15</v>
      </c>
      <c r="M2495" t="str">
        <f>VLOOKUP(D2495,StateLookup!A:A,1,FALSE)</f>
        <v>Texas</v>
      </c>
    </row>
    <row r="2496" spans="1:13" x14ac:dyDescent="0.25">
      <c r="A2496" t="str">
        <f t="shared" si="38"/>
        <v>43919Texas</v>
      </c>
      <c r="B2496" t="s">
        <v>147</v>
      </c>
      <c r="C2496" t="s">
        <v>148</v>
      </c>
      <c r="D2496" t="s">
        <v>106</v>
      </c>
      <c r="F2496" s="6">
        <v>43919</v>
      </c>
      <c r="G2496">
        <v>-45</v>
      </c>
      <c r="H2496">
        <v>-23</v>
      </c>
      <c r="I2496">
        <v>-27</v>
      </c>
      <c r="J2496">
        <v>-47</v>
      </c>
      <c r="K2496">
        <v>-36</v>
      </c>
      <c r="L2496">
        <v>13</v>
      </c>
      <c r="M2496" t="str">
        <f>VLOOKUP(D2496,StateLookup!A:A,1,FALSE)</f>
        <v>Texas</v>
      </c>
    </row>
    <row r="2497" spans="1:13" x14ac:dyDescent="0.25">
      <c r="A2497" t="str">
        <f t="shared" si="38"/>
        <v>43920Texas</v>
      </c>
      <c r="B2497" t="s">
        <v>147</v>
      </c>
      <c r="C2497" t="s">
        <v>148</v>
      </c>
      <c r="D2497" t="s">
        <v>106</v>
      </c>
      <c r="F2497" s="6">
        <v>43920</v>
      </c>
      <c r="G2497">
        <v>-41</v>
      </c>
      <c r="H2497">
        <v>-21</v>
      </c>
      <c r="I2497">
        <v>-39</v>
      </c>
      <c r="J2497">
        <v>-45</v>
      </c>
      <c r="K2497">
        <v>-46</v>
      </c>
      <c r="L2497">
        <v>20</v>
      </c>
      <c r="M2497" t="str">
        <f>VLOOKUP(D2497,StateLookup!A:A,1,FALSE)</f>
        <v>Texas</v>
      </c>
    </row>
    <row r="2498" spans="1:13" x14ac:dyDescent="0.25">
      <c r="A2498" t="str">
        <f t="shared" si="38"/>
        <v>43921Texas</v>
      </c>
      <c r="B2498" t="s">
        <v>147</v>
      </c>
      <c r="C2498" t="s">
        <v>148</v>
      </c>
      <c r="D2498" t="s">
        <v>106</v>
      </c>
      <c r="F2498" s="6">
        <v>43921</v>
      </c>
      <c r="G2498">
        <v>-35</v>
      </c>
      <c r="H2498">
        <v>-13</v>
      </c>
      <c r="I2498">
        <v>-13</v>
      </c>
      <c r="J2498">
        <v>-39</v>
      </c>
      <c r="K2498">
        <v>-47</v>
      </c>
      <c r="L2498">
        <v>20</v>
      </c>
      <c r="M2498" t="str">
        <f>VLOOKUP(D2498,StateLookup!A:A,1,FALSE)</f>
        <v>Texas</v>
      </c>
    </row>
    <row r="2499" spans="1:13" x14ac:dyDescent="0.25">
      <c r="A2499" t="str">
        <f t="shared" ref="A2499:A2562" si="39">F2499&amp;D2499</f>
        <v>43922Texas</v>
      </c>
      <c r="B2499" t="s">
        <v>147</v>
      </c>
      <c r="C2499" t="s">
        <v>148</v>
      </c>
      <c r="D2499" t="s">
        <v>106</v>
      </c>
      <c r="F2499" s="6">
        <v>43922</v>
      </c>
      <c r="G2499">
        <v>-33</v>
      </c>
      <c r="H2499">
        <v>-8</v>
      </c>
      <c r="I2499">
        <v>-6</v>
      </c>
      <c r="J2499">
        <v>-38</v>
      </c>
      <c r="K2499">
        <v>-47</v>
      </c>
      <c r="L2499">
        <v>20</v>
      </c>
      <c r="M2499" t="str">
        <f>VLOOKUP(D2499,StateLookup!A:A,1,FALSE)</f>
        <v>Texas</v>
      </c>
    </row>
    <row r="2500" spans="1:13" x14ac:dyDescent="0.25">
      <c r="A2500" t="str">
        <f t="shared" si="39"/>
        <v>43923Texas</v>
      </c>
      <c r="B2500" t="s">
        <v>147</v>
      </c>
      <c r="C2500" t="s">
        <v>148</v>
      </c>
      <c r="D2500" t="s">
        <v>106</v>
      </c>
      <c r="F2500" s="6">
        <v>43923</v>
      </c>
      <c r="G2500">
        <v>-39</v>
      </c>
      <c r="H2500">
        <v>-14</v>
      </c>
      <c r="I2500">
        <v>-22</v>
      </c>
      <c r="J2500">
        <v>-43</v>
      </c>
      <c r="K2500">
        <v>-48</v>
      </c>
      <c r="L2500">
        <v>21</v>
      </c>
      <c r="M2500" t="str">
        <f>VLOOKUP(D2500,StateLookup!A:A,1,FALSE)</f>
        <v>Texas</v>
      </c>
    </row>
    <row r="2501" spans="1:13" x14ac:dyDescent="0.25">
      <c r="A2501" t="str">
        <f t="shared" si="39"/>
        <v>43924Texas</v>
      </c>
      <c r="B2501" t="s">
        <v>147</v>
      </c>
      <c r="C2501" t="s">
        <v>148</v>
      </c>
      <c r="D2501" t="s">
        <v>106</v>
      </c>
      <c r="F2501" s="6">
        <v>43924</v>
      </c>
      <c r="G2501">
        <v>-41</v>
      </c>
      <c r="H2501">
        <v>-13</v>
      </c>
      <c r="I2501">
        <v>-44</v>
      </c>
      <c r="J2501">
        <v>-47</v>
      </c>
      <c r="K2501">
        <v>-48</v>
      </c>
      <c r="L2501">
        <v>23</v>
      </c>
      <c r="M2501" t="str">
        <f>VLOOKUP(D2501,StateLookup!A:A,1,FALSE)</f>
        <v>Texas</v>
      </c>
    </row>
    <row r="2502" spans="1:13" x14ac:dyDescent="0.25">
      <c r="A2502" t="str">
        <f t="shared" si="39"/>
        <v>43925Texas</v>
      </c>
      <c r="B2502" t="s">
        <v>147</v>
      </c>
      <c r="C2502" t="s">
        <v>148</v>
      </c>
      <c r="D2502" t="s">
        <v>106</v>
      </c>
      <c r="F2502" s="6">
        <v>43925</v>
      </c>
      <c r="G2502">
        <v>-52</v>
      </c>
      <c r="H2502">
        <v>-23</v>
      </c>
      <c r="I2502">
        <v>-69</v>
      </c>
      <c r="J2502">
        <v>-52</v>
      </c>
      <c r="K2502">
        <v>-37</v>
      </c>
      <c r="L2502">
        <v>18</v>
      </c>
      <c r="M2502" t="str">
        <f>VLOOKUP(D2502,StateLookup!A:A,1,FALSE)</f>
        <v>Texas</v>
      </c>
    </row>
    <row r="2503" spans="1:13" x14ac:dyDescent="0.25">
      <c r="A2503" t="str">
        <f t="shared" si="39"/>
        <v>43926Texas</v>
      </c>
      <c r="B2503" t="s">
        <v>147</v>
      </c>
      <c r="C2503" t="s">
        <v>148</v>
      </c>
      <c r="D2503" t="s">
        <v>106</v>
      </c>
      <c r="F2503" s="6">
        <v>43926</v>
      </c>
      <c r="G2503">
        <v>-48</v>
      </c>
      <c r="H2503">
        <v>-23</v>
      </c>
      <c r="I2503">
        <v>-47</v>
      </c>
      <c r="J2503">
        <v>-53</v>
      </c>
      <c r="K2503">
        <v>-39</v>
      </c>
      <c r="L2503">
        <v>14</v>
      </c>
      <c r="M2503" t="str">
        <f>VLOOKUP(D2503,StateLookup!A:A,1,FALSE)</f>
        <v>Texas</v>
      </c>
    </row>
    <row r="2504" spans="1:13" x14ac:dyDescent="0.25">
      <c r="A2504" t="str">
        <f t="shared" si="39"/>
        <v>43927Texas</v>
      </c>
      <c r="B2504" t="s">
        <v>147</v>
      </c>
      <c r="C2504" t="s">
        <v>148</v>
      </c>
      <c r="D2504" t="s">
        <v>106</v>
      </c>
      <c r="F2504" s="6">
        <v>43927</v>
      </c>
      <c r="G2504">
        <v>-41</v>
      </c>
      <c r="H2504">
        <v>-19</v>
      </c>
      <c r="I2504">
        <v>-33</v>
      </c>
      <c r="J2504">
        <v>-46</v>
      </c>
      <c r="K2504">
        <v>-47</v>
      </c>
      <c r="L2504">
        <v>20</v>
      </c>
      <c r="M2504" t="str">
        <f>VLOOKUP(D2504,StateLookup!A:A,1,FALSE)</f>
        <v>Texas</v>
      </c>
    </row>
    <row r="2505" spans="1:13" x14ac:dyDescent="0.25">
      <c r="A2505" t="str">
        <f t="shared" si="39"/>
        <v>43928Texas</v>
      </c>
      <c r="B2505" t="s">
        <v>147</v>
      </c>
      <c r="C2505" t="s">
        <v>148</v>
      </c>
      <c r="D2505" t="s">
        <v>106</v>
      </c>
      <c r="F2505" s="6">
        <v>43928</v>
      </c>
      <c r="G2505">
        <v>-38</v>
      </c>
      <c r="H2505">
        <v>-16</v>
      </c>
      <c r="I2505">
        <v>-17</v>
      </c>
      <c r="J2505">
        <v>-42</v>
      </c>
      <c r="K2505">
        <v>-49</v>
      </c>
      <c r="L2505">
        <v>21</v>
      </c>
      <c r="M2505" t="str">
        <f>VLOOKUP(D2505,StateLookup!A:A,1,FALSE)</f>
        <v>Texas</v>
      </c>
    </row>
    <row r="2506" spans="1:13" x14ac:dyDescent="0.25">
      <c r="A2506" t="str">
        <f t="shared" si="39"/>
        <v>43929Texas</v>
      </c>
      <c r="B2506" t="s">
        <v>147</v>
      </c>
      <c r="C2506" t="s">
        <v>148</v>
      </c>
      <c r="D2506" t="s">
        <v>106</v>
      </c>
      <c r="F2506" s="6">
        <v>43929</v>
      </c>
      <c r="G2506">
        <v>-38</v>
      </c>
      <c r="H2506">
        <v>-15</v>
      </c>
      <c r="I2506">
        <v>-14</v>
      </c>
      <c r="J2506">
        <v>-42</v>
      </c>
      <c r="K2506">
        <v>-48</v>
      </c>
      <c r="L2506">
        <v>21</v>
      </c>
      <c r="M2506" t="str">
        <f>VLOOKUP(D2506,StateLookup!A:A,1,FALSE)</f>
        <v>Texas</v>
      </c>
    </row>
    <row r="2507" spans="1:13" x14ac:dyDescent="0.25">
      <c r="A2507" t="str">
        <f t="shared" si="39"/>
        <v>43930Texas</v>
      </c>
      <c r="B2507" t="s">
        <v>147</v>
      </c>
      <c r="C2507" t="s">
        <v>148</v>
      </c>
      <c r="D2507" t="s">
        <v>106</v>
      </c>
      <c r="F2507" s="6">
        <v>43930</v>
      </c>
      <c r="G2507">
        <v>-39</v>
      </c>
      <c r="H2507">
        <v>-15</v>
      </c>
      <c r="I2507">
        <v>-21</v>
      </c>
      <c r="J2507">
        <v>-44</v>
      </c>
      <c r="K2507">
        <v>-50</v>
      </c>
      <c r="L2507">
        <v>21</v>
      </c>
      <c r="M2507" t="str">
        <f>VLOOKUP(D2507,StateLookup!A:A,1,FALSE)</f>
        <v>Texas</v>
      </c>
    </row>
    <row r="2508" spans="1:13" x14ac:dyDescent="0.25">
      <c r="A2508" t="str">
        <f t="shared" si="39"/>
        <v>43931Texas</v>
      </c>
      <c r="B2508" t="s">
        <v>147</v>
      </c>
      <c r="C2508" t="s">
        <v>148</v>
      </c>
      <c r="D2508" t="s">
        <v>106</v>
      </c>
      <c r="F2508" s="6">
        <v>43931</v>
      </c>
      <c r="G2508">
        <v>-39</v>
      </c>
      <c r="H2508">
        <v>-13</v>
      </c>
      <c r="I2508">
        <v>-29</v>
      </c>
      <c r="J2508">
        <v>-48</v>
      </c>
      <c r="K2508">
        <v>-56</v>
      </c>
      <c r="L2508">
        <v>24</v>
      </c>
      <c r="M2508" t="str">
        <f>VLOOKUP(D2508,StateLookup!A:A,1,FALSE)</f>
        <v>Texas</v>
      </c>
    </row>
    <row r="2509" spans="1:13" x14ac:dyDescent="0.25">
      <c r="A2509" t="str">
        <f t="shared" si="39"/>
        <v>43932Texas</v>
      </c>
      <c r="B2509" t="s">
        <v>147</v>
      </c>
      <c r="C2509" t="s">
        <v>148</v>
      </c>
      <c r="D2509" t="s">
        <v>106</v>
      </c>
      <c r="F2509" s="6">
        <v>43932</v>
      </c>
      <c r="G2509">
        <v>-45</v>
      </c>
      <c r="H2509">
        <v>-14</v>
      </c>
      <c r="I2509">
        <v>-54</v>
      </c>
      <c r="J2509">
        <v>-49</v>
      </c>
      <c r="K2509">
        <v>-38</v>
      </c>
      <c r="L2509">
        <v>16</v>
      </c>
      <c r="M2509" t="str">
        <f>VLOOKUP(D2509,StateLookup!A:A,1,FALSE)</f>
        <v>Texas</v>
      </c>
    </row>
    <row r="2510" spans="1:13" x14ac:dyDescent="0.25">
      <c r="A2510" t="str">
        <f t="shared" si="39"/>
        <v>43876Utah</v>
      </c>
      <c r="B2510" t="s">
        <v>147</v>
      </c>
      <c r="C2510" t="s">
        <v>148</v>
      </c>
      <c r="D2510" t="s">
        <v>107</v>
      </c>
      <c r="F2510" s="6">
        <v>43876</v>
      </c>
      <c r="G2510">
        <v>2</v>
      </c>
      <c r="H2510">
        <v>3</v>
      </c>
      <c r="I2510">
        <v>25</v>
      </c>
      <c r="J2510">
        <v>0</v>
      </c>
      <c r="K2510">
        <v>0</v>
      </c>
      <c r="L2510">
        <v>0</v>
      </c>
      <c r="M2510" t="str">
        <f>VLOOKUP(D2510,StateLookup!A:A,1,FALSE)</f>
        <v>Utah</v>
      </c>
    </row>
    <row r="2511" spans="1:13" x14ac:dyDescent="0.25">
      <c r="A2511" t="str">
        <f t="shared" si="39"/>
        <v>43877Utah</v>
      </c>
      <c r="B2511" t="s">
        <v>147</v>
      </c>
      <c r="C2511" t="s">
        <v>148</v>
      </c>
      <c r="D2511" t="s">
        <v>107</v>
      </c>
      <c r="F2511" s="6">
        <v>43877</v>
      </c>
      <c r="G2511">
        <v>5</v>
      </c>
      <c r="H2511">
        <v>3</v>
      </c>
      <c r="I2511">
        <v>-3</v>
      </c>
      <c r="J2511">
        <v>-8</v>
      </c>
      <c r="K2511">
        <v>-3</v>
      </c>
      <c r="L2511">
        <v>0</v>
      </c>
      <c r="M2511" t="str">
        <f>VLOOKUP(D2511,StateLookup!A:A,1,FALSE)</f>
        <v>Utah</v>
      </c>
    </row>
    <row r="2512" spans="1:13" x14ac:dyDescent="0.25">
      <c r="A2512" t="str">
        <f t="shared" si="39"/>
        <v>43878Utah</v>
      </c>
      <c r="B2512" t="s">
        <v>147</v>
      </c>
      <c r="C2512" t="s">
        <v>148</v>
      </c>
      <c r="D2512" t="s">
        <v>107</v>
      </c>
      <c r="F2512" s="6">
        <v>43878</v>
      </c>
      <c r="G2512">
        <v>18</v>
      </c>
      <c r="H2512">
        <v>8</v>
      </c>
      <c r="I2512">
        <v>41</v>
      </c>
      <c r="J2512">
        <v>-7</v>
      </c>
      <c r="K2512">
        <v>-39</v>
      </c>
      <c r="L2512">
        <v>7</v>
      </c>
      <c r="M2512" t="str">
        <f>VLOOKUP(D2512,StateLookup!A:A,1,FALSE)</f>
        <v>Utah</v>
      </c>
    </row>
    <row r="2513" spans="1:13" x14ac:dyDescent="0.25">
      <c r="A2513" t="str">
        <f t="shared" si="39"/>
        <v>43879Utah</v>
      </c>
      <c r="B2513" t="s">
        <v>147</v>
      </c>
      <c r="C2513" t="s">
        <v>148</v>
      </c>
      <c r="D2513" t="s">
        <v>107</v>
      </c>
      <c r="F2513" s="6">
        <v>43879</v>
      </c>
      <c r="G2513">
        <v>1</v>
      </c>
      <c r="H2513">
        <v>5</v>
      </c>
      <c r="I2513">
        <v>20</v>
      </c>
      <c r="J2513">
        <v>2</v>
      </c>
      <c r="K2513">
        <v>2</v>
      </c>
      <c r="L2513">
        <v>0</v>
      </c>
      <c r="M2513" t="str">
        <f>VLOOKUP(D2513,StateLookup!A:A,1,FALSE)</f>
        <v>Utah</v>
      </c>
    </row>
    <row r="2514" spans="1:13" x14ac:dyDescent="0.25">
      <c r="A2514" t="str">
        <f t="shared" si="39"/>
        <v>43880Utah</v>
      </c>
      <c r="B2514" t="s">
        <v>147</v>
      </c>
      <c r="C2514" t="s">
        <v>148</v>
      </c>
      <c r="D2514" t="s">
        <v>107</v>
      </c>
      <c r="F2514" s="6">
        <v>43880</v>
      </c>
      <c r="G2514">
        <v>3</v>
      </c>
      <c r="H2514">
        <v>6</v>
      </c>
      <c r="I2514">
        <v>14</v>
      </c>
      <c r="J2514">
        <v>1</v>
      </c>
      <c r="K2514">
        <v>2</v>
      </c>
      <c r="L2514">
        <v>0</v>
      </c>
      <c r="M2514" t="str">
        <f>VLOOKUP(D2514,StateLookup!A:A,1,FALSE)</f>
        <v>Utah</v>
      </c>
    </row>
    <row r="2515" spans="1:13" x14ac:dyDescent="0.25">
      <c r="A2515" t="str">
        <f t="shared" si="39"/>
        <v>43881Utah</v>
      </c>
      <c r="B2515" t="s">
        <v>147</v>
      </c>
      <c r="C2515" t="s">
        <v>148</v>
      </c>
      <c r="D2515" t="s">
        <v>107</v>
      </c>
      <c r="F2515" s="6">
        <v>43881</v>
      </c>
      <c r="G2515">
        <v>4</v>
      </c>
      <c r="H2515">
        <v>6</v>
      </c>
      <c r="I2515">
        <v>17</v>
      </c>
      <c r="J2515">
        <v>4</v>
      </c>
      <c r="K2515">
        <v>2</v>
      </c>
      <c r="L2515">
        <v>0</v>
      </c>
      <c r="M2515" t="str">
        <f>VLOOKUP(D2515,StateLookup!A:A,1,FALSE)</f>
        <v>Utah</v>
      </c>
    </row>
    <row r="2516" spans="1:13" x14ac:dyDescent="0.25">
      <c r="A2516" t="str">
        <f t="shared" si="39"/>
        <v>43882Utah</v>
      </c>
      <c r="B2516" t="s">
        <v>147</v>
      </c>
      <c r="C2516" t="s">
        <v>148</v>
      </c>
      <c r="D2516" t="s">
        <v>107</v>
      </c>
      <c r="F2516" s="6">
        <v>43882</v>
      </c>
      <c r="G2516">
        <v>4</v>
      </c>
      <c r="H2516">
        <v>9</v>
      </c>
      <c r="I2516">
        <v>25</v>
      </c>
      <c r="J2516">
        <v>4</v>
      </c>
      <c r="K2516">
        <v>6</v>
      </c>
      <c r="L2516">
        <v>-1</v>
      </c>
      <c r="M2516" t="str">
        <f>VLOOKUP(D2516,StateLookup!A:A,1,FALSE)</f>
        <v>Utah</v>
      </c>
    </row>
    <row r="2517" spans="1:13" x14ac:dyDescent="0.25">
      <c r="A2517" t="str">
        <f t="shared" si="39"/>
        <v>43883Utah</v>
      </c>
      <c r="B2517" t="s">
        <v>147</v>
      </c>
      <c r="C2517" t="s">
        <v>148</v>
      </c>
      <c r="D2517" t="s">
        <v>107</v>
      </c>
      <c r="F2517" s="6">
        <v>43883</v>
      </c>
      <c r="G2517">
        <v>3</v>
      </c>
      <c r="H2517">
        <v>7</v>
      </c>
      <c r="I2517">
        <v>22</v>
      </c>
      <c r="J2517">
        <v>4</v>
      </c>
      <c r="K2517">
        <v>3</v>
      </c>
      <c r="L2517">
        <v>0</v>
      </c>
      <c r="M2517" t="str">
        <f>VLOOKUP(D2517,StateLookup!A:A,1,FALSE)</f>
        <v>Utah</v>
      </c>
    </row>
    <row r="2518" spans="1:13" x14ac:dyDescent="0.25">
      <c r="A2518" t="str">
        <f t="shared" si="39"/>
        <v>43884Utah</v>
      </c>
      <c r="B2518" t="s">
        <v>147</v>
      </c>
      <c r="C2518" t="s">
        <v>148</v>
      </c>
      <c r="D2518" t="s">
        <v>107</v>
      </c>
      <c r="F2518" s="6">
        <v>43884</v>
      </c>
      <c r="G2518">
        <v>11</v>
      </c>
      <c r="H2518">
        <v>13</v>
      </c>
      <c r="I2518">
        <v>42</v>
      </c>
      <c r="J2518">
        <v>7</v>
      </c>
      <c r="K2518">
        <v>2</v>
      </c>
      <c r="L2518">
        <v>-1</v>
      </c>
      <c r="M2518" t="str">
        <f>VLOOKUP(D2518,StateLookup!A:A,1,FALSE)</f>
        <v>Utah</v>
      </c>
    </row>
    <row r="2519" spans="1:13" x14ac:dyDescent="0.25">
      <c r="A2519" t="str">
        <f t="shared" si="39"/>
        <v>43885Utah</v>
      </c>
      <c r="B2519" t="s">
        <v>147</v>
      </c>
      <c r="C2519" t="s">
        <v>148</v>
      </c>
      <c r="D2519" t="s">
        <v>107</v>
      </c>
      <c r="F2519" s="6">
        <v>43885</v>
      </c>
      <c r="G2519">
        <v>5</v>
      </c>
      <c r="H2519">
        <v>8</v>
      </c>
      <c r="I2519">
        <v>7</v>
      </c>
      <c r="J2519">
        <v>5</v>
      </c>
      <c r="K2519">
        <v>3</v>
      </c>
      <c r="L2519">
        <v>0</v>
      </c>
      <c r="M2519" t="str">
        <f>VLOOKUP(D2519,StateLookup!A:A,1,FALSE)</f>
        <v>Utah</v>
      </c>
    </row>
    <row r="2520" spans="1:13" x14ac:dyDescent="0.25">
      <c r="A2520" t="str">
        <f t="shared" si="39"/>
        <v>43886Utah</v>
      </c>
      <c r="B2520" t="s">
        <v>147</v>
      </c>
      <c r="C2520" t="s">
        <v>148</v>
      </c>
      <c r="D2520" t="s">
        <v>107</v>
      </c>
      <c r="F2520" s="6">
        <v>43886</v>
      </c>
      <c r="G2520">
        <v>7</v>
      </c>
      <c r="H2520">
        <v>9</v>
      </c>
      <c r="I2520">
        <v>22</v>
      </c>
      <c r="J2520">
        <v>3</v>
      </c>
      <c r="K2520">
        <v>3</v>
      </c>
      <c r="L2520">
        <v>-1</v>
      </c>
      <c r="M2520" t="str">
        <f>VLOOKUP(D2520,StateLookup!A:A,1,FALSE)</f>
        <v>Utah</v>
      </c>
    </row>
    <row r="2521" spans="1:13" x14ac:dyDescent="0.25">
      <c r="A2521" t="str">
        <f t="shared" si="39"/>
        <v>43887Utah</v>
      </c>
      <c r="B2521" t="s">
        <v>147</v>
      </c>
      <c r="C2521" t="s">
        <v>148</v>
      </c>
      <c r="D2521" t="s">
        <v>107</v>
      </c>
      <c r="F2521" s="6">
        <v>43887</v>
      </c>
      <c r="G2521">
        <v>10</v>
      </c>
      <c r="H2521">
        <v>10</v>
      </c>
      <c r="I2521">
        <v>26</v>
      </c>
      <c r="J2521">
        <v>6</v>
      </c>
      <c r="K2521">
        <v>2</v>
      </c>
      <c r="L2521">
        <v>-1</v>
      </c>
      <c r="M2521" t="str">
        <f>VLOOKUP(D2521,StateLookup!A:A,1,FALSE)</f>
        <v>Utah</v>
      </c>
    </row>
    <row r="2522" spans="1:13" x14ac:dyDescent="0.25">
      <c r="A2522" t="str">
        <f t="shared" si="39"/>
        <v>43888Utah</v>
      </c>
      <c r="B2522" t="s">
        <v>147</v>
      </c>
      <c r="C2522" t="s">
        <v>148</v>
      </c>
      <c r="D2522" t="s">
        <v>107</v>
      </c>
      <c r="F2522" s="6">
        <v>43888</v>
      </c>
      <c r="G2522">
        <v>10</v>
      </c>
      <c r="H2522">
        <v>12</v>
      </c>
      <c r="I2522">
        <v>37</v>
      </c>
      <c r="J2522">
        <v>8</v>
      </c>
      <c r="K2522">
        <v>2</v>
      </c>
      <c r="L2522">
        <v>-1</v>
      </c>
      <c r="M2522" t="str">
        <f>VLOOKUP(D2522,StateLookup!A:A,1,FALSE)</f>
        <v>Utah</v>
      </c>
    </row>
    <row r="2523" spans="1:13" x14ac:dyDescent="0.25">
      <c r="A2523" t="str">
        <f t="shared" si="39"/>
        <v>43889Utah</v>
      </c>
      <c r="B2523" t="s">
        <v>147</v>
      </c>
      <c r="C2523" t="s">
        <v>148</v>
      </c>
      <c r="D2523" t="s">
        <v>107</v>
      </c>
      <c r="F2523" s="6">
        <v>43889</v>
      </c>
      <c r="G2523">
        <v>8</v>
      </c>
      <c r="H2523">
        <v>14</v>
      </c>
      <c r="I2523">
        <v>48</v>
      </c>
      <c r="J2523">
        <v>10</v>
      </c>
      <c r="K2523">
        <v>5</v>
      </c>
      <c r="L2523">
        <v>-2</v>
      </c>
      <c r="M2523" t="str">
        <f>VLOOKUP(D2523,StateLookup!A:A,1,FALSE)</f>
        <v>Utah</v>
      </c>
    </row>
    <row r="2524" spans="1:13" x14ac:dyDescent="0.25">
      <c r="A2524" t="str">
        <f t="shared" si="39"/>
        <v>43890Utah</v>
      </c>
      <c r="B2524" t="s">
        <v>147</v>
      </c>
      <c r="C2524" t="s">
        <v>148</v>
      </c>
      <c r="D2524" t="s">
        <v>107</v>
      </c>
      <c r="F2524" s="6">
        <v>43890</v>
      </c>
      <c r="G2524">
        <v>5</v>
      </c>
      <c r="H2524">
        <v>12</v>
      </c>
      <c r="I2524">
        <v>36</v>
      </c>
      <c r="J2524">
        <v>9</v>
      </c>
      <c r="K2524">
        <v>4</v>
      </c>
      <c r="L2524">
        <v>-2</v>
      </c>
      <c r="M2524" t="str">
        <f>VLOOKUP(D2524,StateLookup!A:A,1,FALSE)</f>
        <v>Utah</v>
      </c>
    </row>
    <row r="2525" spans="1:13" x14ac:dyDescent="0.25">
      <c r="A2525" t="str">
        <f t="shared" si="39"/>
        <v>43891Utah</v>
      </c>
      <c r="B2525" t="s">
        <v>147</v>
      </c>
      <c r="C2525" t="s">
        <v>148</v>
      </c>
      <c r="D2525" t="s">
        <v>107</v>
      </c>
      <c r="F2525" s="6">
        <v>43891</v>
      </c>
      <c r="G2525">
        <v>2</v>
      </c>
      <c r="H2525">
        <v>8</v>
      </c>
      <c r="I2525">
        <v>-17</v>
      </c>
      <c r="J2525">
        <v>5</v>
      </c>
      <c r="K2525">
        <v>-1</v>
      </c>
      <c r="L2525">
        <v>1</v>
      </c>
      <c r="M2525" t="str">
        <f>VLOOKUP(D2525,StateLookup!A:A,1,FALSE)</f>
        <v>Utah</v>
      </c>
    </row>
    <row r="2526" spans="1:13" x14ac:dyDescent="0.25">
      <c r="A2526" t="str">
        <f t="shared" si="39"/>
        <v>43892Utah</v>
      </c>
      <c r="B2526" t="s">
        <v>147</v>
      </c>
      <c r="C2526" t="s">
        <v>148</v>
      </c>
      <c r="D2526" t="s">
        <v>107</v>
      </c>
      <c r="F2526" s="6">
        <v>43892</v>
      </c>
      <c r="G2526">
        <v>10</v>
      </c>
      <c r="H2526">
        <v>16</v>
      </c>
      <c r="I2526">
        <v>11</v>
      </c>
      <c r="J2526">
        <v>5</v>
      </c>
      <c r="K2526">
        <v>3</v>
      </c>
      <c r="L2526">
        <v>-1</v>
      </c>
      <c r="M2526" t="str">
        <f>VLOOKUP(D2526,StateLookup!A:A,1,FALSE)</f>
        <v>Utah</v>
      </c>
    </row>
    <row r="2527" spans="1:13" x14ac:dyDescent="0.25">
      <c r="A2527" t="str">
        <f t="shared" si="39"/>
        <v>43893Utah</v>
      </c>
      <c r="B2527" t="s">
        <v>147</v>
      </c>
      <c r="C2527" t="s">
        <v>148</v>
      </c>
      <c r="D2527" t="s">
        <v>107</v>
      </c>
      <c r="F2527" s="6">
        <v>43893</v>
      </c>
      <c r="G2527">
        <v>10</v>
      </c>
      <c r="H2527">
        <v>16</v>
      </c>
      <c r="I2527">
        <v>35</v>
      </c>
      <c r="J2527">
        <v>2</v>
      </c>
      <c r="K2527">
        <v>0</v>
      </c>
      <c r="L2527">
        <v>0</v>
      </c>
      <c r="M2527" t="str">
        <f>VLOOKUP(D2527,StateLookup!A:A,1,FALSE)</f>
        <v>Utah</v>
      </c>
    </row>
    <row r="2528" spans="1:13" x14ac:dyDescent="0.25">
      <c r="A2528" t="str">
        <f t="shared" si="39"/>
        <v>43894Utah</v>
      </c>
      <c r="B2528" t="s">
        <v>147</v>
      </c>
      <c r="C2528" t="s">
        <v>148</v>
      </c>
      <c r="D2528" t="s">
        <v>107</v>
      </c>
      <c r="F2528" s="6">
        <v>43894</v>
      </c>
      <c r="G2528">
        <v>9</v>
      </c>
      <c r="H2528">
        <v>16</v>
      </c>
      <c r="I2528">
        <v>50</v>
      </c>
      <c r="J2528">
        <v>6</v>
      </c>
      <c r="K2528">
        <v>2</v>
      </c>
      <c r="L2528">
        <v>-1</v>
      </c>
      <c r="M2528" t="str">
        <f>VLOOKUP(D2528,StateLookup!A:A,1,FALSE)</f>
        <v>Utah</v>
      </c>
    </row>
    <row r="2529" spans="1:13" x14ac:dyDescent="0.25">
      <c r="A2529" t="str">
        <f t="shared" si="39"/>
        <v>43895Utah</v>
      </c>
      <c r="B2529" t="s">
        <v>147</v>
      </c>
      <c r="C2529" t="s">
        <v>148</v>
      </c>
      <c r="D2529" t="s">
        <v>107</v>
      </c>
      <c r="F2529" s="6">
        <v>43895</v>
      </c>
      <c r="G2529">
        <v>10</v>
      </c>
      <c r="H2529">
        <v>16</v>
      </c>
      <c r="I2529">
        <v>65</v>
      </c>
      <c r="J2529">
        <v>5</v>
      </c>
      <c r="K2529">
        <v>2</v>
      </c>
      <c r="L2529">
        <v>-1</v>
      </c>
      <c r="M2529" t="str">
        <f>VLOOKUP(D2529,StateLookup!A:A,1,FALSE)</f>
        <v>Utah</v>
      </c>
    </row>
    <row r="2530" spans="1:13" x14ac:dyDescent="0.25">
      <c r="A2530" t="str">
        <f t="shared" si="39"/>
        <v>43896Utah</v>
      </c>
      <c r="B2530" t="s">
        <v>147</v>
      </c>
      <c r="C2530" t="s">
        <v>148</v>
      </c>
      <c r="D2530" t="s">
        <v>107</v>
      </c>
      <c r="F2530" s="6">
        <v>43896</v>
      </c>
      <c r="G2530">
        <v>7</v>
      </c>
      <c r="H2530">
        <v>15</v>
      </c>
      <c r="I2530">
        <v>61</v>
      </c>
      <c r="J2530">
        <v>4</v>
      </c>
      <c r="K2530">
        <v>5</v>
      </c>
      <c r="L2530">
        <v>-1</v>
      </c>
      <c r="M2530" t="str">
        <f>VLOOKUP(D2530,StateLookup!A:A,1,FALSE)</f>
        <v>Utah</v>
      </c>
    </row>
    <row r="2531" spans="1:13" x14ac:dyDescent="0.25">
      <c r="A2531" t="str">
        <f t="shared" si="39"/>
        <v>43897Utah</v>
      </c>
      <c r="B2531" t="s">
        <v>147</v>
      </c>
      <c r="C2531" t="s">
        <v>148</v>
      </c>
      <c r="D2531" t="s">
        <v>107</v>
      </c>
      <c r="F2531" s="6">
        <v>43897</v>
      </c>
      <c r="G2531">
        <v>5</v>
      </c>
      <c r="H2531">
        <v>13</v>
      </c>
      <c r="I2531">
        <v>47</v>
      </c>
      <c r="J2531">
        <v>7</v>
      </c>
      <c r="K2531">
        <v>3</v>
      </c>
      <c r="L2531">
        <v>-1</v>
      </c>
      <c r="M2531" t="str">
        <f>VLOOKUP(D2531,StateLookup!A:A,1,FALSE)</f>
        <v>Utah</v>
      </c>
    </row>
    <row r="2532" spans="1:13" x14ac:dyDescent="0.25">
      <c r="A2532" t="str">
        <f t="shared" si="39"/>
        <v>43898Utah</v>
      </c>
      <c r="B2532" t="s">
        <v>147</v>
      </c>
      <c r="C2532" t="s">
        <v>148</v>
      </c>
      <c r="D2532" t="s">
        <v>107</v>
      </c>
      <c r="F2532" s="6">
        <v>43898</v>
      </c>
      <c r="G2532">
        <v>11</v>
      </c>
      <c r="H2532">
        <v>15</v>
      </c>
      <c r="I2532">
        <v>20</v>
      </c>
      <c r="J2532">
        <v>5</v>
      </c>
      <c r="K2532">
        <v>1</v>
      </c>
      <c r="L2532">
        <v>-1</v>
      </c>
      <c r="M2532" t="str">
        <f>VLOOKUP(D2532,StateLookup!A:A,1,FALSE)</f>
        <v>Utah</v>
      </c>
    </row>
    <row r="2533" spans="1:13" x14ac:dyDescent="0.25">
      <c r="A2533" t="str">
        <f t="shared" si="39"/>
        <v>43899Utah</v>
      </c>
      <c r="B2533" t="s">
        <v>147</v>
      </c>
      <c r="C2533" t="s">
        <v>148</v>
      </c>
      <c r="D2533" t="s">
        <v>107</v>
      </c>
      <c r="F2533" s="6">
        <v>43899</v>
      </c>
      <c r="G2533">
        <v>8</v>
      </c>
      <c r="H2533">
        <v>14</v>
      </c>
      <c r="I2533">
        <v>37</v>
      </c>
      <c r="J2533">
        <v>2</v>
      </c>
      <c r="K2533">
        <v>1</v>
      </c>
      <c r="L2533">
        <v>0</v>
      </c>
      <c r="M2533" t="str">
        <f>VLOOKUP(D2533,StateLookup!A:A,1,FALSE)</f>
        <v>Utah</v>
      </c>
    </row>
    <row r="2534" spans="1:13" x14ac:dyDescent="0.25">
      <c r="A2534" t="str">
        <f t="shared" si="39"/>
        <v>43900Utah</v>
      </c>
      <c r="B2534" t="s">
        <v>147</v>
      </c>
      <c r="C2534" t="s">
        <v>148</v>
      </c>
      <c r="D2534" t="s">
        <v>107</v>
      </c>
      <c r="F2534" s="6">
        <v>43900</v>
      </c>
      <c r="G2534">
        <v>8</v>
      </c>
      <c r="H2534">
        <v>14</v>
      </c>
      <c r="I2534">
        <v>77</v>
      </c>
      <c r="J2534">
        <v>-2</v>
      </c>
      <c r="K2534">
        <v>1</v>
      </c>
      <c r="L2534">
        <v>-1</v>
      </c>
      <c r="M2534" t="str">
        <f>VLOOKUP(D2534,StateLookup!A:A,1,FALSE)</f>
        <v>Utah</v>
      </c>
    </row>
    <row r="2535" spans="1:13" x14ac:dyDescent="0.25">
      <c r="A2535" t="str">
        <f t="shared" si="39"/>
        <v>43901Utah</v>
      </c>
      <c r="B2535" t="s">
        <v>147</v>
      </c>
      <c r="C2535" t="s">
        <v>148</v>
      </c>
      <c r="D2535" t="s">
        <v>107</v>
      </c>
      <c r="F2535" s="6">
        <v>43901</v>
      </c>
      <c r="G2535">
        <v>8</v>
      </c>
      <c r="H2535">
        <v>19</v>
      </c>
      <c r="I2535">
        <v>52</v>
      </c>
      <c r="J2535">
        <v>0</v>
      </c>
      <c r="K2535">
        <v>1</v>
      </c>
      <c r="L2535">
        <v>-1</v>
      </c>
      <c r="M2535" t="str">
        <f>VLOOKUP(D2535,StateLookup!A:A,1,FALSE)</f>
        <v>Utah</v>
      </c>
    </row>
    <row r="2536" spans="1:13" x14ac:dyDescent="0.25">
      <c r="A2536" t="str">
        <f t="shared" si="39"/>
        <v>43902Utah</v>
      </c>
      <c r="B2536" t="s">
        <v>147</v>
      </c>
      <c r="C2536" t="s">
        <v>148</v>
      </c>
      <c r="D2536" t="s">
        <v>107</v>
      </c>
      <c r="F2536" s="6">
        <v>43902</v>
      </c>
      <c r="G2536">
        <v>10</v>
      </c>
      <c r="H2536">
        <v>47</v>
      </c>
      <c r="I2536">
        <v>65</v>
      </c>
      <c r="J2536">
        <v>-2</v>
      </c>
      <c r="K2536">
        <v>-1</v>
      </c>
      <c r="L2536">
        <v>0</v>
      </c>
      <c r="M2536" t="str">
        <f>VLOOKUP(D2536,StateLookup!A:A,1,FALSE)</f>
        <v>Utah</v>
      </c>
    </row>
    <row r="2537" spans="1:13" x14ac:dyDescent="0.25">
      <c r="A2537" t="str">
        <f t="shared" si="39"/>
        <v>43903Utah</v>
      </c>
      <c r="B2537" t="s">
        <v>147</v>
      </c>
      <c r="C2537" t="s">
        <v>148</v>
      </c>
      <c r="D2537" t="s">
        <v>107</v>
      </c>
      <c r="F2537" s="6">
        <v>43903</v>
      </c>
      <c r="G2537">
        <v>-2</v>
      </c>
      <c r="H2537">
        <v>44</v>
      </c>
      <c r="I2537">
        <v>12</v>
      </c>
      <c r="J2537">
        <v>-9</v>
      </c>
      <c r="K2537">
        <v>-4</v>
      </c>
      <c r="L2537">
        <v>3</v>
      </c>
      <c r="M2537" t="str">
        <f>VLOOKUP(D2537,StateLookup!A:A,1,FALSE)</f>
        <v>Utah</v>
      </c>
    </row>
    <row r="2538" spans="1:13" x14ac:dyDescent="0.25">
      <c r="A2538" t="str">
        <f t="shared" si="39"/>
        <v>43904Utah</v>
      </c>
      <c r="B2538" t="s">
        <v>147</v>
      </c>
      <c r="C2538" t="s">
        <v>148</v>
      </c>
      <c r="D2538" t="s">
        <v>107</v>
      </c>
      <c r="F2538" s="6">
        <v>43904</v>
      </c>
      <c r="G2538">
        <v>-13</v>
      </c>
      <c r="H2538">
        <v>23</v>
      </c>
      <c r="I2538">
        <v>15</v>
      </c>
      <c r="J2538">
        <v>-8</v>
      </c>
      <c r="K2538">
        <v>-3</v>
      </c>
      <c r="L2538">
        <v>4</v>
      </c>
      <c r="M2538" t="str">
        <f>VLOOKUP(D2538,StateLookup!A:A,1,FALSE)</f>
        <v>Utah</v>
      </c>
    </row>
    <row r="2539" spans="1:13" x14ac:dyDescent="0.25">
      <c r="A2539" t="str">
        <f t="shared" si="39"/>
        <v>43905Utah</v>
      </c>
      <c r="B2539" t="s">
        <v>147</v>
      </c>
      <c r="C2539" t="s">
        <v>148</v>
      </c>
      <c r="D2539" t="s">
        <v>107</v>
      </c>
      <c r="F2539" s="6">
        <v>43905</v>
      </c>
      <c r="G2539">
        <v>-6</v>
      </c>
      <c r="H2539">
        <v>24</v>
      </c>
      <c r="I2539">
        <v>68</v>
      </c>
      <c r="J2539">
        <v>-4</v>
      </c>
      <c r="K2539">
        <v>-19</v>
      </c>
      <c r="L2539">
        <v>4</v>
      </c>
      <c r="M2539" t="str">
        <f>VLOOKUP(D2539,StateLookup!A:A,1,FALSE)</f>
        <v>Utah</v>
      </c>
    </row>
    <row r="2540" spans="1:13" x14ac:dyDescent="0.25">
      <c r="A2540" t="str">
        <f t="shared" si="39"/>
        <v>43906Utah</v>
      </c>
      <c r="B2540" t="s">
        <v>147</v>
      </c>
      <c r="C2540" t="s">
        <v>148</v>
      </c>
      <c r="D2540" t="s">
        <v>107</v>
      </c>
      <c r="F2540" s="6">
        <v>43906</v>
      </c>
      <c r="G2540">
        <v>-7</v>
      </c>
      <c r="H2540">
        <v>30</v>
      </c>
      <c r="I2540">
        <v>62</v>
      </c>
      <c r="J2540">
        <v>-17</v>
      </c>
      <c r="K2540">
        <v>-22</v>
      </c>
      <c r="L2540">
        <v>8</v>
      </c>
      <c r="M2540" t="str">
        <f>VLOOKUP(D2540,StateLookup!A:A,1,FALSE)</f>
        <v>Utah</v>
      </c>
    </row>
    <row r="2541" spans="1:13" x14ac:dyDescent="0.25">
      <c r="A2541" t="str">
        <f t="shared" si="39"/>
        <v>43907Utah</v>
      </c>
      <c r="B2541" t="s">
        <v>147</v>
      </c>
      <c r="C2541" t="s">
        <v>148</v>
      </c>
      <c r="D2541" t="s">
        <v>107</v>
      </c>
      <c r="F2541" s="6">
        <v>43907</v>
      </c>
      <c r="G2541">
        <v>-18</v>
      </c>
      <c r="H2541">
        <v>22</v>
      </c>
      <c r="I2541">
        <v>95</v>
      </c>
      <c r="J2541">
        <v>-22</v>
      </c>
      <c r="K2541">
        <v>-28</v>
      </c>
      <c r="L2541">
        <v>10</v>
      </c>
      <c r="M2541" t="str">
        <f>VLOOKUP(D2541,StateLookup!A:A,1,FALSE)</f>
        <v>Utah</v>
      </c>
    </row>
    <row r="2542" spans="1:13" x14ac:dyDescent="0.25">
      <c r="A2542" t="str">
        <f t="shared" si="39"/>
        <v>43908Utah</v>
      </c>
      <c r="B2542" t="s">
        <v>147</v>
      </c>
      <c r="C2542" t="s">
        <v>148</v>
      </c>
      <c r="D2542" t="s">
        <v>107</v>
      </c>
      <c r="F2542" s="6">
        <v>43908</v>
      </c>
      <c r="G2542">
        <v>-26</v>
      </c>
      <c r="H2542">
        <v>20</v>
      </c>
      <c r="I2542">
        <v>14</v>
      </c>
      <c r="J2542">
        <v>-33</v>
      </c>
      <c r="K2542">
        <v>-42</v>
      </c>
      <c r="L2542">
        <v>17</v>
      </c>
      <c r="M2542" t="str">
        <f>VLOOKUP(D2542,StateLookup!A:A,1,FALSE)</f>
        <v>Utah</v>
      </c>
    </row>
    <row r="2543" spans="1:13" x14ac:dyDescent="0.25">
      <c r="A2543" t="str">
        <f t="shared" si="39"/>
        <v>43909Utah</v>
      </c>
      <c r="B2543" t="s">
        <v>147</v>
      </c>
      <c r="C2543" t="s">
        <v>148</v>
      </c>
      <c r="D2543" t="s">
        <v>107</v>
      </c>
      <c r="F2543" s="6">
        <v>43909</v>
      </c>
      <c r="G2543">
        <v>-30</v>
      </c>
      <c r="H2543">
        <v>8</v>
      </c>
      <c r="I2543">
        <v>8</v>
      </c>
      <c r="J2543">
        <v>-33</v>
      </c>
      <c r="K2543">
        <v>-36</v>
      </c>
      <c r="L2543">
        <v>16</v>
      </c>
      <c r="M2543" t="str">
        <f>VLOOKUP(D2543,StateLookup!A:A,1,FALSE)</f>
        <v>Utah</v>
      </c>
    </row>
    <row r="2544" spans="1:13" x14ac:dyDescent="0.25">
      <c r="A2544" t="str">
        <f t="shared" si="39"/>
        <v>43910Utah</v>
      </c>
      <c r="B2544" t="s">
        <v>147</v>
      </c>
      <c r="C2544" t="s">
        <v>148</v>
      </c>
      <c r="D2544" t="s">
        <v>107</v>
      </c>
      <c r="F2544" s="6">
        <v>43910</v>
      </c>
      <c r="G2544">
        <v>-33</v>
      </c>
      <c r="H2544">
        <v>10</v>
      </c>
      <c r="I2544">
        <v>22</v>
      </c>
      <c r="J2544">
        <v>-35</v>
      </c>
      <c r="K2544">
        <v>-35</v>
      </c>
      <c r="L2544">
        <v>16</v>
      </c>
      <c r="M2544" t="str">
        <f>VLOOKUP(D2544,StateLookup!A:A,1,FALSE)</f>
        <v>Utah</v>
      </c>
    </row>
    <row r="2545" spans="1:13" x14ac:dyDescent="0.25">
      <c r="A2545" t="str">
        <f t="shared" si="39"/>
        <v>43911Utah</v>
      </c>
      <c r="B2545" t="s">
        <v>147</v>
      </c>
      <c r="C2545" t="s">
        <v>148</v>
      </c>
      <c r="D2545" t="s">
        <v>107</v>
      </c>
      <c r="F2545" s="6">
        <v>43911</v>
      </c>
      <c r="G2545">
        <v>-40</v>
      </c>
      <c r="H2545">
        <v>-1</v>
      </c>
      <c r="I2545">
        <v>48</v>
      </c>
      <c r="J2545">
        <v>-28</v>
      </c>
      <c r="K2545">
        <v>-20</v>
      </c>
      <c r="L2545">
        <v>10</v>
      </c>
      <c r="M2545" t="str">
        <f>VLOOKUP(D2545,StateLookup!A:A,1,FALSE)</f>
        <v>Utah</v>
      </c>
    </row>
    <row r="2546" spans="1:13" x14ac:dyDescent="0.25">
      <c r="A2546" t="str">
        <f t="shared" si="39"/>
        <v>43912Utah</v>
      </c>
      <c r="B2546" t="s">
        <v>147</v>
      </c>
      <c r="C2546" t="s">
        <v>148</v>
      </c>
      <c r="D2546" t="s">
        <v>107</v>
      </c>
      <c r="F2546" s="6">
        <v>43912</v>
      </c>
      <c r="G2546">
        <v>-33</v>
      </c>
      <c r="H2546">
        <v>-3</v>
      </c>
      <c r="I2546">
        <v>84</v>
      </c>
      <c r="J2546">
        <v>-31</v>
      </c>
      <c r="K2546">
        <v>-34</v>
      </c>
      <c r="L2546">
        <v>7</v>
      </c>
      <c r="M2546" t="str">
        <f>VLOOKUP(D2546,StateLookup!A:A,1,FALSE)</f>
        <v>Utah</v>
      </c>
    </row>
    <row r="2547" spans="1:13" x14ac:dyDescent="0.25">
      <c r="A2547" t="str">
        <f t="shared" si="39"/>
        <v>43913Utah</v>
      </c>
      <c r="B2547" t="s">
        <v>147</v>
      </c>
      <c r="C2547" t="s">
        <v>148</v>
      </c>
      <c r="D2547" t="s">
        <v>107</v>
      </c>
      <c r="F2547" s="6">
        <v>43913</v>
      </c>
      <c r="G2547">
        <v>-31</v>
      </c>
      <c r="H2547">
        <v>-2</v>
      </c>
      <c r="I2547">
        <v>19</v>
      </c>
      <c r="J2547">
        <v>-37</v>
      </c>
      <c r="K2547">
        <v>-39</v>
      </c>
      <c r="L2547">
        <v>15</v>
      </c>
      <c r="M2547" t="str">
        <f>VLOOKUP(D2547,StateLookup!A:A,1,FALSE)</f>
        <v>Utah</v>
      </c>
    </row>
    <row r="2548" spans="1:13" x14ac:dyDescent="0.25">
      <c r="A2548" t="str">
        <f t="shared" si="39"/>
        <v>43914Utah</v>
      </c>
      <c r="B2548" t="s">
        <v>147</v>
      </c>
      <c r="C2548" t="s">
        <v>148</v>
      </c>
      <c r="D2548" t="s">
        <v>107</v>
      </c>
      <c r="F2548" s="6">
        <v>43914</v>
      </c>
      <c r="G2548">
        <v>-33</v>
      </c>
      <c r="H2548">
        <v>-4</v>
      </c>
      <c r="I2548">
        <v>27</v>
      </c>
      <c r="J2548">
        <v>-39</v>
      </c>
      <c r="K2548">
        <v>-41</v>
      </c>
      <c r="L2548">
        <v>17</v>
      </c>
      <c r="M2548" t="str">
        <f>VLOOKUP(D2548,StateLookup!A:A,1,FALSE)</f>
        <v>Utah</v>
      </c>
    </row>
    <row r="2549" spans="1:13" x14ac:dyDescent="0.25">
      <c r="A2549" t="str">
        <f t="shared" si="39"/>
        <v>43915Utah</v>
      </c>
      <c r="B2549" t="s">
        <v>147</v>
      </c>
      <c r="C2549" t="s">
        <v>148</v>
      </c>
      <c r="D2549" t="s">
        <v>107</v>
      </c>
      <c r="F2549" s="6">
        <v>43915</v>
      </c>
      <c r="G2549">
        <v>-34</v>
      </c>
      <c r="H2549">
        <v>-5</v>
      </c>
      <c r="I2549">
        <v>1</v>
      </c>
      <c r="J2549">
        <v>-40</v>
      </c>
      <c r="K2549">
        <v>-43</v>
      </c>
      <c r="L2549">
        <v>18</v>
      </c>
      <c r="M2549" t="str">
        <f>VLOOKUP(D2549,StateLookup!A:A,1,FALSE)</f>
        <v>Utah</v>
      </c>
    </row>
    <row r="2550" spans="1:13" x14ac:dyDescent="0.25">
      <c r="A2550" t="str">
        <f t="shared" si="39"/>
        <v>43916Utah</v>
      </c>
      <c r="B2550" t="s">
        <v>147</v>
      </c>
      <c r="C2550" t="s">
        <v>148</v>
      </c>
      <c r="D2550" t="s">
        <v>107</v>
      </c>
      <c r="F2550" s="6">
        <v>43916</v>
      </c>
      <c r="G2550">
        <v>-36</v>
      </c>
      <c r="H2550">
        <v>-5</v>
      </c>
      <c r="I2550">
        <v>-2</v>
      </c>
      <c r="J2550">
        <v>-43</v>
      </c>
      <c r="K2550">
        <v>-44</v>
      </c>
      <c r="L2550">
        <v>19</v>
      </c>
      <c r="M2550" t="str">
        <f>VLOOKUP(D2550,StateLookup!A:A,1,FALSE)</f>
        <v>Utah</v>
      </c>
    </row>
    <row r="2551" spans="1:13" x14ac:dyDescent="0.25">
      <c r="A2551" t="str">
        <f t="shared" si="39"/>
        <v>43917Utah</v>
      </c>
      <c r="B2551" t="s">
        <v>147</v>
      </c>
      <c r="C2551" t="s">
        <v>148</v>
      </c>
      <c r="D2551" t="s">
        <v>107</v>
      </c>
      <c r="F2551" s="6">
        <v>43917</v>
      </c>
      <c r="G2551">
        <v>-38</v>
      </c>
      <c r="H2551">
        <v>-4</v>
      </c>
      <c r="I2551">
        <v>14</v>
      </c>
      <c r="J2551">
        <v>-43</v>
      </c>
      <c r="K2551">
        <v>-41</v>
      </c>
      <c r="L2551">
        <v>18</v>
      </c>
      <c r="M2551" t="str">
        <f>VLOOKUP(D2551,StateLookup!A:A,1,FALSE)</f>
        <v>Utah</v>
      </c>
    </row>
    <row r="2552" spans="1:13" x14ac:dyDescent="0.25">
      <c r="A2552" t="str">
        <f t="shared" si="39"/>
        <v>43918Utah</v>
      </c>
      <c r="B2552" t="s">
        <v>147</v>
      </c>
      <c r="C2552" t="s">
        <v>148</v>
      </c>
      <c r="D2552" t="s">
        <v>107</v>
      </c>
      <c r="F2552" s="6">
        <v>43918</v>
      </c>
      <c r="G2552">
        <v>-46</v>
      </c>
      <c r="H2552">
        <v>-16</v>
      </c>
      <c r="I2552">
        <v>-1</v>
      </c>
      <c r="J2552">
        <v>-40</v>
      </c>
      <c r="K2552">
        <v>-28</v>
      </c>
      <c r="L2552">
        <v>13</v>
      </c>
      <c r="M2552" t="str">
        <f>VLOOKUP(D2552,StateLookup!A:A,1,FALSE)</f>
        <v>Utah</v>
      </c>
    </row>
    <row r="2553" spans="1:13" x14ac:dyDescent="0.25">
      <c r="A2553" t="str">
        <f t="shared" si="39"/>
        <v>43919Utah</v>
      </c>
      <c r="B2553" t="s">
        <v>147</v>
      </c>
      <c r="C2553" t="s">
        <v>148</v>
      </c>
      <c r="D2553" t="s">
        <v>107</v>
      </c>
      <c r="F2553" s="6">
        <v>43919</v>
      </c>
      <c r="G2553">
        <v>-41</v>
      </c>
      <c r="H2553">
        <v>-14</v>
      </c>
      <c r="I2553">
        <v>26</v>
      </c>
      <c r="J2553">
        <v>-44</v>
      </c>
      <c r="K2553">
        <v>-40</v>
      </c>
      <c r="L2553">
        <v>10</v>
      </c>
      <c r="M2553" t="str">
        <f>VLOOKUP(D2553,StateLookup!A:A,1,FALSE)</f>
        <v>Utah</v>
      </c>
    </row>
    <row r="2554" spans="1:13" x14ac:dyDescent="0.25">
      <c r="A2554" t="str">
        <f t="shared" si="39"/>
        <v>43920Utah</v>
      </c>
      <c r="B2554" t="s">
        <v>147</v>
      </c>
      <c r="C2554" t="s">
        <v>148</v>
      </c>
      <c r="D2554" t="s">
        <v>107</v>
      </c>
      <c r="F2554" s="6">
        <v>43920</v>
      </c>
      <c r="G2554">
        <v>-36</v>
      </c>
      <c r="H2554">
        <v>-10</v>
      </c>
      <c r="I2554">
        <v>27</v>
      </c>
      <c r="J2554">
        <v>-42</v>
      </c>
      <c r="K2554">
        <v>-46</v>
      </c>
      <c r="L2554">
        <v>17</v>
      </c>
      <c r="M2554" t="str">
        <f>VLOOKUP(D2554,StateLookup!A:A,1,FALSE)</f>
        <v>Utah</v>
      </c>
    </row>
    <row r="2555" spans="1:13" x14ac:dyDescent="0.25">
      <c r="A2555" t="str">
        <f t="shared" si="39"/>
        <v>43921Utah</v>
      </c>
      <c r="B2555" t="s">
        <v>147</v>
      </c>
      <c r="C2555" t="s">
        <v>148</v>
      </c>
      <c r="D2555" t="s">
        <v>107</v>
      </c>
      <c r="F2555" s="6">
        <v>43921</v>
      </c>
      <c r="G2555">
        <v>-34</v>
      </c>
      <c r="H2555">
        <v>-8</v>
      </c>
      <c r="I2555">
        <v>58</v>
      </c>
      <c r="J2555">
        <v>-41</v>
      </c>
      <c r="K2555">
        <v>-47</v>
      </c>
      <c r="L2555">
        <v>18</v>
      </c>
      <c r="M2555" t="str">
        <f>VLOOKUP(D2555,StateLookup!A:A,1,FALSE)</f>
        <v>Utah</v>
      </c>
    </row>
    <row r="2556" spans="1:13" x14ac:dyDescent="0.25">
      <c r="A2556" t="str">
        <f t="shared" si="39"/>
        <v>43922Utah</v>
      </c>
      <c r="B2556" t="s">
        <v>147</v>
      </c>
      <c r="C2556" t="s">
        <v>148</v>
      </c>
      <c r="D2556" t="s">
        <v>107</v>
      </c>
      <c r="F2556" s="6">
        <v>43922</v>
      </c>
      <c r="G2556">
        <v>-34</v>
      </c>
      <c r="H2556">
        <v>-7</v>
      </c>
      <c r="I2556">
        <v>39</v>
      </c>
      <c r="J2556">
        <v>-40</v>
      </c>
      <c r="K2556">
        <v>-49</v>
      </c>
      <c r="L2556">
        <v>19</v>
      </c>
      <c r="M2556" t="str">
        <f>VLOOKUP(D2556,StateLookup!A:A,1,FALSE)</f>
        <v>Utah</v>
      </c>
    </row>
    <row r="2557" spans="1:13" x14ac:dyDescent="0.25">
      <c r="A2557" t="str">
        <f t="shared" si="39"/>
        <v>43923Utah</v>
      </c>
      <c r="B2557" t="s">
        <v>147</v>
      </c>
      <c r="C2557" t="s">
        <v>148</v>
      </c>
      <c r="D2557" t="s">
        <v>107</v>
      </c>
      <c r="F2557" s="6">
        <v>43923</v>
      </c>
      <c r="G2557">
        <v>-37</v>
      </c>
      <c r="H2557">
        <v>-9</v>
      </c>
      <c r="I2557">
        <v>8</v>
      </c>
      <c r="J2557">
        <v>-46</v>
      </c>
      <c r="K2557">
        <v>-49</v>
      </c>
      <c r="L2557">
        <v>21</v>
      </c>
      <c r="M2557" t="str">
        <f>VLOOKUP(D2557,StateLookup!A:A,1,FALSE)</f>
        <v>Utah</v>
      </c>
    </row>
    <row r="2558" spans="1:13" x14ac:dyDescent="0.25">
      <c r="A2558" t="str">
        <f t="shared" si="39"/>
        <v>43924Utah</v>
      </c>
      <c r="B2558" t="s">
        <v>147</v>
      </c>
      <c r="C2558" t="s">
        <v>148</v>
      </c>
      <c r="D2558" t="s">
        <v>107</v>
      </c>
      <c r="F2558" s="6">
        <v>43924</v>
      </c>
      <c r="G2558">
        <v>-38</v>
      </c>
      <c r="H2558">
        <v>-5</v>
      </c>
      <c r="I2558">
        <v>33</v>
      </c>
      <c r="J2558">
        <v>-46</v>
      </c>
      <c r="K2558">
        <v>-47</v>
      </c>
      <c r="L2558">
        <v>20</v>
      </c>
      <c r="M2558" t="str">
        <f>VLOOKUP(D2558,StateLookup!A:A,1,FALSE)</f>
        <v>Utah</v>
      </c>
    </row>
    <row r="2559" spans="1:13" x14ac:dyDescent="0.25">
      <c r="A2559" t="str">
        <f t="shared" si="39"/>
        <v>43925Utah</v>
      </c>
      <c r="B2559" t="s">
        <v>147</v>
      </c>
      <c r="C2559" t="s">
        <v>148</v>
      </c>
      <c r="D2559" t="s">
        <v>107</v>
      </c>
      <c r="F2559" s="6">
        <v>43925</v>
      </c>
      <c r="G2559">
        <v>-49</v>
      </c>
      <c r="H2559">
        <v>-18</v>
      </c>
      <c r="I2559">
        <v>21</v>
      </c>
      <c r="J2559">
        <v>-42</v>
      </c>
      <c r="K2559">
        <v>-34</v>
      </c>
      <c r="L2559">
        <v>14</v>
      </c>
      <c r="M2559" t="str">
        <f>VLOOKUP(D2559,StateLookup!A:A,1,FALSE)</f>
        <v>Utah</v>
      </c>
    </row>
    <row r="2560" spans="1:13" x14ac:dyDescent="0.25">
      <c r="A2560" t="str">
        <f t="shared" si="39"/>
        <v>43926Utah</v>
      </c>
      <c r="B2560" t="s">
        <v>147</v>
      </c>
      <c r="C2560" t="s">
        <v>148</v>
      </c>
      <c r="D2560" t="s">
        <v>107</v>
      </c>
      <c r="F2560" s="6">
        <v>43926</v>
      </c>
      <c r="G2560">
        <v>-42</v>
      </c>
      <c r="H2560">
        <v>-13</v>
      </c>
      <c r="I2560">
        <v>16</v>
      </c>
      <c r="J2560">
        <v>-49</v>
      </c>
      <c r="K2560">
        <v>-43</v>
      </c>
      <c r="L2560">
        <v>10</v>
      </c>
      <c r="M2560" t="str">
        <f>VLOOKUP(D2560,StateLookup!A:A,1,FALSE)</f>
        <v>Utah</v>
      </c>
    </row>
    <row r="2561" spans="1:13" x14ac:dyDescent="0.25">
      <c r="A2561" t="str">
        <f t="shared" si="39"/>
        <v>43927Utah</v>
      </c>
      <c r="B2561" t="s">
        <v>147</v>
      </c>
      <c r="C2561" t="s">
        <v>148</v>
      </c>
      <c r="D2561" t="s">
        <v>107</v>
      </c>
      <c r="F2561" s="6">
        <v>43927</v>
      </c>
      <c r="G2561">
        <v>-37</v>
      </c>
      <c r="H2561">
        <v>-11</v>
      </c>
      <c r="I2561">
        <v>6</v>
      </c>
      <c r="J2561">
        <v>-47</v>
      </c>
      <c r="K2561">
        <v>-49</v>
      </c>
      <c r="L2561">
        <v>19</v>
      </c>
      <c r="M2561" t="str">
        <f>VLOOKUP(D2561,StateLookup!A:A,1,FALSE)</f>
        <v>Utah</v>
      </c>
    </row>
    <row r="2562" spans="1:13" x14ac:dyDescent="0.25">
      <c r="A2562" t="str">
        <f t="shared" si="39"/>
        <v>43928Utah</v>
      </c>
      <c r="B2562" t="s">
        <v>147</v>
      </c>
      <c r="C2562" t="s">
        <v>148</v>
      </c>
      <c r="D2562" t="s">
        <v>107</v>
      </c>
      <c r="F2562" s="6">
        <v>43928</v>
      </c>
      <c r="G2562">
        <v>-35</v>
      </c>
      <c r="H2562">
        <v>-9</v>
      </c>
      <c r="I2562">
        <v>68</v>
      </c>
      <c r="J2562">
        <v>-44</v>
      </c>
      <c r="K2562">
        <v>-50</v>
      </c>
      <c r="L2562">
        <v>19</v>
      </c>
      <c r="M2562" t="str">
        <f>VLOOKUP(D2562,StateLookup!A:A,1,FALSE)</f>
        <v>Utah</v>
      </c>
    </row>
    <row r="2563" spans="1:13" x14ac:dyDescent="0.25">
      <c r="A2563" t="str">
        <f t="shared" ref="A2563:A2626" si="40">F2563&amp;D2563</f>
        <v>43929Utah</v>
      </c>
      <c r="B2563" t="s">
        <v>147</v>
      </c>
      <c r="C2563" t="s">
        <v>148</v>
      </c>
      <c r="D2563" t="s">
        <v>107</v>
      </c>
      <c r="F2563" s="6">
        <v>43929</v>
      </c>
      <c r="G2563">
        <v>-33</v>
      </c>
      <c r="H2563">
        <v>-8</v>
      </c>
      <c r="I2563">
        <v>71</v>
      </c>
      <c r="J2563">
        <v>-43</v>
      </c>
      <c r="K2563">
        <v>-50</v>
      </c>
      <c r="L2563">
        <v>19</v>
      </c>
      <c r="M2563" t="str">
        <f>VLOOKUP(D2563,StateLookup!A:A,1,FALSE)</f>
        <v>Utah</v>
      </c>
    </row>
    <row r="2564" spans="1:13" x14ac:dyDescent="0.25">
      <c r="A2564" t="str">
        <f t="shared" si="40"/>
        <v>43930Utah</v>
      </c>
      <c r="B2564" t="s">
        <v>147</v>
      </c>
      <c r="C2564" t="s">
        <v>148</v>
      </c>
      <c r="D2564" t="s">
        <v>107</v>
      </c>
      <c r="F2564" s="6">
        <v>43930</v>
      </c>
      <c r="G2564">
        <v>-34</v>
      </c>
      <c r="H2564">
        <v>-7</v>
      </c>
      <c r="I2564">
        <v>33</v>
      </c>
      <c r="J2564">
        <v>-46</v>
      </c>
      <c r="K2564">
        <v>-51</v>
      </c>
      <c r="L2564">
        <v>20</v>
      </c>
      <c r="M2564" t="str">
        <f>VLOOKUP(D2564,StateLookup!A:A,1,FALSE)</f>
        <v>Utah</v>
      </c>
    </row>
    <row r="2565" spans="1:13" x14ac:dyDescent="0.25">
      <c r="A2565" t="str">
        <f t="shared" si="40"/>
        <v>43931Utah</v>
      </c>
      <c r="B2565" t="s">
        <v>147</v>
      </c>
      <c r="C2565" t="s">
        <v>148</v>
      </c>
      <c r="D2565" t="s">
        <v>107</v>
      </c>
      <c r="F2565" s="6">
        <v>43931</v>
      </c>
      <c r="G2565">
        <v>-37</v>
      </c>
      <c r="H2565">
        <v>-2</v>
      </c>
      <c r="I2565">
        <v>58</v>
      </c>
      <c r="J2565">
        <v>-46</v>
      </c>
      <c r="K2565">
        <v>-50</v>
      </c>
      <c r="L2565">
        <v>20</v>
      </c>
      <c r="M2565" t="str">
        <f>VLOOKUP(D2565,StateLookup!A:A,1,FALSE)</f>
        <v>Utah</v>
      </c>
    </row>
    <row r="2566" spans="1:13" x14ac:dyDescent="0.25">
      <c r="A2566" t="str">
        <f t="shared" si="40"/>
        <v>43932Utah</v>
      </c>
      <c r="B2566" t="s">
        <v>147</v>
      </c>
      <c r="C2566" t="s">
        <v>148</v>
      </c>
      <c r="D2566" t="s">
        <v>107</v>
      </c>
      <c r="F2566" s="6">
        <v>43932</v>
      </c>
      <c r="G2566">
        <v>-42</v>
      </c>
      <c r="H2566">
        <v>-4</v>
      </c>
      <c r="I2566">
        <v>28</v>
      </c>
      <c r="J2566">
        <v>-43</v>
      </c>
      <c r="K2566">
        <v>-34</v>
      </c>
      <c r="L2566">
        <v>12</v>
      </c>
      <c r="M2566" t="str">
        <f>VLOOKUP(D2566,StateLookup!A:A,1,FALSE)</f>
        <v>Utah</v>
      </c>
    </row>
    <row r="2567" spans="1:13" x14ac:dyDescent="0.25">
      <c r="A2567" t="str">
        <f t="shared" si="40"/>
        <v>43876Vermont</v>
      </c>
      <c r="B2567" t="s">
        <v>147</v>
      </c>
      <c r="C2567" t="s">
        <v>148</v>
      </c>
      <c r="D2567" t="s">
        <v>108</v>
      </c>
      <c r="F2567" s="6">
        <v>43876</v>
      </c>
      <c r="G2567">
        <v>10</v>
      </c>
      <c r="H2567">
        <v>2</v>
      </c>
      <c r="I2567">
        <v>24</v>
      </c>
      <c r="J2567">
        <v>8</v>
      </c>
      <c r="K2567">
        <v>0</v>
      </c>
      <c r="L2567">
        <v>0</v>
      </c>
      <c r="M2567" t="str">
        <f>VLOOKUP(D2567,StateLookup!A:A,1,FALSE)</f>
        <v>Vermont</v>
      </c>
    </row>
    <row r="2568" spans="1:13" x14ac:dyDescent="0.25">
      <c r="A2568" t="str">
        <f t="shared" si="40"/>
        <v>43877Vermont</v>
      </c>
      <c r="B2568" t="s">
        <v>147</v>
      </c>
      <c r="C2568" t="s">
        <v>148</v>
      </c>
      <c r="D2568" t="s">
        <v>108</v>
      </c>
      <c r="F2568" s="6">
        <v>43877</v>
      </c>
      <c r="G2568">
        <v>22</v>
      </c>
      <c r="H2568">
        <v>11</v>
      </c>
      <c r="I2568">
        <v>47</v>
      </c>
      <c r="J2568">
        <v>12</v>
      </c>
      <c r="K2568">
        <v>4</v>
      </c>
      <c r="L2568">
        <v>-2</v>
      </c>
      <c r="M2568" t="str">
        <f>VLOOKUP(D2568,StateLookup!A:A,1,FALSE)</f>
        <v>Vermont</v>
      </c>
    </row>
    <row r="2569" spans="1:13" x14ac:dyDescent="0.25">
      <c r="A2569" t="str">
        <f t="shared" si="40"/>
        <v>43878Vermont</v>
      </c>
      <c r="B2569" t="s">
        <v>147</v>
      </c>
      <c r="C2569" t="s">
        <v>148</v>
      </c>
      <c r="D2569" t="s">
        <v>108</v>
      </c>
      <c r="F2569" s="6">
        <v>43878</v>
      </c>
      <c r="G2569">
        <v>19</v>
      </c>
      <c r="H2569">
        <v>9</v>
      </c>
      <c r="I2569">
        <v>41</v>
      </c>
      <c r="J2569">
        <v>19</v>
      </c>
      <c r="K2569">
        <v>-18</v>
      </c>
      <c r="L2569">
        <v>4</v>
      </c>
      <c r="M2569" t="str">
        <f>VLOOKUP(D2569,StateLookup!A:A,1,FALSE)</f>
        <v>Vermont</v>
      </c>
    </row>
    <row r="2570" spans="1:13" x14ac:dyDescent="0.25">
      <c r="A2570" t="str">
        <f t="shared" si="40"/>
        <v>43879Vermont</v>
      </c>
      <c r="B2570" t="s">
        <v>147</v>
      </c>
      <c r="C2570" t="s">
        <v>148</v>
      </c>
      <c r="D2570" t="s">
        <v>108</v>
      </c>
      <c r="F2570" s="6">
        <v>43879</v>
      </c>
      <c r="G2570">
        <v>-5</v>
      </c>
      <c r="H2570">
        <v>-4</v>
      </c>
      <c r="I2570">
        <v>-3</v>
      </c>
      <c r="J2570">
        <v>9</v>
      </c>
      <c r="K2570">
        <v>-4</v>
      </c>
      <c r="L2570">
        <v>3</v>
      </c>
      <c r="M2570" t="str">
        <f>VLOOKUP(D2570,StateLookup!A:A,1,FALSE)</f>
        <v>Vermont</v>
      </c>
    </row>
    <row r="2571" spans="1:13" x14ac:dyDescent="0.25">
      <c r="A2571" t="str">
        <f t="shared" si="40"/>
        <v>43880Vermont</v>
      </c>
      <c r="B2571" t="s">
        <v>147</v>
      </c>
      <c r="C2571" t="s">
        <v>148</v>
      </c>
      <c r="D2571" t="s">
        <v>108</v>
      </c>
      <c r="F2571" s="6">
        <v>43880</v>
      </c>
      <c r="G2571">
        <v>6</v>
      </c>
      <c r="H2571">
        <v>2</v>
      </c>
      <c r="I2571">
        <v>9</v>
      </c>
      <c r="J2571">
        <v>10</v>
      </c>
      <c r="K2571">
        <v>-3</v>
      </c>
      <c r="L2571">
        <v>1</v>
      </c>
      <c r="M2571" t="str">
        <f>VLOOKUP(D2571,StateLookup!A:A,1,FALSE)</f>
        <v>Vermont</v>
      </c>
    </row>
    <row r="2572" spans="1:13" x14ac:dyDescent="0.25">
      <c r="A2572" t="str">
        <f t="shared" si="40"/>
        <v>43881Vermont</v>
      </c>
      <c r="B2572" t="s">
        <v>147</v>
      </c>
      <c r="C2572" t="s">
        <v>148</v>
      </c>
      <c r="D2572" t="s">
        <v>108</v>
      </c>
      <c r="F2572" s="6">
        <v>43881</v>
      </c>
      <c r="G2572">
        <v>7</v>
      </c>
      <c r="H2572">
        <v>2</v>
      </c>
      <c r="I2572">
        <v>2</v>
      </c>
      <c r="J2572">
        <v>7</v>
      </c>
      <c r="K2572">
        <v>-1</v>
      </c>
      <c r="L2572">
        <v>1</v>
      </c>
      <c r="M2572" t="str">
        <f>VLOOKUP(D2572,StateLookup!A:A,1,FALSE)</f>
        <v>Vermont</v>
      </c>
    </row>
    <row r="2573" spans="1:13" x14ac:dyDescent="0.25">
      <c r="A2573" t="str">
        <f t="shared" si="40"/>
        <v>43882Vermont</v>
      </c>
      <c r="B2573" t="s">
        <v>147</v>
      </c>
      <c r="C2573" t="s">
        <v>148</v>
      </c>
      <c r="D2573" t="s">
        <v>108</v>
      </c>
      <c r="F2573" s="6">
        <v>43882</v>
      </c>
      <c r="G2573">
        <v>4</v>
      </c>
      <c r="H2573">
        <v>1</v>
      </c>
      <c r="I2573">
        <v>6</v>
      </c>
      <c r="J2573">
        <v>11</v>
      </c>
      <c r="K2573">
        <v>-3</v>
      </c>
      <c r="L2573">
        <v>1</v>
      </c>
      <c r="M2573" t="str">
        <f>VLOOKUP(D2573,StateLookup!A:A,1,FALSE)</f>
        <v>Vermont</v>
      </c>
    </row>
    <row r="2574" spans="1:13" x14ac:dyDescent="0.25">
      <c r="A2574" t="str">
        <f t="shared" si="40"/>
        <v>43883Vermont</v>
      </c>
      <c r="B2574" t="s">
        <v>147</v>
      </c>
      <c r="C2574" t="s">
        <v>148</v>
      </c>
      <c r="D2574" t="s">
        <v>108</v>
      </c>
      <c r="F2574" s="6">
        <v>43883</v>
      </c>
      <c r="G2574">
        <v>9</v>
      </c>
      <c r="H2574">
        <v>0</v>
      </c>
      <c r="I2574">
        <v>53</v>
      </c>
      <c r="J2574">
        <v>25</v>
      </c>
      <c r="K2574">
        <v>2</v>
      </c>
      <c r="L2574">
        <v>-1</v>
      </c>
      <c r="M2574" t="str">
        <f>VLOOKUP(D2574,StateLookup!A:A,1,FALSE)</f>
        <v>Vermont</v>
      </c>
    </row>
    <row r="2575" spans="1:13" x14ac:dyDescent="0.25">
      <c r="A2575" t="str">
        <f t="shared" si="40"/>
        <v>43884Vermont</v>
      </c>
      <c r="B2575" t="s">
        <v>147</v>
      </c>
      <c r="C2575" t="s">
        <v>148</v>
      </c>
      <c r="D2575" t="s">
        <v>108</v>
      </c>
      <c r="F2575" s="6">
        <v>43884</v>
      </c>
      <c r="G2575">
        <v>12</v>
      </c>
      <c r="H2575">
        <v>7</v>
      </c>
      <c r="I2575">
        <v>47</v>
      </c>
      <c r="J2575">
        <v>7</v>
      </c>
      <c r="K2575">
        <v>3</v>
      </c>
      <c r="L2575">
        <v>-2</v>
      </c>
      <c r="M2575" t="str">
        <f>VLOOKUP(D2575,StateLookup!A:A,1,FALSE)</f>
        <v>Vermont</v>
      </c>
    </row>
    <row r="2576" spans="1:13" x14ac:dyDescent="0.25">
      <c r="A2576" t="str">
        <f t="shared" si="40"/>
        <v>43885Vermont</v>
      </c>
      <c r="B2576" t="s">
        <v>147</v>
      </c>
      <c r="C2576" t="s">
        <v>148</v>
      </c>
      <c r="D2576" t="s">
        <v>108</v>
      </c>
      <c r="F2576" s="6">
        <v>43885</v>
      </c>
      <c r="G2576">
        <v>8</v>
      </c>
      <c r="H2576">
        <v>3</v>
      </c>
      <c r="I2576">
        <v>20</v>
      </c>
      <c r="J2576">
        <v>7</v>
      </c>
      <c r="K2576">
        <v>-8</v>
      </c>
      <c r="L2576">
        <v>1</v>
      </c>
      <c r="M2576" t="str">
        <f>VLOOKUP(D2576,StateLookup!A:A,1,FALSE)</f>
        <v>Vermont</v>
      </c>
    </row>
    <row r="2577" spans="1:13" x14ac:dyDescent="0.25">
      <c r="A2577" t="str">
        <f t="shared" si="40"/>
        <v>43886Vermont</v>
      </c>
      <c r="B2577" t="s">
        <v>147</v>
      </c>
      <c r="C2577" t="s">
        <v>148</v>
      </c>
      <c r="D2577" t="s">
        <v>108</v>
      </c>
      <c r="F2577" s="6">
        <v>43886</v>
      </c>
      <c r="G2577">
        <v>4</v>
      </c>
      <c r="H2577">
        <v>0</v>
      </c>
      <c r="I2577">
        <v>4</v>
      </c>
      <c r="J2577">
        <v>4</v>
      </c>
      <c r="K2577">
        <v>-8</v>
      </c>
      <c r="L2577">
        <v>1</v>
      </c>
      <c r="M2577" t="str">
        <f>VLOOKUP(D2577,StateLookup!A:A,1,FALSE)</f>
        <v>Vermont</v>
      </c>
    </row>
    <row r="2578" spans="1:13" x14ac:dyDescent="0.25">
      <c r="A2578" t="str">
        <f t="shared" si="40"/>
        <v>43887Vermont</v>
      </c>
      <c r="B2578" t="s">
        <v>147</v>
      </c>
      <c r="C2578" t="s">
        <v>148</v>
      </c>
      <c r="D2578" t="s">
        <v>108</v>
      </c>
      <c r="F2578" s="6">
        <v>43887</v>
      </c>
      <c r="G2578">
        <v>6</v>
      </c>
      <c r="H2578">
        <v>1</v>
      </c>
      <c r="I2578">
        <v>-5</v>
      </c>
      <c r="J2578">
        <v>7</v>
      </c>
      <c r="K2578">
        <v>-9</v>
      </c>
      <c r="L2578">
        <v>2</v>
      </c>
      <c r="M2578" t="str">
        <f>VLOOKUP(D2578,StateLookup!A:A,1,FALSE)</f>
        <v>Vermont</v>
      </c>
    </row>
    <row r="2579" spans="1:13" x14ac:dyDescent="0.25">
      <c r="A2579" t="str">
        <f t="shared" si="40"/>
        <v>43888Vermont</v>
      </c>
      <c r="B2579" t="s">
        <v>147</v>
      </c>
      <c r="C2579" t="s">
        <v>148</v>
      </c>
      <c r="D2579" t="s">
        <v>108</v>
      </c>
      <c r="F2579" s="6">
        <v>43888</v>
      </c>
      <c r="G2579">
        <v>-5</v>
      </c>
      <c r="H2579">
        <v>-7</v>
      </c>
      <c r="I2579">
        <v>-21</v>
      </c>
      <c r="J2579">
        <v>-6</v>
      </c>
      <c r="K2579">
        <v>-8</v>
      </c>
      <c r="L2579">
        <v>3</v>
      </c>
      <c r="M2579" t="str">
        <f>VLOOKUP(D2579,StateLookup!A:A,1,FALSE)</f>
        <v>Vermont</v>
      </c>
    </row>
    <row r="2580" spans="1:13" x14ac:dyDescent="0.25">
      <c r="A2580" t="str">
        <f t="shared" si="40"/>
        <v>43889Vermont</v>
      </c>
      <c r="B2580" t="s">
        <v>147</v>
      </c>
      <c r="C2580" t="s">
        <v>148</v>
      </c>
      <c r="D2580" t="s">
        <v>108</v>
      </c>
      <c r="F2580" s="6">
        <v>43889</v>
      </c>
      <c r="G2580">
        <v>3</v>
      </c>
      <c r="H2580">
        <v>0</v>
      </c>
      <c r="I2580">
        <v>-6</v>
      </c>
      <c r="J2580">
        <v>8</v>
      </c>
      <c r="K2580">
        <v>-9</v>
      </c>
      <c r="L2580">
        <v>2</v>
      </c>
      <c r="M2580" t="str">
        <f>VLOOKUP(D2580,StateLookup!A:A,1,FALSE)</f>
        <v>Vermont</v>
      </c>
    </row>
    <row r="2581" spans="1:13" x14ac:dyDescent="0.25">
      <c r="A2581" t="str">
        <f t="shared" si="40"/>
        <v>43890Vermont</v>
      </c>
      <c r="B2581" t="s">
        <v>147</v>
      </c>
      <c r="C2581" t="s">
        <v>148</v>
      </c>
      <c r="D2581" t="s">
        <v>108</v>
      </c>
      <c r="F2581" s="6">
        <v>43890</v>
      </c>
      <c r="G2581">
        <v>6</v>
      </c>
      <c r="H2581">
        <v>-3</v>
      </c>
      <c r="I2581">
        <v>16</v>
      </c>
      <c r="J2581">
        <v>17</v>
      </c>
      <c r="K2581">
        <v>0</v>
      </c>
      <c r="L2581">
        <v>-1</v>
      </c>
      <c r="M2581" t="str">
        <f>VLOOKUP(D2581,StateLookup!A:A,1,FALSE)</f>
        <v>Vermont</v>
      </c>
    </row>
    <row r="2582" spans="1:13" x14ac:dyDescent="0.25">
      <c r="A2582" t="str">
        <f t="shared" si="40"/>
        <v>43891Vermont</v>
      </c>
      <c r="B2582" t="s">
        <v>147</v>
      </c>
      <c r="C2582" t="s">
        <v>148</v>
      </c>
      <c r="D2582" t="s">
        <v>108</v>
      </c>
      <c r="F2582" s="6">
        <v>43891</v>
      </c>
      <c r="G2582">
        <v>15</v>
      </c>
      <c r="H2582">
        <v>11</v>
      </c>
      <c r="I2582">
        <v>16</v>
      </c>
      <c r="J2582">
        <v>6</v>
      </c>
      <c r="K2582">
        <v>2</v>
      </c>
      <c r="L2582">
        <v>-2</v>
      </c>
      <c r="M2582" t="str">
        <f>VLOOKUP(D2582,StateLookup!A:A,1,FALSE)</f>
        <v>Vermont</v>
      </c>
    </row>
    <row r="2583" spans="1:13" x14ac:dyDescent="0.25">
      <c r="A2583" t="str">
        <f t="shared" si="40"/>
        <v>43892Vermont</v>
      </c>
      <c r="B2583" t="s">
        <v>147</v>
      </c>
      <c r="C2583" t="s">
        <v>148</v>
      </c>
      <c r="D2583" t="s">
        <v>108</v>
      </c>
      <c r="F2583" s="6">
        <v>43892</v>
      </c>
      <c r="G2583">
        <v>10</v>
      </c>
      <c r="H2583">
        <v>4</v>
      </c>
      <c r="I2583">
        <v>-1</v>
      </c>
      <c r="J2583">
        <v>7</v>
      </c>
      <c r="K2583">
        <v>-6</v>
      </c>
      <c r="L2583">
        <v>1</v>
      </c>
      <c r="M2583" t="str">
        <f>VLOOKUP(D2583,StateLookup!A:A,1,FALSE)</f>
        <v>Vermont</v>
      </c>
    </row>
    <row r="2584" spans="1:13" x14ac:dyDescent="0.25">
      <c r="A2584" t="str">
        <f t="shared" si="40"/>
        <v>43893Vermont</v>
      </c>
      <c r="B2584" t="s">
        <v>147</v>
      </c>
      <c r="C2584" t="s">
        <v>148</v>
      </c>
      <c r="D2584" t="s">
        <v>108</v>
      </c>
      <c r="F2584" s="6">
        <v>43893</v>
      </c>
      <c r="G2584">
        <v>16</v>
      </c>
      <c r="H2584">
        <v>10</v>
      </c>
      <c r="I2584">
        <v>29</v>
      </c>
      <c r="J2584">
        <v>13</v>
      </c>
      <c r="K2584">
        <v>-10</v>
      </c>
      <c r="L2584">
        <v>1</v>
      </c>
      <c r="M2584" t="str">
        <f>VLOOKUP(D2584,StateLookup!A:A,1,FALSE)</f>
        <v>Vermont</v>
      </c>
    </row>
    <row r="2585" spans="1:13" x14ac:dyDescent="0.25">
      <c r="A2585" t="str">
        <f t="shared" si="40"/>
        <v>43894Vermont</v>
      </c>
      <c r="B2585" t="s">
        <v>147</v>
      </c>
      <c r="C2585" t="s">
        <v>148</v>
      </c>
      <c r="D2585" t="s">
        <v>108</v>
      </c>
      <c r="F2585" s="6">
        <v>43894</v>
      </c>
      <c r="G2585">
        <v>3</v>
      </c>
      <c r="H2585">
        <v>4</v>
      </c>
      <c r="I2585">
        <v>-4</v>
      </c>
      <c r="J2585">
        <v>5</v>
      </c>
      <c r="K2585">
        <v>1</v>
      </c>
      <c r="L2585">
        <v>1</v>
      </c>
      <c r="M2585" t="str">
        <f>VLOOKUP(D2585,StateLookup!A:A,1,FALSE)</f>
        <v>Vermont</v>
      </c>
    </row>
    <row r="2586" spans="1:13" x14ac:dyDescent="0.25">
      <c r="A2586" t="str">
        <f t="shared" si="40"/>
        <v>43895Vermont</v>
      </c>
      <c r="B2586" t="s">
        <v>147</v>
      </c>
      <c r="C2586" t="s">
        <v>148</v>
      </c>
      <c r="D2586" t="s">
        <v>108</v>
      </c>
      <c r="F2586" s="6">
        <v>43895</v>
      </c>
      <c r="G2586">
        <v>6</v>
      </c>
      <c r="H2586">
        <v>7</v>
      </c>
      <c r="I2586">
        <v>14</v>
      </c>
      <c r="J2586">
        <v>9</v>
      </c>
      <c r="K2586">
        <v>5</v>
      </c>
      <c r="L2586">
        <v>-1</v>
      </c>
      <c r="M2586" t="str">
        <f>VLOOKUP(D2586,StateLookup!A:A,1,FALSE)</f>
        <v>Vermont</v>
      </c>
    </row>
    <row r="2587" spans="1:13" x14ac:dyDescent="0.25">
      <c r="A2587" t="str">
        <f t="shared" si="40"/>
        <v>43896Vermont</v>
      </c>
      <c r="B2587" t="s">
        <v>147</v>
      </c>
      <c r="C2587" t="s">
        <v>148</v>
      </c>
      <c r="D2587" t="s">
        <v>108</v>
      </c>
      <c r="F2587" s="6">
        <v>43896</v>
      </c>
      <c r="G2587">
        <v>3</v>
      </c>
      <c r="H2587">
        <v>1</v>
      </c>
      <c r="I2587">
        <v>9</v>
      </c>
      <c r="J2587">
        <v>7</v>
      </c>
      <c r="K2587">
        <v>2</v>
      </c>
      <c r="L2587">
        <v>1</v>
      </c>
      <c r="M2587" t="str">
        <f>VLOOKUP(D2587,StateLookup!A:A,1,FALSE)</f>
        <v>Vermont</v>
      </c>
    </row>
    <row r="2588" spans="1:13" x14ac:dyDescent="0.25">
      <c r="A2588" t="str">
        <f t="shared" si="40"/>
        <v>43897Vermont</v>
      </c>
      <c r="B2588" t="s">
        <v>147</v>
      </c>
      <c r="C2588" t="s">
        <v>148</v>
      </c>
      <c r="D2588" t="s">
        <v>108</v>
      </c>
      <c r="F2588" s="6">
        <v>43897</v>
      </c>
      <c r="G2588">
        <v>10</v>
      </c>
      <c r="H2588">
        <v>0</v>
      </c>
      <c r="I2588">
        <v>28</v>
      </c>
      <c r="J2588">
        <v>25</v>
      </c>
      <c r="K2588">
        <v>2</v>
      </c>
      <c r="L2588">
        <v>-1</v>
      </c>
      <c r="M2588" t="str">
        <f>VLOOKUP(D2588,StateLookup!A:A,1,FALSE)</f>
        <v>Vermont</v>
      </c>
    </row>
    <row r="2589" spans="1:13" x14ac:dyDescent="0.25">
      <c r="A2589" t="str">
        <f t="shared" si="40"/>
        <v>43898Vermont</v>
      </c>
      <c r="B2589" t="s">
        <v>147</v>
      </c>
      <c r="C2589" t="s">
        <v>148</v>
      </c>
      <c r="D2589" t="s">
        <v>108</v>
      </c>
      <c r="F2589" s="6">
        <v>43898</v>
      </c>
      <c r="G2589">
        <v>13</v>
      </c>
      <c r="H2589">
        <v>11</v>
      </c>
      <c r="I2589">
        <v>49</v>
      </c>
      <c r="J2589">
        <v>13</v>
      </c>
      <c r="K2589">
        <v>4</v>
      </c>
      <c r="L2589">
        <v>-2</v>
      </c>
      <c r="M2589" t="str">
        <f>VLOOKUP(D2589,StateLookup!A:A,1,FALSE)</f>
        <v>Vermont</v>
      </c>
    </row>
    <row r="2590" spans="1:13" x14ac:dyDescent="0.25">
      <c r="A2590" t="str">
        <f t="shared" si="40"/>
        <v>43899Vermont</v>
      </c>
      <c r="B2590" t="s">
        <v>147</v>
      </c>
      <c r="C2590" t="s">
        <v>148</v>
      </c>
      <c r="D2590" t="s">
        <v>108</v>
      </c>
      <c r="F2590" s="6">
        <v>43899</v>
      </c>
      <c r="G2590">
        <v>9</v>
      </c>
      <c r="H2590">
        <v>9</v>
      </c>
      <c r="I2590">
        <v>52</v>
      </c>
      <c r="J2590">
        <v>8</v>
      </c>
      <c r="K2590">
        <v>-1</v>
      </c>
      <c r="L2590">
        <v>0</v>
      </c>
      <c r="M2590" t="str">
        <f>VLOOKUP(D2590,StateLookup!A:A,1,FALSE)</f>
        <v>Vermont</v>
      </c>
    </row>
    <row r="2591" spans="1:13" x14ac:dyDescent="0.25">
      <c r="A2591" t="str">
        <f t="shared" si="40"/>
        <v>43900Vermont</v>
      </c>
      <c r="B2591" t="s">
        <v>147</v>
      </c>
      <c r="C2591" t="s">
        <v>148</v>
      </c>
      <c r="D2591" t="s">
        <v>108</v>
      </c>
      <c r="F2591" s="6">
        <v>43900</v>
      </c>
      <c r="G2591">
        <v>1</v>
      </c>
      <c r="H2591">
        <v>3</v>
      </c>
      <c r="I2591">
        <v>2</v>
      </c>
      <c r="J2591">
        <v>3</v>
      </c>
      <c r="K2591">
        <v>-1</v>
      </c>
      <c r="L2591">
        <v>1</v>
      </c>
      <c r="M2591" t="str">
        <f>VLOOKUP(D2591,StateLookup!A:A,1,FALSE)</f>
        <v>Vermont</v>
      </c>
    </row>
    <row r="2592" spans="1:13" x14ac:dyDescent="0.25">
      <c r="A2592" t="str">
        <f t="shared" si="40"/>
        <v>43901Vermont</v>
      </c>
      <c r="B2592" t="s">
        <v>147</v>
      </c>
      <c r="C2592" t="s">
        <v>148</v>
      </c>
      <c r="D2592" t="s">
        <v>108</v>
      </c>
      <c r="F2592" s="6">
        <v>43901</v>
      </c>
      <c r="G2592">
        <v>3</v>
      </c>
      <c r="H2592">
        <v>5</v>
      </c>
      <c r="I2592">
        <v>-4</v>
      </c>
      <c r="J2592">
        <v>2</v>
      </c>
      <c r="K2592">
        <v>-1</v>
      </c>
      <c r="L2592">
        <v>1</v>
      </c>
      <c r="M2592" t="str">
        <f>VLOOKUP(D2592,StateLookup!A:A,1,FALSE)</f>
        <v>Vermont</v>
      </c>
    </row>
    <row r="2593" spans="1:13" x14ac:dyDescent="0.25">
      <c r="A2593" t="str">
        <f t="shared" si="40"/>
        <v>43902Vermont</v>
      </c>
      <c r="B2593" t="s">
        <v>147</v>
      </c>
      <c r="C2593" t="s">
        <v>148</v>
      </c>
      <c r="D2593" t="s">
        <v>108</v>
      </c>
      <c r="F2593" s="6">
        <v>43902</v>
      </c>
      <c r="G2593">
        <v>3</v>
      </c>
      <c r="H2593">
        <v>14</v>
      </c>
      <c r="I2593">
        <v>6</v>
      </c>
      <c r="J2593">
        <v>-2</v>
      </c>
      <c r="K2593">
        <v>1</v>
      </c>
      <c r="L2593">
        <v>1</v>
      </c>
      <c r="M2593" t="str">
        <f>VLOOKUP(D2593,StateLookup!A:A,1,FALSE)</f>
        <v>Vermont</v>
      </c>
    </row>
    <row r="2594" spans="1:13" x14ac:dyDescent="0.25">
      <c r="A2594" t="str">
        <f t="shared" si="40"/>
        <v>43903Vermont</v>
      </c>
      <c r="B2594" t="s">
        <v>147</v>
      </c>
      <c r="C2594" t="s">
        <v>148</v>
      </c>
      <c r="D2594" t="s">
        <v>108</v>
      </c>
      <c r="F2594" s="6">
        <v>43903</v>
      </c>
      <c r="G2594">
        <v>-3</v>
      </c>
      <c r="H2594">
        <v>14</v>
      </c>
      <c r="I2594">
        <v>-16</v>
      </c>
      <c r="J2594">
        <v>-20</v>
      </c>
      <c r="K2594">
        <v>-4</v>
      </c>
      <c r="L2594">
        <v>4</v>
      </c>
      <c r="M2594" t="str">
        <f>VLOOKUP(D2594,StateLookup!A:A,1,FALSE)</f>
        <v>Vermont</v>
      </c>
    </row>
    <row r="2595" spans="1:13" x14ac:dyDescent="0.25">
      <c r="A2595" t="str">
        <f t="shared" si="40"/>
        <v>43904Vermont</v>
      </c>
      <c r="B2595" t="s">
        <v>147</v>
      </c>
      <c r="C2595" t="s">
        <v>148</v>
      </c>
      <c r="D2595" t="s">
        <v>108</v>
      </c>
      <c r="F2595" s="6">
        <v>43904</v>
      </c>
      <c r="G2595">
        <v>-6</v>
      </c>
      <c r="H2595">
        <v>11</v>
      </c>
      <c r="I2595">
        <v>21</v>
      </c>
      <c r="J2595">
        <v>-5</v>
      </c>
      <c r="K2595">
        <v>-3</v>
      </c>
      <c r="L2595">
        <v>3</v>
      </c>
      <c r="M2595" t="str">
        <f>VLOOKUP(D2595,StateLookup!A:A,1,FALSE)</f>
        <v>Vermont</v>
      </c>
    </row>
    <row r="2596" spans="1:13" x14ac:dyDescent="0.25">
      <c r="A2596" t="str">
        <f t="shared" si="40"/>
        <v>43905Vermont</v>
      </c>
      <c r="B2596" t="s">
        <v>147</v>
      </c>
      <c r="C2596" t="s">
        <v>148</v>
      </c>
      <c r="D2596" t="s">
        <v>108</v>
      </c>
      <c r="F2596" s="6">
        <v>43905</v>
      </c>
      <c r="G2596">
        <v>-8</v>
      </c>
      <c r="H2596">
        <v>14</v>
      </c>
      <c r="I2596">
        <v>10</v>
      </c>
      <c r="J2596">
        <v>-32</v>
      </c>
      <c r="K2596">
        <v>-8</v>
      </c>
      <c r="L2596">
        <v>3</v>
      </c>
      <c r="M2596" t="str">
        <f>VLOOKUP(D2596,StateLookup!A:A,1,FALSE)</f>
        <v>Vermont</v>
      </c>
    </row>
    <row r="2597" spans="1:13" x14ac:dyDescent="0.25">
      <c r="A2597" t="str">
        <f t="shared" si="40"/>
        <v>43906Vermont</v>
      </c>
      <c r="B2597" t="s">
        <v>147</v>
      </c>
      <c r="C2597" t="s">
        <v>148</v>
      </c>
      <c r="D2597" t="s">
        <v>108</v>
      </c>
      <c r="F2597" s="6">
        <v>43906</v>
      </c>
      <c r="G2597">
        <v>-5</v>
      </c>
      <c r="H2597">
        <v>18</v>
      </c>
      <c r="I2597">
        <v>15</v>
      </c>
      <c r="J2597">
        <v>-23</v>
      </c>
      <c r="K2597">
        <v>-13</v>
      </c>
      <c r="L2597">
        <v>6</v>
      </c>
      <c r="M2597" t="str">
        <f>VLOOKUP(D2597,StateLookup!A:A,1,FALSE)</f>
        <v>Vermont</v>
      </c>
    </row>
    <row r="2598" spans="1:13" x14ac:dyDescent="0.25">
      <c r="A2598" t="str">
        <f t="shared" si="40"/>
        <v>43907Vermont</v>
      </c>
      <c r="B2598" t="s">
        <v>147</v>
      </c>
      <c r="C2598" t="s">
        <v>148</v>
      </c>
      <c r="D2598" t="s">
        <v>108</v>
      </c>
      <c r="F2598" s="6">
        <v>43907</v>
      </c>
      <c r="G2598">
        <v>-24</v>
      </c>
      <c r="H2598">
        <v>5</v>
      </c>
      <c r="I2598">
        <v>-12</v>
      </c>
      <c r="J2598">
        <v>-26</v>
      </c>
      <c r="K2598">
        <v>-23</v>
      </c>
      <c r="L2598">
        <v>11</v>
      </c>
      <c r="M2598" t="str">
        <f>VLOOKUP(D2598,StateLookup!A:A,1,FALSE)</f>
        <v>Vermont</v>
      </c>
    </row>
    <row r="2599" spans="1:13" x14ac:dyDescent="0.25">
      <c r="A2599" t="str">
        <f t="shared" si="40"/>
        <v>43908Vermont</v>
      </c>
      <c r="B2599" t="s">
        <v>147</v>
      </c>
      <c r="C2599" t="s">
        <v>148</v>
      </c>
      <c r="D2599" t="s">
        <v>108</v>
      </c>
      <c r="F2599" s="6">
        <v>43908</v>
      </c>
      <c r="G2599">
        <v>-30</v>
      </c>
      <c r="H2599">
        <v>-4</v>
      </c>
      <c r="I2599">
        <v>21</v>
      </c>
      <c r="J2599">
        <v>-29</v>
      </c>
      <c r="K2599">
        <v>-31</v>
      </c>
      <c r="L2599">
        <v>13</v>
      </c>
      <c r="M2599" t="str">
        <f>VLOOKUP(D2599,StateLookup!A:A,1,FALSE)</f>
        <v>Vermont</v>
      </c>
    </row>
    <row r="2600" spans="1:13" x14ac:dyDescent="0.25">
      <c r="A2600" t="str">
        <f t="shared" si="40"/>
        <v>43909Vermont</v>
      </c>
      <c r="B2600" t="s">
        <v>147</v>
      </c>
      <c r="C2600" t="s">
        <v>148</v>
      </c>
      <c r="D2600" t="s">
        <v>108</v>
      </c>
      <c r="F2600" s="6">
        <v>43909</v>
      </c>
      <c r="G2600">
        <v>-37</v>
      </c>
      <c r="H2600">
        <v>-8</v>
      </c>
      <c r="I2600">
        <v>2</v>
      </c>
      <c r="J2600">
        <v>-37</v>
      </c>
      <c r="K2600">
        <v>-33</v>
      </c>
      <c r="L2600">
        <v>15</v>
      </c>
      <c r="M2600" t="str">
        <f>VLOOKUP(D2600,StateLookup!A:A,1,FALSE)</f>
        <v>Vermont</v>
      </c>
    </row>
    <row r="2601" spans="1:13" x14ac:dyDescent="0.25">
      <c r="A2601" t="str">
        <f t="shared" si="40"/>
        <v>43910Vermont</v>
      </c>
      <c r="B2601" t="s">
        <v>147</v>
      </c>
      <c r="C2601" t="s">
        <v>148</v>
      </c>
      <c r="D2601" t="s">
        <v>108</v>
      </c>
      <c r="F2601" s="6">
        <v>43910</v>
      </c>
      <c r="G2601">
        <v>-41</v>
      </c>
      <c r="H2601">
        <v>-12</v>
      </c>
      <c r="I2601">
        <v>-14</v>
      </c>
      <c r="J2601">
        <v>-48</v>
      </c>
      <c r="K2601">
        <v>-37</v>
      </c>
      <c r="L2601">
        <v>18</v>
      </c>
      <c r="M2601" t="str">
        <f>VLOOKUP(D2601,StateLookup!A:A,1,FALSE)</f>
        <v>Vermont</v>
      </c>
    </row>
    <row r="2602" spans="1:13" x14ac:dyDescent="0.25">
      <c r="A2602" t="str">
        <f t="shared" si="40"/>
        <v>43911Vermont</v>
      </c>
      <c r="B2602" t="s">
        <v>147</v>
      </c>
      <c r="C2602" t="s">
        <v>148</v>
      </c>
      <c r="D2602" t="s">
        <v>108</v>
      </c>
      <c r="F2602" s="6">
        <v>43911</v>
      </c>
      <c r="G2602">
        <v>-46</v>
      </c>
      <c r="H2602">
        <v>-19</v>
      </c>
      <c r="I2602">
        <v>9</v>
      </c>
      <c r="J2602">
        <v>-44</v>
      </c>
      <c r="K2602">
        <v>-30</v>
      </c>
      <c r="L2602">
        <v>11</v>
      </c>
      <c r="M2602" t="str">
        <f>VLOOKUP(D2602,StateLookup!A:A,1,FALSE)</f>
        <v>Vermont</v>
      </c>
    </row>
    <row r="2603" spans="1:13" x14ac:dyDescent="0.25">
      <c r="A2603" t="str">
        <f t="shared" si="40"/>
        <v>43912Vermont</v>
      </c>
      <c r="B2603" t="s">
        <v>147</v>
      </c>
      <c r="C2603" t="s">
        <v>148</v>
      </c>
      <c r="D2603" t="s">
        <v>108</v>
      </c>
      <c r="F2603" s="6">
        <v>43912</v>
      </c>
      <c r="G2603">
        <v>-47</v>
      </c>
      <c r="H2603">
        <v>-21</v>
      </c>
      <c r="I2603">
        <v>18</v>
      </c>
      <c r="J2603">
        <v>-53</v>
      </c>
      <c r="K2603">
        <v>-31</v>
      </c>
      <c r="L2603">
        <v>9</v>
      </c>
      <c r="M2603" t="str">
        <f>VLOOKUP(D2603,StateLookup!A:A,1,FALSE)</f>
        <v>Vermont</v>
      </c>
    </row>
    <row r="2604" spans="1:13" x14ac:dyDescent="0.25">
      <c r="A2604" t="str">
        <f t="shared" si="40"/>
        <v>43913Vermont</v>
      </c>
      <c r="B2604" t="s">
        <v>147</v>
      </c>
      <c r="C2604" t="s">
        <v>148</v>
      </c>
      <c r="D2604" t="s">
        <v>108</v>
      </c>
      <c r="F2604" s="6">
        <v>43913</v>
      </c>
      <c r="G2604">
        <v>-44</v>
      </c>
      <c r="H2604">
        <v>-23</v>
      </c>
      <c r="I2604">
        <v>-28</v>
      </c>
      <c r="J2604">
        <v>-46</v>
      </c>
      <c r="K2604">
        <v>-43</v>
      </c>
      <c r="L2604">
        <v>17</v>
      </c>
      <c r="M2604" t="str">
        <f>VLOOKUP(D2604,StateLookup!A:A,1,FALSE)</f>
        <v>Vermont</v>
      </c>
    </row>
    <row r="2605" spans="1:13" x14ac:dyDescent="0.25">
      <c r="A2605" t="str">
        <f t="shared" si="40"/>
        <v>43914Vermont</v>
      </c>
      <c r="B2605" t="s">
        <v>147</v>
      </c>
      <c r="C2605" t="s">
        <v>148</v>
      </c>
      <c r="D2605" t="s">
        <v>108</v>
      </c>
      <c r="F2605" s="6">
        <v>43914</v>
      </c>
      <c r="G2605">
        <v>-46</v>
      </c>
      <c r="H2605">
        <v>-21</v>
      </c>
      <c r="I2605">
        <v>-12</v>
      </c>
      <c r="J2605">
        <v>-39</v>
      </c>
      <c r="K2605">
        <v>-47</v>
      </c>
      <c r="L2605">
        <v>20</v>
      </c>
      <c r="M2605" t="str">
        <f>VLOOKUP(D2605,StateLookup!A:A,1,FALSE)</f>
        <v>Vermont</v>
      </c>
    </row>
    <row r="2606" spans="1:13" x14ac:dyDescent="0.25">
      <c r="A2606" t="str">
        <f t="shared" si="40"/>
        <v>43915Vermont</v>
      </c>
      <c r="B2606" t="s">
        <v>147</v>
      </c>
      <c r="C2606" t="s">
        <v>148</v>
      </c>
      <c r="D2606" t="s">
        <v>108</v>
      </c>
      <c r="F2606" s="6">
        <v>43915</v>
      </c>
      <c r="G2606">
        <v>-39</v>
      </c>
      <c r="H2606">
        <v>-11</v>
      </c>
      <c r="I2606">
        <v>-12</v>
      </c>
      <c r="J2606">
        <v>-43</v>
      </c>
      <c r="K2606">
        <v>-47</v>
      </c>
      <c r="L2606">
        <v>20</v>
      </c>
      <c r="M2606" t="str">
        <f>VLOOKUP(D2606,StateLookup!A:A,1,FALSE)</f>
        <v>Vermont</v>
      </c>
    </row>
    <row r="2607" spans="1:13" x14ac:dyDescent="0.25">
      <c r="A2607" t="str">
        <f t="shared" si="40"/>
        <v>43916Vermont</v>
      </c>
      <c r="B2607" t="s">
        <v>147</v>
      </c>
      <c r="C2607" t="s">
        <v>148</v>
      </c>
      <c r="D2607" t="s">
        <v>108</v>
      </c>
      <c r="F2607" s="6">
        <v>43916</v>
      </c>
      <c r="G2607">
        <v>-53</v>
      </c>
      <c r="H2607">
        <v>-31</v>
      </c>
      <c r="I2607">
        <v>6</v>
      </c>
      <c r="J2607">
        <v>-48</v>
      </c>
      <c r="K2607">
        <v>-53</v>
      </c>
      <c r="L2607">
        <v>22</v>
      </c>
      <c r="M2607" t="str">
        <f>VLOOKUP(D2607,StateLookup!A:A,1,FALSE)</f>
        <v>Vermont</v>
      </c>
    </row>
    <row r="2608" spans="1:13" x14ac:dyDescent="0.25">
      <c r="A2608" t="str">
        <f t="shared" si="40"/>
        <v>43917Vermont</v>
      </c>
      <c r="B2608" t="s">
        <v>147</v>
      </c>
      <c r="C2608" t="s">
        <v>148</v>
      </c>
      <c r="D2608" t="s">
        <v>108</v>
      </c>
      <c r="F2608" s="6">
        <v>43917</v>
      </c>
      <c r="G2608">
        <v>-53</v>
      </c>
      <c r="H2608">
        <v>-31</v>
      </c>
      <c r="I2608">
        <v>2</v>
      </c>
      <c r="J2608">
        <v>-55</v>
      </c>
      <c r="K2608">
        <v>-53</v>
      </c>
      <c r="L2608">
        <v>24</v>
      </c>
      <c r="M2608" t="str">
        <f>VLOOKUP(D2608,StateLookup!A:A,1,FALSE)</f>
        <v>Vermont</v>
      </c>
    </row>
    <row r="2609" spans="1:13" x14ac:dyDescent="0.25">
      <c r="A2609" t="str">
        <f t="shared" si="40"/>
        <v>43918Vermont</v>
      </c>
      <c r="B2609" t="s">
        <v>147</v>
      </c>
      <c r="C2609" t="s">
        <v>148</v>
      </c>
      <c r="D2609" t="s">
        <v>108</v>
      </c>
      <c r="F2609" s="6">
        <v>43918</v>
      </c>
      <c r="G2609">
        <v>-59</v>
      </c>
      <c r="H2609">
        <v>-36</v>
      </c>
      <c r="I2609">
        <v>22</v>
      </c>
      <c r="J2609">
        <v>-58</v>
      </c>
      <c r="K2609">
        <v>-41</v>
      </c>
      <c r="L2609">
        <v>14</v>
      </c>
      <c r="M2609" t="str">
        <f>VLOOKUP(D2609,StateLookup!A:A,1,FALSE)</f>
        <v>Vermont</v>
      </c>
    </row>
    <row r="2610" spans="1:13" x14ac:dyDescent="0.25">
      <c r="A2610" t="str">
        <f t="shared" si="40"/>
        <v>43919Vermont</v>
      </c>
      <c r="B2610" t="s">
        <v>147</v>
      </c>
      <c r="C2610" t="s">
        <v>148</v>
      </c>
      <c r="D2610" t="s">
        <v>108</v>
      </c>
      <c r="F2610" s="6">
        <v>43919</v>
      </c>
      <c r="G2610">
        <v>-62</v>
      </c>
      <c r="H2610">
        <v>-42</v>
      </c>
      <c r="I2610">
        <v>-55</v>
      </c>
      <c r="J2610">
        <v>-71</v>
      </c>
      <c r="K2610">
        <v>-43</v>
      </c>
      <c r="L2610">
        <v>13</v>
      </c>
      <c r="M2610" t="str">
        <f>VLOOKUP(D2610,StateLookup!A:A,1,FALSE)</f>
        <v>Vermont</v>
      </c>
    </row>
    <row r="2611" spans="1:13" x14ac:dyDescent="0.25">
      <c r="A2611" t="str">
        <f t="shared" si="40"/>
        <v>43920Vermont</v>
      </c>
      <c r="B2611" t="s">
        <v>147</v>
      </c>
      <c r="C2611" t="s">
        <v>148</v>
      </c>
      <c r="D2611" t="s">
        <v>108</v>
      </c>
      <c r="F2611" s="6">
        <v>43920</v>
      </c>
      <c r="G2611">
        <v>-51</v>
      </c>
      <c r="H2611">
        <v>-33</v>
      </c>
      <c r="I2611">
        <v>-32</v>
      </c>
      <c r="J2611">
        <v>-55</v>
      </c>
      <c r="K2611">
        <v>-54</v>
      </c>
      <c r="L2611">
        <v>22</v>
      </c>
      <c r="M2611" t="str">
        <f>VLOOKUP(D2611,StateLookup!A:A,1,FALSE)</f>
        <v>Vermont</v>
      </c>
    </row>
    <row r="2612" spans="1:13" x14ac:dyDescent="0.25">
      <c r="A2612" t="str">
        <f t="shared" si="40"/>
        <v>43921Vermont</v>
      </c>
      <c r="B2612" t="s">
        <v>147</v>
      </c>
      <c r="C2612" t="s">
        <v>148</v>
      </c>
      <c r="D2612" t="s">
        <v>108</v>
      </c>
      <c r="F2612" s="6">
        <v>43921</v>
      </c>
      <c r="G2612">
        <v>-47</v>
      </c>
      <c r="H2612">
        <v>-28</v>
      </c>
      <c r="I2612">
        <v>36</v>
      </c>
      <c r="J2612">
        <v>-45</v>
      </c>
      <c r="K2612">
        <v>-55</v>
      </c>
      <c r="L2612">
        <v>21</v>
      </c>
      <c r="M2612" t="str">
        <f>VLOOKUP(D2612,StateLookup!A:A,1,FALSE)</f>
        <v>Vermont</v>
      </c>
    </row>
    <row r="2613" spans="1:13" x14ac:dyDescent="0.25">
      <c r="A2613" t="str">
        <f t="shared" si="40"/>
        <v>43922Vermont</v>
      </c>
      <c r="B2613" t="s">
        <v>147</v>
      </c>
      <c r="C2613" t="s">
        <v>148</v>
      </c>
      <c r="D2613" t="s">
        <v>108</v>
      </c>
      <c r="F2613" s="6">
        <v>43922</v>
      </c>
      <c r="G2613">
        <v>-47</v>
      </c>
      <c r="H2613">
        <v>-22</v>
      </c>
      <c r="I2613">
        <v>11</v>
      </c>
      <c r="J2613">
        <v>-45</v>
      </c>
      <c r="K2613">
        <v>-55</v>
      </c>
      <c r="L2613">
        <v>22</v>
      </c>
      <c r="M2613" t="str">
        <f>VLOOKUP(D2613,StateLookup!A:A,1,FALSE)</f>
        <v>Vermont</v>
      </c>
    </row>
    <row r="2614" spans="1:13" x14ac:dyDescent="0.25">
      <c r="A2614" t="str">
        <f t="shared" si="40"/>
        <v>43923Vermont</v>
      </c>
      <c r="B2614" t="s">
        <v>147</v>
      </c>
      <c r="C2614" t="s">
        <v>148</v>
      </c>
      <c r="D2614" t="s">
        <v>108</v>
      </c>
      <c r="F2614" s="6">
        <v>43923</v>
      </c>
      <c r="G2614">
        <v>-54</v>
      </c>
      <c r="H2614">
        <v>-30</v>
      </c>
      <c r="I2614">
        <v>-36</v>
      </c>
      <c r="J2614">
        <v>-55</v>
      </c>
      <c r="K2614">
        <v>-55</v>
      </c>
      <c r="L2614">
        <v>24</v>
      </c>
      <c r="M2614" t="str">
        <f>VLOOKUP(D2614,StateLookup!A:A,1,FALSE)</f>
        <v>Vermont</v>
      </c>
    </row>
    <row r="2615" spans="1:13" x14ac:dyDescent="0.25">
      <c r="A2615" t="str">
        <f t="shared" si="40"/>
        <v>43924Vermont</v>
      </c>
      <c r="B2615" t="s">
        <v>147</v>
      </c>
      <c r="C2615" t="s">
        <v>148</v>
      </c>
      <c r="D2615" t="s">
        <v>108</v>
      </c>
      <c r="F2615" s="6">
        <v>43924</v>
      </c>
      <c r="G2615">
        <v>-54</v>
      </c>
      <c r="H2615">
        <v>-29</v>
      </c>
      <c r="I2615">
        <v>-37</v>
      </c>
      <c r="J2615">
        <v>-63</v>
      </c>
      <c r="K2615">
        <v>-56</v>
      </c>
      <c r="L2615">
        <v>26</v>
      </c>
      <c r="M2615" t="str">
        <f>VLOOKUP(D2615,StateLookup!A:A,1,FALSE)</f>
        <v>Vermont</v>
      </c>
    </row>
    <row r="2616" spans="1:13" x14ac:dyDescent="0.25">
      <c r="A2616" t="str">
        <f t="shared" si="40"/>
        <v>43925Vermont</v>
      </c>
      <c r="B2616" t="s">
        <v>147</v>
      </c>
      <c r="C2616" t="s">
        <v>148</v>
      </c>
      <c r="D2616" t="s">
        <v>108</v>
      </c>
      <c r="F2616" s="6">
        <v>43925</v>
      </c>
      <c r="G2616">
        <v>-58</v>
      </c>
      <c r="H2616">
        <v>-33</v>
      </c>
      <c r="I2616">
        <v>23</v>
      </c>
      <c r="J2616">
        <v>-60</v>
      </c>
      <c r="K2616">
        <v>-43</v>
      </c>
      <c r="L2616">
        <v>14</v>
      </c>
      <c r="M2616" t="str">
        <f>VLOOKUP(D2616,StateLookup!A:A,1,FALSE)</f>
        <v>Vermont</v>
      </c>
    </row>
    <row r="2617" spans="1:13" x14ac:dyDescent="0.25">
      <c r="A2617" t="str">
        <f t="shared" si="40"/>
        <v>43926Vermont</v>
      </c>
      <c r="B2617" t="s">
        <v>147</v>
      </c>
      <c r="C2617" t="s">
        <v>148</v>
      </c>
      <c r="D2617" t="s">
        <v>108</v>
      </c>
      <c r="F2617" s="6">
        <v>43926</v>
      </c>
      <c r="G2617">
        <v>-58</v>
      </c>
      <c r="H2617">
        <v>-34</v>
      </c>
      <c r="I2617">
        <v>-1</v>
      </c>
      <c r="J2617">
        <v>-69</v>
      </c>
      <c r="K2617">
        <v>-42</v>
      </c>
      <c r="L2617">
        <v>11</v>
      </c>
      <c r="M2617" t="str">
        <f>VLOOKUP(D2617,StateLookup!A:A,1,FALSE)</f>
        <v>Vermont</v>
      </c>
    </row>
    <row r="2618" spans="1:13" x14ac:dyDescent="0.25">
      <c r="A2618" t="str">
        <f t="shared" si="40"/>
        <v>43927Vermont</v>
      </c>
      <c r="B2618" t="s">
        <v>147</v>
      </c>
      <c r="C2618" t="s">
        <v>148</v>
      </c>
      <c r="D2618" t="s">
        <v>108</v>
      </c>
      <c r="F2618" s="6">
        <v>43927</v>
      </c>
      <c r="G2618">
        <v>-46</v>
      </c>
      <c r="H2618">
        <v>-26</v>
      </c>
      <c r="I2618">
        <v>44</v>
      </c>
      <c r="J2618">
        <v>-52</v>
      </c>
      <c r="K2618">
        <v>-55</v>
      </c>
      <c r="L2618">
        <v>20</v>
      </c>
      <c r="M2618" t="str">
        <f>VLOOKUP(D2618,StateLookup!A:A,1,FALSE)</f>
        <v>Vermont</v>
      </c>
    </row>
    <row r="2619" spans="1:13" x14ac:dyDescent="0.25">
      <c r="A2619" t="str">
        <f t="shared" si="40"/>
        <v>43928Vermont</v>
      </c>
      <c r="B2619" t="s">
        <v>147</v>
      </c>
      <c r="C2619" t="s">
        <v>148</v>
      </c>
      <c r="D2619" t="s">
        <v>108</v>
      </c>
      <c r="F2619" s="6">
        <v>43928</v>
      </c>
      <c r="G2619">
        <v>-48</v>
      </c>
      <c r="H2619">
        <v>-25</v>
      </c>
      <c r="I2619">
        <v>52</v>
      </c>
      <c r="J2619">
        <v>-48</v>
      </c>
      <c r="K2619">
        <v>-56</v>
      </c>
      <c r="L2619">
        <v>21</v>
      </c>
      <c r="M2619" t="str">
        <f>VLOOKUP(D2619,StateLookup!A:A,1,FALSE)</f>
        <v>Vermont</v>
      </c>
    </row>
    <row r="2620" spans="1:13" x14ac:dyDescent="0.25">
      <c r="A2620" t="str">
        <f t="shared" si="40"/>
        <v>43929Vermont</v>
      </c>
      <c r="B2620" t="s">
        <v>147</v>
      </c>
      <c r="C2620" t="s">
        <v>148</v>
      </c>
      <c r="D2620" t="s">
        <v>108</v>
      </c>
      <c r="F2620" s="6">
        <v>43929</v>
      </c>
      <c r="G2620">
        <v>-50</v>
      </c>
      <c r="H2620">
        <v>-29</v>
      </c>
      <c r="I2620">
        <v>-1</v>
      </c>
      <c r="J2620">
        <v>-52</v>
      </c>
      <c r="K2620">
        <v>-56</v>
      </c>
      <c r="L2620">
        <v>23</v>
      </c>
      <c r="M2620" t="str">
        <f>VLOOKUP(D2620,StateLookup!A:A,1,FALSE)</f>
        <v>Vermont</v>
      </c>
    </row>
    <row r="2621" spans="1:13" x14ac:dyDescent="0.25">
      <c r="A2621" t="str">
        <f t="shared" si="40"/>
        <v>43930Vermont</v>
      </c>
      <c r="B2621" t="s">
        <v>147</v>
      </c>
      <c r="C2621" t="s">
        <v>148</v>
      </c>
      <c r="D2621" t="s">
        <v>108</v>
      </c>
      <c r="F2621" s="6">
        <v>43930</v>
      </c>
      <c r="G2621">
        <v>-55</v>
      </c>
      <c r="H2621">
        <v>-30</v>
      </c>
      <c r="I2621">
        <v>-42</v>
      </c>
      <c r="J2621">
        <v>-60</v>
      </c>
      <c r="K2621">
        <v>-56</v>
      </c>
      <c r="L2621">
        <v>24</v>
      </c>
      <c r="M2621" t="str">
        <f>VLOOKUP(D2621,StateLookup!A:A,1,FALSE)</f>
        <v>Vermont</v>
      </c>
    </row>
    <row r="2622" spans="1:13" x14ac:dyDescent="0.25">
      <c r="A2622" t="str">
        <f t="shared" si="40"/>
        <v>43931Vermont</v>
      </c>
      <c r="B2622" t="s">
        <v>147</v>
      </c>
      <c r="C2622" t="s">
        <v>148</v>
      </c>
      <c r="D2622" t="s">
        <v>108</v>
      </c>
      <c r="F2622" s="6">
        <v>43931</v>
      </c>
      <c r="G2622">
        <v>-55</v>
      </c>
      <c r="H2622">
        <v>-30</v>
      </c>
      <c r="I2622">
        <v>-49</v>
      </c>
      <c r="J2622">
        <v>-64</v>
      </c>
      <c r="K2622">
        <v>-58</v>
      </c>
      <c r="L2622">
        <v>27</v>
      </c>
      <c r="M2622" t="str">
        <f>VLOOKUP(D2622,StateLookup!A:A,1,FALSE)</f>
        <v>Vermont</v>
      </c>
    </row>
    <row r="2623" spans="1:13" x14ac:dyDescent="0.25">
      <c r="A2623" t="str">
        <f t="shared" si="40"/>
        <v>43932Vermont</v>
      </c>
      <c r="B2623" t="s">
        <v>147</v>
      </c>
      <c r="C2623" t="s">
        <v>148</v>
      </c>
      <c r="D2623" t="s">
        <v>108</v>
      </c>
      <c r="F2623" s="6">
        <v>43932</v>
      </c>
      <c r="G2623">
        <v>-54</v>
      </c>
      <c r="H2623">
        <v>-23</v>
      </c>
      <c r="I2623">
        <v>-4</v>
      </c>
      <c r="J2623">
        <v>-64</v>
      </c>
      <c r="K2623">
        <v>-44</v>
      </c>
      <c r="L2623">
        <v>15</v>
      </c>
      <c r="M2623" t="str">
        <f>VLOOKUP(D2623,StateLookup!A:A,1,FALSE)</f>
        <v>Vermont</v>
      </c>
    </row>
    <row r="2624" spans="1:13" x14ac:dyDescent="0.25">
      <c r="A2624" t="str">
        <f t="shared" si="40"/>
        <v>43876Virginia</v>
      </c>
      <c r="B2624" t="s">
        <v>147</v>
      </c>
      <c r="C2624" t="s">
        <v>148</v>
      </c>
      <c r="D2624" t="s">
        <v>109</v>
      </c>
      <c r="F2624" s="6">
        <v>43876</v>
      </c>
      <c r="G2624">
        <v>2</v>
      </c>
      <c r="H2624">
        <v>2</v>
      </c>
      <c r="I2624">
        <v>3</v>
      </c>
      <c r="J2624">
        <v>4</v>
      </c>
      <c r="K2624">
        <v>0</v>
      </c>
      <c r="L2624">
        <v>0</v>
      </c>
      <c r="M2624" t="str">
        <f>VLOOKUP(D2624,StateLookup!A:A,1,FALSE)</f>
        <v>Virginia</v>
      </c>
    </row>
    <row r="2625" spans="1:13" x14ac:dyDescent="0.25">
      <c r="A2625" t="str">
        <f t="shared" si="40"/>
        <v>43877Virginia</v>
      </c>
      <c r="B2625" t="s">
        <v>147</v>
      </c>
      <c r="C2625" t="s">
        <v>148</v>
      </c>
      <c r="D2625" t="s">
        <v>109</v>
      </c>
      <c r="F2625" s="6">
        <v>43877</v>
      </c>
      <c r="G2625">
        <v>4</v>
      </c>
      <c r="H2625">
        <v>0</v>
      </c>
      <c r="I2625">
        <v>9</v>
      </c>
      <c r="J2625">
        <v>-1</v>
      </c>
      <c r="K2625">
        <v>0</v>
      </c>
      <c r="L2625">
        <v>0</v>
      </c>
      <c r="M2625" t="str">
        <f>VLOOKUP(D2625,StateLookup!A:A,1,FALSE)</f>
        <v>Virginia</v>
      </c>
    </row>
    <row r="2626" spans="1:13" x14ac:dyDescent="0.25">
      <c r="A2626" t="str">
        <f t="shared" si="40"/>
        <v>43878Virginia</v>
      </c>
      <c r="B2626" t="s">
        <v>147</v>
      </c>
      <c r="C2626" t="s">
        <v>148</v>
      </c>
      <c r="D2626" t="s">
        <v>109</v>
      </c>
      <c r="F2626" s="6">
        <v>43878</v>
      </c>
      <c r="G2626">
        <v>8</v>
      </c>
      <c r="H2626">
        <v>2</v>
      </c>
      <c r="I2626">
        <v>41</v>
      </c>
      <c r="J2626">
        <v>-6</v>
      </c>
      <c r="K2626">
        <v>-27</v>
      </c>
      <c r="L2626">
        <v>6</v>
      </c>
      <c r="M2626" t="str">
        <f>VLOOKUP(D2626,StateLookup!A:A,1,FALSE)</f>
        <v>Virginia</v>
      </c>
    </row>
    <row r="2627" spans="1:13" x14ac:dyDescent="0.25">
      <c r="A2627" t="str">
        <f t="shared" ref="A2627:A2690" si="41">F2627&amp;D2627</f>
        <v>43879Virginia</v>
      </c>
      <c r="B2627" t="s">
        <v>147</v>
      </c>
      <c r="C2627" t="s">
        <v>148</v>
      </c>
      <c r="D2627" t="s">
        <v>109</v>
      </c>
      <c r="F2627" s="6">
        <v>43879</v>
      </c>
      <c r="G2627">
        <v>1</v>
      </c>
      <c r="H2627">
        <v>2</v>
      </c>
      <c r="I2627">
        <v>22</v>
      </c>
      <c r="J2627">
        <v>4</v>
      </c>
      <c r="K2627">
        <v>3</v>
      </c>
      <c r="L2627">
        <v>0</v>
      </c>
      <c r="M2627" t="str">
        <f>VLOOKUP(D2627,StateLookup!A:A,1,FALSE)</f>
        <v>Virginia</v>
      </c>
    </row>
    <row r="2628" spans="1:13" x14ac:dyDescent="0.25">
      <c r="A2628" t="str">
        <f t="shared" si="41"/>
        <v>43880Virginia</v>
      </c>
      <c r="B2628" t="s">
        <v>147</v>
      </c>
      <c r="C2628" t="s">
        <v>148</v>
      </c>
      <c r="D2628" t="s">
        <v>109</v>
      </c>
      <c r="F2628" s="6">
        <v>43880</v>
      </c>
      <c r="G2628">
        <v>2</v>
      </c>
      <c r="H2628">
        <v>2</v>
      </c>
      <c r="I2628">
        <v>6</v>
      </c>
      <c r="J2628">
        <v>3</v>
      </c>
      <c r="K2628">
        <v>2</v>
      </c>
      <c r="L2628">
        <v>0</v>
      </c>
      <c r="M2628" t="str">
        <f>VLOOKUP(D2628,StateLookup!A:A,1,FALSE)</f>
        <v>Virginia</v>
      </c>
    </row>
    <row r="2629" spans="1:13" x14ac:dyDescent="0.25">
      <c r="A2629" t="str">
        <f t="shared" si="41"/>
        <v>43881Virginia</v>
      </c>
      <c r="B2629" t="s">
        <v>147</v>
      </c>
      <c r="C2629" t="s">
        <v>148</v>
      </c>
      <c r="D2629" t="s">
        <v>109</v>
      </c>
      <c r="F2629" s="6">
        <v>43881</v>
      </c>
      <c r="G2629">
        <v>-2</v>
      </c>
      <c r="H2629">
        <v>3</v>
      </c>
      <c r="I2629">
        <v>-7</v>
      </c>
      <c r="J2629">
        <v>1</v>
      </c>
      <c r="K2629">
        <v>1</v>
      </c>
      <c r="L2629">
        <v>2</v>
      </c>
      <c r="M2629" t="str">
        <f>VLOOKUP(D2629,StateLookup!A:A,1,FALSE)</f>
        <v>Virginia</v>
      </c>
    </row>
    <row r="2630" spans="1:13" x14ac:dyDescent="0.25">
      <c r="A2630" t="str">
        <f t="shared" si="41"/>
        <v>43882Virginia</v>
      </c>
      <c r="B2630" t="s">
        <v>147</v>
      </c>
      <c r="C2630" t="s">
        <v>148</v>
      </c>
      <c r="D2630" t="s">
        <v>109</v>
      </c>
      <c r="F2630" s="6">
        <v>43882</v>
      </c>
      <c r="G2630">
        <v>-3</v>
      </c>
      <c r="H2630">
        <v>-7</v>
      </c>
      <c r="I2630">
        <v>-7</v>
      </c>
      <c r="J2630">
        <v>-2</v>
      </c>
      <c r="K2630">
        <v>-4</v>
      </c>
      <c r="L2630">
        <v>3</v>
      </c>
      <c r="M2630" t="str">
        <f>VLOOKUP(D2630,StateLookup!A:A,1,FALSE)</f>
        <v>Virginia</v>
      </c>
    </row>
    <row r="2631" spans="1:13" x14ac:dyDescent="0.25">
      <c r="A2631" t="str">
        <f t="shared" si="41"/>
        <v>43883Virginia</v>
      </c>
      <c r="B2631" t="s">
        <v>147</v>
      </c>
      <c r="C2631" t="s">
        <v>148</v>
      </c>
      <c r="D2631" t="s">
        <v>109</v>
      </c>
      <c r="F2631" s="6">
        <v>43883</v>
      </c>
      <c r="G2631">
        <v>4</v>
      </c>
      <c r="H2631">
        <v>2</v>
      </c>
      <c r="I2631">
        <v>32</v>
      </c>
      <c r="J2631">
        <v>6</v>
      </c>
      <c r="K2631">
        <v>2</v>
      </c>
      <c r="L2631">
        <v>-1</v>
      </c>
      <c r="M2631" t="str">
        <f>VLOOKUP(D2631,StateLookup!A:A,1,FALSE)</f>
        <v>Virginia</v>
      </c>
    </row>
    <row r="2632" spans="1:13" x14ac:dyDescent="0.25">
      <c r="A2632" t="str">
        <f t="shared" si="41"/>
        <v>43884Virginia</v>
      </c>
      <c r="B2632" t="s">
        <v>147</v>
      </c>
      <c r="C2632" t="s">
        <v>148</v>
      </c>
      <c r="D2632" t="s">
        <v>109</v>
      </c>
      <c r="F2632" s="6">
        <v>43884</v>
      </c>
      <c r="G2632">
        <v>5</v>
      </c>
      <c r="H2632">
        <v>3</v>
      </c>
      <c r="I2632">
        <v>43</v>
      </c>
      <c r="J2632">
        <v>7</v>
      </c>
      <c r="K2632">
        <v>2</v>
      </c>
      <c r="L2632">
        <v>-1</v>
      </c>
      <c r="M2632" t="str">
        <f>VLOOKUP(D2632,StateLookup!A:A,1,FALSE)</f>
        <v>Virginia</v>
      </c>
    </row>
    <row r="2633" spans="1:13" x14ac:dyDescent="0.25">
      <c r="A2633" t="str">
        <f t="shared" si="41"/>
        <v>43885Virginia</v>
      </c>
      <c r="B2633" t="s">
        <v>147</v>
      </c>
      <c r="C2633" t="s">
        <v>148</v>
      </c>
      <c r="D2633" t="s">
        <v>109</v>
      </c>
      <c r="F2633" s="6">
        <v>43885</v>
      </c>
      <c r="G2633">
        <v>1</v>
      </c>
      <c r="H2633">
        <v>0</v>
      </c>
      <c r="I2633">
        <v>4</v>
      </c>
      <c r="J2633">
        <v>1</v>
      </c>
      <c r="K2633">
        <v>5</v>
      </c>
      <c r="L2633">
        <v>0</v>
      </c>
      <c r="M2633" t="str">
        <f>VLOOKUP(D2633,StateLookup!A:A,1,FALSE)</f>
        <v>Virginia</v>
      </c>
    </row>
    <row r="2634" spans="1:13" x14ac:dyDescent="0.25">
      <c r="A2634" t="str">
        <f t="shared" si="41"/>
        <v>43886Virginia</v>
      </c>
      <c r="B2634" t="s">
        <v>147</v>
      </c>
      <c r="C2634" t="s">
        <v>148</v>
      </c>
      <c r="D2634" t="s">
        <v>109</v>
      </c>
      <c r="F2634" s="6">
        <v>43886</v>
      </c>
      <c r="G2634">
        <v>4</v>
      </c>
      <c r="H2634">
        <v>1</v>
      </c>
      <c r="I2634">
        <v>11</v>
      </c>
      <c r="J2634">
        <v>2</v>
      </c>
      <c r="K2634">
        <v>3</v>
      </c>
      <c r="L2634">
        <v>0</v>
      </c>
      <c r="M2634" t="str">
        <f>VLOOKUP(D2634,StateLookup!A:A,1,FALSE)</f>
        <v>Virginia</v>
      </c>
    </row>
    <row r="2635" spans="1:13" x14ac:dyDescent="0.25">
      <c r="A2635" t="str">
        <f t="shared" si="41"/>
        <v>43887Virginia</v>
      </c>
      <c r="B2635" t="s">
        <v>147</v>
      </c>
      <c r="C2635" t="s">
        <v>148</v>
      </c>
      <c r="D2635" t="s">
        <v>109</v>
      </c>
      <c r="F2635" s="6">
        <v>43887</v>
      </c>
      <c r="G2635">
        <v>7</v>
      </c>
      <c r="H2635">
        <v>4</v>
      </c>
      <c r="I2635">
        <v>7</v>
      </c>
      <c r="J2635">
        <v>6</v>
      </c>
      <c r="K2635">
        <v>2</v>
      </c>
      <c r="L2635">
        <v>-1</v>
      </c>
      <c r="M2635" t="str">
        <f>VLOOKUP(D2635,StateLookup!A:A,1,FALSE)</f>
        <v>Virginia</v>
      </c>
    </row>
    <row r="2636" spans="1:13" x14ac:dyDescent="0.25">
      <c r="A2636" t="str">
        <f t="shared" si="41"/>
        <v>43888Virginia</v>
      </c>
      <c r="B2636" t="s">
        <v>147</v>
      </c>
      <c r="C2636" t="s">
        <v>148</v>
      </c>
      <c r="D2636" t="s">
        <v>109</v>
      </c>
      <c r="F2636" s="6">
        <v>43888</v>
      </c>
      <c r="G2636">
        <v>6</v>
      </c>
      <c r="H2636">
        <v>4</v>
      </c>
      <c r="I2636">
        <v>4</v>
      </c>
      <c r="J2636">
        <v>6</v>
      </c>
      <c r="K2636">
        <v>2</v>
      </c>
      <c r="L2636">
        <v>-1</v>
      </c>
      <c r="M2636" t="str">
        <f>VLOOKUP(D2636,StateLookup!A:A,1,FALSE)</f>
        <v>Virginia</v>
      </c>
    </row>
    <row r="2637" spans="1:13" x14ac:dyDescent="0.25">
      <c r="A2637" t="str">
        <f t="shared" si="41"/>
        <v>43889Virginia</v>
      </c>
      <c r="B2637" t="s">
        <v>147</v>
      </c>
      <c r="C2637" t="s">
        <v>148</v>
      </c>
      <c r="D2637" t="s">
        <v>109</v>
      </c>
      <c r="F2637" s="6">
        <v>43889</v>
      </c>
      <c r="G2637">
        <v>6</v>
      </c>
      <c r="H2637">
        <v>4</v>
      </c>
      <c r="I2637">
        <v>7</v>
      </c>
      <c r="J2637">
        <v>6</v>
      </c>
      <c r="K2637">
        <v>2</v>
      </c>
      <c r="L2637">
        <v>-1</v>
      </c>
      <c r="M2637" t="str">
        <f>VLOOKUP(D2637,StateLookup!A:A,1,FALSE)</f>
        <v>Virginia</v>
      </c>
    </row>
    <row r="2638" spans="1:13" x14ac:dyDescent="0.25">
      <c r="A2638" t="str">
        <f t="shared" si="41"/>
        <v>43890Virginia</v>
      </c>
      <c r="B2638" t="s">
        <v>147</v>
      </c>
      <c r="C2638" t="s">
        <v>148</v>
      </c>
      <c r="D2638" t="s">
        <v>109</v>
      </c>
      <c r="F2638" s="6">
        <v>43890</v>
      </c>
      <c r="G2638">
        <v>6</v>
      </c>
      <c r="H2638">
        <v>6</v>
      </c>
      <c r="I2638">
        <v>-1</v>
      </c>
      <c r="J2638">
        <v>6</v>
      </c>
      <c r="K2638">
        <v>2</v>
      </c>
      <c r="L2638">
        <v>-1</v>
      </c>
      <c r="M2638" t="str">
        <f>VLOOKUP(D2638,StateLookup!A:A,1,FALSE)</f>
        <v>Virginia</v>
      </c>
    </row>
    <row r="2639" spans="1:13" x14ac:dyDescent="0.25">
      <c r="A2639" t="str">
        <f t="shared" si="41"/>
        <v>43891Virginia</v>
      </c>
      <c r="B2639" t="s">
        <v>147</v>
      </c>
      <c r="C2639" t="s">
        <v>148</v>
      </c>
      <c r="D2639" t="s">
        <v>109</v>
      </c>
      <c r="F2639" s="6">
        <v>43891</v>
      </c>
      <c r="G2639">
        <v>10</v>
      </c>
      <c r="H2639">
        <v>9</v>
      </c>
      <c r="I2639">
        <v>24</v>
      </c>
      <c r="J2639">
        <v>9</v>
      </c>
      <c r="K2639">
        <v>2</v>
      </c>
      <c r="L2639">
        <v>-1</v>
      </c>
      <c r="M2639" t="str">
        <f>VLOOKUP(D2639,StateLookup!A:A,1,FALSE)</f>
        <v>Virginia</v>
      </c>
    </row>
    <row r="2640" spans="1:13" x14ac:dyDescent="0.25">
      <c r="A2640" t="str">
        <f t="shared" si="41"/>
        <v>43892Virginia</v>
      </c>
      <c r="B2640" t="s">
        <v>147</v>
      </c>
      <c r="C2640" t="s">
        <v>148</v>
      </c>
      <c r="D2640" t="s">
        <v>109</v>
      </c>
      <c r="F2640" s="6">
        <v>43892</v>
      </c>
      <c r="G2640">
        <v>7</v>
      </c>
      <c r="H2640">
        <v>5</v>
      </c>
      <c r="I2640">
        <v>20</v>
      </c>
      <c r="J2640">
        <v>2</v>
      </c>
      <c r="K2640">
        <v>5</v>
      </c>
      <c r="L2640">
        <v>-1</v>
      </c>
      <c r="M2640" t="str">
        <f>VLOOKUP(D2640,StateLookup!A:A,1,FALSE)</f>
        <v>Virginia</v>
      </c>
    </row>
    <row r="2641" spans="1:13" x14ac:dyDescent="0.25">
      <c r="A2641" t="str">
        <f t="shared" si="41"/>
        <v>43893Virginia</v>
      </c>
      <c r="B2641" t="s">
        <v>147</v>
      </c>
      <c r="C2641" t="s">
        <v>148</v>
      </c>
      <c r="D2641" t="s">
        <v>109</v>
      </c>
      <c r="F2641" s="6">
        <v>43893</v>
      </c>
      <c r="G2641">
        <v>14</v>
      </c>
      <c r="H2641">
        <v>10</v>
      </c>
      <c r="I2641">
        <v>40</v>
      </c>
      <c r="J2641">
        <v>2</v>
      </c>
      <c r="K2641">
        <v>-4</v>
      </c>
      <c r="L2641">
        <v>0</v>
      </c>
      <c r="M2641" t="str">
        <f>VLOOKUP(D2641,StateLookup!A:A,1,FALSE)</f>
        <v>Virginia</v>
      </c>
    </row>
    <row r="2642" spans="1:13" x14ac:dyDescent="0.25">
      <c r="A2642" t="str">
        <f t="shared" si="41"/>
        <v>43894Virginia</v>
      </c>
      <c r="B2642" t="s">
        <v>147</v>
      </c>
      <c r="C2642" t="s">
        <v>148</v>
      </c>
      <c r="D2642" t="s">
        <v>109</v>
      </c>
      <c r="F2642" s="6">
        <v>43894</v>
      </c>
      <c r="G2642">
        <v>9</v>
      </c>
      <c r="H2642">
        <v>8</v>
      </c>
      <c r="I2642">
        <v>39</v>
      </c>
      <c r="J2642">
        <v>5</v>
      </c>
      <c r="K2642">
        <v>2</v>
      </c>
      <c r="L2642">
        <v>-1</v>
      </c>
      <c r="M2642" t="str">
        <f>VLOOKUP(D2642,StateLookup!A:A,1,FALSE)</f>
        <v>Virginia</v>
      </c>
    </row>
    <row r="2643" spans="1:13" x14ac:dyDescent="0.25">
      <c r="A2643" t="str">
        <f t="shared" si="41"/>
        <v>43895Virginia</v>
      </c>
      <c r="B2643" t="s">
        <v>147</v>
      </c>
      <c r="C2643" t="s">
        <v>148</v>
      </c>
      <c r="D2643" t="s">
        <v>109</v>
      </c>
      <c r="F2643" s="6">
        <v>43895</v>
      </c>
      <c r="G2643">
        <v>6</v>
      </c>
      <c r="H2643">
        <v>6</v>
      </c>
      <c r="I2643">
        <v>19</v>
      </c>
      <c r="J2643">
        <v>4</v>
      </c>
      <c r="K2643">
        <v>2</v>
      </c>
      <c r="L2643">
        <v>-1</v>
      </c>
      <c r="M2643" t="str">
        <f>VLOOKUP(D2643,StateLookup!A:A,1,FALSE)</f>
        <v>Virginia</v>
      </c>
    </row>
    <row r="2644" spans="1:13" x14ac:dyDescent="0.25">
      <c r="A2644" t="str">
        <f t="shared" si="41"/>
        <v>43896Virginia</v>
      </c>
      <c r="B2644" t="s">
        <v>147</v>
      </c>
      <c r="C2644" t="s">
        <v>148</v>
      </c>
      <c r="D2644" t="s">
        <v>109</v>
      </c>
      <c r="F2644" s="6">
        <v>43896</v>
      </c>
      <c r="G2644">
        <v>3</v>
      </c>
      <c r="H2644">
        <v>1</v>
      </c>
      <c r="I2644">
        <v>5</v>
      </c>
      <c r="J2644">
        <v>3</v>
      </c>
      <c r="K2644">
        <v>1</v>
      </c>
      <c r="L2644">
        <v>0</v>
      </c>
      <c r="M2644" t="str">
        <f>VLOOKUP(D2644,StateLookup!A:A,1,FALSE)</f>
        <v>Virginia</v>
      </c>
    </row>
    <row r="2645" spans="1:13" x14ac:dyDescent="0.25">
      <c r="A2645" t="str">
        <f t="shared" si="41"/>
        <v>43897Virginia</v>
      </c>
      <c r="B2645" t="s">
        <v>147</v>
      </c>
      <c r="C2645" t="s">
        <v>148</v>
      </c>
      <c r="D2645" t="s">
        <v>109</v>
      </c>
      <c r="F2645" s="6">
        <v>43897</v>
      </c>
      <c r="G2645">
        <v>6</v>
      </c>
      <c r="H2645">
        <v>8</v>
      </c>
      <c r="I2645">
        <v>27</v>
      </c>
      <c r="J2645">
        <v>8</v>
      </c>
      <c r="K2645">
        <v>1</v>
      </c>
      <c r="L2645">
        <v>-1</v>
      </c>
      <c r="M2645" t="str">
        <f>VLOOKUP(D2645,StateLookup!A:A,1,FALSE)</f>
        <v>Virginia</v>
      </c>
    </row>
    <row r="2646" spans="1:13" x14ac:dyDescent="0.25">
      <c r="A2646" t="str">
        <f t="shared" si="41"/>
        <v>43898Virginia</v>
      </c>
      <c r="B2646" t="s">
        <v>147</v>
      </c>
      <c r="C2646" t="s">
        <v>148</v>
      </c>
      <c r="D2646" t="s">
        <v>109</v>
      </c>
      <c r="F2646" s="6">
        <v>43898</v>
      </c>
      <c r="G2646">
        <v>7</v>
      </c>
      <c r="H2646">
        <v>8</v>
      </c>
      <c r="I2646">
        <v>62</v>
      </c>
      <c r="J2646">
        <v>7</v>
      </c>
      <c r="K2646">
        <v>0</v>
      </c>
      <c r="L2646">
        <v>-1</v>
      </c>
      <c r="M2646" t="str">
        <f>VLOOKUP(D2646,StateLookup!A:A,1,FALSE)</f>
        <v>Virginia</v>
      </c>
    </row>
    <row r="2647" spans="1:13" x14ac:dyDescent="0.25">
      <c r="A2647" t="str">
        <f t="shared" si="41"/>
        <v>43899Virginia</v>
      </c>
      <c r="B2647" t="s">
        <v>147</v>
      </c>
      <c r="C2647" t="s">
        <v>148</v>
      </c>
      <c r="D2647" t="s">
        <v>109</v>
      </c>
      <c r="F2647" s="6">
        <v>43899</v>
      </c>
      <c r="G2647">
        <v>7</v>
      </c>
      <c r="H2647">
        <v>8</v>
      </c>
      <c r="I2647">
        <v>64</v>
      </c>
      <c r="J2647">
        <v>-1</v>
      </c>
      <c r="K2647">
        <v>3</v>
      </c>
      <c r="L2647">
        <v>0</v>
      </c>
      <c r="M2647" t="str">
        <f>VLOOKUP(D2647,StateLookup!A:A,1,FALSE)</f>
        <v>Virginia</v>
      </c>
    </row>
    <row r="2648" spans="1:13" x14ac:dyDescent="0.25">
      <c r="A2648" t="str">
        <f t="shared" si="41"/>
        <v>43900Virginia</v>
      </c>
      <c r="B2648" t="s">
        <v>147</v>
      </c>
      <c r="C2648" t="s">
        <v>148</v>
      </c>
      <c r="D2648" t="s">
        <v>109</v>
      </c>
      <c r="F2648" s="6">
        <v>43900</v>
      </c>
      <c r="G2648">
        <v>6</v>
      </c>
      <c r="H2648">
        <v>8</v>
      </c>
      <c r="I2648">
        <v>40</v>
      </c>
      <c r="J2648">
        <v>-1</v>
      </c>
      <c r="K2648">
        <v>1</v>
      </c>
      <c r="L2648">
        <v>0</v>
      </c>
      <c r="M2648" t="str">
        <f>VLOOKUP(D2648,StateLookup!A:A,1,FALSE)</f>
        <v>Virginia</v>
      </c>
    </row>
    <row r="2649" spans="1:13" x14ac:dyDescent="0.25">
      <c r="A2649" t="str">
        <f t="shared" si="41"/>
        <v>43901Virginia</v>
      </c>
      <c r="B2649" t="s">
        <v>147</v>
      </c>
      <c r="C2649" t="s">
        <v>148</v>
      </c>
      <c r="D2649" t="s">
        <v>109</v>
      </c>
      <c r="F2649" s="6">
        <v>43901</v>
      </c>
      <c r="G2649">
        <v>7</v>
      </c>
      <c r="H2649">
        <v>9</v>
      </c>
      <c r="I2649">
        <v>40</v>
      </c>
      <c r="J2649">
        <v>0</v>
      </c>
      <c r="K2649">
        <v>-1</v>
      </c>
      <c r="L2649">
        <v>0</v>
      </c>
      <c r="M2649" t="str">
        <f>VLOOKUP(D2649,StateLookup!A:A,1,FALSE)</f>
        <v>Virginia</v>
      </c>
    </row>
    <row r="2650" spans="1:13" x14ac:dyDescent="0.25">
      <c r="A2650" t="str">
        <f t="shared" si="41"/>
        <v>43902Virginia</v>
      </c>
      <c r="B2650" t="s">
        <v>147</v>
      </c>
      <c r="C2650" t="s">
        <v>148</v>
      </c>
      <c r="D2650" t="s">
        <v>109</v>
      </c>
      <c r="F2650" s="6">
        <v>43902</v>
      </c>
      <c r="G2650">
        <v>7</v>
      </c>
      <c r="H2650">
        <v>20</v>
      </c>
      <c r="I2650">
        <v>44</v>
      </c>
      <c r="J2650">
        <v>-3</v>
      </c>
      <c r="K2650">
        <v>-3</v>
      </c>
      <c r="L2650">
        <v>0</v>
      </c>
      <c r="M2650" t="str">
        <f>VLOOKUP(D2650,StateLookup!A:A,1,FALSE)</f>
        <v>Virginia</v>
      </c>
    </row>
    <row r="2651" spans="1:13" x14ac:dyDescent="0.25">
      <c r="A2651" t="str">
        <f t="shared" si="41"/>
        <v>43903Virginia</v>
      </c>
      <c r="B2651" t="s">
        <v>147</v>
      </c>
      <c r="C2651" t="s">
        <v>148</v>
      </c>
      <c r="D2651" t="s">
        <v>109</v>
      </c>
      <c r="F2651" s="6">
        <v>43903</v>
      </c>
      <c r="G2651">
        <v>3</v>
      </c>
      <c r="H2651">
        <v>22</v>
      </c>
      <c r="I2651">
        <v>46</v>
      </c>
      <c r="J2651">
        <v>-8</v>
      </c>
      <c r="K2651">
        <v>-8</v>
      </c>
      <c r="L2651">
        <v>3</v>
      </c>
      <c r="M2651" t="str">
        <f>VLOOKUP(D2651,StateLookup!A:A,1,FALSE)</f>
        <v>Virginia</v>
      </c>
    </row>
    <row r="2652" spans="1:13" x14ac:dyDescent="0.25">
      <c r="A2652" t="str">
        <f t="shared" si="41"/>
        <v>43904Virginia</v>
      </c>
      <c r="B2652" t="s">
        <v>147</v>
      </c>
      <c r="C2652" t="s">
        <v>148</v>
      </c>
      <c r="D2652" t="s">
        <v>109</v>
      </c>
      <c r="F2652" s="6">
        <v>43904</v>
      </c>
      <c r="G2652">
        <v>-7</v>
      </c>
      <c r="H2652">
        <v>14</v>
      </c>
      <c r="I2652">
        <v>37</v>
      </c>
      <c r="J2652">
        <v>-6</v>
      </c>
      <c r="K2652">
        <v>-3</v>
      </c>
      <c r="L2652">
        <v>3</v>
      </c>
      <c r="M2652" t="str">
        <f>VLOOKUP(D2652,StateLookup!A:A,1,FALSE)</f>
        <v>Virginia</v>
      </c>
    </row>
    <row r="2653" spans="1:13" x14ac:dyDescent="0.25">
      <c r="A2653" t="str">
        <f t="shared" si="41"/>
        <v>43905Virginia</v>
      </c>
      <c r="B2653" t="s">
        <v>147</v>
      </c>
      <c r="C2653" t="s">
        <v>148</v>
      </c>
      <c r="D2653" t="s">
        <v>109</v>
      </c>
      <c r="F2653" s="6">
        <v>43905</v>
      </c>
      <c r="G2653">
        <v>-14</v>
      </c>
      <c r="H2653">
        <v>5</v>
      </c>
      <c r="I2653">
        <v>-13</v>
      </c>
      <c r="J2653">
        <v>-17</v>
      </c>
      <c r="K2653">
        <v>-11</v>
      </c>
      <c r="L2653">
        <v>5</v>
      </c>
      <c r="M2653" t="str">
        <f>VLOOKUP(D2653,StateLookup!A:A,1,FALSE)</f>
        <v>Virginia</v>
      </c>
    </row>
    <row r="2654" spans="1:13" x14ac:dyDescent="0.25">
      <c r="A2654" t="str">
        <f t="shared" si="41"/>
        <v>43906Virginia</v>
      </c>
      <c r="B2654" t="s">
        <v>147</v>
      </c>
      <c r="C2654" t="s">
        <v>148</v>
      </c>
      <c r="D2654" t="s">
        <v>109</v>
      </c>
      <c r="F2654" s="6">
        <v>43906</v>
      </c>
      <c r="G2654">
        <v>-7</v>
      </c>
      <c r="H2654">
        <v>14</v>
      </c>
      <c r="I2654">
        <v>10</v>
      </c>
      <c r="J2654">
        <v>-25</v>
      </c>
      <c r="K2654">
        <v>-20</v>
      </c>
      <c r="L2654">
        <v>9</v>
      </c>
      <c r="M2654" t="str">
        <f>VLOOKUP(D2654,StateLookup!A:A,1,FALSE)</f>
        <v>Virginia</v>
      </c>
    </row>
    <row r="2655" spans="1:13" x14ac:dyDescent="0.25">
      <c r="A2655" t="str">
        <f t="shared" si="41"/>
        <v>43907Virginia</v>
      </c>
      <c r="B2655" t="s">
        <v>147</v>
      </c>
      <c r="C2655" t="s">
        <v>148</v>
      </c>
      <c r="D2655" t="s">
        <v>109</v>
      </c>
      <c r="F2655" s="6">
        <v>43907</v>
      </c>
      <c r="G2655">
        <v>-13</v>
      </c>
      <c r="H2655">
        <v>10</v>
      </c>
      <c r="I2655">
        <v>52</v>
      </c>
      <c r="J2655">
        <v>-25</v>
      </c>
      <c r="K2655">
        <v>-28</v>
      </c>
      <c r="L2655">
        <v>11</v>
      </c>
      <c r="M2655" t="str">
        <f>VLOOKUP(D2655,StateLookup!A:A,1,FALSE)</f>
        <v>Virginia</v>
      </c>
    </row>
    <row r="2656" spans="1:13" x14ac:dyDescent="0.25">
      <c r="A2656" t="str">
        <f t="shared" si="41"/>
        <v>43908Virginia</v>
      </c>
      <c r="B2656" t="s">
        <v>147</v>
      </c>
      <c r="C2656" t="s">
        <v>148</v>
      </c>
      <c r="D2656" t="s">
        <v>109</v>
      </c>
      <c r="F2656" s="6">
        <v>43908</v>
      </c>
      <c r="G2656">
        <v>-21</v>
      </c>
      <c r="H2656">
        <v>5</v>
      </c>
      <c r="I2656">
        <v>26</v>
      </c>
      <c r="J2656">
        <v>-30</v>
      </c>
      <c r="K2656">
        <v>-33</v>
      </c>
      <c r="L2656">
        <v>13</v>
      </c>
      <c r="M2656" t="str">
        <f>VLOOKUP(D2656,StateLookup!A:A,1,FALSE)</f>
        <v>Virginia</v>
      </c>
    </row>
    <row r="2657" spans="1:13" x14ac:dyDescent="0.25">
      <c r="A2657" t="str">
        <f t="shared" si="41"/>
        <v>43909Virginia</v>
      </c>
      <c r="B2657" t="s">
        <v>147</v>
      </c>
      <c r="C2657" t="s">
        <v>148</v>
      </c>
      <c r="D2657" t="s">
        <v>109</v>
      </c>
      <c r="F2657" s="6">
        <v>43909</v>
      </c>
      <c r="G2657">
        <v>-23</v>
      </c>
      <c r="H2657">
        <v>5</v>
      </c>
      <c r="I2657">
        <v>62</v>
      </c>
      <c r="J2657">
        <v>-34</v>
      </c>
      <c r="K2657">
        <v>-35</v>
      </c>
      <c r="L2657">
        <v>14</v>
      </c>
      <c r="M2657" t="str">
        <f>VLOOKUP(D2657,StateLookup!A:A,1,FALSE)</f>
        <v>Virginia</v>
      </c>
    </row>
    <row r="2658" spans="1:13" x14ac:dyDescent="0.25">
      <c r="A2658" t="str">
        <f t="shared" si="41"/>
        <v>43910Virginia</v>
      </c>
      <c r="B2658" t="s">
        <v>147</v>
      </c>
      <c r="C2658" t="s">
        <v>148</v>
      </c>
      <c r="D2658" t="s">
        <v>109</v>
      </c>
      <c r="F2658" s="6">
        <v>43910</v>
      </c>
      <c r="G2658">
        <v>-26</v>
      </c>
      <c r="H2658">
        <v>3</v>
      </c>
      <c r="I2658">
        <v>59</v>
      </c>
      <c r="J2658">
        <v>-36</v>
      </c>
      <c r="K2658">
        <v>-36</v>
      </c>
      <c r="L2658">
        <v>15</v>
      </c>
      <c r="M2658" t="str">
        <f>VLOOKUP(D2658,StateLookup!A:A,1,FALSE)</f>
        <v>Virginia</v>
      </c>
    </row>
    <row r="2659" spans="1:13" x14ac:dyDescent="0.25">
      <c r="A2659" t="str">
        <f t="shared" si="41"/>
        <v>43911Virginia</v>
      </c>
      <c r="B2659" t="s">
        <v>147</v>
      </c>
      <c r="C2659" t="s">
        <v>148</v>
      </c>
      <c r="D2659" t="s">
        <v>109</v>
      </c>
      <c r="F2659" s="6">
        <v>43911</v>
      </c>
      <c r="G2659">
        <v>-37</v>
      </c>
      <c r="H2659">
        <v>-4</v>
      </c>
      <c r="I2659">
        <v>6</v>
      </c>
      <c r="J2659">
        <v>-34</v>
      </c>
      <c r="K2659">
        <v>-23</v>
      </c>
      <c r="L2659">
        <v>11</v>
      </c>
      <c r="M2659" t="str">
        <f>VLOOKUP(D2659,StateLookup!A:A,1,FALSE)</f>
        <v>Virginia</v>
      </c>
    </row>
    <row r="2660" spans="1:13" x14ac:dyDescent="0.25">
      <c r="A2660" t="str">
        <f t="shared" si="41"/>
        <v>43912Virginia</v>
      </c>
      <c r="B2660" t="s">
        <v>147</v>
      </c>
      <c r="C2660" t="s">
        <v>148</v>
      </c>
      <c r="D2660" t="s">
        <v>109</v>
      </c>
      <c r="F2660" s="6">
        <v>43912</v>
      </c>
      <c r="G2660">
        <v>-38</v>
      </c>
      <c r="H2660">
        <v>-12</v>
      </c>
      <c r="I2660">
        <v>15</v>
      </c>
      <c r="J2660">
        <v>-43</v>
      </c>
      <c r="K2660">
        <v>-31</v>
      </c>
      <c r="L2660">
        <v>10</v>
      </c>
      <c r="M2660" t="str">
        <f>VLOOKUP(D2660,StateLookup!A:A,1,FALSE)</f>
        <v>Virginia</v>
      </c>
    </row>
    <row r="2661" spans="1:13" x14ac:dyDescent="0.25">
      <c r="A2661" t="str">
        <f t="shared" si="41"/>
        <v>43913Virginia</v>
      </c>
      <c r="B2661" t="s">
        <v>147</v>
      </c>
      <c r="C2661" t="s">
        <v>148</v>
      </c>
      <c r="D2661" t="s">
        <v>109</v>
      </c>
      <c r="F2661" s="6">
        <v>43913</v>
      </c>
      <c r="G2661">
        <v>-34</v>
      </c>
      <c r="H2661">
        <v>-10</v>
      </c>
      <c r="I2661">
        <v>-29</v>
      </c>
      <c r="J2661">
        <v>-49</v>
      </c>
      <c r="K2661">
        <v>-40</v>
      </c>
      <c r="L2661">
        <v>19</v>
      </c>
      <c r="M2661" t="str">
        <f>VLOOKUP(D2661,StateLookup!A:A,1,FALSE)</f>
        <v>Virginia</v>
      </c>
    </row>
    <row r="2662" spans="1:13" x14ac:dyDescent="0.25">
      <c r="A2662" t="str">
        <f t="shared" si="41"/>
        <v>43914Virginia</v>
      </c>
      <c r="B2662" t="s">
        <v>147</v>
      </c>
      <c r="C2662" t="s">
        <v>148</v>
      </c>
      <c r="D2662" t="s">
        <v>109</v>
      </c>
      <c r="F2662" s="6">
        <v>43914</v>
      </c>
      <c r="G2662">
        <v>-31</v>
      </c>
      <c r="H2662">
        <v>-7</v>
      </c>
      <c r="I2662">
        <v>29</v>
      </c>
      <c r="J2662">
        <v>-43</v>
      </c>
      <c r="K2662">
        <v>-42</v>
      </c>
      <c r="L2662">
        <v>17</v>
      </c>
      <c r="M2662" t="str">
        <f>VLOOKUP(D2662,StateLookup!A:A,1,FALSE)</f>
        <v>Virginia</v>
      </c>
    </row>
    <row r="2663" spans="1:13" x14ac:dyDescent="0.25">
      <c r="A2663" t="str">
        <f t="shared" si="41"/>
        <v>43915Virginia</v>
      </c>
      <c r="B2663" t="s">
        <v>147</v>
      </c>
      <c r="C2663" t="s">
        <v>148</v>
      </c>
      <c r="D2663" t="s">
        <v>109</v>
      </c>
      <c r="F2663" s="6">
        <v>43915</v>
      </c>
      <c r="G2663">
        <v>-39</v>
      </c>
      <c r="H2663">
        <v>-17</v>
      </c>
      <c r="I2663">
        <v>-28</v>
      </c>
      <c r="J2663">
        <v>-49</v>
      </c>
      <c r="K2663">
        <v>-46</v>
      </c>
      <c r="L2663">
        <v>21</v>
      </c>
      <c r="M2663" t="str">
        <f>VLOOKUP(D2663,StateLookup!A:A,1,FALSE)</f>
        <v>Virginia</v>
      </c>
    </row>
    <row r="2664" spans="1:13" x14ac:dyDescent="0.25">
      <c r="A2664" t="str">
        <f t="shared" si="41"/>
        <v>43916Virginia</v>
      </c>
      <c r="B2664" t="s">
        <v>147</v>
      </c>
      <c r="C2664" t="s">
        <v>148</v>
      </c>
      <c r="D2664" t="s">
        <v>109</v>
      </c>
      <c r="F2664" s="6">
        <v>43916</v>
      </c>
      <c r="G2664">
        <v>-35</v>
      </c>
      <c r="H2664">
        <v>-9</v>
      </c>
      <c r="I2664">
        <v>34</v>
      </c>
      <c r="J2664">
        <v>-46</v>
      </c>
      <c r="K2664">
        <v>-45</v>
      </c>
      <c r="L2664">
        <v>19</v>
      </c>
      <c r="M2664" t="str">
        <f>VLOOKUP(D2664,StateLookup!A:A,1,FALSE)</f>
        <v>Virginia</v>
      </c>
    </row>
    <row r="2665" spans="1:13" x14ac:dyDescent="0.25">
      <c r="A2665" t="str">
        <f t="shared" si="41"/>
        <v>43917Virginia</v>
      </c>
      <c r="B2665" t="s">
        <v>147</v>
      </c>
      <c r="C2665" t="s">
        <v>148</v>
      </c>
      <c r="D2665" t="s">
        <v>109</v>
      </c>
      <c r="F2665" s="6">
        <v>43917</v>
      </c>
      <c r="G2665">
        <v>-37</v>
      </c>
      <c r="H2665">
        <v>-13</v>
      </c>
      <c r="I2665">
        <v>41</v>
      </c>
      <c r="J2665">
        <v>-49</v>
      </c>
      <c r="K2665">
        <v>-44</v>
      </c>
      <c r="L2665">
        <v>20</v>
      </c>
      <c r="M2665" t="str">
        <f>VLOOKUP(D2665,StateLookup!A:A,1,FALSE)</f>
        <v>Virginia</v>
      </c>
    </row>
    <row r="2666" spans="1:13" x14ac:dyDescent="0.25">
      <c r="A2666" t="str">
        <f t="shared" si="41"/>
        <v>43918Virginia</v>
      </c>
      <c r="B2666" t="s">
        <v>147</v>
      </c>
      <c r="C2666" t="s">
        <v>148</v>
      </c>
      <c r="D2666" t="s">
        <v>109</v>
      </c>
      <c r="F2666" s="6">
        <v>43918</v>
      </c>
      <c r="G2666">
        <v>-42</v>
      </c>
      <c r="H2666">
        <v>-14</v>
      </c>
      <c r="I2666">
        <v>24</v>
      </c>
      <c r="J2666">
        <v>-44</v>
      </c>
      <c r="K2666">
        <v>-31</v>
      </c>
      <c r="L2666">
        <v>12</v>
      </c>
      <c r="M2666" t="str">
        <f>VLOOKUP(D2666,StateLookup!A:A,1,FALSE)</f>
        <v>Virginia</v>
      </c>
    </row>
    <row r="2667" spans="1:13" x14ac:dyDescent="0.25">
      <c r="A2667" t="str">
        <f t="shared" si="41"/>
        <v>43919Virginia</v>
      </c>
      <c r="B2667" t="s">
        <v>147</v>
      </c>
      <c r="C2667" t="s">
        <v>148</v>
      </c>
      <c r="D2667" t="s">
        <v>109</v>
      </c>
      <c r="F2667" s="6">
        <v>43919</v>
      </c>
      <c r="G2667">
        <v>-39</v>
      </c>
      <c r="H2667">
        <v>-16</v>
      </c>
      <c r="I2667">
        <v>46</v>
      </c>
      <c r="J2667">
        <v>-50</v>
      </c>
      <c r="K2667">
        <v>-36</v>
      </c>
      <c r="L2667">
        <v>11</v>
      </c>
      <c r="M2667" t="str">
        <f>VLOOKUP(D2667,StateLookup!A:A,1,FALSE)</f>
        <v>Virginia</v>
      </c>
    </row>
    <row r="2668" spans="1:13" x14ac:dyDescent="0.25">
      <c r="A2668" t="str">
        <f t="shared" si="41"/>
        <v>43920Virginia</v>
      </c>
      <c r="B2668" t="s">
        <v>147</v>
      </c>
      <c r="C2668" t="s">
        <v>148</v>
      </c>
      <c r="D2668" t="s">
        <v>109</v>
      </c>
      <c r="F2668" s="6">
        <v>43920</v>
      </c>
      <c r="G2668">
        <v>-32</v>
      </c>
      <c r="H2668">
        <v>-8</v>
      </c>
      <c r="I2668">
        <v>21</v>
      </c>
      <c r="J2668">
        <v>-49</v>
      </c>
      <c r="K2668">
        <v>-44</v>
      </c>
      <c r="L2668">
        <v>18</v>
      </c>
      <c r="M2668" t="str">
        <f>VLOOKUP(D2668,StateLookup!A:A,1,FALSE)</f>
        <v>Virginia</v>
      </c>
    </row>
    <row r="2669" spans="1:13" x14ac:dyDescent="0.25">
      <c r="A2669" t="str">
        <f t="shared" si="41"/>
        <v>43921Virginia</v>
      </c>
      <c r="B2669" t="s">
        <v>147</v>
      </c>
      <c r="C2669" t="s">
        <v>148</v>
      </c>
      <c r="D2669" t="s">
        <v>109</v>
      </c>
      <c r="F2669" s="6">
        <v>43921</v>
      </c>
      <c r="G2669">
        <v>-40</v>
      </c>
      <c r="H2669">
        <v>-17</v>
      </c>
      <c r="I2669">
        <v>-15</v>
      </c>
      <c r="J2669">
        <v>-51</v>
      </c>
      <c r="K2669">
        <v>-48</v>
      </c>
      <c r="L2669">
        <v>21</v>
      </c>
      <c r="M2669" t="str">
        <f>VLOOKUP(D2669,StateLookup!A:A,1,FALSE)</f>
        <v>Virginia</v>
      </c>
    </row>
    <row r="2670" spans="1:13" x14ac:dyDescent="0.25">
      <c r="A2670" t="str">
        <f t="shared" si="41"/>
        <v>43922Virginia</v>
      </c>
      <c r="B2670" t="s">
        <v>147</v>
      </c>
      <c r="C2670" t="s">
        <v>148</v>
      </c>
      <c r="D2670" t="s">
        <v>109</v>
      </c>
      <c r="F2670" s="6">
        <v>43922</v>
      </c>
      <c r="G2670">
        <v>-38</v>
      </c>
      <c r="H2670">
        <v>-12</v>
      </c>
      <c r="I2670">
        <v>-11</v>
      </c>
      <c r="J2670">
        <v>-50</v>
      </c>
      <c r="K2670">
        <v>-49</v>
      </c>
      <c r="L2670">
        <v>21</v>
      </c>
      <c r="M2670" t="str">
        <f>VLOOKUP(D2670,StateLookup!A:A,1,FALSE)</f>
        <v>Virginia</v>
      </c>
    </row>
    <row r="2671" spans="1:13" x14ac:dyDescent="0.25">
      <c r="A2671" t="str">
        <f t="shared" si="41"/>
        <v>43923Virginia</v>
      </c>
      <c r="B2671" t="s">
        <v>147</v>
      </c>
      <c r="C2671" t="s">
        <v>148</v>
      </c>
      <c r="D2671" t="s">
        <v>109</v>
      </c>
      <c r="F2671" s="6">
        <v>43923</v>
      </c>
      <c r="G2671">
        <v>-38</v>
      </c>
      <c r="H2671">
        <v>-12</v>
      </c>
      <c r="I2671">
        <v>9</v>
      </c>
      <c r="J2671">
        <v>-52</v>
      </c>
      <c r="K2671">
        <v>-49</v>
      </c>
      <c r="L2671">
        <v>21</v>
      </c>
      <c r="M2671" t="str">
        <f>VLOOKUP(D2671,StateLookup!A:A,1,FALSE)</f>
        <v>Virginia</v>
      </c>
    </row>
    <row r="2672" spans="1:13" x14ac:dyDescent="0.25">
      <c r="A2672" t="str">
        <f t="shared" si="41"/>
        <v>43924Virginia</v>
      </c>
      <c r="B2672" t="s">
        <v>147</v>
      </c>
      <c r="C2672" t="s">
        <v>148</v>
      </c>
      <c r="D2672" t="s">
        <v>109</v>
      </c>
      <c r="F2672" s="6">
        <v>43924</v>
      </c>
      <c r="G2672">
        <v>-38</v>
      </c>
      <c r="H2672">
        <v>-12</v>
      </c>
      <c r="I2672">
        <v>13</v>
      </c>
      <c r="J2672">
        <v>-52</v>
      </c>
      <c r="K2672">
        <v>-48</v>
      </c>
      <c r="L2672">
        <v>22</v>
      </c>
      <c r="M2672" t="str">
        <f>VLOOKUP(D2672,StateLookup!A:A,1,FALSE)</f>
        <v>Virginia</v>
      </c>
    </row>
    <row r="2673" spans="1:13" x14ac:dyDescent="0.25">
      <c r="A2673" t="str">
        <f t="shared" si="41"/>
        <v>43925Virginia</v>
      </c>
      <c r="B2673" t="s">
        <v>147</v>
      </c>
      <c r="C2673" t="s">
        <v>148</v>
      </c>
      <c r="D2673" t="s">
        <v>109</v>
      </c>
      <c r="F2673" s="6">
        <v>43925</v>
      </c>
      <c r="G2673">
        <v>-45</v>
      </c>
      <c r="H2673">
        <v>-14</v>
      </c>
      <c r="I2673">
        <v>4</v>
      </c>
      <c r="J2673">
        <v>-51</v>
      </c>
      <c r="K2673">
        <v>-34</v>
      </c>
      <c r="L2673">
        <v>14</v>
      </c>
      <c r="M2673" t="str">
        <f>VLOOKUP(D2673,StateLookup!A:A,1,FALSE)</f>
        <v>Virginia</v>
      </c>
    </row>
    <row r="2674" spans="1:13" x14ac:dyDescent="0.25">
      <c r="A2674" t="str">
        <f t="shared" si="41"/>
        <v>43926Virginia</v>
      </c>
      <c r="B2674" t="s">
        <v>147</v>
      </c>
      <c r="C2674" t="s">
        <v>148</v>
      </c>
      <c r="D2674" t="s">
        <v>109</v>
      </c>
      <c r="F2674" s="6">
        <v>43926</v>
      </c>
      <c r="G2674">
        <v>-44</v>
      </c>
      <c r="H2674">
        <v>-18</v>
      </c>
      <c r="I2674">
        <v>21</v>
      </c>
      <c r="J2674">
        <v>-56</v>
      </c>
      <c r="K2674">
        <v>-39</v>
      </c>
      <c r="L2674">
        <v>12</v>
      </c>
      <c r="M2674" t="str">
        <f>VLOOKUP(D2674,StateLookup!A:A,1,FALSE)</f>
        <v>Virginia</v>
      </c>
    </row>
    <row r="2675" spans="1:13" x14ac:dyDescent="0.25">
      <c r="A2675" t="str">
        <f t="shared" si="41"/>
        <v>43927Virginia</v>
      </c>
      <c r="B2675" t="s">
        <v>147</v>
      </c>
      <c r="C2675" t="s">
        <v>148</v>
      </c>
      <c r="D2675" t="s">
        <v>109</v>
      </c>
      <c r="F2675" s="6">
        <v>43927</v>
      </c>
      <c r="G2675">
        <v>-38</v>
      </c>
      <c r="H2675">
        <v>-15</v>
      </c>
      <c r="I2675">
        <v>18</v>
      </c>
      <c r="J2675">
        <v>-54</v>
      </c>
      <c r="K2675">
        <v>-48</v>
      </c>
      <c r="L2675">
        <v>20</v>
      </c>
      <c r="M2675" t="str">
        <f>VLOOKUP(D2675,StateLookup!A:A,1,FALSE)</f>
        <v>Virginia</v>
      </c>
    </row>
    <row r="2676" spans="1:13" x14ac:dyDescent="0.25">
      <c r="A2676" t="str">
        <f t="shared" si="41"/>
        <v>43928Virginia</v>
      </c>
      <c r="B2676" t="s">
        <v>147</v>
      </c>
      <c r="C2676" t="s">
        <v>148</v>
      </c>
      <c r="D2676" t="s">
        <v>109</v>
      </c>
      <c r="F2676" s="6">
        <v>43928</v>
      </c>
      <c r="G2676">
        <v>-37</v>
      </c>
      <c r="H2676">
        <v>-12</v>
      </c>
      <c r="I2676">
        <v>29</v>
      </c>
      <c r="J2676">
        <v>-50</v>
      </c>
      <c r="K2676">
        <v>-50</v>
      </c>
      <c r="L2676">
        <v>20</v>
      </c>
      <c r="M2676" t="str">
        <f>VLOOKUP(D2676,StateLookup!A:A,1,FALSE)</f>
        <v>Virginia</v>
      </c>
    </row>
    <row r="2677" spans="1:13" x14ac:dyDescent="0.25">
      <c r="A2677" t="str">
        <f t="shared" si="41"/>
        <v>43929Virginia</v>
      </c>
      <c r="B2677" t="s">
        <v>147</v>
      </c>
      <c r="C2677" t="s">
        <v>148</v>
      </c>
      <c r="D2677" t="s">
        <v>109</v>
      </c>
      <c r="F2677" s="6">
        <v>43929</v>
      </c>
      <c r="G2677">
        <v>-38</v>
      </c>
      <c r="H2677">
        <v>-13</v>
      </c>
      <c r="I2677">
        <v>24</v>
      </c>
      <c r="J2677">
        <v>-49</v>
      </c>
      <c r="K2677">
        <v>-52</v>
      </c>
      <c r="L2677">
        <v>21</v>
      </c>
      <c r="M2677" t="str">
        <f>VLOOKUP(D2677,StateLookup!A:A,1,FALSE)</f>
        <v>Virginia</v>
      </c>
    </row>
    <row r="2678" spans="1:13" x14ac:dyDescent="0.25">
      <c r="A2678" t="str">
        <f t="shared" si="41"/>
        <v>43930Virginia</v>
      </c>
      <c r="B2678" t="s">
        <v>147</v>
      </c>
      <c r="C2678" t="s">
        <v>148</v>
      </c>
      <c r="D2678" t="s">
        <v>109</v>
      </c>
      <c r="F2678" s="6">
        <v>43930</v>
      </c>
      <c r="G2678">
        <v>-38</v>
      </c>
      <c r="H2678">
        <v>-12</v>
      </c>
      <c r="I2678">
        <v>15</v>
      </c>
      <c r="J2678">
        <v>-53</v>
      </c>
      <c r="K2678">
        <v>-51</v>
      </c>
      <c r="L2678">
        <v>21</v>
      </c>
      <c r="M2678" t="str">
        <f>VLOOKUP(D2678,StateLookup!A:A,1,FALSE)</f>
        <v>Virginia</v>
      </c>
    </row>
    <row r="2679" spans="1:13" x14ac:dyDescent="0.25">
      <c r="A2679" t="str">
        <f t="shared" si="41"/>
        <v>43931Virginia</v>
      </c>
      <c r="B2679" t="s">
        <v>147</v>
      </c>
      <c r="C2679" t="s">
        <v>148</v>
      </c>
      <c r="D2679" t="s">
        <v>109</v>
      </c>
      <c r="F2679" s="6">
        <v>43931</v>
      </c>
      <c r="G2679">
        <v>-39</v>
      </c>
      <c r="H2679">
        <v>-14</v>
      </c>
      <c r="I2679">
        <v>-7</v>
      </c>
      <c r="J2679">
        <v>-56</v>
      </c>
      <c r="K2679">
        <v>-54</v>
      </c>
      <c r="L2679">
        <v>24</v>
      </c>
      <c r="M2679" t="str">
        <f>VLOOKUP(D2679,StateLookup!A:A,1,FALSE)</f>
        <v>Virginia</v>
      </c>
    </row>
    <row r="2680" spans="1:13" x14ac:dyDescent="0.25">
      <c r="A2680" t="str">
        <f t="shared" si="41"/>
        <v>43932Virginia</v>
      </c>
      <c r="B2680" t="s">
        <v>147</v>
      </c>
      <c r="C2680" t="s">
        <v>148</v>
      </c>
      <c r="D2680" t="s">
        <v>109</v>
      </c>
      <c r="F2680" s="6">
        <v>43932</v>
      </c>
      <c r="G2680">
        <v>-40</v>
      </c>
      <c r="H2680">
        <v>-9</v>
      </c>
      <c r="I2680">
        <v>17</v>
      </c>
      <c r="J2680">
        <v>-49</v>
      </c>
      <c r="K2680">
        <v>-36</v>
      </c>
      <c r="L2680">
        <v>13</v>
      </c>
      <c r="M2680" t="str">
        <f>VLOOKUP(D2680,StateLookup!A:A,1,FALSE)</f>
        <v>Virginia</v>
      </c>
    </row>
    <row r="2681" spans="1:13" x14ac:dyDescent="0.25">
      <c r="A2681" t="str">
        <f t="shared" si="41"/>
        <v>43876Washington</v>
      </c>
      <c r="B2681" t="s">
        <v>147</v>
      </c>
      <c r="C2681" t="s">
        <v>148</v>
      </c>
      <c r="D2681" t="s">
        <v>110</v>
      </c>
      <c r="F2681" s="6">
        <v>43876</v>
      </c>
      <c r="G2681">
        <v>2</v>
      </c>
      <c r="H2681">
        <v>-1</v>
      </c>
      <c r="I2681">
        <v>8</v>
      </c>
      <c r="J2681">
        <v>8</v>
      </c>
      <c r="K2681">
        <v>-3</v>
      </c>
      <c r="L2681">
        <v>0</v>
      </c>
      <c r="M2681" t="str">
        <f>VLOOKUP(D2681,StateLookup!A:A,1,FALSE)</f>
        <v>Washington</v>
      </c>
    </row>
    <row r="2682" spans="1:13" x14ac:dyDescent="0.25">
      <c r="A2682" t="str">
        <f t="shared" si="41"/>
        <v>43877Washington</v>
      </c>
      <c r="B2682" t="s">
        <v>147</v>
      </c>
      <c r="C2682" t="s">
        <v>148</v>
      </c>
      <c r="D2682" t="s">
        <v>110</v>
      </c>
      <c r="F2682" s="6">
        <v>43877</v>
      </c>
      <c r="G2682">
        <v>15</v>
      </c>
      <c r="H2682">
        <v>3</v>
      </c>
      <c r="I2682">
        <v>19</v>
      </c>
      <c r="J2682">
        <v>5</v>
      </c>
      <c r="K2682">
        <v>-1</v>
      </c>
      <c r="L2682">
        <v>-1</v>
      </c>
      <c r="M2682" t="str">
        <f>VLOOKUP(D2682,StateLookup!A:A,1,FALSE)</f>
        <v>Washington</v>
      </c>
    </row>
    <row r="2683" spans="1:13" x14ac:dyDescent="0.25">
      <c r="A2683" t="str">
        <f t="shared" si="41"/>
        <v>43878Washington</v>
      </c>
      <c r="B2683" t="s">
        <v>147</v>
      </c>
      <c r="C2683" t="s">
        <v>148</v>
      </c>
      <c r="D2683" t="s">
        <v>110</v>
      </c>
      <c r="F2683" s="6">
        <v>43878</v>
      </c>
      <c r="G2683">
        <v>12</v>
      </c>
      <c r="H2683">
        <v>2</v>
      </c>
      <c r="I2683">
        <v>63</v>
      </c>
      <c r="J2683">
        <v>-7</v>
      </c>
      <c r="K2683">
        <v>-35</v>
      </c>
      <c r="L2683">
        <v>6</v>
      </c>
      <c r="M2683" t="str">
        <f>VLOOKUP(D2683,StateLookup!A:A,1,FALSE)</f>
        <v>Washington</v>
      </c>
    </row>
    <row r="2684" spans="1:13" x14ac:dyDescent="0.25">
      <c r="A2684" t="str">
        <f t="shared" si="41"/>
        <v>43879Washington</v>
      </c>
      <c r="B2684" t="s">
        <v>147</v>
      </c>
      <c r="C2684" t="s">
        <v>148</v>
      </c>
      <c r="D2684" t="s">
        <v>110</v>
      </c>
      <c r="F2684" s="6">
        <v>43879</v>
      </c>
      <c r="G2684">
        <v>5</v>
      </c>
      <c r="H2684">
        <v>2</v>
      </c>
      <c r="I2684">
        <v>52</v>
      </c>
      <c r="J2684">
        <v>7</v>
      </c>
      <c r="K2684">
        <v>-4</v>
      </c>
      <c r="L2684">
        <v>0</v>
      </c>
      <c r="M2684" t="str">
        <f>VLOOKUP(D2684,StateLookup!A:A,1,FALSE)</f>
        <v>Washington</v>
      </c>
    </row>
    <row r="2685" spans="1:13" x14ac:dyDescent="0.25">
      <c r="A2685" t="str">
        <f t="shared" si="41"/>
        <v>43880Washington</v>
      </c>
      <c r="B2685" t="s">
        <v>147</v>
      </c>
      <c r="C2685" t="s">
        <v>148</v>
      </c>
      <c r="D2685" t="s">
        <v>110</v>
      </c>
      <c r="F2685" s="6">
        <v>43880</v>
      </c>
      <c r="G2685">
        <v>4</v>
      </c>
      <c r="H2685">
        <v>3</v>
      </c>
      <c r="I2685">
        <v>60</v>
      </c>
      <c r="J2685">
        <v>7</v>
      </c>
      <c r="K2685">
        <v>-2</v>
      </c>
      <c r="L2685">
        <v>-1</v>
      </c>
      <c r="M2685" t="str">
        <f>VLOOKUP(D2685,StateLookup!A:A,1,FALSE)</f>
        <v>Washington</v>
      </c>
    </row>
    <row r="2686" spans="1:13" x14ac:dyDescent="0.25">
      <c r="A2686" t="str">
        <f t="shared" si="41"/>
        <v>43881Washington</v>
      </c>
      <c r="B2686" t="s">
        <v>147</v>
      </c>
      <c r="C2686" t="s">
        <v>148</v>
      </c>
      <c r="D2686" t="s">
        <v>110</v>
      </c>
      <c r="F2686" s="6">
        <v>43881</v>
      </c>
      <c r="G2686">
        <v>4</v>
      </c>
      <c r="H2686">
        <v>3</v>
      </c>
      <c r="I2686">
        <v>53</v>
      </c>
      <c r="J2686">
        <v>5</v>
      </c>
      <c r="K2686">
        <v>-2</v>
      </c>
      <c r="L2686">
        <v>0</v>
      </c>
      <c r="M2686" t="str">
        <f>VLOOKUP(D2686,StateLookup!A:A,1,FALSE)</f>
        <v>Washington</v>
      </c>
    </row>
    <row r="2687" spans="1:13" x14ac:dyDescent="0.25">
      <c r="A2687" t="str">
        <f t="shared" si="41"/>
        <v>43882Washington</v>
      </c>
      <c r="B2687" t="s">
        <v>147</v>
      </c>
      <c r="C2687" t="s">
        <v>148</v>
      </c>
      <c r="D2687" t="s">
        <v>110</v>
      </c>
      <c r="F2687" s="6">
        <v>43882</v>
      </c>
      <c r="G2687">
        <v>3</v>
      </c>
      <c r="H2687">
        <v>-1</v>
      </c>
      <c r="I2687">
        <v>55</v>
      </c>
      <c r="J2687">
        <v>4</v>
      </c>
      <c r="K2687">
        <v>-1</v>
      </c>
      <c r="L2687">
        <v>-1</v>
      </c>
      <c r="M2687" t="str">
        <f>VLOOKUP(D2687,StateLookup!A:A,1,FALSE)</f>
        <v>Washington</v>
      </c>
    </row>
    <row r="2688" spans="1:13" x14ac:dyDescent="0.25">
      <c r="A2688" t="str">
        <f t="shared" si="41"/>
        <v>43883Washington</v>
      </c>
      <c r="B2688" t="s">
        <v>147</v>
      </c>
      <c r="C2688" t="s">
        <v>148</v>
      </c>
      <c r="D2688" t="s">
        <v>110</v>
      </c>
      <c r="F2688" s="6">
        <v>43883</v>
      </c>
      <c r="G2688">
        <v>4</v>
      </c>
      <c r="H2688">
        <v>0</v>
      </c>
      <c r="I2688">
        <v>44</v>
      </c>
      <c r="J2688">
        <v>9</v>
      </c>
      <c r="K2688">
        <v>0</v>
      </c>
      <c r="L2688">
        <v>-1</v>
      </c>
      <c r="M2688" t="str">
        <f>VLOOKUP(D2688,StateLookup!A:A,1,FALSE)</f>
        <v>Washington</v>
      </c>
    </row>
    <row r="2689" spans="1:13" x14ac:dyDescent="0.25">
      <c r="A2689" t="str">
        <f t="shared" si="41"/>
        <v>43884Washington</v>
      </c>
      <c r="B2689" t="s">
        <v>147</v>
      </c>
      <c r="C2689" t="s">
        <v>148</v>
      </c>
      <c r="D2689" t="s">
        <v>110</v>
      </c>
      <c r="F2689" s="6">
        <v>43884</v>
      </c>
      <c r="G2689">
        <v>10</v>
      </c>
      <c r="H2689">
        <v>0</v>
      </c>
      <c r="I2689">
        <v>-11</v>
      </c>
      <c r="J2689">
        <v>3</v>
      </c>
      <c r="K2689">
        <v>1</v>
      </c>
      <c r="L2689">
        <v>0</v>
      </c>
      <c r="M2689" t="str">
        <f>VLOOKUP(D2689,StateLookup!A:A,1,FALSE)</f>
        <v>Washington</v>
      </c>
    </row>
    <row r="2690" spans="1:13" x14ac:dyDescent="0.25">
      <c r="A2690" t="str">
        <f t="shared" si="41"/>
        <v>43885Washington</v>
      </c>
      <c r="B2690" t="s">
        <v>147</v>
      </c>
      <c r="C2690" t="s">
        <v>148</v>
      </c>
      <c r="D2690" t="s">
        <v>110</v>
      </c>
      <c r="F2690" s="6">
        <v>43885</v>
      </c>
      <c r="G2690">
        <v>3</v>
      </c>
      <c r="H2690">
        <v>-1</v>
      </c>
      <c r="I2690">
        <v>15</v>
      </c>
      <c r="J2690">
        <v>3</v>
      </c>
      <c r="K2690">
        <v>4</v>
      </c>
      <c r="L2690">
        <v>-1</v>
      </c>
      <c r="M2690" t="str">
        <f>VLOOKUP(D2690,StateLookup!A:A,1,FALSE)</f>
        <v>Washington</v>
      </c>
    </row>
    <row r="2691" spans="1:13" x14ac:dyDescent="0.25">
      <c r="A2691" t="str">
        <f t="shared" ref="A2691:A2754" si="42">F2691&amp;D2691</f>
        <v>43886Washington</v>
      </c>
      <c r="B2691" t="s">
        <v>147</v>
      </c>
      <c r="C2691" t="s">
        <v>148</v>
      </c>
      <c r="D2691" t="s">
        <v>110</v>
      </c>
      <c r="F2691" s="6">
        <v>43886</v>
      </c>
      <c r="G2691">
        <v>6</v>
      </c>
      <c r="H2691">
        <v>1</v>
      </c>
      <c r="I2691">
        <v>36</v>
      </c>
      <c r="J2691">
        <v>5</v>
      </c>
      <c r="K2691">
        <v>2</v>
      </c>
      <c r="L2691">
        <v>0</v>
      </c>
      <c r="M2691" t="str">
        <f>VLOOKUP(D2691,StateLookup!A:A,1,FALSE)</f>
        <v>Washington</v>
      </c>
    </row>
    <row r="2692" spans="1:13" x14ac:dyDescent="0.25">
      <c r="A2692" t="str">
        <f t="shared" si="42"/>
        <v>43887Washington</v>
      </c>
      <c r="B2692" t="s">
        <v>147</v>
      </c>
      <c r="C2692" t="s">
        <v>148</v>
      </c>
      <c r="D2692" t="s">
        <v>110</v>
      </c>
      <c r="F2692" s="6">
        <v>43887</v>
      </c>
      <c r="G2692">
        <v>9</v>
      </c>
      <c r="H2692">
        <v>4</v>
      </c>
      <c r="I2692">
        <v>48</v>
      </c>
      <c r="J2692">
        <v>7</v>
      </c>
      <c r="K2692">
        <v>2</v>
      </c>
      <c r="L2692">
        <v>-1</v>
      </c>
      <c r="M2692" t="str">
        <f>VLOOKUP(D2692,StateLookup!A:A,1,FALSE)</f>
        <v>Washington</v>
      </c>
    </row>
    <row r="2693" spans="1:13" x14ac:dyDescent="0.25">
      <c r="A2693" t="str">
        <f t="shared" si="42"/>
        <v>43888Washington</v>
      </c>
      <c r="B2693" t="s">
        <v>147</v>
      </c>
      <c r="C2693" t="s">
        <v>148</v>
      </c>
      <c r="D2693" t="s">
        <v>110</v>
      </c>
      <c r="F2693" s="6">
        <v>43888</v>
      </c>
      <c r="G2693">
        <v>9</v>
      </c>
      <c r="H2693">
        <v>4</v>
      </c>
      <c r="I2693">
        <v>57</v>
      </c>
      <c r="J2693">
        <v>9</v>
      </c>
      <c r="K2693">
        <v>2</v>
      </c>
      <c r="L2693">
        <v>-1</v>
      </c>
      <c r="M2693" t="str">
        <f>VLOOKUP(D2693,StateLookup!A:A,1,FALSE)</f>
        <v>Washington</v>
      </c>
    </row>
    <row r="2694" spans="1:13" x14ac:dyDescent="0.25">
      <c r="A2694" t="str">
        <f t="shared" si="42"/>
        <v>43889Washington</v>
      </c>
      <c r="B2694" t="s">
        <v>147</v>
      </c>
      <c r="C2694" t="s">
        <v>148</v>
      </c>
      <c r="D2694" t="s">
        <v>110</v>
      </c>
      <c r="F2694" s="6">
        <v>43889</v>
      </c>
      <c r="G2694">
        <v>7</v>
      </c>
      <c r="H2694">
        <v>2</v>
      </c>
      <c r="I2694">
        <v>31</v>
      </c>
      <c r="J2694">
        <v>6</v>
      </c>
      <c r="K2694">
        <v>3</v>
      </c>
      <c r="L2694">
        <v>-2</v>
      </c>
      <c r="M2694" t="str">
        <f>VLOOKUP(D2694,StateLookup!A:A,1,FALSE)</f>
        <v>Washington</v>
      </c>
    </row>
    <row r="2695" spans="1:13" x14ac:dyDescent="0.25">
      <c r="A2695" t="str">
        <f t="shared" si="42"/>
        <v>43890Washington</v>
      </c>
      <c r="B2695" t="s">
        <v>147</v>
      </c>
      <c r="C2695" t="s">
        <v>148</v>
      </c>
      <c r="D2695" t="s">
        <v>110</v>
      </c>
      <c r="F2695" s="6">
        <v>43890</v>
      </c>
      <c r="G2695">
        <v>7</v>
      </c>
      <c r="H2695">
        <v>7</v>
      </c>
      <c r="I2695">
        <v>31</v>
      </c>
      <c r="J2695">
        <v>5</v>
      </c>
      <c r="K2695">
        <v>2</v>
      </c>
      <c r="L2695">
        <v>-1</v>
      </c>
      <c r="M2695" t="str">
        <f>VLOOKUP(D2695,StateLookup!A:A,1,FALSE)</f>
        <v>Washington</v>
      </c>
    </row>
    <row r="2696" spans="1:13" x14ac:dyDescent="0.25">
      <c r="A2696" t="str">
        <f t="shared" si="42"/>
        <v>43891Washington</v>
      </c>
      <c r="B2696" t="s">
        <v>147</v>
      </c>
      <c r="C2696" t="s">
        <v>148</v>
      </c>
      <c r="D2696" t="s">
        <v>110</v>
      </c>
      <c r="F2696" s="6">
        <v>43891</v>
      </c>
      <c r="G2696">
        <v>18</v>
      </c>
      <c r="H2696">
        <v>10</v>
      </c>
      <c r="I2696">
        <v>27</v>
      </c>
      <c r="J2696">
        <v>9</v>
      </c>
      <c r="K2696">
        <v>2</v>
      </c>
      <c r="L2696">
        <v>-1</v>
      </c>
      <c r="M2696" t="str">
        <f>VLOOKUP(D2696,StateLookup!A:A,1,FALSE)</f>
        <v>Washington</v>
      </c>
    </row>
    <row r="2697" spans="1:13" x14ac:dyDescent="0.25">
      <c r="A2697" t="str">
        <f t="shared" si="42"/>
        <v>43892Washington</v>
      </c>
      <c r="B2697" t="s">
        <v>147</v>
      </c>
      <c r="C2697" t="s">
        <v>148</v>
      </c>
      <c r="D2697" t="s">
        <v>110</v>
      </c>
      <c r="F2697" s="6">
        <v>43892</v>
      </c>
      <c r="G2697">
        <v>4</v>
      </c>
      <c r="H2697">
        <v>8</v>
      </c>
      <c r="I2697">
        <v>-7</v>
      </c>
      <c r="J2697">
        <v>-3</v>
      </c>
      <c r="K2697">
        <v>2</v>
      </c>
      <c r="L2697">
        <v>0</v>
      </c>
      <c r="M2697" t="str">
        <f>VLOOKUP(D2697,StateLookup!A:A,1,FALSE)</f>
        <v>Washington</v>
      </c>
    </row>
    <row r="2698" spans="1:13" x14ac:dyDescent="0.25">
      <c r="A2698" t="str">
        <f t="shared" si="42"/>
        <v>43893Washington</v>
      </c>
      <c r="B2698" t="s">
        <v>147</v>
      </c>
      <c r="C2698" t="s">
        <v>148</v>
      </c>
      <c r="D2698" t="s">
        <v>110</v>
      </c>
      <c r="F2698" s="6">
        <v>43893</v>
      </c>
      <c r="G2698">
        <v>6</v>
      </c>
      <c r="H2698">
        <v>11</v>
      </c>
      <c r="I2698">
        <v>23</v>
      </c>
      <c r="J2698">
        <v>-2</v>
      </c>
      <c r="K2698">
        <v>-1</v>
      </c>
      <c r="L2698">
        <v>1</v>
      </c>
      <c r="M2698" t="str">
        <f>VLOOKUP(D2698,StateLookup!A:A,1,FALSE)</f>
        <v>Washington</v>
      </c>
    </row>
    <row r="2699" spans="1:13" x14ac:dyDescent="0.25">
      <c r="A2699" t="str">
        <f t="shared" si="42"/>
        <v>43894Washington</v>
      </c>
      <c r="B2699" t="s">
        <v>147</v>
      </c>
      <c r="C2699" t="s">
        <v>148</v>
      </c>
      <c r="D2699" t="s">
        <v>110</v>
      </c>
      <c r="F2699" s="6">
        <v>43894</v>
      </c>
      <c r="G2699">
        <v>5</v>
      </c>
      <c r="H2699">
        <v>9</v>
      </c>
      <c r="I2699">
        <v>56</v>
      </c>
      <c r="J2699">
        <v>-2</v>
      </c>
      <c r="K2699">
        <v>-2</v>
      </c>
      <c r="L2699">
        <v>0</v>
      </c>
      <c r="M2699" t="str">
        <f>VLOOKUP(D2699,StateLookup!A:A,1,FALSE)</f>
        <v>Washington</v>
      </c>
    </row>
    <row r="2700" spans="1:13" x14ac:dyDescent="0.25">
      <c r="A2700" t="str">
        <f t="shared" si="42"/>
        <v>43895Washington</v>
      </c>
      <c r="B2700" t="s">
        <v>147</v>
      </c>
      <c r="C2700" t="s">
        <v>148</v>
      </c>
      <c r="D2700" t="s">
        <v>110</v>
      </c>
      <c r="F2700" s="6">
        <v>43895</v>
      </c>
      <c r="G2700">
        <v>2</v>
      </c>
      <c r="H2700">
        <v>7</v>
      </c>
      <c r="I2700">
        <v>21</v>
      </c>
      <c r="J2700">
        <v>-8</v>
      </c>
      <c r="K2700">
        <v>-6</v>
      </c>
      <c r="L2700">
        <v>2</v>
      </c>
      <c r="M2700" t="str">
        <f>VLOOKUP(D2700,StateLookup!A:A,1,FALSE)</f>
        <v>Washington</v>
      </c>
    </row>
    <row r="2701" spans="1:13" x14ac:dyDescent="0.25">
      <c r="A2701" t="str">
        <f t="shared" si="42"/>
        <v>43896Washington</v>
      </c>
      <c r="B2701" t="s">
        <v>147</v>
      </c>
      <c r="C2701" t="s">
        <v>148</v>
      </c>
      <c r="D2701" t="s">
        <v>110</v>
      </c>
      <c r="F2701" s="6">
        <v>43896</v>
      </c>
      <c r="G2701">
        <v>-2</v>
      </c>
      <c r="H2701">
        <v>2</v>
      </c>
      <c r="I2701">
        <v>13</v>
      </c>
      <c r="J2701">
        <v>-12</v>
      </c>
      <c r="K2701">
        <v>-8</v>
      </c>
      <c r="L2701">
        <v>3</v>
      </c>
      <c r="M2701" t="str">
        <f>VLOOKUP(D2701,StateLookup!A:A,1,FALSE)</f>
        <v>Washington</v>
      </c>
    </row>
    <row r="2702" spans="1:13" x14ac:dyDescent="0.25">
      <c r="A2702" t="str">
        <f t="shared" si="42"/>
        <v>43897Washington</v>
      </c>
      <c r="B2702" t="s">
        <v>147</v>
      </c>
      <c r="C2702" t="s">
        <v>148</v>
      </c>
      <c r="D2702" t="s">
        <v>110</v>
      </c>
      <c r="F2702" s="6">
        <v>43897</v>
      </c>
      <c r="G2702">
        <v>-3</v>
      </c>
      <c r="H2702">
        <v>1</v>
      </c>
      <c r="I2702">
        <v>18</v>
      </c>
      <c r="J2702">
        <v>-6</v>
      </c>
      <c r="K2702">
        <v>-1</v>
      </c>
      <c r="L2702">
        <v>1</v>
      </c>
      <c r="M2702" t="str">
        <f>VLOOKUP(D2702,StateLookup!A:A,1,FALSE)</f>
        <v>Washington</v>
      </c>
    </row>
    <row r="2703" spans="1:13" x14ac:dyDescent="0.25">
      <c r="A2703" t="str">
        <f t="shared" si="42"/>
        <v>43898Washington</v>
      </c>
      <c r="B2703" t="s">
        <v>147</v>
      </c>
      <c r="C2703" t="s">
        <v>148</v>
      </c>
      <c r="D2703" t="s">
        <v>110</v>
      </c>
      <c r="F2703" s="6">
        <v>43898</v>
      </c>
      <c r="G2703">
        <v>7</v>
      </c>
      <c r="H2703">
        <v>2</v>
      </c>
      <c r="I2703">
        <v>34</v>
      </c>
      <c r="J2703">
        <v>-5</v>
      </c>
      <c r="K2703">
        <v>-2</v>
      </c>
      <c r="L2703">
        <v>1</v>
      </c>
      <c r="M2703" t="str">
        <f>VLOOKUP(D2703,StateLookup!A:A,1,FALSE)</f>
        <v>Washington</v>
      </c>
    </row>
    <row r="2704" spans="1:13" x14ac:dyDescent="0.25">
      <c r="A2704" t="str">
        <f t="shared" si="42"/>
        <v>43899Washington</v>
      </c>
      <c r="B2704" t="s">
        <v>147</v>
      </c>
      <c r="C2704" t="s">
        <v>148</v>
      </c>
      <c r="D2704" t="s">
        <v>110</v>
      </c>
      <c r="F2704" s="6">
        <v>43899</v>
      </c>
      <c r="G2704">
        <v>2</v>
      </c>
      <c r="H2704">
        <v>3</v>
      </c>
      <c r="I2704">
        <v>49</v>
      </c>
      <c r="J2704">
        <v>-15</v>
      </c>
      <c r="K2704">
        <v>-8</v>
      </c>
      <c r="L2704">
        <v>3</v>
      </c>
      <c r="M2704" t="str">
        <f>VLOOKUP(D2704,StateLookup!A:A,1,FALSE)</f>
        <v>Washington</v>
      </c>
    </row>
    <row r="2705" spans="1:13" x14ac:dyDescent="0.25">
      <c r="A2705" t="str">
        <f t="shared" si="42"/>
        <v>43900Washington</v>
      </c>
      <c r="B2705" t="s">
        <v>147</v>
      </c>
      <c r="C2705" t="s">
        <v>148</v>
      </c>
      <c r="D2705" t="s">
        <v>110</v>
      </c>
      <c r="F2705" s="6">
        <v>43900</v>
      </c>
      <c r="G2705">
        <v>1</v>
      </c>
      <c r="H2705">
        <v>5</v>
      </c>
      <c r="I2705">
        <v>37</v>
      </c>
      <c r="J2705">
        <v>-15</v>
      </c>
      <c r="K2705">
        <v>-11</v>
      </c>
      <c r="L2705">
        <v>4</v>
      </c>
      <c r="M2705" t="str">
        <f>VLOOKUP(D2705,StateLookup!A:A,1,FALSE)</f>
        <v>Washington</v>
      </c>
    </row>
    <row r="2706" spans="1:13" x14ac:dyDescent="0.25">
      <c r="A2706" t="str">
        <f t="shared" si="42"/>
        <v>43901Washington</v>
      </c>
      <c r="B2706" t="s">
        <v>147</v>
      </c>
      <c r="C2706" t="s">
        <v>148</v>
      </c>
      <c r="D2706" t="s">
        <v>110</v>
      </c>
      <c r="F2706" s="6">
        <v>43901</v>
      </c>
      <c r="G2706">
        <v>1</v>
      </c>
      <c r="H2706">
        <v>9</v>
      </c>
      <c r="I2706">
        <v>46</v>
      </c>
      <c r="J2706">
        <v>-16</v>
      </c>
      <c r="K2706">
        <v>-11</v>
      </c>
      <c r="L2706">
        <v>4</v>
      </c>
      <c r="M2706" t="str">
        <f>VLOOKUP(D2706,StateLookup!A:A,1,FALSE)</f>
        <v>Washington</v>
      </c>
    </row>
    <row r="2707" spans="1:13" x14ac:dyDescent="0.25">
      <c r="A2707" t="str">
        <f t="shared" si="42"/>
        <v>43902Washington</v>
      </c>
      <c r="B2707" t="s">
        <v>147</v>
      </c>
      <c r="C2707" t="s">
        <v>148</v>
      </c>
      <c r="D2707" t="s">
        <v>110</v>
      </c>
      <c r="F2707" s="6">
        <v>43902</v>
      </c>
      <c r="G2707">
        <v>-1</v>
      </c>
      <c r="H2707">
        <v>15</v>
      </c>
      <c r="I2707">
        <v>39</v>
      </c>
      <c r="J2707">
        <v>-20</v>
      </c>
      <c r="K2707">
        <v>-14</v>
      </c>
      <c r="L2707">
        <v>5</v>
      </c>
      <c r="M2707" t="str">
        <f>VLOOKUP(D2707,StateLookup!A:A,1,FALSE)</f>
        <v>Washington</v>
      </c>
    </row>
    <row r="2708" spans="1:13" x14ac:dyDescent="0.25">
      <c r="A2708" t="str">
        <f t="shared" si="42"/>
        <v>43903Washington</v>
      </c>
      <c r="B2708" t="s">
        <v>147</v>
      </c>
      <c r="C2708" t="s">
        <v>148</v>
      </c>
      <c r="D2708" t="s">
        <v>110</v>
      </c>
      <c r="F2708" s="6">
        <v>43903</v>
      </c>
      <c r="G2708">
        <v>-9</v>
      </c>
      <c r="H2708">
        <v>17</v>
      </c>
      <c r="I2708">
        <v>-15</v>
      </c>
      <c r="J2708">
        <v>-28</v>
      </c>
      <c r="K2708">
        <v>-17</v>
      </c>
      <c r="L2708">
        <v>7</v>
      </c>
      <c r="M2708" t="str">
        <f>VLOOKUP(D2708,StateLookup!A:A,1,FALSE)</f>
        <v>Washington</v>
      </c>
    </row>
    <row r="2709" spans="1:13" x14ac:dyDescent="0.25">
      <c r="A2709" t="str">
        <f t="shared" si="42"/>
        <v>43904Washington</v>
      </c>
      <c r="B2709" t="s">
        <v>147</v>
      </c>
      <c r="C2709" t="s">
        <v>148</v>
      </c>
      <c r="D2709" t="s">
        <v>110</v>
      </c>
      <c r="F2709" s="6">
        <v>43904</v>
      </c>
      <c r="G2709">
        <v>-19</v>
      </c>
      <c r="H2709">
        <v>8</v>
      </c>
      <c r="I2709">
        <v>3</v>
      </c>
      <c r="J2709">
        <v>-22</v>
      </c>
      <c r="K2709">
        <v>-8</v>
      </c>
      <c r="L2709">
        <v>6</v>
      </c>
      <c r="M2709" t="str">
        <f>VLOOKUP(D2709,StateLookup!A:A,1,FALSE)</f>
        <v>Washington</v>
      </c>
    </row>
    <row r="2710" spans="1:13" x14ac:dyDescent="0.25">
      <c r="A2710" t="str">
        <f t="shared" si="42"/>
        <v>43905Washington</v>
      </c>
      <c r="B2710" t="s">
        <v>147</v>
      </c>
      <c r="C2710" t="s">
        <v>148</v>
      </c>
      <c r="D2710" t="s">
        <v>110</v>
      </c>
      <c r="F2710" s="6">
        <v>43905</v>
      </c>
      <c r="G2710">
        <v>-10</v>
      </c>
      <c r="H2710">
        <v>5</v>
      </c>
      <c r="I2710">
        <v>28</v>
      </c>
      <c r="J2710">
        <v>-22</v>
      </c>
      <c r="K2710">
        <v>-11</v>
      </c>
      <c r="L2710">
        <v>4</v>
      </c>
      <c r="M2710" t="str">
        <f>VLOOKUP(D2710,StateLookup!A:A,1,FALSE)</f>
        <v>Washington</v>
      </c>
    </row>
    <row r="2711" spans="1:13" x14ac:dyDescent="0.25">
      <c r="A2711" t="str">
        <f t="shared" si="42"/>
        <v>43906Washington</v>
      </c>
      <c r="B2711" t="s">
        <v>147</v>
      </c>
      <c r="C2711" t="s">
        <v>148</v>
      </c>
      <c r="D2711" t="s">
        <v>110</v>
      </c>
      <c r="F2711" s="6">
        <v>43906</v>
      </c>
      <c r="G2711">
        <v>-13</v>
      </c>
      <c r="H2711">
        <v>19</v>
      </c>
      <c r="I2711">
        <v>45</v>
      </c>
      <c r="J2711">
        <v>-31</v>
      </c>
      <c r="K2711">
        <v>-26</v>
      </c>
      <c r="L2711">
        <v>9</v>
      </c>
      <c r="M2711" t="str">
        <f>VLOOKUP(D2711,StateLookup!A:A,1,FALSE)</f>
        <v>Washington</v>
      </c>
    </row>
    <row r="2712" spans="1:13" x14ac:dyDescent="0.25">
      <c r="A2712" t="str">
        <f t="shared" si="42"/>
        <v>43907Washington</v>
      </c>
      <c r="B2712" t="s">
        <v>147</v>
      </c>
      <c r="C2712" t="s">
        <v>148</v>
      </c>
      <c r="D2712" t="s">
        <v>110</v>
      </c>
      <c r="F2712" s="6">
        <v>43907</v>
      </c>
      <c r="G2712">
        <v>-26</v>
      </c>
      <c r="H2712">
        <v>8</v>
      </c>
      <c r="I2712">
        <v>62</v>
      </c>
      <c r="J2712">
        <v>-33</v>
      </c>
      <c r="K2712">
        <v>-35</v>
      </c>
      <c r="L2712">
        <v>13</v>
      </c>
      <c r="M2712" t="str">
        <f>VLOOKUP(D2712,StateLookup!A:A,1,FALSE)</f>
        <v>Washington</v>
      </c>
    </row>
    <row r="2713" spans="1:13" x14ac:dyDescent="0.25">
      <c r="A2713" t="str">
        <f t="shared" si="42"/>
        <v>43908Washington</v>
      </c>
      <c r="B2713" t="s">
        <v>147</v>
      </c>
      <c r="C2713" t="s">
        <v>148</v>
      </c>
      <c r="D2713" t="s">
        <v>110</v>
      </c>
      <c r="F2713" s="6">
        <v>43908</v>
      </c>
      <c r="G2713">
        <v>-28</v>
      </c>
      <c r="H2713">
        <v>5</v>
      </c>
      <c r="I2713">
        <v>93</v>
      </c>
      <c r="J2713">
        <v>-36</v>
      </c>
      <c r="K2713">
        <v>-38</v>
      </c>
      <c r="L2713">
        <v>14</v>
      </c>
      <c r="M2713" t="str">
        <f>VLOOKUP(D2713,StateLookup!A:A,1,FALSE)</f>
        <v>Washington</v>
      </c>
    </row>
    <row r="2714" spans="1:13" x14ac:dyDescent="0.25">
      <c r="A2714" t="str">
        <f t="shared" si="42"/>
        <v>43909Washington</v>
      </c>
      <c r="B2714" t="s">
        <v>147</v>
      </c>
      <c r="C2714" t="s">
        <v>148</v>
      </c>
      <c r="D2714" t="s">
        <v>110</v>
      </c>
      <c r="F2714" s="6">
        <v>43909</v>
      </c>
      <c r="G2714">
        <v>-31</v>
      </c>
      <c r="H2714">
        <v>3</v>
      </c>
      <c r="I2714">
        <v>87</v>
      </c>
      <c r="J2714">
        <v>-41</v>
      </c>
      <c r="K2714">
        <v>-40</v>
      </c>
      <c r="L2714">
        <v>15</v>
      </c>
      <c r="M2714" t="str">
        <f>VLOOKUP(D2714,StateLookup!A:A,1,FALSE)</f>
        <v>Washington</v>
      </c>
    </row>
    <row r="2715" spans="1:13" x14ac:dyDescent="0.25">
      <c r="A2715" t="str">
        <f t="shared" si="42"/>
        <v>43910Washington</v>
      </c>
      <c r="B2715" t="s">
        <v>147</v>
      </c>
      <c r="C2715" t="s">
        <v>148</v>
      </c>
      <c r="D2715" t="s">
        <v>110</v>
      </c>
      <c r="F2715" s="6">
        <v>43910</v>
      </c>
      <c r="G2715">
        <v>-33</v>
      </c>
      <c r="H2715">
        <v>3</v>
      </c>
      <c r="I2715">
        <v>86</v>
      </c>
      <c r="J2715">
        <v>-42</v>
      </c>
      <c r="K2715">
        <v>-41</v>
      </c>
      <c r="L2715">
        <v>15</v>
      </c>
      <c r="M2715" t="str">
        <f>VLOOKUP(D2715,StateLookup!A:A,1,FALSE)</f>
        <v>Washington</v>
      </c>
    </row>
    <row r="2716" spans="1:13" x14ac:dyDescent="0.25">
      <c r="A2716" t="str">
        <f t="shared" si="42"/>
        <v>43911Washington</v>
      </c>
      <c r="B2716" t="s">
        <v>147</v>
      </c>
      <c r="C2716" t="s">
        <v>148</v>
      </c>
      <c r="D2716" t="s">
        <v>110</v>
      </c>
      <c r="F2716" s="6">
        <v>43911</v>
      </c>
      <c r="G2716">
        <v>-43</v>
      </c>
      <c r="H2716">
        <v>-9</v>
      </c>
      <c r="I2716">
        <v>75</v>
      </c>
      <c r="J2716">
        <v>-37</v>
      </c>
      <c r="K2716">
        <v>-28</v>
      </c>
      <c r="L2716">
        <v>10</v>
      </c>
      <c r="M2716" t="str">
        <f>VLOOKUP(D2716,StateLookup!A:A,1,FALSE)</f>
        <v>Washington</v>
      </c>
    </row>
    <row r="2717" spans="1:13" x14ac:dyDescent="0.25">
      <c r="A2717" t="str">
        <f t="shared" si="42"/>
        <v>43912Washington</v>
      </c>
      <c r="B2717" t="s">
        <v>147</v>
      </c>
      <c r="C2717" t="s">
        <v>148</v>
      </c>
      <c r="D2717" t="s">
        <v>110</v>
      </c>
      <c r="F2717" s="6">
        <v>43912</v>
      </c>
      <c r="G2717">
        <v>-38</v>
      </c>
      <c r="H2717">
        <v>-14</v>
      </c>
      <c r="I2717">
        <v>30</v>
      </c>
      <c r="J2717">
        <v>-44</v>
      </c>
      <c r="K2717">
        <v>-32</v>
      </c>
      <c r="L2717">
        <v>9</v>
      </c>
      <c r="M2717" t="str">
        <f>VLOOKUP(D2717,StateLookup!A:A,1,FALSE)</f>
        <v>Washington</v>
      </c>
    </row>
    <row r="2718" spans="1:13" x14ac:dyDescent="0.25">
      <c r="A2718" t="str">
        <f t="shared" si="42"/>
        <v>43913Washington</v>
      </c>
      <c r="B2718" t="s">
        <v>147</v>
      </c>
      <c r="C2718" t="s">
        <v>148</v>
      </c>
      <c r="D2718" t="s">
        <v>110</v>
      </c>
      <c r="F2718" s="6">
        <v>43913</v>
      </c>
      <c r="G2718">
        <v>-36</v>
      </c>
      <c r="H2718">
        <v>-9</v>
      </c>
      <c r="I2718">
        <v>-4</v>
      </c>
      <c r="J2718">
        <v>-50</v>
      </c>
      <c r="K2718">
        <v>-44</v>
      </c>
      <c r="L2718">
        <v>17</v>
      </c>
      <c r="M2718" t="str">
        <f>VLOOKUP(D2718,StateLookup!A:A,1,FALSE)</f>
        <v>Washington</v>
      </c>
    </row>
    <row r="2719" spans="1:13" x14ac:dyDescent="0.25">
      <c r="A2719" t="str">
        <f t="shared" si="42"/>
        <v>43914Washington</v>
      </c>
      <c r="B2719" t="s">
        <v>147</v>
      </c>
      <c r="C2719" t="s">
        <v>148</v>
      </c>
      <c r="D2719" t="s">
        <v>110</v>
      </c>
      <c r="F2719" s="6">
        <v>43914</v>
      </c>
      <c r="G2719">
        <v>-41</v>
      </c>
      <c r="H2719">
        <v>-13</v>
      </c>
      <c r="I2719">
        <v>-3</v>
      </c>
      <c r="J2719">
        <v>-52</v>
      </c>
      <c r="K2719">
        <v>-49</v>
      </c>
      <c r="L2719">
        <v>20</v>
      </c>
      <c r="M2719" t="str">
        <f>VLOOKUP(D2719,StateLookup!A:A,1,FALSE)</f>
        <v>Washington</v>
      </c>
    </row>
    <row r="2720" spans="1:13" x14ac:dyDescent="0.25">
      <c r="A2720" t="str">
        <f t="shared" si="42"/>
        <v>43915Washington</v>
      </c>
      <c r="B2720" t="s">
        <v>147</v>
      </c>
      <c r="C2720" t="s">
        <v>148</v>
      </c>
      <c r="D2720" t="s">
        <v>110</v>
      </c>
      <c r="F2720" s="6">
        <v>43915</v>
      </c>
      <c r="G2720">
        <v>-44</v>
      </c>
      <c r="H2720">
        <v>-16</v>
      </c>
      <c r="I2720">
        <v>7</v>
      </c>
      <c r="J2720">
        <v>-54</v>
      </c>
      <c r="K2720">
        <v>-52</v>
      </c>
      <c r="L2720">
        <v>21</v>
      </c>
      <c r="M2720" t="str">
        <f>VLOOKUP(D2720,StateLookup!A:A,1,FALSE)</f>
        <v>Washington</v>
      </c>
    </row>
    <row r="2721" spans="1:13" x14ac:dyDescent="0.25">
      <c r="A2721" t="str">
        <f t="shared" si="42"/>
        <v>43916Washington</v>
      </c>
      <c r="B2721" t="s">
        <v>147</v>
      </c>
      <c r="C2721" t="s">
        <v>148</v>
      </c>
      <c r="D2721" t="s">
        <v>110</v>
      </c>
      <c r="F2721" s="6">
        <v>43916</v>
      </c>
      <c r="G2721">
        <v>-49</v>
      </c>
      <c r="H2721">
        <v>-21</v>
      </c>
      <c r="I2721">
        <v>-15</v>
      </c>
      <c r="J2721">
        <v>-59</v>
      </c>
      <c r="K2721">
        <v>-56</v>
      </c>
      <c r="L2721">
        <v>23</v>
      </c>
      <c r="M2721" t="str">
        <f>VLOOKUP(D2721,StateLookup!A:A,1,FALSE)</f>
        <v>Washington</v>
      </c>
    </row>
    <row r="2722" spans="1:13" x14ac:dyDescent="0.25">
      <c r="A2722" t="str">
        <f t="shared" si="42"/>
        <v>43917Washington</v>
      </c>
      <c r="B2722" t="s">
        <v>147</v>
      </c>
      <c r="C2722" t="s">
        <v>148</v>
      </c>
      <c r="D2722" t="s">
        <v>110</v>
      </c>
      <c r="F2722" s="6">
        <v>43917</v>
      </c>
      <c r="G2722">
        <v>-51</v>
      </c>
      <c r="H2722">
        <v>-22</v>
      </c>
      <c r="I2722">
        <v>-19</v>
      </c>
      <c r="J2722">
        <v>-61</v>
      </c>
      <c r="K2722">
        <v>-56</v>
      </c>
      <c r="L2722">
        <v>24</v>
      </c>
      <c r="M2722" t="str">
        <f>VLOOKUP(D2722,StateLookup!A:A,1,FALSE)</f>
        <v>Washington</v>
      </c>
    </row>
    <row r="2723" spans="1:13" x14ac:dyDescent="0.25">
      <c r="A2723" t="str">
        <f t="shared" si="42"/>
        <v>43918Washington</v>
      </c>
      <c r="B2723" t="s">
        <v>147</v>
      </c>
      <c r="C2723" t="s">
        <v>148</v>
      </c>
      <c r="D2723" t="s">
        <v>110</v>
      </c>
      <c r="F2723" s="6">
        <v>43918</v>
      </c>
      <c r="G2723">
        <v>-55</v>
      </c>
      <c r="H2723">
        <v>-26</v>
      </c>
      <c r="I2723">
        <v>-26</v>
      </c>
      <c r="J2723">
        <v>-56</v>
      </c>
      <c r="K2723">
        <v>-40</v>
      </c>
      <c r="L2723">
        <v>16</v>
      </c>
      <c r="M2723" t="str">
        <f>VLOOKUP(D2723,StateLookup!A:A,1,FALSE)</f>
        <v>Washington</v>
      </c>
    </row>
    <row r="2724" spans="1:13" x14ac:dyDescent="0.25">
      <c r="A2724" t="str">
        <f t="shared" si="42"/>
        <v>43919Washington</v>
      </c>
      <c r="B2724" t="s">
        <v>147</v>
      </c>
      <c r="C2724" t="s">
        <v>148</v>
      </c>
      <c r="D2724" t="s">
        <v>110</v>
      </c>
      <c r="F2724" s="6">
        <v>43919</v>
      </c>
      <c r="G2724">
        <v>-48</v>
      </c>
      <c r="H2724">
        <v>-26</v>
      </c>
      <c r="I2724">
        <v>-11</v>
      </c>
      <c r="J2724">
        <v>-56</v>
      </c>
      <c r="K2724">
        <v>-41</v>
      </c>
      <c r="L2724">
        <v>13</v>
      </c>
      <c r="M2724" t="str">
        <f>VLOOKUP(D2724,StateLookup!A:A,1,FALSE)</f>
        <v>Washington</v>
      </c>
    </row>
    <row r="2725" spans="1:13" x14ac:dyDescent="0.25">
      <c r="A2725" t="str">
        <f t="shared" si="42"/>
        <v>43920Washington</v>
      </c>
      <c r="B2725" t="s">
        <v>147</v>
      </c>
      <c r="C2725" t="s">
        <v>148</v>
      </c>
      <c r="D2725" t="s">
        <v>110</v>
      </c>
      <c r="F2725" s="6">
        <v>43920</v>
      </c>
      <c r="G2725">
        <v>-45</v>
      </c>
      <c r="H2725">
        <v>-23</v>
      </c>
      <c r="I2725">
        <v>-26</v>
      </c>
      <c r="J2725">
        <v>-60</v>
      </c>
      <c r="K2725">
        <v>-56</v>
      </c>
      <c r="L2725">
        <v>21</v>
      </c>
      <c r="M2725" t="str">
        <f>VLOOKUP(D2725,StateLookup!A:A,1,FALSE)</f>
        <v>Washington</v>
      </c>
    </row>
    <row r="2726" spans="1:13" x14ac:dyDescent="0.25">
      <c r="A2726" t="str">
        <f t="shared" si="42"/>
        <v>43921Washington</v>
      </c>
      <c r="B2726" t="s">
        <v>147</v>
      </c>
      <c r="C2726" t="s">
        <v>148</v>
      </c>
      <c r="D2726" t="s">
        <v>110</v>
      </c>
      <c r="F2726" s="6">
        <v>43921</v>
      </c>
      <c r="G2726">
        <v>-42</v>
      </c>
      <c r="H2726">
        <v>-18</v>
      </c>
      <c r="I2726">
        <v>-1</v>
      </c>
      <c r="J2726">
        <v>-58</v>
      </c>
      <c r="K2726">
        <v>-58</v>
      </c>
      <c r="L2726">
        <v>23</v>
      </c>
      <c r="M2726" t="str">
        <f>VLOOKUP(D2726,StateLookup!A:A,1,FALSE)</f>
        <v>Washington</v>
      </c>
    </row>
    <row r="2727" spans="1:13" x14ac:dyDescent="0.25">
      <c r="A2727" t="str">
        <f t="shared" si="42"/>
        <v>43922Washington</v>
      </c>
      <c r="B2727" t="s">
        <v>147</v>
      </c>
      <c r="C2727" t="s">
        <v>148</v>
      </c>
      <c r="D2727" t="s">
        <v>110</v>
      </c>
      <c r="F2727" s="6">
        <v>43922</v>
      </c>
      <c r="G2727">
        <v>-40</v>
      </c>
      <c r="H2727">
        <v>-12</v>
      </c>
      <c r="I2727">
        <v>18</v>
      </c>
      <c r="J2727">
        <v>-56</v>
      </c>
      <c r="K2727">
        <v>-58</v>
      </c>
      <c r="L2727">
        <v>22</v>
      </c>
      <c r="M2727" t="str">
        <f>VLOOKUP(D2727,StateLookup!A:A,1,FALSE)</f>
        <v>Washington</v>
      </c>
    </row>
    <row r="2728" spans="1:13" x14ac:dyDescent="0.25">
      <c r="A2728" t="str">
        <f t="shared" si="42"/>
        <v>43923Washington</v>
      </c>
      <c r="B2728" t="s">
        <v>147</v>
      </c>
      <c r="C2728" t="s">
        <v>148</v>
      </c>
      <c r="D2728" t="s">
        <v>110</v>
      </c>
      <c r="F2728" s="6">
        <v>43923</v>
      </c>
      <c r="G2728">
        <v>-44</v>
      </c>
      <c r="H2728">
        <v>-16</v>
      </c>
      <c r="I2728">
        <v>-1</v>
      </c>
      <c r="J2728">
        <v>-59</v>
      </c>
      <c r="K2728">
        <v>-58</v>
      </c>
      <c r="L2728">
        <v>23</v>
      </c>
      <c r="M2728" t="str">
        <f>VLOOKUP(D2728,StateLookup!A:A,1,FALSE)</f>
        <v>Washington</v>
      </c>
    </row>
    <row r="2729" spans="1:13" x14ac:dyDescent="0.25">
      <c r="A2729" t="str">
        <f t="shared" si="42"/>
        <v>43924Washington</v>
      </c>
      <c r="B2729" t="s">
        <v>147</v>
      </c>
      <c r="C2729" t="s">
        <v>148</v>
      </c>
      <c r="D2729" t="s">
        <v>110</v>
      </c>
      <c r="F2729" s="6">
        <v>43924</v>
      </c>
      <c r="G2729">
        <v>-45</v>
      </c>
      <c r="H2729">
        <v>-15</v>
      </c>
      <c r="I2729">
        <v>-12</v>
      </c>
      <c r="J2729">
        <v>-60</v>
      </c>
      <c r="K2729">
        <v>-57</v>
      </c>
      <c r="L2729">
        <v>23</v>
      </c>
      <c r="M2729" t="str">
        <f>VLOOKUP(D2729,StateLookup!A:A,1,FALSE)</f>
        <v>Washington</v>
      </c>
    </row>
    <row r="2730" spans="1:13" x14ac:dyDescent="0.25">
      <c r="A2730" t="str">
        <f t="shared" si="42"/>
        <v>43925Washington</v>
      </c>
      <c r="B2730" t="s">
        <v>147</v>
      </c>
      <c r="C2730" t="s">
        <v>148</v>
      </c>
      <c r="D2730" t="s">
        <v>110</v>
      </c>
      <c r="F2730" s="6">
        <v>43925</v>
      </c>
      <c r="G2730">
        <v>-50</v>
      </c>
      <c r="H2730">
        <v>-19</v>
      </c>
      <c r="I2730">
        <v>5</v>
      </c>
      <c r="J2730">
        <v>-53</v>
      </c>
      <c r="K2730">
        <v>-41</v>
      </c>
      <c r="L2730">
        <v>14</v>
      </c>
      <c r="M2730" t="str">
        <f>VLOOKUP(D2730,StateLookup!A:A,1,FALSE)</f>
        <v>Washington</v>
      </c>
    </row>
    <row r="2731" spans="1:13" x14ac:dyDescent="0.25">
      <c r="A2731" t="str">
        <f t="shared" si="42"/>
        <v>43926Washington</v>
      </c>
      <c r="B2731" t="s">
        <v>147</v>
      </c>
      <c r="C2731" t="s">
        <v>148</v>
      </c>
      <c r="D2731" t="s">
        <v>110</v>
      </c>
      <c r="F2731" s="6">
        <v>43926</v>
      </c>
      <c r="G2731">
        <v>-46</v>
      </c>
      <c r="H2731">
        <v>-21</v>
      </c>
      <c r="I2731">
        <v>-11</v>
      </c>
      <c r="J2731">
        <v>-56</v>
      </c>
      <c r="K2731">
        <v>-42</v>
      </c>
      <c r="L2731">
        <v>12</v>
      </c>
      <c r="M2731" t="str">
        <f>VLOOKUP(D2731,StateLookup!A:A,1,FALSE)</f>
        <v>Washington</v>
      </c>
    </row>
    <row r="2732" spans="1:13" x14ac:dyDescent="0.25">
      <c r="A2732" t="str">
        <f t="shared" si="42"/>
        <v>43927Washington</v>
      </c>
      <c r="B2732" t="s">
        <v>147</v>
      </c>
      <c r="C2732" t="s">
        <v>148</v>
      </c>
      <c r="D2732" t="s">
        <v>110</v>
      </c>
      <c r="F2732" s="6">
        <v>43927</v>
      </c>
      <c r="G2732">
        <v>-40</v>
      </c>
      <c r="H2732">
        <v>-16</v>
      </c>
      <c r="I2732">
        <v>24</v>
      </c>
      <c r="J2732">
        <v>-57</v>
      </c>
      <c r="K2732">
        <v>-56</v>
      </c>
      <c r="L2732">
        <v>20</v>
      </c>
      <c r="M2732" t="str">
        <f>VLOOKUP(D2732,StateLookup!A:A,1,FALSE)</f>
        <v>Washington</v>
      </c>
    </row>
    <row r="2733" spans="1:13" x14ac:dyDescent="0.25">
      <c r="A2733" t="str">
        <f t="shared" si="42"/>
        <v>43928Washington</v>
      </c>
      <c r="B2733" t="s">
        <v>147</v>
      </c>
      <c r="C2733" t="s">
        <v>148</v>
      </c>
      <c r="D2733" t="s">
        <v>110</v>
      </c>
      <c r="F2733" s="6">
        <v>43928</v>
      </c>
      <c r="G2733">
        <v>-40</v>
      </c>
      <c r="H2733">
        <v>-15</v>
      </c>
      <c r="I2733">
        <v>37</v>
      </c>
      <c r="J2733">
        <v>-56</v>
      </c>
      <c r="K2733">
        <v>-58</v>
      </c>
      <c r="L2733">
        <v>22</v>
      </c>
      <c r="M2733" t="str">
        <f>VLOOKUP(D2733,StateLookup!A:A,1,FALSE)</f>
        <v>Washington</v>
      </c>
    </row>
    <row r="2734" spans="1:13" x14ac:dyDescent="0.25">
      <c r="A2734" t="str">
        <f t="shared" si="42"/>
        <v>43929Washington</v>
      </c>
      <c r="B2734" t="s">
        <v>147</v>
      </c>
      <c r="C2734" t="s">
        <v>148</v>
      </c>
      <c r="D2734" t="s">
        <v>110</v>
      </c>
      <c r="F2734" s="6">
        <v>43929</v>
      </c>
      <c r="G2734">
        <v>-40</v>
      </c>
      <c r="H2734">
        <v>-12</v>
      </c>
      <c r="I2734">
        <v>51</v>
      </c>
      <c r="J2734">
        <v>-55</v>
      </c>
      <c r="K2734">
        <v>-58</v>
      </c>
      <c r="L2734">
        <v>21</v>
      </c>
      <c r="M2734" t="str">
        <f>VLOOKUP(D2734,StateLookup!A:A,1,FALSE)</f>
        <v>Washington</v>
      </c>
    </row>
    <row r="2735" spans="1:13" x14ac:dyDescent="0.25">
      <c r="A2735" t="str">
        <f t="shared" si="42"/>
        <v>43930Washington</v>
      </c>
      <c r="B2735" t="s">
        <v>147</v>
      </c>
      <c r="C2735" t="s">
        <v>148</v>
      </c>
      <c r="D2735" t="s">
        <v>110</v>
      </c>
      <c r="F2735" s="6">
        <v>43930</v>
      </c>
      <c r="G2735">
        <v>-40</v>
      </c>
      <c r="H2735">
        <v>-11</v>
      </c>
      <c r="I2735">
        <v>49</v>
      </c>
      <c r="J2735">
        <v>-56</v>
      </c>
      <c r="K2735">
        <v>-58</v>
      </c>
      <c r="L2735">
        <v>22</v>
      </c>
      <c r="M2735" t="str">
        <f>VLOOKUP(D2735,StateLookup!A:A,1,FALSE)</f>
        <v>Washington</v>
      </c>
    </row>
    <row r="2736" spans="1:13" x14ac:dyDescent="0.25">
      <c r="A2736" t="str">
        <f t="shared" si="42"/>
        <v>43931Washington</v>
      </c>
      <c r="B2736" t="s">
        <v>147</v>
      </c>
      <c r="C2736" t="s">
        <v>148</v>
      </c>
      <c r="D2736" t="s">
        <v>110</v>
      </c>
      <c r="F2736" s="6">
        <v>43931</v>
      </c>
      <c r="G2736">
        <v>-42</v>
      </c>
      <c r="H2736">
        <v>-11</v>
      </c>
      <c r="I2736">
        <v>36</v>
      </c>
      <c r="J2736">
        <v>-56</v>
      </c>
      <c r="K2736">
        <v>-58</v>
      </c>
      <c r="L2736">
        <v>22</v>
      </c>
      <c r="M2736" t="str">
        <f>VLOOKUP(D2736,StateLookup!A:A,1,FALSE)</f>
        <v>Washington</v>
      </c>
    </row>
    <row r="2737" spans="1:13" x14ac:dyDescent="0.25">
      <c r="A2737" t="str">
        <f t="shared" si="42"/>
        <v>43932Washington</v>
      </c>
      <c r="B2737" t="s">
        <v>147</v>
      </c>
      <c r="C2737" t="s">
        <v>148</v>
      </c>
      <c r="D2737" t="s">
        <v>110</v>
      </c>
      <c r="F2737" s="6">
        <v>43932</v>
      </c>
      <c r="G2737">
        <v>-47</v>
      </c>
      <c r="H2737">
        <v>-10</v>
      </c>
      <c r="I2737">
        <v>3</v>
      </c>
      <c r="J2737">
        <v>-50</v>
      </c>
      <c r="K2737">
        <v>-41</v>
      </c>
      <c r="L2737">
        <v>14</v>
      </c>
      <c r="M2737" t="str">
        <f>VLOOKUP(D2737,StateLookup!A:A,1,FALSE)</f>
        <v>Washington</v>
      </c>
    </row>
    <row r="2738" spans="1:13" x14ac:dyDescent="0.25">
      <c r="A2738" t="str">
        <f t="shared" si="42"/>
        <v>43876West Virginia</v>
      </c>
      <c r="B2738" t="s">
        <v>147</v>
      </c>
      <c r="C2738" t="s">
        <v>148</v>
      </c>
      <c r="D2738" t="s">
        <v>111</v>
      </c>
      <c r="F2738" s="6">
        <v>43876</v>
      </c>
      <c r="G2738">
        <v>7</v>
      </c>
      <c r="H2738">
        <v>-3</v>
      </c>
      <c r="I2738">
        <v>17</v>
      </c>
      <c r="J2738">
        <v>0</v>
      </c>
      <c r="K2738">
        <v>0</v>
      </c>
      <c r="L2738">
        <v>0</v>
      </c>
      <c r="M2738" t="str">
        <f>VLOOKUP(D2738,StateLookup!A:A,1,FALSE)</f>
        <v>West Virginia</v>
      </c>
    </row>
    <row r="2739" spans="1:13" x14ac:dyDescent="0.25">
      <c r="A2739" t="str">
        <f t="shared" si="42"/>
        <v>43877West Virginia</v>
      </c>
      <c r="B2739" t="s">
        <v>147</v>
      </c>
      <c r="C2739" t="s">
        <v>148</v>
      </c>
      <c r="D2739" t="s">
        <v>111</v>
      </c>
      <c r="F2739" s="6">
        <v>43877</v>
      </c>
      <c r="G2739">
        <v>7</v>
      </c>
      <c r="H2739">
        <v>1</v>
      </c>
      <c r="I2739">
        <v>28</v>
      </c>
      <c r="J2739">
        <v>3</v>
      </c>
      <c r="K2739">
        <v>1</v>
      </c>
      <c r="L2739">
        <v>0</v>
      </c>
      <c r="M2739" t="str">
        <f>VLOOKUP(D2739,StateLookup!A:A,1,FALSE)</f>
        <v>West Virginia</v>
      </c>
    </row>
    <row r="2740" spans="1:13" x14ac:dyDescent="0.25">
      <c r="A2740" t="str">
        <f t="shared" si="42"/>
        <v>43878West Virginia</v>
      </c>
      <c r="B2740" t="s">
        <v>147</v>
      </c>
      <c r="C2740" t="s">
        <v>148</v>
      </c>
      <c r="D2740" t="s">
        <v>111</v>
      </c>
      <c r="F2740" s="6">
        <v>43878</v>
      </c>
      <c r="G2740">
        <v>5</v>
      </c>
      <c r="H2740">
        <v>-2</v>
      </c>
      <c r="I2740">
        <v>14</v>
      </c>
      <c r="J2740">
        <v>3</v>
      </c>
      <c r="K2740">
        <v>-15</v>
      </c>
      <c r="L2740">
        <v>4</v>
      </c>
      <c r="M2740" t="str">
        <f>VLOOKUP(D2740,StateLookup!A:A,1,FALSE)</f>
        <v>West Virginia</v>
      </c>
    </row>
    <row r="2741" spans="1:13" x14ac:dyDescent="0.25">
      <c r="A2741" t="str">
        <f t="shared" si="42"/>
        <v>43879West Virginia</v>
      </c>
      <c r="B2741" t="s">
        <v>147</v>
      </c>
      <c r="C2741" t="s">
        <v>148</v>
      </c>
      <c r="D2741" t="s">
        <v>111</v>
      </c>
      <c r="F2741" s="6">
        <v>43879</v>
      </c>
      <c r="G2741">
        <v>3</v>
      </c>
      <c r="H2741">
        <v>-1</v>
      </c>
      <c r="I2741">
        <v>5</v>
      </c>
      <c r="J2741">
        <v>5</v>
      </c>
      <c r="K2741">
        <v>1</v>
      </c>
      <c r="L2741">
        <v>0</v>
      </c>
      <c r="M2741" t="str">
        <f>VLOOKUP(D2741,StateLookup!A:A,1,FALSE)</f>
        <v>West Virginia</v>
      </c>
    </row>
    <row r="2742" spans="1:13" x14ac:dyDescent="0.25">
      <c r="A2742" t="str">
        <f t="shared" si="42"/>
        <v>43880West Virginia</v>
      </c>
      <c r="B2742" t="s">
        <v>147</v>
      </c>
      <c r="C2742" t="s">
        <v>148</v>
      </c>
      <c r="D2742" t="s">
        <v>111</v>
      </c>
      <c r="F2742" s="6">
        <v>43880</v>
      </c>
      <c r="G2742">
        <v>4</v>
      </c>
      <c r="H2742">
        <v>-3</v>
      </c>
      <c r="I2742">
        <v>11</v>
      </c>
      <c r="J2742">
        <v>2</v>
      </c>
      <c r="K2742">
        <v>1</v>
      </c>
      <c r="L2742">
        <v>0</v>
      </c>
      <c r="M2742" t="str">
        <f>VLOOKUP(D2742,StateLookup!A:A,1,FALSE)</f>
        <v>West Virginia</v>
      </c>
    </row>
    <row r="2743" spans="1:13" x14ac:dyDescent="0.25">
      <c r="A2743" t="str">
        <f t="shared" si="42"/>
        <v>43881West Virginia</v>
      </c>
      <c r="B2743" t="s">
        <v>147</v>
      </c>
      <c r="C2743" t="s">
        <v>148</v>
      </c>
      <c r="D2743" t="s">
        <v>111</v>
      </c>
      <c r="F2743" s="6">
        <v>43881</v>
      </c>
      <c r="G2743">
        <v>2</v>
      </c>
      <c r="H2743">
        <v>-3</v>
      </c>
      <c r="I2743">
        <v>0</v>
      </c>
      <c r="J2743">
        <v>2</v>
      </c>
      <c r="K2743">
        <v>2</v>
      </c>
      <c r="L2743">
        <v>1</v>
      </c>
      <c r="M2743" t="str">
        <f>VLOOKUP(D2743,StateLookup!A:A,1,FALSE)</f>
        <v>West Virginia</v>
      </c>
    </row>
    <row r="2744" spans="1:13" x14ac:dyDescent="0.25">
      <c r="A2744" t="str">
        <f t="shared" si="42"/>
        <v>43882West Virginia</v>
      </c>
      <c r="B2744" t="s">
        <v>147</v>
      </c>
      <c r="C2744" t="s">
        <v>148</v>
      </c>
      <c r="D2744" t="s">
        <v>111</v>
      </c>
      <c r="F2744" s="6">
        <v>43882</v>
      </c>
      <c r="G2744">
        <v>0</v>
      </c>
      <c r="H2744">
        <v>-7</v>
      </c>
      <c r="I2744">
        <v>3</v>
      </c>
      <c r="J2744">
        <v>-2</v>
      </c>
      <c r="K2744">
        <v>2</v>
      </c>
      <c r="L2744">
        <v>1</v>
      </c>
      <c r="M2744" t="str">
        <f>VLOOKUP(D2744,StateLookup!A:A,1,FALSE)</f>
        <v>West Virginia</v>
      </c>
    </row>
    <row r="2745" spans="1:13" x14ac:dyDescent="0.25">
      <c r="A2745" t="str">
        <f t="shared" si="42"/>
        <v>43883West Virginia</v>
      </c>
      <c r="B2745" t="s">
        <v>147</v>
      </c>
      <c r="C2745" t="s">
        <v>148</v>
      </c>
      <c r="D2745" t="s">
        <v>111</v>
      </c>
      <c r="F2745" s="6">
        <v>43883</v>
      </c>
      <c r="G2745">
        <v>8</v>
      </c>
      <c r="H2745">
        <v>0</v>
      </c>
      <c r="I2745">
        <v>42</v>
      </c>
      <c r="J2745">
        <v>3</v>
      </c>
      <c r="K2745">
        <v>3</v>
      </c>
      <c r="L2745">
        <v>-1</v>
      </c>
      <c r="M2745" t="str">
        <f>VLOOKUP(D2745,StateLookup!A:A,1,FALSE)</f>
        <v>West Virginia</v>
      </c>
    </row>
    <row r="2746" spans="1:13" x14ac:dyDescent="0.25">
      <c r="A2746" t="str">
        <f t="shared" si="42"/>
        <v>43884West Virginia</v>
      </c>
      <c r="B2746" t="s">
        <v>147</v>
      </c>
      <c r="C2746" t="s">
        <v>148</v>
      </c>
      <c r="D2746" t="s">
        <v>111</v>
      </c>
      <c r="F2746" s="6">
        <v>43884</v>
      </c>
      <c r="G2746">
        <v>8</v>
      </c>
      <c r="H2746">
        <v>4</v>
      </c>
      <c r="I2746">
        <v>50</v>
      </c>
      <c r="J2746">
        <v>9</v>
      </c>
      <c r="K2746">
        <v>3</v>
      </c>
      <c r="L2746">
        <v>-1</v>
      </c>
      <c r="M2746" t="str">
        <f>VLOOKUP(D2746,StateLookup!A:A,1,FALSE)</f>
        <v>West Virginia</v>
      </c>
    </row>
    <row r="2747" spans="1:13" x14ac:dyDescent="0.25">
      <c r="A2747" t="str">
        <f t="shared" si="42"/>
        <v>43885West Virginia</v>
      </c>
      <c r="B2747" t="s">
        <v>147</v>
      </c>
      <c r="C2747" t="s">
        <v>148</v>
      </c>
      <c r="D2747" t="s">
        <v>111</v>
      </c>
      <c r="F2747" s="6">
        <v>43885</v>
      </c>
      <c r="G2747">
        <v>4</v>
      </c>
      <c r="H2747">
        <v>-1</v>
      </c>
      <c r="I2747">
        <v>4</v>
      </c>
      <c r="J2747">
        <v>4</v>
      </c>
      <c r="K2747">
        <v>2</v>
      </c>
      <c r="L2747">
        <v>1</v>
      </c>
      <c r="M2747" t="str">
        <f>VLOOKUP(D2747,StateLookup!A:A,1,FALSE)</f>
        <v>West Virginia</v>
      </c>
    </row>
    <row r="2748" spans="1:13" x14ac:dyDescent="0.25">
      <c r="A2748" t="str">
        <f t="shared" si="42"/>
        <v>43886West Virginia</v>
      </c>
      <c r="B2748" t="s">
        <v>147</v>
      </c>
      <c r="C2748" t="s">
        <v>148</v>
      </c>
      <c r="D2748" t="s">
        <v>111</v>
      </c>
      <c r="F2748" s="6">
        <v>43886</v>
      </c>
      <c r="G2748">
        <v>10</v>
      </c>
      <c r="H2748">
        <v>2</v>
      </c>
      <c r="I2748">
        <v>10</v>
      </c>
      <c r="J2748">
        <v>3</v>
      </c>
      <c r="K2748">
        <v>2</v>
      </c>
      <c r="L2748">
        <v>0</v>
      </c>
      <c r="M2748" t="str">
        <f>VLOOKUP(D2748,StateLookup!A:A,1,FALSE)</f>
        <v>West Virginia</v>
      </c>
    </row>
    <row r="2749" spans="1:13" x14ac:dyDescent="0.25">
      <c r="A2749" t="str">
        <f t="shared" si="42"/>
        <v>43887West Virginia</v>
      </c>
      <c r="B2749" t="s">
        <v>147</v>
      </c>
      <c r="C2749" t="s">
        <v>148</v>
      </c>
      <c r="D2749" t="s">
        <v>111</v>
      </c>
      <c r="F2749" s="6">
        <v>43887</v>
      </c>
      <c r="G2749">
        <v>14</v>
      </c>
      <c r="H2749">
        <v>3</v>
      </c>
      <c r="I2749">
        <v>7</v>
      </c>
      <c r="J2749">
        <v>5</v>
      </c>
      <c r="K2749">
        <v>2</v>
      </c>
      <c r="L2749">
        <v>-1</v>
      </c>
      <c r="M2749" t="str">
        <f>VLOOKUP(D2749,StateLookup!A:A,1,FALSE)</f>
        <v>West Virginia</v>
      </c>
    </row>
    <row r="2750" spans="1:13" x14ac:dyDescent="0.25">
      <c r="A2750" t="str">
        <f t="shared" si="42"/>
        <v>43888West Virginia</v>
      </c>
      <c r="B2750" t="s">
        <v>147</v>
      </c>
      <c r="C2750" t="s">
        <v>148</v>
      </c>
      <c r="D2750" t="s">
        <v>111</v>
      </c>
      <c r="F2750" s="6">
        <v>43888</v>
      </c>
      <c r="G2750">
        <v>5</v>
      </c>
      <c r="H2750">
        <v>-3</v>
      </c>
      <c r="I2750">
        <v>-8</v>
      </c>
      <c r="J2750">
        <v>3</v>
      </c>
      <c r="K2750">
        <v>-3</v>
      </c>
      <c r="L2750">
        <v>2</v>
      </c>
      <c r="M2750" t="str">
        <f>VLOOKUP(D2750,StateLookup!A:A,1,FALSE)</f>
        <v>West Virginia</v>
      </c>
    </row>
    <row r="2751" spans="1:13" x14ac:dyDescent="0.25">
      <c r="A2751" t="str">
        <f t="shared" si="42"/>
        <v>43889West Virginia</v>
      </c>
      <c r="B2751" t="s">
        <v>147</v>
      </c>
      <c r="C2751" t="s">
        <v>148</v>
      </c>
      <c r="D2751" t="s">
        <v>111</v>
      </c>
      <c r="F2751" s="6">
        <v>43889</v>
      </c>
      <c r="G2751">
        <v>8</v>
      </c>
      <c r="H2751">
        <v>0</v>
      </c>
      <c r="I2751">
        <v>-3</v>
      </c>
      <c r="J2751">
        <v>3</v>
      </c>
      <c r="K2751">
        <v>-1</v>
      </c>
      <c r="L2751">
        <v>1</v>
      </c>
      <c r="M2751" t="str">
        <f>VLOOKUP(D2751,StateLookup!A:A,1,FALSE)</f>
        <v>West Virginia</v>
      </c>
    </row>
    <row r="2752" spans="1:13" x14ac:dyDescent="0.25">
      <c r="A2752" t="str">
        <f t="shared" si="42"/>
        <v>43890West Virginia</v>
      </c>
      <c r="B2752" t="s">
        <v>147</v>
      </c>
      <c r="C2752" t="s">
        <v>148</v>
      </c>
      <c r="D2752" t="s">
        <v>111</v>
      </c>
      <c r="F2752" s="6">
        <v>43890</v>
      </c>
      <c r="G2752">
        <v>13</v>
      </c>
      <c r="H2752">
        <v>3</v>
      </c>
      <c r="I2752">
        <v>5</v>
      </c>
      <c r="J2752">
        <v>7</v>
      </c>
      <c r="K2752">
        <v>2</v>
      </c>
      <c r="L2752">
        <v>-1</v>
      </c>
      <c r="M2752" t="str">
        <f>VLOOKUP(D2752,StateLookup!A:A,1,FALSE)</f>
        <v>West Virginia</v>
      </c>
    </row>
    <row r="2753" spans="1:13" x14ac:dyDescent="0.25">
      <c r="A2753" t="str">
        <f t="shared" si="42"/>
        <v>43891West Virginia</v>
      </c>
      <c r="B2753" t="s">
        <v>147</v>
      </c>
      <c r="C2753" t="s">
        <v>148</v>
      </c>
      <c r="D2753" t="s">
        <v>111</v>
      </c>
      <c r="F2753" s="6">
        <v>43891</v>
      </c>
      <c r="G2753">
        <v>22</v>
      </c>
      <c r="H2753">
        <v>13</v>
      </c>
      <c r="I2753">
        <v>40</v>
      </c>
      <c r="J2753">
        <v>18</v>
      </c>
      <c r="K2753">
        <v>4</v>
      </c>
      <c r="L2753">
        <v>-2</v>
      </c>
      <c r="M2753" t="str">
        <f>VLOOKUP(D2753,StateLookup!A:A,1,FALSE)</f>
        <v>West Virginia</v>
      </c>
    </row>
    <row r="2754" spans="1:13" x14ac:dyDescent="0.25">
      <c r="A2754" t="str">
        <f t="shared" si="42"/>
        <v>43892West Virginia</v>
      </c>
      <c r="B2754" t="s">
        <v>147</v>
      </c>
      <c r="C2754" t="s">
        <v>148</v>
      </c>
      <c r="D2754" t="s">
        <v>111</v>
      </c>
      <c r="F2754" s="6">
        <v>43892</v>
      </c>
      <c r="G2754">
        <v>12</v>
      </c>
      <c r="H2754">
        <v>4</v>
      </c>
      <c r="I2754">
        <v>1</v>
      </c>
      <c r="J2754">
        <v>5</v>
      </c>
      <c r="K2754">
        <v>2</v>
      </c>
      <c r="L2754">
        <v>1</v>
      </c>
      <c r="M2754" t="str">
        <f>VLOOKUP(D2754,StateLookup!A:A,1,FALSE)</f>
        <v>West Virginia</v>
      </c>
    </row>
    <row r="2755" spans="1:13" x14ac:dyDescent="0.25">
      <c r="A2755" t="str">
        <f t="shared" ref="A2755:A2818" si="43">F2755&amp;D2755</f>
        <v>43893West Virginia</v>
      </c>
      <c r="B2755" t="s">
        <v>147</v>
      </c>
      <c r="C2755" t="s">
        <v>148</v>
      </c>
      <c r="D2755" t="s">
        <v>111</v>
      </c>
      <c r="F2755" s="6">
        <v>43893</v>
      </c>
      <c r="G2755">
        <v>20</v>
      </c>
      <c r="H2755">
        <v>12</v>
      </c>
      <c r="I2755">
        <v>9</v>
      </c>
      <c r="J2755">
        <v>6</v>
      </c>
      <c r="K2755">
        <v>3</v>
      </c>
      <c r="L2755">
        <v>-1</v>
      </c>
      <c r="M2755" t="str">
        <f>VLOOKUP(D2755,StateLookup!A:A,1,FALSE)</f>
        <v>West Virginia</v>
      </c>
    </row>
    <row r="2756" spans="1:13" x14ac:dyDescent="0.25">
      <c r="A2756" t="str">
        <f t="shared" si="43"/>
        <v>43894West Virginia</v>
      </c>
      <c r="B2756" t="s">
        <v>147</v>
      </c>
      <c r="C2756" t="s">
        <v>148</v>
      </c>
      <c r="D2756" t="s">
        <v>111</v>
      </c>
      <c r="F2756" s="6">
        <v>43894</v>
      </c>
      <c r="G2756">
        <v>16</v>
      </c>
      <c r="H2756">
        <v>6</v>
      </c>
      <c r="I2756">
        <v>26</v>
      </c>
      <c r="J2756">
        <v>9</v>
      </c>
      <c r="K2756">
        <v>2</v>
      </c>
      <c r="L2756">
        <v>-1</v>
      </c>
      <c r="M2756" t="str">
        <f>VLOOKUP(D2756,StateLookup!A:A,1,FALSE)</f>
        <v>West Virginia</v>
      </c>
    </row>
    <row r="2757" spans="1:13" x14ac:dyDescent="0.25">
      <c r="A2757" t="str">
        <f t="shared" si="43"/>
        <v>43895West Virginia</v>
      </c>
      <c r="B2757" t="s">
        <v>147</v>
      </c>
      <c r="C2757" t="s">
        <v>148</v>
      </c>
      <c r="D2757" t="s">
        <v>111</v>
      </c>
      <c r="F2757" s="6">
        <v>43895</v>
      </c>
      <c r="G2757">
        <v>13</v>
      </c>
      <c r="H2757">
        <v>8</v>
      </c>
      <c r="I2757">
        <v>22</v>
      </c>
      <c r="J2757">
        <v>8</v>
      </c>
      <c r="K2757">
        <v>3</v>
      </c>
      <c r="L2757">
        <v>-1</v>
      </c>
      <c r="M2757" t="str">
        <f>VLOOKUP(D2757,StateLookup!A:A,1,FALSE)</f>
        <v>West Virginia</v>
      </c>
    </row>
    <row r="2758" spans="1:13" x14ac:dyDescent="0.25">
      <c r="A2758" t="str">
        <f t="shared" si="43"/>
        <v>43896West Virginia</v>
      </c>
      <c r="B2758" t="s">
        <v>147</v>
      </c>
      <c r="C2758" t="s">
        <v>148</v>
      </c>
      <c r="D2758" t="s">
        <v>111</v>
      </c>
      <c r="F2758" s="6">
        <v>43896</v>
      </c>
      <c r="G2758">
        <v>1</v>
      </c>
      <c r="H2758">
        <v>-5</v>
      </c>
      <c r="I2758">
        <v>0</v>
      </c>
      <c r="J2758">
        <v>5</v>
      </c>
      <c r="K2758">
        <v>0</v>
      </c>
      <c r="L2758">
        <v>2</v>
      </c>
      <c r="M2758" t="str">
        <f>VLOOKUP(D2758,StateLookup!A:A,1,FALSE)</f>
        <v>West Virginia</v>
      </c>
    </row>
    <row r="2759" spans="1:13" x14ac:dyDescent="0.25">
      <c r="A2759" t="str">
        <f t="shared" si="43"/>
        <v>43897West Virginia</v>
      </c>
      <c r="B2759" t="s">
        <v>147</v>
      </c>
      <c r="C2759" t="s">
        <v>148</v>
      </c>
      <c r="D2759" t="s">
        <v>111</v>
      </c>
      <c r="F2759" s="6">
        <v>43897</v>
      </c>
      <c r="G2759">
        <v>12</v>
      </c>
      <c r="H2759">
        <v>3</v>
      </c>
      <c r="I2759">
        <v>28</v>
      </c>
      <c r="J2759">
        <v>14</v>
      </c>
      <c r="K2759">
        <v>3</v>
      </c>
      <c r="L2759">
        <v>-1</v>
      </c>
      <c r="M2759" t="str">
        <f>VLOOKUP(D2759,StateLookup!A:A,1,FALSE)</f>
        <v>West Virginia</v>
      </c>
    </row>
    <row r="2760" spans="1:13" x14ac:dyDescent="0.25">
      <c r="A2760" t="str">
        <f t="shared" si="43"/>
        <v>43898West Virginia</v>
      </c>
      <c r="B2760" t="s">
        <v>147</v>
      </c>
      <c r="C2760" t="s">
        <v>148</v>
      </c>
      <c r="D2760" t="s">
        <v>111</v>
      </c>
      <c r="F2760" s="6">
        <v>43898</v>
      </c>
      <c r="G2760">
        <v>18</v>
      </c>
      <c r="H2760">
        <v>11</v>
      </c>
      <c r="I2760">
        <v>89</v>
      </c>
      <c r="J2760">
        <v>25</v>
      </c>
      <c r="K2760">
        <v>3</v>
      </c>
      <c r="L2760">
        <v>-2</v>
      </c>
      <c r="M2760" t="str">
        <f>VLOOKUP(D2760,StateLookup!A:A,1,FALSE)</f>
        <v>West Virginia</v>
      </c>
    </row>
    <row r="2761" spans="1:13" x14ac:dyDescent="0.25">
      <c r="A2761" t="str">
        <f t="shared" si="43"/>
        <v>43899West Virginia</v>
      </c>
      <c r="B2761" t="s">
        <v>147</v>
      </c>
      <c r="C2761" t="s">
        <v>148</v>
      </c>
      <c r="D2761" t="s">
        <v>111</v>
      </c>
      <c r="F2761" s="6">
        <v>43899</v>
      </c>
      <c r="G2761">
        <v>13</v>
      </c>
      <c r="H2761">
        <v>7</v>
      </c>
      <c r="I2761">
        <v>49</v>
      </c>
      <c r="J2761">
        <v>7</v>
      </c>
      <c r="K2761">
        <v>0</v>
      </c>
      <c r="L2761">
        <v>0</v>
      </c>
      <c r="M2761" t="str">
        <f>VLOOKUP(D2761,StateLookup!A:A,1,FALSE)</f>
        <v>West Virginia</v>
      </c>
    </row>
    <row r="2762" spans="1:13" x14ac:dyDescent="0.25">
      <c r="A2762" t="str">
        <f t="shared" si="43"/>
        <v>43900West Virginia</v>
      </c>
      <c r="B2762" t="s">
        <v>147</v>
      </c>
      <c r="C2762" t="s">
        <v>148</v>
      </c>
      <c r="D2762" t="s">
        <v>111</v>
      </c>
      <c r="F2762" s="6">
        <v>43900</v>
      </c>
      <c r="G2762">
        <v>11</v>
      </c>
      <c r="H2762">
        <v>5</v>
      </c>
      <c r="I2762">
        <v>7</v>
      </c>
      <c r="J2762">
        <v>4</v>
      </c>
      <c r="K2762">
        <v>0</v>
      </c>
      <c r="L2762">
        <v>0</v>
      </c>
      <c r="M2762" t="str">
        <f>VLOOKUP(D2762,StateLookup!A:A,1,FALSE)</f>
        <v>West Virginia</v>
      </c>
    </row>
    <row r="2763" spans="1:13" x14ac:dyDescent="0.25">
      <c r="A2763" t="str">
        <f t="shared" si="43"/>
        <v>43901West Virginia</v>
      </c>
      <c r="B2763" t="s">
        <v>147</v>
      </c>
      <c r="C2763" t="s">
        <v>148</v>
      </c>
      <c r="D2763" t="s">
        <v>111</v>
      </c>
      <c r="F2763" s="6">
        <v>43901</v>
      </c>
      <c r="G2763">
        <v>10</v>
      </c>
      <c r="H2763">
        <v>5</v>
      </c>
      <c r="I2763">
        <v>22</v>
      </c>
      <c r="J2763">
        <v>7</v>
      </c>
      <c r="K2763">
        <v>0</v>
      </c>
      <c r="L2763">
        <v>0</v>
      </c>
      <c r="M2763" t="str">
        <f>VLOOKUP(D2763,StateLookup!A:A,1,FALSE)</f>
        <v>West Virginia</v>
      </c>
    </row>
    <row r="2764" spans="1:13" x14ac:dyDescent="0.25">
      <c r="A2764" t="str">
        <f t="shared" si="43"/>
        <v>43902West Virginia</v>
      </c>
      <c r="B2764" t="s">
        <v>147</v>
      </c>
      <c r="C2764" t="s">
        <v>148</v>
      </c>
      <c r="D2764" t="s">
        <v>111</v>
      </c>
      <c r="F2764" s="6">
        <v>43902</v>
      </c>
      <c r="G2764">
        <v>12</v>
      </c>
      <c r="H2764">
        <v>17</v>
      </c>
      <c r="I2764">
        <v>38</v>
      </c>
      <c r="J2764">
        <v>8</v>
      </c>
      <c r="K2764">
        <v>0</v>
      </c>
      <c r="L2764">
        <v>0</v>
      </c>
      <c r="M2764" t="str">
        <f>VLOOKUP(D2764,StateLookup!A:A,1,FALSE)</f>
        <v>West Virginia</v>
      </c>
    </row>
    <row r="2765" spans="1:13" x14ac:dyDescent="0.25">
      <c r="A2765" t="str">
        <f t="shared" si="43"/>
        <v>43903West Virginia</v>
      </c>
      <c r="B2765" t="s">
        <v>147</v>
      </c>
      <c r="C2765" t="s">
        <v>148</v>
      </c>
      <c r="D2765" t="s">
        <v>111</v>
      </c>
      <c r="F2765" s="6">
        <v>43903</v>
      </c>
      <c r="G2765">
        <v>7</v>
      </c>
      <c r="H2765">
        <v>19</v>
      </c>
      <c r="I2765">
        <v>22</v>
      </c>
      <c r="J2765">
        <v>6</v>
      </c>
      <c r="K2765">
        <v>-3</v>
      </c>
      <c r="L2765">
        <v>1</v>
      </c>
      <c r="M2765" t="str">
        <f>VLOOKUP(D2765,StateLookup!A:A,1,FALSE)</f>
        <v>West Virginia</v>
      </c>
    </row>
    <row r="2766" spans="1:13" x14ac:dyDescent="0.25">
      <c r="A2766" t="str">
        <f t="shared" si="43"/>
        <v>43904West Virginia</v>
      </c>
      <c r="B2766" t="s">
        <v>147</v>
      </c>
      <c r="C2766" t="s">
        <v>148</v>
      </c>
      <c r="D2766" t="s">
        <v>111</v>
      </c>
      <c r="F2766" s="6">
        <v>43904</v>
      </c>
      <c r="G2766">
        <v>0</v>
      </c>
      <c r="H2766">
        <v>13</v>
      </c>
      <c r="I2766">
        <v>23</v>
      </c>
      <c r="J2766">
        <v>5</v>
      </c>
      <c r="K2766">
        <v>-2</v>
      </c>
      <c r="L2766">
        <v>2</v>
      </c>
      <c r="M2766" t="str">
        <f>VLOOKUP(D2766,StateLookup!A:A,1,FALSE)</f>
        <v>West Virginia</v>
      </c>
    </row>
    <row r="2767" spans="1:13" x14ac:dyDescent="0.25">
      <c r="A2767" t="str">
        <f t="shared" si="43"/>
        <v>43905West Virginia</v>
      </c>
      <c r="B2767" t="s">
        <v>147</v>
      </c>
      <c r="C2767" t="s">
        <v>148</v>
      </c>
      <c r="D2767" t="s">
        <v>111</v>
      </c>
      <c r="F2767" s="6">
        <v>43905</v>
      </c>
      <c r="G2767">
        <v>-3</v>
      </c>
      <c r="H2767">
        <v>11</v>
      </c>
      <c r="I2767">
        <v>8</v>
      </c>
      <c r="J2767">
        <v>13</v>
      </c>
      <c r="K2767">
        <v>-5</v>
      </c>
      <c r="L2767">
        <v>2</v>
      </c>
      <c r="M2767" t="str">
        <f>VLOOKUP(D2767,StateLookup!A:A,1,FALSE)</f>
        <v>West Virginia</v>
      </c>
    </row>
    <row r="2768" spans="1:13" x14ac:dyDescent="0.25">
      <c r="A2768" t="str">
        <f t="shared" si="43"/>
        <v>43906West Virginia</v>
      </c>
      <c r="B2768" t="s">
        <v>147</v>
      </c>
      <c r="C2768" t="s">
        <v>148</v>
      </c>
      <c r="D2768" t="s">
        <v>111</v>
      </c>
      <c r="F2768" s="6">
        <v>43906</v>
      </c>
      <c r="G2768">
        <v>-1</v>
      </c>
      <c r="H2768">
        <v>16</v>
      </c>
      <c r="I2768">
        <v>4</v>
      </c>
      <c r="J2768">
        <v>1</v>
      </c>
      <c r="K2768">
        <v>-13</v>
      </c>
      <c r="L2768">
        <v>5</v>
      </c>
      <c r="M2768" t="str">
        <f>VLOOKUP(D2768,StateLookup!A:A,1,FALSE)</f>
        <v>West Virginia</v>
      </c>
    </row>
    <row r="2769" spans="1:13" x14ac:dyDescent="0.25">
      <c r="A2769" t="str">
        <f t="shared" si="43"/>
        <v>43907West Virginia</v>
      </c>
      <c r="B2769" t="s">
        <v>147</v>
      </c>
      <c r="C2769" t="s">
        <v>148</v>
      </c>
      <c r="D2769" t="s">
        <v>111</v>
      </c>
      <c r="F2769" s="6">
        <v>43907</v>
      </c>
      <c r="G2769">
        <v>-5</v>
      </c>
      <c r="H2769">
        <v>14</v>
      </c>
      <c r="I2769">
        <v>7</v>
      </c>
      <c r="J2769">
        <v>-2</v>
      </c>
      <c r="K2769">
        <v>-16</v>
      </c>
      <c r="L2769">
        <v>6</v>
      </c>
      <c r="M2769" t="str">
        <f>VLOOKUP(D2769,StateLookup!A:A,1,FALSE)</f>
        <v>West Virginia</v>
      </c>
    </row>
    <row r="2770" spans="1:13" x14ac:dyDescent="0.25">
      <c r="A2770" t="str">
        <f t="shared" si="43"/>
        <v>43908West Virginia</v>
      </c>
      <c r="B2770" t="s">
        <v>147</v>
      </c>
      <c r="C2770" t="s">
        <v>148</v>
      </c>
      <c r="D2770" t="s">
        <v>111</v>
      </c>
      <c r="F2770" s="6">
        <v>43908</v>
      </c>
      <c r="G2770">
        <v>-18</v>
      </c>
      <c r="H2770">
        <v>10</v>
      </c>
      <c r="I2770">
        <v>16</v>
      </c>
      <c r="J2770">
        <v>-4</v>
      </c>
      <c r="K2770">
        <v>-21</v>
      </c>
      <c r="L2770">
        <v>7</v>
      </c>
      <c r="M2770" t="str">
        <f>VLOOKUP(D2770,StateLookup!A:A,1,FALSE)</f>
        <v>West Virginia</v>
      </c>
    </row>
    <row r="2771" spans="1:13" x14ac:dyDescent="0.25">
      <c r="A2771" t="str">
        <f t="shared" si="43"/>
        <v>43909West Virginia</v>
      </c>
      <c r="B2771" t="s">
        <v>147</v>
      </c>
      <c r="C2771" t="s">
        <v>148</v>
      </c>
      <c r="D2771" t="s">
        <v>111</v>
      </c>
      <c r="F2771" s="6">
        <v>43909</v>
      </c>
      <c r="G2771">
        <v>-22</v>
      </c>
      <c r="H2771">
        <v>10</v>
      </c>
      <c r="I2771">
        <v>9</v>
      </c>
      <c r="J2771">
        <v>-10</v>
      </c>
      <c r="K2771">
        <v>-23</v>
      </c>
      <c r="L2771">
        <v>9</v>
      </c>
      <c r="M2771" t="str">
        <f>VLOOKUP(D2771,StateLookup!A:A,1,FALSE)</f>
        <v>West Virginia</v>
      </c>
    </row>
    <row r="2772" spans="1:13" x14ac:dyDescent="0.25">
      <c r="A2772" t="str">
        <f t="shared" si="43"/>
        <v>43910West Virginia</v>
      </c>
      <c r="B2772" t="s">
        <v>147</v>
      </c>
      <c r="C2772" t="s">
        <v>148</v>
      </c>
      <c r="D2772" t="s">
        <v>111</v>
      </c>
      <c r="F2772" s="6">
        <v>43910</v>
      </c>
      <c r="G2772">
        <v>-30</v>
      </c>
      <c r="H2772">
        <v>1</v>
      </c>
      <c r="I2772">
        <v>14</v>
      </c>
      <c r="J2772">
        <v>-19</v>
      </c>
      <c r="K2772">
        <v>-26</v>
      </c>
      <c r="L2772">
        <v>12</v>
      </c>
      <c r="M2772" t="str">
        <f>VLOOKUP(D2772,StateLookup!A:A,1,FALSE)</f>
        <v>West Virginia</v>
      </c>
    </row>
    <row r="2773" spans="1:13" x14ac:dyDescent="0.25">
      <c r="A2773" t="str">
        <f t="shared" si="43"/>
        <v>43911West Virginia</v>
      </c>
      <c r="B2773" t="s">
        <v>147</v>
      </c>
      <c r="C2773" t="s">
        <v>148</v>
      </c>
      <c r="D2773" t="s">
        <v>111</v>
      </c>
      <c r="F2773" s="6">
        <v>43911</v>
      </c>
      <c r="G2773">
        <v>-35</v>
      </c>
      <c r="H2773">
        <v>5</v>
      </c>
      <c r="I2773">
        <v>1</v>
      </c>
      <c r="J2773">
        <v>-17</v>
      </c>
      <c r="K2773">
        <v>-22</v>
      </c>
      <c r="L2773">
        <v>9</v>
      </c>
      <c r="M2773" t="str">
        <f>VLOOKUP(D2773,StateLookup!A:A,1,FALSE)</f>
        <v>West Virginia</v>
      </c>
    </row>
    <row r="2774" spans="1:13" x14ac:dyDescent="0.25">
      <c r="A2774" t="str">
        <f t="shared" si="43"/>
        <v>43912West Virginia</v>
      </c>
      <c r="B2774" t="s">
        <v>147</v>
      </c>
      <c r="C2774" t="s">
        <v>148</v>
      </c>
      <c r="D2774" t="s">
        <v>111</v>
      </c>
      <c r="F2774" s="6">
        <v>43912</v>
      </c>
      <c r="G2774">
        <v>-40</v>
      </c>
      <c r="H2774">
        <v>-10</v>
      </c>
      <c r="I2774">
        <v>33</v>
      </c>
      <c r="J2774">
        <v>-18</v>
      </c>
      <c r="K2774">
        <v>-27</v>
      </c>
      <c r="L2774">
        <v>8</v>
      </c>
      <c r="M2774" t="str">
        <f>VLOOKUP(D2774,StateLookup!A:A,1,FALSE)</f>
        <v>West Virginia</v>
      </c>
    </row>
    <row r="2775" spans="1:13" x14ac:dyDescent="0.25">
      <c r="A2775" t="str">
        <f t="shared" si="43"/>
        <v>43913West Virginia</v>
      </c>
      <c r="B2775" t="s">
        <v>147</v>
      </c>
      <c r="C2775" t="s">
        <v>148</v>
      </c>
      <c r="D2775" t="s">
        <v>111</v>
      </c>
      <c r="F2775" s="6">
        <v>43913</v>
      </c>
      <c r="G2775">
        <v>-34</v>
      </c>
      <c r="H2775">
        <v>-5</v>
      </c>
      <c r="I2775">
        <v>-22</v>
      </c>
      <c r="J2775">
        <v>-25</v>
      </c>
      <c r="K2775">
        <v>-33</v>
      </c>
      <c r="L2775">
        <v>14</v>
      </c>
      <c r="M2775" t="str">
        <f>VLOOKUP(D2775,StateLookup!A:A,1,FALSE)</f>
        <v>West Virginia</v>
      </c>
    </row>
    <row r="2776" spans="1:13" x14ac:dyDescent="0.25">
      <c r="A2776" t="str">
        <f t="shared" si="43"/>
        <v>43914West Virginia</v>
      </c>
      <c r="B2776" t="s">
        <v>147</v>
      </c>
      <c r="C2776" t="s">
        <v>148</v>
      </c>
      <c r="D2776" t="s">
        <v>111</v>
      </c>
      <c r="F2776" s="6">
        <v>43914</v>
      </c>
      <c r="G2776">
        <v>-36</v>
      </c>
      <c r="H2776">
        <v>-11</v>
      </c>
      <c r="I2776">
        <v>5</v>
      </c>
      <c r="J2776">
        <v>-23</v>
      </c>
      <c r="K2776">
        <v>-37</v>
      </c>
      <c r="L2776">
        <v>13</v>
      </c>
      <c r="M2776" t="str">
        <f>VLOOKUP(D2776,StateLookup!A:A,1,FALSE)</f>
        <v>West Virginia</v>
      </c>
    </row>
    <row r="2777" spans="1:13" x14ac:dyDescent="0.25">
      <c r="A2777" t="str">
        <f t="shared" si="43"/>
        <v>43915West Virginia</v>
      </c>
      <c r="B2777" t="s">
        <v>147</v>
      </c>
      <c r="C2777" t="s">
        <v>148</v>
      </c>
      <c r="D2777" t="s">
        <v>111</v>
      </c>
      <c r="F2777" s="6">
        <v>43915</v>
      </c>
      <c r="G2777">
        <v>-46</v>
      </c>
      <c r="H2777">
        <v>-25</v>
      </c>
      <c r="I2777">
        <v>-15</v>
      </c>
      <c r="J2777">
        <v>-27</v>
      </c>
      <c r="K2777">
        <v>-42</v>
      </c>
      <c r="L2777">
        <v>16</v>
      </c>
      <c r="M2777" t="str">
        <f>VLOOKUP(D2777,StateLookup!A:A,1,FALSE)</f>
        <v>West Virginia</v>
      </c>
    </row>
    <row r="2778" spans="1:13" x14ac:dyDescent="0.25">
      <c r="A2778" t="str">
        <f t="shared" si="43"/>
        <v>43916West Virginia</v>
      </c>
      <c r="B2778" t="s">
        <v>147</v>
      </c>
      <c r="C2778" t="s">
        <v>148</v>
      </c>
      <c r="D2778" t="s">
        <v>111</v>
      </c>
      <c r="F2778" s="6">
        <v>43916</v>
      </c>
      <c r="G2778">
        <v>-40</v>
      </c>
      <c r="H2778">
        <v>-18</v>
      </c>
      <c r="I2778">
        <v>26</v>
      </c>
      <c r="J2778">
        <v>-28</v>
      </c>
      <c r="K2778">
        <v>-41</v>
      </c>
      <c r="L2778">
        <v>15</v>
      </c>
      <c r="M2778" t="str">
        <f>VLOOKUP(D2778,StateLookup!A:A,1,FALSE)</f>
        <v>West Virginia</v>
      </c>
    </row>
    <row r="2779" spans="1:13" x14ac:dyDescent="0.25">
      <c r="A2779" t="str">
        <f t="shared" si="43"/>
        <v>43917West Virginia</v>
      </c>
      <c r="B2779" t="s">
        <v>147</v>
      </c>
      <c r="C2779" t="s">
        <v>148</v>
      </c>
      <c r="D2779" t="s">
        <v>111</v>
      </c>
      <c r="F2779" s="6">
        <v>43917</v>
      </c>
      <c r="G2779">
        <v>-43</v>
      </c>
      <c r="H2779">
        <v>-23</v>
      </c>
      <c r="I2779">
        <v>3</v>
      </c>
      <c r="J2779">
        <v>-36</v>
      </c>
      <c r="K2779">
        <v>-41</v>
      </c>
      <c r="L2779">
        <v>18</v>
      </c>
      <c r="M2779" t="str">
        <f>VLOOKUP(D2779,StateLookup!A:A,1,FALSE)</f>
        <v>West Virginia</v>
      </c>
    </row>
    <row r="2780" spans="1:13" x14ac:dyDescent="0.25">
      <c r="A2780" t="str">
        <f t="shared" si="43"/>
        <v>43918West Virginia</v>
      </c>
      <c r="B2780" t="s">
        <v>147</v>
      </c>
      <c r="C2780" t="s">
        <v>148</v>
      </c>
      <c r="D2780" t="s">
        <v>111</v>
      </c>
      <c r="F2780" s="6">
        <v>43918</v>
      </c>
      <c r="G2780">
        <v>-42</v>
      </c>
      <c r="H2780">
        <v>-17</v>
      </c>
      <c r="I2780">
        <v>60</v>
      </c>
      <c r="J2780">
        <v>-32</v>
      </c>
      <c r="K2780">
        <v>-30</v>
      </c>
      <c r="L2780">
        <v>9</v>
      </c>
      <c r="M2780" t="str">
        <f>VLOOKUP(D2780,StateLookup!A:A,1,FALSE)</f>
        <v>West Virginia</v>
      </c>
    </row>
    <row r="2781" spans="1:13" x14ac:dyDescent="0.25">
      <c r="A2781" t="str">
        <f t="shared" si="43"/>
        <v>43919West Virginia</v>
      </c>
      <c r="B2781" t="s">
        <v>147</v>
      </c>
      <c r="C2781" t="s">
        <v>148</v>
      </c>
      <c r="D2781" t="s">
        <v>111</v>
      </c>
      <c r="F2781" s="6">
        <v>43919</v>
      </c>
      <c r="G2781">
        <v>-38</v>
      </c>
      <c r="H2781">
        <v>-16</v>
      </c>
      <c r="I2781">
        <v>52</v>
      </c>
      <c r="J2781">
        <v>-31</v>
      </c>
      <c r="K2781">
        <v>-33</v>
      </c>
      <c r="L2781">
        <v>8</v>
      </c>
      <c r="M2781" t="str">
        <f>VLOOKUP(D2781,StateLookup!A:A,1,FALSE)</f>
        <v>West Virginia</v>
      </c>
    </row>
    <row r="2782" spans="1:13" x14ac:dyDescent="0.25">
      <c r="A2782" t="str">
        <f t="shared" si="43"/>
        <v>43920West Virginia</v>
      </c>
      <c r="B2782" t="s">
        <v>147</v>
      </c>
      <c r="C2782" t="s">
        <v>148</v>
      </c>
      <c r="D2782" t="s">
        <v>111</v>
      </c>
      <c r="F2782" s="6">
        <v>43920</v>
      </c>
      <c r="G2782">
        <v>-34</v>
      </c>
      <c r="H2782">
        <v>-15</v>
      </c>
      <c r="I2782">
        <v>10</v>
      </c>
      <c r="J2782">
        <v>-29</v>
      </c>
      <c r="K2782">
        <v>-41</v>
      </c>
      <c r="L2782">
        <v>15</v>
      </c>
      <c r="M2782" t="str">
        <f>VLOOKUP(D2782,StateLookup!A:A,1,FALSE)</f>
        <v>West Virginia</v>
      </c>
    </row>
    <row r="2783" spans="1:13" x14ac:dyDescent="0.25">
      <c r="A2783" t="str">
        <f t="shared" si="43"/>
        <v>43921West Virginia</v>
      </c>
      <c r="B2783" t="s">
        <v>147</v>
      </c>
      <c r="C2783" t="s">
        <v>148</v>
      </c>
      <c r="D2783" t="s">
        <v>111</v>
      </c>
      <c r="F2783" s="6">
        <v>43921</v>
      </c>
      <c r="G2783">
        <v>-37</v>
      </c>
      <c r="H2783">
        <v>-15</v>
      </c>
      <c r="I2783">
        <v>-14</v>
      </c>
      <c r="J2783">
        <v>-28</v>
      </c>
      <c r="K2783">
        <v>-42</v>
      </c>
      <c r="L2783">
        <v>15</v>
      </c>
      <c r="M2783" t="str">
        <f>VLOOKUP(D2783,StateLookup!A:A,1,FALSE)</f>
        <v>West Virginia</v>
      </c>
    </row>
    <row r="2784" spans="1:13" x14ac:dyDescent="0.25">
      <c r="A2784" t="str">
        <f t="shared" si="43"/>
        <v>43922West Virginia</v>
      </c>
      <c r="B2784" t="s">
        <v>147</v>
      </c>
      <c r="C2784" t="s">
        <v>148</v>
      </c>
      <c r="D2784" t="s">
        <v>111</v>
      </c>
      <c r="F2784" s="6">
        <v>43922</v>
      </c>
      <c r="G2784">
        <v>-34</v>
      </c>
      <c r="H2784">
        <v>-10</v>
      </c>
      <c r="I2784">
        <v>-14</v>
      </c>
      <c r="J2784">
        <v>-26</v>
      </c>
      <c r="K2784">
        <v>-43</v>
      </c>
      <c r="L2784">
        <v>15</v>
      </c>
      <c r="M2784" t="str">
        <f>VLOOKUP(D2784,StateLookup!A:A,1,FALSE)</f>
        <v>West Virginia</v>
      </c>
    </row>
    <row r="2785" spans="1:13" x14ac:dyDescent="0.25">
      <c r="A2785" t="str">
        <f t="shared" si="43"/>
        <v>43923West Virginia</v>
      </c>
      <c r="B2785" t="s">
        <v>147</v>
      </c>
      <c r="C2785" t="s">
        <v>148</v>
      </c>
      <c r="D2785" t="s">
        <v>111</v>
      </c>
      <c r="F2785" s="6">
        <v>43923</v>
      </c>
      <c r="G2785">
        <v>-35</v>
      </c>
      <c r="H2785">
        <v>-10</v>
      </c>
      <c r="I2785">
        <v>-2</v>
      </c>
      <c r="J2785">
        <v>-31</v>
      </c>
      <c r="K2785">
        <v>-42</v>
      </c>
      <c r="L2785">
        <v>16</v>
      </c>
      <c r="M2785" t="str">
        <f>VLOOKUP(D2785,StateLookup!A:A,1,FALSE)</f>
        <v>West Virginia</v>
      </c>
    </row>
    <row r="2786" spans="1:13" x14ac:dyDescent="0.25">
      <c r="A2786" t="str">
        <f t="shared" si="43"/>
        <v>43924West Virginia</v>
      </c>
      <c r="B2786" t="s">
        <v>147</v>
      </c>
      <c r="C2786" t="s">
        <v>148</v>
      </c>
      <c r="D2786" t="s">
        <v>111</v>
      </c>
      <c r="F2786" s="6">
        <v>43924</v>
      </c>
      <c r="G2786">
        <v>-35</v>
      </c>
      <c r="H2786">
        <v>-10</v>
      </c>
      <c r="I2786">
        <v>8</v>
      </c>
      <c r="J2786">
        <v>-36</v>
      </c>
      <c r="K2786">
        <v>-42</v>
      </c>
      <c r="L2786">
        <v>17</v>
      </c>
      <c r="M2786" t="str">
        <f>VLOOKUP(D2786,StateLookup!A:A,1,FALSE)</f>
        <v>West Virginia</v>
      </c>
    </row>
    <row r="2787" spans="1:13" x14ac:dyDescent="0.25">
      <c r="A2787" t="str">
        <f t="shared" si="43"/>
        <v>43925West Virginia</v>
      </c>
      <c r="B2787" t="s">
        <v>147</v>
      </c>
      <c r="C2787" t="s">
        <v>148</v>
      </c>
      <c r="D2787" t="s">
        <v>111</v>
      </c>
      <c r="F2787" s="6">
        <v>43925</v>
      </c>
      <c r="G2787">
        <v>-40</v>
      </c>
      <c r="H2787">
        <v>-7</v>
      </c>
      <c r="I2787">
        <v>46</v>
      </c>
      <c r="J2787">
        <v>-34</v>
      </c>
      <c r="K2787">
        <v>-30</v>
      </c>
      <c r="L2787">
        <v>9</v>
      </c>
      <c r="M2787" t="str">
        <f>VLOOKUP(D2787,StateLookup!A:A,1,FALSE)</f>
        <v>West Virginia</v>
      </c>
    </row>
    <row r="2788" spans="1:13" x14ac:dyDescent="0.25">
      <c r="A2788" t="str">
        <f t="shared" si="43"/>
        <v>43926West Virginia</v>
      </c>
      <c r="B2788" t="s">
        <v>147</v>
      </c>
      <c r="C2788" t="s">
        <v>148</v>
      </c>
      <c r="D2788" t="s">
        <v>111</v>
      </c>
      <c r="F2788" s="6">
        <v>43926</v>
      </c>
      <c r="G2788">
        <v>-40</v>
      </c>
      <c r="H2788">
        <v>-8</v>
      </c>
      <c r="I2788">
        <v>28</v>
      </c>
      <c r="J2788">
        <v>-36</v>
      </c>
      <c r="K2788">
        <v>-33</v>
      </c>
      <c r="L2788">
        <v>8</v>
      </c>
      <c r="M2788" t="str">
        <f>VLOOKUP(D2788,StateLookup!A:A,1,FALSE)</f>
        <v>West Virginia</v>
      </c>
    </row>
    <row r="2789" spans="1:13" x14ac:dyDescent="0.25">
      <c r="A2789" t="str">
        <f t="shared" si="43"/>
        <v>43927West Virginia</v>
      </c>
      <c r="B2789" t="s">
        <v>147</v>
      </c>
      <c r="C2789" t="s">
        <v>148</v>
      </c>
      <c r="D2789" t="s">
        <v>111</v>
      </c>
      <c r="F2789" s="6">
        <v>43927</v>
      </c>
      <c r="G2789">
        <v>-35</v>
      </c>
      <c r="H2789">
        <v>-8</v>
      </c>
      <c r="I2789">
        <v>11</v>
      </c>
      <c r="J2789">
        <v>-33</v>
      </c>
      <c r="K2789">
        <v>-42</v>
      </c>
      <c r="L2789">
        <v>15</v>
      </c>
      <c r="M2789" t="str">
        <f>VLOOKUP(D2789,StateLookup!A:A,1,FALSE)</f>
        <v>West Virginia</v>
      </c>
    </row>
    <row r="2790" spans="1:13" x14ac:dyDescent="0.25">
      <c r="A2790" t="str">
        <f t="shared" si="43"/>
        <v>43928West Virginia</v>
      </c>
      <c r="B2790" t="s">
        <v>147</v>
      </c>
      <c r="C2790" t="s">
        <v>148</v>
      </c>
      <c r="D2790" t="s">
        <v>111</v>
      </c>
      <c r="F2790" s="6">
        <v>43928</v>
      </c>
      <c r="G2790">
        <v>-36</v>
      </c>
      <c r="H2790">
        <v>-10</v>
      </c>
      <c r="I2790">
        <v>4</v>
      </c>
      <c r="J2790">
        <v>-28</v>
      </c>
      <c r="K2790">
        <v>-43</v>
      </c>
      <c r="L2790">
        <v>15</v>
      </c>
      <c r="M2790" t="str">
        <f>VLOOKUP(D2790,StateLookup!A:A,1,FALSE)</f>
        <v>West Virginia</v>
      </c>
    </row>
    <row r="2791" spans="1:13" x14ac:dyDescent="0.25">
      <c r="A2791" t="str">
        <f t="shared" si="43"/>
        <v>43929West Virginia</v>
      </c>
      <c r="B2791" t="s">
        <v>147</v>
      </c>
      <c r="C2791" t="s">
        <v>148</v>
      </c>
      <c r="D2791" t="s">
        <v>111</v>
      </c>
      <c r="F2791" s="6">
        <v>43929</v>
      </c>
      <c r="G2791">
        <v>-38</v>
      </c>
      <c r="H2791">
        <v>-13</v>
      </c>
      <c r="I2791">
        <v>1</v>
      </c>
      <c r="J2791">
        <v>-27</v>
      </c>
      <c r="K2791">
        <v>-45</v>
      </c>
      <c r="L2791">
        <v>15</v>
      </c>
      <c r="M2791" t="str">
        <f>VLOOKUP(D2791,StateLookup!A:A,1,FALSE)</f>
        <v>West Virginia</v>
      </c>
    </row>
    <row r="2792" spans="1:13" x14ac:dyDescent="0.25">
      <c r="A2792" t="str">
        <f t="shared" si="43"/>
        <v>43930West Virginia</v>
      </c>
      <c r="B2792" t="s">
        <v>147</v>
      </c>
      <c r="C2792" t="s">
        <v>148</v>
      </c>
      <c r="D2792" t="s">
        <v>111</v>
      </c>
      <c r="F2792" s="6">
        <v>43930</v>
      </c>
      <c r="G2792">
        <v>-37</v>
      </c>
      <c r="H2792">
        <v>-11</v>
      </c>
      <c r="I2792">
        <v>-14</v>
      </c>
      <c r="J2792">
        <v>-32</v>
      </c>
      <c r="K2792">
        <v>-45</v>
      </c>
      <c r="L2792">
        <v>16</v>
      </c>
      <c r="M2792" t="str">
        <f>VLOOKUP(D2792,StateLookup!A:A,1,FALSE)</f>
        <v>West Virginia</v>
      </c>
    </row>
    <row r="2793" spans="1:13" x14ac:dyDescent="0.25">
      <c r="A2793" t="str">
        <f t="shared" si="43"/>
        <v>43931West Virginia</v>
      </c>
      <c r="B2793" t="s">
        <v>147</v>
      </c>
      <c r="C2793" t="s">
        <v>148</v>
      </c>
      <c r="D2793" t="s">
        <v>111</v>
      </c>
      <c r="F2793" s="6">
        <v>43931</v>
      </c>
      <c r="G2793">
        <v>-42</v>
      </c>
      <c r="H2793">
        <v>-17</v>
      </c>
      <c r="I2793">
        <v>-26</v>
      </c>
      <c r="J2793">
        <v>-39</v>
      </c>
      <c r="K2793">
        <v>-49</v>
      </c>
      <c r="L2793">
        <v>20</v>
      </c>
      <c r="M2793" t="str">
        <f>VLOOKUP(D2793,StateLookup!A:A,1,FALSE)</f>
        <v>West Virginia</v>
      </c>
    </row>
    <row r="2794" spans="1:13" x14ac:dyDescent="0.25">
      <c r="A2794" t="str">
        <f t="shared" si="43"/>
        <v>43932West Virginia</v>
      </c>
      <c r="B2794" t="s">
        <v>147</v>
      </c>
      <c r="C2794" t="s">
        <v>148</v>
      </c>
      <c r="D2794" t="s">
        <v>111</v>
      </c>
      <c r="F2794" s="6">
        <v>43932</v>
      </c>
      <c r="G2794">
        <v>-38</v>
      </c>
      <c r="H2794">
        <v>-5</v>
      </c>
      <c r="I2794">
        <v>12</v>
      </c>
      <c r="J2794">
        <v>-39</v>
      </c>
      <c r="K2794">
        <v>-31</v>
      </c>
      <c r="L2794">
        <v>10</v>
      </c>
      <c r="M2794" t="str">
        <f>VLOOKUP(D2794,StateLookup!A:A,1,FALSE)</f>
        <v>West Virginia</v>
      </c>
    </row>
    <row r="2795" spans="1:13" x14ac:dyDescent="0.25">
      <c r="A2795" t="str">
        <f t="shared" si="43"/>
        <v>43876Wisconsin</v>
      </c>
      <c r="B2795" t="s">
        <v>147</v>
      </c>
      <c r="C2795" t="s">
        <v>148</v>
      </c>
      <c r="D2795" t="s">
        <v>112</v>
      </c>
      <c r="F2795" s="6">
        <v>43876</v>
      </c>
      <c r="G2795">
        <v>7</v>
      </c>
      <c r="H2795">
        <v>6</v>
      </c>
      <c r="I2795">
        <v>22</v>
      </c>
      <c r="J2795">
        <v>3</v>
      </c>
      <c r="K2795">
        <v>3</v>
      </c>
      <c r="L2795">
        <v>-1</v>
      </c>
      <c r="M2795" t="str">
        <f>VLOOKUP(D2795,StateLookup!A:A,1,FALSE)</f>
        <v>Wisconsin</v>
      </c>
    </row>
    <row r="2796" spans="1:13" x14ac:dyDescent="0.25">
      <c r="A2796" t="str">
        <f t="shared" si="43"/>
        <v>43877Wisconsin</v>
      </c>
      <c r="B2796" t="s">
        <v>147</v>
      </c>
      <c r="C2796" t="s">
        <v>148</v>
      </c>
      <c r="D2796" t="s">
        <v>112</v>
      </c>
      <c r="F2796" s="6">
        <v>43877</v>
      </c>
      <c r="G2796">
        <v>12</v>
      </c>
      <c r="H2796">
        <v>6</v>
      </c>
      <c r="I2796">
        <v>34</v>
      </c>
      <c r="J2796">
        <v>-1</v>
      </c>
      <c r="K2796">
        <v>2</v>
      </c>
      <c r="L2796">
        <v>-2</v>
      </c>
      <c r="M2796" t="str">
        <f>VLOOKUP(D2796,StateLookup!A:A,1,FALSE)</f>
        <v>Wisconsin</v>
      </c>
    </row>
    <row r="2797" spans="1:13" x14ac:dyDescent="0.25">
      <c r="A2797" t="str">
        <f t="shared" si="43"/>
        <v>43878Wisconsin</v>
      </c>
      <c r="B2797" t="s">
        <v>147</v>
      </c>
      <c r="C2797" t="s">
        <v>148</v>
      </c>
      <c r="D2797" t="s">
        <v>112</v>
      </c>
      <c r="F2797" s="6">
        <v>43878</v>
      </c>
      <c r="G2797">
        <v>-6</v>
      </c>
      <c r="H2797">
        <v>-2</v>
      </c>
      <c r="I2797">
        <v>-1</v>
      </c>
      <c r="J2797">
        <v>-7</v>
      </c>
      <c r="K2797">
        <v>-5</v>
      </c>
      <c r="L2797">
        <v>3</v>
      </c>
      <c r="M2797" t="str">
        <f>VLOOKUP(D2797,StateLookup!A:A,1,FALSE)</f>
        <v>Wisconsin</v>
      </c>
    </row>
    <row r="2798" spans="1:13" x14ac:dyDescent="0.25">
      <c r="A2798" t="str">
        <f t="shared" si="43"/>
        <v>43879Wisconsin</v>
      </c>
      <c r="B2798" t="s">
        <v>147</v>
      </c>
      <c r="C2798" t="s">
        <v>148</v>
      </c>
      <c r="D2798" t="s">
        <v>112</v>
      </c>
      <c r="F2798" s="6">
        <v>43879</v>
      </c>
      <c r="G2798">
        <v>-1</v>
      </c>
      <c r="H2798">
        <v>0</v>
      </c>
      <c r="I2798">
        <v>17</v>
      </c>
      <c r="J2798">
        <v>3</v>
      </c>
      <c r="K2798">
        <v>0</v>
      </c>
      <c r="L2798">
        <v>0</v>
      </c>
      <c r="M2798" t="str">
        <f>VLOOKUP(D2798,StateLookup!A:A,1,FALSE)</f>
        <v>Wisconsin</v>
      </c>
    </row>
    <row r="2799" spans="1:13" x14ac:dyDescent="0.25">
      <c r="A2799" t="str">
        <f t="shared" si="43"/>
        <v>43880Wisconsin</v>
      </c>
      <c r="B2799" t="s">
        <v>147</v>
      </c>
      <c r="C2799" t="s">
        <v>148</v>
      </c>
      <c r="D2799" t="s">
        <v>112</v>
      </c>
      <c r="F2799" s="6">
        <v>43880</v>
      </c>
      <c r="G2799">
        <v>-1</v>
      </c>
      <c r="H2799">
        <v>0</v>
      </c>
      <c r="I2799">
        <v>0</v>
      </c>
      <c r="J2799">
        <v>0</v>
      </c>
      <c r="K2799">
        <v>2</v>
      </c>
      <c r="L2799">
        <v>0</v>
      </c>
      <c r="M2799" t="str">
        <f>VLOOKUP(D2799,StateLookup!A:A,1,FALSE)</f>
        <v>Wisconsin</v>
      </c>
    </row>
    <row r="2800" spans="1:13" x14ac:dyDescent="0.25">
      <c r="A2800" t="str">
        <f t="shared" si="43"/>
        <v>43881Wisconsin</v>
      </c>
      <c r="B2800" t="s">
        <v>147</v>
      </c>
      <c r="C2800" t="s">
        <v>148</v>
      </c>
      <c r="D2800" t="s">
        <v>112</v>
      </c>
      <c r="F2800" s="6">
        <v>43881</v>
      </c>
      <c r="G2800">
        <v>0</v>
      </c>
      <c r="H2800">
        <v>-1</v>
      </c>
      <c r="I2800">
        <v>-2</v>
      </c>
      <c r="J2800">
        <v>0</v>
      </c>
      <c r="K2800">
        <v>2</v>
      </c>
      <c r="L2800">
        <v>0</v>
      </c>
      <c r="M2800" t="str">
        <f>VLOOKUP(D2800,StateLookup!A:A,1,FALSE)</f>
        <v>Wisconsin</v>
      </c>
    </row>
    <row r="2801" spans="1:13" x14ac:dyDescent="0.25">
      <c r="A2801" t="str">
        <f t="shared" si="43"/>
        <v>43882Wisconsin</v>
      </c>
      <c r="B2801" t="s">
        <v>147</v>
      </c>
      <c r="C2801" t="s">
        <v>148</v>
      </c>
      <c r="D2801" t="s">
        <v>112</v>
      </c>
      <c r="F2801" s="6">
        <v>43882</v>
      </c>
      <c r="G2801">
        <v>2</v>
      </c>
      <c r="H2801">
        <v>0</v>
      </c>
      <c r="I2801">
        <v>9</v>
      </c>
      <c r="J2801">
        <v>4</v>
      </c>
      <c r="K2801">
        <v>2</v>
      </c>
      <c r="L2801">
        <v>1</v>
      </c>
      <c r="M2801" t="str">
        <f>VLOOKUP(D2801,StateLookup!A:A,1,FALSE)</f>
        <v>Wisconsin</v>
      </c>
    </row>
    <row r="2802" spans="1:13" x14ac:dyDescent="0.25">
      <c r="A2802" t="str">
        <f t="shared" si="43"/>
        <v>43883Wisconsin</v>
      </c>
      <c r="B2802" t="s">
        <v>147</v>
      </c>
      <c r="C2802" t="s">
        <v>148</v>
      </c>
      <c r="D2802" t="s">
        <v>112</v>
      </c>
      <c r="F2802" s="6">
        <v>43883</v>
      </c>
      <c r="G2802">
        <v>11</v>
      </c>
      <c r="H2802">
        <v>9</v>
      </c>
      <c r="I2802">
        <v>50</v>
      </c>
      <c r="J2802">
        <v>9</v>
      </c>
      <c r="K2802">
        <v>5</v>
      </c>
      <c r="L2802">
        <v>-2</v>
      </c>
      <c r="M2802" t="str">
        <f>VLOOKUP(D2802,StateLookup!A:A,1,FALSE)</f>
        <v>Wisconsin</v>
      </c>
    </row>
    <row r="2803" spans="1:13" x14ac:dyDescent="0.25">
      <c r="A2803" t="str">
        <f t="shared" si="43"/>
        <v>43884Wisconsin</v>
      </c>
      <c r="B2803" t="s">
        <v>147</v>
      </c>
      <c r="C2803" t="s">
        <v>148</v>
      </c>
      <c r="D2803" t="s">
        <v>112</v>
      </c>
      <c r="F2803" s="6">
        <v>43884</v>
      </c>
      <c r="G2803">
        <v>15</v>
      </c>
      <c r="H2803">
        <v>10</v>
      </c>
      <c r="I2803">
        <v>65</v>
      </c>
      <c r="J2803">
        <v>8</v>
      </c>
      <c r="K2803">
        <v>5</v>
      </c>
      <c r="L2803">
        <v>-2</v>
      </c>
      <c r="M2803" t="str">
        <f>VLOOKUP(D2803,StateLookup!A:A,1,FALSE)</f>
        <v>Wisconsin</v>
      </c>
    </row>
    <row r="2804" spans="1:13" x14ac:dyDescent="0.25">
      <c r="A2804" t="str">
        <f t="shared" si="43"/>
        <v>43885Wisconsin</v>
      </c>
      <c r="B2804" t="s">
        <v>147</v>
      </c>
      <c r="C2804" t="s">
        <v>148</v>
      </c>
      <c r="D2804" t="s">
        <v>112</v>
      </c>
      <c r="F2804" s="6">
        <v>43885</v>
      </c>
      <c r="G2804">
        <v>2</v>
      </c>
      <c r="H2804">
        <v>5</v>
      </c>
      <c r="I2804">
        <v>9</v>
      </c>
      <c r="J2804">
        <v>-1</v>
      </c>
      <c r="K2804">
        <v>3</v>
      </c>
      <c r="L2804">
        <v>0</v>
      </c>
      <c r="M2804" t="str">
        <f>VLOOKUP(D2804,StateLookup!A:A,1,FALSE)</f>
        <v>Wisconsin</v>
      </c>
    </row>
    <row r="2805" spans="1:13" x14ac:dyDescent="0.25">
      <c r="A2805" t="str">
        <f t="shared" si="43"/>
        <v>43886Wisconsin</v>
      </c>
      <c r="B2805" t="s">
        <v>147</v>
      </c>
      <c r="C2805" t="s">
        <v>148</v>
      </c>
      <c r="D2805" t="s">
        <v>112</v>
      </c>
      <c r="F2805" s="6">
        <v>43886</v>
      </c>
      <c r="G2805">
        <v>0</v>
      </c>
      <c r="H2805">
        <v>-1</v>
      </c>
      <c r="I2805">
        <v>8</v>
      </c>
      <c r="J2805">
        <v>0</v>
      </c>
      <c r="K2805">
        <v>2</v>
      </c>
      <c r="L2805">
        <v>0</v>
      </c>
      <c r="M2805" t="str">
        <f>VLOOKUP(D2805,StateLookup!A:A,1,FALSE)</f>
        <v>Wisconsin</v>
      </c>
    </row>
    <row r="2806" spans="1:13" x14ac:dyDescent="0.25">
      <c r="A2806" t="str">
        <f t="shared" si="43"/>
        <v>43887Wisconsin</v>
      </c>
      <c r="B2806" t="s">
        <v>147</v>
      </c>
      <c r="C2806" t="s">
        <v>148</v>
      </c>
      <c r="D2806" t="s">
        <v>112</v>
      </c>
      <c r="F2806" s="6">
        <v>43887</v>
      </c>
      <c r="G2806">
        <v>4</v>
      </c>
      <c r="H2806">
        <v>1</v>
      </c>
      <c r="I2806">
        <v>6</v>
      </c>
      <c r="J2806">
        <v>1</v>
      </c>
      <c r="K2806">
        <v>2</v>
      </c>
      <c r="L2806">
        <v>0</v>
      </c>
      <c r="M2806" t="str">
        <f>VLOOKUP(D2806,StateLookup!A:A,1,FALSE)</f>
        <v>Wisconsin</v>
      </c>
    </row>
    <row r="2807" spans="1:13" x14ac:dyDescent="0.25">
      <c r="A2807" t="str">
        <f t="shared" si="43"/>
        <v>43888Wisconsin</v>
      </c>
      <c r="B2807" t="s">
        <v>147</v>
      </c>
      <c r="C2807" t="s">
        <v>148</v>
      </c>
      <c r="D2807" t="s">
        <v>112</v>
      </c>
      <c r="F2807" s="6">
        <v>43888</v>
      </c>
      <c r="G2807">
        <v>5</v>
      </c>
      <c r="H2807">
        <v>1</v>
      </c>
      <c r="I2807">
        <v>5</v>
      </c>
      <c r="J2807">
        <v>4</v>
      </c>
      <c r="K2807">
        <v>2</v>
      </c>
      <c r="L2807">
        <v>0</v>
      </c>
      <c r="M2807" t="str">
        <f>VLOOKUP(D2807,StateLookup!A:A,1,FALSE)</f>
        <v>Wisconsin</v>
      </c>
    </row>
    <row r="2808" spans="1:13" x14ac:dyDescent="0.25">
      <c r="A2808" t="str">
        <f t="shared" si="43"/>
        <v>43889Wisconsin</v>
      </c>
      <c r="B2808" t="s">
        <v>147</v>
      </c>
      <c r="C2808" t="s">
        <v>148</v>
      </c>
      <c r="D2808" t="s">
        <v>112</v>
      </c>
      <c r="F2808" s="6">
        <v>43889</v>
      </c>
      <c r="G2808">
        <v>5</v>
      </c>
      <c r="H2808">
        <v>0</v>
      </c>
      <c r="I2808">
        <v>7</v>
      </c>
      <c r="J2808">
        <v>8</v>
      </c>
      <c r="K2808">
        <v>2</v>
      </c>
      <c r="L2808">
        <v>0</v>
      </c>
      <c r="M2808" t="str">
        <f>VLOOKUP(D2808,StateLookup!A:A,1,FALSE)</f>
        <v>Wisconsin</v>
      </c>
    </row>
    <row r="2809" spans="1:13" x14ac:dyDescent="0.25">
      <c r="A2809" t="str">
        <f t="shared" si="43"/>
        <v>43890Wisconsin</v>
      </c>
      <c r="B2809" t="s">
        <v>147</v>
      </c>
      <c r="C2809" t="s">
        <v>148</v>
      </c>
      <c r="D2809" t="s">
        <v>112</v>
      </c>
      <c r="F2809" s="6">
        <v>43890</v>
      </c>
      <c r="G2809">
        <v>14</v>
      </c>
      <c r="H2809">
        <v>9</v>
      </c>
      <c r="I2809">
        <v>28</v>
      </c>
      <c r="J2809">
        <v>10</v>
      </c>
      <c r="K2809">
        <v>5</v>
      </c>
      <c r="L2809">
        <v>-2</v>
      </c>
      <c r="M2809" t="str">
        <f>VLOOKUP(D2809,StateLookup!A:A,1,FALSE)</f>
        <v>Wisconsin</v>
      </c>
    </row>
    <row r="2810" spans="1:13" x14ac:dyDescent="0.25">
      <c r="A2810" t="str">
        <f t="shared" si="43"/>
        <v>43891Wisconsin</v>
      </c>
      <c r="B2810" t="s">
        <v>147</v>
      </c>
      <c r="C2810" t="s">
        <v>148</v>
      </c>
      <c r="D2810" t="s">
        <v>112</v>
      </c>
      <c r="F2810" s="6">
        <v>43891</v>
      </c>
      <c r="G2810">
        <v>19</v>
      </c>
      <c r="H2810">
        <v>12</v>
      </c>
      <c r="I2810">
        <v>90</v>
      </c>
      <c r="J2810">
        <v>11</v>
      </c>
      <c r="K2810">
        <v>5</v>
      </c>
      <c r="L2810">
        <v>-3</v>
      </c>
      <c r="M2810" t="str">
        <f>VLOOKUP(D2810,StateLookup!A:A,1,FALSE)</f>
        <v>Wisconsin</v>
      </c>
    </row>
    <row r="2811" spans="1:13" x14ac:dyDescent="0.25">
      <c r="A2811" t="str">
        <f t="shared" si="43"/>
        <v>43892Wisconsin</v>
      </c>
      <c r="B2811" t="s">
        <v>147</v>
      </c>
      <c r="C2811" t="s">
        <v>148</v>
      </c>
      <c r="D2811" t="s">
        <v>112</v>
      </c>
      <c r="F2811" s="6">
        <v>43892</v>
      </c>
      <c r="G2811">
        <v>5</v>
      </c>
      <c r="H2811">
        <v>5</v>
      </c>
      <c r="I2811">
        <v>19</v>
      </c>
      <c r="J2811">
        <v>0</v>
      </c>
      <c r="K2811">
        <v>4</v>
      </c>
      <c r="L2811">
        <v>0</v>
      </c>
      <c r="M2811" t="str">
        <f>VLOOKUP(D2811,StateLookup!A:A,1,FALSE)</f>
        <v>Wisconsin</v>
      </c>
    </row>
    <row r="2812" spans="1:13" x14ac:dyDescent="0.25">
      <c r="A2812" t="str">
        <f t="shared" si="43"/>
        <v>43893Wisconsin</v>
      </c>
      <c r="B2812" t="s">
        <v>147</v>
      </c>
      <c r="C2812" t="s">
        <v>148</v>
      </c>
      <c r="D2812" t="s">
        <v>112</v>
      </c>
      <c r="F2812" s="6">
        <v>43893</v>
      </c>
      <c r="G2812">
        <v>7</v>
      </c>
      <c r="H2812">
        <v>5</v>
      </c>
      <c r="I2812">
        <v>16</v>
      </c>
      <c r="J2812">
        <v>4</v>
      </c>
      <c r="K2812">
        <v>0</v>
      </c>
      <c r="L2812">
        <v>0</v>
      </c>
      <c r="M2812" t="str">
        <f>VLOOKUP(D2812,StateLookup!A:A,1,FALSE)</f>
        <v>Wisconsin</v>
      </c>
    </row>
    <row r="2813" spans="1:13" x14ac:dyDescent="0.25">
      <c r="A2813" t="str">
        <f t="shared" si="43"/>
        <v>43894Wisconsin</v>
      </c>
      <c r="B2813" t="s">
        <v>147</v>
      </c>
      <c r="C2813" t="s">
        <v>148</v>
      </c>
      <c r="D2813" t="s">
        <v>112</v>
      </c>
      <c r="F2813" s="6">
        <v>43894</v>
      </c>
      <c r="G2813">
        <v>8</v>
      </c>
      <c r="H2813">
        <v>5</v>
      </c>
      <c r="I2813">
        <v>26</v>
      </c>
      <c r="J2813">
        <v>5</v>
      </c>
      <c r="K2813">
        <v>2</v>
      </c>
      <c r="L2813">
        <v>-1</v>
      </c>
      <c r="M2813" t="str">
        <f>VLOOKUP(D2813,StateLookup!A:A,1,FALSE)</f>
        <v>Wisconsin</v>
      </c>
    </row>
    <row r="2814" spans="1:13" x14ac:dyDescent="0.25">
      <c r="A2814" t="str">
        <f t="shared" si="43"/>
        <v>43895Wisconsin</v>
      </c>
      <c r="B2814" t="s">
        <v>147</v>
      </c>
      <c r="C2814" t="s">
        <v>148</v>
      </c>
      <c r="D2814" t="s">
        <v>112</v>
      </c>
      <c r="F2814" s="6">
        <v>43895</v>
      </c>
      <c r="G2814">
        <v>4</v>
      </c>
      <c r="H2814">
        <v>2</v>
      </c>
      <c r="I2814">
        <v>7</v>
      </c>
      <c r="J2814">
        <v>4</v>
      </c>
      <c r="K2814">
        <v>2</v>
      </c>
      <c r="L2814">
        <v>0</v>
      </c>
      <c r="M2814" t="str">
        <f>VLOOKUP(D2814,StateLookup!A:A,1,FALSE)</f>
        <v>Wisconsin</v>
      </c>
    </row>
    <row r="2815" spans="1:13" x14ac:dyDescent="0.25">
      <c r="A2815" t="str">
        <f t="shared" si="43"/>
        <v>43896Wisconsin</v>
      </c>
      <c r="B2815" t="s">
        <v>147</v>
      </c>
      <c r="C2815" t="s">
        <v>148</v>
      </c>
      <c r="D2815" t="s">
        <v>112</v>
      </c>
      <c r="F2815" s="6">
        <v>43896</v>
      </c>
      <c r="G2815">
        <v>5</v>
      </c>
      <c r="H2815">
        <v>2</v>
      </c>
      <c r="I2815">
        <v>15</v>
      </c>
      <c r="J2815">
        <v>8</v>
      </c>
      <c r="K2815">
        <v>3</v>
      </c>
      <c r="L2815">
        <v>0</v>
      </c>
      <c r="M2815" t="str">
        <f>VLOOKUP(D2815,StateLookup!A:A,1,FALSE)</f>
        <v>Wisconsin</v>
      </c>
    </row>
    <row r="2816" spans="1:13" x14ac:dyDescent="0.25">
      <c r="A2816" t="str">
        <f t="shared" si="43"/>
        <v>43897Wisconsin</v>
      </c>
      <c r="B2816" t="s">
        <v>147</v>
      </c>
      <c r="C2816" t="s">
        <v>148</v>
      </c>
      <c r="D2816" t="s">
        <v>112</v>
      </c>
      <c r="F2816" s="6">
        <v>43897</v>
      </c>
      <c r="G2816">
        <v>14</v>
      </c>
      <c r="H2816">
        <v>11</v>
      </c>
      <c r="I2816">
        <v>52</v>
      </c>
      <c r="J2816">
        <v>15</v>
      </c>
      <c r="K2816">
        <v>6</v>
      </c>
      <c r="L2816">
        <v>-2</v>
      </c>
      <c r="M2816" t="str">
        <f>VLOOKUP(D2816,StateLookup!A:A,1,FALSE)</f>
        <v>Wisconsin</v>
      </c>
    </row>
    <row r="2817" spans="1:13" x14ac:dyDescent="0.25">
      <c r="A2817" t="str">
        <f t="shared" si="43"/>
        <v>43898Wisconsin</v>
      </c>
      <c r="B2817" t="s">
        <v>147</v>
      </c>
      <c r="C2817" t="s">
        <v>148</v>
      </c>
      <c r="D2817" t="s">
        <v>112</v>
      </c>
      <c r="F2817" s="6">
        <v>43898</v>
      </c>
      <c r="G2817">
        <v>18</v>
      </c>
      <c r="H2817">
        <v>13</v>
      </c>
      <c r="I2817">
        <v>133</v>
      </c>
      <c r="J2817">
        <v>15</v>
      </c>
      <c r="K2817">
        <v>4</v>
      </c>
      <c r="L2817">
        <v>-2</v>
      </c>
      <c r="M2817" t="str">
        <f>VLOOKUP(D2817,StateLookup!A:A,1,FALSE)</f>
        <v>Wisconsin</v>
      </c>
    </row>
    <row r="2818" spans="1:13" x14ac:dyDescent="0.25">
      <c r="A2818" t="str">
        <f t="shared" si="43"/>
        <v>43899Wisconsin</v>
      </c>
      <c r="B2818" t="s">
        <v>147</v>
      </c>
      <c r="C2818" t="s">
        <v>148</v>
      </c>
      <c r="D2818" t="s">
        <v>112</v>
      </c>
      <c r="F2818" s="6">
        <v>43899</v>
      </c>
      <c r="G2818">
        <v>0</v>
      </c>
      <c r="H2818">
        <v>1</v>
      </c>
      <c r="I2818">
        <v>-1</v>
      </c>
      <c r="J2818">
        <v>-4</v>
      </c>
      <c r="K2818">
        <v>2</v>
      </c>
      <c r="L2818">
        <v>1</v>
      </c>
      <c r="M2818" t="str">
        <f>VLOOKUP(D2818,StateLookup!A:A,1,FALSE)</f>
        <v>Wisconsin</v>
      </c>
    </row>
    <row r="2819" spans="1:13" x14ac:dyDescent="0.25">
      <c r="A2819" t="str">
        <f t="shared" ref="A2819:A2882" si="44">F2819&amp;D2819</f>
        <v>43900Wisconsin</v>
      </c>
      <c r="B2819" t="s">
        <v>147</v>
      </c>
      <c r="C2819" t="s">
        <v>148</v>
      </c>
      <c r="D2819" t="s">
        <v>112</v>
      </c>
      <c r="F2819" s="6">
        <v>43900</v>
      </c>
      <c r="G2819">
        <v>6</v>
      </c>
      <c r="H2819">
        <v>6</v>
      </c>
      <c r="I2819">
        <v>38</v>
      </c>
      <c r="J2819">
        <v>4</v>
      </c>
      <c r="K2819">
        <v>1</v>
      </c>
      <c r="L2819">
        <v>0</v>
      </c>
      <c r="M2819" t="str">
        <f>VLOOKUP(D2819,StateLookup!A:A,1,FALSE)</f>
        <v>Wisconsin</v>
      </c>
    </row>
    <row r="2820" spans="1:13" x14ac:dyDescent="0.25">
      <c r="A2820" t="str">
        <f t="shared" si="44"/>
        <v>43901Wisconsin</v>
      </c>
      <c r="B2820" t="s">
        <v>147</v>
      </c>
      <c r="C2820" t="s">
        <v>148</v>
      </c>
      <c r="D2820" t="s">
        <v>112</v>
      </c>
      <c r="F2820" s="6">
        <v>43901</v>
      </c>
      <c r="G2820">
        <v>5</v>
      </c>
      <c r="H2820">
        <v>7</v>
      </c>
      <c r="I2820">
        <v>15</v>
      </c>
      <c r="J2820">
        <v>3</v>
      </c>
      <c r="K2820">
        <v>1</v>
      </c>
      <c r="L2820">
        <v>0</v>
      </c>
      <c r="M2820" t="str">
        <f>VLOOKUP(D2820,StateLookup!A:A,1,FALSE)</f>
        <v>Wisconsin</v>
      </c>
    </row>
    <row r="2821" spans="1:13" x14ac:dyDescent="0.25">
      <c r="A2821" t="str">
        <f t="shared" si="44"/>
        <v>43902Wisconsin</v>
      </c>
      <c r="B2821" t="s">
        <v>147</v>
      </c>
      <c r="C2821" t="s">
        <v>148</v>
      </c>
      <c r="D2821" t="s">
        <v>112</v>
      </c>
      <c r="F2821" s="6">
        <v>43902</v>
      </c>
      <c r="G2821">
        <v>6</v>
      </c>
      <c r="H2821">
        <v>19</v>
      </c>
      <c r="I2821">
        <v>11</v>
      </c>
      <c r="J2821">
        <v>2</v>
      </c>
      <c r="K2821">
        <v>1</v>
      </c>
      <c r="L2821">
        <v>1</v>
      </c>
      <c r="M2821" t="str">
        <f>VLOOKUP(D2821,StateLookup!A:A,1,FALSE)</f>
        <v>Wisconsin</v>
      </c>
    </row>
    <row r="2822" spans="1:13" x14ac:dyDescent="0.25">
      <c r="A2822" t="str">
        <f t="shared" si="44"/>
        <v>43903Wisconsin</v>
      </c>
      <c r="B2822" t="s">
        <v>147</v>
      </c>
      <c r="C2822" t="s">
        <v>148</v>
      </c>
      <c r="D2822" t="s">
        <v>112</v>
      </c>
      <c r="F2822" s="6">
        <v>43903</v>
      </c>
      <c r="G2822">
        <v>2</v>
      </c>
      <c r="H2822">
        <v>25</v>
      </c>
      <c r="I2822">
        <v>13</v>
      </c>
      <c r="J2822">
        <v>2</v>
      </c>
      <c r="K2822">
        <v>0</v>
      </c>
      <c r="L2822">
        <v>2</v>
      </c>
      <c r="M2822" t="str">
        <f>VLOOKUP(D2822,StateLookup!A:A,1,FALSE)</f>
        <v>Wisconsin</v>
      </c>
    </row>
    <row r="2823" spans="1:13" x14ac:dyDescent="0.25">
      <c r="A2823" t="str">
        <f t="shared" si="44"/>
        <v>43904Wisconsin</v>
      </c>
      <c r="B2823" t="s">
        <v>147</v>
      </c>
      <c r="C2823" t="s">
        <v>148</v>
      </c>
      <c r="D2823" t="s">
        <v>112</v>
      </c>
      <c r="F2823" s="6">
        <v>43904</v>
      </c>
      <c r="G2823">
        <v>-5</v>
      </c>
      <c r="H2823">
        <v>23</v>
      </c>
      <c r="I2823">
        <v>2</v>
      </c>
      <c r="J2823">
        <v>-2</v>
      </c>
      <c r="K2823">
        <v>2</v>
      </c>
      <c r="L2823">
        <v>3</v>
      </c>
      <c r="M2823" t="str">
        <f>VLOOKUP(D2823,StateLookup!A:A,1,FALSE)</f>
        <v>Wisconsin</v>
      </c>
    </row>
    <row r="2824" spans="1:13" x14ac:dyDescent="0.25">
      <c r="A2824" t="str">
        <f t="shared" si="44"/>
        <v>43905Wisconsin</v>
      </c>
      <c r="B2824" t="s">
        <v>147</v>
      </c>
      <c r="C2824" t="s">
        <v>148</v>
      </c>
      <c r="D2824" t="s">
        <v>112</v>
      </c>
      <c r="F2824" s="6">
        <v>43905</v>
      </c>
      <c r="G2824">
        <v>-5</v>
      </c>
      <c r="H2824">
        <v>13</v>
      </c>
      <c r="I2824">
        <v>47</v>
      </c>
      <c r="J2824">
        <v>-7</v>
      </c>
      <c r="K2824">
        <v>-1</v>
      </c>
      <c r="L2824">
        <v>2</v>
      </c>
      <c r="M2824" t="str">
        <f>VLOOKUP(D2824,StateLookup!A:A,1,FALSE)</f>
        <v>Wisconsin</v>
      </c>
    </row>
    <row r="2825" spans="1:13" x14ac:dyDescent="0.25">
      <c r="A2825" t="str">
        <f t="shared" si="44"/>
        <v>43906Wisconsin</v>
      </c>
      <c r="B2825" t="s">
        <v>147</v>
      </c>
      <c r="C2825" t="s">
        <v>148</v>
      </c>
      <c r="D2825" t="s">
        <v>112</v>
      </c>
      <c r="F2825" s="6">
        <v>43906</v>
      </c>
      <c r="G2825">
        <v>-10</v>
      </c>
      <c r="H2825">
        <v>19</v>
      </c>
      <c r="I2825">
        <v>7</v>
      </c>
      <c r="J2825">
        <v>-16</v>
      </c>
      <c r="K2825">
        <v>-13</v>
      </c>
      <c r="L2825">
        <v>6</v>
      </c>
      <c r="M2825" t="str">
        <f>VLOOKUP(D2825,StateLookup!A:A,1,FALSE)</f>
        <v>Wisconsin</v>
      </c>
    </row>
    <row r="2826" spans="1:13" x14ac:dyDescent="0.25">
      <c r="A2826" t="str">
        <f t="shared" si="44"/>
        <v>43907Wisconsin</v>
      </c>
      <c r="B2826" t="s">
        <v>147</v>
      </c>
      <c r="C2826" t="s">
        <v>148</v>
      </c>
      <c r="D2826" t="s">
        <v>112</v>
      </c>
      <c r="F2826" s="6">
        <v>43907</v>
      </c>
      <c r="G2826">
        <v>-20</v>
      </c>
      <c r="H2826">
        <v>14</v>
      </c>
      <c r="I2826">
        <v>58</v>
      </c>
      <c r="J2826">
        <v>-11</v>
      </c>
      <c r="K2826">
        <v>-21</v>
      </c>
      <c r="L2826">
        <v>9</v>
      </c>
      <c r="M2826" t="str">
        <f>VLOOKUP(D2826,StateLookup!A:A,1,FALSE)</f>
        <v>Wisconsin</v>
      </c>
    </row>
    <row r="2827" spans="1:13" x14ac:dyDescent="0.25">
      <c r="A2827" t="str">
        <f t="shared" si="44"/>
        <v>43908Wisconsin</v>
      </c>
      <c r="B2827" t="s">
        <v>147</v>
      </c>
      <c r="C2827" t="s">
        <v>148</v>
      </c>
      <c r="D2827" t="s">
        <v>112</v>
      </c>
      <c r="F2827" s="6">
        <v>43908</v>
      </c>
      <c r="G2827">
        <v>-34</v>
      </c>
      <c r="H2827">
        <v>3</v>
      </c>
      <c r="I2827">
        <v>-5</v>
      </c>
      <c r="J2827">
        <v>-21</v>
      </c>
      <c r="K2827">
        <v>-28</v>
      </c>
      <c r="L2827">
        <v>14</v>
      </c>
      <c r="M2827" t="str">
        <f>VLOOKUP(D2827,StateLookup!A:A,1,FALSE)</f>
        <v>Wisconsin</v>
      </c>
    </row>
    <row r="2828" spans="1:13" x14ac:dyDescent="0.25">
      <c r="A2828" t="str">
        <f t="shared" si="44"/>
        <v>43909Wisconsin</v>
      </c>
      <c r="B2828" t="s">
        <v>147</v>
      </c>
      <c r="C2828" t="s">
        <v>148</v>
      </c>
      <c r="D2828" t="s">
        <v>112</v>
      </c>
      <c r="F2828" s="6">
        <v>43909</v>
      </c>
      <c r="G2828">
        <v>-39</v>
      </c>
      <c r="H2828">
        <v>-3</v>
      </c>
      <c r="I2828">
        <v>-16</v>
      </c>
      <c r="J2828">
        <v>-27</v>
      </c>
      <c r="K2828">
        <v>-31</v>
      </c>
      <c r="L2828">
        <v>16</v>
      </c>
      <c r="M2828" t="str">
        <f>VLOOKUP(D2828,StateLookup!A:A,1,FALSE)</f>
        <v>Wisconsin</v>
      </c>
    </row>
    <row r="2829" spans="1:13" x14ac:dyDescent="0.25">
      <c r="A2829" t="str">
        <f t="shared" si="44"/>
        <v>43910Wisconsin</v>
      </c>
      <c r="B2829" t="s">
        <v>147</v>
      </c>
      <c r="C2829" t="s">
        <v>148</v>
      </c>
      <c r="D2829" t="s">
        <v>112</v>
      </c>
      <c r="F2829" s="6">
        <v>43910</v>
      </c>
      <c r="G2829">
        <v>-40</v>
      </c>
      <c r="H2829">
        <v>3</v>
      </c>
      <c r="I2829">
        <v>-6</v>
      </c>
      <c r="J2829">
        <v>-28</v>
      </c>
      <c r="K2829">
        <v>-32</v>
      </c>
      <c r="L2829">
        <v>18</v>
      </c>
      <c r="M2829" t="str">
        <f>VLOOKUP(D2829,StateLookup!A:A,1,FALSE)</f>
        <v>Wisconsin</v>
      </c>
    </row>
    <row r="2830" spans="1:13" x14ac:dyDescent="0.25">
      <c r="A2830" t="str">
        <f t="shared" si="44"/>
        <v>43911Wisconsin</v>
      </c>
      <c r="B2830" t="s">
        <v>147</v>
      </c>
      <c r="C2830" t="s">
        <v>148</v>
      </c>
      <c r="D2830" t="s">
        <v>112</v>
      </c>
      <c r="F2830" s="6">
        <v>43911</v>
      </c>
      <c r="G2830">
        <v>-48</v>
      </c>
      <c r="H2830">
        <v>-4</v>
      </c>
      <c r="I2830">
        <v>23</v>
      </c>
      <c r="J2830">
        <v>-28</v>
      </c>
      <c r="K2830">
        <v>-20</v>
      </c>
      <c r="L2830">
        <v>12</v>
      </c>
      <c r="M2830" t="str">
        <f>VLOOKUP(D2830,StateLookup!A:A,1,FALSE)</f>
        <v>Wisconsin</v>
      </c>
    </row>
    <row r="2831" spans="1:13" x14ac:dyDescent="0.25">
      <c r="A2831" t="str">
        <f t="shared" si="44"/>
        <v>43912Wisconsin</v>
      </c>
      <c r="B2831" t="s">
        <v>147</v>
      </c>
      <c r="C2831" t="s">
        <v>148</v>
      </c>
      <c r="D2831" t="s">
        <v>112</v>
      </c>
      <c r="F2831" s="6">
        <v>43912</v>
      </c>
      <c r="G2831">
        <v>-50</v>
      </c>
      <c r="H2831">
        <v>-21</v>
      </c>
      <c r="I2831">
        <v>26</v>
      </c>
      <c r="J2831">
        <v>-39</v>
      </c>
      <c r="K2831">
        <v>-27</v>
      </c>
      <c r="L2831">
        <v>10</v>
      </c>
      <c r="M2831" t="str">
        <f>VLOOKUP(D2831,StateLookup!A:A,1,FALSE)</f>
        <v>Wisconsin</v>
      </c>
    </row>
    <row r="2832" spans="1:13" x14ac:dyDescent="0.25">
      <c r="A2832" t="str">
        <f t="shared" si="44"/>
        <v>43913Wisconsin</v>
      </c>
      <c r="B2832" t="s">
        <v>147</v>
      </c>
      <c r="C2832" t="s">
        <v>148</v>
      </c>
      <c r="D2832" t="s">
        <v>112</v>
      </c>
      <c r="F2832" s="6">
        <v>43913</v>
      </c>
      <c r="G2832">
        <v>-36</v>
      </c>
      <c r="H2832">
        <v>-4</v>
      </c>
      <c r="I2832">
        <v>25</v>
      </c>
      <c r="J2832">
        <v>-34</v>
      </c>
      <c r="K2832">
        <v>-36</v>
      </c>
      <c r="L2832">
        <v>16</v>
      </c>
      <c r="M2832" t="str">
        <f>VLOOKUP(D2832,StateLookup!A:A,1,FALSE)</f>
        <v>Wisconsin</v>
      </c>
    </row>
    <row r="2833" spans="1:13" x14ac:dyDescent="0.25">
      <c r="A2833" t="str">
        <f t="shared" si="44"/>
        <v>43914Wisconsin</v>
      </c>
      <c r="B2833" t="s">
        <v>147</v>
      </c>
      <c r="C2833" t="s">
        <v>148</v>
      </c>
      <c r="D2833" t="s">
        <v>112</v>
      </c>
      <c r="F2833" s="6">
        <v>43914</v>
      </c>
      <c r="G2833">
        <v>-47</v>
      </c>
      <c r="H2833">
        <v>-16</v>
      </c>
      <c r="I2833">
        <v>43</v>
      </c>
      <c r="J2833">
        <v>-35</v>
      </c>
      <c r="K2833">
        <v>-41</v>
      </c>
      <c r="L2833">
        <v>19</v>
      </c>
      <c r="M2833" t="str">
        <f>VLOOKUP(D2833,StateLookup!A:A,1,FALSE)</f>
        <v>Wisconsin</v>
      </c>
    </row>
    <row r="2834" spans="1:13" x14ac:dyDescent="0.25">
      <c r="A2834" t="str">
        <f t="shared" si="44"/>
        <v>43915Wisconsin</v>
      </c>
      <c r="B2834" t="s">
        <v>147</v>
      </c>
      <c r="C2834" t="s">
        <v>148</v>
      </c>
      <c r="D2834" t="s">
        <v>112</v>
      </c>
      <c r="F2834" s="6">
        <v>43915</v>
      </c>
      <c r="G2834">
        <v>-52</v>
      </c>
      <c r="H2834">
        <v>-25</v>
      </c>
      <c r="I2834">
        <v>43</v>
      </c>
      <c r="J2834">
        <v>-37</v>
      </c>
      <c r="K2834">
        <v>-44</v>
      </c>
      <c r="L2834">
        <v>20</v>
      </c>
      <c r="M2834" t="str">
        <f>VLOOKUP(D2834,StateLookup!A:A,1,FALSE)</f>
        <v>Wisconsin</v>
      </c>
    </row>
    <row r="2835" spans="1:13" x14ac:dyDescent="0.25">
      <c r="A2835" t="str">
        <f t="shared" si="44"/>
        <v>43916Wisconsin</v>
      </c>
      <c r="B2835" t="s">
        <v>147</v>
      </c>
      <c r="C2835" t="s">
        <v>148</v>
      </c>
      <c r="D2835" t="s">
        <v>112</v>
      </c>
      <c r="F2835" s="6">
        <v>43916</v>
      </c>
      <c r="G2835">
        <v>-51</v>
      </c>
      <c r="H2835">
        <v>-24</v>
      </c>
      <c r="I2835">
        <v>15</v>
      </c>
      <c r="J2835">
        <v>-39</v>
      </c>
      <c r="K2835">
        <v>-44</v>
      </c>
      <c r="L2835">
        <v>21</v>
      </c>
      <c r="M2835" t="str">
        <f>VLOOKUP(D2835,StateLookup!A:A,1,FALSE)</f>
        <v>Wisconsin</v>
      </c>
    </row>
    <row r="2836" spans="1:13" x14ac:dyDescent="0.25">
      <c r="A2836" t="str">
        <f t="shared" si="44"/>
        <v>43917Wisconsin</v>
      </c>
      <c r="B2836" t="s">
        <v>147</v>
      </c>
      <c r="C2836" t="s">
        <v>148</v>
      </c>
      <c r="D2836" t="s">
        <v>112</v>
      </c>
      <c r="F2836" s="6">
        <v>43917</v>
      </c>
      <c r="G2836">
        <v>-51</v>
      </c>
      <c r="H2836">
        <v>-23</v>
      </c>
      <c r="I2836">
        <v>33</v>
      </c>
      <c r="J2836">
        <v>-39</v>
      </c>
      <c r="K2836">
        <v>-43</v>
      </c>
      <c r="L2836">
        <v>23</v>
      </c>
      <c r="M2836" t="str">
        <f>VLOOKUP(D2836,StateLookup!A:A,1,FALSE)</f>
        <v>Wisconsin</v>
      </c>
    </row>
    <row r="2837" spans="1:13" x14ac:dyDescent="0.25">
      <c r="A2837" t="str">
        <f t="shared" si="44"/>
        <v>43918Wisconsin</v>
      </c>
      <c r="B2837" t="s">
        <v>147</v>
      </c>
      <c r="C2837" t="s">
        <v>148</v>
      </c>
      <c r="D2837" t="s">
        <v>112</v>
      </c>
      <c r="F2837" s="6">
        <v>43918</v>
      </c>
      <c r="G2837">
        <v>-58</v>
      </c>
      <c r="H2837">
        <v>-26</v>
      </c>
      <c r="I2837">
        <v>-26</v>
      </c>
      <c r="J2837">
        <v>-46</v>
      </c>
      <c r="K2837">
        <v>-31</v>
      </c>
      <c r="L2837">
        <v>16</v>
      </c>
      <c r="M2837" t="str">
        <f>VLOOKUP(D2837,StateLookup!A:A,1,FALSE)</f>
        <v>Wisconsin</v>
      </c>
    </row>
    <row r="2838" spans="1:13" x14ac:dyDescent="0.25">
      <c r="A2838" t="str">
        <f t="shared" si="44"/>
        <v>43919Wisconsin</v>
      </c>
      <c r="B2838" t="s">
        <v>147</v>
      </c>
      <c r="C2838" t="s">
        <v>148</v>
      </c>
      <c r="D2838" t="s">
        <v>112</v>
      </c>
      <c r="F2838" s="6">
        <v>43919</v>
      </c>
      <c r="G2838">
        <v>-55</v>
      </c>
      <c r="H2838">
        <v>-30</v>
      </c>
      <c r="I2838">
        <v>-12</v>
      </c>
      <c r="J2838">
        <v>-50</v>
      </c>
      <c r="K2838">
        <v>-34</v>
      </c>
      <c r="L2838">
        <v>13</v>
      </c>
      <c r="M2838" t="str">
        <f>VLOOKUP(D2838,StateLookup!A:A,1,FALSE)</f>
        <v>Wisconsin</v>
      </c>
    </row>
    <row r="2839" spans="1:13" x14ac:dyDescent="0.25">
      <c r="A2839" t="str">
        <f t="shared" si="44"/>
        <v>43920Wisconsin</v>
      </c>
      <c r="B2839" t="s">
        <v>147</v>
      </c>
      <c r="C2839" t="s">
        <v>148</v>
      </c>
      <c r="D2839" t="s">
        <v>112</v>
      </c>
      <c r="F2839" s="6">
        <v>43920</v>
      </c>
      <c r="G2839">
        <v>-45</v>
      </c>
      <c r="H2839">
        <v>-21</v>
      </c>
      <c r="I2839">
        <v>52</v>
      </c>
      <c r="J2839">
        <v>-37</v>
      </c>
      <c r="K2839">
        <v>-43</v>
      </c>
      <c r="L2839">
        <v>18</v>
      </c>
      <c r="M2839" t="str">
        <f>VLOOKUP(D2839,StateLookup!A:A,1,FALSE)</f>
        <v>Wisconsin</v>
      </c>
    </row>
    <row r="2840" spans="1:13" x14ac:dyDescent="0.25">
      <c r="A2840" t="str">
        <f t="shared" si="44"/>
        <v>43921Wisconsin</v>
      </c>
      <c r="B2840" t="s">
        <v>147</v>
      </c>
      <c r="C2840" t="s">
        <v>148</v>
      </c>
      <c r="D2840" t="s">
        <v>112</v>
      </c>
      <c r="F2840" s="6">
        <v>43921</v>
      </c>
      <c r="G2840">
        <v>-47</v>
      </c>
      <c r="H2840">
        <v>-20</v>
      </c>
      <c r="I2840">
        <v>20</v>
      </c>
      <c r="J2840">
        <v>-34</v>
      </c>
      <c r="K2840">
        <v>-45</v>
      </c>
      <c r="L2840">
        <v>20</v>
      </c>
      <c r="M2840" t="str">
        <f>VLOOKUP(D2840,StateLookup!A:A,1,FALSE)</f>
        <v>Wisconsin</v>
      </c>
    </row>
    <row r="2841" spans="1:13" x14ac:dyDescent="0.25">
      <c r="A2841" t="str">
        <f t="shared" si="44"/>
        <v>43922Wisconsin</v>
      </c>
      <c r="B2841" t="s">
        <v>147</v>
      </c>
      <c r="C2841" t="s">
        <v>148</v>
      </c>
      <c r="D2841" t="s">
        <v>112</v>
      </c>
      <c r="F2841" s="6">
        <v>43922</v>
      </c>
      <c r="G2841">
        <v>-43</v>
      </c>
      <c r="H2841">
        <v>-15</v>
      </c>
      <c r="I2841">
        <v>74</v>
      </c>
      <c r="J2841">
        <v>-30</v>
      </c>
      <c r="K2841">
        <v>-45</v>
      </c>
      <c r="L2841">
        <v>19</v>
      </c>
      <c r="M2841" t="str">
        <f>VLOOKUP(D2841,StateLookup!A:A,1,FALSE)</f>
        <v>Wisconsin</v>
      </c>
    </row>
    <row r="2842" spans="1:13" x14ac:dyDescent="0.25">
      <c r="A2842" t="str">
        <f t="shared" si="44"/>
        <v>43923Wisconsin</v>
      </c>
      <c r="B2842" t="s">
        <v>147</v>
      </c>
      <c r="C2842" t="s">
        <v>148</v>
      </c>
      <c r="D2842" t="s">
        <v>112</v>
      </c>
      <c r="F2842" s="6">
        <v>43923</v>
      </c>
      <c r="G2842">
        <v>-44</v>
      </c>
      <c r="H2842">
        <v>-16</v>
      </c>
      <c r="I2842">
        <v>91</v>
      </c>
      <c r="J2842">
        <v>-31</v>
      </c>
      <c r="K2842">
        <v>-45</v>
      </c>
      <c r="L2842">
        <v>20</v>
      </c>
      <c r="M2842" t="str">
        <f>VLOOKUP(D2842,StateLookup!A:A,1,FALSE)</f>
        <v>Wisconsin</v>
      </c>
    </row>
    <row r="2843" spans="1:13" x14ac:dyDescent="0.25">
      <c r="A2843" t="str">
        <f t="shared" si="44"/>
        <v>43924Wisconsin</v>
      </c>
      <c r="B2843" t="s">
        <v>147</v>
      </c>
      <c r="C2843" t="s">
        <v>148</v>
      </c>
      <c r="D2843" t="s">
        <v>112</v>
      </c>
      <c r="F2843" s="6">
        <v>43924</v>
      </c>
      <c r="G2843">
        <v>-46</v>
      </c>
      <c r="H2843">
        <v>-17</v>
      </c>
      <c r="I2843">
        <v>43</v>
      </c>
      <c r="J2843">
        <v>-34</v>
      </c>
      <c r="K2843">
        <v>-45</v>
      </c>
      <c r="L2843">
        <v>23</v>
      </c>
      <c r="M2843" t="str">
        <f>VLOOKUP(D2843,StateLookup!A:A,1,FALSE)</f>
        <v>Wisconsin</v>
      </c>
    </row>
    <row r="2844" spans="1:13" x14ac:dyDescent="0.25">
      <c r="A2844" t="str">
        <f t="shared" si="44"/>
        <v>43925Wisconsin</v>
      </c>
      <c r="B2844" t="s">
        <v>147</v>
      </c>
      <c r="C2844" t="s">
        <v>148</v>
      </c>
      <c r="D2844" t="s">
        <v>112</v>
      </c>
      <c r="F2844" s="6">
        <v>43925</v>
      </c>
      <c r="G2844">
        <v>-51</v>
      </c>
      <c r="H2844">
        <v>-14</v>
      </c>
      <c r="I2844">
        <v>50</v>
      </c>
      <c r="J2844">
        <v>-35</v>
      </c>
      <c r="K2844">
        <v>-30</v>
      </c>
      <c r="L2844">
        <v>14</v>
      </c>
      <c r="M2844" t="str">
        <f>VLOOKUP(D2844,StateLookup!A:A,1,FALSE)</f>
        <v>Wisconsin</v>
      </c>
    </row>
    <row r="2845" spans="1:13" x14ac:dyDescent="0.25">
      <c r="A2845" t="str">
        <f t="shared" si="44"/>
        <v>43926Wisconsin</v>
      </c>
      <c r="B2845" t="s">
        <v>147</v>
      </c>
      <c r="C2845" t="s">
        <v>148</v>
      </c>
      <c r="D2845" t="s">
        <v>112</v>
      </c>
      <c r="F2845" s="6">
        <v>43926</v>
      </c>
      <c r="G2845">
        <v>-47</v>
      </c>
      <c r="H2845">
        <v>-18</v>
      </c>
      <c r="I2845">
        <v>124</v>
      </c>
      <c r="J2845">
        <v>-40</v>
      </c>
      <c r="K2845">
        <v>-33</v>
      </c>
      <c r="L2845">
        <v>10</v>
      </c>
      <c r="M2845" t="str">
        <f>VLOOKUP(D2845,StateLookup!A:A,1,FALSE)</f>
        <v>Wisconsin</v>
      </c>
    </row>
    <row r="2846" spans="1:13" x14ac:dyDescent="0.25">
      <c r="A2846" t="str">
        <f t="shared" si="44"/>
        <v>43927Wisconsin</v>
      </c>
      <c r="B2846" t="s">
        <v>147</v>
      </c>
      <c r="C2846" t="s">
        <v>148</v>
      </c>
      <c r="D2846" t="s">
        <v>112</v>
      </c>
      <c r="F2846" s="6">
        <v>43927</v>
      </c>
      <c r="G2846">
        <v>-45</v>
      </c>
      <c r="H2846">
        <v>-18</v>
      </c>
      <c r="I2846">
        <v>49</v>
      </c>
      <c r="J2846">
        <v>-35</v>
      </c>
      <c r="K2846">
        <v>-44</v>
      </c>
      <c r="L2846">
        <v>19</v>
      </c>
      <c r="M2846" t="str">
        <f>VLOOKUP(D2846,StateLookup!A:A,1,FALSE)</f>
        <v>Wisconsin</v>
      </c>
    </row>
    <row r="2847" spans="1:13" x14ac:dyDescent="0.25">
      <c r="A2847" t="str">
        <f t="shared" si="44"/>
        <v>43928Wisconsin</v>
      </c>
      <c r="B2847" t="s">
        <v>147</v>
      </c>
      <c r="C2847" t="s">
        <v>148</v>
      </c>
      <c r="D2847" t="s">
        <v>112</v>
      </c>
      <c r="F2847" s="6">
        <v>43928</v>
      </c>
      <c r="G2847">
        <v>-42</v>
      </c>
      <c r="H2847">
        <v>-15</v>
      </c>
      <c r="I2847">
        <v>111</v>
      </c>
      <c r="J2847">
        <v>-23</v>
      </c>
      <c r="K2847">
        <v>-46</v>
      </c>
      <c r="L2847">
        <v>19</v>
      </c>
      <c r="M2847" t="str">
        <f>VLOOKUP(D2847,StateLookup!A:A,1,FALSE)</f>
        <v>Wisconsin</v>
      </c>
    </row>
    <row r="2848" spans="1:13" x14ac:dyDescent="0.25">
      <c r="A2848" t="str">
        <f t="shared" si="44"/>
        <v>43929Wisconsin</v>
      </c>
      <c r="B2848" t="s">
        <v>147</v>
      </c>
      <c r="C2848" t="s">
        <v>148</v>
      </c>
      <c r="D2848" t="s">
        <v>112</v>
      </c>
      <c r="F2848" s="6">
        <v>43929</v>
      </c>
      <c r="G2848">
        <v>-47</v>
      </c>
      <c r="H2848">
        <v>-18</v>
      </c>
      <c r="I2848">
        <v>31</v>
      </c>
      <c r="J2848">
        <v>-37</v>
      </c>
      <c r="K2848">
        <v>-46</v>
      </c>
      <c r="L2848">
        <v>20</v>
      </c>
      <c r="M2848" t="str">
        <f>VLOOKUP(D2848,StateLookup!A:A,1,FALSE)</f>
        <v>Wisconsin</v>
      </c>
    </row>
    <row r="2849" spans="1:13" x14ac:dyDescent="0.25">
      <c r="A2849" t="str">
        <f t="shared" si="44"/>
        <v>43930Wisconsin</v>
      </c>
      <c r="B2849" t="s">
        <v>147</v>
      </c>
      <c r="C2849" t="s">
        <v>148</v>
      </c>
      <c r="D2849" t="s">
        <v>112</v>
      </c>
      <c r="F2849" s="6">
        <v>43930</v>
      </c>
      <c r="G2849">
        <v>-46</v>
      </c>
      <c r="H2849">
        <v>-14</v>
      </c>
      <c r="I2849">
        <v>14</v>
      </c>
      <c r="J2849">
        <v>-37</v>
      </c>
      <c r="K2849">
        <v>-47</v>
      </c>
      <c r="L2849">
        <v>21</v>
      </c>
      <c r="M2849" t="str">
        <f>VLOOKUP(D2849,StateLookup!A:A,1,FALSE)</f>
        <v>Wisconsin</v>
      </c>
    </row>
    <row r="2850" spans="1:13" x14ac:dyDescent="0.25">
      <c r="A2850" t="str">
        <f t="shared" si="44"/>
        <v>43931Wisconsin</v>
      </c>
      <c r="B2850" t="s">
        <v>147</v>
      </c>
      <c r="C2850" t="s">
        <v>148</v>
      </c>
      <c r="D2850" t="s">
        <v>112</v>
      </c>
      <c r="F2850" s="6">
        <v>43931</v>
      </c>
      <c r="G2850">
        <v>-46</v>
      </c>
      <c r="H2850">
        <v>-12</v>
      </c>
      <c r="I2850">
        <v>36</v>
      </c>
      <c r="J2850">
        <v>-38</v>
      </c>
      <c r="K2850">
        <v>-52</v>
      </c>
      <c r="L2850">
        <v>25</v>
      </c>
      <c r="M2850" t="str">
        <f>VLOOKUP(D2850,StateLookup!A:A,1,FALSE)</f>
        <v>Wisconsin</v>
      </c>
    </row>
    <row r="2851" spans="1:13" x14ac:dyDescent="0.25">
      <c r="A2851" t="str">
        <f t="shared" si="44"/>
        <v>43932Wisconsin</v>
      </c>
      <c r="B2851" t="s">
        <v>147</v>
      </c>
      <c r="C2851" t="s">
        <v>148</v>
      </c>
      <c r="D2851" t="s">
        <v>112</v>
      </c>
      <c r="F2851" s="6">
        <v>43932</v>
      </c>
      <c r="G2851">
        <v>-47</v>
      </c>
      <c r="H2851">
        <v>-2</v>
      </c>
      <c r="I2851">
        <v>67</v>
      </c>
      <c r="J2851">
        <v>-34</v>
      </c>
      <c r="K2851">
        <v>-33</v>
      </c>
      <c r="L2851">
        <v>13</v>
      </c>
      <c r="M2851" t="str">
        <f>VLOOKUP(D2851,StateLookup!A:A,1,FALSE)</f>
        <v>Wisconsin</v>
      </c>
    </row>
    <row r="2852" spans="1:13" x14ac:dyDescent="0.25">
      <c r="A2852" t="str">
        <f t="shared" si="44"/>
        <v>43876Wyoming</v>
      </c>
      <c r="B2852" t="s">
        <v>147</v>
      </c>
      <c r="C2852" t="s">
        <v>148</v>
      </c>
      <c r="D2852" t="s">
        <v>113</v>
      </c>
      <c r="F2852" s="6">
        <v>43876</v>
      </c>
      <c r="G2852">
        <v>4</v>
      </c>
      <c r="H2852">
        <v>3</v>
      </c>
      <c r="I2852">
        <v>1</v>
      </c>
      <c r="J2852">
        <v>-5</v>
      </c>
      <c r="K2852">
        <v>1</v>
      </c>
      <c r="L2852">
        <v>0</v>
      </c>
      <c r="M2852" t="str">
        <f>VLOOKUP(D2852,StateLookup!A:A,1,FALSE)</f>
        <v>Wyoming</v>
      </c>
    </row>
    <row r="2853" spans="1:13" x14ac:dyDescent="0.25">
      <c r="A2853" t="str">
        <f t="shared" si="44"/>
        <v>43877Wyoming</v>
      </c>
      <c r="B2853" t="s">
        <v>147</v>
      </c>
      <c r="C2853" t="s">
        <v>148</v>
      </c>
      <c r="D2853" t="s">
        <v>113</v>
      </c>
      <c r="F2853" s="6">
        <v>43877</v>
      </c>
      <c r="G2853">
        <v>5</v>
      </c>
      <c r="H2853">
        <v>2</v>
      </c>
      <c r="I2853">
        <v>0</v>
      </c>
      <c r="J2853">
        <v>-12</v>
      </c>
      <c r="K2853">
        <v>1</v>
      </c>
      <c r="L2853">
        <v>0</v>
      </c>
      <c r="M2853" t="str">
        <f>VLOOKUP(D2853,StateLookup!A:A,1,FALSE)</f>
        <v>Wyoming</v>
      </c>
    </row>
    <row r="2854" spans="1:13" x14ac:dyDescent="0.25">
      <c r="A2854" t="str">
        <f t="shared" si="44"/>
        <v>43878Wyoming</v>
      </c>
      <c r="B2854" t="s">
        <v>147</v>
      </c>
      <c r="C2854" t="s">
        <v>148</v>
      </c>
      <c r="D2854" t="s">
        <v>113</v>
      </c>
      <c r="F2854" s="6">
        <v>43878</v>
      </c>
      <c r="G2854">
        <v>2</v>
      </c>
      <c r="H2854">
        <v>2</v>
      </c>
      <c r="I2854">
        <v>2</v>
      </c>
      <c r="J2854">
        <v>6</v>
      </c>
      <c r="K2854">
        <v>-26</v>
      </c>
      <c r="L2854">
        <v>6</v>
      </c>
      <c r="M2854" t="str">
        <f>VLOOKUP(D2854,StateLookup!A:A,1,FALSE)</f>
        <v>Wyoming</v>
      </c>
    </row>
    <row r="2855" spans="1:13" x14ac:dyDescent="0.25">
      <c r="A2855" t="str">
        <f t="shared" si="44"/>
        <v>43879Wyoming</v>
      </c>
      <c r="B2855" t="s">
        <v>147</v>
      </c>
      <c r="C2855" t="s">
        <v>148</v>
      </c>
      <c r="D2855" t="s">
        <v>113</v>
      </c>
      <c r="F2855" s="6">
        <v>43879</v>
      </c>
      <c r="G2855">
        <v>2</v>
      </c>
      <c r="H2855">
        <v>4</v>
      </c>
      <c r="I2855">
        <v>3</v>
      </c>
      <c r="J2855">
        <v>5</v>
      </c>
      <c r="K2855">
        <v>3</v>
      </c>
      <c r="L2855">
        <v>0</v>
      </c>
      <c r="M2855" t="str">
        <f>VLOOKUP(D2855,StateLookup!A:A,1,FALSE)</f>
        <v>Wyoming</v>
      </c>
    </row>
    <row r="2856" spans="1:13" x14ac:dyDescent="0.25">
      <c r="A2856" t="str">
        <f t="shared" si="44"/>
        <v>43880Wyoming</v>
      </c>
      <c r="B2856" t="s">
        <v>147</v>
      </c>
      <c r="C2856" t="s">
        <v>148</v>
      </c>
      <c r="D2856" t="s">
        <v>113</v>
      </c>
      <c r="F2856" s="6">
        <v>43880</v>
      </c>
      <c r="G2856">
        <v>0</v>
      </c>
      <c r="H2856">
        <v>0</v>
      </c>
      <c r="I2856">
        <v>-2</v>
      </c>
      <c r="J2856">
        <v>-2</v>
      </c>
      <c r="K2856">
        <v>2</v>
      </c>
      <c r="L2856">
        <v>0</v>
      </c>
      <c r="M2856" t="str">
        <f>VLOOKUP(D2856,StateLookup!A:A,1,FALSE)</f>
        <v>Wyoming</v>
      </c>
    </row>
    <row r="2857" spans="1:13" x14ac:dyDescent="0.25">
      <c r="A2857" t="str">
        <f t="shared" si="44"/>
        <v>43881Wyoming</v>
      </c>
      <c r="B2857" t="s">
        <v>147</v>
      </c>
      <c r="C2857" t="s">
        <v>148</v>
      </c>
      <c r="D2857" t="s">
        <v>113</v>
      </c>
      <c r="F2857" s="6">
        <v>43881</v>
      </c>
      <c r="G2857">
        <v>5</v>
      </c>
      <c r="H2857">
        <v>5</v>
      </c>
      <c r="I2857">
        <v>4</v>
      </c>
      <c r="J2857">
        <v>6</v>
      </c>
      <c r="K2857">
        <v>1</v>
      </c>
      <c r="L2857">
        <v>0</v>
      </c>
      <c r="M2857" t="str">
        <f>VLOOKUP(D2857,StateLookup!A:A,1,FALSE)</f>
        <v>Wyoming</v>
      </c>
    </row>
    <row r="2858" spans="1:13" x14ac:dyDescent="0.25">
      <c r="A2858" t="str">
        <f t="shared" si="44"/>
        <v>43882Wyoming</v>
      </c>
      <c r="B2858" t="s">
        <v>147</v>
      </c>
      <c r="C2858" t="s">
        <v>148</v>
      </c>
      <c r="D2858" t="s">
        <v>113</v>
      </c>
      <c r="F2858" s="6">
        <v>43882</v>
      </c>
      <c r="G2858">
        <v>3</v>
      </c>
      <c r="H2858">
        <v>7</v>
      </c>
      <c r="I2858">
        <v>14</v>
      </c>
      <c r="J2858">
        <v>16</v>
      </c>
      <c r="K2858">
        <v>4</v>
      </c>
      <c r="L2858">
        <v>0</v>
      </c>
      <c r="M2858" t="str">
        <f>VLOOKUP(D2858,StateLookup!A:A,1,FALSE)</f>
        <v>Wyoming</v>
      </c>
    </row>
    <row r="2859" spans="1:13" x14ac:dyDescent="0.25">
      <c r="A2859" t="str">
        <f t="shared" si="44"/>
        <v>43883Wyoming</v>
      </c>
      <c r="B2859" t="s">
        <v>147</v>
      </c>
      <c r="C2859" t="s">
        <v>148</v>
      </c>
      <c r="D2859" t="s">
        <v>113</v>
      </c>
      <c r="F2859" s="6">
        <v>43883</v>
      </c>
      <c r="G2859">
        <v>7</v>
      </c>
      <c r="H2859">
        <v>9</v>
      </c>
      <c r="I2859">
        <v>16</v>
      </c>
      <c r="J2859">
        <v>14</v>
      </c>
      <c r="K2859">
        <v>4</v>
      </c>
      <c r="L2859">
        <v>-1</v>
      </c>
      <c r="M2859" t="str">
        <f>VLOOKUP(D2859,StateLookup!A:A,1,FALSE)</f>
        <v>Wyoming</v>
      </c>
    </row>
    <row r="2860" spans="1:13" x14ac:dyDescent="0.25">
      <c r="A2860" t="str">
        <f t="shared" si="44"/>
        <v>43884Wyoming</v>
      </c>
      <c r="B2860" t="s">
        <v>147</v>
      </c>
      <c r="C2860" t="s">
        <v>148</v>
      </c>
      <c r="D2860" t="s">
        <v>113</v>
      </c>
      <c r="F2860" s="6">
        <v>43884</v>
      </c>
      <c r="G2860">
        <v>8</v>
      </c>
      <c r="H2860">
        <v>8</v>
      </c>
      <c r="I2860">
        <v>7</v>
      </c>
      <c r="J2860">
        <v>0</v>
      </c>
      <c r="K2860">
        <v>3</v>
      </c>
      <c r="L2860">
        <v>0</v>
      </c>
      <c r="M2860" t="str">
        <f>VLOOKUP(D2860,StateLookup!A:A,1,FALSE)</f>
        <v>Wyoming</v>
      </c>
    </row>
    <row r="2861" spans="1:13" x14ac:dyDescent="0.25">
      <c r="A2861" t="str">
        <f t="shared" si="44"/>
        <v>43885Wyoming</v>
      </c>
      <c r="B2861" t="s">
        <v>147</v>
      </c>
      <c r="C2861" t="s">
        <v>148</v>
      </c>
      <c r="D2861" t="s">
        <v>113</v>
      </c>
      <c r="F2861" s="6">
        <v>43885</v>
      </c>
      <c r="G2861">
        <v>-2</v>
      </c>
      <c r="H2861">
        <v>4</v>
      </c>
      <c r="I2861">
        <v>-1</v>
      </c>
      <c r="J2861">
        <v>-3</v>
      </c>
      <c r="K2861">
        <v>3</v>
      </c>
      <c r="L2861">
        <v>1</v>
      </c>
      <c r="M2861" t="str">
        <f>VLOOKUP(D2861,StateLookup!A:A,1,FALSE)</f>
        <v>Wyoming</v>
      </c>
    </row>
    <row r="2862" spans="1:13" x14ac:dyDescent="0.25">
      <c r="A2862" t="str">
        <f t="shared" si="44"/>
        <v>43886Wyoming</v>
      </c>
      <c r="B2862" t="s">
        <v>147</v>
      </c>
      <c r="C2862" t="s">
        <v>148</v>
      </c>
      <c r="D2862" t="s">
        <v>113</v>
      </c>
      <c r="F2862" s="6">
        <v>43886</v>
      </c>
      <c r="G2862">
        <v>-1</v>
      </c>
      <c r="H2862">
        <v>2</v>
      </c>
      <c r="I2862">
        <v>-5</v>
      </c>
      <c r="J2862">
        <v>-3</v>
      </c>
      <c r="K2862">
        <v>0</v>
      </c>
      <c r="L2862">
        <v>3</v>
      </c>
      <c r="M2862" t="str">
        <f>VLOOKUP(D2862,StateLookup!A:A,1,FALSE)</f>
        <v>Wyoming</v>
      </c>
    </row>
    <row r="2863" spans="1:13" x14ac:dyDescent="0.25">
      <c r="A2863" t="str">
        <f t="shared" si="44"/>
        <v>43887Wyoming</v>
      </c>
      <c r="B2863" t="s">
        <v>147</v>
      </c>
      <c r="C2863" t="s">
        <v>148</v>
      </c>
      <c r="D2863" t="s">
        <v>113</v>
      </c>
      <c r="F2863" s="6">
        <v>43887</v>
      </c>
      <c r="G2863">
        <v>8</v>
      </c>
      <c r="H2863">
        <v>9</v>
      </c>
      <c r="I2863">
        <v>2</v>
      </c>
      <c r="J2863">
        <v>5</v>
      </c>
      <c r="K2863">
        <v>2</v>
      </c>
      <c r="L2863">
        <v>-1</v>
      </c>
      <c r="M2863" t="str">
        <f>VLOOKUP(D2863,StateLookup!A:A,1,FALSE)</f>
        <v>Wyoming</v>
      </c>
    </row>
    <row r="2864" spans="1:13" x14ac:dyDescent="0.25">
      <c r="A2864" t="str">
        <f t="shared" si="44"/>
        <v>43888Wyoming</v>
      </c>
      <c r="B2864" t="s">
        <v>147</v>
      </c>
      <c r="C2864" t="s">
        <v>148</v>
      </c>
      <c r="D2864" t="s">
        <v>113</v>
      </c>
      <c r="F2864" s="6">
        <v>43888</v>
      </c>
      <c r="G2864">
        <v>9</v>
      </c>
      <c r="H2864">
        <v>7</v>
      </c>
      <c r="I2864">
        <v>4</v>
      </c>
      <c r="J2864">
        <v>9</v>
      </c>
      <c r="K2864">
        <v>2</v>
      </c>
      <c r="L2864">
        <v>-1</v>
      </c>
      <c r="M2864" t="str">
        <f>VLOOKUP(D2864,StateLookup!A:A,1,FALSE)</f>
        <v>Wyoming</v>
      </c>
    </row>
    <row r="2865" spans="1:13" x14ac:dyDescent="0.25">
      <c r="A2865" t="str">
        <f t="shared" si="44"/>
        <v>43889Wyoming</v>
      </c>
      <c r="B2865" t="s">
        <v>147</v>
      </c>
      <c r="C2865" t="s">
        <v>148</v>
      </c>
      <c r="D2865" t="s">
        <v>113</v>
      </c>
      <c r="F2865" s="6">
        <v>43889</v>
      </c>
      <c r="G2865">
        <v>10</v>
      </c>
      <c r="H2865">
        <v>12</v>
      </c>
      <c r="I2865">
        <v>20</v>
      </c>
      <c r="J2865">
        <v>17</v>
      </c>
      <c r="K2865">
        <v>3</v>
      </c>
      <c r="L2865">
        <v>-2</v>
      </c>
      <c r="M2865" t="str">
        <f>VLOOKUP(D2865,StateLookup!A:A,1,FALSE)</f>
        <v>Wyoming</v>
      </c>
    </row>
    <row r="2866" spans="1:13" x14ac:dyDescent="0.25">
      <c r="A2866" t="str">
        <f t="shared" si="44"/>
        <v>43890Wyoming</v>
      </c>
      <c r="B2866" t="s">
        <v>147</v>
      </c>
      <c r="C2866" t="s">
        <v>148</v>
      </c>
      <c r="D2866" t="s">
        <v>113</v>
      </c>
      <c r="F2866" s="6">
        <v>43890</v>
      </c>
      <c r="G2866">
        <v>13</v>
      </c>
      <c r="H2866">
        <v>13</v>
      </c>
      <c r="I2866">
        <v>10</v>
      </c>
      <c r="J2866">
        <v>19</v>
      </c>
      <c r="K2866">
        <v>2</v>
      </c>
      <c r="L2866">
        <v>-2</v>
      </c>
      <c r="M2866" t="str">
        <f>VLOOKUP(D2866,StateLookup!A:A,1,FALSE)</f>
        <v>Wyoming</v>
      </c>
    </row>
    <row r="2867" spans="1:13" x14ac:dyDescent="0.25">
      <c r="A2867" t="str">
        <f t="shared" si="44"/>
        <v>43891Wyoming</v>
      </c>
      <c r="B2867" t="s">
        <v>147</v>
      </c>
      <c r="C2867" t="s">
        <v>148</v>
      </c>
      <c r="D2867" t="s">
        <v>113</v>
      </c>
      <c r="F2867" s="6">
        <v>43891</v>
      </c>
      <c r="G2867">
        <v>0</v>
      </c>
      <c r="H2867">
        <v>3</v>
      </c>
      <c r="I2867">
        <v>-21</v>
      </c>
      <c r="J2867">
        <v>-13</v>
      </c>
      <c r="K2867">
        <v>1</v>
      </c>
      <c r="L2867">
        <v>2</v>
      </c>
      <c r="M2867" t="str">
        <f>VLOOKUP(D2867,StateLookup!A:A,1,FALSE)</f>
        <v>Wyoming</v>
      </c>
    </row>
    <row r="2868" spans="1:13" x14ac:dyDescent="0.25">
      <c r="A2868" t="str">
        <f t="shared" si="44"/>
        <v>43892Wyoming</v>
      </c>
      <c r="B2868" t="s">
        <v>147</v>
      </c>
      <c r="C2868" t="s">
        <v>148</v>
      </c>
      <c r="D2868" t="s">
        <v>113</v>
      </c>
      <c r="F2868" s="6">
        <v>43892</v>
      </c>
      <c r="G2868">
        <v>5</v>
      </c>
      <c r="H2868">
        <v>8</v>
      </c>
      <c r="I2868">
        <v>0</v>
      </c>
      <c r="J2868">
        <v>-18</v>
      </c>
      <c r="K2868">
        <v>4</v>
      </c>
      <c r="L2868">
        <v>0</v>
      </c>
      <c r="M2868" t="str">
        <f>VLOOKUP(D2868,StateLookup!A:A,1,FALSE)</f>
        <v>Wyoming</v>
      </c>
    </row>
    <row r="2869" spans="1:13" x14ac:dyDescent="0.25">
      <c r="A2869" t="str">
        <f t="shared" si="44"/>
        <v>43893Wyoming</v>
      </c>
      <c r="B2869" t="s">
        <v>147</v>
      </c>
      <c r="C2869" t="s">
        <v>148</v>
      </c>
      <c r="D2869" t="s">
        <v>113</v>
      </c>
      <c r="F2869" s="6">
        <v>43893</v>
      </c>
      <c r="G2869">
        <v>11</v>
      </c>
      <c r="H2869">
        <v>14</v>
      </c>
      <c r="I2869">
        <v>3</v>
      </c>
      <c r="J2869">
        <v>-18</v>
      </c>
      <c r="K2869">
        <v>4</v>
      </c>
      <c r="L2869">
        <v>-1</v>
      </c>
      <c r="M2869" t="str">
        <f>VLOOKUP(D2869,StateLookup!A:A,1,FALSE)</f>
        <v>Wyoming</v>
      </c>
    </row>
    <row r="2870" spans="1:13" x14ac:dyDescent="0.25">
      <c r="A2870" t="str">
        <f t="shared" si="44"/>
        <v>43894Wyoming</v>
      </c>
      <c r="B2870" t="s">
        <v>147</v>
      </c>
      <c r="C2870" t="s">
        <v>148</v>
      </c>
      <c r="D2870" t="s">
        <v>113</v>
      </c>
      <c r="F2870" s="6">
        <v>43894</v>
      </c>
      <c r="G2870">
        <v>9</v>
      </c>
      <c r="H2870">
        <v>12</v>
      </c>
      <c r="I2870">
        <v>7</v>
      </c>
      <c r="J2870">
        <v>10</v>
      </c>
      <c r="K2870">
        <v>3</v>
      </c>
      <c r="L2870">
        <v>-1</v>
      </c>
      <c r="M2870" t="str">
        <f>VLOOKUP(D2870,StateLookup!A:A,1,FALSE)</f>
        <v>Wyoming</v>
      </c>
    </row>
    <row r="2871" spans="1:13" x14ac:dyDescent="0.25">
      <c r="A2871" t="str">
        <f t="shared" si="44"/>
        <v>43895Wyoming</v>
      </c>
      <c r="B2871" t="s">
        <v>147</v>
      </c>
      <c r="C2871" t="s">
        <v>148</v>
      </c>
      <c r="D2871" t="s">
        <v>113</v>
      </c>
      <c r="F2871" s="6">
        <v>43895</v>
      </c>
      <c r="G2871">
        <v>11</v>
      </c>
      <c r="H2871">
        <v>12</v>
      </c>
      <c r="I2871">
        <v>18</v>
      </c>
      <c r="J2871">
        <v>8</v>
      </c>
      <c r="K2871">
        <v>2</v>
      </c>
      <c r="L2871">
        <v>-1</v>
      </c>
      <c r="M2871" t="str">
        <f>VLOOKUP(D2871,StateLookup!A:A,1,FALSE)</f>
        <v>Wyoming</v>
      </c>
    </row>
    <row r="2872" spans="1:13" x14ac:dyDescent="0.25">
      <c r="A2872" t="str">
        <f t="shared" si="44"/>
        <v>43896Wyoming</v>
      </c>
      <c r="B2872" t="s">
        <v>147</v>
      </c>
      <c r="C2872" t="s">
        <v>148</v>
      </c>
      <c r="D2872" t="s">
        <v>113</v>
      </c>
      <c r="F2872" s="6">
        <v>43896</v>
      </c>
      <c r="G2872">
        <v>8</v>
      </c>
      <c r="H2872">
        <v>12</v>
      </c>
      <c r="I2872">
        <v>32</v>
      </c>
      <c r="J2872">
        <v>16</v>
      </c>
      <c r="K2872">
        <v>3</v>
      </c>
      <c r="L2872">
        <v>-1</v>
      </c>
      <c r="M2872" t="str">
        <f>VLOOKUP(D2872,StateLookup!A:A,1,FALSE)</f>
        <v>Wyoming</v>
      </c>
    </row>
    <row r="2873" spans="1:13" x14ac:dyDescent="0.25">
      <c r="A2873" t="str">
        <f t="shared" si="44"/>
        <v>43897Wyoming</v>
      </c>
      <c r="B2873" t="s">
        <v>147</v>
      </c>
      <c r="C2873" t="s">
        <v>148</v>
      </c>
      <c r="D2873" t="s">
        <v>113</v>
      </c>
      <c r="F2873" s="6">
        <v>43897</v>
      </c>
      <c r="G2873">
        <v>13</v>
      </c>
      <c r="H2873">
        <v>15</v>
      </c>
      <c r="I2873">
        <v>39</v>
      </c>
      <c r="J2873">
        <v>21</v>
      </c>
      <c r="K2873">
        <v>4</v>
      </c>
      <c r="L2873">
        <v>-3</v>
      </c>
      <c r="M2873" t="str">
        <f>VLOOKUP(D2873,StateLookup!A:A,1,FALSE)</f>
        <v>Wyoming</v>
      </c>
    </row>
    <row r="2874" spans="1:13" x14ac:dyDescent="0.25">
      <c r="A2874" t="str">
        <f t="shared" si="44"/>
        <v>43898Wyoming</v>
      </c>
      <c r="B2874" t="s">
        <v>147</v>
      </c>
      <c r="C2874" t="s">
        <v>148</v>
      </c>
      <c r="D2874" t="s">
        <v>113</v>
      </c>
      <c r="F2874" s="6">
        <v>43898</v>
      </c>
      <c r="G2874">
        <v>9</v>
      </c>
      <c r="H2874">
        <v>10</v>
      </c>
      <c r="I2874">
        <v>3</v>
      </c>
      <c r="J2874">
        <v>4</v>
      </c>
      <c r="K2874">
        <v>2</v>
      </c>
      <c r="L2874">
        <v>0</v>
      </c>
      <c r="M2874" t="str">
        <f>VLOOKUP(D2874,StateLookup!A:A,1,FALSE)</f>
        <v>Wyoming</v>
      </c>
    </row>
    <row r="2875" spans="1:13" x14ac:dyDescent="0.25">
      <c r="A2875" t="str">
        <f t="shared" si="44"/>
        <v>43899Wyoming</v>
      </c>
      <c r="B2875" t="s">
        <v>147</v>
      </c>
      <c r="C2875" t="s">
        <v>148</v>
      </c>
      <c r="D2875" t="s">
        <v>113</v>
      </c>
      <c r="F2875" s="6">
        <v>43899</v>
      </c>
      <c r="G2875">
        <v>9</v>
      </c>
      <c r="H2875">
        <v>16</v>
      </c>
      <c r="I2875">
        <v>19</v>
      </c>
      <c r="J2875">
        <v>8</v>
      </c>
      <c r="K2875">
        <v>4</v>
      </c>
      <c r="L2875">
        <v>-1</v>
      </c>
      <c r="M2875" t="str">
        <f>VLOOKUP(D2875,StateLookup!A:A,1,FALSE)</f>
        <v>Wyoming</v>
      </c>
    </row>
    <row r="2876" spans="1:13" x14ac:dyDescent="0.25">
      <c r="A2876" t="str">
        <f t="shared" si="44"/>
        <v>43900Wyoming</v>
      </c>
      <c r="B2876" t="s">
        <v>147</v>
      </c>
      <c r="C2876" t="s">
        <v>148</v>
      </c>
      <c r="D2876" t="s">
        <v>113</v>
      </c>
      <c r="F2876" s="6">
        <v>43900</v>
      </c>
      <c r="G2876">
        <v>9</v>
      </c>
      <c r="H2876">
        <v>15</v>
      </c>
      <c r="I2876">
        <v>15</v>
      </c>
      <c r="J2876">
        <v>8</v>
      </c>
      <c r="K2876">
        <v>3</v>
      </c>
      <c r="L2876">
        <v>-1</v>
      </c>
      <c r="M2876" t="str">
        <f>VLOOKUP(D2876,StateLookup!A:A,1,FALSE)</f>
        <v>Wyoming</v>
      </c>
    </row>
    <row r="2877" spans="1:13" x14ac:dyDescent="0.25">
      <c r="A2877" t="str">
        <f t="shared" si="44"/>
        <v>43901Wyoming</v>
      </c>
      <c r="B2877" t="s">
        <v>147</v>
      </c>
      <c r="C2877" t="s">
        <v>148</v>
      </c>
      <c r="D2877" t="s">
        <v>113</v>
      </c>
      <c r="F2877" s="6">
        <v>43901</v>
      </c>
      <c r="G2877">
        <v>8</v>
      </c>
      <c r="H2877">
        <v>16</v>
      </c>
      <c r="I2877">
        <v>16</v>
      </c>
      <c r="J2877">
        <v>6</v>
      </c>
      <c r="K2877">
        <v>2</v>
      </c>
      <c r="L2877">
        <v>-1</v>
      </c>
      <c r="M2877" t="str">
        <f>VLOOKUP(D2877,StateLookup!A:A,1,FALSE)</f>
        <v>Wyoming</v>
      </c>
    </row>
    <row r="2878" spans="1:13" x14ac:dyDescent="0.25">
      <c r="A2878" t="str">
        <f t="shared" si="44"/>
        <v>43902Wyoming</v>
      </c>
      <c r="B2878" t="s">
        <v>147</v>
      </c>
      <c r="C2878" t="s">
        <v>148</v>
      </c>
      <c r="D2878" t="s">
        <v>113</v>
      </c>
      <c r="F2878" s="6">
        <v>43902</v>
      </c>
      <c r="G2878">
        <v>6</v>
      </c>
      <c r="H2878">
        <v>26</v>
      </c>
      <c r="I2878">
        <v>4</v>
      </c>
      <c r="J2878">
        <v>10</v>
      </c>
      <c r="K2878">
        <v>0</v>
      </c>
      <c r="L2878">
        <v>0</v>
      </c>
      <c r="M2878" t="str">
        <f>VLOOKUP(D2878,StateLookup!A:A,1,FALSE)</f>
        <v>Wyoming</v>
      </c>
    </row>
    <row r="2879" spans="1:13" x14ac:dyDescent="0.25">
      <c r="A2879" t="str">
        <f t="shared" si="44"/>
        <v>43903Wyoming</v>
      </c>
      <c r="B2879" t="s">
        <v>147</v>
      </c>
      <c r="C2879" t="s">
        <v>148</v>
      </c>
      <c r="D2879" t="s">
        <v>113</v>
      </c>
      <c r="F2879" s="6">
        <v>43903</v>
      </c>
      <c r="G2879">
        <v>-3</v>
      </c>
      <c r="H2879">
        <v>29</v>
      </c>
      <c r="I2879">
        <v>-2</v>
      </c>
      <c r="J2879">
        <v>3</v>
      </c>
      <c r="K2879">
        <v>-3</v>
      </c>
      <c r="L2879">
        <v>3</v>
      </c>
      <c r="M2879" t="str">
        <f>VLOOKUP(D2879,StateLookup!A:A,1,FALSE)</f>
        <v>Wyoming</v>
      </c>
    </row>
    <row r="2880" spans="1:13" x14ac:dyDescent="0.25">
      <c r="A2880" t="str">
        <f t="shared" si="44"/>
        <v>43904Wyoming</v>
      </c>
      <c r="B2880" t="s">
        <v>147</v>
      </c>
      <c r="C2880" t="s">
        <v>148</v>
      </c>
      <c r="D2880" t="s">
        <v>113</v>
      </c>
      <c r="F2880" s="6">
        <v>43904</v>
      </c>
      <c r="G2880">
        <v>-7</v>
      </c>
      <c r="H2880">
        <v>20</v>
      </c>
      <c r="I2880">
        <v>-15</v>
      </c>
      <c r="J2880">
        <v>8</v>
      </c>
      <c r="K2880">
        <v>-2</v>
      </c>
      <c r="L2880">
        <v>3</v>
      </c>
      <c r="M2880" t="str">
        <f>VLOOKUP(D2880,StateLookup!A:A,1,FALSE)</f>
        <v>Wyoming</v>
      </c>
    </row>
    <row r="2881" spans="1:13" x14ac:dyDescent="0.25">
      <c r="A2881" t="str">
        <f t="shared" si="44"/>
        <v>43905Wyoming</v>
      </c>
      <c r="B2881" t="s">
        <v>147</v>
      </c>
      <c r="C2881" t="s">
        <v>148</v>
      </c>
      <c r="D2881" t="s">
        <v>113</v>
      </c>
      <c r="F2881" s="6">
        <v>43905</v>
      </c>
      <c r="G2881">
        <v>-4</v>
      </c>
      <c r="H2881">
        <v>17</v>
      </c>
      <c r="I2881">
        <v>3</v>
      </c>
      <c r="J2881">
        <v>0</v>
      </c>
      <c r="K2881">
        <v>-3</v>
      </c>
      <c r="L2881">
        <v>2</v>
      </c>
      <c r="M2881" t="str">
        <f>VLOOKUP(D2881,StateLookup!A:A,1,FALSE)</f>
        <v>Wyoming</v>
      </c>
    </row>
    <row r="2882" spans="1:13" x14ac:dyDescent="0.25">
      <c r="A2882" t="str">
        <f t="shared" si="44"/>
        <v>43906Wyoming</v>
      </c>
      <c r="B2882" t="s">
        <v>147</v>
      </c>
      <c r="C2882" t="s">
        <v>148</v>
      </c>
      <c r="D2882" t="s">
        <v>113</v>
      </c>
      <c r="F2882" s="6">
        <v>43906</v>
      </c>
      <c r="G2882">
        <v>1</v>
      </c>
      <c r="H2882">
        <v>33</v>
      </c>
      <c r="I2882">
        <v>16</v>
      </c>
      <c r="J2882">
        <v>3</v>
      </c>
      <c r="K2882">
        <v>-16</v>
      </c>
      <c r="L2882">
        <v>4</v>
      </c>
      <c r="M2882" t="str">
        <f>VLOOKUP(D2882,StateLookup!A:A,1,FALSE)</f>
        <v>Wyoming</v>
      </c>
    </row>
    <row r="2883" spans="1:13" x14ac:dyDescent="0.25">
      <c r="A2883" t="str">
        <f t="shared" ref="A2883:A2908" si="45">F2883&amp;D2883</f>
        <v>43907Wyoming</v>
      </c>
      <c r="B2883" t="s">
        <v>147</v>
      </c>
      <c r="C2883" t="s">
        <v>148</v>
      </c>
      <c r="D2883" t="s">
        <v>113</v>
      </c>
      <c r="F2883" s="6">
        <v>43907</v>
      </c>
      <c r="G2883">
        <v>-7</v>
      </c>
      <c r="H2883">
        <v>27</v>
      </c>
      <c r="I2883">
        <v>24</v>
      </c>
      <c r="J2883">
        <v>4</v>
      </c>
      <c r="K2883">
        <v>-19</v>
      </c>
      <c r="L2883">
        <v>6</v>
      </c>
      <c r="M2883" t="str">
        <f>VLOOKUP(D2883,StateLookup!A:A,1,FALSE)</f>
        <v>Wyoming</v>
      </c>
    </row>
    <row r="2884" spans="1:13" x14ac:dyDescent="0.25">
      <c r="A2884" t="str">
        <f t="shared" si="45"/>
        <v>43908Wyoming</v>
      </c>
      <c r="B2884" t="s">
        <v>147</v>
      </c>
      <c r="C2884" t="s">
        <v>148</v>
      </c>
      <c r="D2884" t="s">
        <v>113</v>
      </c>
      <c r="F2884" s="6">
        <v>43908</v>
      </c>
      <c r="G2884">
        <v>-13</v>
      </c>
      <c r="H2884">
        <v>21</v>
      </c>
      <c r="I2884">
        <v>16</v>
      </c>
      <c r="J2884">
        <v>-2</v>
      </c>
      <c r="K2884">
        <v>-23</v>
      </c>
      <c r="L2884">
        <v>7</v>
      </c>
      <c r="M2884" t="str">
        <f>VLOOKUP(D2884,StateLookup!A:A,1,FALSE)</f>
        <v>Wyoming</v>
      </c>
    </row>
    <row r="2885" spans="1:13" x14ac:dyDescent="0.25">
      <c r="A2885" t="str">
        <f t="shared" si="45"/>
        <v>43909Wyoming</v>
      </c>
      <c r="B2885" t="s">
        <v>147</v>
      </c>
      <c r="C2885" t="s">
        <v>148</v>
      </c>
      <c r="D2885" t="s">
        <v>113</v>
      </c>
      <c r="F2885" s="6">
        <v>43909</v>
      </c>
      <c r="G2885">
        <v>-31</v>
      </c>
      <c r="H2885">
        <v>4</v>
      </c>
      <c r="I2885">
        <v>-27</v>
      </c>
      <c r="J2885">
        <v>-27</v>
      </c>
      <c r="K2885">
        <v>-29</v>
      </c>
      <c r="L2885">
        <v>14</v>
      </c>
      <c r="M2885" t="str">
        <f>VLOOKUP(D2885,StateLookup!A:A,1,FALSE)</f>
        <v>Wyoming</v>
      </c>
    </row>
    <row r="2886" spans="1:13" x14ac:dyDescent="0.25">
      <c r="A2886" t="str">
        <f t="shared" si="45"/>
        <v>43910Wyoming</v>
      </c>
      <c r="B2886" t="s">
        <v>147</v>
      </c>
      <c r="C2886" t="s">
        <v>148</v>
      </c>
      <c r="D2886" t="s">
        <v>113</v>
      </c>
      <c r="F2886" s="6">
        <v>43910</v>
      </c>
      <c r="G2886">
        <v>-38</v>
      </c>
      <c r="H2886">
        <v>7</v>
      </c>
      <c r="I2886">
        <v>-17</v>
      </c>
      <c r="J2886">
        <v>-8</v>
      </c>
      <c r="K2886">
        <v>-29</v>
      </c>
      <c r="L2886">
        <v>15</v>
      </c>
      <c r="M2886" t="str">
        <f>VLOOKUP(D2886,StateLookup!A:A,1,FALSE)</f>
        <v>Wyoming</v>
      </c>
    </row>
    <row r="2887" spans="1:13" x14ac:dyDescent="0.25">
      <c r="A2887" t="str">
        <f t="shared" si="45"/>
        <v>43911Wyoming</v>
      </c>
      <c r="B2887" t="s">
        <v>147</v>
      </c>
      <c r="C2887" t="s">
        <v>148</v>
      </c>
      <c r="D2887" t="s">
        <v>113</v>
      </c>
      <c r="F2887" s="6">
        <v>43911</v>
      </c>
      <c r="G2887">
        <v>-39</v>
      </c>
      <c r="H2887">
        <v>4</v>
      </c>
      <c r="I2887">
        <v>19</v>
      </c>
      <c r="J2887">
        <v>9</v>
      </c>
      <c r="K2887">
        <v>-21</v>
      </c>
      <c r="L2887">
        <v>9</v>
      </c>
      <c r="M2887" t="str">
        <f>VLOOKUP(D2887,StateLookup!A:A,1,FALSE)</f>
        <v>Wyoming</v>
      </c>
    </row>
    <row r="2888" spans="1:13" x14ac:dyDescent="0.25">
      <c r="A2888" t="str">
        <f t="shared" si="45"/>
        <v>43912Wyoming</v>
      </c>
      <c r="B2888" t="s">
        <v>147</v>
      </c>
      <c r="C2888" t="s">
        <v>148</v>
      </c>
      <c r="D2888" t="s">
        <v>113</v>
      </c>
      <c r="F2888" s="6">
        <v>43912</v>
      </c>
      <c r="G2888">
        <v>-38</v>
      </c>
      <c r="H2888">
        <v>-7</v>
      </c>
      <c r="I2888">
        <v>9</v>
      </c>
      <c r="J2888">
        <v>-11</v>
      </c>
      <c r="K2888">
        <v>-26</v>
      </c>
      <c r="L2888">
        <v>8</v>
      </c>
      <c r="M2888" t="str">
        <f>VLOOKUP(D2888,StateLookup!A:A,1,FALSE)</f>
        <v>Wyoming</v>
      </c>
    </row>
    <row r="2889" spans="1:13" x14ac:dyDescent="0.25">
      <c r="A2889" t="str">
        <f t="shared" si="45"/>
        <v>43913Wyoming</v>
      </c>
      <c r="B2889" t="s">
        <v>147</v>
      </c>
      <c r="C2889" t="s">
        <v>148</v>
      </c>
      <c r="D2889" t="s">
        <v>113</v>
      </c>
      <c r="F2889" s="6">
        <v>43913</v>
      </c>
      <c r="G2889">
        <v>-28</v>
      </c>
      <c r="H2889">
        <v>3</v>
      </c>
      <c r="I2889">
        <v>33</v>
      </c>
      <c r="J2889">
        <v>-4</v>
      </c>
      <c r="K2889">
        <v>-30</v>
      </c>
      <c r="L2889">
        <v>11</v>
      </c>
      <c r="M2889" t="str">
        <f>VLOOKUP(D2889,StateLookup!A:A,1,FALSE)</f>
        <v>Wyoming</v>
      </c>
    </row>
    <row r="2890" spans="1:13" x14ac:dyDescent="0.25">
      <c r="A2890" t="str">
        <f t="shared" si="45"/>
        <v>43914Wyoming</v>
      </c>
      <c r="B2890" t="s">
        <v>147</v>
      </c>
      <c r="C2890" t="s">
        <v>148</v>
      </c>
      <c r="D2890" t="s">
        <v>113</v>
      </c>
      <c r="F2890" s="6">
        <v>43914</v>
      </c>
      <c r="G2890">
        <v>-31</v>
      </c>
      <c r="H2890">
        <v>0</v>
      </c>
      <c r="I2890">
        <v>12</v>
      </c>
      <c r="J2890">
        <v>-9</v>
      </c>
      <c r="K2890">
        <v>-33</v>
      </c>
      <c r="L2890">
        <v>13</v>
      </c>
      <c r="M2890" t="str">
        <f>VLOOKUP(D2890,StateLookup!A:A,1,FALSE)</f>
        <v>Wyoming</v>
      </c>
    </row>
    <row r="2891" spans="1:13" x14ac:dyDescent="0.25">
      <c r="A2891" t="str">
        <f t="shared" si="45"/>
        <v>43915Wyoming</v>
      </c>
      <c r="B2891" t="s">
        <v>147</v>
      </c>
      <c r="C2891" t="s">
        <v>148</v>
      </c>
      <c r="D2891" t="s">
        <v>113</v>
      </c>
      <c r="F2891" s="6">
        <v>43915</v>
      </c>
      <c r="G2891">
        <v>-35</v>
      </c>
      <c r="H2891">
        <v>-6</v>
      </c>
      <c r="I2891">
        <v>0</v>
      </c>
      <c r="J2891">
        <v>-12</v>
      </c>
      <c r="K2891">
        <v>-35</v>
      </c>
      <c r="L2891">
        <v>14</v>
      </c>
      <c r="M2891" t="str">
        <f>VLOOKUP(D2891,StateLookup!A:A,1,FALSE)</f>
        <v>Wyoming</v>
      </c>
    </row>
    <row r="2892" spans="1:13" x14ac:dyDescent="0.25">
      <c r="A2892" t="str">
        <f t="shared" si="45"/>
        <v>43916Wyoming</v>
      </c>
      <c r="B2892" t="s">
        <v>147</v>
      </c>
      <c r="C2892" t="s">
        <v>148</v>
      </c>
      <c r="D2892" t="s">
        <v>113</v>
      </c>
      <c r="F2892" s="6">
        <v>43916</v>
      </c>
      <c r="G2892">
        <v>-36</v>
      </c>
      <c r="H2892">
        <v>-7</v>
      </c>
      <c r="I2892">
        <v>12</v>
      </c>
      <c r="J2892">
        <v>-14</v>
      </c>
      <c r="K2892">
        <v>-36</v>
      </c>
      <c r="L2892">
        <v>15</v>
      </c>
      <c r="M2892" t="str">
        <f>VLOOKUP(D2892,StateLookup!A:A,1,FALSE)</f>
        <v>Wyoming</v>
      </c>
    </row>
    <row r="2893" spans="1:13" x14ac:dyDescent="0.25">
      <c r="A2893" t="str">
        <f t="shared" si="45"/>
        <v>43917Wyoming</v>
      </c>
      <c r="B2893" t="s">
        <v>147</v>
      </c>
      <c r="C2893" t="s">
        <v>148</v>
      </c>
      <c r="D2893" t="s">
        <v>113</v>
      </c>
      <c r="F2893" s="6">
        <v>43917</v>
      </c>
      <c r="G2893">
        <v>-42</v>
      </c>
      <c r="H2893">
        <v>-8</v>
      </c>
      <c r="I2893">
        <v>-4</v>
      </c>
      <c r="J2893">
        <v>-13</v>
      </c>
      <c r="K2893">
        <v>-35</v>
      </c>
      <c r="L2893">
        <v>17</v>
      </c>
      <c r="M2893" t="str">
        <f>VLOOKUP(D2893,StateLookup!A:A,1,FALSE)</f>
        <v>Wyoming</v>
      </c>
    </row>
    <row r="2894" spans="1:13" x14ac:dyDescent="0.25">
      <c r="A2894" t="str">
        <f t="shared" si="45"/>
        <v>43918Wyoming</v>
      </c>
      <c r="B2894" t="s">
        <v>147</v>
      </c>
      <c r="C2894" t="s">
        <v>148</v>
      </c>
      <c r="D2894" t="s">
        <v>113</v>
      </c>
      <c r="F2894" s="6">
        <v>43918</v>
      </c>
      <c r="G2894">
        <v>-44</v>
      </c>
      <c r="H2894">
        <v>-12</v>
      </c>
      <c r="I2894">
        <v>-9</v>
      </c>
      <c r="J2894">
        <v>-7</v>
      </c>
      <c r="K2894">
        <v>-28</v>
      </c>
      <c r="L2894">
        <v>11</v>
      </c>
      <c r="M2894" t="str">
        <f>VLOOKUP(D2894,StateLookup!A:A,1,FALSE)</f>
        <v>Wyoming</v>
      </c>
    </row>
    <row r="2895" spans="1:13" x14ac:dyDescent="0.25">
      <c r="A2895" t="str">
        <f t="shared" si="45"/>
        <v>43919Wyoming</v>
      </c>
      <c r="B2895" t="s">
        <v>147</v>
      </c>
      <c r="C2895" t="s">
        <v>148</v>
      </c>
      <c r="D2895" t="s">
        <v>113</v>
      </c>
      <c r="F2895" s="6">
        <v>43919</v>
      </c>
      <c r="G2895">
        <v>-37</v>
      </c>
      <c r="H2895">
        <v>-13</v>
      </c>
      <c r="I2895">
        <v>29</v>
      </c>
      <c r="J2895">
        <v>-14</v>
      </c>
      <c r="K2895">
        <v>-29</v>
      </c>
      <c r="L2895">
        <v>8</v>
      </c>
      <c r="M2895" t="str">
        <f>VLOOKUP(D2895,StateLookup!A:A,1,FALSE)</f>
        <v>Wyoming</v>
      </c>
    </row>
    <row r="2896" spans="1:13" x14ac:dyDescent="0.25">
      <c r="A2896" t="str">
        <f t="shared" si="45"/>
        <v>43920Wyoming</v>
      </c>
      <c r="B2896" t="s">
        <v>147</v>
      </c>
      <c r="C2896" t="s">
        <v>148</v>
      </c>
      <c r="D2896" t="s">
        <v>113</v>
      </c>
      <c r="F2896" s="6">
        <v>43920</v>
      </c>
      <c r="G2896">
        <v>-31</v>
      </c>
      <c r="H2896">
        <v>-5</v>
      </c>
      <c r="I2896">
        <v>27</v>
      </c>
      <c r="J2896">
        <v>-10</v>
      </c>
      <c r="K2896">
        <v>-35</v>
      </c>
      <c r="L2896">
        <v>12</v>
      </c>
      <c r="M2896" t="str">
        <f>VLOOKUP(D2896,StateLookup!A:A,1,FALSE)</f>
        <v>Wyoming</v>
      </c>
    </row>
    <row r="2897" spans="1:13" x14ac:dyDescent="0.25">
      <c r="A2897" t="str">
        <f t="shared" si="45"/>
        <v>43921Wyoming</v>
      </c>
      <c r="B2897" t="s">
        <v>147</v>
      </c>
      <c r="C2897" t="s">
        <v>148</v>
      </c>
      <c r="D2897" t="s">
        <v>113</v>
      </c>
      <c r="F2897" s="6">
        <v>43921</v>
      </c>
      <c r="G2897">
        <v>-31</v>
      </c>
      <c r="H2897">
        <v>-5</v>
      </c>
      <c r="I2897">
        <v>8</v>
      </c>
      <c r="J2897">
        <v>-9</v>
      </c>
      <c r="K2897">
        <v>-36</v>
      </c>
      <c r="L2897">
        <v>13</v>
      </c>
      <c r="M2897" t="str">
        <f>VLOOKUP(D2897,StateLookup!A:A,1,FALSE)</f>
        <v>Wyoming</v>
      </c>
    </row>
    <row r="2898" spans="1:13" x14ac:dyDescent="0.25">
      <c r="A2898" t="str">
        <f t="shared" si="45"/>
        <v>43922Wyoming</v>
      </c>
      <c r="B2898" t="s">
        <v>147</v>
      </c>
      <c r="C2898" t="s">
        <v>148</v>
      </c>
      <c r="D2898" t="s">
        <v>113</v>
      </c>
      <c r="F2898" s="6">
        <v>43922</v>
      </c>
      <c r="G2898">
        <v>-33</v>
      </c>
      <c r="H2898">
        <v>-6</v>
      </c>
      <c r="I2898">
        <v>-9</v>
      </c>
      <c r="J2898">
        <v>-12</v>
      </c>
      <c r="K2898">
        <v>-38</v>
      </c>
      <c r="L2898">
        <v>15</v>
      </c>
      <c r="M2898" t="str">
        <f>VLOOKUP(D2898,StateLookup!A:A,1,FALSE)</f>
        <v>Wyoming</v>
      </c>
    </row>
    <row r="2899" spans="1:13" x14ac:dyDescent="0.25">
      <c r="A2899" t="str">
        <f t="shared" si="45"/>
        <v>43923Wyoming</v>
      </c>
      <c r="B2899" t="s">
        <v>147</v>
      </c>
      <c r="C2899" t="s">
        <v>148</v>
      </c>
      <c r="D2899" t="s">
        <v>113</v>
      </c>
      <c r="F2899" s="6">
        <v>43923</v>
      </c>
      <c r="G2899">
        <v>-44</v>
      </c>
      <c r="H2899">
        <v>-17</v>
      </c>
      <c r="I2899">
        <v>-35</v>
      </c>
      <c r="J2899">
        <v>-21</v>
      </c>
      <c r="K2899">
        <v>-41</v>
      </c>
      <c r="L2899">
        <v>19</v>
      </c>
      <c r="M2899" t="str">
        <f>VLOOKUP(D2899,StateLookup!A:A,1,FALSE)</f>
        <v>Wyoming</v>
      </c>
    </row>
    <row r="2900" spans="1:13" x14ac:dyDescent="0.25">
      <c r="A2900" t="str">
        <f t="shared" si="45"/>
        <v>43924Wyoming</v>
      </c>
      <c r="B2900" t="s">
        <v>147</v>
      </c>
      <c r="C2900" t="s">
        <v>148</v>
      </c>
      <c r="D2900" t="s">
        <v>113</v>
      </c>
      <c r="F2900" s="6">
        <v>43924</v>
      </c>
      <c r="G2900">
        <v>-37</v>
      </c>
      <c r="H2900">
        <v>-3</v>
      </c>
      <c r="I2900">
        <v>-13</v>
      </c>
      <c r="J2900">
        <v>-11</v>
      </c>
      <c r="K2900">
        <v>-37</v>
      </c>
      <c r="L2900">
        <v>17</v>
      </c>
      <c r="M2900" t="str">
        <f>VLOOKUP(D2900,StateLookup!A:A,1,FALSE)</f>
        <v>Wyoming</v>
      </c>
    </row>
    <row r="2901" spans="1:13" x14ac:dyDescent="0.25">
      <c r="A2901" t="str">
        <f t="shared" si="45"/>
        <v>43925Wyoming</v>
      </c>
      <c r="B2901" t="s">
        <v>147</v>
      </c>
      <c r="C2901" t="s">
        <v>148</v>
      </c>
      <c r="D2901" t="s">
        <v>113</v>
      </c>
      <c r="F2901" s="6">
        <v>43925</v>
      </c>
      <c r="G2901">
        <v>-42</v>
      </c>
      <c r="H2901">
        <v>-7</v>
      </c>
      <c r="I2901">
        <v>5</v>
      </c>
      <c r="J2901">
        <v>-5</v>
      </c>
      <c r="K2901">
        <v>-27</v>
      </c>
      <c r="L2901">
        <v>11</v>
      </c>
      <c r="M2901" t="str">
        <f>VLOOKUP(D2901,StateLookup!A:A,1,FALSE)</f>
        <v>Wyoming</v>
      </c>
    </row>
    <row r="2902" spans="1:13" x14ac:dyDescent="0.25">
      <c r="A2902" t="str">
        <f t="shared" si="45"/>
        <v>43926Wyoming</v>
      </c>
      <c r="B2902" t="s">
        <v>147</v>
      </c>
      <c r="C2902" t="s">
        <v>148</v>
      </c>
      <c r="D2902" t="s">
        <v>113</v>
      </c>
      <c r="F2902" s="6">
        <v>43926</v>
      </c>
      <c r="G2902">
        <v>-39</v>
      </c>
      <c r="H2902">
        <v>-11</v>
      </c>
      <c r="I2902">
        <v>22</v>
      </c>
      <c r="J2902">
        <v>-21</v>
      </c>
      <c r="K2902">
        <v>-31</v>
      </c>
      <c r="L2902">
        <v>9</v>
      </c>
      <c r="M2902" t="str">
        <f>VLOOKUP(D2902,StateLookup!A:A,1,FALSE)</f>
        <v>Wyoming</v>
      </c>
    </row>
    <row r="2903" spans="1:13" x14ac:dyDescent="0.25">
      <c r="A2903" t="str">
        <f t="shared" si="45"/>
        <v>43927Wyoming</v>
      </c>
      <c r="B2903" t="s">
        <v>147</v>
      </c>
      <c r="C2903" t="s">
        <v>148</v>
      </c>
      <c r="D2903" t="s">
        <v>113</v>
      </c>
      <c r="F2903" s="6">
        <v>43927</v>
      </c>
      <c r="G2903">
        <v>-32</v>
      </c>
      <c r="H2903">
        <v>-5</v>
      </c>
      <c r="I2903">
        <v>16</v>
      </c>
      <c r="J2903">
        <v>-15</v>
      </c>
      <c r="K2903">
        <v>-35</v>
      </c>
      <c r="L2903">
        <v>13</v>
      </c>
      <c r="M2903" t="str">
        <f>VLOOKUP(D2903,StateLookup!A:A,1,FALSE)</f>
        <v>Wyoming</v>
      </c>
    </row>
    <row r="2904" spans="1:13" x14ac:dyDescent="0.25">
      <c r="A2904" t="str">
        <f t="shared" si="45"/>
        <v>43928Wyoming</v>
      </c>
      <c r="B2904" t="s">
        <v>147</v>
      </c>
      <c r="C2904" t="s">
        <v>148</v>
      </c>
      <c r="D2904" t="s">
        <v>113</v>
      </c>
      <c r="F2904" s="6">
        <v>43928</v>
      </c>
      <c r="G2904">
        <v>-32</v>
      </c>
      <c r="H2904">
        <v>-5</v>
      </c>
      <c r="I2904">
        <v>15</v>
      </c>
      <c r="J2904">
        <v>-13</v>
      </c>
      <c r="K2904">
        <v>-37</v>
      </c>
      <c r="L2904">
        <v>14</v>
      </c>
      <c r="M2904" t="str">
        <f>VLOOKUP(D2904,StateLookup!A:A,1,FALSE)</f>
        <v>Wyoming</v>
      </c>
    </row>
    <row r="2905" spans="1:13" x14ac:dyDescent="0.25">
      <c r="A2905" t="str">
        <f t="shared" si="45"/>
        <v>43929Wyoming</v>
      </c>
      <c r="B2905" t="s">
        <v>147</v>
      </c>
      <c r="C2905" t="s">
        <v>148</v>
      </c>
      <c r="D2905" t="s">
        <v>113</v>
      </c>
      <c r="F2905" s="6">
        <v>43929</v>
      </c>
      <c r="G2905">
        <v>-32</v>
      </c>
      <c r="H2905">
        <v>-4</v>
      </c>
      <c r="I2905">
        <v>26</v>
      </c>
      <c r="J2905">
        <v>-12</v>
      </c>
      <c r="K2905">
        <v>-38</v>
      </c>
      <c r="L2905">
        <v>14</v>
      </c>
      <c r="M2905" t="str">
        <f>VLOOKUP(D2905,StateLookup!A:A,1,FALSE)</f>
        <v>Wyoming</v>
      </c>
    </row>
    <row r="2906" spans="1:13" x14ac:dyDescent="0.25">
      <c r="A2906" t="str">
        <f t="shared" si="45"/>
        <v>43930Wyoming</v>
      </c>
      <c r="B2906" t="s">
        <v>147</v>
      </c>
      <c r="C2906" t="s">
        <v>148</v>
      </c>
      <c r="D2906" t="s">
        <v>113</v>
      </c>
      <c r="F2906" s="6">
        <v>43930</v>
      </c>
      <c r="G2906">
        <v>-32</v>
      </c>
      <c r="H2906">
        <v>-5</v>
      </c>
      <c r="I2906">
        <v>33</v>
      </c>
      <c r="J2906">
        <v>-13</v>
      </c>
      <c r="K2906">
        <v>-38</v>
      </c>
      <c r="L2906">
        <v>14</v>
      </c>
      <c r="M2906" t="str">
        <f>VLOOKUP(D2906,StateLookup!A:A,1,FALSE)</f>
        <v>Wyoming</v>
      </c>
    </row>
    <row r="2907" spans="1:13" x14ac:dyDescent="0.25">
      <c r="A2907" t="str">
        <f t="shared" si="45"/>
        <v>43931Wyoming</v>
      </c>
      <c r="B2907" t="s">
        <v>147</v>
      </c>
      <c r="C2907" t="s">
        <v>148</v>
      </c>
      <c r="D2907" t="s">
        <v>113</v>
      </c>
      <c r="F2907" s="6">
        <v>43931</v>
      </c>
      <c r="G2907">
        <v>-33</v>
      </c>
      <c r="H2907">
        <v>1</v>
      </c>
      <c r="I2907">
        <v>44</v>
      </c>
      <c r="J2907">
        <v>-10</v>
      </c>
      <c r="K2907">
        <v>-41</v>
      </c>
      <c r="L2907">
        <v>16</v>
      </c>
      <c r="M2907" t="str">
        <f>VLOOKUP(D2907,StateLookup!A:A,1,FALSE)</f>
        <v>Wyoming</v>
      </c>
    </row>
    <row r="2908" spans="1:13" x14ac:dyDescent="0.25">
      <c r="A2908" t="str">
        <f t="shared" si="45"/>
        <v>43932Wyoming</v>
      </c>
      <c r="B2908" t="s">
        <v>147</v>
      </c>
      <c r="C2908" t="s">
        <v>148</v>
      </c>
      <c r="D2908" t="s">
        <v>113</v>
      </c>
      <c r="F2908" s="6">
        <v>43932</v>
      </c>
      <c r="G2908">
        <v>-41</v>
      </c>
      <c r="H2908">
        <v>-2</v>
      </c>
      <c r="I2908">
        <v>-25</v>
      </c>
      <c r="J2908">
        <v>-15</v>
      </c>
      <c r="K2908">
        <v>-30</v>
      </c>
      <c r="L2908">
        <v>12</v>
      </c>
      <c r="M2908" t="str">
        <f>VLOOKUP(D2908,StateLookup!A:A,1,FALSE)</f>
        <v>Wyoming</v>
      </c>
    </row>
  </sheetData>
  <autoFilter ref="B1:M2908" xr:uid="{B61A1620-13B7-4D32-96A9-4FED38925BC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DEFFB-D11D-496D-9C10-D5091E97C8CC}">
  <sheetPr>
    <tabColor rgb="FF00B0F0"/>
  </sheetPr>
  <dimension ref="A1:D53"/>
  <sheetViews>
    <sheetView workbookViewId="0">
      <selection activeCell="K34" sqref="K34"/>
    </sheetView>
  </sheetViews>
  <sheetFormatPr defaultRowHeight="15" x14ac:dyDescent="0.25"/>
  <cols>
    <col min="3" max="3" width="16.28515625" bestFit="1" customWidth="1"/>
  </cols>
  <sheetData>
    <row r="1" spans="1:4" x14ac:dyDescent="0.25">
      <c r="A1" t="s">
        <v>2</v>
      </c>
      <c r="B1" s="10" t="s">
        <v>153</v>
      </c>
      <c r="C1" s="10" t="s">
        <v>154</v>
      </c>
      <c r="D1" t="s">
        <v>150</v>
      </c>
    </row>
    <row r="2" spans="1:4" x14ac:dyDescent="0.25">
      <c r="A2" t="s">
        <v>68</v>
      </c>
      <c r="B2">
        <v>39937489</v>
      </c>
      <c r="C2">
        <v>256.37270000000001</v>
      </c>
      <c r="D2" t="str">
        <f>VLOOKUP(A2,StateLookup!A:A,1,FALSE)</f>
        <v>California</v>
      </c>
    </row>
    <row r="3" spans="1:4" x14ac:dyDescent="0.25">
      <c r="A3" t="s">
        <v>106</v>
      </c>
      <c r="B3">
        <v>29472295</v>
      </c>
      <c r="C3">
        <v>112.82040000000001</v>
      </c>
      <c r="D3" t="str">
        <f>VLOOKUP(A3,StateLookup!A:A,1,FALSE)</f>
        <v>Texas</v>
      </c>
    </row>
    <row r="4" spans="1:4" x14ac:dyDescent="0.25">
      <c r="A4" t="s">
        <v>72</v>
      </c>
      <c r="B4">
        <v>21992985</v>
      </c>
      <c r="C4">
        <v>410.12560000000002</v>
      </c>
      <c r="D4" t="str">
        <f>VLOOKUP(A4,StateLookup!A:A,1,FALSE)</f>
        <v>Florida</v>
      </c>
    </row>
    <row r="5" spans="1:4" x14ac:dyDescent="0.25">
      <c r="A5" t="s">
        <v>95</v>
      </c>
      <c r="B5">
        <v>19440469</v>
      </c>
      <c r="C5">
        <v>412.52109999999999</v>
      </c>
      <c r="D5" t="str">
        <f>VLOOKUP(A5,StateLookup!A:A,1,FALSE)</f>
        <v>New York</v>
      </c>
    </row>
    <row r="6" spans="1:4" x14ac:dyDescent="0.25">
      <c r="A6" t="s">
        <v>101</v>
      </c>
      <c r="B6">
        <v>12820878</v>
      </c>
      <c r="C6">
        <v>286.54489999999998</v>
      </c>
      <c r="D6" t="str">
        <f>VLOOKUP(A6,StateLookup!A:A,1,FALSE)</f>
        <v>Pennsylvania</v>
      </c>
    </row>
    <row r="7" spans="1:4" x14ac:dyDescent="0.25">
      <c r="A7" t="s">
        <v>76</v>
      </c>
      <c r="B7">
        <v>12659682</v>
      </c>
      <c r="C7">
        <v>228.02430000000001</v>
      </c>
      <c r="D7" t="str">
        <f>VLOOKUP(A7,StateLookup!A:A,1,FALSE)</f>
        <v>Illinois</v>
      </c>
    </row>
    <row r="8" spans="1:4" x14ac:dyDescent="0.25">
      <c r="A8" t="s">
        <v>98</v>
      </c>
      <c r="B8">
        <v>11747694</v>
      </c>
      <c r="C8">
        <v>287.50380000000001</v>
      </c>
      <c r="D8" t="str">
        <f>VLOOKUP(A8,StateLookup!A:A,1,FALSE)</f>
        <v>Ohio</v>
      </c>
    </row>
    <row r="9" spans="1:4" x14ac:dyDescent="0.25">
      <c r="A9" t="s">
        <v>73</v>
      </c>
      <c r="B9">
        <v>10736059</v>
      </c>
      <c r="C9">
        <v>186.67189999999999</v>
      </c>
      <c r="D9" t="str">
        <f>VLOOKUP(A9,StateLookup!A:A,1,FALSE)</f>
        <v>Georgia</v>
      </c>
    </row>
    <row r="10" spans="1:4" x14ac:dyDescent="0.25">
      <c r="A10" t="s">
        <v>96</v>
      </c>
      <c r="B10">
        <v>10611862</v>
      </c>
      <c r="C10">
        <v>218.27019999999999</v>
      </c>
      <c r="D10" t="str">
        <f>VLOOKUP(A10,StateLookup!A:A,1,FALSE)</f>
        <v>North Carolina</v>
      </c>
    </row>
    <row r="11" spans="1:4" x14ac:dyDescent="0.25">
      <c r="A11" t="s">
        <v>85</v>
      </c>
      <c r="B11">
        <v>10045029</v>
      </c>
      <c r="C11">
        <v>177.66550000000001</v>
      </c>
      <c r="D11" t="str">
        <f>VLOOKUP(A11,StateLookup!A:A,1,FALSE)</f>
        <v>Michigan</v>
      </c>
    </row>
    <row r="12" spans="1:4" x14ac:dyDescent="0.25">
      <c r="A12" t="s">
        <v>93</v>
      </c>
      <c r="B12">
        <v>8936574</v>
      </c>
      <c r="C12">
        <v>1215.1991</v>
      </c>
      <c r="D12" t="str">
        <f>VLOOKUP(A12,StateLookup!A:A,1,FALSE)</f>
        <v>New Jersey</v>
      </c>
    </row>
    <row r="13" spans="1:4" x14ac:dyDescent="0.25">
      <c r="A13" t="s">
        <v>109</v>
      </c>
      <c r="B13">
        <v>8626207</v>
      </c>
      <c r="C13">
        <v>218.44030000000001</v>
      </c>
      <c r="D13" t="str">
        <f>VLOOKUP(A13,StateLookup!A:A,1,FALSE)</f>
        <v>Virginia</v>
      </c>
    </row>
    <row r="14" spans="1:4" x14ac:dyDescent="0.25">
      <c r="A14" t="s">
        <v>110</v>
      </c>
      <c r="B14">
        <v>7797095</v>
      </c>
      <c r="C14">
        <v>117.3272</v>
      </c>
      <c r="D14" t="str">
        <f>VLOOKUP(A14,StateLookup!A:A,1,FALSE)</f>
        <v>Washington</v>
      </c>
    </row>
    <row r="15" spans="1:4" x14ac:dyDescent="0.25">
      <c r="A15" t="s">
        <v>66</v>
      </c>
      <c r="B15">
        <v>7378494</v>
      </c>
      <c r="C15">
        <v>64.954999999999998</v>
      </c>
      <c r="D15" t="str">
        <f>VLOOKUP(A15,StateLookup!A:A,1,FALSE)</f>
        <v>Arizona</v>
      </c>
    </row>
    <row r="16" spans="1:4" x14ac:dyDescent="0.25">
      <c r="A16" t="s">
        <v>84</v>
      </c>
      <c r="B16">
        <v>6976597</v>
      </c>
      <c r="C16">
        <v>894.43550000000005</v>
      </c>
      <c r="D16" t="str">
        <f>VLOOKUP(A16,StateLookup!A:A,1,FALSE)</f>
        <v>Massachusetts</v>
      </c>
    </row>
    <row r="17" spans="1:4" x14ac:dyDescent="0.25">
      <c r="A17" t="s">
        <v>105</v>
      </c>
      <c r="B17">
        <v>6897576</v>
      </c>
      <c r="C17">
        <v>167.2748</v>
      </c>
      <c r="D17" t="str">
        <f>VLOOKUP(A17,StateLookup!A:A,1,FALSE)</f>
        <v>Tennessee</v>
      </c>
    </row>
    <row r="18" spans="1:4" x14ac:dyDescent="0.25">
      <c r="A18" t="s">
        <v>77</v>
      </c>
      <c r="B18">
        <v>6745354</v>
      </c>
      <c r="C18">
        <v>188.28100000000001</v>
      </c>
      <c r="D18" t="str">
        <f>VLOOKUP(A18,StateLookup!A:A,1,FALSE)</f>
        <v>Indiana</v>
      </c>
    </row>
    <row r="19" spans="1:4" x14ac:dyDescent="0.25">
      <c r="A19" t="s">
        <v>88</v>
      </c>
      <c r="B19">
        <v>6169270</v>
      </c>
      <c r="C19">
        <v>89.7453</v>
      </c>
      <c r="D19" t="str">
        <f>VLOOKUP(A19,StateLookup!A:A,1,FALSE)</f>
        <v>Missouri</v>
      </c>
    </row>
    <row r="20" spans="1:4" x14ac:dyDescent="0.25">
      <c r="A20" t="s">
        <v>83</v>
      </c>
      <c r="B20">
        <v>6083116</v>
      </c>
      <c r="C20">
        <v>626.67309999999998</v>
      </c>
      <c r="D20" t="str">
        <f>VLOOKUP(A20,StateLookup!A:A,1,FALSE)</f>
        <v>Maryland</v>
      </c>
    </row>
    <row r="21" spans="1:4" x14ac:dyDescent="0.25">
      <c r="A21" t="s">
        <v>112</v>
      </c>
      <c r="B21">
        <v>5851754</v>
      </c>
      <c r="C21">
        <v>108.0497</v>
      </c>
      <c r="D21" t="str">
        <f>VLOOKUP(A21,StateLookup!A:A,1,FALSE)</f>
        <v>Wisconsin</v>
      </c>
    </row>
    <row r="22" spans="1:4" x14ac:dyDescent="0.25">
      <c r="A22" t="s">
        <v>69</v>
      </c>
      <c r="B22">
        <v>5845526</v>
      </c>
      <c r="C22">
        <v>56.4011</v>
      </c>
      <c r="D22" t="str">
        <f>VLOOKUP(A22,StateLookup!A:A,1,FALSE)</f>
        <v>Colorado</v>
      </c>
    </row>
    <row r="23" spans="1:4" x14ac:dyDescent="0.25">
      <c r="A23" t="s">
        <v>86</v>
      </c>
      <c r="B23">
        <v>5700671</v>
      </c>
      <c r="C23">
        <v>71.592200000000005</v>
      </c>
      <c r="D23" t="str">
        <f>VLOOKUP(A23,StateLookup!A:A,1,FALSE)</f>
        <v>Minnesota</v>
      </c>
    </row>
    <row r="24" spans="1:4" x14ac:dyDescent="0.25">
      <c r="A24" t="s">
        <v>103</v>
      </c>
      <c r="B24">
        <v>5210095</v>
      </c>
      <c r="C24">
        <v>173.31739999999999</v>
      </c>
      <c r="D24" t="str">
        <f>VLOOKUP(A24,StateLookup!A:A,1,FALSE)</f>
        <v>South Carolina</v>
      </c>
    </row>
    <row r="25" spans="1:4" x14ac:dyDescent="0.25">
      <c r="A25" t="s">
        <v>64</v>
      </c>
      <c r="B25">
        <v>4908621</v>
      </c>
      <c r="C25">
        <v>96.9221</v>
      </c>
      <c r="D25" t="str">
        <f>VLOOKUP(A25,StateLookup!A:A,1,FALSE)</f>
        <v>Alabama</v>
      </c>
    </row>
    <row r="26" spans="1:4" x14ac:dyDescent="0.25">
      <c r="A26" t="s">
        <v>81</v>
      </c>
      <c r="B26">
        <v>4645184</v>
      </c>
      <c r="C26">
        <v>107.5175</v>
      </c>
      <c r="D26" t="str">
        <f>VLOOKUP(A26,StateLookup!A:A,1,FALSE)</f>
        <v>Louisiana</v>
      </c>
    </row>
    <row r="27" spans="1:4" x14ac:dyDescent="0.25">
      <c r="A27" t="s">
        <v>80</v>
      </c>
      <c r="B27">
        <v>4499692</v>
      </c>
      <c r="C27">
        <v>113.95659999999999</v>
      </c>
      <c r="D27" t="str">
        <f>VLOOKUP(A27,StateLookup!A:A,1,FALSE)</f>
        <v>Kentucky</v>
      </c>
    </row>
    <row r="28" spans="1:4" x14ac:dyDescent="0.25">
      <c r="A28" t="s">
        <v>100</v>
      </c>
      <c r="B28">
        <v>4301089</v>
      </c>
      <c r="C28">
        <v>44.808599999999998</v>
      </c>
      <c r="D28" t="str">
        <f>VLOOKUP(A28,StateLookup!A:A,1,FALSE)</f>
        <v>Oregon</v>
      </c>
    </row>
    <row r="29" spans="1:4" x14ac:dyDescent="0.25">
      <c r="A29" t="s">
        <v>99</v>
      </c>
      <c r="B29">
        <v>3954821</v>
      </c>
      <c r="C29">
        <v>57.654699999999998</v>
      </c>
      <c r="D29" t="str">
        <f>VLOOKUP(A29,StateLookup!A:A,1,FALSE)</f>
        <v>Oklahoma</v>
      </c>
    </row>
    <row r="30" spans="1:4" x14ac:dyDescent="0.25">
      <c r="A30" t="s">
        <v>70</v>
      </c>
      <c r="B30">
        <v>3563077</v>
      </c>
      <c r="C30">
        <v>735.86890000000005</v>
      </c>
      <c r="D30" t="str">
        <f>VLOOKUP(A30,StateLookup!A:A,1,FALSE)</f>
        <v>Connecticut</v>
      </c>
    </row>
    <row r="31" spans="1:4" x14ac:dyDescent="0.25">
      <c r="A31" t="s">
        <v>107</v>
      </c>
      <c r="B31">
        <v>3282115</v>
      </c>
      <c r="C31">
        <v>39.942999999999998</v>
      </c>
      <c r="D31" t="str">
        <f>VLOOKUP(A31,StateLookup!A:A,1,FALSE)</f>
        <v>Utah</v>
      </c>
    </row>
    <row r="32" spans="1:4" x14ac:dyDescent="0.25">
      <c r="A32" t="s">
        <v>78</v>
      </c>
      <c r="B32">
        <v>3179849</v>
      </c>
      <c r="C32">
        <v>56.928400000000003</v>
      </c>
      <c r="D32" t="str">
        <f>VLOOKUP(A32,StateLookup!A:A,1,FALSE)</f>
        <v>Iowa</v>
      </c>
    </row>
    <row r="33" spans="1:4" x14ac:dyDescent="0.25">
      <c r="A33" t="s">
        <v>91</v>
      </c>
      <c r="B33">
        <v>3139658</v>
      </c>
      <c r="C33">
        <v>28.599299999999999</v>
      </c>
      <c r="D33" t="str">
        <f>VLOOKUP(A33,StateLookup!A:A,1,FALSE)</f>
        <v>Nevada</v>
      </c>
    </row>
    <row r="34" spans="1:4" x14ac:dyDescent="0.25">
      <c r="A34" t="s">
        <v>67</v>
      </c>
      <c r="B34">
        <v>3038999</v>
      </c>
      <c r="C34">
        <v>58.402999999999999</v>
      </c>
      <c r="D34" t="str">
        <f>VLOOKUP(A34,StateLookup!A:A,1,FALSE)</f>
        <v>Arkansas</v>
      </c>
    </row>
    <row r="35" spans="1:4" x14ac:dyDescent="0.25">
      <c r="A35" t="s">
        <v>124</v>
      </c>
      <c r="B35">
        <v>3032165</v>
      </c>
      <c r="C35">
        <v>876.60159999999996</v>
      </c>
      <c r="D35" t="str">
        <f>VLOOKUP(A35,StateLookup!A:A,1,FALSE)</f>
        <v>Puerto Rico</v>
      </c>
    </row>
    <row r="36" spans="1:4" x14ac:dyDescent="0.25">
      <c r="A36" t="s">
        <v>87</v>
      </c>
      <c r="B36">
        <v>2989260</v>
      </c>
      <c r="C36">
        <v>63.705599999999997</v>
      </c>
      <c r="D36" t="str">
        <f>VLOOKUP(A36,StateLookup!A:A,1,FALSE)</f>
        <v>Mississippi</v>
      </c>
    </row>
    <row r="37" spans="1:4" x14ac:dyDescent="0.25">
      <c r="A37" t="s">
        <v>79</v>
      </c>
      <c r="B37">
        <v>2910357</v>
      </c>
      <c r="C37">
        <v>35.596800000000002</v>
      </c>
      <c r="D37" t="str">
        <f>VLOOKUP(A37,StateLookup!A:A,1,FALSE)</f>
        <v>Kansas</v>
      </c>
    </row>
    <row r="38" spans="1:4" x14ac:dyDescent="0.25">
      <c r="A38" t="s">
        <v>94</v>
      </c>
      <c r="B38">
        <v>2096640</v>
      </c>
      <c r="C38">
        <v>17.285</v>
      </c>
      <c r="D38" t="str">
        <f>VLOOKUP(A38,StateLookup!A:A,1,FALSE)</f>
        <v>New Mexico</v>
      </c>
    </row>
    <row r="39" spans="1:4" x14ac:dyDescent="0.25">
      <c r="A39" t="s">
        <v>90</v>
      </c>
      <c r="B39">
        <v>1952570</v>
      </c>
      <c r="C39">
        <v>25.4161</v>
      </c>
      <c r="D39" t="str">
        <f>VLOOKUP(A39,StateLookup!A:A,1,FALSE)</f>
        <v>Nebraska</v>
      </c>
    </row>
    <row r="40" spans="1:4" x14ac:dyDescent="0.25">
      <c r="A40" t="s">
        <v>75</v>
      </c>
      <c r="B40">
        <v>1826156</v>
      </c>
      <c r="C40">
        <v>22.096900000000002</v>
      </c>
      <c r="D40" t="str">
        <f>VLOOKUP(A40,StateLookup!A:A,1,FALSE)</f>
        <v>Idaho</v>
      </c>
    </row>
    <row r="41" spans="1:4" x14ac:dyDescent="0.25">
      <c r="A41" t="s">
        <v>111</v>
      </c>
      <c r="B41">
        <v>1778070</v>
      </c>
      <c r="C41">
        <v>73.969099999999997</v>
      </c>
      <c r="D41" t="str">
        <f>VLOOKUP(A41,StateLookup!A:A,1,FALSE)</f>
        <v>West Virginia</v>
      </c>
    </row>
    <row r="42" spans="1:4" x14ac:dyDescent="0.25">
      <c r="A42" t="s">
        <v>74</v>
      </c>
      <c r="B42">
        <v>1412687</v>
      </c>
      <c r="C42">
        <v>219.9419</v>
      </c>
      <c r="D42" t="str">
        <f>VLOOKUP(A42,StateLookup!A:A,1,FALSE)</f>
        <v>Hawaii</v>
      </c>
    </row>
    <row r="43" spans="1:4" x14ac:dyDescent="0.25">
      <c r="A43" t="s">
        <v>92</v>
      </c>
      <c r="B43">
        <v>1371246</v>
      </c>
      <c r="C43">
        <v>153.16050000000001</v>
      </c>
      <c r="D43" t="str">
        <f>VLOOKUP(A43,StateLookup!A:A,1,FALSE)</f>
        <v>New Hampshire</v>
      </c>
    </row>
    <row r="44" spans="1:4" x14ac:dyDescent="0.25">
      <c r="A44" t="s">
        <v>82</v>
      </c>
      <c r="B44">
        <v>1345790</v>
      </c>
      <c r="C44">
        <v>43.633600000000001</v>
      </c>
      <c r="D44" t="str">
        <f>VLOOKUP(A44,StateLookup!A:A,1,FALSE)</f>
        <v>Maine</v>
      </c>
    </row>
    <row r="45" spans="1:4" x14ac:dyDescent="0.25">
      <c r="A45" t="s">
        <v>89</v>
      </c>
      <c r="B45">
        <v>1086759</v>
      </c>
      <c r="C45">
        <v>7.4668000000000001</v>
      </c>
      <c r="D45" t="str">
        <f>VLOOKUP(A45,StateLookup!A:A,1,FALSE)</f>
        <v>Montana</v>
      </c>
    </row>
    <row r="46" spans="1:4" x14ac:dyDescent="0.25">
      <c r="A46" t="s">
        <v>102</v>
      </c>
      <c r="B46">
        <v>1056161</v>
      </c>
      <c r="C46">
        <v>1021.4323000000001</v>
      </c>
      <c r="D46" t="str">
        <f>VLOOKUP(A46,StateLookup!A:A,1,FALSE)</f>
        <v>Rhode Island</v>
      </c>
    </row>
    <row r="47" spans="1:4" x14ac:dyDescent="0.25">
      <c r="A47" t="s">
        <v>71</v>
      </c>
      <c r="B47">
        <v>982895</v>
      </c>
      <c r="C47">
        <v>504.3073</v>
      </c>
      <c r="D47" t="str">
        <f>VLOOKUP(A47,StateLookup!A:A,1,FALSE)</f>
        <v>Delaware</v>
      </c>
    </row>
    <row r="48" spans="1:4" x14ac:dyDescent="0.25">
      <c r="A48" t="s">
        <v>104</v>
      </c>
      <c r="B48">
        <v>903027</v>
      </c>
      <c r="C48">
        <v>11.9116</v>
      </c>
      <c r="D48" t="str">
        <f>VLOOKUP(A48,StateLookup!A:A,1,FALSE)</f>
        <v>South Dakota</v>
      </c>
    </row>
    <row r="49" spans="1:4" x14ac:dyDescent="0.25">
      <c r="A49" t="s">
        <v>97</v>
      </c>
      <c r="B49">
        <v>761723</v>
      </c>
      <c r="C49">
        <v>11.039300000000001</v>
      </c>
      <c r="D49" t="str">
        <f>VLOOKUP(A49,StateLookup!A:A,1,FALSE)</f>
        <v>North Dakota</v>
      </c>
    </row>
    <row r="50" spans="1:4" x14ac:dyDescent="0.25">
      <c r="A50" t="s">
        <v>65</v>
      </c>
      <c r="B50">
        <v>734002</v>
      </c>
      <c r="C50">
        <v>1.2863</v>
      </c>
      <c r="D50" t="str">
        <f>VLOOKUP(A50,StateLookup!A:A,1,FALSE)</f>
        <v>Alaska</v>
      </c>
    </row>
    <row r="51" spans="1:4" x14ac:dyDescent="0.25">
      <c r="A51" t="s">
        <v>115</v>
      </c>
      <c r="B51">
        <v>720687</v>
      </c>
      <c r="C51">
        <v>11814.540999999999</v>
      </c>
      <c r="D51" t="str">
        <f>VLOOKUP(A51,StateLookup!A:A,1,FALSE)</f>
        <v>District of Columbia</v>
      </c>
    </row>
    <row r="52" spans="1:4" x14ac:dyDescent="0.25">
      <c r="A52" t="s">
        <v>108</v>
      </c>
      <c r="B52">
        <v>628061</v>
      </c>
      <c r="C52">
        <v>68.141599999999997</v>
      </c>
      <c r="D52" t="str">
        <f>VLOOKUP(A52,StateLookup!A:A,1,FALSE)</f>
        <v>Vermont</v>
      </c>
    </row>
    <row r="53" spans="1:4" x14ac:dyDescent="0.25">
      <c r="A53" t="s">
        <v>113</v>
      </c>
      <c r="B53">
        <v>567025</v>
      </c>
      <c r="C53">
        <v>5.84</v>
      </c>
      <c r="D53" t="str">
        <f>VLOOKUP(A53,StateLookup!A:A,1,FALSE)</f>
        <v>Wyoming</v>
      </c>
    </row>
  </sheetData>
  <autoFilter ref="A1:D53" xr:uid="{E91EF292-BB55-437E-9E25-D0FAD1F8EFC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F3F8-D0AB-4B4D-BAD1-06E2F84DD935}">
  <sheetPr>
    <tabColor rgb="FFFFC000"/>
  </sheetPr>
  <dimension ref="A1:K52"/>
  <sheetViews>
    <sheetView workbookViewId="0">
      <selection activeCell="S8" sqref="S8"/>
    </sheetView>
  </sheetViews>
  <sheetFormatPr defaultRowHeight="15" x14ac:dyDescent="0.25"/>
  <cols>
    <col min="8" max="8" width="18.7109375" bestFit="1" customWidth="1"/>
    <col min="9" max="9" width="12.7109375" bestFit="1" customWidth="1"/>
    <col min="10" max="10" width="12.85546875" bestFit="1" customWidth="1"/>
  </cols>
  <sheetData>
    <row r="1" spans="1:11" x14ac:dyDescent="0.25">
      <c r="A1" t="s">
        <v>2</v>
      </c>
      <c r="B1" t="s">
        <v>156</v>
      </c>
      <c r="C1" t="s">
        <v>150</v>
      </c>
      <c r="H1" t="s">
        <v>2</v>
      </c>
      <c r="I1" s="14" t="s">
        <v>160</v>
      </c>
      <c r="J1" t="s">
        <v>161</v>
      </c>
      <c r="K1" t="s">
        <v>150</v>
      </c>
    </row>
    <row r="2" spans="1:11" x14ac:dyDescent="0.25">
      <c r="A2" t="s">
        <v>97</v>
      </c>
      <c r="B2">
        <v>2.4</v>
      </c>
      <c r="C2" t="str">
        <f>VLOOKUP(A2,StateLookup!A:A,1,FALSE)</f>
        <v>North Dakota</v>
      </c>
      <c r="H2" t="s">
        <v>65</v>
      </c>
      <c r="I2">
        <v>5.8</v>
      </c>
      <c r="J2">
        <v>5.6</v>
      </c>
      <c r="K2" t="str">
        <f>VLOOKUP(H2,StateLookup!A:A,1,FALSE)</f>
        <v>Alaska</v>
      </c>
    </row>
    <row r="3" spans="1:11" x14ac:dyDescent="0.25">
      <c r="A3" t="s">
        <v>108</v>
      </c>
      <c r="B3">
        <v>2.4</v>
      </c>
      <c r="C3" t="str">
        <f>VLOOKUP(A3,StateLookup!A:A,1,FALSE)</f>
        <v>Vermont</v>
      </c>
      <c r="H3" t="s">
        <v>70</v>
      </c>
      <c r="I3">
        <v>3.8</v>
      </c>
      <c r="J3">
        <v>3.7</v>
      </c>
      <c r="K3" t="str">
        <f>VLOOKUP(H3,StateLookup!A:A,1,FALSE)</f>
        <v>Connecticut</v>
      </c>
    </row>
    <row r="4" spans="1:11" x14ac:dyDescent="0.25">
      <c r="A4" t="s">
        <v>92</v>
      </c>
      <c r="B4">
        <v>2.5</v>
      </c>
      <c r="C4" t="str">
        <f>VLOOKUP(A4,StateLookup!A:A,1,FALSE)</f>
        <v>New Hampshire</v>
      </c>
      <c r="H4" t="s">
        <v>74</v>
      </c>
      <c r="I4">
        <v>2.7</v>
      </c>
      <c r="J4">
        <v>2.6</v>
      </c>
      <c r="K4" t="str">
        <f>VLOOKUP(H4,StateLookup!A:A,1,FALSE)</f>
        <v>Hawaii</v>
      </c>
    </row>
    <row r="5" spans="1:11" x14ac:dyDescent="0.25">
      <c r="A5" t="s">
        <v>107</v>
      </c>
      <c r="B5">
        <v>2.6</v>
      </c>
      <c r="C5" t="str">
        <f>VLOOKUP(A5,StateLookup!A:A,1,FALSE)</f>
        <v>Utah</v>
      </c>
      <c r="H5" t="s">
        <v>75</v>
      </c>
      <c r="I5">
        <v>2.7</v>
      </c>
      <c r="J5">
        <v>2.6</v>
      </c>
      <c r="K5" t="str">
        <f>VLOOKUP(H5,StateLookup!A:A,1,FALSE)</f>
        <v>Idaho</v>
      </c>
    </row>
    <row r="6" spans="1:11" x14ac:dyDescent="0.25">
      <c r="A6" t="s">
        <v>74</v>
      </c>
      <c r="B6">
        <v>2.7</v>
      </c>
      <c r="C6" t="str">
        <f>VLOOKUP(A6,StateLookup!A:A,1,FALSE)</f>
        <v>Hawaii</v>
      </c>
      <c r="H6" t="s">
        <v>87</v>
      </c>
      <c r="I6">
        <v>5.4</v>
      </c>
      <c r="J6">
        <v>5.3</v>
      </c>
      <c r="K6" t="str">
        <f>VLOOKUP(H6,StateLookup!A:A,1,FALSE)</f>
        <v>Mississippi</v>
      </c>
    </row>
    <row r="7" spans="1:11" x14ac:dyDescent="0.25">
      <c r="A7" t="s">
        <v>78</v>
      </c>
      <c r="B7">
        <v>2.7</v>
      </c>
      <c r="C7" t="str">
        <f>VLOOKUP(A7,StateLookup!A:A,1,FALSE)</f>
        <v>Iowa</v>
      </c>
      <c r="H7" t="s">
        <v>99</v>
      </c>
      <c r="I7">
        <v>3.2</v>
      </c>
      <c r="J7">
        <v>3.1</v>
      </c>
      <c r="K7" t="str">
        <f>VLOOKUP(H7,StateLookup!A:A,1,FALSE)</f>
        <v>Oklahoma</v>
      </c>
    </row>
    <row r="8" spans="1:11" x14ac:dyDescent="0.25">
      <c r="A8" t="s">
        <v>69</v>
      </c>
      <c r="B8">
        <v>2.8</v>
      </c>
      <c r="C8" t="str">
        <f>VLOOKUP(A8,StateLookup!A:A,1,FALSE)</f>
        <v>Colorado</v>
      </c>
      <c r="H8" t="s">
        <v>112</v>
      </c>
      <c r="I8">
        <v>3.5</v>
      </c>
      <c r="J8">
        <v>3.4</v>
      </c>
      <c r="K8" t="str">
        <f>VLOOKUP(H8,StateLookup!A:A,1,FALSE)</f>
        <v>Wisconsin</v>
      </c>
    </row>
    <row r="9" spans="1:11" x14ac:dyDescent="0.25">
      <c r="A9" t="s">
        <v>103</v>
      </c>
      <c r="B9">
        <v>2.8</v>
      </c>
      <c r="C9" t="str">
        <f>VLOOKUP(A9,StateLookup!A:A,1,FALSE)</f>
        <v>South Carolina</v>
      </c>
      <c r="H9" t="s">
        <v>79</v>
      </c>
      <c r="I9">
        <v>3.1</v>
      </c>
      <c r="J9">
        <v>3.1</v>
      </c>
      <c r="K9" t="str">
        <f>VLOOKUP(H9,StateLookup!A:A,1,FALSE)</f>
        <v>Kansas</v>
      </c>
    </row>
    <row r="10" spans="1:11" x14ac:dyDescent="0.25">
      <c r="A10" t="s">
        <v>109</v>
      </c>
      <c r="B10">
        <v>2.8</v>
      </c>
      <c r="C10" t="str">
        <f>VLOOKUP(A10,StateLookup!A:A,1,FALSE)</f>
        <v>Virginia</v>
      </c>
      <c r="H10" t="s">
        <v>82</v>
      </c>
      <c r="I10">
        <v>3.2</v>
      </c>
      <c r="J10">
        <v>3.2</v>
      </c>
      <c r="K10" t="str">
        <f>VLOOKUP(H10,StateLookup!A:A,1,FALSE)</f>
        <v>Maine</v>
      </c>
    </row>
    <row r="11" spans="1:11" x14ac:dyDescent="0.25">
      <c r="A11" t="s">
        <v>75</v>
      </c>
      <c r="B11">
        <v>2.9</v>
      </c>
      <c r="C11" t="str">
        <f>VLOOKUP(A11,StateLookup!A:A,1,FALSE)</f>
        <v>Idaho</v>
      </c>
      <c r="H11" t="s">
        <v>83</v>
      </c>
      <c r="I11">
        <v>3.3</v>
      </c>
      <c r="J11">
        <v>3.3</v>
      </c>
      <c r="K11" t="str">
        <f>VLOOKUP(H11,StateLookup!A:A,1,FALSE)</f>
        <v>Maryland</v>
      </c>
    </row>
    <row r="12" spans="1:11" x14ac:dyDescent="0.25">
      <c r="A12" t="s">
        <v>84</v>
      </c>
      <c r="B12">
        <v>2.9</v>
      </c>
      <c r="C12" t="str">
        <f>VLOOKUP(A12,StateLookup!A:A,1,FALSE)</f>
        <v>Massachusetts</v>
      </c>
      <c r="H12" t="s">
        <v>86</v>
      </c>
      <c r="I12">
        <v>3.1</v>
      </c>
      <c r="J12">
        <v>3.1</v>
      </c>
      <c r="K12" t="str">
        <f>VLOOKUP(H12,StateLookup!A:A,1,FALSE)</f>
        <v>Minnesota</v>
      </c>
    </row>
    <row r="13" spans="1:11" x14ac:dyDescent="0.25">
      <c r="A13" t="s">
        <v>64</v>
      </c>
      <c r="B13">
        <v>3</v>
      </c>
      <c r="C13" t="str">
        <f>VLOOKUP(A13,StateLookup!A:A,1,FALSE)</f>
        <v>Alabama</v>
      </c>
      <c r="H13" t="s">
        <v>89</v>
      </c>
      <c r="I13">
        <v>3.5</v>
      </c>
      <c r="J13">
        <v>3.5</v>
      </c>
      <c r="K13" t="str">
        <f>VLOOKUP(H13,StateLookup!A:A,1,FALSE)</f>
        <v>Montana</v>
      </c>
    </row>
    <row r="14" spans="1:11" x14ac:dyDescent="0.25">
      <c r="A14" t="s">
        <v>82</v>
      </c>
      <c r="B14">
        <v>3</v>
      </c>
      <c r="C14" t="str">
        <f>VLOOKUP(A14,StateLookup!A:A,1,FALSE)</f>
        <v>Maine</v>
      </c>
      <c r="H14" t="s">
        <v>92</v>
      </c>
      <c r="I14">
        <v>2.6</v>
      </c>
      <c r="J14">
        <v>2.6</v>
      </c>
      <c r="K14" t="str">
        <f>VLOOKUP(H14,StateLookup!A:A,1,FALSE)</f>
        <v>New Hampshire</v>
      </c>
    </row>
    <row r="15" spans="1:11" x14ac:dyDescent="0.25">
      <c r="A15" t="s">
        <v>90</v>
      </c>
      <c r="B15">
        <v>3</v>
      </c>
      <c r="C15" t="str">
        <f>VLOOKUP(A15,StateLookup!A:A,1,FALSE)</f>
        <v>Nebraska</v>
      </c>
      <c r="H15" t="s">
        <v>93</v>
      </c>
      <c r="I15">
        <v>3.8</v>
      </c>
      <c r="J15">
        <v>3.8</v>
      </c>
      <c r="K15" t="str">
        <f>VLOOKUP(H15,StateLookup!A:A,1,FALSE)</f>
        <v>New Jersey</v>
      </c>
    </row>
    <row r="16" spans="1:11" x14ac:dyDescent="0.25">
      <c r="A16" t="s">
        <v>72</v>
      </c>
      <c r="B16">
        <v>3.1</v>
      </c>
      <c r="C16" t="str">
        <f>VLOOKUP(A16,StateLookup!A:A,1,FALSE)</f>
        <v>Florida</v>
      </c>
      <c r="H16" t="s">
        <v>97</v>
      </c>
      <c r="I16">
        <v>2.2000000000000002</v>
      </c>
      <c r="J16">
        <v>2.2000000000000002</v>
      </c>
      <c r="K16" t="str">
        <f>VLOOKUP(H16,StateLookup!A:A,1,FALSE)</f>
        <v>North Dakota</v>
      </c>
    </row>
    <row r="17" spans="1:11" x14ac:dyDescent="0.25">
      <c r="A17" t="s">
        <v>79</v>
      </c>
      <c r="B17">
        <v>3.2</v>
      </c>
      <c r="C17" t="str">
        <f>VLOOKUP(A17,StateLookup!A:A,1,FALSE)</f>
        <v>Kansas</v>
      </c>
      <c r="H17" t="s">
        <v>100</v>
      </c>
      <c r="I17">
        <v>3.3</v>
      </c>
      <c r="J17">
        <v>3.3</v>
      </c>
      <c r="K17" t="str">
        <f>VLOOKUP(H17,StateLookup!A:A,1,FALSE)</f>
        <v>Oregon</v>
      </c>
    </row>
    <row r="18" spans="1:11" x14ac:dyDescent="0.25">
      <c r="A18" t="s">
        <v>86</v>
      </c>
      <c r="B18">
        <v>3.2</v>
      </c>
      <c r="C18" t="str">
        <f>VLOOKUP(A18,StateLookup!A:A,1,FALSE)</f>
        <v>Minnesota</v>
      </c>
      <c r="H18" t="s">
        <v>104</v>
      </c>
      <c r="I18">
        <v>3.3</v>
      </c>
      <c r="J18">
        <v>3.3</v>
      </c>
      <c r="K18" t="str">
        <f>VLOOKUP(H18,StateLookup!A:A,1,FALSE)</f>
        <v>South Dakota</v>
      </c>
    </row>
    <row r="19" spans="1:11" x14ac:dyDescent="0.25">
      <c r="A19" t="s">
        <v>77</v>
      </c>
      <c r="B19">
        <v>3.3</v>
      </c>
      <c r="C19" t="str">
        <f>VLOOKUP(A19,StateLookup!A:A,1,FALSE)</f>
        <v>Indiana</v>
      </c>
      <c r="H19" t="s">
        <v>113</v>
      </c>
      <c r="I19">
        <v>3.7</v>
      </c>
      <c r="J19">
        <v>3.7</v>
      </c>
      <c r="K19" t="str">
        <f>VLOOKUP(H19,StateLookup!A:A,1,FALSE)</f>
        <v>Wyoming</v>
      </c>
    </row>
    <row r="20" spans="1:11" x14ac:dyDescent="0.25">
      <c r="A20" t="s">
        <v>88</v>
      </c>
      <c r="B20">
        <v>3.3</v>
      </c>
      <c r="C20" t="str">
        <f>VLOOKUP(A20,StateLookup!A:A,1,FALSE)</f>
        <v>Missouri</v>
      </c>
      <c r="H20" t="s">
        <v>77</v>
      </c>
      <c r="I20">
        <v>3.1</v>
      </c>
      <c r="J20">
        <v>3.2</v>
      </c>
      <c r="K20" t="str">
        <f>VLOOKUP(H20,StateLookup!A:A,1,FALSE)</f>
        <v>Indiana</v>
      </c>
    </row>
    <row r="21" spans="1:11" x14ac:dyDescent="0.25">
      <c r="A21" t="s">
        <v>99</v>
      </c>
      <c r="B21">
        <v>3.3</v>
      </c>
      <c r="C21" t="str">
        <f>VLOOKUP(A21,StateLookup!A:A,1,FALSE)</f>
        <v>Oklahoma</v>
      </c>
      <c r="H21" t="s">
        <v>84</v>
      </c>
      <c r="I21">
        <v>2.8</v>
      </c>
      <c r="J21">
        <v>2.9</v>
      </c>
      <c r="K21" t="str">
        <f>VLOOKUP(H21,StateLookup!A:A,1,FALSE)</f>
        <v>Massachusetts</v>
      </c>
    </row>
    <row r="22" spans="1:11" x14ac:dyDescent="0.25">
      <c r="A22" t="s">
        <v>104</v>
      </c>
      <c r="B22">
        <v>3.3</v>
      </c>
      <c r="C22" t="str">
        <f>VLOOKUP(A22,StateLookup!A:A,1,FALSE)</f>
        <v>South Dakota</v>
      </c>
      <c r="H22" t="s">
        <v>103</v>
      </c>
      <c r="I22">
        <v>2.5</v>
      </c>
      <c r="J22">
        <v>2.6</v>
      </c>
      <c r="K22" t="str">
        <f>VLOOKUP(H22,StateLookup!A:A,1,FALSE)</f>
        <v>South Carolina</v>
      </c>
    </row>
    <row r="23" spans="1:11" x14ac:dyDescent="0.25">
      <c r="A23" t="s">
        <v>112</v>
      </c>
      <c r="B23">
        <v>3.3</v>
      </c>
      <c r="C23" t="str">
        <f>VLOOKUP(A23,StateLookup!A:A,1,FALSE)</f>
        <v>Wisconsin</v>
      </c>
      <c r="H23" t="s">
        <v>105</v>
      </c>
      <c r="I23">
        <v>3.4</v>
      </c>
      <c r="J23">
        <v>3.5</v>
      </c>
      <c r="K23" t="str">
        <f>VLOOKUP(H23,StateLookup!A:A,1,FALSE)</f>
        <v>Tennessee</v>
      </c>
    </row>
    <row r="24" spans="1:11" x14ac:dyDescent="0.25">
      <c r="A24" t="s">
        <v>73</v>
      </c>
      <c r="B24">
        <v>3.4</v>
      </c>
      <c r="C24" t="str">
        <f>VLOOKUP(A24,StateLookup!A:A,1,FALSE)</f>
        <v>Georgia</v>
      </c>
      <c r="H24" t="s">
        <v>85</v>
      </c>
      <c r="I24">
        <v>3.6</v>
      </c>
      <c r="J24">
        <v>4.0999999999999996</v>
      </c>
      <c r="K24" t="str">
        <f>VLOOKUP(H24,StateLookup!A:A,1,FALSE)</f>
        <v>Michigan</v>
      </c>
    </row>
    <row r="25" spans="1:11" x14ac:dyDescent="0.25">
      <c r="A25" t="s">
        <v>105</v>
      </c>
      <c r="B25">
        <v>3.4</v>
      </c>
      <c r="C25" t="str">
        <f>VLOOKUP(A25,StateLookup!A:A,1,FALSE)</f>
        <v>Tennessee</v>
      </c>
      <c r="H25" t="s">
        <v>109</v>
      </c>
      <c r="I25">
        <v>2.6</v>
      </c>
      <c r="J25">
        <v>3.3</v>
      </c>
      <c r="K25" t="str">
        <f>VLOOKUP(H25,StateLookup!A:A,1,FALSE)</f>
        <v>Virginia</v>
      </c>
    </row>
    <row r="26" spans="1:11" x14ac:dyDescent="0.25">
      <c r="A26" t="s">
        <v>67</v>
      </c>
      <c r="B26">
        <v>3.5</v>
      </c>
      <c r="C26" t="str">
        <f>VLOOKUP(A26,StateLookup!A:A,1,FALSE)</f>
        <v>Arkansas</v>
      </c>
      <c r="H26" t="s">
        <v>64</v>
      </c>
      <c r="I26">
        <v>2.7</v>
      </c>
      <c r="J26">
        <v>3.5</v>
      </c>
      <c r="K26" t="str">
        <f>VLOOKUP(H26,StateLookup!A:A,1,FALSE)</f>
        <v>Alabama</v>
      </c>
    </row>
    <row r="27" spans="1:11" x14ac:dyDescent="0.25">
      <c r="A27" t="s">
        <v>89</v>
      </c>
      <c r="B27">
        <v>3.5</v>
      </c>
      <c r="C27" t="str">
        <f>VLOOKUP(A27,StateLookup!A:A,1,FALSE)</f>
        <v>Montana</v>
      </c>
      <c r="H27" t="s">
        <v>95</v>
      </c>
      <c r="I27">
        <v>3.7</v>
      </c>
      <c r="J27">
        <v>4.5</v>
      </c>
      <c r="K27" t="str">
        <f>VLOOKUP(H27,StateLookup!A:A,1,FALSE)</f>
        <v>New York</v>
      </c>
    </row>
    <row r="28" spans="1:11" x14ac:dyDescent="0.25">
      <c r="A28" t="s">
        <v>106</v>
      </c>
      <c r="B28">
        <v>3.5</v>
      </c>
      <c r="C28" t="str">
        <f>VLOOKUP(A28,StateLookup!A:A,1,FALSE)</f>
        <v>Texas</v>
      </c>
      <c r="H28" t="s">
        <v>96</v>
      </c>
      <c r="I28">
        <v>3.6</v>
      </c>
      <c r="J28">
        <v>4.4000000000000004</v>
      </c>
      <c r="K28" t="str">
        <f>VLOOKUP(H28,StateLookup!A:A,1,FALSE)</f>
        <v>North Carolina</v>
      </c>
    </row>
    <row r="29" spans="1:11" x14ac:dyDescent="0.25">
      <c r="A29" t="s">
        <v>83</v>
      </c>
      <c r="B29">
        <v>3.6</v>
      </c>
      <c r="C29" t="str">
        <f>VLOOKUP(A29,StateLookup!A:A,1,FALSE)</f>
        <v>Maryland</v>
      </c>
      <c r="H29" t="s">
        <v>108</v>
      </c>
      <c r="I29">
        <v>2.4</v>
      </c>
      <c r="J29">
        <v>3.2</v>
      </c>
      <c r="K29" t="str">
        <f>VLOOKUP(H29,StateLookup!A:A,1,FALSE)</f>
        <v>Vermont</v>
      </c>
    </row>
    <row r="30" spans="1:11" x14ac:dyDescent="0.25">
      <c r="A30" t="s">
        <v>93</v>
      </c>
      <c r="B30">
        <v>3.6</v>
      </c>
      <c r="C30" t="str">
        <f>VLOOKUP(A30,StateLookup!A:A,1,FALSE)</f>
        <v>New Jersey</v>
      </c>
      <c r="H30" t="s">
        <v>115</v>
      </c>
      <c r="I30">
        <v>5.0999999999999996</v>
      </c>
      <c r="J30">
        <v>6</v>
      </c>
      <c r="K30" t="str">
        <f>VLOOKUP(H30,StateLookup!A:A,1,FALSE)</f>
        <v>District of Columbia</v>
      </c>
    </row>
    <row r="31" spans="1:11" x14ac:dyDescent="0.25">
      <c r="A31" t="s">
        <v>102</v>
      </c>
      <c r="B31">
        <v>3.6</v>
      </c>
      <c r="C31" t="str">
        <f>VLOOKUP(A31,StateLookup!A:A,1,FALSE)</f>
        <v>Rhode Island</v>
      </c>
      <c r="H31" t="s">
        <v>78</v>
      </c>
      <c r="I31">
        <v>2.8</v>
      </c>
      <c r="J31">
        <v>3.7</v>
      </c>
      <c r="K31" t="str">
        <f>VLOOKUP(H31,StateLookup!A:A,1,FALSE)</f>
        <v>Iowa</v>
      </c>
    </row>
    <row r="32" spans="1:11" x14ac:dyDescent="0.25">
      <c r="A32" t="s">
        <v>113</v>
      </c>
      <c r="B32">
        <v>3.6</v>
      </c>
      <c r="C32" t="str">
        <f>VLOOKUP(A32,StateLookup!A:A,1,FALSE)</f>
        <v>Wyoming</v>
      </c>
      <c r="H32" t="s">
        <v>66</v>
      </c>
      <c r="I32">
        <v>4.5</v>
      </c>
      <c r="J32">
        <v>5.5</v>
      </c>
      <c r="K32" t="str">
        <f>VLOOKUP(H32,StateLookup!A:A,1,FALSE)</f>
        <v>Arizona</v>
      </c>
    </row>
    <row r="33" spans="1:11" x14ac:dyDescent="0.25">
      <c r="A33" t="s">
        <v>70</v>
      </c>
      <c r="B33">
        <v>3.7</v>
      </c>
      <c r="C33" t="str">
        <f>VLOOKUP(A33,StateLookup!A:A,1,FALSE)</f>
        <v>Connecticut</v>
      </c>
      <c r="H33" t="s">
        <v>88</v>
      </c>
      <c r="I33">
        <v>3.5</v>
      </c>
      <c r="J33">
        <v>4.5</v>
      </c>
      <c r="K33" t="str">
        <f>VLOOKUP(H33,StateLookup!A:A,1,FALSE)</f>
        <v>Missouri</v>
      </c>
    </row>
    <row r="34" spans="1:11" x14ac:dyDescent="0.25">
      <c r="A34" t="s">
        <v>100</v>
      </c>
      <c r="B34">
        <v>3.7</v>
      </c>
      <c r="C34" t="str">
        <f>VLOOKUP(A34,StateLookup!A:A,1,FALSE)</f>
        <v>Oregon</v>
      </c>
      <c r="H34" t="s">
        <v>73</v>
      </c>
      <c r="I34">
        <v>3.1</v>
      </c>
      <c r="J34">
        <v>4.2</v>
      </c>
      <c r="K34" t="str">
        <f>VLOOKUP(H34,StateLookup!A:A,1,FALSE)</f>
        <v>Georgia</v>
      </c>
    </row>
    <row r="35" spans="1:11" x14ac:dyDescent="0.25">
      <c r="A35" t="s">
        <v>71</v>
      </c>
      <c r="B35">
        <v>3.8</v>
      </c>
      <c r="C35" t="str">
        <f>VLOOKUP(A35,StateLookup!A:A,1,FALSE)</f>
        <v>Delaware</v>
      </c>
      <c r="H35" t="s">
        <v>94</v>
      </c>
      <c r="I35">
        <v>4.8</v>
      </c>
      <c r="J35">
        <v>5.9</v>
      </c>
      <c r="K35" t="str">
        <f>VLOOKUP(H35,StateLookup!A:A,1,FALSE)</f>
        <v>New Mexico</v>
      </c>
    </row>
    <row r="36" spans="1:11" x14ac:dyDescent="0.25">
      <c r="A36" t="s">
        <v>91</v>
      </c>
      <c r="B36">
        <v>3.9</v>
      </c>
      <c r="C36" t="str">
        <f>VLOOKUP(A36,StateLookup!A:A,1,FALSE)</f>
        <v>Nevada</v>
      </c>
      <c r="H36" t="s">
        <v>107</v>
      </c>
      <c r="I36">
        <v>2.5</v>
      </c>
      <c r="J36">
        <v>3.6</v>
      </c>
      <c r="K36" t="str">
        <f>VLOOKUP(H36,StateLookup!A:A,1,FALSE)</f>
        <v>Utah</v>
      </c>
    </row>
    <row r="37" spans="1:11" x14ac:dyDescent="0.25">
      <c r="A37" t="s">
        <v>96</v>
      </c>
      <c r="B37">
        <v>3.9</v>
      </c>
      <c r="C37" t="str">
        <f>VLOOKUP(A37,StateLookup!A:A,1,FALSE)</f>
        <v>North Carolina</v>
      </c>
      <c r="H37" t="s">
        <v>71</v>
      </c>
      <c r="I37">
        <v>3.9</v>
      </c>
      <c r="J37">
        <v>5.0999999999999996</v>
      </c>
      <c r="K37" t="str">
        <f>VLOOKUP(H37,StateLookup!A:A,1,FALSE)</f>
        <v>Delaware</v>
      </c>
    </row>
    <row r="38" spans="1:11" x14ac:dyDescent="0.25">
      <c r="A38" t="s">
        <v>68</v>
      </c>
      <c r="B38">
        <v>4</v>
      </c>
      <c r="C38" t="str">
        <f>VLOOKUP(A38,StateLookup!A:A,1,FALSE)</f>
        <v>California</v>
      </c>
      <c r="H38" t="s">
        <v>76</v>
      </c>
      <c r="I38">
        <v>3.4</v>
      </c>
      <c r="J38">
        <v>4.5999999999999996</v>
      </c>
      <c r="K38" t="str">
        <f>VLOOKUP(H38,StateLookup!A:A,1,FALSE)</f>
        <v>Illinois</v>
      </c>
    </row>
    <row r="39" spans="1:11" x14ac:dyDescent="0.25">
      <c r="A39" t="s">
        <v>76</v>
      </c>
      <c r="B39">
        <v>4</v>
      </c>
      <c r="C39" t="str">
        <f>VLOOKUP(A39,StateLookup!A:A,1,FALSE)</f>
        <v>Illinois</v>
      </c>
      <c r="H39" t="s">
        <v>102</v>
      </c>
      <c r="I39">
        <v>3.4</v>
      </c>
      <c r="J39">
        <v>4.5999999999999996</v>
      </c>
      <c r="K39" t="str">
        <f>VLOOKUP(H39,StateLookup!A:A,1,FALSE)</f>
        <v>Rhode Island</v>
      </c>
    </row>
    <row r="40" spans="1:11" x14ac:dyDescent="0.25">
      <c r="A40" t="s">
        <v>95</v>
      </c>
      <c r="B40">
        <v>4</v>
      </c>
      <c r="C40" t="str">
        <f>VLOOKUP(A40,StateLookup!A:A,1,FALSE)</f>
        <v>New York</v>
      </c>
      <c r="H40" t="s">
        <v>106</v>
      </c>
      <c r="I40">
        <v>3.5</v>
      </c>
      <c r="J40">
        <v>4.7</v>
      </c>
      <c r="K40" t="str">
        <f>VLOOKUP(H40,StateLookup!A:A,1,FALSE)</f>
        <v>Texas</v>
      </c>
    </row>
    <row r="41" spans="1:11" x14ac:dyDescent="0.25">
      <c r="A41" t="s">
        <v>85</v>
      </c>
      <c r="B41">
        <v>4.0999999999999996</v>
      </c>
      <c r="C41" t="str">
        <f>VLOOKUP(A41,StateLookup!A:A,1,FALSE)</f>
        <v>Michigan</v>
      </c>
      <c r="H41" t="s">
        <v>111</v>
      </c>
      <c r="I41">
        <v>4.9000000000000004</v>
      </c>
      <c r="J41">
        <v>6.1</v>
      </c>
      <c r="K41" t="str">
        <f>VLOOKUP(H41,StateLookup!A:A,1,FALSE)</f>
        <v>West Virginia</v>
      </c>
    </row>
    <row r="42" spans="1:11" x14ac:dyDescent="0.25">
      <c r="A42" t="s">
        <v>98</v>
      </c>
      <c r="B42">
        <v>4.0999999999999996</v>
      </c>
      <c r="C42" t="str">
        <f>VLOOKUP(A42,StateLookup!A:A,1,FALSE)</f>
        <v>Ohio</v>
      </c>
      <c r="H42" t="s">
        <v>67</v>
      </c>
      <c r="I42">
        <v>3.5</v>
      </c>
      <c r="J42">
        <v>4.8</v>
      </c>
      <c r="K42" t="str">
        <f>VLOOKUP(H42,StateLookup!A:A,1,FALSE)</f>
        <v>Arkansas</v>
      </c>
    </row>
    <row r="43" spans="1:11" x14ac:dyDescent="0.25">
      <c r="A43" t="s">
        <v>80</v>
      </c>
      <c r="B43">
        <v>4.3</v>
      </c>
      <c r="C43" t="str">
        <f>VLOOKUP(A43,StateLookup!A:A,1,FALSE)</f>
        <v>Kentucky</v>
      </c>
      <c r="H43" t="s">
        <v>90</v>
      </c>
      <c r="I43">
        <v>2.9</v>
      </c>
      <c r="J43">
        <v>4.2</v>
      </c>
      <c r="K43" t="str">
        <f>VLOOKUP(H43,StateLookup!A:A,1,FALSE)</f>
        <v>Nebraska</v>
      </c>
    </row>
    <row r="44" spans="1:11" x14ac:dyDescent="0.25">
      <c r="A44" t="s">
        <v>110</v>
      </c>
      <c r="B44">
        <v>4.3</v>
      </c>
      <c r="C44" t="str">
        <f>VLOOKUP(A44,StateLookup!A:A,1,FALSE)</f>
        <v>Washington</v>
      </c>
      <c r="H44" t="s">
        <v>101</v>
      </c>
      <c r="I44">
        <v>4.7</v>
      </c>
      <c r="J44">
        <v>6</v>
      </c>
      <c r="K44" t="str">
        <f>VLOOKUP(H44,StateLookup!A:A,1,FALSE)</f>
        <v>Pennsylvania</v>
      </c>
    </row>
    <row r="45" spans="1:11" x14ac:dyDescent="0.25">
      <c r="A45" t="s">
        <v>101</v>
      </c>
      <c r="B45">
        <v>4.4000000000000004</v>
      </c>
      <c r="C45" t="str">
        <f>VLOOKUP(A45,StateLookup!A:A,1,FALSE)</f>
        <v>Pennsylvania</v>
      </c>
      <c r="H45" t="s">
        <v>110</v>
      </c>
      <c r="I45">
        <v>3.8</v>
      </c>
      <c r="J45">
        <v>5.0999999999999996</v>
      </c>
      <c r="K45" t="str">
        <f>VLOOKUP(H45,StateLookup!A:A,1,FALSE)</f>
        <v>Washington</v>
      </c>
    </row>
    <row r="46" spans="1:11" x14ac:dyDescent="0.25">
      <c r="A46" t="s">
        <v>66</v>
      </c>
      <c r="B46">
        <v>4.7</v>
      </c>
      <c r="C46" t="str">
        <f>VLOOKUP(A46,StateLookup!A:A,1,FALSE)</f>
        <v>Arizona</v>
      </c>
      <c r="H46" t="s">
        <v>68</v>
      </c>
      <c r="I46">
        <v>3.9</v>
      </c>
      <c r="J46">
        <v>5.3</v>
      </c>
      <c r="K46" t="str">
        <f>VLOOKUP(H46,StateLookup!A:A,1,FALSE)</f>
        <v>California</v>
      </c>
    </row>
    <row r="47" spans="1:11" x14ac:dyDescent="0.25">
      <c r="A47" t="s">
        <v>81</v>
      </c>
      <c r="B47">
        <v>4.8</v>
      </c>
      <c r="C47" t="str">
        <f>VLOOKUP(A47,StateLookup!A:A,1,FALSE)</f>
        <v>Louisiana</v>
      </c>
      <c r="H47" t="s">
        <v>98</v>
      </c>
      <c r="I47">
        <v>4.0999999999999996</v>
      </c>
      <c r="J47">
        <v>5.5</v>
      </c>
      <c r="K47" t="str">
        <f>VLOOKUP(H47,StateLookup!A:A,1,FALSE)</f>
        <v>Ohio</v>
      </c>
    </row>
    <row r="48" spans="1:11" x14ac:dyDescent="0.25">
      <c r="A48" t="s">
        <v>94</v>
      </c>
      <c r="B48">
        <v>4.9000000000000004</v>
      </c>
      <c r="C48" t="str">
        <f>VLOOKUP(A48,StateLookup!A:A,1,FALSE)</f>
        <v>New Mexico</v>
      </c>
      <c r="H48" t="s">
        <v>72</v>
      </c>
      <c r="I48">
        <v>2.8</v>
      </c>
      <c r="J48">
        <v>4.3</v>
      </c>
      <c r="K48" t="str">
        <f>VLOOKUP(H48,StateLookup!A:A,1,FALSE)</f>
        <v>Florida</v>
      </c>
    </row>
    <row r="49" spans="1:11" x14ac:dyDescent="0.25">
      <c r="A49" t="s">
        <v>111</v>
      </c>
      <c r="B49">
        <v>4.9000000000000004</v>
      </c>
      <c r="C49" t="str">
        <f>VLOOKUP(A49,StateLookup!A:A,1,FALSE)</f>
        <v>West Virginia</v>
      </c>
      <c r="H49" t="s">
        <v>80</v>
      </c>
      <c r="I49">
        <v>4.2</v>
      </c>
      <c r="J49">
        <v>5.8</v>
      </c>
      <c r="K49" t="str">
        <f>VLOOKUP(H49,StateLookup!A:A,1,FALSE)</f>
        <v>Kentucky</v>
      </c>
    </row>
    <row r="50" spans="1:11" x14ac:dyDescent="0.25">
      <c r="A50" t="s">
        <v>87</v>
      </c>
      <c r="B50">
        <v>5.4</v>
      </c>
      <c r="C50" t="str">
        <f>VLOOKUP(A50,StateLookup!A:A,1,FALSE)</f>
        <v>Mississippi</v>
      </c>
      <c r="H50" t="s">
        <v>81</v>
      </c>
      <c r="I50">
        <v>5.2</v>
      </c>
      <c r="J50">
        <v>6.9</v>
      </c>
      <c r="K50" t="str">
        <f>VLOOKUP(H50,StateLookup!A:A,1,FALSE)</f>
        <v>Louisiana</v>
      </c>
    </row>
    <row r="51" spans="1:11" x14ac:dyDescent="0.25">
      <c r="A51" t="s">
        <v>115</v>
      </c>
      <c r="B51">
        <v>5.5</v>
      </c>
      <c r="C51" t="str">
        <f>VLOOKUP(A51,StateLookup!A:A,1,FALSE)</f>
        <v>District of Columbia</v>
      </c>
      <c r="H51" t="s">
        <v>69</v>
      </c>
      <c r="I51">
        <v>2.5</v>
      </c>
      <c r="J51">
        <v>4.5</v>
      </c>
      <c r="K51" t="str">
        <f>VLOOKUP(H51,StateLookup!A:A,1,FALSE)</f>
        <v>Colorado</v>
      </c>
    </row>
    <row r="52" spans="1:11" x14ac:dyDescent="0.25">
      <c r="A52" t="s">
        <v>65</v>
      </c>
      <c r="B52">
        <v>6.1</v>
      </c>
      <c r="C52" t="str">
        <f>VLOOKUP(A52,StateLookup!A:A,1,FALSE)</f>
        <v>Alaska</v>
      </c>
      <c r="H52" t="s">
        <v>91</v>
      </c>
      <c r="I52">
        <v>3.6</v>
      </c>
      <c r="J52">
        <v>6.3</v>
      </c>
      <c r="K52" t="str">
        <f>VLOOKUP(H52,StateLookup!A:A,1,FALSE)</f>
        <v>Nevada</v>
      </c>
    </row>
  </sheetData>
  <autoFilter ref="H1:K52" xr:uid="{13ABF53C-28A3-4AB7-B545-73044C2A140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85FA-CAEA-4B08-AD75-9C81EEF95F7E}">
  <sheetPr>
    <tabColor rgb="FFFF66FF"/>
  </sheetPr>
  <dimension ref="A1:C52"/>
  <sheetViews>
    <sheetView workbookViewId="0">
      <selection activeCell="I23" sqref="I23"/>
    </sheetView>
  </sheetViews>
  <sheetFormatPr defaultRowHeight="15" x14ac:dyDescent="0.25"/>
  <sheetData>
    <row r="1" spans="1:3" x14ac:dyDescent="0.25">
      <c r="A1" t="s">
        <v>2</v>
      </c>
      <c r="B1" t="s">
        <v>164</v>
      </c>
      <c r="C1" t="s">
        <v>150</v>
      </c>
    </row>
    <row r="2" spans="1:3" x14ac:dyDescent="0.25">
      <c r="A2" t="s">
        <v>82</v>
      </c>
      <c r="B2">
        <v>44.6</v>
      </c>
      <c r="C2" t="str">
        <f>VLOOKUP(A2,StateLookup!A:A,1,FALSE)</f>
        <v>Maine</v>
      </c>
    </row>
    <row r="3" spans="1:3" x14ac:dyDescent="0.25">
      <c r="A3" t="s">
        <v>108</v>
      </c>
      <c r="B3">
        <v>42.9</v>
      </c>
      <c r="C3" t="str">
        <f>VLOOKUP(A3,StateLookup!A:A,1,FALSE)</f>
        <v>Vermont</v>
      </c>
    </row>
    <row r="4" spans="1:3" x14ac:dyDescent="0.25">
      <c r="A4" t="s">
        <v>92</v>
      </c>
      <c r="B4">
        <v>42.7</v>
      </c>
      <c r="C4" t="str">
        <f>VLOOKUP(A4,StateLookup!A:A,1,FALSE)</f>
        <v>New Hampshire</v>
      </c>
    </row>
    <row r="5" spans="1:3" x14ac:dyDescent="0.25">
      <c r="A5" t="s">
        <v>111</v>
      </c>
      <c r="B5">
        <v>42.4</v>
      </c>
      <c r="C5" t="str">
        <f>VLOOKUP(A5,StateLookup!A:A,1,FALSE)</f>
        <v>West Virginia</v>
      </c>
    </row>
    <row r="6" spans="1:3" x14ac:dyDescent="0.25">
      <c r="A6" t="s">
        <v>72</v>
      </c>
      <c r="B6">
        <v>41.9</v>
      </c>
      <c r="C6" t="str">
        <f>VLOOKUP(A6,StateLookup!A:A,1,FALSE)</f>
        <v>Florida</v>
      </c>
    </row>
    <row r="7" spans="1:3" x14ac:dyDescent="0.25">
      <c r="A7" t="s">
        <v>70</v>
      </c>
      <c r="B7">
        <v>40.799999999999997</v>
      </c>
      <c r="C7" t="str">
        <f>VLOOKUP(A7,StateLookup!A:A,1,FALSE)</f>
        <v>Connecticut</v>
      </c>
    </row>
    <row r="8" spans="1:3" x14ac:dyDescent="0.25">
      <c r="A8" t="s">
        <v>101</v>
      </c>
      <c r="B8">
        <v>40.700000000000003</v>
      </c>
      <c r="C8" t="str">
        <f>VLOOKUP(A8,StateLookup!A:A,1,FALSE)</f>
        <v>Pennsylvania</v>
      </c>
    </row>
    <row r="9" spans="1:3" x14ac:dyDescent="0.25">
      <c r="A9" t="s">
        <v>71</v>
      </c>
      <c r="B9">
        <v>40.200000000000003</v>
      </c>
      <c r="C9" t="str">
        <f>VLOOKUP(A9,StateLookup!A:A,1,FALSE)</f>
        <v>Delaware</v>
      </c>
    </row>
    <row r="10" spans="1:3" x14ac:dyDescent="0.25">
      <c r="A10" t="s">
        <v>102</v>
      </c>
      <c r="B10">
        <v>39.9</v>
      </c>
      <c r="C10" t="str">
        <f>VLOOKUP(A10,StateLookup!A:A,1,FALSE)</f>
        <v>Rhode Island</v>
      </c>
    </row>
    <row r="11" spans="1:3" x14ac:dyDescent="0.25">
      <c r="A11" t="s">
        <v>93</v>
      </c>
      <c r="B11">
        <v>39.799999999999997</v>
      </c>
      <c r="C11" t="str">
        <f>VLOOKUP(A11,StateLookup!A:A,1,FALSE)</f>
        <v>New Jersey</v>
      </c>
    </row>
    <row r="12" spans="1:3" x14ac:dyDescent="0.25">
      <c r="A12" t="s">
        <v>89</v>
      </c>
      <c r="B12">
        <v>39.799999999999997</v>
      </c>
      <c r="C12" t="str">
        <f>VLOOKUP(A12,StateLookup!A:A,1,FALSE)</f>
        <v>Montana</v>
      </c>
    </row>
    <row r="13" spans="1:3" x14ac:dyDescent="0.25">
      <c r="A13" t="s">
        <v>85</v>
      </c>
      <c r="B13">
        <v>39.700000000000003</v>
      </c>
      <c r="C13" t="str">
        <f>VLOOKUP(A13,StateLookup!A:A,1,FALSE)</f>
        <v>Michigan</v>
      </c>
    </row>
    <row r="14" spans="1:3" x14ac:dyDescent="0.25">
      <c r="A14" t="s">
        <v>84</v>
      </c>
      <c r="B14">
        <v>39.4</v>
      </c>
      <c r="C14" t="str">
        <f>VLOOKUP(A14,StateLookup!A:A,1,FALSE)</f>
        <v>Massachusetts</v>
      </c>
    </row>
    <row r="15" spans="1:3" x14ac:dyDescent="0.25">
      <c r="A15" t="s">
        <v>112</v>
      </c>
      <c r="B15">
        <v>39.299999999999997</v>
      </c>
      <c r="C15" t="str">
        <f>VLOOKUP(A15,StateLookup!A:A,1,FALSE)</f>
        <v>Wisconsin</v>
      </c>
    </row>
    <row r="16" spans="1:3" x14ac:dyDescent="0.25">
      <c r="A16" t="s">
        <v>98</v>
      </c>
      <c r="B16">
        <v>39.299999999999997</v>
      </c>
      <c r="C16" t="str">
        <f>VLOOKUP(A16,StateLookup!A:A,1,FALSE)</f>
        <v>Ohio</v>
      </c>
    </row>
    <row r="17" spans="1:3" x14ac:dyDescent="0.25">
      <c r="A17" t="s">
        <v>103</v>
      </c>
      <c r="B17">
        <v>39.200000000000003</v>
      </c>
      <c r="C17" t="str">
        <f>VLOOKUP(A17,StateLookup!A:A,1,FALSE)</f>
        <v>South Carolina</v>
      </c>
    </row>
    <row r="18" spans="1:3" x14ac:dyDescent="0.25">
      <c r="A18" t="s">
        <v>100</v>
      </c>
      <c r="B18">
        <v>39.200000000000003</v>
      </c>
      <c r="C18" t="str">
        <f>VLOOKUP(A18,StateLookup!A:A,1,FALSE)</f>
        <v>Oregon</v>
      </c>
    </row>
    <row r="19" spans="1:3" x14ac:dyDescent="0.25">
      <c r="A19" t="s">
        <v>74</v>
      </c>
      <c r="B19">
        <v>38.9</v>
      </c>
      <c r="C19" t="str">
        <f>VLOOKUP(A19,StateLookup!A:A,1,FALSE)</f>
        <v>Hawaii</v>
      </c>
    </row>
    <row r="20" spans="1:3" x14ac:dyDescent="0.25">
      <c r="A20" t="s">
        <v>64</v>
      </c>
      <c r="B20">
        <v>38.9</v>
      </c>
      <c r="C20" t="str">
        <f>VLOOKUP(A20,StateLookup!A:A,1,FALSE)</f>
        <v>Alabama</v>
      </c>
    </row>
    <row r="21" spans="1:3" x14ac:dyDescent="0.25">
      <c r="A21" t="s">
        <v>105</v>
      </c>
      <c r="B21">
        <v>38.700000000000003</v>
      </c>
      <c r="C21" t="str">
        <f>VLOOKUP(A21,StateLookup!A:A,1,FALSE)</f>
        <v>Tennessee</v>
      </c>
    </row>
    <row r="22" spans="1:3" x14ac:dyDescent="0.25">
      <c r="A22" t="s">
        <v>95</v>
      </c>
      <c r="B22">
        <v>38.700000000000003</v>
      </c>
      <c r="C22" t="str">
        <f>VLOOKUP(A22,StateLookup!A:A,1,FALSE)</f>
        <v>New York</v>
      </c>
    </row>
    <row r="23" spans="1:3" x14ac:dyDescent="0.25">
      <c r="A23" t="s">
        <v>80</v>
      </c>
      <c r="B23">
        <v>38.700000000000003</v>
      </c>
      <c r="C23" t="str">
        <f>VLOOKUP(A23,StateLookup!A:A,1,FALSE)</f>
        <v>Kentucky</v>
      </c>
    </row>
    <row r="24" spans="1:3" x14ac:dyDescent="0.25">
      <c r="A24" t="s">
        <v>96</v>
      </c>
      <c r="B24">
        <v>38.6</v>
      </c>
      <c r="C24" t="str">
        <f>VLOOKUP(A24,StateLookup!A:A,1,FALSE)</f>
        <v>North Carolina</v>
      </c>
    </row>
    <row r="25" spans="1:3" x14ac:dyDescent="0.25">
      <c r="A25" t="s">
        <v>83</v>
      </c>
      <c r="B25">
        <v>38.6</v>
      </c>
      <c r="C25" t="str">
        <f>VLOOKUP(A25,StateLookup!A:A,1,FALSE)</f>
        <v>Maryland</v>
      </c>
    </row>
    <row r="26" spans="1:3" x14ac:dyDescent="0.25">
      <c r="A26" t="s">
        <v>88</v>
      </c>
      <c r="B26">
        <v>38.5</v>
      </c>
      <c r="C26" t="str">
        <f>VLOOKUP(A26,StateLookup!A:A,1,FALSE)</f>
        <v>Missouri</v>
      </c>
    </row>
    <row r="27" spans="1:3" x14ac:dyDescent="0.25">
      <c r="A27" t="s">
        <v>109</v>
      </c>
      <c r="B27">
        <v>38.1</v>
      </c>
      <c r="C27" t="str">
        <f>VLOOKUP(A27,StateLookup!A:A,1,FALSE)</f>
        <v>Virginia</v>
      </c>
    </row>
    <row r="28" spans="1:3" x14ac:dyDescent="0.25">
      <c r="A28" t="s">
        <v>78</v>
      </c>
      <c r="B28">
        <v>38.1</v>
      </c>
      <c r="C28" t="str">
        <f>VLOOKUP(A28,StateLookup!A:A,1,FALSE)</f>
        <v>Iowa</v>
      </c>
    </row>
    <row r="29" spans="1:3" x14ac:dyDescent="0.25">
      <c r="A29" t="s">
        <v>91</v>
      </c>
      <c r="B29">
        <v>37.9</v>
      </c>
      <c r="C29" t="str">
        <f>VLOOKUP(A29,StateLookup!A:A,1,FALSE)</f>
        <v>Nevada</v>
      </c>
    </row>
    <row r="30" spans="1:3" x14ac:dyDescent="0.25">
      <c r="A30" t="s">
        <v>86</v>
      </c>
      <c r="B30">
        <v>37.9</v>
      </c>
      <c r="C30" t="str">
        <f>VLOOKUP(A30,StateLookup!A:A,1,FALSE)</f>
        <v>Minnesota</v>
      </c>
    </row>
    <row r="31" spans="1:3" x14ac:dyDescent="0.25">
      <c r="A31" t="s">
        <v>76</v>
      </c>
      <c r="B31">
        <v>37.9</v>
      </c>
      <c r="C31" t="str">
        <f>VLOOKUP(A31,StateLookup!A:A,1,FALSE)</f>
        <v>Illinois</v>
      </c>
    </row>
    <row r="32" spans="1:3" x14ac:dyDescent="0.25">
      <c r="A32" t="s">
        <v>67</v>
      </c>
      <c r="B32">
        <v>37.9</v>
      </c>
      <c r="C32" t="str">
        <f>VLOOKUP(A32,StateLookup!A:A,1,FALSE)</f>
        <v>Arkansas</v>
      </c>
    </row>
    <row r="33" spans="1:3" x14ac:dyDescent="0.25">
      <c r="A33" t="s">
        <v>110</v>
      </c>
      <c r="B33">
        <v>37.6</v>
      </c>
      <c r="C33" t="str">
        <f>VLOOKUP(A33,StateLookup!A:A,1,FALSE)</f>
        <v>Washington</v>
      </c>
    </row>
    <row r="34" spans="1:3" x14ac:dyDescent="0.25">
      <c r="A34" t="s">
        <v>77</v>
      </c>
      <c r="B34">
        <v>37.6</v>
      </c>
      <c r="C34" t="str">
        <f>VLOOKUP(A34,StateLookup!A:A,1,FALSE)</f>
        <v>Indiana</v>
      </c>
    </row>
    <row r="35" spans="1:3" x14ac:dyDescent="0.25">
      <c r="A35" t="s">
        <v>94</v>
      </c>
      <c r="B35">
        <v>37.5</v>
      </c>
      <c r="C35" t="str">
        <f>VLOOKUP(A35,StateLookup!A:A,1,FALSE)</f>
        <v>New Mexico</v>
      </c>
    </row>
    <row r="36" spans="1:3" x14ac:dyDescent="0.25">
      <c r="A36" t="s">
        <v>66</v>
      </c>
      <c r="B36">
        <v>37.4</v>
      </c>
      <c r="C36" t="str">
        <f>VLOOKUP(A36,StateLookup!A:A,1,FALSE)</f>
        <v>Arizona</v>
      </c>
    </row>
    <row r="37" spans="1:3" x14ac:dyDescent="0.25">
      <c r="A37" t="s">
        <v>113</v>
      </c>
      <c r="B37">
        <v>37.299999999999997</v>
      </c>
      <c r="C37" t="str">
        <f>VLOOKUP(A37,StateLookup!A:A,1,FALSE)</f>
        <v>Wyoming</v>
      </c>
    </row>
    <row r="38" spans="1:3" x14ac:dyDescent="0.25">
      <c r="A38" t="s">
        <v>87</v>
      </c>
      <c r="B38">
        <v>37.200000000000003</v>
      </c>
      <c r="C38" t="str">
        <f>VLOOKUP(A38,StateLookup!A:A,1,FALSE)</f>
        <v>Mississippi</v>
      </c>
    </row>
    <row r="39" spans="1:3" x14ac:dyDescent="0.25">
      <c r="A39" t="s">
        <v>104</v>
      </c>
      <c r="B39">
        <v>36.799999999999997</v>
      </c>
      <c r="C39" t="str">
        <f>VLOOKUP(A39,StateLookup!A:A,1,FALSE)</f>
        <v>South Dakota</v>
      </c>
    </row>
    <row r="40" spans="1:3" x14ac:dyDescent="0.25">
      <c r="A40" t="s">
        <v>81</v>
      </c>
      <c r="B40">
        <v>36.6</v>
      </c>
      <c r="C40" t="str">
        <f>VLOOKUP(A40,StateLookup!A:A,1,FALSE)</f>
        <v>Louisiana</v>
      </c>
    </row>
    <row r="41" spans="1:3" x14ac:dyDescent="0.25">
      <c r="A41" t="s">
        <v>69</v>
      </c>
      <c r="B41">
        <v>36.6</v>
      </c>
      <c r="C41" t="str">
        <f>VLOOKUP(A41,StateLookup!A:A,1,FALSE)</f>
        <v>Colorado</v>
      </c>
    </row>
    <row r="42" spans="1:3" x14ac:dyDescent="0.25">
      <c r="A42" t="s">
        <v>79</v>
      </c>
      <c r="B42">
        <v>36.5</v>
      </c>
      <c r="C42" t="str">
        <f>VLOOKUP(A42,StateLookup!A:A,1,FALSE)</f>
        <v>Kansas</v>
      </c>
    </row>
    <row r="43" spans="1:3" x14ac:dyDescent="0.25">
      <c r="A43" t="s">
        <v>73</v>
      </c>
      <c r="B43">
        <v>36.5</v>
      </c>
      <c r="C43" t="str">
        <f>VLOOKUP(A43,StateLookup!A:A,1,FALSE)</f>
        <v>Georgia</v>
      </c>
    </row>
    <row r="44" spans="1:3" x14ac:dyDescent="0.25">
      <c r="A44" t="s">
        <v>99</v>
      </c>
      <c r="B44">
        <v>36.4</v>
      </c>
      <c r="C44" t="str">
        <f>VLOOKUP(A44,StateLookup!A:A,1,FALSE)</f>
        <v>Oklahoma</v>
      </c>
    </row>
    <row r="45" spans="1:3" x14ac:dyDescent="0.25">
      <c r="A45" t="s">
        <v>90</v>
      </c>
      <c r="B45">
        <v>36.4</v>
      </c>
      <c r="C45" t="str">
        <f>VLOOKUP(A45,StateLookup!A:A,1,FALSE)</f>
        <v>Nebraska</v>
      </c>
    </row>
    <row r="46" spans="1:3" x14ac:dyDescent="0.25">
      <c r="A46" t="s">
        <v>68</v>
      </c>
      <c r="B46">
        <v>36.299999999999997</v>
      </c>
      <c r="C46" t="str">
        <f>VLOOKUP(A46,StateLookup!A:A,1,FALSE)</f>
        <v>California</v>
      </c>
    </row>
    <row r="47" spans="1:3" x14ac:dyDescent="0.25">
      <c r="A47" t="s">
        <v>75</v>
      </c>
      <c r="B47">
        <v>36.1</v>
      </c>
      <c r="C47" t="str">
        <f>VLOOKUP(A47,StateLookup!A:A,1,FALSE)</f>
        <v>Idaho</v>
      </c>
    </row>
    <row r="48" spans="1:3" x14ac:dyDescent="0.25">
      <c r="A48" t="s">
        <v>97</v>
      </c>
      <c r="B48">
        <v>35.1</v>
      </c>
      <c r="C48" t="str">
        <f>VLOOKUP(A48,StateLookup!A:A,1,FALSE)</f>
        <v>North Dakota</v>
      </c>
    </row>
    <row r="49" spans="1:3" x14ac:dyDescent="0.25">
      <c r="A49" t="s">
        <v>106</v>
      </c>
      <c r="B49">
        <v>34.4</v>
      </c>
      <c r="C49" t="str">
        <f>VLOOKUP(A49,StateLookup!A:A,1,FALSE)</f>
        <v>Texas</v>
      </c>
    </row>
    <row r="50" spans="1:3" x14ac:dyDescent="0.25">
      <c r="A50" t="s">
        <v>65</v>
      </c>
      <c r="B50">
        <v>34</v>
      </c>
      <c r="C50" t="str">
        <f>VLOOKUP(A50,StateLookup!A:A,1,FALSE)</f>
        <v>Alaska</v>
      </c>
    </row>
    <row r="51" spans="1:3" x14ac:dyDescent="0.25">
      <c r="A51" t="s">
        <v>115</v>
      </c>
      <c r="B51">
        <v>33.9</v>
      </c>
      <c r="C51" t="str">
        <f>VLOOKUP(A51,StateLookup!A:A,1,FALSE)</f>
        <v>District of Columbia</v>
      </c>
    </row>
    <row r="52" spans="1:3" x14ac:dyDescent="0.25">
      <c r="A52" t="s">
        <v>107</v>
      </c>
      <c r="B52">
        <v>30.7</v>
      </c>
      <c r="C52" t="str">
        <f>VLOOKUP(A52,StateLookup!A:A,1,FALSE)</f>
        <v>Utah</v>
      </c>
    </row>
  </sheetData>
  <autoFilter ref="A1:C52" xr:uid="{CF44A86E-2E52-45F3-91F6-182074F378D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5B43-E5B5-4098-B199-67906B69B7FB}">
  <sheetPr>
    <tabColor rgb="FFFF0000"/>
  </sheetPr>
  <dimension ref="A1:O53"/>
  <sheetViews>
    <sheetView workbookViewId="0">
      <selection activeCell="K31" sqref="K31"/>
    </sheetView>
  </sheetViews>
  <sheetFormatPr defaultRowHeight="15" x14ac:dyDescent="0.25"/>
  <cols>
    <col min="1" max="1" width="18.7109375" bestFit="1" customWidth="1"/>
    <col min="2" max="2" width="29" bestFit="1" customWidth="1"/>
    <col min="6" max="6" width="18.7109375" bestFit="1" customWidth="1"/>
    <col min="7" max="7" width="9.7109375" bestFit="1" customWidth="1"/>
    <col min="13" max="13" width="33.140625" bestFit="1" customWidth="1"/>
    <col min="14" max="14" width="18.7109375" bestFit="1" customWidth="1"/>
  </cols>
  <sheetData>
    <row r="1" spans="1:15" x14ac:dyDescent="0.25">
      <c r="A1" t="s">
        <v>1</v>
      </c>
      <c r="B1" t="s">
        <v>171</v>
      </c>
      <c r="F1" t="s">
        <v>172</v>
      </c>
      <c r="G1" t="s">
        <v>174</v>
      </c>
      <c r="H1" t="s">
        <v>150</v>
      </c>
      <c r="L1" t="s">
        <v>2</v>
      </c>
      <c r="M1" t="s">
        <v>175</v>
      </c>
      <c r="N1" t="s">
        <v>150</v>
      </c>
    </row>
    <row r="2" spans="1:15" x14ac:dyDescent="0.25">
      <c r="A2" t="s">
        <v>65</v>
      </c>
      <c r="B2" s="6">
        <v>43903</v>
      </c>
      <c r="F2" t="s">
        <v>64</v>
      </c>
      <c r="G2" s="6">
        <v>43925</v>
      </c>
      <c r="H2" t="str">
        <f>VLOOKUP(F2,StateLookup!A:A,1,FALSE)</f>
        <v>Alabama</v>
      </c>
      <c r="L2" t="s">
        <v>64</v>
      </c>
      <c r="M2" s="6">
        <v>43917</v>
      </c>
      <c r="N2" s="6" t="str">
        <f>VLOOKUP(L2,StateLookup!A:A,1,FALSE)</f>
        <v>Alabama</v>
      </c>
    </row>
    <row r="3" spans="1:15" x14ac:dyDescent="0.25">
      <c r="A3" t="s">
        <v>64</v>
      </c>
      <c r="B3" s="6">
        <v>43907</v>
      </c>
      <c r="F3" t="s">
        <v>65</v>
      </c>
      <c r="G3" s="6">
        <v>43918</v>
      </c>
      <c r="H3" t="str">
        <f>VLOOKUP(F3,StateLookup!A:A,1,FALSE)</f>
        <v>Alaska</v>
      </c>
      <c r="L3" t="s">
        <v>65</v>
      </c>
      <c r="M3" s="6">
        <v>43910</v>
      </c>
      <c r="N3" s="6" t="str">
        <f>VLOOKUP(L3,StateLookup!A:A,1,FALSE)</f>
        <v>Alaska</v>
      </c>
    </row>
    <row r="4" spans="1:15" x14ac:dyDescent="0.25">
      <c r="A4" t="s">
        <v>67</v>
      </c>
      <c r="B4" s="6">
        <v>43905</v>
      </c>
      <c r="F4" t="s">
        <v>66</v>
      </c>
      <c r="G4" s="6">
        <v>43921</v>
      </c>
      <c r="H4" t="str">
        <f>VLOOKUP(F4,StateLookup!A:A,1,FALSE)</f>
        <v>Arizona</v>
      </c>
      <c r="L4" t="s">
        <v>66</v>
      </c>
      <c r="M4" s="6">
        <v>43921</v>
      </c>
      <c r="N4" s="6" t="str">
        <f>VLOOKUP(L4,StateLookup!A:A,1,FALSE)</f>
        <v>Arizona</v>
      </c>
    </row>
    <row r="5" spans="1:15" x14ac:dyDescent="0.25">
      <c r="A5" t="s">
        <v>66</v>
      </c>
      <c r="B5" s="6">
        <v>43906</v>
      </c>
      <c r="F5" t="s">
        <v>67</v>
      </c>
      <c r="G5" s="16">
        <v>43932</v>
      </c>
      <c r="H5" t="str">
        <f>VLOOKUP(F5,StateLookup!A:A,1,FALSE)</f>
        <v>Arkansas</v>
      </c>
      <c r="L5" t="s">
        <v>67</v>
      </c>
      <c r="M5" s="6">
        <v>43914</v>
      </c>
      <c r="N5" s="6" t="str">
        <f>VLOOKUP(L5,StateLookup!A:A,1,FALSE)</f>
        <v>Arkansas</v>
      </c>
    </row>
    <row r="6" spans="1:15" x14ac:dyDescent="0.25">
      <c r="A6" t="s">
        <v>68</v>
      </c>
      <c r="B6" s="6">
        <v>43906</v>
      </c>
      <c r="F6" t="s">
        <v>68</v>
      </c>
      <c r="G6" s="6">
        <v>43909</v>
      </c>
      <c r="H6" t="str">
        <f>VLOOKUP(F6,StateLookup!A:A,1,FALSE)</f>
        <v>California</v>
      </c>
      <c r="L6" t="s">
        <v>68</v>
      </c>
      <c r="M6" s="6">
        <v>43909</v>
      </c>
      <c r="N6" s="6" t="str">
        <f>VLOOKUP(L6,StateLookup!A:A,1,FALSE)</f>
        <v>California</v>
      </c>
    </row>
    <row r="7" spans="1:15" x14ac:dyDescent="0.25">
      <c r="A7" t="s">
        <v>69</v>
      </c>
      <c r="B7" s="6">
        <v>43908</v>
      </c>
      <c r="F7" t="s">
        <v>69</v>
      </c>
      <c r="G7" s="6">
        <v>43916</v>
      </c>
      <c r="H7" t="str">
        <f>VLOOKUP(F7,StateLookup!A:A,1,FALSE)</f>
        <v>Colorado</v>
      </c>
      <c r="L7" t="s">
        <v>69</v>
      </c>
      <c r="M7" s="6">
        <v>43916</v>
      </c>
      <c r="N7" s="6" t="str">
        <f>VLOOKUP(L7,StateLookup!A:A,1,FALSE)</f>
        <v>Colorado</v>
      </c>
    </row>
    <row r="8" spans="1:15" x14ac:dyDescent="0.25">
      <c r="A8" t="s">
        <v>70</v>
      </c>
      <c r="B8" s="6">
        <v>43901</v>
      </c>
      <c r="F8" t="s">
        <v>70</v>
      </c>
      <c r="G8" s="6">
        <v>43913</v>
      </c>
      <c r="H8" t="str">
        <f>VLOOKUP(F8,StateLookup!A:A,1,FALSE)</f>
        <v>Connecticut</v>
      </c>
      <c r="L8" t="s">
        <v>70</v>
      </c>
      <c r="M8" s="6">
        <v>43910</v>
      </c>
      <c r="N8" s="6" t="str">
        <f>VLOOKUP(L8,StateLookup!A:A,1,FALSE)</f>
        <v>Connecticut</v>
      </c>
    </row>
    <row r="9" spans="1:15" x14ac:dyDescent="0.25">
      <c r="A9" t="s">
        <v>115</v>
      </c>
      <c r="B9" s="6">
        <v>43910</v>
      </c>
      <c r="F9" t="s">
        <v>71</v>
      </c>
      <c r="G9" s="6">
        <v>43914</v>
      </c>
      <c r="H9" t="str">
        <f>VLOOKUP(F9,StateLookup!A:A,1,FALSE)</f>
        <v>Delaware</v>
      </c>
      <c r="L9" t="s">
        <v>71</v>
      </c>
      <c r="M9" s="6">
        <v>43912</v>
      </c>
      <c r="N9" s="6" t="str">
        <f>VLOOKUP(L9,StateLookup!A:A,1,FALSE)</f>
        <v>Delaware</v>
      </c>
    </row>
    <row r="10" spans="1:15" x14ac:dyDescent="0.25">
      <c r="A10" t="s">
        <v>71</v>
      </c>
      <c r="B10" s="6">
        <v>43903</v>
      </c>
      <c r="F10" t="s">
        <v>115</v>
      </c>
      <c r="G10" s="6">
        <v>43922</v>
      </c>
      <c r="H10" t="str">
        <f>VLOOKUP(F10,StateLookup!A:A,1,FALSE)</f>
        <v>District of Columbia</v>
      </c>
      <c r="L10" t="s">
        <v>115</v>
      </c>
      <c r="M10" s="6">
        <v>43914</v>
      </c>
      <c r="N10" s="6" t="str">
        <f>VLOOKUP(L10,StateLookup!A:A,1,FALSE)</f>
        <v>District of Columbia</v>
      </c>
    </row>
    <row r="11" spans="1:15" x14ac:dyDescent="0.25">
      <c r="A11" t="s">
        <v>72</v>
      </c>
      <c r="B11" s="6">
        <v>43907</v>
      </c>
      <c r="F11" t="s">
        <v>72</v>
      </c>
      <c r="G11" s="6">
        <v>43924</v>
      </c>
      <c r="H11" t="str">
        <f>VLOOKUP(F11,StateLookup!A:A,1,FALSE)</f>
        <v>Florida</v>
      </c>
      <c r="L11" t="s">
        <v>72</v>
      </c>
      <c r="M11" s="6">
        <v>43924</v>
      </c>
      <c r="N11" s="6" t="str">
        <f>VLOOKUP(L11,StateLookup!A:A,1,FALSE)</f>
        <v>Florida</v>
      </c>
    </row>
    <row r="12" spans="1:15" x14ac:dyDescent="0.25">
      <c r="A12" t="s">
        <v>73</v>
      </c>
      <c r="B12" s="6">
        <v>43906</v>
      </c>
      <c r="F12" t="s">
        <v>73</v>
      </c>
      <c r="G12" s="6">
        <v>43924</v>
      </c>
      <c r="H12" t="str">
        <f>VLOOKUP(F12,StateLookup!A:A,1,FALSE)</f>
        <v>Georgia</v>
      </c>
      <c r="L12" t="s">
        <v>73</v>
      </c>
      <c r="M12" s="6">
        <v>43914</v>
      </c>
      <c r="N12" s="6" t="str">
        <f>VLOOKUP(L12,StateLookup!A:A,1,FALSE)</f>
        <v>Georgia</v>
      </c>
    </row>
    <row r="13" spans="1:15" x14ac:dyDescent="0.25">
      <c r="A13" t="s">
        <v>74</v>
      </c>
      <c r="B13" s="6">
        <v>43905</v>
      </c>
      <c r="F13" t="s">
        <v>74</v>
      </c>
      <c r="G13" s="6">
        <v>43915</v>
      </c>
      <c r="H13" t="str">
        <f>VLOOKUP(F13,StateLookup!A:A,1,FALSE)</f>
        <v>Hawaii</v>
      </c>
      <c r="L13" t="s">
        <v>74</v>
      </c>
      <c r="M13" s="6">
        <v>43913</v>
      </c>
      <c r="N13" s="6" t="str">
        <f>VLOOKUP(L13,StateLookup!A:A,1,FALSE)</f>
        <v>Hawaii</v>
      </c>
    </row>
    <row r="14" spans="1:15" x14ac:dyDescent="0.25">
      <c r="A14" t="s">
        <v>78</v>
      </c>
      <c r="B14" s="6">
        <v>43905</v>
      </c>
      <c r="F14" t="s">
        <v>75</v>
      </c>
      <c r="G14" s="6">
        <v>43915</v>
      </c>
      <c r="H14" t="str">
        <f>VLOOKUP(F14,StateLookup!A:A,1,FALSE)</f>
        <v>Idaho</v>
      </c>
      <c r="L14" t="s">
        <v>75</v>
      </c>
      <c r="M14" s="16">
        <v>43932</v>
      </c>
      <c r="N14" s="6" t="str">
        <f>VLOOKUP(L14,StateLookup!A:A,1,FALSE)</f>
        <v>Idaho</v>
      </c>
      <c r="O14" t="s">
        <v>176</v>
      </c>
    </row>
    <row r="15" spans="1:15" x14ac:dyDescent="0.25">
      <c r="A15" t="s">
        <v>75</v>
      </c>
      <c r="B15" s="6">
        <v>43915</v>
      </c>
      <c r="F15" t="s">
        <v>76</v>
      </c>
      <c r="G15" s="6">
        <v>43911</v>
      </c>
      <c r="H15" t="str">
        <f>VLOOKUP(F15,StateLookup!A:A,1,FALSE)</f>
        <v>Illinois</v>
      </c>
      <c r="L15" t="s">
        <v>76</v>
      </c>
      <c r="M15" s="6">
        <v>43910</v>
      </c>
      <c r="N15" s="6" t="str">
        <f>VLOOKUP(L15,StateLookup!A:A,1,FALSE)</f>
        <v>Illinois</v>
      </c>
    </row>
    <row r="16" spans="1:15" x14ac:dyDescent="0.25">
      <c r="A16" t="s">
        <v>76</v>
      </c>
      <c r="B16" s="6">
        <v>43903</v>
      </c>
      <c r="F16" t="s">
        <v>77</v>
      </c>
      <c r="G16" s="6">
        <v>43914</v>
      </c>
      <c r="H16" t="str">
        <f>VLOOKUP(F16,StateLookup!A:A,1,FALSE)</f>
        <v>Indiana</v>
      </c>
      <c r="L16" t="s">
        <v>77</v>
      </c>
      <c r="M16" s="6">
        <v>43913</v>
      </c>
      <c r="N16" s="6" t="str">
        <f>VLOOKUP(L16,StateLookup!A:A,1,FALSE)</f>
        <v>Indiana</v>
      </c>
    </row>
    <row r="17" spans="1:15" x14ac:dyDescent="0.25">
      <c r="A17" t="s">
        <v>77</v>
      </c>
      <c r="B17" s="6">
        <v>43909</v>
      </c>
      <c r="F17" t="s">
        <v>78</v>
      </c>
      <c r="G17" s="16">
        <v>43932</v>
      </c>
      <c r="H17" t="str">
        <f>VLOOKUP(F17,StateLookup!A:A,1,FALSE)</f>
        <v>Iowa</v>
      </c>
      <c r="L17" t="s">
        <v>78</v>
      </c>
      <c r="M17" s="6">
        <v>43916</v>
      </c>
      <c r="N17" s="6" t="str">
        <f>VLOOKUP(L17,StateLookup!A:A,1,FALSE)</f>
        <v>Iowa</v>
      </c>
    </row>
    <row r="18" spans="1:15" x14ac:dyDescent="0.25">
      <c r="A18" t="s">
        <v>79</v>
      </c>
      <c r="B18" s="6">
        <v>43907</v>
      </c>
      <c r="F18" t="s">
        <v>79</v>
      </c>
      <c r="G18" s="6">
        <v>43920</v>
      </c>
      <c r="H18" t="str">
        <f>VLOOKUP(F18,StateLookup!A:A,1,FALSE)</f>
        <v>Kansas</v>
      </c>
      <c r="L18" t="s">
        <v>79</v>
      </c>
      <c r="M18" s="6">
        <v>43913</v>
      </c>
      <c r="N18" s="6" t="str">
        <f>VLOOKUP(L18,StateLookup!A:A,1,FALSE)</f>
        <v>Kansas</v>
      </c>
    </row>
    <row r="19" spans="1:15" x14ac:dyDescent="0.25">
      <c r="A19" t="s">
        <v>80</v>
      </c>
      <c r="B19" s="6">
        <v>43906</v>
      </c>
      <c r="F19" t="s">
        <v>80</v>
      </c>
      <c r="G19" s="6">
        <v>43916</v>
      </c>
      <c r="H19" t="str">
        <f>VLOOKUP(F19,StateLookup!A:A,1,FALSE)</f>
        <v>Kentucky</v>
      </c>
      <c r="L19" t="s">
        <v>80</v>
      </c>
      <c r="M19" s="6">
        <v>43913</v>
      </c>
      <c r="N19" s="6" t="str">
        <f>VLOOKUP(L19,StateLookup!A:A,1,FALSE)</f>
        <v>Kentucky</v>
      </c>
    </row>
    <row r="20" spans="1:15" x14ac:dyDescent="0.25">
      <c r="A20" t="s">
        <v>81</v>
      </c>
      <c r="B20" s="6">
        <v>43903</v>
      </c>
      <c r="F20" t="s">
        <v>81</v>
      </c>
      <c r="G20" s="6">
        <v>43913</v>
      </c>
      <c r="H20" t="str">
        <f>VLOOKUP(F20,StateLookup!A:A,1,FALSE)</f>
        <v>Louisiana</v>
      </c>
      <c r="L20" t="s">
        <v>81</v>
      </c>
      <c r="M20" s="6">
        <v>43912</v>
      </c>
      <c r="N20" s="6" t="str">
        <f>VLOOKUP(L20,StateLookup!A:A,1,FALSE)</f>
        <v>Louisiana</v>
      </c>
    </row>
    <row r="21" spans="1:15" x14ac:dyDescent="0.25">
      <c r="A21" t="s">
        <v>84</v>
      </c>
      <c r="B21" s="6">
        <v>43905</v>
      </c>
      <c r="F21" t="s">
        <v>82</v>
      </c>
      <c r="G21" s="6">
        <v>43923</v>
      </c>
      <c r="H21" t="str">
        <f>VLOOKUP(F21,StateLookup!A:A,1,FALSE)</f>
        <v>Maine</v>
      </c>
      <c r="L21" t="s">
        <v>82</v>
      </c>
      <c r="M21" s="6">
        <v>43914</v>
      </c>
      <c r="N21" s="6" t="str">
        <f>VLOOKUP(L21,StateLookup!A:A,1,FALSE)</f>
        <v>Maine</v>
      </c>
    </row>
    <row r="22" spans="1:15" x14ac:dyDescent="0.25">
      <c r="A22" t="s">
        <v>83</v>
      </c>
      <c r="B22" s="6">
        <v>43906</v>
      </c>
      <c r="F22" t="s">
        <v>83</v>
      </c>
      <c r="G22" s="6">
        <v>43920</v>
      </c>
      <c r="H22" t="str">
        <f>VLOOKUP(F22,StateLookup!A:A,1,FALSE)</f>
        <v>Maryland</v>
      </c>
      <c r="L22" t="s">
        <v>83</v>
      </c>
      <c r="M22" s="6">
        <v>43913</v>
      </c>
      <c r="N22" s="6" t="str">
        <f>VLOOKUP(L22,StateLookup!A:A,1,FALSE)</f>
        <v>Maryland</v>
      </c>
    </row>
    <row r="23" spans="1:15" x14ac:dyDescent="0.25">
      <c r="A23" t="s">
        <v>82</v>
      </c>
      <c r="B23" s="6">
        <v>43921</v>
      </c>
      <c r="F23" t="s">
        <v>84</v>
      </c>
      <c r="G23" s="6">
        <v>43914</v>
      </c>
      <c r="H23" t="str">
        <f>VLOOKUP(F23,StateLookup!A:A,1,FALSE)</f>
        <v>Massachusetts</v>
      </c>
      <c r="L23" t="s">
        <v>84</v>
      </c>
      <c r="M23" s="6">
        <v>43913</v>
      </c>
      <c r="N23" s="6" t="str">
        <f>VLOOKUP(L23,StateLookup!A:A,1,FALSE)</f>
        <v>Massachusetts</v>
      </c>
    </row>
    <row r="24" spans="1:15" x14ac:dyDescent="0.25">
      <c r="A24" t="s">
        <v>85</v>
      </c>
      <c r="B24" s="6">
        <v>43906</v>
      </c>
      <c r="F24" t="s">
        <v>85</v>
      </c>
      <c r="G24" s="6">
        <v>43914</v>
      </c>
      <c r="H24" t="str">
        <f>VLOOKUP(F24,StateLookup!A:A,1,FALSE)</f>
        <v>Michigan</v>
      </c>
      <c r="L24" t="s">
        <v>85</v>
      </c>
      <c r="M24" s="6">
        <v>43913</v>
      </c>
      <c r="N24" s="6" t="str">
        <f>VLOOKUP(L24,StateLookup!A:A,1,FALSE)</f>
        <v>Michigan</v>
      </c>
    </row>
    <row r="25" spans="1:15" x14ac:dyDescent="0.25">
      <c r="A25" t="s">
        <v>86</v>
      </c>
      <c r="B25" s="6">
        <v>43905</v>
      </c>
      <c r="F25" t="s">
        <v>86</v>
      </c>
      <c r="G25" s="6">
        <v>43917</v>
      </c>
      <c r="H25" t="str">
        <f>VLOOKUP(F25,StateLookup!A:A,1,FALSE)</f>
        <v>Minnesota</v>
      </c>
      <c r="L25" t="s">
        <v>86</v>
      </c>
      <c r="M25" s="6">
        <v>43917</v>
      </c>
      <c r="N25" s="6" t="str">
        <f>VLOOKUP(L25,StateLookup!A:A,1,FALSE)</f>
        <v>Minnesota</v>
      </c>
    </row>
    <row r="26" spans="1:15" x14ac:dyDescent="0.25">
      <c r="A26" t="s">
        <v>88</v>
      </c>
      <c r="B26" s="6">
        <v>43911</v>
      </c>
      <c r="F26" t="s">
        <v>87</v>
      </c>
      <c r="G26" s="6">
        <v>43924</v>
      </c>
      <c r="H26" t="str">
        <f>VLOOKUP(F26,StateLookup!A:A,1,FALSE)</f>
        <v>Mississippi</v>
      </c>
      <c r="L26" t="s">
        <v>87</v>
      </c>
      <c r="M26" s="6">
        <v>43921</v>
      </c>
      <c r="N26" s="6" t="str">
        <f>VLOOKUP(L26,StateLookup!A:A,1,FALSE)</f>
        <v>Mississippi</v>
      </c>
    </row>
    <row r="27" spans="1:15" x14ac:dyDescent="0.25">
      <c r="A27" t="s">
        <v>87</v>
      </c>
      <c r="B27" s="6">
        <v>43909</v>
      </c>
      <c r="F27" t="s">
        <v>88</v>
      </c>
      <c r="G27" s="6">
        <v>43927</v>
      </c>
      <c r="H27" t="str">
        <f>VLOOKUP(F27,StateLookup!A:A,1,FALSE)</f>
        <v>Missouri</v>
      </c>
      <c r="L27" t="s">
        <v>88</v>
      </c>
      <c r="M27" s="6">
        <v>43924</v>
      </c>
      <c r="N27" s="6" t="str">
        <f>VLOOKUP(L27,StateLookup!A:A,1,FALSE)</f>
        <v>Missouri</v>
      </c>
    </row>
    <row r="28" spans="1:15" x14ac:dyDescent="0.25">
      <c r="A28" t="s">
        <v>89</v>
      </c>
      <c r="B28" s="6">
        <v>43905</v>
      </c>
      <c r="F28" t="s">
        <v>89</v>
      </c>
      <c r="G28" s="6">
        <v>43918</v>
      </c>
      <c r="H28" t="str">
        <f>VLOOKUP(F28,StateLookup!A:A,1,FALSE)</f>
        <v>Montana</v>
      </c>
      <c r="L28" t="s">
        <v>89</v>
      </c>
      <c r="M28" s="6">
        <v>43916</v>
      </c>
      <c r="N28" s="6" t="str">
        <f>VLOOKUP(L28,StateLookup!A:A,1,FALSE)</f>
        <v>Montana</v>
      </c>
    </row>
    <row r="29" spans="1:15" x14ac:dyDescent="0.25">
      <c r="A29" t="s">
        <v>96</v>
      </c>
      <c r="B29" s="6">
        <v>43904</v>
      </c>
      <c r="F29" t="s">
        <v>90</v>
      </c>
      <c r="G29" s="16">
        <v>43932</v>
      </c>
      <c r="H29" t="str">
        <f>VLOOKUP(F29,StateLookup!A:A,1,FALSE)</f>
        <v>Nebraska</v>
      </c>
      <c r="L29" t="s">
        <v>90</v>
      </c>
      <c r="M29" s="16">
        <v>43932</v>
      </c>
      <c r="N29" s="6" t="str">
        <f>VLOOKUP(L29,StateLookup!A:A,1,FALSE)</f>
        <v>Nebraska</v>
      </c>
      <c r="O29" t="s">
        <v>176</v>
      </c>
    </row>
    <row r="30" spans="1:15" x14ac:dyDescent="0.25">
      <c r="A30" t="s">
        <v>97</v>
      </c>
      <c r="B30" s="6">
        <v>43905</v>
      </c>
      <c r="F30" t="s">
        <v>91</v>
      </c>
      <c r="G30" s="6">
        <v>43922</v>
      </c>
      <c r="H30" t="str">
        <f>VLOOKUP(F30,StateLookup!A:A,1,FALSE)</f>
        <v>Nevada</v>
      </c>
      <c r="L30" t="s">
        <v>91</v>
      </c>
      <c r="M30" s="6">
        <v>43910</v>
      </c>
      <c r="N30" s="6" t="str">
        <f>VLOOKUP(L30,StateLookup!A:A,1,FALSE)</f>
        <v>Nevada</v>
      </c>
    </row>
    <row r="31" spans="1:15" x14ac:dyDescent="0.25">
      <c r="A31" t="s">
        <v>90</v>
      </c>
      <c r="B31" s="6">
        <v>43922</v>
      </c>
      <c r="F31" t="s">
        <v>92</v>
      </c>
      <c r="G31" s="6">
        <v>43917</v>
      </c>
      <c r="H31" t="str">
        <f>VLOOKUP(F31,StateLookup!A:A,1,FALSE)</f>
        <v>New Hampshire</v>
      </c>
      <c r="L31" t="s">
        <v>92</v>
      </c>
      <c r="M31" s="6">
        <v>43914</v>
      </c>
      <c r="N31" s="6" t="str">
        <f>VLOOKUP(L31,StateLookup!A:A,1,FALSE)</f>
        <v>New Hampshire</v>
      </c>
    </row>
    <row r="32" spans="1:15" x14ac:dyDescent="0.25">
      <c r="A32" t="s">
        <v>92</v>
      </c>
      <c r="B32" s="6">
        <v>43905</v>
      </c>
      <c r="F32" t="s">
        <v>93</v>
      </c>
      <c r="G32" s="6">
        <v>43911</v>
      </c>
      <c r="H32" t="str">
        <f>VLOOKUP(F32,StateLookup!A:A,1,FALSE)</f>
        <v>New Jersey</v>
      </c>
      <c r="L32" t="s">
        <v>93</v>
      </c>
      <c r="M32" s="6">
        <v>43911</v>
      </c>
      <c r="N32" s="6" t="str">
        <f>VLOOKUP(L32,StateLookup!A:A,1,FALSE)</f>
        <v>New Jersey</v>
      </c>
    </row>
    <row r="33" spans="1:15" x14ac:dyDescent="0.25">
      <c r="A33" t="s">
        <v>93</v>
      </c>
      <c r="B33" s="6">
        <v>43906</v>
      </c>
      <c r="F33" t="s">
        <v>94</v>
      </c>
      <c r="G33" s="6">
        <v>43913</v>
      </c>
      <c r="H33" t="str">
        <f>VLOOKUP(F33,StateLookup!A:A,1,FALSE)</f>
        <v>New Mexico</v>
      </c>
      <c r="L33" t="s">
        <v>94</v>
      </c>
      <c r="M33" s="6">
        <v>43913</v>
      </c>
      <c r="N33" s="6" t="str">
        <f>VLOOKUP(L33,StateLookup!A:A,1,FALSE)</f>
        <v>New Mexico</v>
      </c>
    </row>
    <row r="34" spans="1:15" x14ac:dyDescent="0.25">
      <c r="A34" t="s">
        <v>94</v>
      </c>
      <c r="B34" s="6">
        <v>43903</v>
      </c>
      <c r="F34" t="s">
        <v>95</v>
      </c>
      <c r="G34" s="6">
        <v>43912</v>
      </c>
      <c r="H34" t="str">
        <f>VLOOKUP(F34,StateLookup!A:A,1,FALSE)</f>
        <v>New York</v>
      </c>
      <c r="L34" t="s">
        <v>95</v>
      </c>
      <c r="M34" s="6">
        <v>43910</v>
      </c>
      <c r="N34" s="6" t="str">
        <f>VLOOKUP(L34,StateLookup!A:A,1,FALSE)</f>
        <v>New York</v>
      </c>
    </row>
    <row r="35" spans="1:15" x14ac:dyDescent="0.25">
      <c r="A35" t="s">
        <v>91</v>
      </c>
      <c r="B35" s="6">
        <v>43905</v>
      </c>
      <c r="F35" t="s">
        <v>96</v>
      </c>
      <c r="G35" s="6">
        <v>43920</v>
      </c>
      <c r="H35" t="str">
        <f>VLOOKUP(F35,StateLookup!A:A,1,FALSE)</f>
        <v>North Carolina</v>
      </c>
      <c r="L35" t="s">
        <v>96</v>
      </c>
      <c r="M35" s="6">
        <v>43917</v>
      </c>
      <c r="N35" s="6" t="str">
        <f>VLOOKUP(L35,StateLookup!A:A,1,FALSE)</f>
        <v>North Carolina</v>
      </c>
    </row>
    <row r="36" spans="1:15" x14ac:dyDescent="0.25">
      <c r="A36" t="s">
        <v>95</v>
      </c>
      <c r="B36" s="6">
        <v>43906</v>
      </c>
      <c r="F36" t="s">
        <v>97</v>
      </c>
      <c r="G36" s="16">
        <v>43932</v>
      </c>
      <c r="H36" t="str">
        <f>VLOOKUP(F36,StateLookup!A:A,1,FALSE)</f>
        <v>North Dakota</v>
      </c>
      <c r="L36" t="s">
        <v>97</v>
      </c>
      <c r="M36" s="6">
        <v>43923</v>
      </c>
      <c r="N36" s="6" t="str">
        <f>VLOOKUP(L36,StateLookup!A:A,1,FALSE)</f>
        <v>North Dakota</v>
      </c>
    </row>
    <row r="37" spans="1:15" x14ac:dyDescent="0.25">
      <c r="A37" t="s">
        <v>98</v>
      </c>
      <c r="B37" s="6">
        <v>43902</v>
      </c>
      <c r="F37" t="s">
        <v>98</v>
      </c>
      <c r="G37" s="6">
        <v>43913</v>
      </c>
      <c r="H37" t="str">
        <f>VLOOKUP(F37,StateLookup!A:A,1,FALSE)</f>
        <v>Ohio</v>
      </c>
      <c r="L37" t="s">
        <v>98</v>
      </c>
      <c r="M37" s="6">
        <v>43912</v>
      </c>
      <c r="N37" s="6" t="str">
        <f>VLOOKUP(L37,StateLookup!A:A,1,FALSE)</f>
        <v>Ohio</v>
      </c>
    </row>
    <row r="38" spans="1:15" x14ac:dyDescent="0.25">
      <c r="A38" t="s">
        <v>99</v>
      </c>
      <c r="B38" s="6">
        <v>43906</v>
      </c>
      <c r="F38" t="s">
        <v>99</v>
      </c>
      <c r="G38" s="6">
        <v>43914</v>
      </c>
      <c r="H38" t="str">
        <f>VLOOKUP(F38,StateLookup!A:A,1,FALSE)</f>
        <v>Oklahoma</v>
      </c>
      <c r="L38" t="s">
        <v>99</v>
      </c>
      <c r="M38" s="6">
        <v>43914</v>
      </c>
      <c r="N38" s="6" t="str">
        <f>VLOOKUP(L38,StateLookup!A:A,1,FALSE)</f>
        <v>Oklahoma</v>
      </c>
    </row>
    <row r="39" spans="1:15" x14ac:dyDescent="0.25">
      <c r="A39" t="s">
        <v>100</v>
      </c>
      <c r="B39" s="6">
        <v>43907</v>
      </c>
      <c r="F39" t="s">
        <v>100</v>
      </c>
      <c r="G39" s="6">
        <v>43913</v>
      </c>
      <c r="H39" t="str">
        <f>VLOOKUP(F39,StateLookup!A:A,1,FALSE)</f>
        <v>Oregon</v>
      </c>
      <c r="L39" t="s">
        <v>100</v>
      </c>
      <c r="M39" s="6">
        <v>43913</v>
      </c>
      <c r="N39" s="6" t="str">
        <f>VLOOKUP(L39,StateLookup!A:A,1,FALSE)</f>
        <v>Oregon</v>
      </c>
    </row>
    <row r="40" spans="1:15" x14ac:dyDescent="0.25">
      <c r="A40" t="s">
        <v>101</v>
      </c>
      <c r="B40" s="6">
        <v>43903</v>
      </c>
      <c r="F40" t="s">
        <v>101</v>
      </c>
      <c r="G40" s="6">
        <v>43922</v>
      </c>
      <c r="H40" t="str">
        <f>VLOOKUP(F40,StateLookup!A:A,1,FALSE)</f>
        <v>Pennsylvania</v>
      </c>
      <c r="L40" t="s">
        <v>101</v>
      </c>
      <c r="M40" s="6">
        <v>43909</v>
      </c>
      <c r="N40" s="6" t="str">
        <f>VLOOKUP(L40,StateLookup!A:A,1,FALSE)</f>
        <v>Pennsylvania</v>
      </c>
    </row>
    <row r="41" spans="1:15" x14ac:dyDescent="0.25">
      <c r="A41" t="s">
        <v>102</v>
      </c>
      <c r="B41" s="6">
        <v>43908</v>
      </c>
      <c r="F41" t="s">
        <v>124</v>
      </c>
      <c r="G41" s="6">
        <v>43905</v>
      </c>
      <c r="H41" t="str">
        <f>VLOOKUP(F41,StateLookup!A:A,1,FALSE)</f>
        <v>Puerto Rico</v>
      </c>
      <c r="L41" t="s">
        <v>102</v>
      </c>
      <c r="M41" s="6">
        <v>43920</v>
      </c>
      <c r="N41" s="6" t="str">
        <f>VLOOKUP(L41,StateLookup!A:A,1,FALSE)</f>
        <v>Rhode Island</v>
      </c>
    </row>
    <row r="42" spans="1:15" x14ac:dyDescent="0.25">
      <c r="A42" t="s">
        <v>103</v>
      </c>
      <c r="B42" s="6">
        <v>43905</v>
      </c>
      <c r="F42" t="s">
        <v>102</v>
      </c>
      <c r="G42" s="6">
        <v>43918</v>
      </c>
      <c r="H42" t="str">
        <f>VLOOKUP(F42,StateLookup!A:A,1,FALSE)</f>
        <v>Rhode Island</v>
      </c>
      <c r="L42" t="s">
        <v>103</v>
      </c>
      <c r="M42" s="6">
        <v>43921</v>
      </c>
      <c r="N42" s="6" t="str">
        <f>VLOOKUP(L42,StateLookup!A:A,1,FALSE)</f>
        <v>South Carolina</v>
      </c>
    </row>
    <row r="43" spans="1:15" x14ac:dyDescent="0.25">
      <c r="A43" t="s">
        <v>104</v>
      </c>
      <c r="B43" s="6">
        <v>43903</v>
      </c>
      <c r="F43" t="s">
        <v>103</v>
      </c>
      <c r="G43" s="6">
        <v>43928</v>
      </c>
      <c r="H43" t="str">
        <f>VLOOKUP(F43,StateLookup!A:A,1,FALSE)</f>
        <v>South Carolina</v>
      </c>
      <c r="L43" t="s">
        <v>104</v>
      </c>
      <c r="M43" s="16">
        <v>43932</v>
      </c>
      <c r="N43" s="6" t="str">
        <f>VLOOKUP(L43,StateLookup!A:A,1,FALSE)</f>
        <v>South Dakota</v>
      </c>
      <c r="O43" t="s">
        <v>176</v>
      </c>
    </row>
    <row r="44" spans="1:15" x14ac:dyDescent="0.25">
      <c r="A44" t="s">
        <v>105</v>
      </c>
      <c r="B44" s="6">
        <v>43906</v>
      </c>
      <c r="F44" t="s">
        <v>104</v>
      </c>
      <c r="G44" s="16">
        <v>43932</v>
      </c>
      <c r="H44" t="str">
        <f>VLOOKUP(F44,StateLookup!A:A,1,FALSE)</f>
        <v>South Dakota</v>
      </c>
      <c r="L44" t="s">
        <v>105</v>
      </c>
      <c r="M44" s="6">
        <v>43920</v>
      </c>
      <c r="N44" s="6" t="str">
        <f>VLOOKUP(L44,StateLookup!A:A,1,FALSE)</f>
        <v>Tennessee</v>
      </c>
    </row>
    <row r="45" spans="1:15" x14ac:dyDescent="0.25">
      <c r="A45" t="s">
        <v>106</v>
      </c>
      <c r="B45" s="6">
        <v>43909</v>
      </c>
      <c r="F45" t="s">
        <v>105</v>
      </c>
      <c r="G45" s="6">
        <v>43921</v>
      </c>
      <c r="H45" t="str">
        <f>VLOOKUP(F45,StateLookup!A:A,1,FALSE)</f>
        <v>Tennessee</v>
      </c>
      <c r="L45" t="s">
        <v>106</v>
      </c>
      <c r="M45" s="6">
        <v>43921</v>
      </c>
      <c r="N45" s="6" t="str">
        <f>VLOOKUP(L45,StateLookup!A:A,1,FALSE)</f>
        <v>Texas</v>
      </c>
    </row>
    <row r="46" spans="1:15" x14ac:dyDescent="0.25">
      <c r="A46" t="s">
        <v>107</v>
      </c>
      <c r="B46" s="6">
        <v>43903</v>
      </c>
      <c r="F46" t="s">
        <v>106</v>
      </c>
      <c r="G46" s="6">
        <v>43923</v>
      </c>
      <c r="H46" t="str">
        <f>VLOOKUP(F46,StateLookup!A:A,1,FALSE)</f>
        <v>Texas</v>
      </c>
      <c r="L46" t="s">
        <v>107</v>
      </c>
      <c r="M46" s="6">
        <v>43918</v>
      </c>
      <c r="N46" s="6" t="str">
        <f>VLOOKUP(L46,StateLookup!A:A,1,FALSE)</f>
        <v>Utah</v>
      </c>
    </row>
    <row r="47" spans="1:15" x14ac:dyDescent="0.25">
      <c r="A47" t="s">
        <v>109</v>
      </c>
      <c r="B47" s="6">
        <v>43903</v>
      </c>
      <c r="F47" t="s">
        <v>107</v>
      </c>
      <c r="G47" s="16">
        <v>43932</v>
      </c>
      <c r="H47" t="str">
        <f>VLOOKUP(F47,StateLookup!A:A,1,FALSE)</f>
        <v>Utah</v>
      </c>
      <c r="L47" t="s">
        <v>108</v>
      </c>
      <c r="M47" s="6">
        <v>43914</v>
      </c>
      <c r="N47" s="6" t="str">
        <f>VLOOKUP(L47,StateLookup!A:A,1,FALSE)</f>
        <v>Vermont</v>
      </c>
    </row>
    <row r="48" spans="1:15" x14ac:dyDescent="0.25">
      <c r="A48" t="s">
        <v>108</v>
      </c>
      <c r="B48" s="6">
        <v>43905</v>
      </c>
      <c r="F48" t="s">
        <v>108</v>
      </c>
      <c r="G48" s="6">
        <v>43915</v>
      </c>
      <c r="H48" t="str">
        <f>VLOOKUP(F48,StateLookup!A:A,1,FALSE)</f>
        <v>Vermont</v>
      </c>
      <c r="L48" t="s">
        <v>109</v>
      </c>
      <c r="M48" s="6">
        <v>43913</v>
      </c>
      <c r="N48" s="6" t="str">
        <f>VLOOKUP(L48,StateLookup!A:A,1,FALSE)</f>
        <v>Virginia</v>
      </c>
    </row>
    <row r="49" spans="1:14" x14ac:dyDescent="0.25">
      <c r="A49" t="s">
        <v>110</v>
      </c>
      <c r="B49" s="6">
        <v>43903</v>
      </c>
      <c r="F49" t="s">
        <v>109</v>
      </c>
      <c r="G49" s="6">
        <v>43920</v>
      </c>
      <c r="H49" t="str">
        <f>VLOOKUP(F49,StateLookup!A:A,1,FALSE)</f>
        <v>Virginia</v>
      </c>
      <c r="L49" t="s">
        <v>110</v>
      </c>
      <c r="M49" s="6">
        <v>43913</v>
      </c>
      <c r="N49" s="6" t="str">
        <f>VLOOKUP(L49,StateLookup!A:A,1,FALSE)</f>
        <v>Washington</v>
      </c>
    </row>
    <row r="50" spans="1:14" x14ac:dyDescent="0.25">
      <c r="A50" t="s">
        <v>112</v>
      </c>
      <c r="B50" s="6">
        <v>43908</v>
      </c>
      <c r="E50" t="s">
        <v>173</v>
      </c>
      <c r="F50" s="11" t="s">
        <v>110</v>
      </c>
      <c r="G50" s="6">
        <v>43913</v>
      </c>
      <c r="H50" t="str">
        <f>VLOOKUP(F50,StateLookup!A:A,1,FALSE)</f>
        <v>Washington</v>
      </c>
      <c r="L50" t="s">
        <v>111</v>
      </c>
      <c r="M50" s="6">
        <v>43913</v>
      </c>
      <c r="N50" s="6" t="str">
        <f>VLOOKUP(L50,StateLookup!A:A,1,FALSE)</f>
        <v>West Virginia</v>
      </c>
    </row>
    <row r="51" spans="1:14" x14ac:dyDescent="0.25">
      <c r="A51" t="s">
        <v>111</v>
      </c>
      <c r="B51" s="6">
        <v>43903</v>
      </c>
      <c r="F51" t="s">
        <v>111</v>
      </c>
      <c r="G51" s="6">
        <v>43914</v>
      </c>
      <c r="H51" t="str">
        <f>VLOOKUP(F51,StateLookup!A:A,1,FALSE)</f>
        <v>West Virginia</v>
      </c>
      <c r="L51" t="s">
        <v>112</v>
      </c>
      <c r="M51" s="6">
        <v>43914</v>
      </c>
      <c r="N51" s="6" t="str">
        <f>VLOOKUP(L51,StateLookup!A:A,1,FALSE)</f>
        <v>Wisconsin</v>
      </c>
    </row>
    <row r="52" spans="1:14" x14ac:dyDescent="0.25">
      <c r="A52" t="s">
        <v>113</v>
      </c>
      <c r="B52" s="6">
        <v>43909</v>
      </c>
      <c r="F52" t="s">
        <v>112</v>
      </c>
      <c r="G52" s="6">
        <v>43915</v>
      </c>
      <c r="H52" t="str">
        <f>VLOOKUP(F52,StateLookup!A:A,1,FALSE)</f>
        <v>Wisconsin</v>
      </c>
      <c r="L52" t="s">
        <v>113</v>
      </c>
      <c r="M52" s="6">
        <v>43915</v>
      </c>
      <c r="N52" s="6" t="str">
        <f>VLOOKUP(L52,StateLookup!A:A,1,FALSE)</f>
        <v>Wyoming</v>
      </c>
    </row>
    <row r="53" spans="1:14" x14ac:dyDescent="0.25">
      <c r="F53" t="s">
        <v>113</v>
      </c>
      <c r="G53" s="16">
        <v>43932</v>
      </c>
      <c r="H53" t="str">
        <f>VLOOKUP(F53,StateLookup!A:A,1,FALSE)</f>
        <v>Wyoming</v>
      </c>
    </row>
  </sheetData>
  <autoFilter ref="L1:O52" xr:uid="{C822BEB4-DBAA-4482-AD10-ABB6DF317AE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9076-8EE2-4D06-938F-2C53C685BBF2}">
  <sheetPr>
    <tabColor theme="0" tint="-0.34998626667073579"/>
  </sheetPr>
  <dimension ref="A1:C45"/>
  <sheetViews>
    <sheetView workbookViewId="0"/>
  </sheetViews>
  <sheetFormatPr defaultRowHeight="15" x14ac:dyDescent="0.25"/>
  <cols>
    <col min="1" max="1" width="18.7109375" bestFit="1" customWidth="1"/>
    <col min="2" max="2" width="23.42578125" style="6" bestFit="1" customWidth="1"/>
    <col min="3" max="3" width="8.5703125" bestFit="1" customWidth="1"/>
  </cols>
  <sheetData>
    <row r="1" spans="1:3" x14ac:dyDescent="0.25">
      <c r="A1" t="s">
        <v>1</v>
      </c>
      <c r="B1" s="6" t="s">
        <v>183</v>
      </c>
      <c r="C1" t="s">
        <v>182</v>
      </c>
    </row>
    <row r="2" spans="1:3" x14ac:dyDescent="0.25">
      <c r="A2" t="s">
        <v>64</v>
      </c>
      <c r="B2" s="6">
        <v>43921</v>
      </c>
      <c r="C2">
        <v>1</v>
      </c>
    </row>
    <row r="3" spans="1:3" x14ac:dyDescent="0.25">
      <c r="A3" t="s">
        <v>67</v>
      </c>
      <c r="B3" s="6">
        <v>43922</v>
      </c>
      <c r="C3">
        <v>1</v>
      </c>
    </row>
    <row r="4" spans="1:3" x14ac:dyDescent="0.25">
      <c r="A4" t="s">
        <v>66</v>
      </c>
      <c r="B4" s="6">
        <v>43917</v>
      </c>
      <c r="C4">
        <v>1</v>
      </c>
    </row>
    <row r="5" spans="1:3" x14ac:dyDescent="0.25">
      <c r="A5" t="s">
        <v>68</v>
      </c>
      <c r="B5" s="6">
        <v>43907</v>
      </c>
      <c r="C5">
        <v>1</v>
      </c>
    </row>
    <row r="6" spans="1:3" x14ac:dyDescent="0.25">
      <c r="A6" t="s">
        <v>69</v>
      </c>
      <c r="B6" s="6">
        <v>43915</v>
      </c>
      <c r="C6">
        <v>1</v>
      </c>
    </row>
    <row r="7" spans="1:3" x14ac:dyDescent="0.25">
      <c r="A7" t="s">
        <v>70</v>
      </c>
      <c r="B7" s="6">
        <v>43913</v>
      </c>
      <c r="C7">
        <v>1</v>
      </c>
    </row>
    <row r="8" spans="1:3" x14ac:dyDescent="0.25">
      <c r="A8" t="s">
        <v>115</v>
      </c>
      <c r="B8" s="6">
        <v>43922</v>
      </c>
      <c r="C8">
        <v>1</v>
      </c>
    </row>
    <row r="9" spans="1:3" x14ac:dyDescent="0.25">
      <c r="A9" t="s">
        <v>71</v>
      </c>
      <c r="B9" s="6">
        <v>43921</v>
      </c>
      <c r="C9">
        <v>1</v>
      </c>
    </row>
    <row r="10" spans="1:3" x14ac:dyDescent="0.25">
      <c r="A10" t="s">
        <v>72</v>
      </c>
      <c r="B10" s="6">
        <v>43910</v>
      </c>
      <c r="C10">
        <v>1</v>
      </c>
    </row>
    <row r="11" spans="1:3" x14ac:dyDescent="0.25">
      <c r="A11" t="s">
        <v>73</v>
      </c>
      <c r="B11" s="6">
        <v>43909</v>
      </c>
      <c r="C11">
        <v>1</v>
      </c>
    </row>
    <row r="12" spans="1:3" x14ac:dyDescent="0.25">
      <c r="A12" t="s">
        <v>78</v>
      </c>
      <c r="B12" s="6">
        <v>43923</v>
      </c>
      <c r="C12">
        <v>1</v>
      </c>
    </row>
    <row r="13" spans="1:3" x14ac:dyDescent="0.25">
      <c r="A13" t="s">
        <v>75</v>
      </c>
      <c r="B13" s="6">
        <v>43925</v>
      </c>
      <c r="C13">
        <v>1</v>
      </c>
    </row>
    <row r="14" spans="1:3" x14ac:dyDescent="0.25">
      <c r="A14" t="s">
        <v>76</v>
      </c>
      <c r="B14" s="6">
        <v>43913</v>
      </c>
      <c r="C14">
        <v>1</v>
      </c>
    </row>
    <row r="15" spans="1:3" x14ac:dyDescent="0.25">
      <c r="A15" t="s">
        <v>77</v>
      </c>
      <c r="B15" s="6">
        <v>43914</v>
      </c>
      <c r="C15">
        <v>1</v>
      </c>
    </row>
    <row r="16" spans="1:3" x14ac:dyDescent="0.25">
      <c r="A16" t="s">
        <v>79</v>
      </c>
      <c r="B16" s="6">
        <v>43922</v>
      </c>
      <c r="C16">
        <v>1</v>
      </c>
    </row>
    <row r="17" spans="1:3" x14ac:dyDescent="0.25">
      <c r="A17" t="s">
        <v>80</v>
      </c>
      <c r="B17" s="6">
        <v>43921</v>
      </c>
      <c r="C17">
        <v>1</v>
      </c>
    </row>
    <row r="18" spans="1:3" x14ac:dyDescent="0.25">
      <c r="A18" t="s">
        <v>81</v>
      </c>
      <c r="B18" s="6">
        <v>43910</v>
      </c>
      <c r="C18">
        <v>1</v>
      </c>
    </row>
    <row r="19" spans="1:3" x14ac:dyDescent="0.25">
      <c r="A19" t="s">
        <v>84</v>
      </c>
      <c r="B19" s="6">
        <v>43914</v>
      </c>
      <c r="C19">
        <v>1</v>
      </c>
    </row>
    <row r="20" spans="1:3" x14ac:dyDescent="0.25">
      <c r="A20" t="s">
        <v>83</v>
      </c>
      <c r="B20" s="6">
        <v>43919</v>
      </c>
      <c r="C20">
        <v>1</v>
      </c>
    </row>
    <row r="21" spans="1:3" x14ac:dyDescent="0.25">
      <c r="A21" t="s">
        <v>82</v>
      </c>
      <c r="B21" s="6">
        <v>43925</v>
      </c>
      <c r="C21">
        <v>1</v>
      </c>
    </row>
    <row r="22" spans="1:3" x14ac:dyDescent="0.25">
      <c r="A22" t="s">
        <v>85</v>
      </c>
      <c r="B22" s="6">
        <v>43913</v>
      </c>
      <c r="C22">
        <v>1</v>
      </c>
    </row>
    <row r="23" spans="1:3" x14ac:dyDescent="0.25">
      <c r="A23" t="s">
        <v>86</v>
      </c>
      <c r="B23" s="6">
        <v>43920</v>
      </c>
      <c r="C23">
        <v>1</v>
      </c>
    </row>
    <row r="24" spans="1:3" x14ac:dyDescent="0.25">
      <c r="A24" t="s">
        <v>88</v>
      </c>
      <c r="B24" s="6">
        <v>43918</v>
      </c>
      <c r="C24">
        <v>1</v>
      </c>
    </row>
    <row r="25" spans="1:3" x14ac:dyDescent="0.25">
      <c r="A25" t="s">
        <v>87</v>
      </c>
      <c r="B25" s="6">
        <v>43918</v>
      </c>
      <c r="C25">
        <v>1</v>
      </c>
    </row>
    <row r="26" spans="1:3" x14ac:dyDescent="0.25">
      <c r="A26" t="s">
        <v>96</v>
      </c>
      <c r="B26" s="6">
        <v>43922</v>
      </c>
      <c r="C26">
        <v>1</v>
      </c>
    </row>
    <row r="27" spans="1:3" x14ac:dyDescent="0.25">
      <c r="A27" t="s">
        <v>90</v>
      </c>
      <c r="B27" s="6">
        <v>43928</v>
      </c>
      <c r="C27">
        <v>1</v>
      </c>
    </row>
    <row r="28" spans="1:3" x14ac:dyDescent="0.25">
      <c r="A28" t="s">
        <v>92</v>
      </c>
      <c r="B28" s="6">
        <v>43929</v>
      </c>
      <c r="C28">
        <v>1</v>
      </c>
    </row>
    <row r="29" spans="1:3" x14ac:dyDescent="0.25">
      <c r="A29" t="s">
        <v>93</v>
      </c>
      <c r="B29" s="6">
        <v>43910</v>
      </c>
      <c r="C29">
        <v>1</v>
      </c>
    </row>
    <row r="30" spans="1:3" x14ac:dyDescent="0.25">
      <c r="A30" t="s">
        <v>94</v>
      </c>
      <c r="B30" s="6">
        <v>43925</v>
      </c>
      <c r="C30">
        <v>1</v>
      </c>
    </row>
    <row r="31" spans="1:3" x14ac:dyDescent="0.25">
      <c r="A31" t="s">
        <v>91</v>
      </c>
      <c r="B31" s="6">
        <v>43916</v>
      </c>
      <c r="C31">
        <v>1</v>
      </c>
    </row>
    <row r="32" spans="1:3" x14ac:dyDescent="0.25">
      <c r="A32" t="s">
        <v>95</v>
      </c>
      <c r="B32" s="6">
        <v>43908</v>
      </c>
      <c r="C32">
        <v>1</v>
      </c>
    </row>
    <row r="33" spans="1:3" x14ac:dyDescent="0.25">
      <c r="A33" t="s">
        <v>98</v>
      </c>
      <c r="B33" s="6">
        <v>43915</v>
      </c>
      <c r="C33">
        <v>1</v>
      </c>
    </row>
    <row r="34" spans="1:3" x14ac:dyDescent="0.25">
      <c r="A34" t="s">
        <v>99</v>
      </c>
      <c r="B34" s="6">
        <v>43918</v>
      </c>
      <c r="C34">
        <v>1</v>
      </c>
    </row>
    <row r="35" spans="1:3" x14ac:dyDescent="0.25">
      <c r="A35" t="s">
        <v>100</v>
      </c>
      <c r="B35" s="6">
        <v>43916</v>
      </c>
      <c r="C35">
        <v>1</v>
      </c>
    </row>
    <row r="36" spans="1:3" x14ac:dyDescent="0.25">
      <c r="A36" t="s">
        <v>101</v>
      </c>
      <c r="B36" s="6">
        <v>43915</v>
      </c>
      <c r="C36">
        <v>1</v>
      </c>
    </row>
    <row r="37" spans="1:3" x14ac:dyDescent="0.25">
      <c r="A37" t="s">
        <v>102</v>
      </c>
      <c r="B37" s="6">
        <v>43922</v>
      </c>
      <c r="C37">
        <v>1</v>
      </c>
    </row>
    <row r="38" spans="1:3" x14ac:dyDescent="0.25">
      <c r="A38" t="s">
        <v>103</v>
      </c>
      <c r="B38" s="6">
        <v>43918</v>
      </c>
      <c r="C38">
        <v>1</v>
      </c>
    </row>
    <row r="39" spans="1:3" x14ac:dyDescent="0.25">
      <c r="A39" t="s">
        <v>105</v>
      </c>
      <c r="B39" s="6">
        <v>43920</v>
      </c>
      <c r="C39">
        <v>1</v>
      </c>
    </row>
    <row r="40" spans="1:3" x14ac:dyDescent="0.25">
      <c r="A40" t="s">
        <v>106</v>
      </c>
      <c r="B40" s="6">
        <v>43915</v>
      </c>
      <c r="C40">
        <v>1</v>
      </c>
    </row>
    <row r="41" spans="1:3" x14ac:dyDescent="0.25">
      <c r="A41" t="s">
        <v>107</v>
      </c>
      <c r="B41" s="6">
        <v>43927</v>
      </c>
      <c r="C41">
        <v>1</v>
      </c>
    </row>
    <row r="42" spans="1:3" x14ac:dyDescent="0.25">
      <c r="A42" t="s">
        <v>109</v>
      </c>
      <c r="B42" s="6">
        <v>43916</v>
      </c>
      <c r="C42">
        <v>1</v>
      </c>
    </row>
    <row r="43" spans="1:3" x14ac:dyDescent="0.25">
      <c r="A43" t="s">
        <v>108</v>
      </c>
      <c r="B43" s="6">
        <v>43917</v>
      </c>
      <c r="C43">
        <v>1</v>
      </c>
    </row>
    <row r="44" spans="1:3" x14ac:dyDescent="0.25">
      <c r="A44" t="s">
        <v>110</v>
      </c>
      <c r="B44" s="6">
        <v>43892</v>
      </c>
      <c r="C44">
        <v>1</v>
      </c>
    </row>
    <row r="45" spans="1:3" x14ac:dyDescent="0.25">
      <c r="A45" t="s">
        <v>112</v>
      </c>
      <c r="B45" s="6">
        <v>43917</v>
      </c>
      <c r="C45">
        <v>1</v>
      </c>
    </row>
  </sheetData>
  <autoFilter ref="A1:C45" xr:uid="{4DDF9AAA-11D5-4053-9619-D5EF03F622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DataConsolidation</vt:lpstr>
      <vt:lpstr>StateLookup</vt:lpstr>
      <vt:lpstr>CovidTracking</vt:lpstr>
      <vt:lpstr>Mobility</vt:lpstr>
      <vt:lpstr>Pop and Pop Den</vt:lpstr>
      <vt:lpstr>Unemployment</vt:lpstr>
      <vt:lpstr>MedianAge</vt:lpstr>
      <vt:lpstr>StateActions</vt:lpstr>
      <vt:lpstr>DatesEachStateReach10Deaths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Shantel</dc:creator>
  <cp:lastModifiedBy>Shantel</cp:lastModifiedBy>
  <dcterms:created xsi:type="dcterms:W3CDTF">2020-04-21T01:48:40Z</dcterms:created>
  <dcterms:modified xsi:type="dcterms:W3CDTF">2020-04-23T00:24:40Z</dcterms:modified>
</cp:coreProperties>
</file>